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Euclides\Desktop\Projeto Ponte  MT 198\Montagem\"/>
    </mc:Choice>
  </mc:AlternateContent>
  <xr:revisionPtr revIDLastSave="0" documentId="13_ncr:1_{ED52B63D-8437-4E2A-8896-05BB7CD40B6E}" xr6:coauthVersionLast="47" xr6:coauthVersionMax="47" xr10:uidLastSave="{00000000-0000-0000-0000-000000000000}"/>
  <bookViews>
    <workbookView xWindow="-108" yWindow="-108" windowWidth="23256" windowHeight="12456" tabRatio="817" activeTab="2" xr2:uid="{00000000-000D-0000-FFFF-FFFF00000000}"/>
  </bookViews>
  <sheets>
    <sheet name="CARDT. DE CAMP MT-198" sheetId="158" r:id="rId1"/>
    <sheet name="PLANILHA RESUMO GERAL" sheetId="90" state="hidden" r:id="rId2"/>
    <sheet name="Orçamento" sheetId="134" r:id="rId3"/>
    <sheet name="CFF" sheetId="135" r:id="rId4"/>
    <sheet name="BDI" sheetId="143" r:id="rId5"/>
    <sheet name="Decl. B.D.I" sheetId="110" r:id="rId6"/>
    <sheet name="QCI" sheetId="151" state="hidden" r:id="rId7"/>
    <sheet name="Curva ABC serv" sheetId="142" state="hidden" r:id="rId8"/>
    <sheet name="Mem. Calc." sheetId="145" state="hidden" r:id="rId9"/>
    <sheet name="Mem Calc Pontes" sheetId="147" r:id="rId10"/>
    <sheet name="ADM LOCAL S Deson" sheetId="162" state="hidden" r:id="rId11"/>
    <sheet name="Mob. Desm - Canteiro Sem Deson" sheetId="163" state="hidden" r:id="rId12"/>
    <sheet name="Comp 1 S. Desoneração" sheetId="164" state="hidden" r:id="rId13"/>
    <sheet name="Comp. Pontes" sheetId="148" r:id="rId14"/>
    <sheet name="COTAÇÕES MAD" sheetId="149" state="hidden" r:id="rId15"/>
    <sheet name="CORREÇÃO" sheetId="152" state="hidden" r:id="rId16"/>
    <sheet name="ADM LOCAL C Deson" sheetId="166" state="hidden" r:id="rId17"/>
    <sheet name="Mob. Desm - Canteiro Com De" sheetId="167" state="hidden" r:id="rId18"/>
    <sheet name="Comp 1 C. Desoneração" sheetId="165" state="hidden" r:id="rId19"/>
    <sheet name="Comp. Pontes Com Des" sheetId="160" r:id="rId20"/>
    <sheet name="ISOMETRICO" sheetId="169" r:id="rId21"/>
    <sheet name="Linear Patologias" sheetId="155" state="hidden" r:id="rId22"/>
    <sheet name="BDI_NÃO_DESO" sheetId="92"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s>
  <definedNames>
    <definedName name="\0" localSheetId="4">#REF!</definedName>
    <definedName name="\0" localSheetId="15">#REF!</definedName>
    <definedName name="\0" localSheetId="9">#REF!</definedName>
    <definedName name="\0" localSheetId="8">#REF!</definedName>
    <definedName name="\0">#REF!</definedName>
    <definedName name="\00" localSheetId="4">#REF!</definedName>
    <definedName name="\00" localSheetId="15">#REF!</definedName>
    <definedName name="\00">#REF!</definedName>
    <definedName name="\a" localSheetId="4">#REF!</definedName>
    <definedName name="\a" localSheetId="15">#REF!</definedName>
    <definedName name="\a">#REF!</definedName>
    <definedName name="\b">#N/A</definedName>
    <definedName name="\c" localSheetId="4">[1]PLMUSEU!#REF!</definedName>
    <definedName name="\c" localSheetId="15">[1]PLMUSEU!#REF!</definedName>
    <definedName name="\c">[1]PLMUSEU!#REF!</definedName>
    <definedName name="\I" localSheetId="15">#REF!</definedName>
    <definedName name="\I" localSheetId="21">#REF!</definedName>
    <definedName name="\I" localSheetId="9">#REF!</definedName>
    <definedName name="\I">#REF!</definedName>
    <definedName name="\l" localSheetId="4">'[2]PLANILHA-ALTA'!#REF!</definedName>
    <definedName name="\l" localSheetId="15">'[2]PLANILHA-ALTA'!#REF!</definedName>
    <definedName name="\l" localSheetId="9">'[2]PLANILHA-ALTA'!#REF!</definedName>
    <definedName name="\l">'[2]PLANILHA-ALTA'!#REF!</definedName>
    <definedName name="\P" localSheetId="4">#REF!</definedName>
    <definedName name="\P" localSheetId="15">#REF!</definedName>
    <definedName name="\P" localSheetId="9">#REF!</definedName>
    <definedName name="\P" localSheetId="8">#REF!</definedName>
    <definedName name="\P">#REF!</definedName>
    <definedName name="\S" localSheetId="4">[3]COMPOS1!#REF!</definedName>
    <definedName name="\S" localSheetId="15">[3]COMPOS1!#REF!</definedName>
    <definedName name="\S" localSheetId="21">[4]COMPOS1!#REF!</definedName>
    <definedName name="\S" localSheetId="9">[3]COMPOS1!#REF!</definedName>
    <definedName name="\S" localSheetId="8">[3]COMPOS1!#REF!</definedName>
    <definedName name="\S">[3]COMPOS1!#REF!</definedName>
    <definedName name="\t" localSheetId="4">'[2]PLANILHA-ALTA'!#REF!</definedName>
    <definedName name="\t" localSheetId="15">'[2]PLANILHA-ALTA'!#REF!</definedName>
    <definedName name="\t" localSheetId="9">'[2]PLANILHA-ALTA'!#REF!</definedName>
    <definedName name="\t">'[2]PLANILHA-ALTA'!#REF!</definedName>
    <definedName name="\x" localSheetId="4">[1]PLMUSEU!#REF!</definedName>
    <definedName name="\x" localSheetId="15">[1]PLMUSEU!#REF!</definedName>
    <definedName name="\x">[1]PLMUSEU!#REF!</definedName>
    <definedName name="\z" localSheetId="4">[1]PLMUSEU!#REF!</definedName>
    <definedName name="\z" localSheetId="15">[1]PLMUSEU!#REF!</definedName>
    <definedName name="\z">[1]PLMUSEU!#REF!</definedName>
    <definedName name="__________________________________________ind100">#REF!</definedName>
    <definedName name="_________________________________________ind100">#REF!</definedName>
    <definedName name="________________________________________ind100">#REF!</definedName>
    <definedName name="_______________________________________ind100">#REF!</definedName>
    <definedName name="______________________________________ind100">#REF!</definedName>
    <definedName name="_____________________________________ind100">#REF!</definedName>
    <definedName name="____________________________________ind100">#REF!</definedName>
    <definedName name="___________________________________ind100">#REF!</definedName>
    <definedName name="__________________________________ind100">#REF!</definedName>
    <definedName name="__________________________________RET1">#REF!</definedName>
    <definedName name="__________________________________TT18">[5]RELATÓRIO!#REF!</definedName>
    <definedName name="__________________________________TT19">[5]RELATÓRIO!#REF!</definedName>
    <definedName name="__________________________________TT20">[5]RELATÓRIO!#REF!</definedName>
    <definedName name="__________________________________TT21">[5]RELATÓRIO!#REF!</definedName>
    <definedName name="__________________________________TT22">[5]RELATÓRIO!#REF!</definedName>
    <definedName name="_________________________________emp2">'[6]DMT modelo'!$AA$13</definedName>
    <definedName name="_________________________________ind100">#REF!</definedName>
    <definedName name="_________________________________mem2">'[7]Mat Asf'!$H$37</definedName>
    <definedName name="_________________________________RET1">[8]Regula!$J$31</definedName>
    <definedName name="_________________________________TT18">[5]RELATÓRIO!#REF!</definedName>
    <definedName name="_________________________________TT19">[5]RELATÓRIO!#REF!</definedName>
    <definedName name="_________________________________TT20">[5]RELATÓRIO!#REF!</definedName>
    <definedName name="_________________________________TT21">[5]RELATÓRIO!#REF!</definedName>
    <definedName name="_________________________________TT22">[5]RELATÓRIO!#REF!</definedName>
    <definedName name="________________________________emp2">'[6]DMT modelo'!$AA$13</definedName>
    <definedName name="________________________________ind100">#REF!</definedName>
    <definedName name="________________________________mem2">'[7]Mat Asf'!$H$37</definedName>
    <definedName name="________________________________RET1">[8]Regula!$J$31</definedName>
    <definedName name="________________________________TT18">[5]RELATÓRIO!#REF!</definedName>
    <definedName name="________________________________TT19">[5]RELATÓRIO!#REF!</definedName>
    <definedName name="________________________________TT20">[5]RELATÓRIO!#REF!</definedName>
    <definedName name="________________________________TT21">[5]RELATÓRIO!#REF!</definedName>
    <definedName name="________________________________TT22">[5]RELATÓRIO!#REF!</definedName>
    <definedName name="_______________________________emp2">'[6]DMT modelo'!$AA$13</definedName>
    <definedName name="_______________________________ind100">#REF!</definedName>
    <definedName name="_______________________________mem2">'[7]Mat Asf'!$H$37</definedName>
    <definedName name="_______________________________RET1">#REF!</definedName>
    <definedName name="_______________________________TT18">[5]RELATÓRIO!#REF!</definedName>
    <definedName name="_______________________________TT19">[5]RELATÓRIO!#REF!</definedName>
    <definedName name="_______________________________TT20">[5]RELATÓRIO!#REF!</definedName>
    <definedName name="_______________________________TT21">[5]RELATÓRIO!#REF!</definedName>
    <definedName name="_______________________________TT22">[5]RELATÓRIO!#REF!</definedName>
    <definedName name="______________________________emp2">'[6]DMT modelo'!$AA$13</definedName>
    <definedName name="______________________________ind100">#REF!</definedName>
    <definedName name="______________________________mem2">'[7]Mat Asf'!$H$37</definedName>
    <definedName name="______________________________RET1">#REF!</definedName>
    <definedName name="_____________________________emp2">'[6]DMT modelo'!$AA$13</definedName>
    <definedName name="_____________________________ind100">#REF!</definedName>
    <definedName name="_____________________________mem2">'[7]Mat Asf'!$H$37</definedName>
    <definedName name="_____________________________RET1">[8]Regula!$J$31</definedName>
    <definedName name="_____________________________TT18">[5]RELATÓRIO!#REF!</definedName>
    <definedName name="_____________________________TT19">[5]RELATÓRIO!#REF!</definedName>
    <definedName name="_____________________________TT20">[5]RELATÓRIO!#REF!</definedName>
    <definedName name="_____________________________TT21">[5]RELATÓRIO!#REF!</definedName>
    <definedName name="_____________________________TT22">[5]RELATÓRIO!#REF!</definedName>
    <definedName name="____________________________emp2">'[6]DMT modelo'!$AA$13</definedName>
    <definedName name="____________________________ind100">#REF!</definedName>
    <definedName name="____________________________mem2">'[7]Mat Asf'!$H$37</definedName>
    <definedName name="____________________________RET1">#REF!</definedName>
    <definedName name="____________________________TT18">[5]RELATÓRIO!#REF!</definedName>
    <definedName name="____________________________TT19">[5]RELATÓRIO!#REF!</definedName>
    <definedName name="____________________________TT20">[5]RELATÓRIO!#REF!</definedName>
    <definedName name="____________________________TT21">[5]RELATÓRIO!#REF!</definedName>
    <definedName name="____________________________TT22">[5]RELATÓRIO!#REF!</definedName>
    <definedName name="___________________________emp2">'[6]DMT modelo'!$AA$13</definedName>
    <definedName name="___________________________ind100">#REF!</definedName>
    <definedName name="___________________________mem2">'[7]Mat Asf'!$H$37</definedName>
    <definedName name="___________________________RET1">[8]Regula!$J$31</definedName>
    <definedName name="___________________________TT18">[5]RELATÓRIO!#REF!</definedName>
    <definedName name="___________________________TT19">[5]RELATÓRIO!#REF!</definedName>
    <definedName name="___________________________TT20">[5]RELATÓRIO!#REF!</definedName>
    <definedName name="___________________________TT21">[5]RELATÓRIO!#REF!</definedName>
    <definedName name="___________________________TT22">[5]RELATÓRIO!#REF!</definedName>
    <definedName name="__________________________cab1">#REF!</definedName>
    <definedName name="__________________________cab2">#REF!</definedName>
    <definedName name="__________________________dmt1000">#REF!</definedName>
    <definedName name="__________________________dmt1200">#REF!</definedName>
    <definedName name="__________________________dmt2">#REF!</definedName>
    <definedName name="__________________________dmt200">#REF!</definedName>
    <definedName name="__________________________dmt400">#REF!</definedName>
    <definedName name="__________________________dmt50">#REF!</definedName>
    <definedName name="__________________________dmt600">#REF!</definedName>
    <definedName name="__________________________dmt800">#REF!</definedName>
    <definedName name="__________________________dre2">#REF!</definedName>
    <definedName name="__________________________emp2">'[6]DMT modelo'!$AA$13</definedName>
    <definedName name="__________________________ind100">#REF!</definedName>
    <definedName name="__________________________JAZ1">#REF!</definedName>
    <definedName name="__________________________JAZ11">#REF!</definedName>
    <definedName name="__________________________JAZ2">#REF!</definedName>
    <definedName name="__________________________JAZ22">#REF!</definedName>
    <definedName name="__________________________JAZ3">#REF!</definedName>
    <definedName name="__________________________JAZ33">#REF!</definedName>
    <definedName name="__________________________mem2">'[7]Mat Asf'!$H$37</definedName>
    <definedName name="__________________________oac2">#REF!</definedName>
    <definedName name="__________________________oae2">#REF!</definedName>
    <definedName name="__________________________oco2">#REF!</definedName>
    <definedName name="__________________________pav2">#REF!</definedName>
    <definedName name="__________________________RET1">#REF!</definedName>
    <definedName name="__________________________ter2">#REF!</definedName>
    <definedName name="__________________________tsd4">#REF!</definedName>
    <definedName name="__________________________TT1">[9]RELATÓRIO!$D$18</definedName>
    <definedName name="__________________________TT10">[9]RELATÓRIO!$D$64</definedName>
    <definedName name="__________________________TT100">[9]RELATÓRIO!$D$530</definedName>
    <definedName name="__________________________TT101">[9]RELATÓRIO!$D$535</definedName>
    <definedName name="__________________________TT102">[9]RELATÓRIO!$D$540</definedName>
    <definedName name="__________________________TT103">[9]RELATÓRIO!$D$545</definedName>
    <definedName name="__________________________TT104">[9]RELATÓRIO!$D$550</definedName>
    <definedName name="__________________________TT105">[9]RELATÓRIO!$D$555</definedName>
    <definedName name="__________________________TT106">[9]RELATÓRIO!$D$560</definedName>
    <definedName name="__________________________TT107">[9]RELATÓRIO!$D$567</definedName>
    <definedName name="__________________________TT108">[9]RELATÓRIO!$D$572</definedName>
    <definedName name="__________________________TT109">[9]RELATÓRIO!$D$577</definedName>
    <definedName name="__________________________TT11">[9]RELATÓRIO!$D$69</definedName>
    <definedName name="__________________________TT110">[9]RELATÓRIO!$D$582</definedName>
    <definedName name="__________________________TT111">[9]RELATÓRIO!$D$587</definedName>
    <definedName name="__________________________TT112">[9]RELATÓRIO!$D$592</definedName>
    <definedName name="__________________________TT113">[9]RELATÓRIO!$D$597</definedName>
    <definedName name="__________________________TT114">[9]RELATÓRIO!$D$602</definedName>
    <definedName name="__________________________TT115">[9]RELATÓRIO!$D$607</definedName>
    <definedName name="__________________________TT116">[9]RELATÓRIO!$D$612</definedName>
    <definedName name="__________________________TT117">[9]RELATÓRIO!$D$616</definedName>
    <definedName name="__________________________TT118">[9]RELATÓRIO!$D$621</definedName>
    <definedName name="__________________________TT119">[9]RELATÓRIO!$D$626</definedName>
    <definedName name="__________________________TT12">[9]RELATÓRIO!$D$74</definedName>
    <definedName name="__________________________TT120">[9]RELATÓRIO!$D$631</definedName>
    <definedName name="__________________________TT121">[9]RELATÓRIO!$D$636</definedName>
    <definedName name="__________________________TT122">[9]RELATÓRIO!$D$641</definedName>
    <definedName name="__________________________TT123">[9]RELATÓRIO!$D$646</definedName>
    <definedName name="__________________________TT124">[9]RELATÓRIO!$D$652</definedName>
    <definedName name="__________________________TT125">[9]RELATÓRIO!$D$657</definedName>
    <definedName name="__________________________TT126">[9]RELATÓRIO!$D$662</definedName>
    <definedName name="__________________________TT127">[9]RELATÓRIO!$D$667</definedName>
    <definedName name="__________________________TT128">[9]RELATÓRIO!$D$672</definedName>
    <definedName name="__________________________TT129">[9]RELATÓRIO!$D$677</definedName>
    <definedName name="__________________________TT13">[9]RELATÓRIO!$D$79</definedName>
    <definedName name="__________________________TT130">[9]RELATÓRIO!$D$682</definedName>
    <definedName name="__________________________TT131">[9]RELATÓRIO!$D$687</definedName>
    <definedName name="__________________________TT132">[9]RELATÓRIO!$D$692</definedName>
    <definedName name="__________________________TT133">[9]RELATÓRIO!$D$697</definedName>
    <definedName name="__________________________TT134">[9]RELATÓRIO!$D$702</definedName>
    <definedName name="__________________________TT135">[9]RELATÓRIO!$D$707</definedName>
    <definedName name="__________________________TT136">[9]RELATÓRIO!$D$712</definedName>
    <definedName name="__________________________TT137">[9]RELATÓRIO!$D$716</definedName>
    <definedName name="__________________________TT138">[9]RELATÓRIO!$D$721</definedName>
    <definedName name="__________________________TT139">[9]RELATÓRIO!$D$726</definedName>
    <definedName name="__________________________TT14">[9]RELATÓRIO!$D$84</definedName>
    <definedName name="__________________________TT140">[9]RELATÓRIO!$D$731</definedName>
    <definedName name="__________________________TT141">[9]RELATÓRIO!$D$736</definedName>
    <definedName name="__________________________TT142">[9]RELATÓRIO!$D$741</definedName>
    <definedName name="__________________________TT15">[9]RELATÓRIO!$D$89</definedName>
    <definedName name="__________________________TT16">[9]RELATÓRIO!$D$93</definedName>
    <definedName name="__________________________TT17">[9]RELATÓRIO!$D$98</definedName>
    <definedName name="__________________________TT18">[5]RELATÓRIO!#REF!</definedName>
    <definedName name="__________________________TT19">[5]RELATÓRIO!#REF!</definedName>
    <definedName name="__________________________TT2">[9]RELATÓRIO!$D$23</definedName>
    <definedName name="__________________________TT20">[5]RELATÓRIO!#REF!</definedName>
    <definedName name="__________________________TT21">[5]RELATÓRIO!#REF!</definedName>
    <definedName name="__________________________TT22">[5]RELATÓRIO!#REF!</definedName>
    <definedName name="__________________________tt23">[9]RELATÓRIO!$D$129</definedName>
    <definedName name="__________________________TT24">[9]RELATÓRIO!$D$134</definedName>
    <definedName name="__________________________TT25">[9]RELATÓRIO!$D$139</definedName>
    <definedName name="__________________________TT26">[9]RELATÓRIO!$D$144</definedName>
    <definedName name="__________________________TT27">[9]RELATÓRIO!$D$149</definedName>
    <definedName name="__________________________TT28">[9]RELATÓRIO!$D$154</definedName>
    <definedName name="__________________________tt288">[9]RELATÓRIO!$D$159</definedName>
    <definedName name="__________________________TT29">[9]RELATÓRIO!$D$164</definedName>
    <definedName name="__________________________TT3">[9]RELATÓRIO!$D$28</definedName>
    <definedName name="__________________________TT30">[9]RELATÓRIO!$D$169</definedName>
    <definedName name="__________________________tt300">[9]RELATÓRIO!$D$174</definedName>
    <definedName name="__________________________TT31">[9]RELATÓRIO!$D$179</definedName>
    <definedName name="__________________________TT32">[9]RELATÓRIO!$D$184</definedName>
    <definedName name="__________________________tt322">[9]RELATÓRIO!$D$189</definedName>
    <definedName name="__________________________TT33">[9]RELATÓRIO!$D$195</definedName>
    <definedName name="__________________________TT34">[9]RELATÓRIO!$D$200</definedName>
    <definedName name="__________________________TT35">[9]RELATÓRIO!$D$205</definedName>
    <definedName name="__________________________TT36">[9]RELATÓRIO!$D$210</definedName>
    <definedName name="__________________________TT37">[9]RELATÓRIO!$D$215</definedName>
    <definedName name="__________________________TT38">[9]RELATÓRIO!$D$220</definedName>
    <definedName name="__________________________TT39">[9]RELATÓRIO!$D$225</definedName>
    <definedName name="__________________________TT4">[9]RELATÓRIO!$D$33</definedName>
    <definedName name="__________________________TT40">[9]RELATÓRIO!$D$230</definedName>
    <definedName name="__________________________TT41">[9]RELATÓRIO!$D$235</definedName>
    <definedName name="__________________________TT42">[9]RELATÓRIO!$D$240</definedName>
    <definedName name="__________________________TT43">[9]RELATÓRIO!$D$245</definedName>
    <definedName name="__________________________TT44">[9]RELATÓRIO!$D$250</definedName>
    <definedName name="__________________________TT45">[9]RELATÓRIO!$D$255</definedName>
    <definedName name="__________________________TT46">[9]RELATÓRIO!$D$260</definedName>
    <definedName name="__________________________TT47">[9]RELATÓRIO!$D$265</definedName>
    <definedName name="__________________________TT48">[9]RELATÓRIO!$D$270</definedName>
    <definedName name="__________________________TT49">[9]RELATÓRIO!$D$275</definedName>
    <definedName name="__________________________TT5">[9]RELATÓRIO!$D$38</definedName>
    <definedName name="__________________________TT50">[9]RELATÓRIO!$D$280</definedName>
    <definedName name="__________________________TT51">[9]RELATÓRIO!$D$285</definedName>
    <definedName name="__________________________TT52">[9]RELATÓRIO!$D$290</definedName>
    <definedName name="__________________________TT53">[9]RELATÓRIO!$D$295</definedName>
    <definedName name="__________________________TT54">[9]RELATÓRIO!$D$300</definedName>
    <definedName name="__________________________TT55">[9]RELATÓRIO!$D$305</definedName>
    <definedName name="__________________________TT56">[9]RELATÓRIO!$D$310</definedName>
    <definedName name="__________________________TT57">[9]RELATÓRIO!$D$315</definedName>
    <definedName name="__________________________TT58">[9]RELATÓRIO!$D$320</definedName>
    <definedName name="__________________________TT59">[9]RELATÓRIO!$D$325</definedName>
    <definedName name="__________________________TT6">[9]RELATÓRIO!$D$43</definedName>
    <definedName name="__________________________TT60">[9]RELATÓRIO!$D$330</definedName>
    <definedName name="__________________________TT61">[9]RELATÓRIO!$D$335</definedName>
    <definedName name="__________________________TT62">[9]RELATÓRIO!$D$339</definedName>
    <definedName name="__________________________TT63">[9]RELATÓRIO!$D$344</definedName>
    <definedName name="__________________________TT64">[9]RELATÓRIO!$D$349</definedName>
    <definedName name="__________________________TT65">[9]RELATÓRIO!$D$354</definedName>
    <definedName name="__________________________TT66">[9]RELATÓRIO!$D$359</definedName>
    <definedName name="__________________________TT67">[9]RELATÓRIO!$D$365</definedName>
    <definedName name="__________________________TT68">[9]RELATÓRIO!$D$370</definedName>
    <definedName name="__________________________TT69">[9]RELATÓRIO!$D$375</definedName>
    <definedName name="__________________________TT7">[9]RELATÓRIO!$D$48</definedName>
    <definedName name="__________________________TT70">[9]RELATÓRIO!$D$380</definedName>
    <definedName name="__________________________TT71">[9]RELATÓRIO!$D$385</definedName>
    <definedName name="__________________________TT72">[9]RELATÓRIO!$D$390</definedName>
    <definedName name="__________________________TT73">[9]RELATÓRIO!$D$395</definedName>
    <definedName name="__________________________TT74">[9]RELATÓRIO!$D$400</definedName>
    <definedName name="__________________________TT75">[9]RELATÓRIO!$D$405</definedName>
    <definedName name="__________________________TT76">[9]RELATÓRIO!$D$410</definedName>
    <definedName name="__________________________TT77">[9]RELATÓRIO!$D$415</definedName>
    <definedName name="__________________________TT78">[9]RELATÓRIO!$D$420</definedName>
    <definedName name="__________________________TT79">[9]RELATÓRIO!$D$425</definedName>
    <definedName name="__________________________TT8">[9]RELATÓRIO!$D$53</definedName>
    <definedName name="__________________________TT80">[9]RELATÓRIO!$D$430</definedName>
    <definedName name="__________________________TT81">[9]RELATÓRIO!$D$434</definedName>
    <definedName name="__________________________TT82">[9]RELATÓRIO!$D$439</definedName>
    <definedName name="__________________________TT83">[9]RELATÓRIO!$D$444</definedName>
    <definedName name="__________________________TT84">[9]RELATÓRIO!$D$449</definedName>
    <definedName name="__________________________TT85">[9]RELATÓRIO!$D$454</definedName>
    <definedName name="__________________________TT86">[9]RELATÓRIO!$D$459</definedName>
    <definedName name="__________________________TT87">[9]RELATÓRIO!$D$464</definedName>
    <definedName name="__________________________TT88">[9]RELATÓRIO!$D$469</definedName>
    <definedName name="__________________________TT89">[9]RELATÓRIO!$D$474</definedName>
    <definedName name="__________________________TT9">[9]RELATÓRIO!$D$58</definedName>
    <definedName name="__________________________TT90">[9]RELATÓRIO!$D$479</definedName>
    <definedName name="__________________________TT91">[9]RELATÓRIO!$D$484</definedName>
    <definedName name="__________________________TT92">[9]RELATÓRIO!$D$490</definedName>
    <definedName name="__________________________TT93">[9]RELATÓRIO!$D$495</definedName>
    <definedName name="__________________________TT94">[9]RELATÓRIO!$D$500</definedName>
    <definedName name="__________________________TT95">[9]RELATÓRIO!$D$505</definedName>
    <definedName name="__________________________TT96">[9]RELATÓRIO!$D$510</definedName>
    <definedName name="__________________________TT97">[9]RELATÓRIO!$D$515</definedName>
    <definedName name="__________________________TT98">[9]RELATÓRIO!$D$520</definedName>
    <definedName name="__________________________TT99">[9]RELATÓRIO!$D$525</definedName>
    <definedName name="_________________________cab1">#REF!</definedName>
    <definedName name="_________________________cab2">#REF!</definedName>
    <definedName name="_________________________dmt1000">#REF!</definedName>
    <definedName name="_________________________dmt1200">#REF!</definedName>
    <definedName name="_________________________dmt2">#REF!</definedName>
    <definedName name="_________________________dmt200">#REF!</definedName>
    <definedName name="_________________________dmt400">#REF!</definedName>
    <definedName name="_________________________dmt50">#REF!</definedName>
    <definedName name="_________________________dmt600">#REF!</definedName>
    <definedName name="_________________________dmt800">#REF!</definedName>
    <definedName name="_________________________dre2">#REF!</definedName>
    <definedName name="_________________________emp2">'[6]DMT modelo'!$AA$13</definedName>
    <definedName name="_________________________ind100">#REF!</definedName>
    <definedName name="_________________________JAZ1">#REF!</definedName>
    <definedName name="_________________________JAZ11">#REF!</definedName>
    <definedName name="_________________________JAZ2">#REF!</definedName>
    <definedName name="_________________________JAZ22">#REF!</definedName>
    <definedName name="_________________________JAZ3">#REF!</definedName>
    <definedName name="_________________________JAZ33">#REF!</definedName>
    <definedName name="_________________________mem2">'[7]Mat Asf'!$H$37</definedName>
    <definedName name="_________________________oac2">#REF!</definedName>
    <definedName name="_________________________oae2">#REF!</definedName>
    <definedName name="_________________________oco2">#REF!</definedName>
    <definedName name="_________________________pav2">#REF!</definedName>
    <definedName name="_________________________RET1">#REF!</definedName>
    <definedName name="_________________________ter2">#REF!</definedName>
    <definedName name="_________________________tsd4">#REF!</definedName>
    <definedName name="_________________________TT1">[9]RELATÓRIO!$D$18</definedName>
    <definedName name="_________________________TT10">[9]RELATÓRIO!$D$64</definedName>
    <definedName name="_________________________TT100">[9]RELATÓRIO!$D$530</definedName>
    <definedName name="_________________________TT101">[9]RELATÓRIO!$D$535</definedName>
    <definedName name="_________________________TT102">[9]RELATÓRIO!$D$540</definedName>
    <definedName name="_________________________TT103">[9]RELATÓRIO!$D$545</definedName>
    <definedName name="_________________________TT104">[9]RELATÓRIO!$D$550</definedName>
    <definedName name="_________________________TT105">[9]RELATÓRIO!$D$555</definedName>
    <definedName name="_________________________TT106">[9]RELATÓRIO!$D$560</definedName>
    <definedName name="_________________________TT107">[9]RELATÓRIO!$D$567</definedName>
    <definedName name="_________________________TT108">[9]RELATÓRIO!$D$572</definedName>
    <definedName name="_________________________TT109">[9]RELATÓRIO!$D$577</definedName>
    <definedName name="_________________________TT11">[9]RELATÓRIO!$D$69</definedName>
    <definedName name="_________________________TT110">[9]RELATÓRIO!$D$582</definedName>
    <definedName name="_________________________TT111">[9]RELATÓRIO!$D$587</definedName>
    <definedName name="_________________________TT112">[9]RELATÓRIO!$D$592</definedName>
    <definedName name="_________________________TT113">[9]RELATÓRIO!$D$597</definedName>
    <definedName name="_________________________TT114">[9]RELATÓRIO!$D$602</definedName>
    <definedName name="_________________________TT115">[9]RELATÓRIO!$D$607</definedName>
    <definedName name="_________________________TT116">[9]RELATÓRIO!$D$612</definedName>
    <definedName name="_________________________TT117">[9]RELATÓRIO!$D$616</definedName>
    <definedName name="_________________________TT118">[9]RELATÓRIO!$D$621</definedName>
    <definedName name="_________________________TT119">[9]RELATÓRIO!$D$626</definedName>
    <definedName name="_________________________TT12">[9]RELATÓRIO!$D$74</definedName>
    <definedName name="_________________________TT120">[9]RELATÓRIO!$D$631</definedName>
    <definedName name="_________________________TT121">[9]RELATÓRIO!$D$636</definedName>
    <definedName name="_________________________TT122">[9]RELATÓRIO!$D$641</definedName>
    <definedName name="_________________________TT123">[9]RELATÓRIO!$D$646</definedName>
    <definedName name="_________________________TT124">[9]RELATÓRIO!$D$652</definedName>
    <definedName name="_________________________TT125">[9]RELATÓRIO!$D$657</definedName>
    <definedName name="_________________________TT126">[9]RELATÓRIO!$D$662</definedName>
    <definedName name="_________________________TT127">[9]RELATÓRIO!$D$667</definedName>
    <definedName name="_________________________TT128">[9]RELATÓRIO!$D$672</definedName>
    <definedName name="_________________________TT129">[9]RELATÓRIO!$D$677</definedName>
    <definedName name="_________________________TT13">[9]RELATÓRIO!$D$79</definedName>
    <definedName name="_________________________TT130">[9]RELATÓRIO!$D$682</definedName>
    <definedName name="_________________________TT131">[9]RELATÓRIO!$D$687</definedName>
    <definedName name="_________________________TT132">[9]RELATÓRIO!$D$692</definedName>
    <definedName name="_________________________TT133">[9]RELATÓRIO!$D$697</definedName>
    <definedName name="_________________________TT134">[9]RELATÓRIO!$D$702</definedName>
    <definedName name="_________________________TT135">[9]RELATÓRIO!$D$707</definedName>
    <definedName name="_________________________TT136">[9]RELATÓRIO!$D$712</definedName>
    <definedName name="_________________________TT137">[9]RELATÓRIO!$D$716</definedName>
    <definedName name="_________________________TT138">[9]RELATÓRIO!$D$721</definedName>
    <definedName name="_________________________TT139">[9]RELATÓRIO!$D$726</definedName>
    <definedName name="_________________________TT14">[9]RELATÓRIO!$D$84</definedName>
    <definedName name="_________________________TT140">[9]RELATÓRIO!$D$731</definedName>
    <definedName name="_________________________TT141">[9]RELATÓRIO!$D$736</definedName>
    <definedName name="_________________________TT142">[9]RELATÓRIO!$D$741</definedName>
    <definedName name="_________________________TT15">[9]RELATÓRIO!$D$89</definedName>
    <definedName name="_________________________TT16">[9]RELATÓRIO!$D$93</definedName>
    <definedName name="_________________________TT17">[9]RELATÓRIO!$D$98</definedName>
    <definedName name="_________________________TT18">[5]RELATÓRIO!#REF!</definedName>
    <definedName name="_________________________TT19">[5]RELATÓRIO!#REF!</definedName>
    <definedName name="_________________________TT2">[9]RELATÓRIO!$D$23</definedName>
    <definedName name="_________________________TT20">[5]RELATÓRIO!#REF!</definedName>
    <definedName name="_________________________TT21">[5]RELATÓRIO!#REF!</definedName>
    <definedName name="_________________________TT22">[5]RELATÓRIO!#REF!</definedName>
    <definedName name="_________________________tt23">[9]RELATÓRIO!$D$129</definedName>
    <definedName name="_________________________TT24">[9]RELATÓRIO!$D$134</definedName>
    <definedName name="_________________________TT25">[9]RELATÓRIO!$D$139</definedName>
    <definedName name="_________________________TT26">[9]RELATÓRIO!$D$144</definedName>
    <definedName name="_________________________TT27">[9]RELATÓRIO!$D$149</definedName>
    <definedName name="_________________________TT28">[9]RELATÓRIO!$D$154</definedName>
    <definedName name="_________________________tt288">[9]RELATÓRIO!$D$159</definedName>
    <definedName name="_________________________TT29">[9]RELATÓRIO!$D$164</definedName>
    <definedName name="_________________________TT3">[9]RELATÓRIO!$D$28</definedName>
    <definedName name="_________________________TT30">[9]RELATÓRIO!$D$169</definedName>
    <definedName name="_________________________tt300">[9]RELATÓRIO!$D$174</definedName>
    <definedName name="_________________________TT31">[9]RELATÓRIO!$D$179</definedName>
    <definedName name="_________________________TT32">[9]RELATÓRIO!$D$184</definedName>
    <definedName name="_________________________tt322">[9]RELATÓRIO!$D$189</definedName>
    <definedName name="_________________________TT33">[9]RELATÓRIO!$D$195</definedName>
    <definedName name="_________________________TT34">[9]RELATÓRIO!$D$200</definedName>
    <definedName name="_________________________TT35">[9]RELATÓRIO!$D$205</definedName>
    <definedName name="_________________________TT36">[9]RELATÓRIO!$D$210</definedName>
    <definedName name="_________________________TT37">[9]RELATÓRIO!$D$215</definedName>
    <definedName name="_________________________TT38">[9]RELATÓRIO!$D$220</definedName>
    <definedName name="_________________________TT39">[9]RELATÓRIO!$D$225</definedName>
    <definedName name="_________________________TT4">[9]RELATÓRIO!$D$33</definedName>
    <definedName name="_________________________TT40">[9]RELATÓRIO!$D$230</definedName>
    <definedName name="_________________________TT41">[9]RELATÓRIO!$D$235</definedName>
    <definedName name="_________________________TT42">[9]RELATÓRIO!$D$240</definedName>
    <definedName name="_________________________TT43">[9]RELATÓRIO!$D$245</definedName>
    <definedName name="_________________________TT44">[9]RELATÓRIO!$D$250</definedName>
    <definedName name="_________________________TT45">[9]RELATÓRIO!$D$255</definedName>
    <definedName name="_________________________TT46">[9]RELATÓRIO!$D$260</definedName>
    <definedName name="_________________________TT47">[9]RELATÓRIO!$D$265</definedName>
    <definedName name="_________________________TT48">[9]RELATÓRIO!$D$270</definedName>
    <definedName name="_________________________TT49">[9]RELATÓRIO!$D$275</definedName>
    <definedName name="_________________________TT5">[9]RELATÓRIO!$D$38</definedName>
    <definedName name="_________________________TT50">[9]RELATÓRIO!$D$280</definedName>
    <definedName name="_________________________TT51">[9]RELATÓRIO!$D$285</definedName>
    <definedName name="_________________________TT52">[9]RELATÓRIO!$D$290</definedName>
    <definedName name="_________________________TT53">[9]RELATÓRIO!$D$295</definedName>
    <definedName name="_________________________TT54">[9]RELATÓRIO!$D$300</definedName>
    <definedName name="_________________________TT55">[9]RELATÓRIO!$D$305</definedName>
    <definedName name="_________________________TT56">[9]RELATÓRIO!$D$310</definedName>
    <definedName name="_________________________TT57">[9]RELATÓRIO!$D$315</definedName>
    <definedName name="_________________________TT58">[9]RELATÓRIO!$D$320</definedName>
    <definedName name="_________________________TT59">[9]RELATÓRIO!$D$325</definedName>
    <definedName name="_________________________TT6">[9]RELATÓRIO!$D$43</definedName>
    <definedName name="_________________________TT60">[9]RELATÓRIO!$D$330</definedName>
    <definedName name="_________________________TT61">[9]RELATÓRIO!$D$335</definedName>
    <definedName name="_________________________TT62">[9]RELATÓRIO!$D$339</definedName>
    <definedName name="_________________________TT63">[9]RELATÓRIO!$D$344</definedName>
    <definedName name="_________________________TT64">[9]RELATÓRIO!$D$349</definedName>
    <definedName name="_________________________TT65">[9]RELATÓRIO!$D$354</definedName>
    <definedName name="_________________________TT66">[9]RELATÓRIO!$D$359</definedName>
    <definedName name="_________________________TT67">[9]RELATÓRIO!$D$365</definedName>
    <definedName name="_________________________TT68">[9]RELATÓRIO!$D$370</definedName>
    <definedName name="_________________________TT69">[9]RELATÓRIO!$D$375</definedName>
    <definedName name="_________________________TT7">[9]RELATÓRIO!$D$48</definedName>
    <definedName name="_________________________TT70">[9]RELATÓRIO!$D$380</definedName>
    <definedName name="_________________________TT71">[9]RELATÓRIO!$D$385</definedName>
    <definedName name="_________________________TT72">[9]RELATÓRIO!$D$390</definedName>
    <definedName name="_________________________TT73">[9]RELATÓRIO!$D$395</definedName>
    <definedName name="_________________________TT74">[9]RELATÓRIO!$D$400</definedName>
    <definedName name="_________________________TT75">[9]RELATÓRIO!$D$405</definedName>
    <definedName name="_________________________TT76">[9]RELATÓRIO!$D$410</definedName>
    <definedName name="_________________________TT77">[9]RELATÓRIO!$D$415</definedName>
    <definedName name="_________________________TT78">[9]RELATÓRIO!$D$420</definedName>
    <definedName name="_________________________TT79">[9]RELATÓRIO!$D$425</definedName>
    <definedName name="_________________________TT8">[9]RELATÓRIO!$D$53</definedName>
    <definedName name="_________________________TT80">[9]RELATÓRIO!$D$430</definedName>
    <definedName name="_________________________TT81">[9]RELATÓRIO!$D$434</definedName>
    <definedName name="_________________________TT82">[9]RELATÓRIO!$D$439</definedName>
    <definedName name="_________________________TT83">[9]RELATÓRIO!$D$444</definedName>
    <definedName name="_________________________TT84">[9]RELATÓRIO!$D$449</definedName>
    <definedName name="_________________________TT85">[9]RELATÓRIO!$D$454</definedName>
    <definedName name="_________________________TT86">[9]RELATÓRIO!$D$459</definedName>
    <definedName name="_________________________TT87">[9]RELATÓRIO!$D$464</definedName>
    <definedName name="_________________________TT88">[9]RELATÓRIO!$D$469</definedName>
    <definedName name="_________________________TT89">[9]RELATÓRIO!$D$474</definedName>
    <definedName name="_________________________TT9">[9]RELATÓRIO!$D$58</definedName>
    <definedName name="_________________________TT90">[9]RELATÓRIO!$D$479</definedName>
    <definedName name="_________________________TT91">[9]RELATÓRIO!$D$484</definedName>
    <definedName name="_________________________TT92">[9]RELATÓRIO!$D$490</definedName>
    <definedName name="_________________________TT93">[9]RELATÓRIO!$D$495</definedName>
    <definedName name="_________________________TT94">[9]RELATÓRIO!$D$500</definedName>
    <definedName name="_________________________TT95">[9]RELATÓRIO!$D$505</definedName>
    <definedName name="_________________________TT96">[9]RELATÓRIO!$D$510</definedName>
    <definedName name="_________________________TT97">[9]RELATÓRIO!$D$515</definedName>
    <definedName name="_________________________TT98">[9]RELATÓRIO!$D$520</definedName>
    <definedName name="_________________________TT99">[9]RELATÓRIO!$D$525</definedName>
    <definedName name="________________________cab1">#REF!</definedName>
    <definedName name="________________________cab2">#REF!</definedName>
    <definedName name="________________________dmt1000">#REF!</definedName>
    <definedName name="________________________dmt1200">#REF!</definedName>
    <definedName name="________________________dmt2">#REF!</definedName>
    <definedName name="________________________dmt200">#REF!</definedName>
    <definedName name="________________________dmt400">#REF!</definedName>
    <definedName name="________________________dmt50">#REF!</definedName>
    <definedName name="________________________dmt600">#REF!</definedName>
    <definedName name="________________________dmt800">#REF!</definedName>
    <definedName name="________________________dre2">#REF!</definedName>
    <definedName name="________________________emp2">'[10]DMT modelo'!$AA$13</definedName>
    <definedName name="________________________ind100">#REF!</definedName>
    <definedName name="________________________JAZ1">#REF!</definedName>
    <definedName name="________________________JAZ11">#REF!</definedName>
    <definedName name="________________________JAZ2">#REF!</definedName>
    <definedName name="________________________JAZ22">#REF!</definedName>
    <definedName name="________________________JAZ3">#REF!</definedName>
    <definedName name="________________________JAZ33">#REF!</definedName>
    <definedName name="________________________mem2">'[11]Mat Asf'!$H$37</definedName>
    <definedName name="________________________oac2">#REF!</definedName>
    <definedName name="________________________oae2">#REF!</definedName>
    <definedName name="________________________oco2">#REF!</definedName>
    <definedName name="________________________OUT98" localSheetId="4">#REF!</definedName>
    <definedName name="________________________OUT98" localSheetId="15">#REF!</definedName>
    <definedName name="________________________OUT98" localSheetId="9">#REF!</definedName>
    <definedName name="________________________OUT98" localSheetId="8">#REF!</definedName>
    <definedName name="________________________OUT98">#REF!</definedName>
    <definedName name="________________________pav2">#REF!</definedName>
    <definedName name="________________________RET1">#REF!</definedName>
    <definedName name="________________________ter2">#REF!</definedName>
    <definedName name="________________________tsd4">#REF!</definedName>
    <definedName name="________________________TT1">[9]RELATÓRIO!$D$18</definedName>
    <definedName name="________________________TT10">[9]RELATÓRIO!$D$64</definedName>
    <definedName name="________________________TT100">[9]RELATÓRIO!$D$530</definedName>
    <definedName name="________________________TT101">[9]RELATÓRIO!$D$535</definedName>
    <definedName name="________________________TT102">[9]RELATÓRIO!$D$540</definedName>
    <definedName name="________________________TT103">[9]RELATÓRIO!$D$545</definedName>
    <definedName name="________________________TT104">[9]RELATÓRIO!$D$550</definedName>
    <definedName name="________________________TT105">[9]RELATÓRIO!$D$555</definedName>
    <definedName name="________________________TT106">[9]RELATÓRIO!$D$560</definedName>
    <definedName name="________________________TT107">[9]RELATÓRIO!$D$567</definedName>
    <definedName name="________________________TT108">[9]RELATÓRIO!$D$572</definedName>
    <definedName name="________________________TT109">[9]RELATÓRIO!$D$577</definedName>
    <definedName name="________________________TT11">[9]RELATÓRIO!$D$69</definedName>
    <definedName name="________________________TT110">[9]RELATÓRIO!$D$582</definedName>
    <definedName name="________________________TT111">[9]RELATÓRIO!$D$587</definedName>
    <definedName name="________________________TT112">[9]RELATÓRIO!$D$592</definedName>
    <definedName name="________________________TT113">[9]RELATÓRIO!$D$597</definedName>
    <definedName name="________________________TT114">[9]RELATÓRIO!$D$602</definedName>
    <definedName name="________________________TT115">[9]RELATÓRIO!$D$607</definedName>
    <definedName name="________________________TT116">[9]RELATÓRIO!$D$612</definedName>
    <definedName name="________________________TT117">[9]RELATÓRIO!$D$616</definedName>
    <definedName name="________________________TT118">[9]RELATÓRIO!$D$621</definedName>
    <definedName name="________________________TT119">[9]RELATÓRIO!$D$626</definedName>
    <definedName name="________________________TT12">[9]RELATÓRIO!$D$74</definedName>
    <definedName name="________________________TT120">[9]RELATÓRIO!$D$631</definedName>
    <definedName name="________________________TT121">[9]RELATÓRIO!$D$636</definedName>
    <definedName name="________________________TT122">[9]RELATÓRIO!$D$641</definedName>
    <definedName name="________________________TT123">[9]RELATÓRIO!$D$646</definedName>
    <definedName name="________________________TT124">[9]RELATÓRIO!$D$652</definedName>
    <definedName name="________________________TT125">[9]RELATÓRIO!$D$657</definedName>
    <definedName name="________________________TT126">[9]RELATÓRIO!$D$662</definedName>
    <definedName name="________________________TT127">[9]RELATÓRIO!$D$667</definedName>
    <definedName name="________________________TT128">[9]RELATÓRIO!$D$672</definedName>
    <definedName name="________________________TT129">[9]RELATÓRIO!$D$677</definedName>
    <definedName name="________________________TT13">[9]RELATÓRIO!$D$79</definedName>
    <definedName name="________________________TT130">[9]RELATÓRIO!$D$682</definedName>
    <definedName name="________________________TT131">[9]RELATÓRIO!$D$687</definedName>
    <definedName name="________________________TT132">[9]RELATÓRIO!$D$692</definedName>
    <definedName name="________________________TT133">[9]RELATÓRIO!$D$697</definedName>
    <definedName name="________________________TT134">[9]RELATÓRIO!$D$702</definedName>
    <definedName name="________________________TT135">[9]RELATÓRIO!$D$707</definedName>
    <definedName name="________________________TT136">[9]RELATÓRIO!$D$712</definedName>
    <definedName name="________________________TT137">[9]RELATÓRIO!$D$716</definedName>
    <definedName name="________________________TT138">[9]RELATÓRIO!$D$721</definedName>
    <definedName name="________________________TT139">[9]RELATÓRIO!$D$726</definedName>
    <definedName name="________________________TT14">[9]RELATÓRIO!$D$84</definedName>
    <definedName name="________________________TT140">[9]RELATÓRIO!$D$731</definedName>
    <definedName name="________________________TT141">[9]RELATÓRIO!$D$736</definedName>
    <definedName name="________________________TT142">[9]RELATÓRIO!$D$741</definedName>
    <definedName name="________________________TT15">[9]RELATÓRIO!$D$89</definedName>
    <definedName name="________________________TT16">[9]RELATÓRIO!$D$93</definedName>
    <definedName name="________________________TT17">[9]RELATÓRIO!$D$98</definedName>
    <definedName name="________________________TT18">[12]RELATÓRIO!#REF!</definedName>
    <definedName name="________________________TT19">[12]RELATÓRIO!#REF!</definedName>
    <definedName name="________________________TT2">[9]RELATÓRIO!$D$23</definedName>
    <definedName name="________________________TT20">[12]RELATÓRIO!#REF!</definedName>
    <definedName name="________________________TT21">[12]RELATÓRIO!#REF!</definedName>
    <definedName name="________________________TT22">[12]RELATÓRIO!#REF!</definedName>
    <definedName name="________________________tt23">[9]RELATÓRIO!$D$129</definedName>
    <definedName name="________________________TT24">[9]RELATÓRIO!$D$134</definedName>
    <definedName name="________________________TT25">[9]RELATÓRIO!$D$139</definedName>
    <definedName name="________________________TT26">[9]RELATÓRIO!$D$144</definedName>
    <definedName name="________________________TT27">[9]RELATÓRIO!$D$149</definedName>
    <definedName name="________________________TT28">[9]RELATÓRIO!$D$154</definedName>
    <definedName name="________________________tt288">[9]RELATÓRIO!$D$159</definedName>
    <definedName name="________________________TT29">[9]RELATÓRIO!$D$164</definedName>
    <definedName name="________________________TT3">[9]RELATÓRIO!$D$28</definedName>
    <definedName name="________________________TT30">[9]RELATÓRIO!$D$169</definedName>
    <definedName name="________________________tt300">[9]RELATÓRIO!$D$174</definedName>
    <definedName name="________________________TT31">[9]RELATÓRIO!$D$179</definedName>
    <definedName name="________________________TT32">[9]RELATÓRIO!$D$184</definedName>
    <definedName name="________________________tt322">[9]RELATÓRIO!$D$189</definedName>
    <definedName name="________________________TT33">[9]RELATÓRIO!$D$195</definedName>
    <definedName name="________________________TT34">[9]RELATÓRIO!$D$200</definedName>
    <definedName name="________________________TT35">[9]RELATÓRIO!$D$205</definedName>
    <definedName name="________________________TT36">[9]RELATÓRIO!$D$210</definedName>
    <definedName name="________________________TT37">[9]RELATÓRIO!$D$215</definedName>
    <definedName name="________________________TT38">[9]RELATÓRIO!$D$220</definedName>
    <definedName name="________________________TT39">[9]RELATÓRIO!$D$225</definedName>
    <definedName name="________________________TT4">[9]RELATÓRIO!$D$33</definedName>
    <definedName name="________________________TT40">[9]RELATÓRIO!$D$230</definedName>
    <definedName name="________________________TT41">[9]RELATÓRIO!$D$235</definedName>
    <definedName name="________________________TT42">[9]RELATÓRIO!$D$240</definedName>
    <definedName name="________________________TT43">[9]RELATÓRIO!$D$245</definedName>
    <definedName name="________________________TT44">[9]RELATÓRIO!$D$250</definedName>
    <definedName name="________________________TT45">[9]RELATÓRIO!$D$255</definedName>
    <definedName name="________________________TT46">[9]RELATÓRIO!$D$260</definedName>
    <definedName name="________________________TT47">[9]RELATÓRIO!$D$265</definedName>
    <definedName name="________________________TT48">[9]RELATÓRIO!$D$270</definedName>
    <definedName name="________________________TT49">[9]RELATÓRIO!$D$275</definedName>
    <definedName name="________________________TT5">[9]RELATÓRIO!$D$38</definedName>
    <definedName name="________________________TT50">[9]RELATÓRIO!$D$280</definedName>
    <definedName name="________________________TT51">[9]RELATÓRIO!$D$285</definedName>
    <definedName name="________________________TT52">[9]RELATÓRIO!$D$290</definedName>
    <definedName name="________________________TT53">[9]RELATÓRIO!$D$295</definedName>
    <definedName name="________________________TT54">[9]RELATÓRIO!$D$300</definedName>
    <definedName name="________________________TT55">[9]RELATÓRIO!$D$305</definedName>
    <definedName name="________________________TT56">[9]RELATÓRIO!$D$310</definedName>
    <definedName name="________________________TT57">[9]RELATÓRIO!$D$315</definedName>
    <definedName name="________________________TT58">[9]RELATÓRIO!$D$320</definedName>
    <definedName name="________________________TT59">[9]RELATÓRIO!$D$325</definedName>
    <definedName name="________________________TT6">[9]RELATÓRIO!$D$43</definedName>
    <definedName name="________________________TT60">[9]RELATÓRIO!$D$330</definedName>
    <definedName name="________________________TT61">[9]RELATÓRIO!$D$335</definedName>
    <definedName name="________________________TT62">[9]RELATÓRIO!$D$339</definedName>
    <definedName name="________________________TT63">[9]RELATÓRIO!$D$344</definedName>
    <definedName name="________________________TT64">[9]RELATÓRIO!$D$349</definedName>
    <definedName name="________________________TT65">[9]RELATÓRIO!$D$354</definedName>
    <definedName name="________________________TT66">[9]RELATÓRIO!$D$359</definedName>
    <definedName name="________________________TT67">[9]RELATÓRIO!$D$365</definedName>
    <definedName name="________________________TT68">[9]RELATÓRIO!$D$370</definedName>
    <definedName name="________________________TT69">[9]RELATÓRIO!$D$375</definedName>
    <definedName name="________________________TT7">[9]RELATÓRIO!$D$48</definedName>
    <definedName name="________________________TT70">[9]RELATÓRIO!$D$380</definedName>
    <definedName name="________________________TT71">[9]RELATÓRIO!$D$385</definedName>
    <definedName name="________________________TT72">[9]RELATÓRIO!$D$390</definedName>
    <definedName name="________________________TT73">[9]RELATÓRIO!$D$395</definedName>
    <definedName name="________________________TT74">[9]RELATÓRIO!$D$400</definedName>
    <definedName name="________________________TT75">[9]RELATÓRIO!$D$405</definedName>
    <definedName name="________________________TT76">[9]RELATÓRIO!$D$410</definedName>
    <definedName name="________________________TT77">[9]RELATÓRIO!$D$415</definedName>
    <definedName name="________________________TT78">[9]RELATÓRIO!$D$420</definedName>
    <definedName name="________________________TT79">[9]RELATÓRIO!$D$425</definedName>
    <definedName name="________________________TT8">[9]RELATÓRIO!$D$53</definedName>
    <definedName name="________________________TT80">[9]RELATÓRIO!$D$430</definedName>
    <definedName name="________________________TT81">[9]RELATÓRIO!$D$434</definedName>
    <definedName name="________________________TT82">[9]RELATÓRIO!$D$439</definedName>
    <definedName name="________________________TT83">[9]RELATÓRIO!$D$444</definedName>
    <definedName name="________________________TT84">[9]RELATÓRIO!$D$449</definedName>
    <definedName name="________________________TT85">[9]RELATÓRIO!$D$454</definedName>
    <definedName name="________________________TT86">[9]RELATÓRIO!$D$459</definedName>
    <definedName name="________________________TT87">[9]RELATÓRIO!$D$464</definedName>
    <definedName name="________________________TT88">[9]RELATÓRIO!$D$469</definedName>
    <definedName name="________________________TT89">[9]RELATÓRIO!$D$474</definedName>
    <definedName name="________________________TT9">[9]RELATÓRIO!$D$58</definedName>
    <definedName name="________________________TT90">[9]RELATÓRIO!$D$479</definedName>
    <definedName name="________________________TT91">[9]RELATÓRIO!$D$484</definedName>
    <definedName name="________________________TT92">[9]RELATÓRIO!$D$490</definedName>
    <definedName name="________________________TT93">[9]RELATÓRIO!$D$495</definedName>
    <definedName name="________________________TT94">[9]RELATÓRIO!$D$500</definedName>
    <definedName name="________________________TT95">[9]RELATÓRIO!$D$505</definedName>
    <definedName name="________________________TT96">[9]RELATÓRIO!$D$510</definedName>
    <definedName name="________________________TT97">[9]RELATÓRIO!$D$515</definedName>
    <definedName name="________________________TT98">[9]RELATÓRIO!$D$520</definedName>
    <definedName name="________________________TT99">[9]RELATÓRIO!$D$525</definedName>
    <definedName name="_______________________cab1">#REF!</definedName>
    <definedName name="_______________________cab2">#REF!</definedName>
    <definedName name="_______________________dmt1000">#REF!</definedName>
    <definedName name="_______________________dmt1200">#REF!</definedName>
    <definedName name="_______________________dmt2">#REF!</definedName>
    <definedName name="_______________________dmt200">#REF!</definedName>
    <definedName name="_______________________dmt400">#REF!</definedName>
    <definedName name="_______________________dmt50">#REF!</definedName>
    <definedName name="_______________________dmt600">#REF!</definedName>
    <definedName name="_______________________dmt800">#REF!</definedName>
    <definedName name="_______________________dre2">#REF!</definedName>
    <definedName name="_______________________emp2">'[6]DMT modelo'!$AA$13</definedName>
    <definedName name="_______________________ind100">#REF!</definedName>
    <definedName name="_______________________JAZ1">#REF!</definedName>
    <definedName name="_______________________JAZ11">#REF!</definedName>
    <definedName name="_______________________JAZ2">#REF!</definedName>
    <definedName name="_______________________JAZ22">#REF!</definedName>
    <definedName name="_______________________JAZ3">#REF!</definedName>
    <definedName name="_______________________JAZ33">#REF!</definedName>
    <definedName name="_______________________mem2">'[7]Mat Asf'!$H$37</definedName>
    <definedName name="_______________________oac2">#REF!</definedName>
    <definedName name="_______________________oae2">#REF!</definedName>
    <definedName name="_______________________oco2">#REF!</definedName>
    <definedName name="_______________________OUT98" localSheetId="4">#REF!</definedName>
    <definedName name="_______________________OUT98" localSheetId="15">#REF!</definedName>
    <definedName name="_______________________OUT98" localSheetId="9">#REF!</definedName>
    <definedName name="_______________________OUT98" localSheetId="8">#REF!</definedName>
    <definedName name="_______________________OUT98">#REF!</definedName>
    <definedName name="_______________________pav2">#REF!</definedName>
    <definedName name="_______________________RET1">#REF!</definedName>
    <definedName name="_______________________ter2">#REF!</definedName>
    <definedName name="_______________________tsd4">#REF!</definedName>
    <definedName name="_______________________TT1">[9]RELATÓRIO!$D$18</definedName>
    <definedName name="_______________________TT10">[9]RELATÓRIO!$D$64</definedName>
    <definedName name="_______________________TT100">[9]RELATÓRIO!$D$530</definedName>
    <definedName name="_______________________TT101">[9]RELATÓRIO!$D$535</definedName>
    <definedName name="_______________________TT102">[9]RELATÓRIO!$D$540</definedName>
    <definedName name="_______________________TT103">[9]RELATÓRIO!$D$545</definedName>
    <definedName name="_______________________TT104">[9]RELATÓRIO!$D$550</definedName>
    <definedName name="_______________________TT105">[9]RELATÓRIO!$D$555</definedName>
    <definedName name="_______________________TT106">[9]RELATÓRIO!$D$560</definedName>
    <definedName name="_______________________TT107">[9]RELATÓRIO!$D$567</definedName>
    <definedName name="_______________________TT108">[9]RELATÓRIO!$D$572</definedName>
    <definedName name="_______________________TT109">[9]RELATÓRIO!$D$577</definedName>
    <definedName name="_______________________TT11">[9]RELATÓRIO!$D$69</definedName>
    <definedName name="_______________________TT110">[9]RELATÓRIO!$D$582</definedName>
    <definedName name="_______________________TT111">[9]RELATÓRIO!$D$587</definedName>
    <definedName name="_______________________TT112">[9]RELATÓRIO!$D$592</definedName>
    <definedName name="_______________________TT113">[9]RELATÓRIO!$D$597</definedName>
    <definedName name="_______________________TT114">[9]RELATÓRIO!$D$602</definedName>
    <definedName name="_______________________TT115">[9]RELATÓRIO!$D$607</definedName>
    <definedName name="_______________________TT116">[9]RELATÓRIO!$D$612</definedName>
    <definedName name="_______________________TT117">[9]RELATÓRIO!$D$616</definedName>
    <definedName name="_______________________TT118">[9]RELATÓRIO!$D$621</definedName>
    <definedName name="_______________________TT119">[9]RELATÓRIO!$D$626</definedName>
    <definedName name="_______________________TT12">[9]RELATÓRIO!$D$74</definedName>
    <definedName name="_______________________TT120">[9]RELATÓRIO!$D$631</definedName>
    <definedName name="_______________________TT121">[9]RELATÓRIO!$D$636</definedName>
    <definedName name="_______________________TT122">[9]RELATÓRIO!$D$641</definedName>
    <definedName name="_______________________TT123">[9]RELATÓRIO!$D$646</definedName>
    <definedName name="_______________________TT124">[9]RELATÓRIO!$D$652</definedName>
    <definedName name="_______________________TT125">[9]RELATÓRIO!$D$657</definedName>
    <definedName name="_______________________TT126">[9]RELATÓRIO!$D$662</definedName>
    <definedName name="_______________________TT127">[9]RELATÓRIO!$D$667</definedName>
    <definedName name="_______________________TT128">[9]RELATÓRIO!$D$672</definedName>
    <definedName name="_______________________TT129">[9]RELATÓRIO!$D$677</definedName>
    <definedName name="_______________________TT13">[9]RELATÓRIO!$D$79</definedName>
    <definedName name="_______________________TT130">[9]RELATÓRIO!$D$682</definedName>
    <definedName name="_______________________TT131">[9]RELATÓRIO!$D$687</definedName>
    <definedName name="_______________________TT132">[9]RELATÓRIO!$D$692</definedName>
    <definedName name="_______________________TT133">[9]RELATÓRIO!$D$697</definedName>
    <definedName name="_______________________TT134">[9]RELATÓRIO!$D$702</definedName>
    <definedName name="_______________________TT135">[9]RELATÓRIO!$D$707</definedName>
    <definedName name="_______________________TT136">[9]RELATÓRIO!$D$712</definedName>
    <definedName name="_______________________TT137">[9]RELATÓRIO!$D$716</definedName>
    <definedName name="_______________________TT138">[9]RELATÓRIO!$D$721</definedName>
    <definedName name="_______________________TT139">[9]RELATÓRIO!$D$726</definedName>
    <definedName name="_______________________TT14">[9]RELATÓRIO!$D$84</definedName>
    <definedName name="_______________________TT140">[9]RELATÓRIO!$D$731</definedName>
    <definedName name="_______________________TT141">[9]RELATÓRIO!$D$736</definedName>
    <definedName name="_______________________TT142">[9]RELATÓRIO!$D$741</definedName>
    <definedName name="_______________________TT15">[9]RELATÓRIO!$D$89</definedName>
    <definedName name="_______________________TT16">[9]RELATÓRIO!$D$93</definedName>
    <definedName name="_______________________TT17">[9]RELATÓRIO!$D$98</definedName>
    <definedName name="_______________________TT18">[9]RELATÓRIO!$D$103</definedName>
    <definedName name="_______________________TT19">[9]RELATÓRIO!$D$108</definedName>
    <definedName name="_______________________TT2">[9]RELATÓRIO!$D$23</definedName>
    <definedName name="_______________________TT20">[9]RELATÓRIO!$D$113</definedName>
    <definedName name="_______________________TT21">[9]RELATÓRIO!$D$118</definedName>
    <definedName name="_______________________TT22">[9]RELATÓRIO!$D$123</definedName>
    <definedName name="_______________________tt23">[9]RELATÓRIO!$D$129</definedName>
    <definedName name="_______________________TT24">[9]RELATÓRIO!$D$134</definedName>
    <definedName name="_______________________TT25">[9]RELATÓRIO!$D$139</definedName>
    <definedName name="_______________________TT26">[9]RELATÓRIO!$D$144</definedName>
    <definedName name="_______________________TT27">[9]RELATÓRIO!$D$149</definedName>
    <definedName name="_______________________TT28">[9]RELATÓRIO!$D$154</definedName>
    <definedName name="_______________________tt288">[9]RELATÓRIO!$D$159</definedName>
    <definedName name="_______________________TT29">[9]RELATÓRIO!$D$164</definedName>
    <definedName name="_______________________TT3">[9]RELATÓRIO!$D$28</definedName>
    <definedName name="_______________________TT30">[9]RELATÓRIO!$D$169</definedName>
    <definedName name="_______________________tt300">[9]RELATÓRIO!$D$174</definedName>
    <definedName name="_______________________TT31">[9]RELATÓRIO!$D$179</definedName>
    <definedName name="_______________________TT32">[9]RELATÓRIO!$D$184</definedName>
    <definedName name="_______________________tt322">[9]RELATÓRIO!$D$189</definedName>
    <definedName name="_______________________TT33">[9]RELATÓRIO!$D$195</definedName>
    <definedName name="_______________________TT34">[9]RELATÓRIO!$D$200</definedName>
    <definedName name="_______________________TT35">[9]RELATÓRIO!$D$205</definedName>
    <definedName name="_______________________TT36">[9]RELATÓRIO!$D$210</definedName>
    <definedName name="_______________________TT37">[9]RELATÓRIO!$D$215</definedName>
    <definedName name="_______________________TT38">[9]RELATÓRIO!$D$220</definedName>
    <definedName name="_______________________TT39">[9]RELATÓRIO!$D$225</definedName>
    <definedName name="_______________________TT4">[9]RELATÓRIO!$D$33</definedName>
    <definedName name="_______________________TT40">[9]RELATÓRIO!$D$230</definedName>
    <definedName name="_______________________TT41">[9]RELATÓRIO!$D$235</definedName>
    <definedName name="_______________________TT42">[9]RELATÓRIO!$D$240</definedName>
    <definedName name="_______________________TT43">[9]RELATÓRIO!$D$245</definedName>
    <definedName name="_______________________TT44">[9]RELATÓRIO!$D$250</definedName>
    <definedName name="_______________________TT45">[9]RELATÓRIO!$D$255</definedName>
    <definedName name="_______________________TT46">[9]RELATÓRIO!$D$260</definedName>
    <definedName name="_______________________TT47">[9]RELATÓRIO!$D$265</definedName>
    <definedName name="_______________________TT48">[9]RELATÓRIO!$D$270</definedName>
    <definedName name="_______________________TT49">[9]RELATÓRIO!$D$275</definedName>
    <definedName name="_______________________TT5">[9]RELATÓRIO!$D$38</definedName>
    <definedName name="_______________________TT50">[9]RELATÓRIO!$D$280</definedName>
    <definedName name="_______________________TT51">[9]RELATÓRIO!$D$285</definedName>
    <definedName name="_______________________TT52">[9]RELATÓRIO!$D$290</definedName>
    <definedName name="_______________________TT53">[9]RELATÓRIO!$D$295</definedName>
    <definedName name="_______________________TT54">[9]RELATÓRIO!$D$300</definedName>
    <definedName name="_______________________TT55">[9]RELATÓRIO!$D$305</definedName>
    <definedName name="_______________________TT56">[9]RELATÓRIO!$D$310</definedName>
    <definedName name="_______________________TT57">[9]RELATÓRIO!$D$315</definedName>
    <definedName name="_______________________TT58">[9]RELATÓRIO!$D$320</definedName>
    <definedName name="_______________________TT59">[9]RELATÓRIO!$D$325</definedName>
    <definedName name="_______________________TT6">[9]RELATÓRIO!$D$43</definedName>
    <definedName name="_______________________TT60">[9]RELATÓRIO!$D$330</definedName>
    <definedName name="_______________________TT61">[9]RELATÓRIO!$D$335</definedName>
    <definedName name="_______________________TT62">[9]RELATÓRIO!$D$339</definedName>
    <definedName name="_______________________TT63">[9]RELATÓRIO!$D$344</definedName>
    <definedName name="_______________________TT64">[9]RELATÓRIO!$D$349</definedName>
    <definedName name="_______________________TT65">[9]RELATÓRIO!$D$354</definedName>
    <definedName name="_______________________TT66">[9]RELATÓRIO!$D$359</definedName>
    <definedName name="_______________________TT67">[9]RELATÓRIO!$D$365</definedName>
    <definedName name="_______________________TT68">[9]RELATÓRIO!$D$370</definedName>
    <definedName name="_______________________TT69">[9]RELATÓRIO!$D$375</definedName>
    <definedName name="_______________________TT7">[9]RELATÓRIO!$D$48</definedName>
    <definedName name="_______________________TT70">[9]RELATÓRIO!$D$380</definedName>
    <definedName name="_______________________TT71">[9]RELATÓRIO!$D$385</definedName>
    <definedName name="_______________________TT72">[9]RELATÓRIO!$D$390</definedName>
    <definedName name="_______________________TT73">[9]RELATÓRIO!$D$395</definedName>
    <definedName name="_______________________TT74">[9]RELATÓRIO!$D$400</definedName>
    <definedName name="_______________________TT75">[9]RELATÓRIO!$D$405</definedName>
    <definedName name="_______________________TT76">[9]RELATÓRIO!$D$410</definedName>
    <definedName name="_______________________TT77">[9]RELATÓRIO!$D$415</definedName>
    <definedName name="_______________________TT78">[9]RELATÓRIO!$D$420</definedName>
    <definedName name="_______________________TT79">[9]RELATÓRIO!$D$425</definedName>
    <definedName name="_______________________TT8">[9]RELATÓRIO!$D$53</definedName>
    <definedName name="_______________________TT80">[9]RELATÓRIO!$D$430</definedName>
    <definedName name="_______________________TT81">[9]RELATÓRIO!$D$434</definedName>
    <definedName name="_______________________TT82">[9]RELATÓRIO!$D$439</definedName>
    <definedName name="_______________________TT83">[9]RELATÓRIO!$D$444</definedName>
    <definedName name="_______________________TT84">[9]RELATÓRIO!$D$449</definedName>
    <definedName name="_______________________TT85">[9]RELATÓRIO!$D$454</definedName>
    <definedName name="_______________________TT86">[9]RELATÓRIO!$D$459</definedName>
    <definedName name="_______________________TT87">[9]RELATÓRIO!$D$464</definedName>
    <definedName name="_______________________TT88">[9]RELATÓRIO!$D$469</definedName>
    <definedName name="_______________________TT89">[9]RELATÓRIO!$D$474</definedName>
    <definedName name="_______________________TT9">[9]RELATÓRIO!$D$58</definedName>
    <definedName name="_______________________TT90">[9]RELATÓRIO!$D$479</definedName>
    <definedName name="_______________________TT91">[9]RELATÓRIO!$D$484</definedName>
    <definedName name="_______________________TT92">[9]RELATÓRIO!$D$490</definedName>
    <definedName name="_______________________TT93">[9]RELATÓRIO!$D$495</definedName>
    <definedName name="_______________________TT94">[9]RELATÓRIO!$D$500</definedName>
    <definedName name="_______________________TT95">[9]RELATÓRIO!$D$505</definedName>
    <definedName name="_______________________TT96">[9]RELATÓRIO!$D$510</definedName>
    <definedName name="_______________________TT97">[9]RELATÓRIO!$D$515</definedName>
    <definedName name="_______________________TT98">[9]RELATÓRIO!$D$520</definedName>
    <definedName name="_______________________TT99">[9]RELATÓRIO!$D$525</definedName>
    <definedName name="______________________cab1">#REF!</definedName>
    <definedName name="______________________cab2">#REF!</definedName>
    <definedName name="______________________dmt1000">#REF!</definedName>
    <definedName name="______________________dmt1200">#REF!</definedName>
    <definedName name="______________________dmt2">#REF!</definedName>
    <definedName name="______________________dmt200">#REF!</definedName>
    <definedName name="______________________dmt400">#REF!</definedName>
    <definedName name="______________________dmt50">#REF!</definedName>
    <definedName name="______________________dmt600">#REF!</definedName>
    <definedName name="______________________dmt800">#REF!</definedName>
    <definedName name="______________________dre2">#REF!</definedName>
    <definedName name="______________________emp2">'[13]DMT modelo'!$AA$13</definedName>
    <definedName name="______________________ind100">#REF!</definedName>
    <definedName name="______________________JAZ1">#REF!</definedName>
    <definedName name="______________________JAZ11">#REF!</definedName>
    <definedName name="______________________JAZ2">#REF!</definedName>
    <definedName name="______________________JAZ22">#REF!</definedName>
    <definedName name="______________________JAZ3">#REF!</definedName>
    <definedName name="______________________JAZ33">#REF!</definedName>
    <definedName name="______________________mem2">'[11]Mat Asf'!$H$37</definedName>
    <definedName name="______________________oac2">#REF!</definedName>
    <definedName name="______________________oae2">#REF!</definedName>
    <definedName name="______________________oco2">#REF!</definedName>
    <definedName name="______________________pav2">#REF!</definedName>
    <definedName name="______________________r" localSheetId="4">#REF!</definedName>
    <definedName name="______________________r" localSheetId="15">#REF!</definedName>
    <definedName name="______________________r" localSheetId="9">#REF!</definedName>
    <definedName name="______________________r" localSheetId="8">#REF!</definedName>
    <definedName name="______________________r">#REF!</definedName>
    <definedName name="______________________RET1">#REF!</definedName>
    <definedName name="______________________ter2">#REF!</definedName>
    <definedName name="______________________tsd4">#REF!</definedName>
    <definedName name="______________________TT1">[9]RELATÓRIO!$D$18</definedName>
    <definedName name="______________________TT10">[9]RELATÓRIO!$D$64</definedName>
    <definedName name="______________________TT100">[9]RELATÓRIO!$D$530</definedName>
    <definedName name="______________________TT101">[9]RELATÓRIO!$D$535</definedName>
    <definedName name="______________________TT102">[9]RELATÓRIO!$D$540</definedName>
    <definedName name="______________________TT103">[9]RELATÓRIO!$D$545</definedName>
    <definedName name="______________________TT104">[9]RELATÓRIO!$D$550</definedName>
    <definedName name="______________________TT105">[9]RELATÓRIO!$D$555</definedName>
    <definedName name="______________________TT106">[9]RELATÓRIO!$D$560</definedName>
    <definedName name="______________________TT107">[9]RELATÓRIO!$D$567</definedName>
    <definedName name="______________________TT108">[9]RELATÓRIO!$D$572</definedName>
    <definedName name="______________________TT109">[9]RELATÓRIO!$D$577</definedName>
    <definedName name="______________________TT11">[9]RELATÓRIO!$D$69</definedName>
    <definedName name="______________________TT110">[9]RELATÓRIO!$D$582</definedName>
    <definedName name="______________________TT111">[9]RELATÓRIO!$D$587</definedName>
    <definedName name="______________________TT112">[9]RELATÓRIO!$D$592</definedName>
    <definedName name="______________________TT113">[9]RELATÓRIO!$D$597</definedName>
    <definedName name="______________________TT114">[9]RELATÓRIO!$D$602</definedName>
    <definedName name="______________________TT115">[9]RELATÓRIO!$D$607</definedName>
    <definedName name="______________________TT116">[9]RELATÓRIO!$D$612</definedName>
    <definedName name="______________________TT117">[9]RELATÓRIO!$D$616</definedName>
    <definedName name="______________________TT118">[9]RELATÓRIO!$D$621</definedName>
    <definedName name="______________________TT119">[9]RELATÓRIO!$D$626</definedName>
    <definedName name="______________________TT12">[9]RELATÓRIO!$D$74</definedName>
    <definedName name="______________________TT120">[9]RELATÓRIO!$D$631</definedName>
    <definedName name="______________________TT121">[9]RELATÓRIO!$D$636</definedName>
    <definedName name="______________________TT122">[9]RELATÓRIO!$D$641</definedName>
    <definedName name="______________________TT123">[9]RELATÓRIO!$D$646</definedName>
    <definedName name="______________________TT124">[9]RELATÓRIO!$D$652</definedName>
    <definedName name="______________________TT125">[9]RELATÓRIO!$D$657</definedName>
    <definedName name="______________________TT126">[9]RELATÓRIO!$D$662</definedName>
    <definedName name="______________________TT127">[9]RELATÓRIO!$D$667</definedName>
    <definedName name="______________________TT128">[9]RELATÓRIO!$D$672</definedName>
    <definedName name="______________________TT129">[9]RELATÓRIO!$D$677</definedName>
    <definedName name="______________________TT13">[9]RELATÓRIO!$D$79</definedName>
    <definedName name="______________________TT130">[9]RELATÓRIO!$D$682</definedName>
    <definedName name="______________________TT131">[9]RELATÓRIO!$D$687</definedName>
    <definedName name="______________________TT132">[9]RELATÓRIO!$D$692</definedName>
    <definedName name="______________________TT133">[9]RELATÓRIO!$D$697</definedName>
    <definedName name="______________________TT134">[9]RELATÓRIO!$D$702</definedName>
    <definedName name="______________________TT135">[9]RELATÓRIO!$D$707</definedName>
    <definedName name="______________________TT136">[9]RELATÓRIO!$D$712</definedName>
    <definedName name="______________________TT137">[9]RELATÓRIO!$D$716</definedName>
    <definedName name="______________________TT138">[9]RELATÓRIO!$D$721</definedName>
    <definedName name="______________________TT139">[9]RELATÓRIO!$D$726</definedName>
    <definedName name="______________________TT14">[9]RELATÓRIO!$D$84</definedName>
    <definedName name="______________________TT140">[9]RELATÓRIO!$D$731</definedName>
    <definedName name="______________________TT141">[9]RELATÓRIO!$D$736</definedName>
    <definedName name="______________________TT142">[9]RELATÓRIO!$D$741</definedName>
    <definedName name="______________________TT15">[9]RELATÓRIO!$D$89</definedName>
    <definedName name="______________________TT16">[9]RELATÓRIO!$D$93</definedName>
    <definedName name="______________________TT17">[9]RELATÓRIO!$D$98</definedName>
    <definedName name="______________________TT18">[9]RELATÓRIO!$D$103</definedName>
    <definedName name="______________________TT19">[9]RELATÓRIO!$D$108</definedName>
    <definedName name="______________________TT2">[9]RELATÓRIO!$D$23</definedName>
    <definedName name="______________________TT20">[9]RELATÓRIO!$D$113</definedName>
    <definedName name="______________________TT21">[9]RELATÓRIO!$D$118</definedName>
    <definedName name="______________________TT22">[9]RELATÓRIO!$D$123</definedName>
    <definedName name="______________________tt23">[9]RELATÓRIO!$D$129</definedName>
    <definedName name="______________________TT24">[9]RELATÓRIO!$D$134</definedName>
    <definedName name="______________________TT25">[9]RELATÓRIO!$D$139</definedName>
    <definedName name="______________________TT26">[9]RELATÓRIO!$D$144</definedName>
    <definedName name="______________________TT27">[9]RELATÓRIO!$D$149</definedName>
    <definedName name="______________________TT28">[9]RELATÓRIO!$D$154</definedName>
    <definedName name="______________________tt288">[9]RELATÓRIO!$D$159</definedName>
    <definedName name="______________________TT29">[9]RELATÓRIO!$D$164</definedName>
    <definedName name="______________________TT3">[9]RELATÓRIO!$D$28</definedName>
    <definedName name="______________________TT30">[9]RELATÓRIO!$D$169</definedName>
    <definedName name="______________________tt300">[9]RELATÓRIO!$D$174</definedName>
    <definedName name="______________________TT31">[9]RELATÓRIO!$D$179</definedName>
    <definedName name="______________________TT32">[9]RELATÓRIO!$D$184</definedName>
    <definedName name="______________________tt322">[9]RELATÓRIO!$D$189</definedName>
    <definedName name="______________________TT33">[9]RELATÓRIO!$D$195</definedName>
    <definedName name="______________________TT34">[9]RELATÓRIO!$D$200</definedName>
    <definedName name="______________________TT35">[9]RELATÓRIO!$D$205</definedName>
    <definedName name="______________________TT36">[9]RELATÓRIO!$D$210</definedName>
    <definedName name="______________________TT37">[9]RELATÓRIO!$D$215</definedName>
    <definedName name="______________________TT38">[9]RELATÓRIO!$D$220</definedName>
    <definedName name="______________________TT39">[9]RELATÓRIO!$D$225</definedName>
    <definedName name="______________________TT4">[9]RELATÓRIO!$D$33</definedName>
    <definedName name="______________________TT40">[9]RELATÓRIO!$D$230</definedName>
    <definedName name="______________________TT41">[9]RELATÓRIO!$D$235</definedName>
    <definedName name="______________________TT42">[9]RELATÓRIO!$D$240</definedName>
    <definedName name="______________________TT43">[9]RELATÓRIO!$D$245</definedName>
    <definedName name="______________________TT44">[9]RELATÓRIO!$D$250</definedName>
    <definedName name="______________________TT45">[9]RELATÓRIO!$D$255</definedName>
    <definedName name="______________________TT46">[9]RELATÓRIO!$D$260</definedName>
    <definedName name="______________________TT47">[9]RELATÓRIO!$D$265</definedName>
    <definedName name="______________________TT48">[9]RELATÓRIO!$D$270</definedName>
    <definedName name="______________________TT49">[9]RELATÓRIO!$D$275</definedName>
    <definedName name="______________________TT5">[9]RELATÓRIO!$D$38</definedName>
    <definedName name="______________________TT50">[9]RELATÓRIO!$D$280</definedName>
    <definedName name="______________________TT51">[9]RELATÓRIO!$D$285</definedName>
    <definedName name="______________________TT52">[9]RELATÓRIO!$D$290</definedName>
    <definedName name="______________________TT53">[9]RELATÓRIO!$D$295</definedName>
    <definedName name="______________________TT54">[9]RELATÓRIO!$D$300</definedName>
    <definedName name="______________________TT55">[9]RELATÓRIO!$D$305</definedName>
    <definedName name="______________________TT56">[9]RELATÓRIO!$D$310</definedName>
    <definedName name="______________________TT57">[9]RELATÓRIO!$D$315</definedName>
    <definedName name="______________________TT58">[9]RELATÓRIO!$D$320</definedName>
    <definedName name="______________________TT59">[9]RELATÓRIO!$D$325</definedName>
    <definedName name="______________________TT6">[9]RELATÓRIO!$D$43</definedName>
    <definedName name="______________________TT60">[9]RELATÓRIO!$D$330</definedName>
    <definedName name="______________________TT61">[9]RELATÓRIO!$D$335</definedName>
    <definedName name="______________________TT62">[9]RELATÓRIO!$D$339</definedName>
    <definedName name="______________________TT63">[9]RELATÓRIO!$D$344</definedName>
    <definedName name="______________________TT64">[9]RELATÓRIO!$D$349</definedName>
    <definedName name="______________________TT65">[9]RELATÓRIO!$D$354</definedName>
    <definedName name="______________________TT66">[9]RELATÓRIO!$D$359</definedName>
    <definedName name="______________________TT67">[9]RELATÓRIO!$D$365</definedName>
    <definedName name="______________________TT68">[9]RELATÓRIO!$D$370</definedName>
    <definedName name="______________________TT69">[9]RELATÓRIO!$D$375</definedName>
    <definedName name="______________________TT7">[9]RELATÓRIO!$D$48</definedName>
    <definedName name="______________________TT70">[9]RELATÓRIO!$D$380</definedName>
    <definedName name="______________________TT71">[9]RELATÓRIO!$D$385</definedName>
    <definedName name="______________________TT72">[9]RELATÓRIO!$D$390</definedName>
    <definedName name="______________________TT73">[9]RELATÓRIO!$D$395</definedName>
    <definedName name="______________________TT74">[9]RELATÓRIO!$D$400</definedName>
    <definedName name="______________________TT75">[9]RELATÓRIO!$D$405</definedName>
    <definedName name="______________________TT76">[9]RELATÓRIO!$D$410</definedName>
    <definedName name="______________________TT77">[9]RELATÓRIO!$D$415</definedName>
    <definedName name="______________________TT78">[9]RELATÓRIO!$D$420</definedName>
    <definedName name="______________________TT79">[9]RELATÓRIO!$D$425</definedName>
    <definedName name="______________________TT8">[9]RELATÓRIO!$D$53</definedName>
    <definedName name="______________________TT80">[9]RELATÓRIO!$D$430</definedName>
    <definedName name="______________________TT81">[9]RELATÓRIO!$D$434</definedName>
    <definedName name="______________________TT82">[9]RELATÓRIO!$D$439</definedName>
    <definedName name="______________________TT83">[9]RELATÓRIO!$D$444</definedName>
    <definedName name="______________________TT84">[9]RELATÓRIO!$D$449</definedName>
    <definedName name="______________________TT85">[9]RELATÓRIO!$D$454</definedName>
    <definedName name="______________________TT86">[9]RELATÓRIO!$D$459</definedName>
    <definedName name="______________________TT87">[9]RELATÓRIO!$D$464</definedName>
    <definedName name="______________________TT88">[9]RELATÓRIO!$D$469</definedName>
    <definedName name="______________________TT89">[9]RELATÓRIO!$D$474</definedName>
    <definedName name="______________________TT9">[9]RELATÓRIO!$D$58</definedName>
    <definedName name="______________________TT90">[9]RELATÓRIO!$D$479</definedName>
    <definedName name="______________________TT91">[9]RELATÓRIO!$D$484</definedName>
    <definedName name="______________________TT92">[9]RELATÓRIO!$D$490</definedName>
    <definedName name="______________________TT93">[9]RELATÓRIO!$D$495</definedName>
    <definedName name="______________________TT94">[9]RELATÓRIO!$D$500</definedName>
    <definedName name="______________________TT95">[9]RELATÓRIO!$D$505</definedName>
    <definedName name="______________________TT96">[9]RELATÓRIO!$D$510</definedName>
    <definedName name="______________________TT97">[9]RELATÓRIO!$D$515</definedName>
    <definedName name="______________________TT98">[9]RELATÓRIO!$D$520</definedName>
    <definedName name="______________________TT99">[9]RELATÓRIO!$D$525</definedName>
    <definedName name="_____________________cab1">#REF!</definedName>
    <definedName name="_____________________cab2">#REF!</definedName>
    <definedName name="_____________________dmt1000">#REF!</definedName>
    <definedName name="_____________________dmt1200">#REF!</definedName>
    <definedName name="_____________________dmt2">#REF!</definedName>
    <definedName name="_____________________dmt200">#REF!</definedName>
    <definedName name="_____________________dmt400">#REF!</definedName>
    <definedName name="_____________________dmt50">#REF!</definedName>
    <definedName name="_____________________dmt600">#REF!</definedName>
    <definedName name="_____________________dmt800">#REF!</definedName>
    <definedName name="_____________________dre2">#REF!</definedName>
    <definedName name="_____________________emp2">'[6]DMT modelo'!$AA$13</definedName>
    <definedName name="_____________________ind100">#REF!</definedName>
    <definedName name="_____________________JAZ1">#REF!</definedName>
    <definedName name="_____________________JAZ11">#REF!</definedName>
    <definedName name="_____________________JAZ2">#REF!</definedName>
    <definedName name="_____________________JAZ22">#REF!</definedName>
    <definedName name="_____________________JAZ3">#REF!</definedName>
    <definedName name="_____________________JAZ33">#REF!</definedName>
    <definedName name="_____________________mem2">'[7]Mat Asf'!$H$37</definedName>
    <definedName name="_____________________oac2">#REF!</definedName>
    <definedName name="_____________________oae2">#REF!</definedName>
    <definedName name="_____________________oco2">#REF!</definedName>
    <definedName name="_____________________pav2">#REF!</definedName>
    <definedName name="_____________________PL1" localSheetId="15">#REF!</definedName>
    <definedName name="_____________________PL1">#REF!</definedName>
    <definedName name="_____________________r" localSheetId="15">#REF!</definedName>
    <definedName name="_____________________r">#REF!</definedName>
    <definedName name="_____________________RET1">#REF!</definedName>
    <definedName name="_____________________ter2">#REF!</definedName>
    <definedName name="_____________________tsd4">#REF!</definedName>
    <definedName name="_____________________TT1">[9]RELATÓRIO!$D$18</definedName>
    <definedName name="_____________________TT10">[9]RELATÓRIO!$D$64</definedName>
    <definedName name="_____________________TT100">[9]RELATÓRIO!$D$530</definedName>
    <definedName name="_____________________TT101">[9]RELATÓRIO!$D$535</definedName>
    <definedName name="_____________________TT102">[9]RELATÓRIO!$D$540</definedName>
    <definedName name="_____________________TT103">[9]RELATÓRIO!$D$545</definedName>
    <definedName name="_____________________TT104">[9]RELATÓRIO!$D$550</definedName>
    <definedName name="_____________________TT105">[9]RELATÓRIO!$D$555</definedName>
    <definedName name="_____________________TT106">[9]RELATÓRIO!$D$560</definedName>
    <definedName name="_____________________TT107">[9]RELATÓRIO!$D$567</definedName>
    <definedName name="_____________________TT108">[9]RELATÓRIO!$D$572</definedName>
    <definedName name="_____________________TT109">[9]RELATÓRIO!$D$577</definedName>
    <definedName name="_____________________TT11">[9]RELATÓRIO!$D$69</definedName>
    <definedName name="_____________________TT110">[9]RELATÓRIO!$D$582</definedName>
    <definedName name="_____________________TT111">[9]RELATÓRIO!$D$587</definedName>
    <definedName name="_____________________TT112">[9]RELATÓRIO!$D$592</definedName>
    <definedName name="_____________________TT113">[9]RELATÓRIO!$D$597</definedName>
    <definedName name="_____________________TT114">[9]RELATÓRIO!$D$602</definedName>
    <definedName name="_____________________TT115">[9]RELATÓRIO!$D$607</definedName>
    <definedName name="_____________________TT116">[9]RELATÓRIO!$D$612</definedName>
    <definedName name="_____________________TT117">[9]RELATÓRIO!$D$616</definedName>
    <definedName name="_____________________TT118">[9]RELATÓRIO!$D$621</definedName>
    <definedName name="_____________________TT119">[9]RELATÓRIO!$D$626</definedName>
    <definedName name="_____________________TT12">[9]RELATÓRIO!$D$74</definedName>
    <definedName name="_____________________TT120">[9]RELATÓRIO!$D$631</definedName>
    <definedName name="_____________________TT121">[9]RELATÓRIO!$D$636</definedName>
    <definedName name="_____________________TT122">[9]RELATÓRIO!$D$641</definedName>
    <definedName name="_____________________TT123">[9]RELATÓRIO!$D$646</definedName>
    <definedName name="_____________________TT124">[9]RELATÓRIO!$D$652</definedName>
    <definedName name="_____________________TT125">[9]RELATÓRIO!$D$657</definedName>
    <definedName name="_____________________TT126">[9]RELATÓRIO!$D$662</definedName>
    <definedName name="_____________________TT127">[9]RELATÓRIO!$D$667</definedName>
    <definedName name="_____________________TT128">[9]RELATÓRIO!$D$672</definedName>
    <definedName name="_____________________TT129">[9]RELATÓRIO!$D$677</definedName>
    <definedName name="_____________________TT13">[9]RELATÓRIO!$D$79</definedName>
    <definedName name="_____________________TT130">[9]RELATÓRIO!$D$682</definedName>
    <definedName name="_____________________TT131">[9]RELATÓRIO!$D$687</definedName>
    <definedName name="_____________________TT132">[9]RELATÓRIO!$D$692</definedName>
    <definedName name="_____________________TT133">[9]RELATÓRIO!$D$697</definedName>
    <definedName name="_____________________TT134">[9]RELATÓRIO!$D$702</definedName>
    <definedName name="_____________________TT135">[9]RELATÓRIO!$D$707</definedName>
    <definedName name="_____________________TT136">[9]RELATÓRIO!$D$712</definedName>
    <definedName name="_____________________TT137">[9]RELATÓRIO!$D$716</definedName>
    <definedName name="_____________________TT138">[9]RELATÓRIO!$D$721</definedName>
    <definedName name="_____________________TT139">[9]RELATÓRIO!$D$726</definedName>
    <definedName name="_____________________TT14">[9]RELATÓRIO!$D$84</definedName>
    <definedName name="_____________________TT140">[9]RELATÓRIO!$D$731</definedName>
    <definedName name="_____________________TT141">[9]RELATÓRIO!$D$736</definedName>
    <definedName name="_____________________TT142">[9]RELATÓRIO!$D$741</definedName>
    <definedName name="_____________________TT15">[9]RELATÓRIO!$D$89</definedName>
    <definedName name="_____________________TT16">[9]RELATÓRIO!$D$93</definedName>
    <definedName name="_____________________TT17">[9]RELATÓRIO!$D$98</definedName>
    <definedName name="_____________________TT18">[9]RELATÓRIO!$D$103</definedName>
    <definedName name="_____________________TT19">[9]RELATÓRIO!$D$108</definedName>
    <definedName name="_____________________TT2">[9]RELATÓRIO!$D$23</definedName>
    <definedName name="_____________________TT20">[9]RELATÓRIO!$D$113</definedName>
    <definedName name="_____________________TT21">[9]RELATÓRIO!$D$118</definedName>
    <definedName name="_____________________TT22">[9]RELATÓRIO!$D$123</definedName>
    <definedName name="_____________________tt23">[9]RELATÓRIO!$D$129</definedName>
    <definedName name="_____________________TT24">[9]RELATÓRIO!$D$134</definedName>
    <definedName name="_____________________TT25">[9]RELATÓRIO!$D$139</definedName>
    <definedName name="_____________________TT26">[9]RELATÓRIO!$D$144</definedName>
    <definedName name="_____________________TT27">[9]RELATÓRIO!$D$149</definedName>
    <definedName name="_____________________TT28">[9]RELATÓRIO!$D$154</definedName>
    <definedName name="_____________________tt288">[9]RELATÓRIO!$D$159</definedName>
    <definedName name="_____________________TT29">[9]RELATÓRIO!$D$164</definedName>
    <definedName name="_____________________TT3">[9]RELATÓRIO!$D$28</definedName>
    <definedName name="_____________________TT30">[9]RELATÓRIO!$D$169</definedName>
    <definedName name="_____________________tt300">[9]RELATÓRIO!$D$174</definedName>
    <definedName name="_____________________TT31">[9]RELATÓRIO!$D$179</definedName>
    <definedName name="_____________________TT32">[9]RELATÓRIO!$D$184</definedName>
    <definedName name="_____________________tt322">[9]RELATÓRIO!$D$189</definedName>
    <definedName name="_____________________TT33">[9]RELATÓRIO!$D$195</definedName>
    <definedName name="_____________________TT34">[9]RELATÓRIO!$D$200</definedName>
    <definedName name="_____________________TT35">[9]RELATÓRIO!$D$205</definedName>
    <definedName name="_____________________TT36">[9]RELATÓRIO!$D$210</definedName>
    <definedName name="_____________________TT37">[9]RELATÓRIO!$D$215</definedName>
    <definedName name="_____________________TT38">[9]RELATÓRIO!$D$220</definedName>
    <definedName name="_____________________TT39">[9]RELATÓRIO!$D$225</definedName>
    <definedName name="_____________________TT4">[9]RELATÓRIO!$D$33</definedName>
    <definedName name="_____________________TT40">[9]RELATÓRIO!$D$230</definedName>
    <definedName name="_____________________TT41">[9]RELATÓRIO!$D$235</definedName>
    <definedName name="_____________________TT42">[9]RELATÓRIO!$D$240</definedName>
    <definedName name="_____________________TT43">[9]RELATÓRIO!$D$245</definedName>
    <definedName name="_____________________TT44">[9]RELATÓRIO!$D$250</definedName>
    <definedName name="_____________________TT45">[9]RELATÓRIO!$D$255</definedName>
    <definedName name="_____________________TT46">[9]RELATÓRIO!$D$260</definedName>
    <definedName name="_____________________TT47">[9]RELATÓRIO!$D$265</definedName>
    <definedName name="_____________________TT48">[9]RELATÓRIO!$D$270</definedName>
    <definedName name="_____________________TT49">[9]RELATÓRIO!$D$275</definedName>
    <definedName name="_____________________TT5">[9]RELATÓRIO!$D$38</definedName>
    <definedName name="_____________________TT50">[9]RELATÓRIO!$D$280</definedName>
    <definedName name="_____________________TT51">[9]RELATÓRIO!$D$285</definedName>
    <definedName name="_____________________TT52">[9]RELATÓRIO!$D$290</definedName>
    <definedName name="_____________________TT53">[9]RELATÓRIO!$D$295</definedName>
    <definedName name="_____________________TT54">[9]RELATÓRIO!$D$300</definedName>
    <definedName name="_____________________TT55">[9]RELATÓRIO!$D$305</definedName>
    <definedName name="_____________________TT56">[9]RELATÓRIO!$D$310</definedName>
    <definedName name="_____________________TT57">[9]RELATÓRIO!$D$315</definedName>
    <definedName name="_____________________TT58">[9]RELATÓRIO!$D$320</definedName>
    <definedName name="_____________________TT59">[9]RELATÓRIO!$D$325</definedName>
    <definedName name="_____________________TT6">[9]RELATÓRIO!$D$43</definedName>
    <definedName name="_____________________TT60">[9]RELATÓRIO!$D$330</definedName>
    <definedName name="_____________________TT61">[9]RELATÓRIO!$D$335</definedName>
    <definedName name="_____________________TT62">[9]RELATÓRIO!$D$339</definedName>
    <definedName name="_____________________TT63">[9]RELATÓRIO!$D$344</definedName>
    <definedName name="_____________________TT64">[9]RELATÓRIO!$D$349</definedName>
    <definedName name="_____________________TT65">[9]RELATÓRIO!$D$354</definedName>
    <definedName name="_____________________TT66">[9]RELATÓRIO!$D$359</definedName>
    <definedName name="_____________________TT67">[9]RELATÓRIO!$D$365</definedName>
    <definedName name="_____________________TT68">[9]RELATÓRIO!$D$370</definedName>
    <definedName name="_____________________TT69">[9]RELATÓRIO!$D$375</definedName>
    <definedName name="_____________________TT7">[9]RELATÓRIO!$D$48</definedName>
    <definedName name="_____________________TT70">[9]RELATÓRIO!$D$380</definedName>
    <definedName name="_____________________TT71">[9]RELATÓRIO!$D$385</definedName>
    <definedName name="_____________________TT72">[9]RELATÓRIO!$D$390</definedName>
    <definedName name="_____________________TT73">[9]RELATÓRIO!$D$395</definedName>
    <definedName name="_____________________TT74">[9]RELATÓRIO!$D$400</definedName>
    <definedName name="_____________________TT75">[9]RELATÓRIO!$D$405</definedName>
    <definedName name="_____________________TT76">[9]RELATÓRIO!$D$410</definedName>
    <definedName name="_____________________TT77">[9]RELATÓRIO!$D$415</definedName>
    <definedName name="_____________________TT78">[9]RELATÓRIO!$D$420</definedName>
    <definedName name="_____________________TT79">[9]RELATÓRIO!$D$425</definedName>
    <definedName name="_____________________TT8">[9]RELATÓRIO!$D$53</definedName>
    <definedName name="_____________________TT80">[9]RELATÓRIO!$D$430</definedName>
    <definedName name="_____________________TT81">[9]RELATÓRIO!$D$434</definedName>
    <definedName name="_____________________TT82">[9]RELATÓRIO!$D$439</definedName>
    <definedName name="_____________________TT83">[9]RELATÓRIO!$D$444</definedName>
    <definedName name="_____________________TT84">[9]RELATÓRIO!$D$449</definedName>
    <definedName name="_____________________TT85">[9]RELATÓRIO!$D$454</definedName>
    <definedName name="_____________________TT86">[9]RELATÓRIO!$D$459</definedName>
    <definedName name="_____________________TT87">[9]RELATÓRIO!$D$464</definedName>
    <definedName name="_____________________TT88">[9]RELATÓRIO!$D$469</definedName>
    <definedName name="_____________________TT89">[9]RELATÓRIO!$D$474</definedName>
    <definedName name="_____________________TT9">[9]RELATÓRIO!$D$58</definedName>
    <definedName name="_____________________TT90">[9]RELATÓRIO!$D$479</definedName>
    <definedName name="_____________________TT91">[9]RELATÓRIO!$D$484</definedName>
    <definedName name="_____________________TT92">[9]RELATÓRIO!$D$490</definedName>
    <definedName name="_____________________TT93">[9]RELATÓRIO!$D$495</definedName>
    <definedName name="_____________________TT94">[9]RELATÓRIO!$D$500</definedName>
    <definedName name="_____________________TT95">[9]RELATÓRIO!$D$505</definedName>
    <definedName name="_____________________TT96">[9]RELATÓRIO!$D$510</definedName>
    <definedName name="_____________________TT97">[9]RELATÓRIO!$D$515</definedName>
    <definedName name="_____________________TT98">[9]RELATÓRIO!$D$520</definedName>
    <definedName name="_____________________TT99">[9]RELATÓRIO!$D$525</definedName>
    <definedName name="____________________cab1">#REF!</definedName>
    <definedName name="____________________cab2">#REF!</definedName>
    <definedName name="____________________dmt1000">#REF!</definedName>
    <definedName name="____________________dmt1200">#REF!</definedName>
    <definedName name="____________________dmt2">#REF!</definedName>
    <definedName name="____________________dmt200">#REF!</definedName>
    <definedName name="____________________dmt400">#REF!</definedName>
    <definedName name="____________________dmt50">#REF!</definedName>
    <definedName name="____________________dmt600">#REF!</definedName>
    <definedName name="____________________dmt800">#REF!</definedName>
    <definedName name="____________________dre2">#REF!</definedName>
    <definedName name="____________________emp2">'[6]DMT modelo'!$AA$13</definedName>
    <definedName name="____________________ind100">#REF!</definedName>
    <definedName name="____________________JAZ1">#REF!</definedName>
    <definedName name="____________________JAZ11">#REF!</definedName>
    <definedName name="____________________JAZ2">#REF!</definedName>
    <definedName name="____________________JAZ22">#REF!</definedName>
    <definedName name="____________________JAZ3">#REF!</definedName>
    <definedName name="____________________JAZ33">#REF!</definedName>
    <definedName name="____________________mem2">'[7]Mat Asf'!$H$37</definedName>
    <definedName name="____________________oac2">#REF!</definedName>
    <definedName name="____________________oae2">#REF!</definedName>
    <definedName name="____________________oco2">#REF!</definedName>
    <definedName name="____________________pav2">#REF!</definedName>
    <definedName name="____________________PL1" localSheetId="15">#REF!</definedName>
    <definedName name="____________________PL1">#REF!</definedName>
    <definedName name="____________________RET1">#REF!</definedName>
    <definedName name="____________________ter2">#REF!</definedName>
    <definedName name="____________________tsd4">#REF!</definedName>
    <definedName name="____________________TT1">[9]RELATÓRIO!$D$18</definedName>
    <definedName name="____________________TT10">[9]RELATÓRIO!$D$64</definedName>
    <definedName name="____________________TT100">[9]RELATÓRIO!$D$530</definedName>
    <definedName name="____________________TT101">[9]RELATÓRIO!$D$535</definedName>
    <definedName name="____________________TT102">[9]RELATÓRIO!$D$540</definedName>
    <definedName name="____________________TT103">[9]RELATÓRIO!$D$545</definedName>
    <definedName name="____________________TT104">[9]RELATÓRIO!$D$550</definedName>
    <definedName name="____________________TT105">[9]RELATÓRIO!$D$555</definedName>
    <definedName name="____________________TT106">[9]RELATÓRIO!$D$560</definedName>
    <definedName name="____________________TT107">[9]RELATÓRIO!$D$567</definedName>
    <definedName name="____________________TT108">[9]RELATÓRIO!$D$572</definedName>
    <definedName name="____________________TT109">[9]RELATÓRIO!$D$577</definedName>
    <definedName name="____________________TT11">[9]RELATÓRIO!$D$69</definedName>
    <definedName name="____________________TT110">[9]RELATÓRIO!$D$582</definedName>
    <definedName name="____________________TT111">[9]RELATÓRIO!$D$587</definedName>
    <definedName name="____________________TT112">[9]RELATÓRIO!$D$592</definedName>
    <definedName name="____________________TT113">[9]RELATÓRIO!$D$597</definedName>
    <definedName name="____________________TT114">[9]RELATÓRIO!$D$602</definedName>
    <definedName name="____________________TT115">[9]RELATÓRIO!$D$607</definedName>
    <definedName name="____________________TT116">[9]RELATÓRIO!$D$612</definedName>
    <definedName name="____________________TT117">[9]RELATÓRIO!$D$616</definedName>
    <definedName name="____________________TT118">[9]RELATÓRIO!$D$621</definedName>
    <definedName name="____________________TT119">[9]RELATÓRIO!$D$626</definedName>
    <definedName name="____________________TT12">[9]RELATÓRIO!$D$74</definedName>
    <definedName name="____________________TT120">[9]RELATÓRIO!$D$631</definedName>
    <definedName name="____________________TT121">[9]RELATÓRIO!$D$636</definedName>
    <definedName name="____________________TT122">[9]RELATÓRIO!$D$641</definedName>
    <definedName name="____________________TT123">[9]RELATÓRIO!$D$646</definedName>
    <definedName name="____________________TT124">[9]RELATÓRIO!$D$652</definedName>
    <definedName name="____________________TT125">[9]RELATÓRIO!$D$657</definedName>
    <definedName name="____________________TT126">[9]RELATÓRIO!$D$662</definedName>
    <definedName name="____________________TT127">[9]RELATÓRIO!$D$667</definedName>
    <definedName name="____________________TT128">[9]RELATÓRIO!$D$672</definedName>
    <definedName name="____________________TT129">[9]RELATÓRIO!$D$677</definedName>
    <definedName name="____________________TT13">[9]RELATÓRIO!$D$79</definedName>
    <definedName name="____________________TT130">[9]RELATÓRIO!$D$682</definedName>
    <definedName name="____________________TT131">[9]RELATÓRIO!$D$687</definedName>
    <definedName name="____________________TT132">[9]RELATÓRIO!$D$692</definedName>
    <definedName name="____________________TT133">[9]RELATÓRIO!$D$697</definedName>
    <definedName name="____________________TT134">[9]RELATÓRIO!$D$702</definedName>
    <definedName name="____________________TT135">[9]RELATÓRIO!$D$707</definedName>
    <definedName name="____________________TT136">[9]RELATÓRIO!$D$712</definedName>
    <definedName name="____________________TT137">[9]RELATÓRIO!$D$716</definedName>
    <definedName name="____________________TT138">[9]RELATÓRIO!$D$721</definedName>
    <definedName name="____________________TT139">[9]RELATÓRIO!$D$726</definedName>
    <definedName name="____________________TT14">[9]RELATÓRIO!$D$84</definedName>
    <definedName name="____________________TT140">[9]RELATÓRIO!$D$731</definedName>
    <definedName name="____________________TT141">[9]RELATÓRIO!$D$736</definedName>
    <definedName name="____________________TT142">[9]RELATÓRIO!$D$741</definedName>
    <definedName name="____________________TT15">[9]RELATÓRIO!$D$89</definedName>
    <definedName name="____________________TT16">[9]RELATÓRIO!$D$93</definedName>
    <definedName name="____________________TT17">[9]RELATÓRIO!$D$98</definedName>
    <definedName name="____________________TT18">[9]RELATÓRIO!$D$103</definedName>
    <definedName name="____________________TT19">[9]RELATÓRIO!$D$108</definedName>
    <definedName name="____________________TT2">[9]RELATÓRIO!$D$23</definedName>
    <definedName name="____________________TT20">[9]RELATÓRIO!$D$113</definedName>
    <definedName name="____________________TT21">[9]RELATÓRIO!$D$118</definedName>
    <definedName name="____________________TT22">[9]RELATÓRIO!$D$123</definedName>
    <definedName name="____________________tt23">[9]RELATÓRIO!$D$129</definedName>
    <definedName name="____________________TT24">[9]RELATÓRIO!$D$134</definedName>
    <definedName name="____________________TT25">[9]RELATÓRIO!$D$139</definedName>
    <definedName name="____________________TT26">[9]RELATÓRIO!$D$144</definedName>
    <definedName name="____________________TT27">[9]RELATÓRIO!$D$149</definedName>
    <definedName name="____________________TT28">[9]RELATÓRIO!$D$154</definedName>
    <definedName name="____________________tt288">[9]RELATÓRIO!$D$159</definedName>
    <definedName name="____________________TT29">[9]RELATÓRIO!$D$164</definedName>
    <definedName name="____________________TT3">[9]RELATÓRIO!$D$28</definedName>
    <definedName name="____________________TT30">[9]RELATÓRIO!$D$169</definedName>
    <definedName name="____________________tt300">[9]RELATÓRIO!$D$174</definedName>
    <definedName name="____________________TT31">[9]RELATÓRIO!$D$179</definedName>
    <definedName name="____________________TT32">[9]RELATÓRIO!$D$184</definedName>
    <definedName name="____________________tt322">[9]RELATÓRIO!$D$189</definedName>
    <definedName name="____________________TT33">[9]RELATÓRIO!$D$195</definedName>
    <definedName name="____________________TT34">[9]RELATÓRIO!$D$200</definedName>
    <definedName name="____________________TT35">[9]RELATÓRIO!$D$205</definedName>
    <definedName name="____________________TT36">[9]RELATÓRIO!$D$210</definedName>
    <definedName name="____________________TT37">[9]RELATÓRIO!$D$215</definedName>
    <definedName name="____________________TT38">[9]RELATÓRIO!$D$220</definedName>
    <definedName name="____________________TT39">[9]RELATÓRIO!$D$225</definedName>
    <definedName name="____________________TT4">[9]RELATÓRIO!$D$33</definedName>
    <definedName name="____________________TT40">[9]RELATÓRIO!$D$230</definedName>
    <definedName name="____________________TT41">[9]RELATÓRIO!$D$235</definedName>
    <definedName name="____________________TT42">[9]RELATÓRIO!$D$240</definedName>
    <definedName name="____________________TT43">[9]RELATÓRIO!$D$245</definedName>
    <definedName name="____________________TT44">[9]RELATÓRIO!$D$250</definedName>
    <definedName name="____________________TT45">[9]RELATÓRIO!$D$255</definedName>
    <definedName name="____________________TT46">[9]RELATÓRIO!$D$260</definedName>
    <definedName name="____________________TT47">[9]RELATÓRIO!$D$265</definedName>
    <definedName name="____________________TT48">[9]RELATÓRIO!$D$270</definedName>
    <definedName name="____________________TT49">[9]RELATÓRIO!$D$275</definedName>
    <definedName name="____________________TT5">[9]RELATÓRIO!$D$38</definedName>
    <definedName name="____________________TT50">[9]RELATÓRIO!$D$280</definedName>
    <definedName name="____________________TT51">[9]RELATÓRIO!$D$285</definedName>
    <definedName name="____________________TT52">[9]RELATÓRIO!$D$290</definedName>
    <definedName name="____________________TT53">[9]RELATÓRIO!$D$295</definedName>
    <definedName name="____________________TT54">[9]RELATÓRIO!$D$300</definedName>
    <definedName name="____________________TT55">[9]RELATÓRIO!$D$305</definedName>
    <definedName name="____________________TT56">[9]RELATÓRIO!$D$310</definedName>
    <definedName name="____________________TT57">[9]RELATÓRIO!$D$315</definedName>
    <definedName name="____________________TT58">[9]RELATÓRIO!$D$320</definedName>
    <definedName name="____________________TT59">[9]RELATÓRIO!$D$325</definedName>
    <definedName name="____________________TT6">[9]RELATÓRIO!$D$43</definedName>
    <definedName name="____________________TT60">[9]RELATÓRIO!$D$330</definedName>
    <definedName name="____________________TT61">[9]RELATÓRIO!$D$335</definedName>
    <definedName name="____________________TT62">[9]RELATÓRIO!$D$339</definedName>
    <definedName name="____________________TT63">[9]RELATÓRIO!$D$344</definedName>
    <definedName name="____________________TT64">[9]RELATÓRIO!$D$349</definedName>
    <definedName name="____________________TT65">[9]RELATÓRIO!$D$354</definedName>
    <definedName name="____________________TT66">[9]RELATÓRIO!$D$359</definedName>
    <definedName name="____________________TT67">[9]RELATÓRIO!$D$365</definedName>
    <definedName name="____________________TT68">[9]RELATÓRIO!$D$370</definedName>
    <definedName name="____________________TT69">[9]RELATÓRIO!$D$375</definedName>
    <definedName name="____________________TT7">[9]RELATÓRIO!$D$48</definedName>
    <definedName name="____________________TT70">[9]RELATÓRIO!$D$380</definedName>
    <definedName name="____________________TT71">[9]RELATÓRIO!$D$385</definedName>
    <definedName name="____________________TT72">[9]RELATÓRIO!$D$390</definedName>
    <definedName name="____________________TT73">[9]RELATÓRIO!$D$395</definedName>
    <definedName name="____________________TT74">[9]RELATÓRIO!$D$400</definedName>
    <definedName name="____________________TT75">[9]RELATÓRIO!$D$405</definedName>
    <definedName name="____________________TT76">[9]RELATÓRIO!$D$410</definedName>
    <definedName name="____________________TT77">[9]RELATÓRIO!$D$415</definedName>
    <definedName name="____________________TT78">[9]RELATÓRIO!$D$420</definedName>
    <definedName name="____________________TT79">[9]RELATÓRIO!$D$425</definedName>
    <definedName name="____________________TT8">[9]RELATÓRIO!$D$53</definedName>
    <definedName name="____________________TT80">[9]RELATÓRIO!$D$430</definedName>
    <definedName name="____________________TT81">[9]RELATÓRIO!$D$434</definedName>
    <definedName name="____________________TT82">[9]RELATÓRIO!$D$439</definedName>
    <definedName name="____________________TT83">[9]RELATÓRIO!$D$444</definedName>
    <definedName name="____________________TT84">[9]RELATÓRIO!$D$449</definedName>
    <definedName name="____________________TT85">[9]RELATÓRIO!$D$454</definedName>
    <definedName name="____________________TT86">[9]RELATÓRIO!$D$459</definedName>
    <definedName name="____________________TT87">[9]RELATÓRIO!$D$464</definedName>
    <definedName name="____________________TT88">[9]RELATÓRIO!$D$469</definedName>
    <definedName name="____________________TT89">[9]RELATÓRIO!$D$474</definedName>
    <definedName name="____________________TT9">[9]RELATÓRIO!$D$58</definedName>
    <definedName name="____________________TT90">[9]RELATÓRIO!$D$479</definedName>
    <definedName name="____________________TT91">[9]RELATÓRIO!$D$484</definedName>
    <definedName name="____________________TT92">[9]RELATÓRIO!$D$490</definedName>
    <definedName name="____________________TT93">[9]RELATÓRIO!$D$495</definedName>
    <definedName name="____________________TT94">[9]RELATÓRIO!$D$500</definedName>
    <definedName name="____________________TT95">[9]RELATÓRIO!$D$505</definedName>
    <definedName name="____________________TT96">[9]RELATÓRIO!$D$510</definedName>
    <definedName name="____________________TT97">[9]RELATÓRIO!$D$515</definedName>
    <definedName name="____________________TT98">[9]RELATÓRIO!$D$520</definedName>
    <definedName name="____________________TT99">[9]RELATÓRIO!$D$525</definedName>
    <definedName name="___________________cab1">#REF!</definedName>
    <definedName name="___________________cab2">#REF!</definedName>
    <definedName name="___________________dmt1000">#REF!</definedName>
    <definedName name="___________________dmt1200">#REF!</definedName>
    <definedName name="___________________dmt2">#REF!</definedName>
    <definedName name="___________________dmt200">#REF!</definedName>
    <definedName name="___________________dmt400">#REF!</definedName>
    <definedName name="___________________dmt50">#REF!</definedName>
    <definedName name="___________________dmt600">#REF!</definedName>
    <definedName name="___________________dmt800">#REF!</definedName>
    <definedName name="___________________dre2">#REF!</definedName>
    <definedName name="___________________emp2">'[13]DMT modelo'!$AA$13</definedName>
    <definedName name="___________________ind100">#REF!</definedName>
    <definedName name="___________________JAZ1">#REF!</definedName>
    <definedName name="___________________JAZ11">#REF!</definedName>
    <definedName name="___________________JAZ2">#REF!</definedName>
    <definedName name="___________________JAZ22">#REF!</definedName>
    <definedName name="___________________JAZ3">#REF!</definedName>
    <definedName name="___________________JAZ33">#REF!</definedName>
    <definedName name="___________________mem2">'[7]Mat Asf'!$H$37</definedName>
    <definedName name="___________________oac2">#REF!</definedName>
    <definedName name="___________________oae2">#REF!</definedName>
    <definedName name="___________________oco2">#REF!</definedName>
    <definedName name="___________________OUT98" localSheetId="4" hidden="1">{#N/A,#N/A,TRUE,"Serviços"}</definedName>
    <definedName name="___________________OUT98" localSheetId="9" hidden="1">{#N/A,#N/A,TRUE,"Serviços"}</definedName>
    <definedName name="___________________OUT98" localSheetId="8" hidden="1">{#N/A,#N/A,TRUE,"Serviços"}</definedName>
    <definedName name="___________________OUT98" hidden="1">{#N/A,#N/A,TRUE,"Serviços"}</definedName>
    <definedName name="___________________pav2">#REF!</definedName>
    <definedName name="___________________PL1" localSheetId="4">#REF!</definedName>
    <definedName name="___________________PL1" localSheetId="15">#REF!</definedName>
    <definedName name="___________________PL1" localSheetId="9">#REF!</definedName>
    <definedName name="___________________PL1" localSheetId="8">#REF!</definedName>
    <definedName name="___________________PL1">#REF!</definedName>
    <definedName name="___________________RET1">#REF!</definedName>
    <definedName name="___________________ter2">#REF!</definedName>
    <definedName name="___________________tsd4">#REF!</definedName>
    <definedName name="___________________TT1">[9]RELATÓRIO!$D$18</definedName>
    <definedName name="___________________TT10">[9]RELATÓRIO!$D$64</definedName>
    <definedName name="___________________TT100">[9]RELATÓRIO!$D$530</definedName>
    <definedName name="___________________TT101">[9]RELATÓRIO!$D$535</definedName>
    <definedName name="___________________TT102">[9]RELATÓRIO!$D$540</definedName>
    <definedName name="___________________TT103">[9]RELATÓRIO!$D$545</definedName>
    <definedName name="___________________TT104">[9]RELATÓRIO!$D$550</definedName>
    <definedName name="___________________TT105">[9]RELATÓRIO!$D$555</definedName>
    <definedName name="___________________TT106">[9]RELATÓRIO!$D$560</definedName>
    <definedName name="___________________TT107">[9]RELATÓRIO!$D$567</definedName>
    <definedName name="___________________TT108">[9]RELATÓRIO!$D$572</definedName>
    <definedName name="___________________TT109">[9]RELATÓRIO!$D$577</definedName>
    <definedName name="___________________TT11">[9]RELATÓRIO!$D$69</definedName>
    <definedName name="___________________TT110">[9]RELATÓRIO!$D$582</definedName>
    <definedName name="___________________TT111">[9]RELATÓRIO!$D$587</definedName>
    <definedName name="___________________TT112">[9]RELATÓRIO!$D$592</definedName>
    <definedName name="___________________TT113">[9]RELATÓRIO!$D$597</definedName>
    <definedName name="___________________TT114">[9]RELATÓRIO!$D$602</definedName>
    <definedName name="___________________TT115">[9]RELATÓRIO!$D$607</definedName>
    <definedName name="___________________TT116">[9]RELATÓRIO!$D$612</definedName>
    <definedName name="___________________TT117">[9]RELATÓRIO!$D$616</definedName>
    <definedName name="___________________TT118">[9]RELATÓRIO!$D$621</definedName>
    <definedName name="___________________TT119">[9]RELATÓRIO!$D$626</definedName>
    <definedName name="___________________TT12">[9]RELATÓRIO!$D$74</definedName>
    <definedName name="___________________TT120">[9]RELATÓRIO!$D$631</definedName>
    <definedName name="___________________TT121">[9]RELATÓRIO!$D$636</definedName>
    <definedName name="___________________TT122">[9]RELATÓRIO!$D$641</definedName>
    <definedName name="___________________TT123">[9]RELATÓRIO!$D$646</definedName>
    <definedName name="___________________TT124">[9]RELATÓRIO!$D$652</definedName>
    <definedName name="___________________TT125">[9]RELATÓRIO!$D$657</definedName>
    <definedName name="___________________TT126">[9]RELATÓRIO!$D$662</definedName>
    <definedName name="___________________TT127">[9]RELATÓRIO!$D$667</definedName>
    <definedName name="___________________TT128">[9]RELATÓRIO!$D$672</definedName>
    <definedName name="___________________TT129">[9]RELATÓRIO!$D$677</definedName>
    <definedName name="___________________TT13">[9]RELATÓRIO!$D$79</definedName>
    <definedName name="___________________TT130">[9]RELATÓRIO!$D$682</definedName>
    <definedName name="___________________TT131">[9]RELATÓRIO!$D$687</definedName>
    <definedName name="___________________TT132">[9]RELATÓRIO!$D$692</definedName>
    <definedName name="___________________TT133">[9]RELATÓRIO!$D$697</definedName>
    <definedName name="___________________TT134">[9]RELATÓRIO!$D$702</definedName>
    <definedName name="___________________TT135">[9]RELATÓRIO!$D$707</definedName>
    <definedName name="___________________TT136">[9]RELATÓRIO!$D$712</definedName>
    <definedName name="___________________TT137">[9]RELATÓRIO!$D$716</definedName>
    <definedName name="___________________TT138">[9]RELATÓRIO!$D$721</definedName>
    <definedName name="___________________TT139">[9]RELATÓRIO!$D$726</definedName>
    <definedName name="___________________TT14">[9]RELATÓRIO!$D$84</definedName>
    <definedName name="___________________TT140">[9]RELATÓRIO!$D$731</definedName>
    <definedName name="___________________TT141">[9]RELATÓRIO!$D$736</definedName>
    <definedName name="___________________TT142">[9]RELATÓRIO!$D$741</definedName>
    <definedName name="___________________TT15">[9]RELATÓRIO!$D$89</definedName>
    <definedName name="___________________TT16">[9]RELATÓRIO!$D$93</definedName>
    <definedName name="___________________TT17">[9]RELATÓRIO!$D$98</definedName>
    <definedName name="___________________TT18">[9]RELATÓRIO!$D$103</definedName>
    <definedName name="___________________TT19">[9]RELATÓRIO!$D$108</definedName>
    <definedName name="___________________TT2">[9]RELATÓRIO!$D$23</definedName>
    <definedName name="___________________TT20">[9]RELATÓRIO!$D$113</definedName>
    <definedName name="___________________TT21">[9]RELATÓRIO!$D$118</definedName>
    <definedName name="___________________TT22">[9]RELATÓRIO!$D$123</definedName>
    <definedName name="___________________tt23">[9]RELATÓRIO!$D$129</definedName>
    <definedName name="___________________TT24">[9]RELATÓRIO!$D$134</definedName>
    <definedName name="___________________TT25">[9]RELATÓRIO!$D$139</definedName>
    <definedName name="___________________TT26">[9]RELATÓRIO!$D$144</definedName>
    <definedName name="___________________TT27">[9]RELATÓRIO!$D$149</definedName>
    <definedName name="___________________TT28">[9]RELATÓRIO!$D$154</definedName>
    <definedName name="___________________tt288">[9]RELATÓRIO!$D$159</definedName>
    <definedName name="___________________TT29">[9]RELATÓRIO!$D$164</definedName>
    <definedName name="___________________TT3">[9]RELATÓRIO!$D$28</definedName>
    <definedName name="___________________TT30">[9]RELATÓRIO!$D$169</definedName>
    <definedName name="___________________tt300">[9]RELATÓRIO!$D$174</definedName>
    <definedName name="___________________TT31">[9]RELATÓRIO!$D$179</definedName>
    <definedName name="___________________TT32">[9]RELATÓRIO!$D$184</definedName>
    <definedName name="___________________tt322">[9]RELATÓRIO!$D$189</definedName>
    <definedName name="___________________TT33">[9]RELATÓRIO!$D$195</definedName>
    <definedName name="___________________TT34">[9]RELATÓRIO!$D$200</definedName>
    <definedName name="___________________TT35">[9]RELATÓRIO!$D$205</definedName>
    <definedName name="___________________TT36">[9]RELATÓRIO!$D$210</definedName>
    <definedName name="___________________TT37">[9]RELATÓRIO!$D$215</definedName>
    <definedName name="___________________TT38">[9]RELATÓRIO!$D$220</definedName>
    <definedName name="___________________TT39">[9]RELATÓRIO!$D$225</definedName>
    <definedName name="___________________TT4">[9]RELATÓRIO!$D$33</definedName>
    <definedName name="___________________TT40">[9]RELATÓRIO!$D$230</definedName>
    <definedName name="___________________TT41">[9]RELATÓRIO!$D$235</definedName>
    <definedName name="___________________TT42">[9]RELATÓRIO!$D$240</definedName>
    <definedName name="___________________TT43">[9]RELATÓRIO!$D$245</definedName>
    <definedName name="___________________TT44">[9]RELATÓRIO!$D$250</definedName>
    <definedName name="___________________TT45">[9]RELATÓRIO!$D$255</definedName>
    <definedName name="___________________TT46">[9]RELATÓRIO!$D$260</definedName>
    <definedName name="___________________TT47">[9]RELATÓRIO!$D$265</definedName>
    <definedName name="___________________TT48">[9]RELATÓRIO!$D$270</definedName>
    <definedName name="___________________TT49">[9]RELATÓRIO!$D$275</definedName>
    <definedName name="___________________TT5">[9]RELATÓRIO!$D$38</definedName>
    <definedName name="___________________TT50">[9]RELATÓRIO!$D$280</definedName>
    <definedName name="___________________TT51">[9]RELATÓRIO!$D$285</definedName>
    <definedName name="___________________TT52">[9]RELATÓRIO!$D$290</definedName>
    <definedName name="___________________TT53">[9]RELATÓRIO!$D$295</definedName>
    <definedName name="___________________TT54">[9]RELATÓRIO!$D$300</definedName>
    <definedName name="___________________TT55">[9]RELATÓRIO!$D$305</definedName>
    <definedName name="___________________TT56">[9]RELATÓRIO!$D$310</definedName>
    <definedName name="___________________TT57">[9]RELATÓRIO!$D$315</definedName>
    <definedName name="___________________TT58">[9]RELATÓRIO!$D$320</definedName>
    <definedName name="___________________TT59">[9]RELATÓRIO!$D$325</definedName>
    <definedName name="___________________TT6">[9]RELATÓRIO!$D$43</definedName>
    <definedName name="___________________TT60">[9]RELATÓRIO!$D$330</definedName>
    <definedName name="___________________TT61">[9]RELATÓRIO!$D$335</definedName>
    <definedName name="___________________TT62">[9]RELATÓRIO!$D$339</definedName>
    <definedName name="___________________TT63">[9]RELATÓRIO!$D$344</definedName>
    <definedName name="___________________TT64">[9]RELATÓRIO!$D$349</definedName>
    <definedName name="___________________TT65">[9]RELATÓRIO!$D$354</definedName>
    <definedName name="___________________TT66">[9]RELATÓRIO!$D$359</definedName>
    <definedName name="___________________TT67">[9]RELATÓRIO!$D$365</definedName>
    <definedName name="___________________TT68">[9]RELATÓRIO!$D$370</definedName>
    <definedName name="___________________TT69">[9]RELATÓRIO!$D$375</definedName>
    <definedName name="___________________TT7">[9]RELATÓRIO!$D$48</definedName>
    <definedName name="___________________TT70">[9]RELATÓRIO!$D$380</definedName>
    <definedName name="___________________TT71">[9]RELATÓRIO!$D$385</definedName>
    <definedName name="___________________TT72">[9]RELATÓRIO!$D$390</definedName>
    <definedName name="___________________TT73">[9]RELATÓRIO!$D$395</definedName>
    <definedName name="___________________TT74">[9]RELATÓRIO!$D$400</definedName>
    <definedName name="___________________TT75">[9]RELATÓRIO!$D$405</definedName>
    <definedName name="___________________TT76">[9]RELATÓRIO!$D$410</definedName>
    <definedName name="___________________TT77">[9]RELATÓRIO!$D$415</definedName>
    <definedName name="___________________TT78">[9]RELATÓRIO!$D$420</definedName>
    <definedName name="___________________TT79">[9]RELATÓRIO!$D$425</definedName>
    <definedName name="___________________TT8">[9]RELATÓRIO!$D$53</definedName>
    <definedName name="___________________TT80">[9]RELATÓRIO!$D$430</definedName>
    <definedName name="___________________TT81">[9]RELATÓRIO!$D$434</definedName>
    <definedName name="___________________TT82">[9]RELATÓRIO!$D$439</definedName>
    <definedName name="___________________TT83">[9]RELATÓRIO!$D$444</definedName>
    <definedName name="___________________TT84">[9]RELATÓRIO!$D$449</definedName>
    <definedName name="___________________TT85">[9]RELATÓRIO!$D$454</definedName>
    <definedName name="___________________TT86">[9]RELATÓRIO!$D$459</definedName>
    <definedName name="___________________TT87">[9]RELATÓRIO!$D$464</definedName>
    <definedName name="___________________TT88">[9]RELATÓRIO!$D$469</definedName>
    <definedName name="___________________TT89">[9]RELATÓRIO!$D$474</definedName>
    <definedName name="___________________TT9">[9]RELATÓRIO!$D$58</definedName>
    <definedName name="___________________TT90">[9]RELATÓRIO!$D$479</definedName>
    <definedName name="___________________TT91">[9]RELATÓRIO!$D$484</definedName>
    <definedName name="___________________TT92">[9]RELATÓRIO!$D$490</definedName>
    <definedName name="___________________TT93">[9]RELATÓRIO!$D$495</definedName>
    <definedName name="___________________TT94">[9]RELATÓRIO!$D$500</definedName>
    <definedName name="___________________TT95">[9]RELATÓRIO!$D$505</definedName>
    <definedName name="___________________TT96">[9]RELATÓRIO!$D$510</definedName>
    <definedName name="___________________TT97">[9]RELATÓRIO!$D$515</definedName>
    <definedName name="___________________TT98">[9]RELATÓRIO!$D$520</definedName>
    <definedName name="___________________TT99">[9]RELATÓRIO!$D$525</definedName>
    <definedName name="__________________ABR95" localSheetId="3">[14]Consultoria!#REF!</definedName>
    <definedName name="__________________ABR95">[14]Consultoria!#REF!</definedName>
    <definedName name="__________________ABR96" localSheetId="3">[14]Consultoria!#REF!</definedName>
    <definedName name="__________________ABR96">[14]Consultoria!#REF!</definedName>
    <definedName name="__________________ABR97" localSheetId="3">[14]Consultoria!#REF!</definedName>
    <definedName name="__________________ABR97">[14]Consultoria!#REF!</definedName>
    <definedName name="__________________ABR98" localSheetId="3">[14]Consultoria!#REF!</definedName>
    <definedName name="__________________ABR98">[14]Consultoria!#REF!</definedName>
    <definedName name="__________________ABR99" localSheetId="3">[14]Consultoria!#REF!</definedName>
    <definedName name="__________________ABR99">[14]Consultoria!#REF!</definedName>
    <definedName name="__________________AGO95" localSheetId="3">[14]Consultoria!#REF!</definedName>
    <definedName name="__________________AGO95">[14]Consultoria!#REF!</definedName>
    <definedName name="__________________AGO96" localSheetId="3">[14]Consultoria!#REF!</definedName>
    <definedName name="__________________AGO96">[14]Consultoria!#REF!</definedName>
    <definedName name="__________________AGO97" localSheetId="3">[14]Consultoria!#REF!</definedName>
    <definedName name="__________________AGO97">[14]Consultoria!#REF!</definedName>
    <definedName name="__________________AGO98" localSheetId="3">[14]Consultoria!#REF!</definedName>
    <definedName name="__________________AGO98">[14]Consultoria!#REF!</definedName>
    <definedName name="__________________AGO99" localSheetId="3">[14]Consultoria!#REF!</definedName>
    <definedName name="__________________AGO99">[14]Consultoria!#REF!</definedName>
    <definedName name="__________________cab1">#REF!</definedName>
    <definedName name="__________________cab2">#REF!</definedName>
    <definedName name="__________________DEZ94" localSheetId="3">[14]Consultoria!#REF!</definedName>
    <definedName name="__________________DEZ94">[14]Consultoria!#REF!</definedName>
    <definedName name="__________________DEZ95" localSheetId="3">[14]Consultoria!#REF!</definedName>
    <definedName name="__________________DEZ95">[14]Consultoria!#REF!</definedName>
    <definedName name="__________________DEZ96" localSheetId="3">[14]Consultoria!#REF!</definedName>
    <definedName name="__________________DEZ96">[14]Consultoria!#REF!</definedName>
    <definedName name="__________________DEZ97" localSheetId="3">[14]Consultoria!#REF!</definedName>
    <definedName name="__________________DEZ97">[14]Consultoria!#REF!</definedName>
    <definedName name="__________________DEZ98" localSheetId="3">[14]Consultoria!#REF!</definedName>
    <definedName name="__________________DEZ98">[14]Consultoria!#REF!</definedName>
    <definedName name="__________________DEZ99" localSheetId="3">[14]Consultoria!#REF!</definedName>
    <definedName name="__________________DEZ99">[14]Consultoria!#REF!</definedName>
    <definedName name="__________________dmt1000">#REF!</definedName>
    <definedName name="__________________dmt1200">#REF!</definedName>
    <definedName name="__________________dmt2">#REF!</definedName>
    <definedName name="__________________dmt200">#REF!</definedName>
    <definedName name="__________________dmt400">#REF!</definedName>
    <definedName name="__________________dmt50">#REF!</definedName>
    <definedName name="__________________dmt600">#REF!</definedName>
    <definedName name="__________________dmt800">#REF!</definedName>
    <definedName name="__________________dre2">#REF!</definedName>
    <definedName name="__________________emp2">'[6]DMT modelo'!$AA$13</definedName>
    <definedName name="__________________FEV95" localSheetId="3">[14]Consultoria!#REF!</definedName>
    <definedName name="__________________FEV95">[14]Consultoria!#REF!</definedName>
    <definedName name="__________________FEV96" localSheetId="3">[14]Consultoria!#REF!</definedName>
    <definedName name="__________________FEV96">[14]Consultoria!#REF!</definedName>
    <definedName name="__________________FEV97" localSheetId="3">[14]Consultoria!#REF!</definedName>
    <definedName name="__________________FEV97">[14]Consultoria!#REF!</definedName>
    <definedName name="__________________FEV98" localSheetId="3">[14]Consultoria!#REF!</definedName>
    <definedName name="__________________FEV98">[14]Consultoria!#REF!</definedName>
    <definedName name="__________________FEV99" localSheetId="3">[14]Consultoria!#REF!</definedName>
    <definedName name="__________________FEV99">[14]Consultoria!#REF!</definedName>
    <definedName name="__________________ind100">#REF!</definedName>
    <definedName name="__________________JAN95" localSheetId="3">[14]Consultoria!#REF!</definedName>
    <definedName name="__________________JAN95">[14]Consultoria!#REF!</definedName>
    <definedName name="__________________JAN96" localSheetId="3">[14]Consultoria!#REF!</definedName>
    <definedName name="__________________JAN96">[14]Consultoria!#REF!</definedName>
    <definedName name="__________________JAN97" localSheetId="3">[14]Consultoria!#REF!</definedName>
    <definedName name="__________________JAN97">[14]Consultoria!#REF!</definedName>
    <definedName name="__________________JAN98" localSheetId="3">[14]Consultoria!#REF!</definedName>
    <definedName name="__________________JAN98">[14]Consultoria!#REF!</definedName>
    <definedName name="__________________JAN99" localSheetId="3">[14]Consultoria!#REF!</definedName>
    <definedName name="__________________JAN99">[14]Consultoria!#REF!</definedName>
    <definedName name="__________________JAZ1">#REF!</definedName>
    <definedName name="__________________JAZ11">#REF!</definedName>
    <definedName name="__________________JAZ2">#REF!</definedName>
    <definedName name="__________________JAZ22">#REF!</definedName>
    <definedName name="__________________JAZ3">#REF!</definedName>
    <definedName name="__________________JAZ33">#REF!</definedName>
    <definedName name="__________________JUL95" localSheetId="3">[14]Consultoria!#REF!</definedName>
    <definedName name="__________________JUL95">[14]Consultoria!#REF!</definedName>
    <definedName name="__________________JUL96" localSheetId="3">[14]Consultoria!#REF!</definedName>
    <definedName name="__________________JUL96">[14]Consultoria!#REF!</definedName>
    <definedName name="__________________JUL97" localSheetId="3">[14]Consultoria!#REF!</definedName>
    <definedName name="__________________JUL97">[14]Consultoria!#REF!</definedName>
    <definedName name="__________________JUL98" localSheetId="3">[14]Consultoria!#REF!</definedName>
    <definedName name="__________________JUL98">[14]Consultoria!#REF!</definedName>
    <definedName name="__________________JUL99" localSheetId="3">[14]Consultoria!#REF!</definedName>
    <definedName name="__________________JUL99">[14]Consultoria!#REF!</definedName>
    <definedName name="__________________JUN95" localSheetId="3">[14]Consultoria!#REF!</definedName>
    <definedName name="__________________JUN95">[14]Consultoria!#REF!</definedName>
    <definedName name="__________________JUN96" localSheetId="3">[14]Consultoria!#REF!</definedName>
    <definedName name="__________________JUN96">[14]Consultoria!#REF!</definedName>
    <definedName name="__________________JUN97" localSheetId="3">[14]Consultoria!#REF!</definedName>
    <definedName name="__________________JUN97">[14]Consultoria!#REF!</definedName>
    <definedName name="__________________JUN98" localSheetId="3">[14]Consultoria!#REF!</definedName>
    <definedName name="__________________JUN98">[14]Consultoria!#REF!</definedName>
    <definedName name="__________________JUN99" localSheetId="3">[14]Consultoria!#REF!</definedName>
    <definedName name="__________________JUN99">[14]Consultoria!#REF!</definedName>
    <definedName name="__________________MAI95" localSheetId="3">[14]Consultoria!#REF!</definedName>
    <definedName name="__________________MAI95">[14]Consultoria!#REF!</definedName>
    <definedName name="__________________MAI96" localSheetId="3">[14]Consultoria!#REF!</definedName>
    <definedName name="__________________MAI96">[14]Consultoria!#REF!</definedName>
    <definedName name="__________________MAI97" localSheetId="3">[14]Consultoria!#REF!</definedName>
    <definedName name="__________________MAI97">[14]Consultoria!#REF!</definedName>
    <definedName name="__________________MAI98" localSheetId="3">[14]Consultoria!#REF!</definedName>
    <definedName name="__________________MAI98">[14]Consultoria!#REF!</definedName>
    <definedName name="__________________MAI99" localSheetId="3">[14]Consultoria!#REF!</definedName>
    <definedName name="__________________MAI99">[14]Consultoria!#REF!</definedName>
    <definedName name="__________________MAR95" localSheetId="3">[14]Consultoria!#REF!</definedName>
    <definedName name="__________________MAR95">[14]Consultoria!#REF!</definedName>
    <definedName name="__________________MAR96" localSheetId="3">[14]Consultoria!#REF!</definedName>
    <definedName name="__________________MAR96">[14]Consultoria!#REF!</definedName>
    <definedName name="__________________MAR97" localSheetId="3">[14]Consultoria!#REF!</definedName>
    <definedName name="__________________MAR97">[14]Consultoria!#REF!</definedName>
    <definedName name="__________________MAR98" localSheetId="3">[14]Consultoria!#REF!</definedName>
    <definedName name="__________________MAR98">[14]Consultoria!#REF!</definedName>
    <definedName name="__________________MAR99" localSheetId="3">[14]Consultoria!#REF!</definedName>
    <definedName name="__________________MAR99">[14]Consultoria!#REF!</definedName>
    <definedName name="__________________mem2">'[7]Mat Asf'!$H$37</definedName>
    <definedName name="__________________NOV94" localSheetId="3">[14]Consultoria!#REF!</definedName>
    <definedName name="__________________NOV94">[14]Consultoria!#REF!</definedName>
    <definedName name="__________________NOV95" localSheetId="3">[14]Consultoria!#REF!</definedName>
    <definedName name="__________________NOV95">[14]Consultoria!#REF!</definedName>
    <definedName name="__________________NOV96" localSheetId="3">[14]Consultoria!#REF!</definedName>
    <definedName name="__________________NOV96">[14]Consultoria!#REF!</definedName>
    <definedName name="__________________NOV97" localSheetId="3">[14]Consultoria!#REF!</definedName>
    <definedName name="__________________NOV97">[14]Consultoria!#REF!</definedName>
    <definedName name="__________________NOV98" localSheetId="3">[14]Consultoria!#REF!</definedName>
    <definedName name="__________________NOV98">[14]Consultoria!#REF!</definedName>
    <definedName name="__________________NOV99" localSheetId="3">[14]Consultoria!#REF!</definedName>
    <definedName name="__________________NOV99">[14]Consultoria!#REF!</definedName>
    <definedName name="__________________oac2">#REF!</definedName>
    <definedName name="__________________oae2">#REF!</definedName>
    <definedName name="__________________oco2">#REF!</definedName>
    <definedName name="__________________OUT94" localSheetId="3">[14]Consultoria!#REF!</definedName>
    <definedName name="__________________OUT94">[14]Consultoria!#REF!</definedName>
    <definedName name="__________________OUT95" localSheetId="3">[14]Consultoria!#REF!</definedName>
    <definedName name="__________________OUT95">[14]Consultoria!#REF!</definedName>
    <definedName name="__________________OUT96" localSheetId="3">[14]Consultoria!#REF!</definedName>
    <definedName name="__________________OUT96">[14]Consultoria!#REF!</definedName>
    <definedName name="__________________OUT97" localSheetId="3">[14]Consultoria!#REF!</definedName>
    <definedName name="__________________OUT97">[14]Consultoria!#REF!</definedName>
    <definedName name="__________________OUT98" localSheetId="4" hidden="1">{#N/A,#N/A,TRUE,"Serviços"}</definedName>
    <definedName name="__________________OUT98" localSheetId="3">[14]Consultoria!#REF!</definedName>
    <definedName name="__________________OUT98" localSheetId="7" hidden="1">{#N/A,#N/A,TRUE,"Serviços"}</definedName>
    <definedName name="__________________OUT98" localSheetId="9" hidden="1">{#N/A,#N/A,TRUE,"Serviços"}</definedName>
    <definedName name="__________________OUT98" localSheetId="8" hidden="1">{#N/A,#N/A,TRUE,"Serviços"}</definedName>
    <definedName name="__________________OUT98">[14]Consultoria!#REF!</definedName>
    <definedName name="__________________OUT99" localSheetId="3">[14]Consultoria!#REF!</definedName>
    <definedName name="__________________OUT99">[14]Consultoria!#REF!</definedName>
    <definedName name="__________________pav2">#REF!</definedName>
    <definedName name="__________________PL1" localSheetId="4">#REF!</definedName>
    <definedName name="__________________PL1" localSheetId="15">#REF!</definedName>
    <definedName name="__________________PL1" localSheetId="9">#REF!</definedName>
    <definedName name="__________________PL1" localSheetId="8">#REF!</definedName>
    <definedName name="__________________PL1">#REF!</definedName>
    <definedName name="__________________RET1">#REF!</definedName>
    <definedName name="__________________SET94" localSheetId="3">[14]Consultoria!#REF!</definedName>
    <definedName name="__________________SET94">[14]Consultoria!#REF!</definedName>
    <definedName name="__________________SET95" localSheetId="3">[14]Consultoria!#REF!</definedName>
    <definedName name="__________________SET95">[14]Consultoria!#REF!</definedName>
    <definedName name="__________________SET96" localSheetId="3">[14]Consultoria!#REF!</definedName>
    <definedName name="__________________SET96">[14]Consultoria!#REF!</definedName>
    <definedName name="__________________SET97" localSheetId="3">[14]Consultoria!#REF!</definedName>
    <definedName name="__________________SET97">[14]Consultoria!#REF!</definedName>
    <definedName name="__________________SET98" localSheetId="3">[14]Consultoria!#REF!</definedName>
    <definedName name="__________________SET98">[14]Consultoria!#REF!</definedName>
    <definedName name="__________________SET99" localSheetId="3">[14]Consultoria!#REF!</definedName>
    <definedName name="__________________SET99">[14]Consultoria!#REF!</definedName>
    <definedName name="__________________ter2">#REF!</definedName>
    <definedName name="__________________tsd4">#REF!</definedName>
    <definedName name="__________________TT1">[9]RELATÓRIO!$D$18</definedName>
    <definedName name="__________________TT10">[9]RELATÓRIO!$D$64</definedName>
    <definedName name="__________________TT100">[9]RELATÓRIO!$D$530</definedName>
    <definedName name="__________________TT101">[9]RELATÓRIO!$D$535</definedName>
    <definedName name="__________________TT102">[9]RELATÓRIO!$D$540</definedName>
    <definedName name="__________________TT103">[9]RELATÓRIO!$D$545</definedName>
    <definedName name="__________________TT104">[9]RELATÓRIO!$D$550</definedName>
    <definedName name="__________________TT105">[9]RELATÓRIO!$D$555</definedName>
    <definedName name="__________________TT106">[9]RELATÓRIO!$D$560</definedName>
    <definedName name="__________________TT107">[9]RELATÓRIO!$D$567</definedName>
    <definedName name="__________________TT108">[9]RELATÓRIO!$D$572</definedName>
    <definedName name="__________________TT109">[9]RELATÓRIO!$D$577</definedName>
    <definedName name="__________________TT11">[9]RELATÓRIO!$D$69</definedName>
    <definedName name="__________________TT110">[9]RELATÓRIO!$D$582</definedName>
    <definedName name="__________________TT111">[9]RELATÓRIO!$D$587</definedName>
    <definedName name="__________________TT112">[9]RELATÓRIO!$D$592</definedName>
    <definedName name="__________________TT113">[9]RELATÓRIO!$D$597</definedName>
    <definedName name="__________________TT114">[9]RELATÓRIO!$D$602</definedName>
    <definedName name="__________________TT115">[9]RELATÓRIO!$D$607</definedName>
    <definedName name="__________________TT116">[9]RELATÓRIO!$D$612</definedName>
    <definedName name="__________________TT117">[9]RELATÓRIO!$D$616</definedName>
    <definedName name="__________________TT118">[9]RELATÓRIO!$D$621</definedName>
    <definedName name="__________________TT119">[9]RELATÓRIO!$D$626</definedName>
    <definedName name="__________________TT12">[9]RELATÓRIO!$D$74</definedName>
    <definedName name="__________________TT120">[9]RELATÓRIO!$D$631</definedName>
    <definedName name="__________________TT121">[9]RELATÓRIO!$D$636</definedName>
    <definedName name="__________________TT122">[9]RELATÓRIO!$D$641</definedName>
    <definedName name="__________________TT123">[9]RELATÓRIO!$D$646</definedName>
    <definedName name="__________________TT124">[9]RELATÓRIO!$D$652</definedName>
    <definedName name="__________________TT125">[9]RELATÓRIO!$D$657</definedName>
    <definedName name="__________________TT126">[9]RELATÓRIO!$D$662</definedName>
    <definedName name="__________________TT127">[9]RELATÓRIO!$D$667</definedName>
    <definedName name="__________________TT128">[9]RELATÓRIO!$D$672</definedName>
    <definedName name="__________________TT129">[9]RELATÓRIO!$D$677</definedName>
    <definedName name="__________________TT13">[9]RELATÓRIO!$D$79</definedName>
    <definedName name="__________________TT130">[9]RELATÓRIO!$D$682</definedName>
    <definedName name="__________________TT131">[9]RELATÓRIO!$D$687</definedName>
    <definedName name="__________________TT132">[9]RELATÓRIO!$D$692</definedName>
    <definedName name="__________________TT133">[9]RELATÓRIO!$D$697</definedName>
    <definedName name="__________________TT134">[9]RELATÓRIO!$D$702</definedName>
    <definedName name="__________________TT135">[9]RELATÓRIO!$D$707</definedName>
    <definedName name="__________________TT136">[9]RELATÓRIO!$D$712</definedName>
    <definedName name="__________________TT137">[9]RELATÓRIO!$D$716</definedName>
    <definedName name="__________________TT138">[9]RELATÓRIO!$D$721</definedName>
    <definedName name="__________________TT139">[9]RELATÓRIO!$D$726</definedName>
    <definedName name="__________________TT14">[9]RELATÓRIO!$D$84</definedName>
    <definedName name="__________________TT140">[9]RELATÓRIO!$D$731</definedName>
    <definedName name="__________________TT141">[9]RELATÓRIO!$D$736</definedName>
    <definedName name="__________________TT142">[9]RELATÓRIO!$D$741</definedName>
    <definedName name="__________________TT15">[9]RELATÓRIO!$D$89</definedName>
    <definedName name="__________________TT16">[9]RELATÓRIO!$D$93</definedName>
    <definedName name="__________________TT17">[9]RELATÓRIO!$D$98</definedName>
    <definedName name="__________________TT18">[9]RELATÓRIO!$D$103</definedName>
    <definedName name="__________________TT19">[9]RELATÓRIO!$D$108</definedName>
    <definedName name="__________________TT2">[9]RELATÓRIO!$D$23</definedName>
    <definedName name="__________________TT20">[9]RELATÓRIO!$D$113</definedName>
    <definedName name="__________________TT21">[9]RELATÓRIO!$D$118</definedName>
    <definedName name="__________________TT22">[9]RELATÓRIO!$D$123</definedName>
    <definedName name="__________________tt23">[9]RELATÓRIO!$D$129</definedName>
    <definedName name="__________________TT24">[9]RELATÓRIO!$D$134</definedName>
    <definedName name="__________________TT25">[9]RELATÓRIO!$D$139</definedName>
    <definedName name="__________________TT26">[9]RELATÓRIO!$D$144</definedName>
    <definedName name="__________________TT27">[9]RELATÓRIO!$D$149</definedName>
    <definedName name="__________________TT28">[9]RELATÓRIO!$D$154</definedName>
    <definedName name="__________________tt288">[9]RELATÓRIO!$D$159</definedName>
    <definedName name="__________________TT29">[9]RELATÓRIO!$D$164</definedName>
    <definedName name="__________________TT3">[9]RELATÓRIO!$D$28</definedName>
    <definedName name="__________________TT30">[9]RELATÓRIO!$D$169</definedName>
    <definedName name="__________________tt300">[9]RELATÓRIO!$D$174</definedName>
    <definedName name="__________________TT31">[9]RELATÓRIO!$D$179</definedName>
    <definedName name="__________________TT32">[9]RELATÓRIO!$D$184</definedName>
    <definedName name="__________________tt322">[9]RELATÓRIO!$D$189</definedName>
    <definedName name="__________________TT33">[9]RELATÓRIO!$D$195</definedName>
    <definedName name="__________________TT34">[9]RELATÓRIO!$D$200</definedName>
    <definedName name="__________________TT35">[9]RELATÓRIO!$D$205</definedName>
    <definedName name="__________________TT36">[9]RELATÓRIO!$D$210</definedName>
    <definedName name="__________________TT37">[9]RELATÓRIO!$D$215</definedName>
    <definedName name="__________________TT38">[9]RELATÓRIO!$D$220</definedName>
    <definedName name="__________________TT39">[9]RELATÓRIO!$D$225</definedName>
    <definedName name="__________________TT4">[9]RELATÓRIO!$D$33</definedName>
    <definedName name="__________________TT40">[9]RELATÓRIO!$D$230</definedName>
    <definedName name="__________________TT41">[9]RELATÓRIO!$D$235</definedName>
    <definedName name="__________________TT42">[9]RELATÓRIO!$D$240</definedName>
    <definedName name="__________________TT43">[9]RELATÓRIO!$D$245</definedName>
    <definedName name="__________________TT44">[9]RELATÓRIO!$D$250</definedName>
    <definedName name="__________________TT45">[9]RELATÓRIO!$D$255</definedName>
    <definedName name="__________________TT46">[9]RELATÓRIO!$D$260</definedName>
    <definedName name="__________________TT47">[9]RELATÓRIO!$D$265</definedName>
    <definedName name="__________________TT48">[9]RELATÓRIO!$D$270</definedName>
    <definedName name="__________________TT49">[9]RELATÓRIO!$D$275</definedName>
    <definedName name="__________________TT5">[9]RELATÓRIO!$D$38</definedName>
    <definedName name="__________________TT50">[9]RELATÓRIO!$D$280</definedName>
    <definedName name="__________________TT51">[9]RELATÓRIO!$D$285</definedName>
    <definedName name="__________________TT52">[9]RELATÓRIO!$D$290</definedName>
    <definedName name="__________________TT53">[9]RELATÓRIO!$D$295</definedName>
    <definedName name="__________________TT54">[9]RELATÓRIO!$D$300</definedName>
    <definedName name="__________________TT55">[9]RELATÓRIO!$D$305</definedName>
    <definedName name="__________________TT56">[9]RELATÓRIO!$D$310</definedName>
    <definedName name="__________________TT57">[9]RELATÓRIO!$D$315</definedName>
    <definedName name="__________________TT58">[9]RELATÓRIO!$D$320</definedName>
    <definedName name="__________________TT59">[9]RELATÓRIO!$D$325</definedName>
    <definedName name="__________________TT6">[9]RELATÓRIO!$D$43</definedName>
    <definedName name="__________________TT60">[9]RELATÓRIO!$D$330</definedName>
    <definedName name="__________________TT61">[9]RELATÓRIO!$D$335</definedName>
    <definedName name="__________________TT62">[9]RELATÓRIO!$D$339</definedName>
    <definedName name="__________________TT63">[9]RELATÓRIO!$D$344</definedName>
    <definedName name="__________________TT64">[9]RELATÓRIO!$D$349</definedName>
    <definedName name="__________________TT65">[9]RELATÓRIO!$D$354</definedName>
    <definedName name="__________________TT66">[9]RELATÓRIO!$D$359</definedName>
    <definedName name="__________________TT67">[9]RELATÓRIO!$D$365</definedName>
    <definedName name="__________________TT68">[9]RELATÓRIO!$D$370</definedName>
    <definedName name="__________________TT69">[9]RELATÓRIO!$D$375</definedName>
    <definedName name="__________________TT7">[9]RELATÓRIO!$D$48</definedName>
    <definedName name="__________________TT70">[9]RELATÓRIO!$D$380</definedName>
    <definedName name="__________________TT71">[9]RELATÓRIO!$D$385</definedName>
    <definedName name="__________________TT72">[9]RELATÓRIO!$D$390</definedName>
    <definedName name="__________________TT73">[9]RELATÓRIO!$D$395</definedName>
    <definedName name="__________________TT74">[9]RELATÓRIO!$D$400</definedName>
    <definedName name="__________________TT75">[9]RELATÓRIO!$D$405</definedName>
    <definedName name="__________________TT76">[9]RELATÓRIO!$D$410</definedName>
    <definedName name="__________________TT77">[9]RELATÓRIO!$D$415</definedName>
    <definedName name="__________________TT78">[9]RELATÓRIO!$D$420</definedName>
    <definedName name="__________________TT79">[9]RELATÓRIO!$D$425</definedName>
    <definedName name="__________________TT8">[9]RELATÓRIO!$D$53</definedName>
    <definedName name="__________________TT80">[9]RELATÓRIO!$D$430</definedName>
    <definedName name="__________________TT81">[9]RELATÓRIO!$D$434</definedName>
    <definedName name="__________________TT82">[9]RELATÓRIO!$D$439</definedName>
    <definedName name="__________________TT83">[9]RELATÓRIO!$D$444</definedName>
    <definedName name="__________________TT84">[9]RELATÓRIO!$D$449</definedName>
    <definedName name="__________________TT85">[9]RELATÓRIO!$D$454</definedName>
    <definedName name="__________________TT86">[9]RELATÓRIO!$D$459</definedName>
    <definedName name="__________________TT87">[9]RELATÓRIO!$D$464</definedName>
    <definedName name="__________________TT88">[9]RELATÓRIO!$D$469</definedName>
    <definedName name="__________________TT89">[9]RELATÓRIO!$D$474</definedName>
    <definedName name="__________________TT9">[9]RELATÓRIO!$D$58</definedName>
    <definedName name="__________________TT90">[9]RELATÓRIO!$D$479</definedName>
    <definedName name="__________________TT91">[9]RELATÓRIO!$D$484</definedName>
    <definedName name="__________________TT92">[9]RELATÓRIO!$D$490</definedName>
    <definedName name="__________________TT93">[9]RELATÓRIO!$D$495</definedName>
    <definedName name="__________________TT94">[9]RELATÓRIO!$D$500</definedName>
    <definedName name="__________________TT95">[9]RELATÓRIO!$D$505</definedName>
    <definedName name="__________________TT96">[9]RELATÓRIO!$D$510</definedName>
    <definedName name="__________________TT97">[9]RELATÓRIO!$D$515</definedName>
    <definedName name="__________________TT98">[9]RELATÓRIO!$D$520</definedName>
    <definedName name="__________________TT99">[9]RELATÓRIO!$D$525</definedName>
    <definedName name="_________________ABR95" localSheetId="3">[14]Consultoria!#REF!</definedName>
    <definedName name="_________________ABR95">[14]Consultoria!#REF!</definedName>
    <definedName name="_________________ABR96" localSheetId="3">[14]Consultoria!#REF!</definedName>
    <definedName name="_________________ABR96">[14]Consultoria!#REF!</definedName>
    <definedName name="_________________ABR97" localSheetId="3">[14]Consultoria!#REF!</definedName>
    <definedName name="_________________ABR97">[14]Consultoria!#REF!</definedName>
    <definedName name="_________________ABR98" localSheetId="3">[14]Consultoria!#REF!</definedName>
    <definedName name="_________________ABR98">[14]Consultoria!#REF!</definedName>
    <definedName name="_________________ABR99" localSheetId="3">[14]Consultoria!#REF!</definedName>
    <definedName name="_________________ABR99">[14]Consultoria!#REF!</definedName>
    <definedName name="_________________AGO95" localSheetId="3">[14]Consultoria!#REF!</definedName>
    <definedName name="_________________AGO95">[14]Consultoria!#REF!</definedName>
    <definedName name="_________________AGO96" localSheetId="3">[14]Consultoria!#REF!</definedName>
    <definedName name="_________________AGO96">[14]Consultoria!#REF!</definedName>
    <definedName name="_________________AGO97" localSheetId="3">[14]Consultoria!#REF!</definedName>
    <definedName name="_________________AGO97">[14]Consultoria!#REF!</definedName>
    <definedName name="_________________AGO98" localSheetId="3">[14]Consultoria!#REF!</definedName>
    <definedName name="_________________AGO98">[14]Consultoria!#REF!</definedName>
    <definedName name="_________________AGO99" localSheetId="3">[14]Consultoria!#REF!</definedName>
    <definedName name="_________________AGO99">[14]Consultoria!#REF!</definedName>
    <definedName name="_________________cab1">#REF!</definedName>
    <definedName name="_________________cab2">#REF!</definedName>
    <definedName name="_________________DEZ94" localSheetId="3">[14]Consultoria!#REF!</definedName>
    <definedName name="_________________DEZ94">[14]Consultoria!#REF!</definedName>
    <definedName name="_________________DEZ95" localSheetId="3">[14]Consultoria!#REF!</definedName>
    <definedName name="_________________DEZ95">[14]Consultoria!#REF!</definedName>
    <definedName name="_________________DEZ96" localSheetId="3">[14]Consultoria!#REF!</definedName>
    <definedName name="_________________DEZ96">[14]Consultoria!#REF!</definedName>
    <definedName name="_________________DEZ97" localSheetId="3">[14]Consultoria!#REF!</definedName>
    <definedName name="_________________DEZ97">[14]Consultoria!#REF!</definedName>
    <definedName name="_________________DEZ98" localSheetId="3">[14]Consultoria!#REF!</definedName>
    <definedName name="_________________DEZ98">[14]Consultoria!#REF!</definedName>
    <definedName name="_________________DEZ99" localSheetId="3">[14]Consultoria!#REF!</definedName>
    <definedName name="_________________DEZ99">[14]Consultoria!#REF!</definedName>
    <definedName name="_________________dmt1000">#REF!</definedName>
    <definedName name="_________________dmt1200">#REF!</definedName>
    <definedName name="_________________dmt2">#REF!</definedName>
    <definedName name="_________________dmt200">#REF!</definedName>
    <definedName name="_________________dmt400">#REF!</definedName>
    <definedName name="_________________dmt50">#REF!</definedName>
    <definedName name="_________________dmt600">#REF!</definedName>
    <definedName name="_________________dmt800">#REF!</definedName>
    <definedName name="_________________dre2">#REF!</definedName>
    <definedName name="_________________emp2">'[6]DMT modelo'!$AA$13</definedName>
    <definedName name="_________________FEV95" localSheetId="3">[14]Consultoria!#REF!</definedName>
    <definedName name="_________________FEV95">[14]Consultoria!#REF!</definedName>
    <definedName name="_________________FEV96" localSheetId="3">[14]Consultoria!#REF!</definedName>
    <definedName name="_________________FEV96">[14]Consultoria!#REF!</definedName>
    <definedName name="_________________FEV97" localSheetId="3">[14]Consultoria!#REF!</definedName>
    <definedName name="_________________FEV97">[14]Consultoria!#REF!</definedName>
    <definedName name="_________________FEV98" localSheetId="3">[14]Consultoria!#REF!</definedName>
    <definedName name="_________________FEV98">[14]Consultoria!#REF!</definedName>
    <definedName name="_________________FEV99" localSheetId="3">[14]Consultoria!#REF!</definedName>
    <definedName name="_________________FEV99">[14]Consultoria!#REF!</definedName>
    <definedName name="_________________ind100">#REF!</definedName>
    <definedName name="_________________JAN95" localSheetId="3">[14]Consultoria!#REF!</definedName>
    <definedName name="_________________JAN95">[14]Consultoria!#REF!</definedName>
    <definedName name="_________________JAN96" localSheetId="3">[14]Consultoria!#REF!</definedName>
    <definedName name="_________________JAN96">[14]Consultoria!#REF!</definedName>
    <definedName name="_________________JAN97" localSheetId="3">[14]Consultoria!#REF!</definedName>
    <definedName name="_________________JAN97">[14]Consultoria!#REF!</definedName>
    <definedName name="_________________JAN98" localSheetId="3">[14]Consultoria!#REF!</definedName>
    <definedName name="_________________JAN98">[14]Consultoria!#REF!</definedName>
    <definedName name="_________________JAN99" localSheetId="3">[14]Consultoria!#REF!</definedName>
    <definedName name="_________________JAN99">[14]Consultoria!#REF!</definedName>
    <definedName name="_________________JAZ1">#REF!</definedName>
    <definedName name="_________________JAZ11">#REF!</definedName>
    <definedName name="_________________JAZ2">#REF!</definedName>
    <definedName name="_________________JAZ22">#REF!</definedName>
    <definedName name="_________________JAZ3">#REF!</definedName>
    <definedName name="_________________JAZ33">#REF!</definedName>
    <definedName name="_________________JUL95" localSheetId="3">[14]Consultoria!#REF!</definedName>
    <definedName name="_________________JUL95">[14]Consultoria!#REF!</definedName>
    <definedName name="_________________JUL96" localSheetId="3">[14]Consultoria!#REF!</definedName>
    <definedName name="_________________JUL96">[14]Consultoria!#REF!</definedName>
    <definedName name="_________________JUL97" localSheetId="3">[14]Consultoria!#REF!</definedName>
    <definedName name="_________________JUL97">[14]Consultoria!#REF!</definedName>
    <definedName name="_________________JUL98" localSheetId="3">[14]Consultoria!#REF!</definedName>
    <definedName name="_________________JUL98">[14]Consultoria!#REF!</definedName>
    <definedName name="_________________JUL99" localSheetId="3">[14]Consultoria!#REF!</definedName>
    <definedName name="_________________JUL99">[14]Consultoria!#REF!</definedName>
    <definedName name="_________________JUN95" localSheetId="3">[14]Consultoria!#REF!</definedName>
    <definedName name="_________________JUN95">[14]Consultoria!#REF!</definedName>
    <definedName name="_________________JUN96" localSheetId="3">[14]Consultoria!#REF!</definedName>
    <definedName name="_________________JUN96">[14]Consultoria!#REF!</definedName>
    <definedName name="_________________JUN97" localSheetId="3">[14]Consultoria!#REF!</definedName>
    <definedName name="_________________JUN97">[14]Consultoria!#REF!</definedName>
    <definedName name="_________________JUN98" localSheetId="3">[14]Consultoria!#REF!</definedName>
    <definedName name="_________________JUN98">[14]Consultoria!#REF!</definedName>
    <definedName name="_________________JUN99" localSheetId="3">[14]Consultoria!#REF!</definedName>
    <definedName name="_________________JUN99">[14]Consultoria!#REF!</definedName>
    <definedName name="_________________MAI95" localSheetId="3">[14]Consultoria!#REF!</definedName>
    <definedName name="_________________MAI95">[14]Consultoria!#REF!</definedName>
    <definedName name="_________________MAI96" localSheetId="3">[14]Consultoria!#REF!</definedName>
    <definedName name="_________________MAI96">[14]Consultoria!#REF!</definedName>
    <definedName name="_________________MAI97" localSheetId="3">[14]Consultoria!#REF!</definedName>
    <definedName name="_________________MAI97">[14]Consultoria!#REF!</definedName>
    <definedName name="_________________MAI98" localSheetId="3">[14]Consultoria!#REF!</definedName>
    <definedName name="_________________MAI98">[14]Consultoria!#REF!</definedName>
    <definedName name="_________________MAI99" localSheetId="3">[14]Consultoria!#REF!</definedName>
    <definedName name="_________________MAI99">[14]Consultoria!#REF!</definedName>
    <definedName name="_________________MAR95" localSheetId="3">[14]Consultoria!#REF!</definedName>
    <definedName name="_________________MAR95">[14]Consultoria!#REF!</definedName>
    <definedName name="_________________MAR96" localSheetId="3">[14]Consultoria!#REF!</definedName>
    <definedName name="_________________MAR96">[14]Consultoria!#REF!</definedName>
    <definedName name="_________________MAR97" localSheetId="3">[14]Consultoria!#REF!</definedName>
    <definedName name="_________________MAR97">[14]Consultoria!#REF!</definedName>
    <definedName name="_________________MAR98" localSheetId="3">[14]Consultoria!#REF!</definedName>
    <definedName name="_________________MAR98">[14]Consultoria!#REF!</definedName>
    <definedName name="_________________MAR99" localSheetId="3">[14]Consultoria!#REF!</definedName>
    <definedName name="_________________MAR99">[14]Consultoria!#REF!</definedName>
    <definedName name="_________________mem2">'[7]Mat Asf'!$H$37</definedName>
    <definedName name="_________________NOV94" localSheetId="3">[14]Consultoria!#REF!</definedName>
    <definedName name="_________________NOV94">[14]Consultoria!#REF!</definedName>
    <definedName name="_________________NOV95" localSheetId="3">[14]Consultoria!#REF!</definedName>
    <definedName name="_________________NOV95">[14]Consultoria!#REF!</definedName>
    <definedName name="_________________NOV96" localSheetId="3">[14]Consultoria!#REF!</definedName>
    <definedName name="_________________NOV96">[14]Consultoria!#REF!</definedName>
    <definedName name="_________________NOV97" localSheetId="3">[14]Consultoria!#REF!</definedName>
    <definedName name="_________________NOV97">[14]Consultoria!#REF!</definedName>
    <definedName name="_________________NOV98" localSheetId="3">[14]Consultoria!#REF!</definedName>
    <definedName name="_________________NOV98">[14]Consultoria!#REF!</definedName>
    <definedName name="_________________NOV99" localSheetId="3">[14]Consultoria!#REF!</definedName>
    <definedName name="_________________NOV99">[14]Consultoria!#REF!</definedName>
    <definedName name="_________________oac2">#REF!</definedName>
    <definedName name="_________________oae2">#REF!</definedName>
    <definedName name="_________________oco2">#REF!</definedName>
    <definedName name="_________________OUT94" localSheetId="3">[14]Consultoria!#REF!</definedName>
    <definedName name="_________________OUT94">[14]Consultoria!#REF!</definedName>
    <definedName name="_________________OUT95" localSheetId="3">[14]Consultoria!#REF!</definedName>
    <definedName name="_________________OUT95">[14]Consultoria!#REF!</definedName>
    <definedName name="_________________OUT96" localSheetId="3">[14]Consultoria!#REF!</definedName>
    <definedName name="_________________OUT96">[14]Consultoria!#REF!</definedName>
    <definedName name="_________________OUT97" localSheetId="3">[14]Consultoria!#REF!</definedName>
    <definedName name="_________________OUT97">[14]Consultoria!#REF!</definedName>
    <definedName name="_________________OUT98" localSheetId="4" hidden="1">{#N/A,#N/A,TRUE,"Serviços"}</definedName>
    <definedName name="_________________OUT98" localSheetId="3">[14]Consultoria!#REF!</definedName>
    <definedName name="_________________OUT98" localSheetId="7" hidden="1">{#N/A,#N/A,TRUE,"Serviços"}</definedName>
    <definedName name="_________________OUT98" localSheetId="9" hidden="1">{#N/A,#N/A,TRUE,"Serviços"}</definedName>
    <definedName name="_________________OUT98" localSheetId="8" hidden="1">{#N/A,#N/A,TRUE,"Serviços"}</definedName>
    <definedName name="_________________OUT98">[14]Consultoria!#REF!</definedName>
    <definedName name="_________________OUT99" localSheetId="3">[14]Consultoria!#REF!</definedName>
    <definedName name="_________________OUT99">[14]Consultoria!#REF!</definedName>
    <definedName name="_________________pav2">#REF!</definedName>
    <definedName name="_________________PL1" localSheetId="4">#REF!</definedName>
    <definedName name="_________________PL1" localSheetId="15">#REF!</definedName>
    <definedName name="_________________PL1" localSheetId="9">#REF!</definedName>
    <definedName name="_________________PL1" localSheetId="8">#REF!</definedName>
    <definedName name="_________________PL1">#REF!</definedName>
    <definedName name="_________________r" localSheetId="4">#REF!</definedName>
    <definedName name="_________________r" localSheetId="15">#REF!</definedName>
    <definedName name="_________________r" localSheetId="9">#REF!</definedName>
    <definedName name="_________________r" localSheetId="8">#REF!</definedName>
    <definedName name="_________________r">#REF!</definedName>
    <definedName name="_________________RET1">#REF!</definedName>
    <definedName name="_________________SET94" localSheetId="3">[14]Consultoria!#REF!</definedName>
    <definedName name="_________________SET94">[14]Consultoria!#REF!</definedName>
    <definedName name="_________________SET95" localSheetId="3">[14]Consultoria!#REF!</definedName>
    <definedName name="_________________SET95">[14]Consultoria!#REF!</definedName>
    <definedName name="_________________SET96" localSheetId="3">[14]Consultoria!#REF!</definedName>
    <definedName name="_________________SET96">[14]Consultoria!#REF!</definedName>
    <definedName name="_________________SET97" localSheetId="3">[14]Consultoria!#REF!</definedName>
    <definedName name="_________________SET97">[14]Consultoria!#REF!</definedName>
    <definedName name="_________________SET98" localSheetId="3">[14]Consultoria!#REF!</definedName>
    <definedName name="_________________SET98">[14]Consultoria!#REF!</definedName>
    <definedName name="_________________SET99" localSheetId="3">[14]Consultoria!#REF!</definedName>
    <definedName name="_________________SET99">[14]Consultoria!#REF!</definedName>
    <definedName name="_________________ter2">#REF!</definedName>
    <definedName name="_________________tsd4">#REF!</definedName>
    <definedName name="_________________TT1">[9]RELATÓRIO!$D$18</definedName>
    <definedName name="_________________TT10">[9]RELATÓRIO!$D$64</definedName>
    <definedName name="_________________TT100">[9]RELATÓRIO!$D$530</definedName>
    <definedName name="_________________TT101">[9]RELATÓRIO!$D$535</definedName>
    <definedName name="_________________TT102">[9]RELATÓRIO!$D$540</definedName>
    <definedName name="_________________TT103">[9]RELATÓRIO!$D$545</definedName>
    <definedName name="_________________TT104">[9]RELATÓRIO!$D$550</definedName>
    <definedName name="_________________TT105">[9]RELATÓRIO!$D$555</definedName>
    <definedName name="_________________TT106">[9]RELATÓRIO!$D$560</definedName>
    <definedName name="_________________TT107">[9]RELATÓRIO!$D$567</definedName>
    <definedName name="_________________TT108">[9]RELATÓRIO!$D$572</definedName>
    <definedName name="_________________TT109">[9]RELATÓRIO!$D$577</definedName>
    <definedName name="_________________TT11">[9]RELATÓRIO!$D$69</definedName>
    <definedName name="_________________TT110">[9]RELATÓRIO!$D$582</definedName>
    <definedName name="_________________TT111">[9]RELATÓRIO!$D$587</definedName>
    <definedName name="_________________TT112">[9]RELATÓRIO!$D$592</definedName>
    <definedName name="_________________TT113">[9]RELATÓRIO!$D$597</definedName>
    <definedName name="_________________TT114">[9]RELATÓRIO!$D$602</definedName>
    <definedName name="_________________TT115">[9]RELATÓRIO!$D$607</definedName>
    <definedName name="_________________TT116">[9]RELATÓRIO!$D$612</definedName>
    <definedName name="_________________TT117">[9]RELATÓRIO!$D$616</definedName>
    <definedName name="_________________TT118">[9]RELATÓRIO!$D$621</definedName>
    <definedName name="_________________TT119">[9]RELATÓRIO!$D$626</definedName>
    <definedName name="_________________TT12">[9]RELATÓRIO!$D$74</definedName>
    <definedName name="_________________TT120">[9]RELATÓRIO!$D$631</definedName>
    <definedName name="_________________TT121">[9]RELATÓRIO!$D$636</definedName>
    <definedName name="_________________TT122">[9]RELATÓRIO!$D$641</definedName>
    <definedName name="_________________TT123">[9]RELATÓRIO!$D$646</definedName>
    <definedName name="_________________TT124">[9]RELATÓRIO!$D$652</definedName>
    <definedName name="_________________TT125">[9]RELATÓRIO!$D$657</definedName>
    <definedName name="_________________TT126">[9]RELATÓRIO!$D$662</definedName>
    <definedName name="_________________TT127">[9]RELATÓRIO!$D$667</definedName>
    <definedName name="_________________TT128">[9]RELATÓRIO!$D$672</definedName>
    <definedName name="_________________TT129">[9]RELATÓRIO!$D$677</definedName>
    <definedName name="_________________TT13">[9]RELATÓRIO!$D$79</definedName>
    <definedName name="_________________TT130">[9]RELATÓRIO!$D$682</definedName>
    <definedName name="_________________TT131">[9]RELATÓRIO!$D$687</definedName>
    <definedName name="_________________TT132">[9]RELATÓRIO!$D$692</definedName>
    <definedName name="_________________TT133">[9]RELATÓRIO!$D$697</definedName>
    <definedName name="_________________TT134">[9]RELATÓRIO!$D$702</definedName>
    <definedName name="_________________TT135">[9]RELATÓRIO!$D$707</definedName>
    <definedName name="_________________TT136">[9]RELATÓRIO!$D$712</definedName>
    <definedName name="_________________TT137">[9]RELATÓRIO!$D$716</definedName>
    <definedName name="_________________TT138">[9]RELATÓRIO!$D$721</definedName>
    <definedName name="_________________TT139">[9]RELATÓRIO!$D$726</definedName>
    <definedName name="_________________TT14">[9]RELATÓRIO!$D$84</definedName>
    <definedName name="_________________TT140">[9]RELATÓRIO!$D$731</definedName>
    <definedName name="_________________TT141">[9]RELATÓRIO!$D$736</definedName>
    <definedName name="_________________TT142">[9]RELATÓRIO!$D$741</definedName>
    <definedName name="_________________TT15">[9]RELATÓRIO!$D$89</definedName>
    <definedName name="_________________TT16">[9]RELATÓRIO!$D$93</definedName>
    <definedName name="_________________TT17">[9]RELATÓRIO!$D$98</definedName>
    <definedName name="_________________TT18">[9]RELATÓRIO!$D$103</definedName>
    <definedName name="_________________TT19" localSheetId="4">'[15]Relatório-1ª med.'!#REF!</definedName>
    <definedName name="_________________TT19" localSheetId="15">'[15]Relatório-1ª med.'!#REF!</definedName>
    <definedName name="_________________TT19" localSheetId="21">[9]RELATÓRIO!$D$108</definedName>
    <definedName name="_________________TT19">'[15]Relatório-1ª med.'!#REF!</definedName>
    <definedName name="_________________TT2">[9]RELATÓRIO!$D$23</definedName>
    <definedName name="_________________TT20" localSheetId="4">'[15]Relatório-1ª med.'!#REF!</definedName>
    <definedName name="_________________TT20" localSheetId="15">'[15]Relatório-1ª med.'!#REF!</definedName>
    <definedName name="_________________TT20" localSheetId="21">[9]RELATÓRIO!$D$113</definedName>
    <definedName name="_________________TT20">'[15]Relatório-1ª med.'!#REF!</definedName>
    <definedName name="_________________TT21" localSheetId="4">'[15]Relatório-1ª med.'!#REF!</definedName>
    <definedName name="_________________TT21" localSheetId="15">'[15]Relatório-1ª med.'!#REF!</definedName>
    <definedName name="_________________TT21" localSheetId="21">[9]RELATÓRIO!$D$118</definedName>
    <definedName name="_________________TT21">'[15]Relatório-1ª med.'!#REF!</definedName>
    <definedName name="_________________TT22" localSheetId="4">'[15]Relatório-1ª med.'!#REF!</definedName>
    <definedName name="_________________TT22" localSheetId="15">'[15]Relatório-1ª med.'!#REF!</definedName>
    <definedName name="_________________TT22" localSheetId="21">[9]RELATÓRIO!$D$123</definedName>
    <definedName name="_________________TT22">'[15]Relatório-1ª med.'!#REF!</definedName>
    <definedName name="_________________tt23">[9]RELATÓRIO!$D$129</definedName>
    <definedName name="_________________TT24">[9]RELATÓRIO!$D$134</definedName>
    <definedName name="_________________TT25">[9]RELATÓRIO!$D$139</definedName>
    <definedName name="_________________TT26">[9]RELATÓRIO!$D$144</definedName>
    <definedName name="_________________TT27">[9]RELATÓRIO!$D$149</definedName>
    <definedName name="_________________TT28">[9]RELATÓRIO!$D$154</definedName>
    <definedName name="_________________tt288">[9]RELATÓRIO!$D$159</definedName>
    <definedName name="_________________TT29">[9]RELATÓRIO!$D$164</definedName>
    <definedName name="_________________TT3">[9]RELATÓRIO!$D$28</definedName>
    <definedName name="_________________TT30">[9]RELATÓRIO!$D$169</definedName>
    <definedName name="_________________tt300">[9]RELATÓRIO!$D$174</definedName>
    <definedName name="_________________TT31">[9]RELATÓRIO!$D$179</definedName>
    <definedName name="_________________TT32">[9]RELATÓRIO!$D$184</definedName>
    <definedName name="_________________tt322">[9]RELATÓRIO!$D$189</definedName>
    <definedName name="_________________TT33">[9]RELATÓRIO!$D$195</definedName>
    <definedName name="_________________TT34">[9]RELATÓRIO!$D$200</definedName>
    <definedName name="_________________TT35">[9]RELATÓRIO!$D$205</definedName>
    <definedName name="_________________TT36">[9]RELATÓRIO!$D$210</definedName>
    <definedName name="_________________TT37">[9]RELATÓRIO!$D$215</definedName>
    <definedName name="_________________TT38">[9]RELATÓRIO!$D$220</definedName>
    <definedName name="_________________TT39">[9]RELATÓRIO!$D$225</definedName>
    <definedName name="_________________TT4">[9]RELATÓRIO!$D$33</definedName>
    <definedName name="_________________TT40">[9]RELATÓRIO!$D$230</definedName>
    <definedName name="_________________TT41">[9]RELATÓRIO!$D$235</definedName>
    <definedName name="_________________TT42">[9]RELATÓRIO!$D$240</definedName>
    <definedName name="_________________TT43">[9]RELATÓRIO!$D$245</definedName>
    <definedName name="_________________TT44">[9]RELATÓRIO!$D$250</definedName>
    <definedName name="_________________TT45">[9]RELATÓRIO!$D$255</definedName>
    <definedName name="_________________TT46">[9]RELATÓRIO!$D$260</definedName>
    <definedName name="_________________TT47">[9]RELATÓRIO!$D$265</definedName>
    <definedName name="_________________TT48">[9]RELATÓRIO!$D$270</definedName>
    <definedName name="_________________TT49">[9]RELATÓRIO!$D$275</definedName>
    <definedName name="_________________TT5">[9]RELATÓRIO!$D$38</definedName>
    <definedName name="_________________TT50">[9]RELATÓRIO!$D$280</definedName>
    <definedName name="_________________TT51">[9]RELATÓRIO!$D$285</definedName>
    <definedName name="_________________TT52">[9]RELATÓRIO!$D$290</definedName>
    <definedName name="_________________TT53">[9]RELATÓRIO!$D$295</definedName>
    <definedName name="_________________TT54">[9]RELATÓRIO!$D$300</definedName>
    <definedName name="_________________TT55">[9]RELATÓRIO!$D$305</definedName>
    <definedName name="_________________TT56">[9]RELATÓRIO!$D$310</definedName>
    <definedName name="_________________TT57">[9]RELATÓRIO!$D$315</definedName>
    <definedName name="_________________TT58">[9]RELATÓRIO!$D$320</definedName>
    <definedName name="_________________TT59">[9]RELATÓRIO!$D$325</definedName>
    <definedName name="_________________TT6">[9]RELATÓRIO!$D$43</definedName>
    <definedName name="_________________TT60">[9]RELATÓRIO!$D$330</definedName>
    <definedName name="_________________TT61">[9]RELATÓRIO!$D$335</definedName>
    <definedName name="_________________TT62">[9]RELATÓRIO!$D$339</definedName>
    <definedName name="_________________TT63">[9]RELATÓRIO!$D$344</definedName>
    <definedName name="_________________TT64">[9]RELATÓRIO!$D$349</definedName>
    <definedName name="_________________TT65">[9]RELATÓRIO!$D$354</definedName>
    <definedName name="_________________TT66">[9]RELATÓRIO!$D$359</definedName>
    <definedName name="_________________TT67">[9]RELATÓRIO!$D$365</definedName>
    <definedName name="_________________TT68">[9]RELATÓRIO!$D$370</definedName>
    <definedName name="_________________TT69">[9]RELATÓRIO!$D$375</definedName>
    <definedName name="_________________TT7">[9]RELATÓRIO!$D$48</definedName>
    <definedName name="_________________TT70">[9]RELATÓRIO!$D$380</definedName>
    <definedName name="_________________TT71">[9]RELATÓRIO!$D$385</definedName>
    <definedName name="_________________TT72">[9]RELATÓRIO!$D$390</definedName>
    <definedName name="_________________TT73">[9]RELATÓRIO!$D$395</definedName>
    <definedName name="_________________TT74">[9]RELATÓRIO!$D$400</definedName>
    <definedName name="_________________TT75">[9]RELATÓRIO!$D$405</definedName>
    <definedName name="_________________TT76">[9]RELATÓRIO!$D$410</definedName>
    <definedName name="_________________TT77">[9]RELATÓRIO!$D$415</definedName>
    <definedName name="_________________TT78">[9]RELATÓRIO!$D$420</definedName>
    <definedName name="_________________TT79">[9]RELATÓRIO!$D$425</definedName>
    <definedName name="_________________TT8">[9]RELATÓRIO!$D$53</definedName>
    <definedName name="_________________TT80">[9]RELATÓRIO!$D$430</definedName>
    <definedName name="_________________TT81">[9]RELATÓRIO!$D$434</definedName>
    <definedName name="_________________TT82">[9]RELATÓRIO!$D$439</definedName>
    <definedName name="_________________TT83">[9]RELATÓRIO!$D$444</definedName>
    <definedName name="_________________TT84">[9]RELATÓRIO!$D$449</definedName>
    <definedName name="_________________TT85">[9]RELATÓRIO!$D$454</definedName>
    <definedName name="_________________TT86">[9]RELATÓRIO!$D$459</definedName>
    <definedName name="_________________TT87">[9]RELATÓRIO!$D$464</definedName>
    <definedName name="_________________TT88">[9]RELATÓRIO!$D$469</definedName>
    <definedName name="_________________TT89">[9]RELATÓRIO!$D$474</definedName>
    <definedName name="_________________TT9">[9]RELATÓRIO!$D$58</definedName>
    <definedName name="_________________TT90">[9]RELATÓRIO!$D$479</definedName>
    <definedName name="_________________TT91">[9]RELATÓRIO!$D$484</definedName>
    <definedName name="_________________TT92">[9]RELATÓRIO!$D$490</definedName>
    <definedName name="_________________TT93">[9]RELATÓRIO!$D$495</definedName>
    <definedName name="_________________TT94">[9]RELATÓRIO!$D$500</definedName>
    <definedName name="_________________TT95">[9]RELATÓRIO!$D$505</definedName>
    <definedName name="_________________TT96">[9]RELATÓRIO!$D$510</definedName>
    <definedName name="_________________TT97">[9]RELATÓRIO!$D$515</definedName>
    <definedName name="_________________TT98">[9]RELATÓRIO!$D$520</definedName>
    <definedName name="_________________TT99">[9]RELATÓRIO!$D$525</definedName>
    <definedName name="________________ABR95" localSheetId="3">[14]Consultoria!#REF!</definedName>
    <definedName name="________________ABR95">[14]Consultoria!#REF!</definedName>
    <definedName name="________________ABR96" localSheetId="3">[14]Consultoria!#REF!</definedName>
    <definedName name="________________ABR96">[14]Consultoria!#REF!</definedName>
    <definedName name="________________ABR97" localSheetId="3">[14]Consultoria!#REF!</definedName>
    <definedName name="________________ABR97">[14]Consultoria!#REF!</definedName>
    <definedName name="________________ABR98" localSheetId="3">[14]Consultoria!#REF!</definedName>
    <definedName name="________________ABR98">[14]Consultoria!#REF!</definedName>
    <definedName name="________________ABR99" localSheetId="3">[14]Consultoria!#REF!</definedName>
    <definedName name="________________ABR99">[14]Consultoria!#REF!</definedName>
    <definedName name="________________AGO95" localSheetId="3">[14]Consultoria!#REF!</definedName>
    <definedName name="________________AGO95">[14]Consultoria!#REF!</definedName>
    <definedName name="________________AGO96" localSheetId="3">[14]Consultoria!#REF!</definedName>
    <definedName name="________________AGO96">[14]Consultoria!#REF!</definedName>
    <definedName name="________________AGO97" localSheetId="3">[14]Consultoria!#REF!</definedName>
    <definedName name="________________AGO97">[14]Consultoria!#REF!</definedName>
    <definedName name="________________AGO98" localSheetId="3">[14]Consultoria!#REF!</definedName>
    <definedName name="________________AGO98">[14]Consultoria!#REF!</definedName>
    <definedName name="________________AGO99" localSheetId="3">[14]Consultoria!#REF!</definedName>
    <definedName name="________________AGO99">[14]Consultoria!#REF!</definedName>
    <definedName name="________________cab1">#REF!</definedName>
    <definedName name="________________cab2">#REF!</definedName>
    <definedName name="________________DEZ94" localSheetId="3">[14]Consultoria!#REF!</definedName>
    <definedName name="________________DEZ94">[14]Consultoria!#REF!</definedName>
    <definedName name="________________DEZ95" localSheetId="3">[14]Consultoria!#REF!</definedName>
    <definedName name="________________DEZ95">[14]Consultoria!#REF!</definedName>
    <definedName name="________________DEZ96" localSheetId="3">[14]Consultoria!#REF!</definedName>
    <definedName name="________________DEZ96">[14]Consultoria!#REF!</definedName>
    <definedName name="________________DEZ97" localSheetId="3">[14]Consultoria!#REF!</definedName>
    <definedName name="________________DEZ97">[14]Consultoria!#REF!</definedName>
    <definedName name="________________DEZ98" localSheetId="3">[14]Consultoria!#REF!</definedName>
    <definedName name="________________DEZ98">[14]Consultoria!#REF!</definedName>
    <definedName name="________________DEZ99" localSheetId="3">[14]Consultoria!#REF!</definedName>
    <definedName name="________________DEZ99">[14]Consultoria!#REF!</definedName>
    <definedName name="________________dmt1000">#REF!</definedName>
    <definedName name="________________dmt1200">#REF!</definedName>
    <definedName name="________________dmt2">#REF!</definedName>
    <definedName name="________________dmt200">#REF!</definedName>
    <definedName name="________________dmt400">#REF!</definedName>
    <definedName name="________________dmt50">#REF!</definedName>
    <definedName name="________________dmt600">#REF!</definedName>
    <definedName name="________________dmt800">#REF!</definedName>
    <definedName name="________________dre2">#REF!</definedName>
    <definedName name="________________emp2">'[13]DMT modelo'!$AA$13</definedName>
    <definedName name="________________FEV95" localSheetId="3">[14]Consultoria!#REF!</definedName>
    <definedName name="________________FEV95">[14]Consultoria!#REF!</definedName>
    <definedName name="________________FEV96" localSheetId="3">[14]Consultoria!#REF!</definedName>
    <definedName name="________________FEV96">[14]Consultoria!#REF!</definedName>
    <definedName name="________________FEV97" localSheetId="3">[14]Consultoria!#REF!</definedName>
    <definedName name="________________FEV97">[14]Consultoria!#REF!</definedName>
    <definedName name="________________FEV98" localSheetId="3">[14]Consultoria!#REF!</definedName>
    <definedName name="________________FEV98">[14]Consultoria!#REF!</definedName>
    <definedName name="________________FEV99" localSheetId="3">[14]Consultoria!#REF!</definedName>
    <definedName name="________________FEV99">[14]Consultoria!#REF!</definedName>
    <definedName name="________________ind100">#REF!</definedName>
    <definedName name="________________JAN95" localSheetId="3">[14]Consultoria!#REF!</definedName>
    <definedName name="________________JAN95">[14]Consultoria!#REF!</definedName>
    <definedName name="________________JAN96" localSheetId="3">[14]Consultoria!#REF!</definedName>
    <definedName name="________________JAN96">[14]Consultoria!#REF!</definedName>
    <definedName name="________________JAN97" localSheetId="3">[14]Consultoria!#REF!</definedName>
    <definedName name="________________JAN97">[14]Consultoria!#REF!</definedName>
    <definedName name="________________JAN98" localSheetId="3">[14]Consultoria!#REF!</definedName>
    <definedName name="________________JAN98">[14]Consultoria!#REF!</definedName>
    <definedName name="________________JAN99" localSheetId="3">[14]Consultoria!#REF!</definedName>
    <definedName name="________________JAN99">[14]Consultoria!#REF!</definedName>
    <definedName name="________________JAZ1">#REF!</definedName>
    <definedName name="________________JAZ11">#REF!</definedName>
    <definedName name="________________JAZ2">#REF!</definedName>
    <definedName name="________________JAZ22">#REF!</definedName>
    <definedName name="________________JAZ3">#REF!</definedName>
    <definedName name="________________JAZ33">#REF!</definedName>
    <definedName name="________________JUL95" localSheetId="3">[14]Consultoria!#REF!</definedName>
    <definedName name="________________JUL95">[14]Consultoria!#REF!</definedName>
    <definedName name="________________JUL96" localSheetId="3">[14]Consultoria!#REF!</definedName>
    <definedName name="________________JUL96">[14]Consultoria!#REF!</definedName>
    <definedName name="________________JUL97" localSheetId="3">[14]Consultoria!#REF!</definedName>
    <definedName name="________________JUL97">[14]Consultoria!#REF!</definedName>
    <definedName name="________________JUL98" localSheetId="3">[14]Consultoria!#REF!</definedName>
    <definedName name="________________JUL98">[14]Consultoria!#REF!</definedName>
    <definedName name="________________JUL99" localSheetId="3">[14]Consultoria!#REF!</definedName>
    <definedName name="________________JUL99">[14]Consultoria!#REF!</definedName>
    <definedName name="________________JUN95" localSheetId="3">[14]Consultoria!#REF!</definedName>
    <definedName name="________________JUN95">[14]Consultoria!#REF!</definedName>
    <definedName name="________________JUN96" localSheetId="3">[14]Consultoria!#REF!</definedName>
    <definedName name="________________JUN96">[14]Consultoria!#REF!</definedName>
    <definedName name="________________JUN97" localSheetId="3">[14]Consultoria!#REF!</definedName>
    <definedName name="________________JUN97">[14]Consultoria!#REF!</definedName>
    <definedName name="________________JUN98" localSheetId="3">[14]Consultoria!#REF!</definedName>
    <definedName name="________________JUN98">[14]Consultoria!#REF!</definedName>
    <definedName name="________________JUN99" localSheetId="3">[14]Consultoria!#REF!</definedName>
    <definedName name="________________JUN99">[14]Consultoria!#REF!</definedName>
    <definedName name="________________MAI95" localSheetId="3">[14]Consultoria!#REF!</definedName>
    <definedName name="________________MAI95">[14]Consultoria!#REF!</definedName>
    <definedName name="________________MAI96" localSheetId="3">[14]Consultoria!#REF!</definedName>
    <definedName name="________________MAI96">[14]Consultoria!#REF!</definedName>
    <definedName name="________________MAI97" localSheetId="3">[14]Consultoria!#REF!</definedName>
    <definedName name="________________MAI97">[14]Consultoria!#REF!</definedName>
    <definedName name="________________MAI98" localSheetId="3">[14]Consultoria!#REF!</definedName>
    <definedName name="________________MAI98">[14]Consultoria!#REF!</definedName>
    <definedName name="________________MAI99" localSheetId="3">[14]Consultoria!#REF!</definedName>
    <definedName name="________________MAI99">[14]Consultoria!#REF!</definedName>
    <definedName name="________________MAR95" localSheetId="3">[14]Consultoria!#REF!</definedName>
    <definedName name="________________MAR95">[14]Consultoria!#REF!</definedName>
    <definedName name="________________MAR96" localSheetId="3">[14]Consultoria!#REF!</definedName>
    <definedName name="________________MAR96">[14]Consultoria!#REF!</definedName>
    <definedName name="________________MAR97" localSheetId="3">[14]Consultoria!#REF!</definedName>
    <definedName name="________________MAR97">[14]Consultoria!#REF!</definedName>
    <definedName name="________________MAR98" localSheetId="3">[14]Consultoria!#REF!</definedName>
    <definedName name="________________MAR98">[14]Consultoria!#REF!</definedName>
    <definedName name="________________MAR99" localSheetId="3">[14]Consultoria!#REF!</definedName>
    <definedName name="________________MAR99">[14]Consultoria!#REF!</definedName>
    <definedName name="________________mem2">'[7]Mat Asf'!$H$37</definedName>
    <definedName name="________________NOV94" localSheetId="3">[14]Consultoria!#REF!</definedName>
    <definedName name="________________NOV94">[14]Consultoria!#REF!</definedName>
    <definedName name="________________NOV95" localSheetId="3">[14]Consultoria!#REF!</definedName>
    <definedName name="________________NOV95">[14]Consultoria!#REF!</definedName>
    <definedName name="________________NOV96" localSheetId="3">[14]Consultoria!#REF!</definedName>
    <definedName name="________________NOV96">[14]Consultoria!#REF!</definedName>
    <definedName name="________________NOV97" localSheetId="3">[14]Consultoria!#REF!</definedName>
    <definedName name="________________NOV97">[14]Consultoria!#REF!</definedName>
    <definedName name="________________NOV98" localSheetId="3">[14]Consultoria!#REF!</definedName>
    <definedName name="________________NOV98">[14]Consultoria!#REF!</definedName>
    <definedName name="________________NOV99" localSheetId="3">[14]Consultoria!#REF!</definedName>
    <definedName name="________________NOV99">[14]Consultoria!#REF!</definedName>
    <definedName name="________________oac2">#REF!</definedName>
    <definedName name="________________oae2">#REF!</definedName>
    <definedName name="________________oco2">#REF!</definedName>
    <definedName name="________________OUT94" localSheetId="3">[14]Consultoria!#REF!</definedName>
    <definedName name="________________OUT94">[14]Consultoria!#REF!</definedName>
    <definedName name="________________OUT95" localSheetId="3">[14]Consultoria!#REF!</definedName>
    <definedName name="________________OUT95">[14]Consultoria!#REF!</definedName>
    <definedName name="________________OUT96" localSheetId="3">[14]Consultoria!#REF!</definedName>
    <definedName name="________________OUT96">[14]Consultoria!#REF!</definedName>
    <definedName name="________________OUT97" localSheetId="3">[14]Consultoria!#REF!</definedName>
    <definedName name="________________OUT97">[14]Consultoria!#REF!</definedName>
    <definedName name="________________OUT98" localSheetId="4" hidden="1">{#N/A,#N/A,TRUE,"Serviços"}</definedName>
    <definedName name="________________OUT98" localSheetId="3">[14]Consultoria!#REF!</definedName>
    <definedName name="________________OUT98" localSheetId="7" hidden="1">{#N/A,#N/A,TRUE,"Serviços"}</definedName>
    <definedName name="________________OUT98" localSheetId="9" hidden="1">{#N/A,#N/A,TRUE,"Serviços"}</definedName>
    <definedName name="________________OUT98" localSheetId="8" hidden="1">{#N/A,#N/A,TRUE,"Serviços"}</definedName>
    <definedName name="________________OUT98">[14]Consultoria!#REF!</definedName>
    <definedName name="________________OUT99" localSheetId="3">[14]Consultoria!#REF!</definedName>
    <definedName name="________________OUT99">[14]Consultoria!#REF!</definedName>
    <definedName name="________________pav2">#REF!</definedName>
    <definedName name="________________PL1" localSheetId="4">#REF!</definedName>
    <definedName name="________________PL1" localSheetId="15">#REF!</definedName>
    <definedName name="________________PL1" localSheetId="9">#REF!</definedName>
    <definedName name="________________PL1" localSheetId="8">#REF!</definedName>
    <definedName name="________________PL1">#REF!</definedName>
    <definedName name="________________R" localSheetId="4">'[2]PLANILHA-ALTA'!#REF!</definedName>
    <definedName name="________________R" localSheetId="15">'[2]PLANILHA-ALTA'!#REF!</definedName>
    <definedName name="________________R" localSheetId="9">'[2]PLANILHA-ALTA'!#REF!</definedName>
    <definedName name="________________R" localSheetId="8">'[2]PLANILHA-ALTA'!#REF!</definedName>
    <definedName name="________________R">'[2]PLANILHA-ALTA'!#REF!</definedName>
    <definedName name="________________RET1">#REF!</definedName>
    <definedName name="________________SET94" localSheetId="3">[14]Consultoria!#REF!</definedName>
    <definedName name="________________SET94">[14]Consultoria!#REF!</definedName>
    <definedName name="________________SET95" localSheetId="3">[14]Consultoria!#REF!</definedName>
    <definedName name="________________SET95">[14]Consultoria!#REF!</definedName>
    <definedName name="________________SET96" localSheetId="3">[14]Consultoria!#REF!</definedName>
    <definedName name="________________SET96">[14]Consultoria!#REF!</definedName>
    <definedName name="________________SET97" localSheetId="3">[14]Consultoria!#REF!</definedName>
    <definedName name="________________SET97">[14]Consultoria!#REF!</definedName>
    <definedName name="________________SET98" localSheetId="3">[14]Consultoria!#REF!</definedName>
    <definedName name="________________SET98">[14]Consultoria!#REF!</definedName>
    <definedName name="________________SET99" localSheetId="3">[14]Consultoria!#REF!</definedName>
    <definedName name="________________SET99">[14]Consultoria!#REF!</definedName>
    <definedName name="________________ter2">#REF!</definedName>
    <definedName name="________________tsd4">#REF!</definedName>
    <definedName name="________________TT1">[9]RELATÓRIO!$D$18</definedName>
    <definedName name="________________TT10">[9]RELATÓRIO!$D$64</definedName>
    <definedName name="________________TT100">[9]RELATÓRIO!$D$530</definedName>
    <definedName name="________________TT101">[9]RELATÓRIO!$D$535</definedName>
    <definedName name="________________TT102" localSheetId="4">'[15]Relatório-1ª med.'!#REF!</definedName>
    <definedName name="________________TT102" localSheetId="15">'[15]Relatório-1ª med.'!#REF!</definedName>
    <definedName name="________________TT102" localSheetId="21">[9]RELATÓRIO!$D$540</definedName>
    <definedName name="________________TT102">'[15]Relatório-1ª med.'!#REF!</definedName>
    <definedName name="________________TT103">[9]RELATÓRIO!$D$545</definedName>
    <definedName name="________________TT104">[9]RELATÓRIO!$D$550</definedName>
    <definedName name="________________TT105">[9]RELATÓRIO!$D$555</definedName>
    <definedName name="________________TT106">[9]RELATÓRIO!$D$560</definedName>
    <definedName name="________________TT107" localSheetId="4">'[15]Relatório-1ª med.'!#REF!</definedName>
    <definedName name="________________TT107" localSheetId="15">'[15]Relatório-1ª med.'!#REF!</definedName>
    <definedName name="________________TT107" localSheetId="21">[9]RELATÓRIO!$D$567</definedName>
    <definedName name="________________TT107">'[15]Relatório-1ª med.'!#REF!</definedName>
    <definedName name="________________TT108">[9]RELATÓRIO!$D$572</definedName>
    <definedName name="________________TT109">[9]RELATÓRIO!$D$577</definedName>
    <definedName name="________________TT11">[9]RELATÓRIO!$D$69</definedName>
    <definedName name="________________TT110">[9]RELATÓRIO!$D$582</definedName>
    <definedName name="________________TT111">[9]RELATÓRIO!$D$587</definedName>
    <definedName name="________________TT112">[9]RELATÓRIO!$D$592</definedName>
    <definedName name="________________TT113">[9]RELATÓRIO!$D$597</definedName>
    <definedName name="________________TT114">[9]RELATÓRIO!$D$602</definedName>
    <definedName name="________________TT115">[9]RELATÓRIO!$D$607</definedName>
    <definedName name="________________TT116">[9]RELATÓRIO!$D$612</definedName>
    <definedName name="________________TT117">[9]RELATÓRIO!$D$616</definedName>
    <definedName name="________________TT118">[9]RELATÓRIO!$D$621</definedName>
    <definedName name="________________TT119">[9]RELATÓRIO!$D$626</definedName>
    <definedName name="________________TT12">[9]RELATÓRIO!$D$74</definedName>
    <definedName name="________________TT120">[9]RELATÓRIO!$D$631</definedName>
    <definedName name="________________TT121" localSheetId="4">'[15]Relatório-1ª med.'!#REF!</definedName>
    <definedName name="________________TT121" localSheetId="15">'[15]Relatório-1ª med.'!#REF!</definedName>
    <definedName name="________________TT121" localSheetId="21">[9]RELATÓRIO!$D$636</definedName>
    <definedName name="________________TT121">'[15]Relatório-1ª med.'!#REF!</definedName>
    <definedName name="________________TT122">[9]RELATÓRIO!$D$641</definedName>
    <definedName name="________________TT123" localSheetId="4">'[15]Relatório-1ª med.'!#REF!</definedName>
    <definedName name="________________TT123" localSheetId="15">'[15]Relatório-1ª med.'!#REF!</definedName>
    <definedName name="________________TT123" localSheetId="21">[9]RELATÓRIO!$D$646</definedName>
    <definedName name="________________TT123">'[15]Relatório-1ª med.'!#REF!</definedName>
    <definedName name="________________TT124">[9]RELATÓRIO!$D$652</definedName>
    <definedName name="________________TT125">[9]RELATÓRIO!$D$657</definedName>
    <definedName name="________________TT126">[9]RELATÓRIO!$D$662</definedName>
    <definedName name="________________TT127">[9]RELATÓRIO!$D$667</definedName>
    <definedName name="________________TT128">[9]RELATÓRIO!$D$672</definedName>
    <definedName name="________________TT129">[9]RELATÓRIO!$D$677</definedName>
    <definedName name="________________TT13">[9]RELATÓRIO!$D$79</definedName>
    <definedName name="________________TT130">[9]RELATÓRIO!$D$682</definedName>
    <definedName name="________________TT131">[9]RELATÓRIO!$D$687</definedName>
    <definedName name="________________TT132">[9]RELATÓRIO!$D$692</definedName>
    <definedName name="________________TT133">[9]RELATÓRIO!$D$697</definedName>
    <definedName name="________________TT134">[9]RELATÓRIO!$D$702</definedName>
    <definedName name="________________TT135">[9]RELATÓRIO!$D$707</definedName>
    <definedName name="________________TT136">[9]RELATÓRIO!$D$712</definedName>
    <definedName name="________________TT137">[9]RELATÓRIO!$D$716</definedName>
    <definedName name="________________TT138">[9]RELATÓRIO!$D$721</definedName>
    <definedName name="________________TT139">[9]RELATÓRIO!$D$726</definedName>
    <definedName name="________________TT14">[9]RELATÓRIO!$D$84</definedName>
    <definedName name="________________TT140">[9]RELATÓRIO!$D$731</definedName>
    <definedName name="________________TT141">[9]RELATÓRIO!$D$736</definedName>
    <definedName name="________________TT142">[9]RELATÓRIO!$D$741</definedName>
    <definedName name="________________TT15">[9]RELATÓRIO!$D$89</definedName>
    <definedName name="________________TT16">[9]RELATÓRIO!$D$93</definedName>
    <definedName name="________________TT17">[9]RELATÓRIO!$D$98</definedName>
    <definedName name="________________TT18">[9]RELATÓRIO!$D$103</definedName>
    <definedName name="________________TT19" localSheetId="4">'[15]Relatório-1ª med.'!#REF!</definedName>
    <definedName name="________________TT19" localSheetId="15">'[15]Relatório-1ª med.'!#REF!</definedName>
    <definedName name="________________TT19" localSheetId="21">[9]RELATÓRIO!$D$108</definedName>
    <definedName name="________________TT19">'[15]Relatório-1ª med.'!#REF!</definedName>
    <definedName name="________________TT2">[9]RELATÓRIO!$D$23</definedName>
    <definedName name="________________TT20" localSheetId="4">'[15]Relatório-1ª med.'!#REF!</definedName>
    <definedName name="________________TT20" localSheetId="15">'[15]Relatório-1ª med.'!#REF!</definedName>
    <definedName name="________________TT20" localSheetId="21">[9]RELATÓRIO!$D$113</definedName>
    <definedName name="________________TT20">'[15]Relatório-1ª med.'!#REF!</definedName>
    <definedName name="________________TT21" localSheetId="4">'[15]Relatório-1ª med.'!#REF!</definedName>
    <definedName name="________________TT21" localSheetId="15">'[15]Relatório-1ª med.'!#REF!</definedName>
    <definedName name="________________TT21" localSheetId="21">[9]RELATÓRIO!$D$118</definedName>
    <definedName name="________________TT21">'[15]Relatório-1ª med.'!#REF!</definedName>
    <definedName name="________________TT22" localSheetId="4">'[15]Relatório-1ª med.'!#REF!</definedName>
    <definedName name="________________TT22" localSheetId="15">'[15]Relatório-1ª med.'!#REF!</definedName>
    <definedName name="________________TT22" localSheetId="21">[9]RELATÓRIO!$D$123</definedName>
    <definedName name="________________TT22">'[15]Relatório-1ª med.'!#REF!</definedName>
    <definedName name="________________tt23">[9]RELATÓRIO!$D$129</definedName>
    <definedName name="________________TT24">[9]RELATÓRIO!$D$134</definedName>
    <definedName name="________________TT25">[9]RELATÓRIO!$D$139</definedName>
    <definedName name="________________TT26">[9]RELATÓRIO!$D$144</definedName>
    <definedName name="________________TT27">[9]RELATÓRIO!$D$149</definedName>
    <definedName name="________________TT28">[9]RELATÓRIO!$D$154</definedName>
    <definedName name="________________tt288">[9]RELATÓRIO!$D$159</definedName>
    <definedName name="________________TT29">[9]RELATÓRIO!$D$164</definedName>
    <definedName name="________________TT3">[9]RELATÓRIO!$D$28</definedName>
    <definedName name="________________TT30" localSheetId="4">'[15]Relatório-1ª med.'!#REF!</definedName>
    <definedName name="________________TT30" localSheetId="15">'[15]Relatório-1ª med.'!#REF!</definedName>
    <definedName name="________________TT30" localSheetId="21">[9]RELATÓRIO!$D$169</definedName>
    <definedName name="________________TT30">'[15]Relatório-1ª med.'!#REF!</definedName>
    <definedName name="________________tt300">[9]RELATÓRIO!$D$174</definedName>
    <definedName name="________________TT31" localSheetId="4">'[15]Relatório-1ª med.'!#REF!</definedName>
    <definedName name="________________TT31" localSheetId="15">'[15]Relatório-1ª med.'!#REF!</definedName>
    <definedName name="________________TT31" localSheetId="21">[9]RELATÓRIO!$D$179</definedName>
    <definedName name="________________TT31">'[15]Relatório-1ª med.'!#REF!</definedName>
    <definedName name="________________TT32" localSheetId="4">'[15]Relatório-1ª med.'!#REF!</definedName>
    <definedName name="________________TT32" localSheetId="15">'[15]Relatório-1ª med.'!#REF!</definedName>
    <definedName name="________________TT32" localSheetId="21">[9]RELATÓRIO!$D$184</definedName>
    <definedName name="________________TT32">'[15]Relatório-1ª med.'!#REF!</definedName>
    <definedName name="________________tt322">[9]RELATÓRIO!$D$189</definedName>
    <definedName name="________________TT33" localSheetId="4">'[15]Relatório-1ª med.'!#REF!</definedName>
    <definedName name="________________TT33" localSheetId="15">'[15]Relatório-1ª med.'!#REF!</definedName>
    <definedName name="________________TT33" localSheetId="21">[9]RELATÓRIO!$D$195</definedName>
    <definedName name="________________TT33">'[15]Relatório-1ª med.'!#REF!</definedName>
    <definedName name="________________TT34" localSheetId="4">'[15]Relatório-1ª med.'!#REF!</definedName>
    <definedName name="________________TT34" localSheetId="15">'[15]Relatório-1ª med.'!#REF!</definedName>
    <definedName name="________________TT34" localSheetId="21">[9]RELATÓRIO!$D$200</definedName>
    <definedName name="________________TT34">'[15]Relatório-1ª med.'!#REF!</definedName>
    <definedName name="________________TT35">[9]RELATÓRIO!$D$205</definedName>
    <definedName name="________________TT36" localSheetId="4">'[15]Relatório-1ª med.'!#REF!</definedName>
    <definedName name="________________TT36" localSheetId="15">'[15]Relatório-1ª med.'!#REF!</definedName>
    <definedName name="________________TT36" localSheetId="21">[9]RELATÓRIO!$D$210</definedName>
    <definedName name="________________TT36">'[15]Relatório-1ª med.'!#REF!</definedName>
    <definedName name="________________TT37">[9]RELATÓRIO!$D$215</definedName>
    <definedName name="________________TT38" localSheetId="4">'[15]Relatório-1ª med.'!#REF!</definedName>
    <definedName name="________________TT38" localSheetId="15">'[15]Relatório-1ª med.'!#REF!</definedName>
    <definedName name="________________TT38" localSheetId="21">[9]RELATÓRIO!$D$220</definedName>
    <definedName name="________________TT38">'[15]Relatório-1ª med.'!#REF!</definedName>
    <definedName name="________________TT39" localSheetId="4">'[15]Relatório-1ª med.'!#REF!</definedName>
    <definedName name="________________TT39" localSheetId="15">'[15]Relatório-1ª med.'!#REF!</definedName>
    <definedName name="________________TT39" localSheetId="21">[9]RELATÓRIO!$D$225</definedName>
    <definedName name="________________TT39">'[15]Relatório-1ª med.'!#REF!</definedName>
    <definedName name="________________TT4">[9]RELATÓRIO!$D$33</definedName>
    <definedName name="________________TT40" localSheetId="4">'[15]Relatório-1ª med.'!#REF!</definedName>
    <definedName name="________________TT40" localSheetId="15">'[15]Relatório-1ª med.'!#REF!</definedName>
    <definedName name="________________TT40" localSheetId="21">[9]RELATÓRIO!$D$230</definedName>
    <definedName name="________________TT40">'[15]Relatório-1ª med.'!#REF!</definedName>
    <definedName name="________________TT41">[9]RELATÓRIO!$D$235</definedName>
    <definedName name="________________TT42">[9]RELATÓRIO!$D$240</definedName>
    <definedName name="________________TT43">[9]RELATÓRIO!$D$245</definedName>
    <definedName name="________________TT44">[9]RELATÓRIO!$D$250</definedName>
    <definedName name="________________TT45">[9]RELATÓRIO!$D$255</definedName>
    <definedName name="________________TT46">[9]RELATÓRIO!$D$260</definedName>
    <definedName name="________________TT47">[9]RELATÓRIO!$D$265</definedName>
    <definedName name="________________TT48">[9]RELATÓRIO!$D$270</definedName>
    <definedName name="________________TT49">[9]RELATÓRIO!$D$275</definedName>
    <definedName name="________________TT5" localSheetId="4">'[15]Relatório-1ª med.'!#REF!</definedName>
    <definedName name="________________TT5" localSheetId="15">'[15]Relatório-1ª med.'!#REF!</definedName>
    <definedName name="________________TT5" localSheetId="21">[9]RELATÓRIO!$D$38</definedName>
    <definedName name="________________TT5">'[15]Relatório-1ª med.'!#REF!</definedName>
    <definedName name="________________TT50">[9]RELATÓRIO!$D$280</definedName>
    <definedName name="________________TT51">[9]RELATÓRIO!$D$285</definedName>
    <definedName name="________________TT52" localSheetId="4">'[15]Relatório-1ª med.'!#REF!</definedName>
    <definedName name="________________TT52" localSheetId="15">'[15]Relatório-1ª med.'!#REF!</definedName>
    <definedName name="________________TT52" localSheetId="21">[9]RELATÓRIO!$D$290</definedName>
    <definedName name="________________TT52">'[15]Relatório-1ª med.'!#REF!</definedName>
    <definedName name="________________TT53" localSheetId="4">'[15]Relatório-1ª med.'!#REF!</definedName>
    <definedName name="________________TT53" localSheetId="15">'[15]Relatório-1ª med.'!#REF!</definedName>
    <definedName name="________________TT53" localSheetId="21">[9]RELATÓRIO!$D$295</definedName>
    <definedName name="________________TT53">'[15]Relatório-1ª med.'!#REF!</definedName>
    <definedName name="________________TT54" localSheetId="4">'[15]Relatório-1ª med.'!#REF!</definedName>
    <definedName name="________________TT54" localSheetId="15">'[15]Relatório-1ª med.'!#REF!</definedName>
    <definedName name="________________TT54" localSheetId="21">[9]RELATÓRIO!$D$300</definedName>
    <definedName name="________________TT54">'[15]Relatório-1ª med.'!#REF!</definedName>
    <definedName name="________________TT55" localSheetId="4">'[15]Relatório-1ª med.'!#REF!</definedName>
    <definedName name="________________TT55" localSheetId="15">'[15]Relatório-1ª med.'!#REF!</definedName>
    <definedName name="________________TT55" localSheetId="21">[9]RELATÓRIO!$D$305</definedName>
    <definedName name="________________TT55">'[15]Relatório-1ª med.'!#REF!</definedName>
    <definedName name="________________TT56">[9]RELATÓRIO!$D$310</definedName>
    <definedName name="________________TT57">[9]RELATÓRIO!$D$315</definedName>
    <definedName name="________________TT58">[9]RELATÓRIO!$D$320</definedName>
    <definedName name="________________TT59">[9]RELATÓRIO!$D$325</definedName>
    <definedName name="________________TT6" localSheetId="4">'[15]Relatório-1ª med.'!#REF!</definedName>
    <definedName name="________________TT6" localSheetId="15">'[15]Relatório-1ª med.'!#REF!</definedName>
    <definedName name="________________TT6" localSheetId="21">[9]RELATÓRIO!$D$43</definedName>
    <definedName name="________________TT6">'[15]Relatório-1ª med.'!#REF!</definedName>
    <definedName name="________________TT60" localSheetId="4">'[15]Relatório-1ª med.'!#REF!</definedName>
    <definedName name="________________TT60" localSheetId="15">'[15]Relatório-1ª med.'!#REF!</definedName>
    <definedName name="________________TT60" localSheetId="21">[9]RELATÓRIO!$D$330</definedName>
    <definedName name="________________TT60">'[15]Relatório-1ª med.'!#REF!</definedName>
    <definedName name="________________TT61" localSheetId="4">'[15]Relatório-1ª med.'!#REF!</definedName>
    <definedName name="________________TT61" localSheetId="15">'[15]Relatório-1ª med.'!#REF!</definedName>
    <definedName name="________________TT61" localSheetId="21">[9]RELATÓRIO!$D$335</definedName>
    <definedName name="________________TT61">'[15]Relatório-1ª med.'!#REF!</definedName>
    <definedName name="________________TT62">[9]RELATÓRIO!$D$339</definedName>
    <definedName name="________________TT63">[9]RELATÓRIO!$D$344</definedName>
    <definedName name="________________TT64">[9]RELATÓRIO!$D$349</definedName>
    <definedName name="________________TT65">[9]RELATÓRIO!$D$354</definedName>
    <definedName name="________________TT66">[9]RELATÓRIO!$D$359</definedName>
    <definedName name="________________TT67">[9]RELATÓRIO!$D$365</definedName>
    <definedName name="________________TT68">[9]RELATÓRIO!$D$370</definedName>
    <definedName name="________________TT69" localSheetId="4">'[15]Relatório-1ª med.'!#REF!</definedName>
    <definedName name="________________TT69" localSheetId="15">'[15]Relatório-1ª med.'!#REF!</definedName>
    <definedName name="________________TT69" localSheetId="21">[9]RELATÓRIO!$D$375</definedName>
    <definedName name="________________TT69">'[15]Relatório-1ª med.'!#REF!</definedName>
    <definedName name="________________TT7" localSheetId="4">'[15]Relatório-1ª med.'!#REF!</definedName>
    <definedName name="________________TT7" localSheetId="15">'[15]Relatório-1ª med.'!#REF!</definedName>
    <definedName name="________________TT7" localSheetId="21">[9]RELATÓRIO!$D$48</definedName>
    <definedName name="________________TT7">'[15]Relatório-1ª med.'!#REF!</definedName>
    <definedName name="________________TT70" localSheetId="4">'[15]Relatório-1ª med.'!#REF!</definedName>
    <definedName name="________________TT70" localSheetId="15">'[15]Relatório-1ª med.'!#REF!</definedName>
    <definedName name="________________TT70" localSheetId="21">[9]RELATÓRIO!$D$380</definedName>
    <definedName name="________________TT70">'[15]Relatório-1ª med.'!#REF!</definedName>
    <definedName name="________________TT71" localSheetId="4">'[15]Relatório-1ª med.'!#REF!</definedName>
    <definedName name="________________TT71" localSheetId="15">'[15]Relatório-1ª med.'!#REF!</definedName>
    <definedName name="________________TT71" localSheetId="21">[9]RELATÓRIO!$D$385</definedName>
    <definedName name="________________TT71">'[15]Relatório-1ª med.'!#REF!</definedName>
    <definedName name="________________TT72">[9]RELATÓRIO!$D$390</definedName>
    <definedName name="________________TT73">[9]RELATÓRIO!$D$395</definedName>
    <definedName name="________________TT74" localSheetId="4">'[15]Relatório-1ª med.'!#REF!</definedName>
    <definedName name="________________TT74" localSheetId="15">'[15]Relatório-1ª med.'!#REF!</definedName>
    <definedName name="________________TT74" localSheetId="21">[9]RELATÓRIO!$D$400</definedName>
    <definedName name="________________TT74">'[15]Relatório-1ª med.'!#REF!</definedName>
    <definedName name="________________TT75" localSheetId="4">'[15]Relatório-1ª med.'!#REF!</definedName>
    <definedName name="________________TT75" localSheetId="15">'[15]Relatório-1ª med.'!#REF!</definedName>
    <definedName name="________________TT75" localSheetId="21">[9]RELATÓRIO!$D$405</definedName>
    <definedName name="________________TT75">'[15]Relatório-1ª med.'!#REF!</definedName>
    <definedName name="________________TT76" localSheetId="4">'[15]Relatório-1ª med.'!#REF!</definedName>
    <definedName name="________________TT76" localSheetId="15">'[15]Relatório-1ª med.'!#REF!</definedName>
    <definedName name="________________TT76" localSheetId="21">[9]RELATÓRIO!$D$410</definedName>
    <definedName name="________________TT76">'[15]Relatório-1ª med.'!#REF!</definedName>
    <definedName name="________________TT77" localSheetId="4">'[15]Relatório-1ª med.'!#REF!</definedName>
    <definedName name="________________TT77" localSheetId="15">'[15]Relatório-1ª med.'!#REF!</definedName>
    <definedName name="________________TT77" localSheetId="21">[9]RELATÓRIO!$D$415</definedName>
    <definedName name="________________TT77">'[15]Relatório-1ª med.'!#REF!</definedName>
    <definedName name="________________TT78" localSheetId="4">'[15]Relatório-1ª med.'!#REF!</definedName>
    <definedName name="________________TT78" localSheetId="15">'[15]Relatório-1ª med.'!#REF!</definedName>
    <definedName name="________________TT78" localSheetId="21">[9]RELATÓRIO!$D$420</definedName>
    <definedName name="________________TT78">'[15]Relatório-1ª med.'!#REF!</definedName>
    <definedName name="________________TT79" localSheetId="4">'[15]Relatório-1ª med.'!#REF!</definedName>
    <definedName name="________________TT79" localSheetId="15">'[15]Relatório-1ª med.'!#REF!</definedName>
    <definedName name="________________TT79" localSheetId="21">[9]RELATÓRIO!$D$425</definedName>
    <definedName name="________________TT79">'[15]Relatório-1ª med.'!#REF!</definedName>
    <definedName name="________________TT8">[9]RELATÓRIO!$D$53</definedName>
    <definedName name="________________TT80">[9]RELATÓRIO!$D$430</definedName>
    <definedName name="________________TT81">[9]RELATÓRIO!$D$434</definedName>
    <definedName name="________________TT82">[9]RELATÓRIO!$D$439</definedName>
    <definedName name="________________TT83">[9]RELATÓRIO!$D$444</definedName>
    <definedName name="________________TT84">[9]RELATÓRIO!$D$449</definedName>
    <definedName name="________________TT85">[9]RELATÓRIO!$D$454</definedName>
    <definedName name="________________TT86">[9]RELATÓRIO!$D$459</definedName>
    <definedName name="________________TT87">[9]RELATÓRIO!$D$464</definedName>
    <definedName name="________________TT88">[9]RELATÓRIO!$D$469</definedName>
    <definedName name="________________TT89">[9]RELATÓRIO!$D$474</definedName>
    <definedName name="________________TT9">[9]RELATÓRIO!$D$58</definedName>
    <definedName name="________________TT90">[9]RELATÓRIO!$D$479</definedName>
    <definedName name="________________TT91">[9]RELATÓRIO!$D$484</definedName>
    <definedName name="________________TT92">[9]RELATÓRIO!$D$490</definedName>
    <definedName name="________________TT93">[9]RELATÓRIO!$D$495</definedName>
    <definedName name="________________TT94" localSheetId="4">'[15]Relatório-1ª med.'!#REF!</definedName>
    <definedName name="________________TT94" localSheetId="15">'[15]Relatório-1ª med.'!#REF!</definedName>
    <definedName name="________________TT94" localSheetId="21">[9]RELATÓRIO!$D$500</definedName>
    <definedName name="________________TT94">'[15]Relatório-1ª med.'!#REF!</definedName>
    <definedName name="________________TT95" localSheetId="4">'[15]Relatório-1ª med.'!#REF!</definedName>
    <definedName name="________________TT95" localSheetId="15">'[15]Relatório-1ª med.'!#REF!</definedName>
    <definedName name="________________TT95" localSheetId="21">[9]RELATÓRIO!$D$505</definedName>
    <definedName name="________________TT95">'[15]Relatório-1ª med.'!#REF!</definedName>
    <definedName name="________________TT96">[9]RELATÓRIO!$D$510</definedName>
    <definedName name="________________TT97" localSheetId="4">'[15]Relatório-1ª med.'!#REF!</definedName>
    <definedName name="________________TT97" localSheetId="15">'[15]Relatório-1ª med.'!#REF!</definedName>
    <definedName name="________________TT97" localSheetId="21">[9]RELATÓRIO!$D$515</definedName>
    <definedName name="________________TT97">'[15]Relatório-1ª med.'!#REF!</definedName>
    <definedName name="________________TT98">[9]RELATÓRIO!$D$520</definedName>
    <definedName name="________________TT99">[9]RELATÓRIO!$D$525</definedName>
    <definedName name="________________xlnm.Print_Area_1" localSheetId="4">#REF!</definedName>
    <definedName name="________________xlnm.Print_Area_1" localSheetId="15">#REF!</definedName>
    <definedName name="________________xlnm.Print_Area_1" localSheetId="9">#REF!</definedName>
    <definedName name="________________xlnm.Print_Area_1" localSheetId="8">#REF!</definedName>
    <definedName name="________________xlnm.Print_Area_1">#REF!</definedName>
    <definedName name="_______________ABR95" localSheetId="3">[14]Consultoria!#REF!</definedName>
    <definedName name="_______________ABR95">[14]Consultoria!#REF!</definedName>
    <definedName name="_______________ABR96" localSheetId="3">[14]Consultoria!#REF!</definedName>
    <definedName name="_______________ABR96">[14]Consultoria!#REF!</definedName>
    <definedName name="_______________ABR97" localSheetId="3">[14]Consultoria!#REF!</definedName>
    <definedName name="_______________ABR97">[14]Consultoria!#REF!</definedName>
    <definedName name="_______________ABR98" localSheetId="3">[14]Consultoria!#REF!</definedName>
    <definedName name="_______________ABR98">[14]Consultoria!#REF!</definedName>
    <definedName name="_______________ABR99" localSheetId="3">[14]Consultoria!#REF!</definedName>
    <definedName name="_______________ABR99">[14]Consultoria!#REF!</definedName>
    <definedName name="_______________AGO95" localSheetId="3">[14]Consultoria!#REF!</definedName>
    <definedName name="_______________AGO95">[14]Consultoria!#REF!</definedName>
    <definedName name="_______________AGO96" localSheetId="3">[14]Consultoria!#REF!</definedName>
    <definedName name="_______________AGO96">[14]Consultoria!#REF!</definedName>
    <definedName name="_______________AGO97" localSheetId="3">[14]Consultoria!#REF!</definedName>
    <definedName name="_______________AGO97">[14]Consultoria!#REF!</definedName>
    <definedName name="_______________AGO98" localSheetId="3">[14]Consultoria!#REF!</definedName>
    <definedName name="_______________AGO98">[14]Consultoria!#REF!</definedName>
    <definedName name="_______________AGO99" localSheetId="3">[14]Consultoria!#REF!</definedName>
    <definedName name="_______________AGO99">[14]Consultoria!#REF!</definedName>
    <definedName name="_______________cab1">#REF!</definedName>
    <definedName name="_______________cab2">#REF!</definedName>
    <definedName name="_______________DEZ94" localSheetId="3">[14]Consultoria!#REF!</definedName>
    <definedName name="_______________DEZ94">[14]Consultoria!#REF!</definedName>
    <definedName name="_______________DEZ95" localSheetId="3">[14]Consultoria!#REF!</definedName>
    <definedName name="_______________DEZ95">[14]Consultoria!#REF!</definedName>
    <definedName name="_______________DEZ96" localSheetId="3">[14]Consultoria!#REF!</definedName>
    <definedName name="_______________DEZ96">[14]Consultoria!#REF!</definedName>
    <definedName name="_______________DEZ97" localSheetId="3">[14]Consultoria!#REF!</definedName>
    <definedName name="_______________DEZ97">[14]Consultoria!#REF!</definedName>
    <definedName name="_______________DEZ98" localSheetId="3">[14]Consultoria!#REF!</definedName>
    <definedName name="_______________DEZ98">[14]Consultoria!#REF!</definedName>
    <definedName name="_______________DEZ99" localSheetId="3">[14]Consultoria!#REF!</definedName>
    <definedName name="_______________DEZ99">[14]Consultoria!#REF!</definedName>
    <definedName name="_______________dmt1000">#REF!</definedName>
    <definedName name="_______________dmt1200">#REF!</definedName>
    <definedName name="_______________dmt2">#REF!</definedName>
    <definedName name="_______________dmt200">#REF!</definedName>
    <definedName name="_______________dmt400">#REF!</definedName>
    <definedName name="_______________dmt50">#REF!</definedName>
    <definedName name="_______________dmt600">#REF!</definedName>
    <definedName name="_______________dmt800">#REF!</definedName>
    <definedName name="_______________dre2">#REF!</definedName>
    <definedName name="_______________emp2">'[6]DMT modelo'!$AA$13</definedName>
    <definedName name="_______________Ext2" localSheetId="4">'[16]P A T O 99 B'!#REF!</definedName>
    <definedName name="_______________Ext2" localSheetId="15">'[16]P A T O 99 B'!#REF!</definedName>
    <definedName name="_______________Ext2" localSheetId="9">'[16]P A T O 99 B'!#REF!</definedName>
    <definedName name="_______________Ext2" localSheetId="8">'[16]P A T O 99 B'!#REF!</definedName>
    <definedName name="_______________Ext2">'[16]P A T O 99 B'!#REF!</definedName>
    <definedName name="_______________FEV95" localSheetId="3">[14]Consultoria!#REF!</definedName>
    <definedName name="_______________FEV95">[14]Consultoria!#REF!</definedName>
    <definedName name="_______________FEV96" localSheetId="3">[14]Consultoria!#REF!</definedName>
    <definedName name="_______________FEV96">[14]Consultoria!#REF!</definedName>
    <definedName name="_______________FEV97" localSheetId="3">[14]Consultoria!#REF!</definedName>
    <definedName name="_______________FEV97">[14]Consultoria!#REF!</definedName>
    <definedName name="_______________FEV98" localSheetId="3">[14]Consultoria!#REF!</definedName>
    <definedName name="_______________FEV98">[14]Consultoria!#REF!</definedName>
    <definedName name="_______________FEV99" localSheetId="3">[14]Consultoria!#REF!</definedName>
    <definedName name="_______________FEV99">[14]Consultoria!#REF!</definedName>
    <definedName name="_______________ind100">#REF!</definedName>
    <definedName name="_______________JAN95" localSheetId="3">[14]Consultoria!#REF!</definedName>
    <definedName name="_______________JAN95">[14]Consultoria!#REF!</definedName>
    <definedName name="_______________JAN96" localSheetId="3">[14]Consultoria!#REF!</definedName>
    <definedName name="_______________JAN96">[14]Consultoria!#REF!</definedName>
    <definedName name="_______________JAN97" localSheetId="3">[14]Consultoria!#REF!</definedName>
    <definedName name="_______________JAN97">[14]Consultoria!#REF!</definedName>
    <definedName name="_______________JAN98" localSheetId="3">[14]Consultoria!#REF!</definedName>
    <definedName name="_______________JAN98">[14]Consultoria!#REF!</definedName>
    <definedName name="_______________JAN99" localSheetId="3">[14]Consultoria!#REF!</definedName>
    <definedName name="_______________JAN99">[14]Consultoria!#REF!</definedName>
    <definedName name="_______________JAZ1">#REF!</definedName>
    <definedName name="_______________JAZ11">#REF!</definedName>
    <definedName name="_______________JAZ2">#REF!</definedName>
    <definedName name="_______________JAZ22">#REF!</definedName>
    <definedName name="_______________JAZ3">#REF!</definedName>
    <definedName name="_______________JAZ33">#REF!</definedName>
    <definedName name="_______________JUL95" localSheetId="3">[14]Consultoria!#REF!</definedName>
    <definedName name="_______________JUL95">[14]Consultoria!#REF!</definedName>
    <definedName name="_______________JUL96" localSheetId="3">[14]Consultoria!#REF!</definedName>
    <definedName name="_______________JUL96">[14]Consultoria!#REF!</definedName>
    <definedName name="_______________JUL97" localSheetId="3">[14]Consultoria!#REF!</definedName>
    <definedName name="_______________JUL97">[14]Consultoria!#REF!</definedName>
    <definedName name="_______________JUL98" localSheetId="3">[14]Consultoria!#REF!</definedName>
    <definedName name="_______________JUL98">[14]Consultoria!#REF!</definedName>
    <definedName name="_______________JUL99" localSheetId="3">[14]Consultoria!#REF!</definedName>
    <definedName name="_______________JUL99">[14]Consultoria!#REF!</definedName>
    <definedName name="_______________JUN95" localSheetId="3">[14]Consultoria!#REF!</definedName>
    <definedName name="_______________JUN95">[14]Consultoria!#REF!</definedName>
    <definedName name="_______________JUN96" localSheetId="3">[14]Consultoria!#REF!</definedName>
    <definedName name="_______________JUN96">[14]Consultoria!#REF!</definedName>
    <definedName name="_______________JUN97" localSheetId="3">[14]Consultoria!#REF!</definedName>
    <definedName name="_______________JUN97">[14]Consultoria!#REF!</definedName>
    <definedName name="_______________JUN98" localSheetId="3">[14]Consultoria!#REF!</definedName>
    <definedName name="_______________JUN98">[14]Consultoria!#REF!</definedName>
    <definedName name="_______________JUN99" localSheetId="3">[14]Consultoria!#REF!</definedName>
    <definedName name="_______________JUN99">[14]Consultoria!#REF!</definedName>
    <definedName name="_______________MAI95" localSheetId="3">[14]Consultoria!#REF!</definedName>
    <definedName name="_______________MAI95">[14]Consultoria!#REF!</definedName>
    <definedName name="_______________MAI96" localSheetId="3">[14]Consultoria!#REF!</definedName>
    <definedName name="_______________MAI96">[14]Consultoria!#REF!</definedName>
    <definedName name="_______________MAI97" localSheetId="3">[14]Consultoria!#REF!</definedName>
    <definedName name="_______________MAI97">[14]Consultoria!#REF!</definedName>
    <definedName name="_______________MAI98" localSheetId="3">[14]Consultoria!#REF!</definedName>
    <definedName name="_______________MAI98">[14]Consultoria!#REF!</definedName>
    <definedName name="_______________MAI99" localSheetId="3">[14]Consultoria!#REF!</definedName>
    <definedName name="_______________MAI99">[14]Consultoria!#REF!</definedName>
    <definedName name="_______________MAR95" localSheetId="3">[14]Consultoria!#REF!</definedName>
    <definedName name="_______________MAR95">[14]Consultoria!#REF!</definedName>
    <definedName name="_______________MAR96" localSheetId="3">[14]Consultoria!#REF!</definedName>
    <definedName name="_______________MAR96">[14]Consultoria!#REF!</definedName>
    <definedName name="_______________MAR97" localSheetId="3">[14]Consultoria!#REF!</definedName>
    <definedName name="_______________MAR97">[14]Consultoria!#REF!</definedName>
    <definedName name="_______________MAR98" localSheetId="3">[14]Consultoria!#REF!</definedName>
    <definedName name="_______________MAR98">[14]Consultoria!#REF!</definedName>
    <definedName name="_______________MAR99" localSheetId="3">[14]Consultoria!#REF!</definedName>
    <definedName name="_______________MAR99">[14]Consultoria!#REF!</definedName>
    <definedName name="_______________mem2">'[7]Mat Asf'!$H$37</definedName>
    <definedName name="_______________NOV94" localSheetId="3">[14]Consultoria!#REF!</definedName>
    <definedName name="_______________NOV94">[14]Consultoria!#REF!</definedName>
    <definedName name="_______________NOV95" localSheetId="3">[14]Consultoria!#REF!</definedName>
    <definedName name="_______________NOV95">[14]Consultoria!#REF!</definedName>
    <definedName name="_______________NOV96" localSheetId="3">[14]Consultoria!#REF!</definedName>
    <definedName name="_______________NOV96">[14]Consultoria!#REF!</definedName>
    <definedName name="_______________NOV97" localSheetId="3">[14]Consultoria!#REF!</definedName>
    <definedName name="_______________NOV97">[14]Consultoria!#REF!</definedName>
    <definedName name="_______________NOV98" localSheetId="3">[14]Consultoria!#REF!</definedName>
    <definedName name="_______________NOV98">[14]Consultoria!#REF!</definedName>
    <definedName name="_______________NOV99" localSheetId="3">[14]Consultoria!#REF!</definedName>
    <definedName name="_______________NOV99">[14]Consultoria!#REF!</definedName>
    <definedName name="_______________oac2">#REF!</definedName>
    <definedName name="_______________oae2">#REF!</definedName>
    <definedName name="_______________oco2">#REF!</definedName>
    <definedName name="_______________OUT94" localSheetId="3">[14]Consultoria!#REF!</definedName>
    <definedName name="_______________OUT94">[14]Consultoria!#REF!</definedName>
    <definedName name="_______________OUT95" localSheetId="3">[14]Consultoria!#REF!</definedName>
    <definedName name="_______________OUT95">[14]Consultoria!#REF!</definedName>
    <definedName name="_______________OUT96" localSheetId="3">[14]Consultoria!#REF!</definedName>
    <definedName name="_______________OUT96">[14]Consultoria!#REF!</definedName>
    <definedName name="_______________OUT97" localSheetId="3">[14]Consultoria!#REF!</definedName>
    <definedName name="_______________OUT97">[14]Consultoria!#REF!</definedName>
    <definedName name="_______________OUT98" localSheetId="4">#REF!</definedName>
    <definedName name="_______________OUT98" localSheetId="3">[14]Consultoria!#REF!</definedName>
    <definedName name="_______________OUT98" localSheetId="15">#REF!</definedName>
    <definedName name="_______________OUT98" localSheetId="7">#REF!</definedName>
    <definedName name="_______________OUT98" localSheetId="9">#REF!</definedName>
    <definedName name="_______________OUT98" localSheetId="8">#REF!</definedName>
    <definedName name="_______________OUT98">[14]Consultoria!#REF!</definedName>
    <definedName name="_______________OUT99" localSheetId="3">[14]Consultoria!#REF!</definedName>
    <definedName name="_______________OUT99">[14]Consultoria!#REF!</definedName>
    <definedName name="_______________pav2">#REF!</definedName>
    <definedName name="_______________PL1" localSheetId="4">#REF!</definedName>
    <definedName name="_______________PL1" localSheetId="15">#REF!</definedName>
    <definedName name="_______________PL1" localSheetId="9">#REF!</definedName>
    <definedName name="_______________PL1" localSheetId="8">#REF!</definedName>
    <definedName name="_______________PL1">#REF!</definedName>
    <definedName name="_______________R" localSheetId="4">'[2]PLANILHA-ALTA'!#REF!</definedName>
    <definedName name="_______________R" localSheetId="15">'[2]PLANILHA-ALTA'!#REF!</definedName>
    <definedName name="_______________R" localSheetId="8">'[2]PLANILHA-ALTA'!#REF!</definedName>
    <definedName name="_______________R">'[2]PLANILHA-ALTA'!#REF!</definedName>
    <definedName name="_______________Rbv1" localSheetId="4">'[17]Página 16'!$C$3:$C$7</definedName>
    <definedName name="_______________Rbv1">'[17]Página 16'!$C$3:$C$7</definedName>
    <definedName name="_______________RET1">#REF!</definedName>
    <definedName name="_______________SET94" localSheetId="3">[14]Consultoria!#REF!</definedName>
    <definedName name="_______________SET94">[14]Consultoria!#REF!</definedName>
    <definedName name="_______________SET95" localSheetId="3">[14]Consultoria!#REF!</definedName>
    <definedName name="_______________SET95">[14]Consultoria!#REF!</definedName>
    <definedName name="_______________SET96" localSheetId="3">[14]Consultoria!#REF!</definedName>
    <definedName name="_______________SET96">[14]Consultoria!#REF!</definedName>
    <definedName name="_______________SET97" localSheetId="3">[14]Consultoria!#REF!</definedName>
    <definedName name="_______________SET97">[14]Consultoria!#REF!</definedName>
    <definedName name="_______________SET98" localSheetId="3">[14]Consultoria!#REF!</definedName>
    <definedName name="_______________SET98">[14]Consultoria!#REF!</definedName>
    <definedName name="_______________SET99" localSheetId="3">[14]Consultoria!#REF!</definedName>
    <definedName name="_______________SET99">[14]Consultoria!#REF!</definedName>
    <definedName name="_______________ter2">#REF!</definedName>
    <definedName name="_______________tsd4">#REF!</definedName>
    <definedName name="_______________TT1">[9]RELATÓRIO!$D$18</definedName>
    <definedName name="_______________TT10">[9]RELATÓRIO!$D$64</definedName>
    <definedName name="_______________TT100">[9]RELATÓRIO!$D$530</definedName>
    <definedName name="_______________TT101">[9]RELATÓRIO!$D$535</definedName>
    <definedName name="_______________TT102" localSheetId="4">'[15]Relatório-1ª med.'!#REF!</definedName>
    <definedName name="_______________TT102" localSheetId="15">'[15]Relatório-1ª med.'!#REF!</definedName>
    <definedName name="_______________TT102" localSheetId="21">[9]RELATÓRIO!$D$540</definedName>
    <definedName name="_______________TT102" localSheetId="9">'[15]Relatório-1ª med.'!#REF!</definedName>
    <definedName name="_______________TT102" localSheetId="8">'[15]Relatório-1ª med.'!#REF!</definedName>
    <definedName name="_______________TT102">'[15]Relatório-1ª med.'!#REF!</definedName>
    <definedName name="_______________TT103">[9]RELATÓRIO!$D$545</definedName>
    <definedName name="_______________TT104">[9]RELATÓRIO!$D$550</definedName>
    <definedName name="_______________TT105">[9]RELATÓRIO!$D$555</definedName>
    <definedName name="_______________TT106">[9]RELATÓRIO!$D$560</definedName>
    <definedName name="_______________TT107" localSheetId="4">'[15]Relatório-1ª med.'!#REF!</definedName>
    <definedName name="_______________TT107" localSheetId="15">'[15]Relatório-1ª med.'!#REF!</definedName>
    <definedName name="_______________TT107" localSheetId="21">[9]RELATÓRIO!$D$567</definedName>
    <definedName name="_______________TT107" localSheetId="9">'[15]Relatório-1ª med.'!#REF!</definedName>
    <definedName name="_______________TT107" localSheetId="8">'[15]Relatório-1ª med.'!#REF!</definedName>
    <definedName name="_______________TT107">'[15]Relatório-1ª med.'!#REF!</definedName>
    <definedName name="_______________TT108">[9]RELATÓRIO!$D$572</definedName>
    <definedName name="_______________TT109">[9]RELATÓRIO!$D$577</definedName>
    <definedName name="_______________TT11">[9]RELATÓRIO!$D$69</definedName>
    <definedName name="_______________TT110">[9]RELATÓRIO!$D$582</definedName>
    <definedName name="_______________TT111">[9]RELATÓRIO!$D$587</definedName>
    <definedName name="_______________TT112">[9]RELATÓRIO!$D$592</definedName>
    <definedName name="_______________TT113">[9]RELATÓRIO!$D$597</definedName>
    <definedName name="_______________TT114">[9]RELATÓRIO!$D$602</definedName>
    <definedName name="_______________TT115">[9]RELATÓRIO!$D$607</definedName>
    <definedName name="_______________TT116">[9]RELATÓRIO!$D$612</definedName>
    <definedName name="_______________TT117">[9]RELATÓRIO!$D$616</definedName>
    <definedName name="_______________TT118">[9]RELATÓRIO!$D$621</definedName>
    <definedName name="_______________TT119">[9]RELATÓRIO!$D$626</definedName>
    <definedName name="_______________TT12">[9]RELATÓRIO!$D$74</definedName>
    <definedName name="_______________TT120">[9]RELATÓRIO!$D$631</definedName>
    <definedName name="_______________TT121" localSheetId="4">'[15]Relatório-1ª med.'!#REF!</definedName>
    <definedName name="_______________TT121" localSheetId="15">'[15]Relatório-1ª med.'!#REF!</definedName>
    <definedName name="_______________TT121" localSheetId="21">[9]RELATÓRIO!$D$636</definedName>
    <definedName name="_______________TT121">'[15]Relatório-1ª med.'!#REF!</definedName>
    <definedName name="_______________TT122">[9]RELATÓRIO!$D$641</definedName>
    <definedName name="_______________TT123" localSheetId="4">'[15]Relatório-1ª med.'!#REF!</definedName>
    <definedName name="_______________TT123" localSheetId="15">'[15]Relatório-1ª med.'!#REF!</definedName>
    <definedName name="_______________TT123" localSheetId="21">[9]RELATÓRIO!$D$646</definedName>
    <definedName name="_______________TT123">'[15]Relatório-1ª med.'!#REF!</definedName>
    <definedName name="_______________TT124">[9]RELATÓRIO!$D$652</definedName>
    <definedName name="_______________TT125">[9]RELATÓRIO!$D$657</definedName>
    <definedName name="_______________TT126">[9]RELATÓRIO!$D$662</definedName>
    <definedName name="_______________TT127">[9]RELATÓRIO!$D$667</definedName>
    <definedName name="_______________TT128">[9]RELATÓRIO!$D$672</definedName>
    <definedName name="_______________TT129">[9]RELATÓRIO!$D$677</definedName>
    <definedName name="_______________TT13">[9]RELATÓRIO!$D$79</definedName>
    <definedName name="_______________TT130">[9]RELATÓRIO!$D$682</definedName>
    <definedName name="_______________TT131">[9]RELATÓRIO!$D$687</definedName>
    <definedName name="_______________TT132">[9]RELATÓRIO!$D$692</definedName>
    <definedName name="_______________TT133">[9]RELATÓRIO!$D$697</definedName>
    <definedName name="_______________TT134">[9]RELATÓRIO!$D$702</definedName>
    <definedName name="_______________TT135">[9]RELATÓRIO!$D$707</definedName>
    <definedName name="_______________TT136">[9]RELATÓRIO!$D$712</definedName>
    <definedName name="_______________TT137">[9]RELATÓRIO!$D$716</definedName>
    <definedName name="_______________TT138">[9]RELATÓRIO!$D$721</definedName>
    <definedName name="_______________TT139">[9]RELATÓRIO!$D$726</definedName>
    <definedName name="_______________TT14">[9]RELATÓRIO!$D$84</definedName>
    <definedName name="_______________TT140">[9]RELATÓRIO!$D$731</definedName>
    <definedName name="_______________TT141">[9]RELATÓRIO!$D$736</definedName>
    <definedName name="_______________TT142">[9]RELATÓRIO!$D$741</definedName>
    <definedName name="_______________TT15">[9]RELATÓRIO!$D$89</definedName>
    <definedName name="_______________TT16">[9]RELATÓRIO!$D$93</definedName>
    <definedName name="_______________TT17">[9]RELATÓRIO!$D$98</definedName>
    <definedName name="_______________TT18">[9]RELATÓRIO!$D$103</definedName>
    <definedName name="_______________TT19">[9]RELATÓRIO!$D$108</definedName>
    <definedName name="_______________TT2">[9]RELATÓRIO!$D$23</definedName>
    <definedName name="_______________TT20">[9]RELATÓRIO!$D$113</definedName>
    <definedName name="_______________TT21">[9]RELATÓRIO!$D$118</definedName>
    <definedName name="_______________TT22">[9]RELATÓRIO!$D$123</definedName>
    <definedName name="_______________tt23">[9]RELATÓRIO!$D$129</definedName>
    <definedName name="_______________TT24">[9]RELATÓRIO!$D$134</definedName>
    <definedName name="_______________TT25">[9]RELATÓRIO!$D$139</definedName>
    <definedName name="_______________TT26" localSheetId="4">'[15]Relatório-1ª med.'!#REF!</definedName>
    <definedName name="_______________TT26" localSheetId="15">'[15]Relatório-1ª med.'!#REF!</definedName>
    <definedName name="_______________TT26" localSheetId="21">[9]RELATÓRIO!$D$144</definedName>
    <definedName name="_______________TT26">'[15]Relatório-1ª med.'!#REF!</definedName>
    <definedName name="_______________TT27" localSheetId="4">'[15]Relatório-1ª med.'!#REF!</definedName>
    <definedName name="_______________TT27" localSheetId="15">'[15]Relatório-1ª med.'!#REF!</definedName>
    <definedName name="_______________TT27" localSheetId="21">[9]RELATÓRIO!$D$149</definedName>
    <definedName name="_______________TT27">'[15]Relatório-1ª med.'!#REF!</definedName>
    <definedName name="_______________TT28" localSheetId="4">'[15]Relatório-1ª med.'!#REF!</definedName>
    <definedName name="_______________TT28" localSheetId="15">'[15]Relatório-1ª med.'!#REF!</definedName>
    <definedName name="_______________TT28" localSheetId="21">[9]RELATÓRIO!$D$154</definedName>
    <definedName name="_______________TT28">'[15]Relatório-1ª med.'!#REF!</definedName>
    <definedName name="_______________tt288">[9]RELATÓRIO!$D$159</definedName>
    <definedName name="_______________TT29">[9]RELATÓRIO!$D$164</definedName>
    <definedName name="_______________TT3">[9]RELATÓRIO!$D$28</definedName>
    <definedName name="_______________TT30" localSheetId="4">'[15]Relatório-1ª med.'!#REF!</definedName>
    <definedName name="_______________TT30" localSheetId="15">'[15]Relatório-1ª med.'!#REF!</definedName>
    <definedName name="_______________TT30" localSheetId="21">[9]RELATÓRIO!$D$169</definedName>
    <definedName name="_______________TT30">'[15]Relatório-1ª med.'!#REF!</definedName>
    <definedName name="_______________tt300">[9]RELATÓRIO!$D$174</definedName>
    <definedName name="_______________TT31" localSheetId="4">'[15]Relatório-1ª med.'!#REF!</definedName>
    <definedName name="_______________TT31" localSheetId="15">'[15]Relatório-1ª med.'!#REF!</definedName>
    <definedName name="_______________TT31" localSheetId="21">[9]RELATÓRIO!$D$179</definedName>
    <definedName name="_______________TT31">'[15]Relatório-1ª med.'!#REF!</definedName>
    <definedName name="_______________TT32" localSheetId="4">'[15]Relatório-1ª med.'!#REF!</definedName>
    <definedName name="_______________TT32" localSheetId="15">'[15]Relatório-1ª med.'!#REF!</definedName>
    <definedName name="_______________TT32" localSheetId="21">[9]RELATÓRIO!$D$184</definedName>
    <definedName name="_______________TT32">'[15]Relatório-1ª med.'!#REF!</definedName>
    <definedName name="_______________tt322">[9]RELATÓRIO!$D$189</definedName>
    <definedName name="_______________TT33" localSheetId="4">'[15]Relatório-1ª med.'!#REF!</definedName>
    <definedName name="_______________TT33" localSheetId="15">'[15]Relatório-1ª med.'!#REF!</definedName>
    <definedName name="_______________TT33" localSheetId="21">[9]RELATÓRIO!$D$195</definedName>
    <definedName name="_______________TT33">'[15]Relatório-1ª med.'!#REF!</definedName>
    <definedName name="_______________TT34" localSheetId="4">'[15]Relatório-1ª med.'!#REF!</definedName>
    <definedName name="_______________TT34" localSheetId="15">'[15]Relatório-1ª med.'!#REF!</definedName>
    <definedName name="_______________TT34" localSheetId="21">[9]RELATÓRIO!$D$200</definedName>
    <definedName name="_______________TT34">'[15]Relatório-1ª med.'!#REF!</definedName>
    <definedName name="_______________TT35">[9]RELATÓRIO!$D$205</definedName>
    <definedName name="_______________TT36" localSheetId="4">'[15]Relatório-1ª med.'!#REF!</definedName>
    <definedName name="_______________TT36" localSheetId="15">'[15]Relatório-1ª med.'!#REF!</definedName>
    <definedName name="_______________TT36" localSheetId="21">[9]RELATÓRIO!$D$210</definedName>
    <definedName name="_______________TT36">'[15]Relatório-1ª med.'!#REF!</definedName>
    <definedName name="_______________TT37" localSheetId="4">'[15]Relatório-1ª med.'!#REF!</definedName>
    <definedName name="_______________TT37" localSheetId="15">'[15]Relatório-1ª med.'!#REF!</definedName>
    <definedName name="_______________TT37" localSheetId="21">[9]RELATÓRIO!$D$215</definedName>
    <definedName name="_______________TT37">'[15]Relatório-1ª med.'!#REF!</definedName>
    <definedName name="_______________TT38" localSheetId="4">'[15]Relatório-1ª med.'!#REF!</definedName>
    <definedName name="_______________TT38" localSheetId="15">'[15]Relatório-1ª med.'!#REF!</definedName>
    <definedName name="_______________TT38" localSheetId="21">[9]RELATÓRIO!$D$220</definedName>
    <definedName name="_______________TT38">'[15]Relatório-1ª med.'!#REF!</definedName>
    <definedName name="_______________TT39" localSheetId="4">'[15]Relatório-1ª med.'!#REF!</definedName>
    <definedName name="_______________TT39" localSheetId="15">'[15]Relatório-1ª med.'!#REF!</definedName>
    <definedName name="_______________TT39" localSheetId="21">[9]RELATÓRIO!$D$225</definedName>
    <definedName name="_______________TT39">'[15]Relatório-1ª med.'!#REF!</definedName>
    <definedName name="_______________TT4">[9]RELATÓRIO!$D$33</definedName>
    <definedName name="_______________TT40" localSheetId="4">'[15]Relatório-1ª med.'!#REF!</definedName>
    <definedName name="_______________TT40" localSheetId="15">'[15]Relatório-1ª med.'!#REF!</definedName>
    <definedName name="_______________TT40" localSheetId="21">[9]RELATÓRIO!$D$230</definedName>
    <definedName name="_______________TT40">'[15]Relatório-1ª med.'!#REF!</definedName>
    <definedName name="_______________TT41">[9]RELATÓRIO!$D$235</definedName>
    <definedName name="_______________TT42">[9]RELATÓRIO!$D$240</definedName>
    <definedName name="_______________TT43">[9]RELATÓRIO!$D$245</definedName>
    <definedName name="_______________TT44">[9]RELATÓRIO!$D$250</definedName>
    <definedName name="_______________TT45">[9]RELATÓRIO!$D$255</definedName>
    <definedName name="_______________TT46">[9]RELATÓRIO!$D$260</definedName>
    <definedName name="_______________TT47">[9]RELATÓRIO!$D$265</definedName>
    <definedName name="_______________TT48">[9]RELATÓRIO!$D$270</definedName>
    <definedName name="_______________TT49">[9]RELATÓRIO!$D$275</definedName>
    <definedName name="_______________TT5" localSheetId="4">'[15]Relatório-1ª med.'!#REF!</definedName>
    <definedName name="_______________TT5" localSheetId="15">'[15]Relatório-1ª med.'!#REF!</definedName>
    <definedName name="_______________TT5" localSheetId="21">[9]RELATÓRIO!$D$38</definedName>
    <definedName name="_______________TT5">'[15]Relatório-1ª med.'!#REF!</definedName>
    <definedName name="_______________TT50">[9]RELATÓRIO!$D$280</definedName>
    <definedName name="_______________TT51">[9]RELATÓRIO!$D$285</definedName>
    <definedName name="_______________TT52" localSheetId="4">'[15]Relatório-1ª med.'!#REF!</definedName>
    <definedName name="_______________TT52" localSheetId="15">'[15]Relatório-1ª med.'!#REF!</definedName>
    <definedName name="_______________TT52" localSheetId="21">[9]RELATÓRIO!$D$290</definedName>
    <definedName name="_______________TT52">'[15]Relatório-1ª med.'!#REF!</definedName>
    <definedName name="_______________TT53" localSheetId="4">'[15]Relatório-1ª med.'!#REF!</definedName>
    <definedName name="_______________TT53" localSheetId="15">'[15]Relatório-1ª med.'!#REF!</definedName>
    <definedName name="_______________TT53" localSheetId="21">[9]RELATÓRIO!$D$295</definedName>
    <definedName name="_______________TT53">'[15]Relatório-1ª med.'!#REF!</definedName>
    <definedName name="_______________TT54" localSheetId="4">'[15]Relatório-1ª med.'!#REF!</definedName>
    <definedName name="_______________TT54" localSheetId="15">'[15]Relatório-1ª med.'!#REF!</definedName>
    <definedName name="_______________TT54" localSheetId="21">[9]RELATÓRIO!$D$300</definedName>
    <definedName name="_______________TT54">'[15]Relatório-1ª med.'!#REF!</definedName>
    <definedName name="_______________TT55" localSheetId="4">'[15]Relatório-1ª med.'!#REF!</definedName>
    <definedName name="_______________TT55" localSheetId="15">'[15]Relatório-1ª med.'!#REF!</definedName>
    <definedName name="_______________TT55" localSheetId="21">[9]RELATÓRIO!$D$305</definedName>
    <definedName name="_______________TT55">'[15]Relatório-1ª med.'!#REF!</definedName>
    <definedName name="_______________TT56">[9]RELATÓRIO!$D$310</definedName>
    <definedName name="_______________TT57">[9]RELATÓRIO!$D$315</definedName>
    <definedName name="_______________TT58">[9]RELATÓRIO!$D$320</definedName>
    <definedName name="_______________TT59">[9]RELATÓRIO!$D$325</definedName>
    <definedName name="_______________TT6" localSheetId="4">'[15]Relatório-1ª med.'!#REF!</definedName>
    <definedName name="_______________TT6" localSheetId="15">'[15]Relatório-1ª med.'!#REF!</definedName>
    <definedName name="_______________TT6" localSheetId="21">[9]RELATÓRIO!$D$43</definedName>
    <definedName name="_______________TT6">'[15]Relatório-1ª med.'!#REF!</definedName>
    <definedName name="_______________TT60" localSheetId="4">'[15]Relatório-1ª med.'!#REF!</definedName>
    <definedName name="_______________TT60" localSheetId="15">'[15]Relatório-1ª med.'!#REF!</definedName>
    <definedName name="_______________TT60" localSheetId="21">[9]RELATÓRIO!$D$330</definedName>
    <definedName name="_______________TT60">'[15]Relatório-1ª med.'!#REF!</definedName>
    <definedName name="_______________TT61" localSheetId="4">'[15]Relatório-1ª med.'!#REF!</definedName>
    <definedName name="_______________TT61" localSheetId="15">'[15]Relatório-1ª med.'!#REF!</definedName>
    <definedName name="_______________TT61" localSheetId="21">[9]RELATÓRIO!$D$335</definedName>
    <definedName name="_______________TT61">'[15]Relatório-1ª med.'!#REF!</definedName>
    <definedName name="_______________TT62">[9]RELATÓRIO!$D$339</definedName>
    <definedName name="_______________TT63">[9]RELATÓRIO!$D$344</definedName>
    <definedName name="_______________TT64">[9]RELATÓRIO!$D$349</definedName>
    <definedName name="_______________TT65">[9]RELATÓRIO!$D$354</definedName>
    <definedName name="_______________TT66">[9]RELATÓRIO!$D$359</definedName>
    <definedName name="_______________TT67">[9]RELATÓRIO!$D$365</definedName>
    <definedName name="_______________TT68">[9]RELATÓRIO!$D$370</definedName>
    <definedName name="_______________TT69" localSheetId="4">'[15]Relatório-1ª med.'!#REF!</definedName>
    <definedName name="_______________TT69" localSheetId="15">'[15]Relatório-1ª med.'!#REF!</definedName>
    <definedName name="_______________TT69" localSheetId="21">[9]RELATÓRIO!$D$375</definedName>
    <definedName name="_______________TT69">'[15]Relatório-1ª med.'!#REF!</definedName>
    <definedName name="_______________TT7" localSheetId="4">'[15]Relatório-1ª med.'!#REF!</definedName>
    <definedName name="_______________TT7" localSheetId="15">'[15]Relatório-1ª med.'!#REF!</definedName>
    <definedName name="_______________TT7" localSheetId="21">[9]RELATÓRIO!$D$48</definedName>
    <definedName name="_______________TT7">'[15]Relatório-1ª med.'!#REF!</definedName>
    <definedName name="_______________TT70" localSheetId="4">'[15]Relatório-1ª med.'!#REF!</definedName>
    <definedName name="_______________TT70" localSheetId="15">'[15]Relatório-1ª med.'!#REF!</definedName>
    <definedName name="_______________TT70" localSheetId="21">[9]RELATÓRIO!$D$380</definedName>
    <definedName name="_______________TT70">'[15]Relatório-1ª med.'!#REF!</definedName>
    <definedName name="_______________TT71" localSheetId="4">'[15]Relatório-1ª med.'!#REF!</definedName>
    <definedName name="_______________TT71" localSheetId="15">'[15]Relatório-1ª med.'!#REF!</definedName>
    <definedName name="_______________TT71" localSheetId="21">[9]RELATÓRIO!$D$385</definedName>
    <definedName name="_______________TT71">'[15]Relatório-1ª med.'!#REF!</definedName>
    <definedName name="_______________TT72">[9]RELATÓRIO!$D$390</definedName>
    <definedName name="_______________TT73">[9]RELATÓRIO!$D$395</definedName>
    <definedName name="_______________TT74" localSheetId="4">'[15]Relatório-1ª med.'!#REF!</definedName>
    <definedName name="_______________TT74" localSheetId="15">'[15]Relatório-1ª med.'!#REF!</definedName>
    <definedName name="_______________TT74" localSheetId="21">[9]RELATÓRIO!$D$400</definedName>
    <definedName name="_______________TT74">'[15]Relatório-1ª med.'!#REF!</definedName>
    <definedName name="_______________TT75" localSheetId="4">'[15]Relatório-1ª med.'!#REF!</definedName>
    <definedName name="_______________TT75" localSheetId="15">'[15]Relatório-1ª med.'!#REF!</definedName>
    <definedName name="_______________TT75" localSheetId="21">[9]RELATÓRIO!$D$405</definedName>
    <definedName name="_______________TT75">'[15]Relatório-1ª med.'!#REF!</definedName>
    <definedName name="_______________TT76" localSheetId="4">'[15]Relatório-1ª med.'!#REF!</definedName>
    <definedName name="_______________TT76" localSheetId="15">'[15]Relatório-1ª med.'!#REF!</definedName>
    <definedName name="_______________TT76" localSheetId="21">[9]RELATÓRIO!$D$410</definedName>
    <definedName name="_______________TT76">'[15]Relatório-1ª med.'!#REF!</definedName>
    <definedName name="_______________TT77" localSheetId="4">'[15]Relatório-1ª med.'!#REF!</definedName>
    <definedName name="_______________TT77" localSheetId="15">'[15]Relatório-1ª med.'!#REF!</definedName>
    <definedName name="_______________TT77" localSheetId="21">[9]RELATÓRIO!$D$415</definedName>
    <definedName name="_______________TT77">'[15]Relatório-1ª med.'!#REF!</definedName>
    <definedName name="_______________TT78" localSheetId="4">'[15]Relatório-1ª med.'!#REF!</definedName>
    <definedName name="_______________TT78" localSheetId="15">'[15]Relatório-1ª med.'!#REF!</definedName>
    <definedName name="_______________TT78" localSheetId="21">[9]RELATÓRIO!$D$420</definedName>
    <definedName name="_______________TT78">'[15]Relatório-1ª med.'!#REF!</definedName>
    <definedName name="_______________TT79" localSheetId="4">'[15]Relatório-1ª med.'!#REF!</definedName>
    <definedName name="_______________TT79" localSheetId="15">'[15]Relatório-1ª med.'!#REF!</definedName>
    <definedName name="_______________TT79" localSheetId="21">[9]RELATÓRIO!$D$425</definedName>
    <definedName name="_______________TT79">'[15]Relatório-1ª med.'!#REF!</definedName>
    <definedName name="_______________TT8">[9]RELATÓRIO!$D$53</definedName>
    <definedName name="_______________TT80">[9]RELATÓRIO!$D$430</definedName>
    <definedName name="_______________TT81">[9]RELATÓRIO!$D$434</definedName>
    <definedName name="_______________TT82">[9]RELATÓRIO!$D$439</definedName>
    <definedName name="_______________TT83">[9]RELATÓRIO!$D$444</definedName>
    <definedName name="_______________TT84">[9]RELATÓRIO!$D$449</definedName>
    <definedName name="_______________TT85">[9]RELATÓRIO!$D$454</definedName>
    <definedName name="_______________TT86">[9]RELATÓRIO!$D$459</definedName>
    <definedName name="_______________TT87">[9]RELATÓRIO!$D$464</definedName>
    <definedName name="_______________TT88">[9]RELATÓRIO!$D$469</definedName>
    <definedName name="_______________TT89">[9]RELATÓRIO!$D$474</definedName>
    <definedName name="_______________TT9">[9]RELATÓRIO!$D$58</definedName>
    <definedName name="_______________TT90">[9]RELATÓRIO!$D$479</definedName>
    <definedName name="_______________TT91">[9]RELATÓRIO!$D$484</definedName>
    <definedName name="_______________TT92">[9]RELATÓRIO!$D$490</definedName>
    <definedName name="_______________TT93">[9]RELATÓRIO!$D$495</definedName>
    <definedName name="_______________TT94" localSheetId="4">'[15]Relatório-1ª med.'!#REF!</definedName>
    <definedName name="_______________TT94" localSheetId="15">'[15]Relatório-1ª med.'!#REF!</definedName>
    <definedName name="_______________TT94" localSheetId="21">[9]RELATÓRIO!$D$500</definedName>
    <definedName name="_______________TT94">'[15]Relatório-1ª med.'!#REF!</definedName>
    <definedName name="_______________TT95" localSheetId="4">'[15]Relatório-1ª med.'!#REF!</definedName>
    <definedName name="_______________TT95" localSheetId="15">'[15]Relatório-1ª med.'!#REF!</definedName>
    <definedName name="_______________TT95" localSheetId="21">[9]RELATÓRIO!$D$505</definedName>
    <definedName name="_______________TT95">'[15]Relatório-1ª med.'!#REF!</definedName>
    <definedName name="_______________TT96">[9]RELATÓRIO!$D$510</definedName>
    <definedName name="_______________TT97" localSheetId="4">'[15]Relatório-1ª med.'!#REF!</definedName>
    <definedName name="_______________TT97" localSheetId="15">'[15]Relatório-1ª med.'!#REF!</definedName>
    <definedName name="_______________TT97" localSheetId="21">[9]RELATÓRIO!$D$515</definedName>
    <definedName name="_______________TT97">'[15]Relatório-1ª med.'!#REF!</definedName>
    <definedName name="_______________TT98">[9]RELATÓRIO!$D$520</definedName>
    <definedName name="_______________TT99">[9]RELATÓRIO!$D$525</definedName>
    <definedName name="_______________xlnm.Print_Area_1" localSheetId="4">#REF!</definedName>
    <definedName name="_______________xlnm.Print_Area_1" localSheetId="15">#REF!</definedName>
    <definedName name="_______________xlnm.Print_Area_1" localSheetId="9">#REF!</definedName>
    <definedName name="_______________xlnm.Print_Area_1" localSheetId="8">#REF!</definedName>
    <definedName name="_______________xlnm.Print_Area_1">#REF!</definedName>
    <definedName name="______________ABR95" localSheetId="3">[14]Consultoria!#REF!</definedName>
    <definedName name="______________ABR95">[14]Consultoria!#REF!</definedName>
    <definedName name="______________ABR96" localSheetId="3">[14]Consultoria!#REF!</definedName>
    <definedName name="______________ABR96">[14]Consultoria!#REF!</definedName>
    <definedName name="______________ABR97" localSheetId="3">[14]Consultoria!#REF!</definedName>
    <definedName name="______________ABR97">[14]Consultoria!#REF!</definedName>
    <definedName name="______________ABR98" localSheetId="3">[14]Consultoria!#REF!</definedName>
    <definedName name="______________ABR98">[14]Consultoria!#REF!</definedName>
    <definedName name="______________ABR99" localSheetId="3">[14]Consultoria!#REF!</definedName>
    <definedName name="______________ABR99">[14]Consultoria!#REF!</definedName>
    <definedName name="______________AGO95" localSheetId="3">[14]Consultoria!#REF!</definedName>
    <definedName name="______________AGO95">[14]Consultoria!#REF!</definedName>
    <definedName name="______________AGO96" localSheetId="3">[14]Consultoria!#REF!</definedName>
    <definedName name="______________AGO96">[14]Consultoria!#REF!</definedName>
    <definedName name="______________AGO97" localSheetId="3">[14]Consultoria!#REF!</definedName>
    <definedName name="______________AGO97">[14]Consultoria!#REF!</definedName>
    <definedName name="______________AGO98" localSheetId="3">[14]Consultoria!#REF!</definedName>
    <definedName name="______________AGO98">[14]Consultoria!#REF!</definedName>
    <definedName name="______________AGO99" localSheetId="3">[14]Consultoria!#REF!</definedName>
    <definedName name="______________AGO99">[14]Consultoria!#REF!</definedName>
    <definedName name="______________cab1">#REF!</definedName>
    <definedName name="______________cab2">#REF!</definedName>
    <definedName name="______________DEZ94" localSheetId="3">[14]Consultoria!#REF!</definedName>
    <definedName name="______________DEZ94">[14]Consultoria!#REF!</definedName>
    <definedName name="______________DEZ95" localSheetId="3">[14]Consultoria!#REF!</definedName>
    <definedName name="______________DEZ95">[14]Consultoria!#REF!</definedName>
    <definedName name="______________DEZ96" localSheetId="3">[14]Consultoria!#REF!</definedName>
    <definedName name="______________DEZ96">[14]Consultoria!#REF!</definedName>
    <definedName name="______________DEZ97" localSheetId="3">[14]Consultoria!#REF!</definedName>
    <definedName name="______________DEZ97">[14]Consultoria!#REF!</definedName>
    <definedName name="______________DEZ98" localSheetId="3">[14]Consultoria!#REF!</definedName>
    <definedName name="______________DEZ98">[14]Consultoria!#REF!</definedName>
    <definedName name="______________DEZ99" localSheetId="3">[14]Consultoria!#REF!</definedName>
    <definedName name="______________DEZ99">[14]Consultoria!#REF!</definedName>
    <definedName name="______________dmt1000">#REF!</definedName>
    <definedName name="______________dmt1200">#REF!</definedName>
    <definedName name="______________dmt2">#REF!</definedName>
    <definedName name="______________dmt200">#REF!</definedName>
    <definedName name="______________dmt400">#REF!</definedName>
    <definedName name="______________dmt50">#REF!</definedName>
    <definedName name="______________dmt600">#REF!</definedName>
    <definedName name="______________dmt800">#REF!</definedName>
    <definedName name="______________dre2">#REF!</definedName>
    <definedName name="______________emp2">'[6]DMT modelo'!$AA$13</definedName>
    <definedName name="______________Ext2" localSheetId="4">'[16]P A T O 99 B'!#REF!</definedName>
    <definedName name="______________Ext2" localSheetId="15">'[16]P A T O 99 B'!#REF!</definedName>
    <definedName name="______________Ext2" localSheetId="9">'[16]P A T O 99 B'!#REF!</definedName>
    <definedName name="______________Ext2" localSheetId="8">'[16]P A T O 99 B'!#REF!</definedName>
    <definedName name="______________Ext2">'[16]P A T O 99 B'!#REF!</definedName>
    <definedName name="______________FEV95" localSheetId="3">[14]Consultoria!#REF!</definedName>
    <definedName name="______________FEV95">[14]Consultoria!#REF!</definedName>
    <definedName name="______________FEV96" localSheetId="3">[14]Consultoria!#REF!</definedName>
    <definedName name="______________FEV96">[14]Consultoria!#REF!</definedName>
    <definedName name="______________FEV97" localSheetId="3">[14]Consultoria!#REF!</definedName>
    <definedName name="______________FEV97">[14]Consultoria!#REF!</definedName>
    <definedName name="______________FEV98" localSheetId="3">[14]Consultoria!#REF!</definedName>
    <definedName name="______________FEV98">[14]Consultoria!#REF!</definedName>
    <definedName name="______________FEV99" localSheetId="3">[14]Consultoria!#REF!</definedName>
    <definedName name="______________FEV99">[14]Consultoria!#REF!</definedName>
    <definedName name="______________ind100">#REF!</definedName>
    <definedName name="______________JAN95" localSheetId="3">[14]Consultoria!#REF!</definedName>
    <definedName name="______________JAN95">[14]Consultoria!#REF!</definedName>
    <definedName name="______________JAN96" localSheetId="3">[14]Consultoria!#REF!</definedName>
    <definedName name="______________JAN96">[14]Consultoria!#REF!</definedName>
    <definedName name="______________JAN97" localSheetId="3">[14]Consultoria!#REF!</definedName>
    <definedName name="______________JAN97">[14]Consultoria!#REF!</definedName>
    <definedName name="______________JAN98" localSheetId="3">[14]Consultoria!#REF!</definedName>
    <definedName name="______________JAN98">[14]Consultoria!#REF!</definedName>
    <definedName name="______________JAN99" localSheetId="3">[14]Consultoria!#REF!</definedName>
    <definedName name="______________JAN99">[14]Consultoria!#REF!</definedName>
    <definedName name="______________JAZ1">#REF!</definedName>
    <definedName name="______________JAZ11">#REF!</definedName>
    <definedName name="______________JAZ2">#REF!</definedName>
    <definedName name="______________JAZ22">#REF!</definedName>
    <definedName name="______________JAZ3">#REF!</definedName>
    <definedName name="______________JAZ33">#REF!</definedName>
    <definedName name="______________JUL95" localSheetId="3">[14]Consultoria!#REF!</definedName>
    <definedName name="______________JUL95">[14]Consultoria!#REF!</definedName>
    <definedName name="______________JUL96" localSheetId="3">[14]Consultoria!#REF!</definedName>
    <definedName name="______________JUL96">[14]Consultoria!#REF!</definedName>
    <definedName name="______________JUL97" localSheetId="3">[14]Consultoria!#REF!</definedName>
    <definedName name="______________JUL97">[14]Consultoria!#REF!</definedName>
    <definedName name="______________JUL98" localSheetId="3">[14]Consultoria!#REF!</definedName>
    <definedName name="______________JUL98">[14]Consultoria!#REF!</definedName>
    <definedName name="______________JUL99" localSheetId="3">[14]Consultoria!#REF!</definedName>
    <definedName name="______________JUL99">[14]Consultoria!#REF!</definedName>
    <definedName name="______________JUN95" localSheetId="3">[14]Consultoria!#REF!</definedName>
    <definedName name="______________JUN95">[14]Consultoria!#REF!</definedName>
    <definedName name="______________JUN96" localSheetId="3">[14]Consultoria!#REF!</definedName>
    <definedName name="______________JUN96">[14]Consultoria!#REF!</definedName>
    <definedName name="______________JUN97" localSheetId="3">[14]Consultoria!#REF!</definedName>
    <definedName name="______________JUN97">[14]Consultoria!#REF!</definedName>
    <definedName name="______________JUN98" localSheetId="3">[14]Consultoria!#REF!</definedName>
    <definedName name="______________JUN98">[14]Consultoria!#REF!</definedName>
    <definedName name="______________JUN99" localSheetId="3">[14]Consultoria!#REF!</definedName>
    <definedName name="______________JUN99">[14]Consultoria!#REF!</definedName>
    <definedName name="______________MAI95" localSheetId="3">[14]Consultoria!#REF!</definedName>
    <definedName name="______________MAI95">[14]Consultoria!#REF!</definedName>
    <definedName name="______________MAI96" localSheetId="3">[14]Consultoria!#REF!</definedName>
    <definedName name="______________MAI96">[14]Consultoria!#REF!</definedName>
    <definedName name="______________MAI97" localSheetId="3">[14]Consultoria!#REF!</definedName>
    <definedName name="______________MAI97">[14]Consultoria!#REF!</definedName>
    <definedName name="______________MAI98" localSheetId="3">[14]Consultoria!#REF!</definedName>
    <definedName name="______________MAI98">[14]Consultoria!#REF!</definedName>
    <definedName name="______________MAI99" localSheetId="3">[14]Consultoria!#REF!</definedName>
    <definedName name="______________MAI99">[14]Consultoria!#REF!</definedName>
    <definedName name="______________MAR95" localSheetId="3">[14]Consultoria!#REF!</definedName>
    <definedName name="______________MAR95">[14]Consultoria!#REF!</definedName>
    <definedName name="______________MAR96" localSheetId="3">[14]Consultoria!#REF!</definedName>
    <definedName name="______________MAR96">[14]Consultoria!#REF!</definedName>
    <definedName name="______________MAR97" localSheetId="3">[14]Consultoria!#REF!</definedName>
    <definedName name="______________MAR97">[14]Consultoria!#REF!</definedName>
    <definedName name="______________MAR98" localSheetId="3">[14]Consultoria!#REF!</definedName>
    <definedName name="______________MAR98">[14]Consultoria!#REF!</definedName>
    <definedName name="______________MAR99" localSheetId="3">[14]Consultoria!#REF!</definedName>
    <definedName name="______________MAR99">[14]Consultoria!#REF!</definedName>
    <definedName name="______________mem2" localSheetId="4">'[18]Mat Asf'!$H$37</definedName>
    <definedName name="______________mem2" localSheetId="21">'[7]Mat Asf'!$H$37</definedName>
    <definedName name="______________mem2">'[18]Mat Asf'!$H$37</definedName>
    <definedName name="______________NOV94" localSheetId="3">[14]Consultoria!#REF!</definedName>
    <definedName name="______________NOV94">[14]Consultoria!#REF!</definedName>
    <definedName name="______________NOV95" localSheetId="3">[14]Consultoria!#REF!</definedName>
    <definedName name="______________NOV95">[14]Consultoria!#REF!</definedName>
    <definedName name="______________NOV96" localSheetId="3">[14]Consultoria!#REF!</definedName>
    <definedName name="______________NOV96">[14]Consultoria!#REF!</definedName>
    <definedName name="______________NOV97" localSheetId="3">[14]Consultoria!#REF!</definedName>
    <definedName name="______________NOV97">[14]Consultoria!#REF!</definedName>
    <definedName name="______________NOV98" localSheetId="3">[14]Consultoria!#REF!</definedName>
    <definedName name="______________NOV98">[14]Consultoria!#REF!</definedName>
    <definedName name="______________NOV99" localSheetId="3">[14]Consultoria!#REF!</definedName>
    <definedName name="______________NOV99">[14]Consultoria!#REF!</definedName>
    <definedName name="______________oac2">#REF!</definedName>
    <definedName name="______________oae2">#REF!</definedName>
    <definedName name="______________oco2">#REF!</definedName>
    <definedName name="______________OUT94" localSheetId="3">[14]Consultoria!#REF!</definedName>
    <definedName name="______________OUT94">[14]Consultoria!#REF!</definedName>
    <definedName name="______________OUT95" localSheetId="3">[14]Consultoria!#REF!</definedName>
    <definedName name="______________OUT95">[14]Consultoria!#REF!</definedName>
    <definedName name="______________OUT96" localSheetId="3">[14]Consultoria!#REF!</definedName>
    <definedName name="______________OUT96">[14]Consultoria!#REF!</definedName>
    <definedName name="______________OUT97" localSheetId="3">[14]Consultoria!#REF!</definedName>
    <definedName name="______________OUT97">[14]Consultoria!#REF!</definedName>
    <definedName name="______________OUT98" localSheetId="4">#REF!</definedName>
    <definedName name="______________OUT98" localSheetId="3">[14]Consultoria!#REF!</definedName>
    <definedName name="______________OUT98" localSheetId="15">#REF!</definedName>
    <definedName name="______________OUT98" localSheetId="7">#REF!</definedName>
    <definedName name="______________OUT98" localSheetId="9">#REF!</definedName>
    <definedName name="______________OUT98" localSheetId="8">#REF!</definedName>
    <definedName name="______________OUT98">[14]Consultoria!#REF!</definedName>
    <definedName name="______________OUT99" localSheetId="3">[14]Consultoria!#REF!</definedName>
    <definedName name="______________OUT99">[14]Consultoria!#REF!</definedName>
    <definedName name="______________pav2">#REF!</definedName>
    <definedName name="______________PL1" localSheetId="4">#REF!</definedName>
    <definedName name="______________PL1" localSheetId="15">#REF!</definedName>
    <definedName name="______________PL1" localSheetId="9">#REF!</definedName>
    <definedName name="______________PL1" localSheetId="8">#REF!</definedName>
    <definedName name="______________PL1">#REF!</definedName>
    <definedName name="______________r" localSheetId="4">#REF!</definedName>
    <definedName name="______________r" localSheetId="15">#REF!</definedName>
    <definedName name="______________r" localSheetId="9">#REF!</definedName>
    <definedName name="______________r" localSheetId="8">#REF!</definedName>
    <definedName name="______________r">#REF!</definedName>
    <definedName name="______________Rbv1" localSheetId="4">'[17]Página 16'!$C$3:$C$7</definedName>
    <definedName name="______________Rbv1">'[17]Página 16'!$C$3:$C$7</definedName>
    <definedName name="______________RET1" localSheetId="4">#REF!</definedName>
    <definedName name="______________RET1" localSheetId="15">#REF!</definedName>
    <definedName name="______________RET1" localSheetId="21">#REF!</definedName>
    <definedName name="______________RET1" localSheetId="9">#REF!</definedName>
    <definedName name="______________RET1" localSheetId="8">#REF!</definedName>
    <definedName name="______________RET1">#REF!</definedName>
    <definedName name="______________SET94" localSheetId="3">[14]Consultoria!#REF!</definedName>
    <definedName name="______________SET94">[14]Consultoria!#REF!</definedName>
    <definedName name="______________SET95" localSheetId="3">[14]Consultoria!#REF!</definedName>
    <definedName name="______________SET95">[14]Consultoria!#REF!</definedName>
    <definedName name="______________SET96" localSheetId="3">[14]Consultoria!#REF!</definedName>
    <definedName name="______________SET96">[14]Consultoria!#REF!</definedName>
    <definedName name="______________SET97" localSheetId="3">[14]Consultoria!#REF!</definedName>
    <definedName name="______________SET97">[14]Consultoria!#REF!</definedName>
    <definedName name="______________SET98" localSheetId="3">[14]Consultoria!#REF!</definedName>
    <definedName name="______________SET98">[14]Consultoria!#REF!</definedName>
    <definedName name="______________SET99" localSheetId="3">[14]Consultoria!#REF!</definedName>
    <definedName name="______________SET99">[14]Consultoria!#REF!</definedName>
    <definedName name="______________ter2">#REF!</definedName>
    <definedName name="______________tsd4">#REF!</definedName>
    <definedName name="______________TT1">[9]RELATÓRIO!$D$18</definedName>
    <definedName name="______________TT10">[9]RELATÓRIO!$D$64</definedName>
    <definedName name="______________TT100">[9]RELATÓRIO!$D$530</definedName>
    <definedName name="______________TT101">[9]RELATÓRIO!$D$535</definedName>
    <definedName name="______________TT102">[9]RELATÓRIO!$D$540</definedName>
    <definedName name="______________TT103">[9]RELATÓRIO!$D$545</definedName>
    <definedName name="______________TT104">[9]RELATÓRIO!$D$550</definedName>
    <definedName name="______________TT105">[9]RELATÓRIO!$D$555</definedName>
    <definedName name="______________TT106">[9]RELATÓRIO!$D$560</definedName>
    <definedName name="______________TT107">[9]RELATÓRIO!$D$567</definedName>
    <definedName name="______________TT108">[9]RELATÓRIO!$D$572</definedName>
    <definedName name="______________TT109">[9]RELATÓRIO!$D$577</definedName>
    <definedName name="______________TT11">[9]RELATÓRIO!$D$69</definedName>
    <definedName name="______________TT110">[9]RELATÓRIO!$D$582</definedName>
    <definedName name="______________TT111">[9]RELATÓRIO!$D$587</definedName>
    <definedName name="______________TT112">[9]RELATÓRIO!$D$592</definedName>
    <definedName name="______________TT113">[9]RELATÓRIO!$D$597</definedName>
    <definedName name="______________TT114">[9]RELATÓRIO!$D$602</definedName>
    <definedName name="______________TT115">[9]RELATÓRIO!$D$607</definedName>
    <definedName name="______________TT116">[9]RELATÓRIO!$D$612</definedName>
    <definedName name="______________TT117">[9]RELATÓRIO!$D$616</definedName>
    <definedName name="______________TT118">[9]RELATÓRIO!$D$621</definedName>
    <definedName name="______________TT119">[9]RELATÓRIO!$D$626</definedName>
    <definedName name="______________TT12">[9]RELATÓRIO!$D$74</definedName>
    <definedName name="______________TT120">[9]RELATÓRIO!$D$631</definedName>
    <definedName name="______________TT121">[9]RELATÓRIO!$D$636</definedName>
    <definedName name="______________TT122">[9]RELATÓRIO!$D$641</definedName>
    <definedName name="______________TT123">[9]RELATÓRIO!$D$646</definedName>
    <definedName name="______________TT124">[9]RELATÓRIO!$D$652</definedName>
    <definedName name="______________TT125">[9]RELATÓRIO!$D$657</definedName>
    <definedName name="______________TT126">[9]RELATÓRIO!$D$662</definedName>
    <definedName name="______________TT127">[9]RELATÓRIO!$D$667</definedName>
    <definedName name="______________TT128">[9]RELATÓRIO!$D$672</definedName>
    <definedName name="______________TT129">[9]RELATÓRIO!$D$677</definedName>
    <definedName name="______________TT13">[9]RELATÓRIO!$D$79</definedName>
    <definedName name="______________TT130">[9]RELATÓRIO!$D$682</definedName>
    <definedName name="______________TT131">[9]RELATÓRIO!$D$687</definedName>
    <definedName name="______________TT132">[9]RELATÓRIO!$D$692</definedName>
    <definedName name="______________TT133">[9]RELATÓRIO!$D$697</definedName>
    <definedName name="______________TT134">[9]RELATÓRIO!$D$702</definedName>
    <definedName name="______________TT135">[9]RELATÓRIO!$D$707</definedName>
    <definedName name="______________TT136">[9]RELATÓRIO!$D$712</definedName>
    <definedName name="______________TT137">[9]RELATÓRIO!$D$716</definedName>
    <definedName name="______________TT138">[9]RELATÓRIO!$D$721</definedName>
    <definedName name="______________TT139">[9]RELATÓRIO!$D$726</definedName>
    <definedName name="______________TT14">[9]RELATÓRIO!$D$84</definedName>
    <definedName name="______________TT140">[9]RELATÓRIO!$D$731</definedName>
    <definedName name="______________TT141">[9]RELATÓRIO!$D$736</definedName>
    <definedName name="______________TT142">[9]RELATÓRIO!$D$741</definedName>
    <definedName name="______________TT15">[9]RELATÓRIO!$D$89</definedName>
    <definedName name="______________TT16">[9]RELATÓRIO!$D$93</definedName>
    <definedName name="______________TT17">[9]RELATÓRIO!$D$98</definedName>
    <definedName name="______________TT18">[9]RELATÓRIO!$D$103</definedName>
    <definedName name="______________TT19">[9]RELATÓRIO!$D$108</definedName>
    <definedName name="______________TT2">[9]RELATÓRIO!$D$23</definedName>
    <definedName name="______________TT20">[9]RELATÓRIO!$D$113</definedName>
    <definedName name="______________TT21">[9]RELATÓRIO!$D$118</definedName>
    <definedName name="______________TT22">[9]RELATÓRIO!$D$123</definedName>
    <definedName name="______________tt23">[9]RELATÓRIO!$D$129</definedName>
    <definedName name="______________TT24">[9]RELATÓRIO!$D$134</definedName>
    <definedName name="______________TT25">[9]RELATÓRIO!$D$139</definedName>
    <definedName name="______________TT26" localSheetId="4">'[15]Relatório-1ª med.'!#REF!</definedName>
    <definedName name="______________TT26" localSheetId="15">'[15]Relatório-1ª med.'!#REF!</definedName>
    <definedName name="______________TT26" localSheetId="21">[9]RELATÓRIO!$D$144</definedName>
    <definedName name="______________TT26" localSheetId="9">'[15]Relatório-1ª med.'!#REF!</definedName>
    <definedName name="______________TT26" localSheetId="8">'[15]Relatório-1ª med.'!#REF!</definedName>
    <definedName name="______________TT26">'[15]Relatório-1ª med.'!#REF!</definedName>
    <definedName name="______________TT27" localSheetId="4">'[15]Relatório-1ª med.'!#REF!</definedName>
    <definedName name="______________TT27" localSheetId="15">'[15]Relatório-1ª med.'!#REF!</definedName>
    <definedName name="______________TT27" localSheetId="21">[9]RELATÓRIO!$D$149</definedName>
    <definedName name="______________TT27" localSheetId="9">'[15]Relatório-1ª med.'!#REF!</definedName>
    <definedName name="______________TT27" localSheetId="8">'[15]Relatório-1ª med.'!#REF!</definedName>
    <definedName name="______________TT27">'[15]Relatório-1ª med.'!#REF!</definedName>
    <definedName name="______________TT28" localSheetId="4">'[15]Relatório-1ª med.'!#REF!</definedName>
    <definedName name="______________TT28" localSheetId="15">'[15]Relatório-1ª med.'!#REF!</definedName>
    <definedName name="______________TT28" localSheetId="21">[9]RELATÓRIO!$D$154</definedName>
    <definedName name="______________TT28">'[15]Relatório-1ª med.'!#REF!</definedName>
    <definedName name="______________tt288">[9]RELATÓRIO!$D$159</definedName>
    <definedName name="______________TT29">[9]RELATÓRIO!$D$164</definedName>
    <definedName name="______________TT3">[9]RELATÓRIO!$D$28</definedName>
    <definedName name="______________TT30">[9]RELATÓRIO!$D$169</definedName>
    <definedName name="______________tt300">[9]RELATÓRIO!$D$174</definedName>
    <definedName name="______________TT31">[9]RELATÓRIO!$D$179</definedName>
    <definedName name="______________TT32">[9]RELATÓRIO!$D$184</definedName>
    <definedName name="______________tt322">[9]RELATÓRIO!$D$189</definedName>
    <definedName name="______________TT33">[9]RELATÓRIO!$D$195</definedName>
    <definedName name="______________TT34">[9]RELATÓRIO!$D$200</definedName>
    <definedName name="______________TT35">[9]RELATÓRIO!$D$205</definedName>
    <definedName name="______________TT36">[9]RELATÓRIO!$D$210</definedName>
    <definedName name="______________TT37" localSheetId="4">'[15]Relatório-1ª med.'!#REF!</definedName>
    <definedName name="______________TT37" localSheetId="15">'[15]Relatório-1ª med.'!#REF!</definedName>
    <definedName name="______________TT37" localSheetId="21">[9]RELATÓRIO!$D$215</definedName>
    <definedName name="______________TT37">'[15]Relatório-1ª med.'!#REF!</definedName>
    <definedName name="______________TT38">[9]RELATÓRIO!$D$220</definedName>
    <definedName name="______________TT39">[9]RELATÓRIO!$D$225</definedName>
    <definedName name="______________TT4">[9]RELATÓRIO!$D$33</definedName>
    <definedName name="______________TT40">[9]RELATÓRIO!$D$230</definedName>
    <definedName name="______________TT41">[9]RELATÓRIO!$D$235</definedName>
    <definedName name="______________TT42">[9]RELATÓRIO!$D$240</definedName>
    <definedName name="______________TT43">[9]RELATÓRIO!$D$245</definedName>
    <definedName name="______________TT44">[9]RELATÓRIO!$D$250</definedName>
    <definedName name="______________TT45">[9]RELATÓRIO!$D$255</definedName>
    <definedName name="______________TT46">[9]RELATÓRIO!$D$260</definedName>
    <definedName name="______________TT47">[9]RELATÓRIO!$D$265</definedName>
    <definedName name="______________TT48">[9]RELATÓRIO!$D$270</definedName>
    <definedName name="______________TT49">[9]RELATÓRIO!$D$275</definedName>
    <definedName name="______________TT5">[9]RELATÓRIO!$D$38</definedName>
    <definedName name="______________TT50">[9]RELATÓRIO!$D$280</definedName>
    <definedName name="______________TT51">[9]RELATÓRIO!$D$285</definedName>
    <definedName name="______________TT52">[9]RELATÓRIO!$D$290</definedName>
    <definedName name="______________TT53">[9]RELATÓRIO!$D$295</definedName>
    <definedName name="______________TT54">[9]RELATÓRIO!$D$300</definedName>
    <definedName name="______________TT55">[9]RELATÓRIO!$D$305</definedName>
    <definedName name="______________TT56">[9]RELATÓRIO!$D$310</definedName>
    <definedName name="______________TT57">[9]RELATÓRIO!$D$315</definedName>
    <definedName name="______________TT58">[9]RELATÓRIO!$D$320</definedName>
    <definedName name="______________TT59">[9]RELATÓRIO!$D$325</definedName>
    <definedName name="______________TT6">[9]RELATÓRIO!$D$43</definedName>
    <definedName name="______________TT60">[9]RELATÓRIO!$D$330</definedName>
    <definedName name="______________TT61">[9]RELATÓRIO!$D$335</definedName>
    <definedName name="______________TT62">[9]RELATÓRIO!$D$339</definedName>
    <definedName name="______________TT63">[9]RELATÓRIO!$D$344</definedName>
    <definedName name="______________TT64">[9]RELATÓRIO!$D$349</definedName>
    <definedName name="______________TT65">[9]RELATÓRIO!$D$354</definedName>
    <definedName name="______________TT66">[9]RELATÓRIO!$D$359</definedName>
    <definedName name="______________TT67">[9]RELATÓRIO!$D$365</definedName>
    <definedName name="______________TT68">[9]RELATÓRIO!$D$370</definedName>
    <definedName name="______________TT69">[9]RELATÓRIO!$D$375</definedName>
    <definedName name="______________TT7">[9]RELATÓRIO!$D$48</definedName>
    <definedName name="______________TT70">[9]RELATÓRIO!$D$380</definedName>
    <definedName name="______________TT71">[9]RELATÓRIO!$D$385</definedName>
    <definedName name="______________TT72">[9]RELATÓRIO!$D$390</definedName>
    <definedName name="______________TT73">[9]RELATÓRIO!$D$395</definedName>
    <definedName name="______________TT74">[9]RELATÓRIO!$D$400</definedName>
    <definedName name="______________TT75">[9]RELATÓRIO!$D$405</definedName>
    <definedName name="______________TT76">[9]RELATÓRIO!$D$410</definedName>
    <definedName name="______________TT77">[9]RELATÓRIO!$D$415</definedName>
    <definedName name="______________TT78">[9]RELATÓRIO!$D$420</definedName>
    <definedName name="______________TT79">[9]RELATÓRIO!$D$425</definedName>
    <definedName name="______________TT8">[9]RELATÓRIO!$D$53</definedName>
    <definedName name="______________TT80">[9]RELATÓRIO!$D$430</definedName>
    <definedName name="______________TT81">[9]RELATÓRIO!$D$434</definedName>
    <definedName name="______________TT82">[9]RELATÓRIO!$D$439</definedName>
    <definedName name="______________TT83">[9]RELATÓRIO!$D$444</definedName>
    <definedName name="______________TT84">[9]RELATÓRIO!$D$449</definedName>
    <definedName name="______________TT85">[9]RELATÓRIO!$D$454</definedName>
    <definedName name="______________TT86">[9]RELATÓRIO!$D$459</definedName>
    <definedName name="______________TT87">[9]RELATÓRIO!$D$464</definedName>
    <definedName name="______________TT88">[9]RELATÓRIO!$D$469</definedName>
    <definedName name="______________TT89">[9]RELATÓRIO!$D$474</definedName>
    <definedName name="______________TT9">[9]RELATÓRIO!$D$58</definedName>
    <definedName name="______________TT90">[9]RELATÓRIO!$D$479</definedName>
    <definedName name="______________TT91">[9]RELATÓRIO!$D$484</definedName>
    <definedName name="______________TT92">[9]RELATÓRIO!$D$490</definedName>
    <definedName name="______________TT93">[9]RELATÓRIO!$D$495</definedName>
    <definedName name="______________TT94">[9]RELATÓRIO!$D$500</definedName>
    <definedName name="______________TT95">[9]RELATÓRIO!$D$505</definedName>
    <definedName name="______________TT96">[9]RELATÓRIO!$D$510</definedName>
    <definedName name="______________TT97">[9]RELATÓRIO!$D$515</definedName>
    <definedName name="______________TT98">[9]RELATÓRIO!$D$520</definedName>
    <definedName name="______________TT99">[9]RELATÓRIO!$D$525</definedName>
    <definedName name="______________xlnm.Print_Area_1" localSheetId="4">#REF!</definedName>
    <definedName name="______________xlnm.Print_Area_1" localSheetId="15">#REF!</definedName>
    <definedName name="______________xlnm.Print_Area_1" localSheetId="9">#REF!</definedName>
    <definedName name="______________xlnm.Print_Area_1" localSheetId="8">#REF!</definedName>
    <definedName name="______________xlnm.Print_Area_1">#REF!</definedName>
    <definedName name="_____________ABR95" localSheetId="3">[14]Consultoria!#REF!</definedName>
    <definedName name="_____________ABR95">[14]Consultoria!#REF!</definedName>
    <definedName name="_____________ABR96" localSheetId="3">[14]Consultoria!#REF!</definedName>
    <definedName name="_____________ABR96">[14]Consultoria!#REF!</definedName>
    <definedName name="_____________ABR97" localSheetId="3">[14]Consultoria!#REF!</definedName>
    <definedName name="_____________ABR97">[14]Consultoria!#REF!</definedName>
    <definedName name="_____________ABR98" localSheetId="3">[14]Consultoria!#REF!</definedName>
    <definedName name="_____________ABR98">[14]Consultoria!#REF!</definedName>
    <definedName name="_____________ABR99" localSheetId="3">[14]Consultoria!#REF!</definedName>
    <definedName name="_____________ABR99">[14]Consultoria!#REF!</definedName>
    <definedName name="_____________AGO95" localSheetId="3">[14]Consultoria!#REF!</definedName>
    <definedName name="_____________AGO95">[14]Consultoria!#REF!</definedName>
    <definedName name="_____________AGO96" localSheetId="3">[14]Consultoria!#REF!</definedName>
    <definedName name="_____________AGO96">[14]Consultoria!#REF!</definedName>
    <definedName name="_____________AGO97" localSheetId="3">[14]Consultoria!#REF!</definedName>
    <definedName name="_____________AGO97">[14]Consultoria!#REF!</definedName>
    <definedName name="_____________AGO98" localSheetId="3">[14]Consultoria!#REF!</definedName>
    <definedName name="_____________AGO98">[14]Consultoria!#REF!</definedName>
    <definedName name="_____________AGO99" localSheetId="3">[14]Consultoria!#REF!</definedName>
    <definedName name="_____________AGO99">[14]Consultoria!#REF!</definedName>
    <definedName name="_____________BDI1">#N/A</definedName>
    <definedName name="_____________cab1" localSheetId="4">#REF!</definedName>
    <definedName name="_____________cab1" localSheetId="15">#REF!</definedName>
    <definedName name="_____________cab1" localSheetId="21">#REF!</definedName>
    <definedName name="_____________cab1" localSheetId="9">#REF!</definedName>
    <definedName name="_____________cab1" localSheetId="8">#REF!</definedName>
    <definedName name="_____________cab1">#REF!</definedName>
    <definedName name="_____________cab2">#REF!</definedName>
    <definedName name="_____________DEZ94" localSheetId="3">[14]Consultoria!#REF!</definedName>
    <definedName name="_____________DEZ94">[14]Consultoria!#REF!</definedName>
    <definedName name="_____________DEZ95" localSheetId="3">[14]Consultoria!#REF!</definedName>
    <definedName name="_____________DEZ95">[14]Consultoria!#REF!</definedName>
    <definedName name="_____________DEZ96" localSheetId="3">[14]Consultoria!#REF!</definedName>
    <definedName name="_____________DEZ96">[14]Consultoria!#REF!</definedName>
    <definedName name="_____________DEZ97" localSheetId="3">[14]Consultoria!#REF!</definedName>
    <definedName name="_____________DEZ97">[14]Consultoria!#REF!</definedName>
    <definedName name="_____________DEZ98" localSheetId="3">[14]Consultoria!#REF!</definedName>
    <definedName name="_____________DEZ98">[14]Consultoria!#REF!</definedName>
    <definedName name="_____________DEZ99" localSheetId="3">[14]Consultoria!#REF!</definedName>
    <definedName name="_____________DEZ99">[14]Consultoria!#REF!</definedName>
    <definedName name="_____________dmt1000">#REF!</definedName>
    <definedName name="_____________dmt1200">#REF!</definedName>
    <definedName name="_____________dmt2">#REF!</definedName>
    <definedName name="_____________dmt200">#REF!</definedName>
    <definedName name="_____________dmt400">#REF!</definedName>
    <definedName name="_____________dmt50">#REF!</definedName>
    <definedName name="_____________dmt600">#REF!</definedName>
    <definedName name="_____________dmt800">#REF!</definedName>
    <definedName name="_____________dre2">#REF!</definedName>
    <definedName name="_____________emp2">'[6]DMT modelo'!$AA$13</definedName>
    <definedName name="_____________Ext2" localSheetId="4">'[16]P A T O 99 B'!#REF!</definedName>
    <definedName name="_____________Ext2" localSheetId="15">'[16]P A T O 99 B'!#REF!</definedName>
    <definedName name="_____________Ext2" localSheetId="9">'[16]P A T O 99 B'!#REF!</definedName>
    <definedName name="_____________Ext2" localSheetId="8">'[16]P A T O 99 B'!#REF!</definedName>
    <definedName name="_____________Ext2">'[16]P A T O 99 B'!#REF!</definedName>
    <definedName name="_____________FEV95" localSheetId="3">[14]Consultoria!#REF!</definedName>
    <definedName name="_____________FEV95">[14]Consultoria!#REF!</definedName>
    <definedName name="_____________FEV96" localSheetId="3">[14]Consultoria!#REF!</definedName>
    <definedName name="_____________FEV96">[14]Consultoria!#REF!</definedName>
    <definedName name="_____________FEV97" localSheetId="3">[14]Consultoria!#REF!</definedName>
    <definedName name="_____________FEV97">[14]Consultoria!#REF!</definedName>
    <definedName name="_____________FEV98" localSheetId="3">[14]Consultoria!#REF!</definedName>
    <definedName name="_____________FEV98">[14]Consultoria!#REF!</definedName>
    <definedName name="_____________FEV99" localSheetId="3">[14]Consultoria!#REF!</definedName>
    <definedName name="_____________FEV99">[14]Consultoria!#REF!</definedName>
    <definedName name="_____________HUL99" localSheetId="3">[14]Consultoria!#REF!</definedName>
    <definedName name="_____________HUL99">[14]Consultoria!#REF!</definedName>
    <definedName name="_____________ind100">#REF!</definedName>
    <definedName name="_____________JAN95" localSheetId="3">[14]Consultoria!#REF!</definedName>
    <definedName name="_____________JAN95">[14]Consultoria!#REF!</definedName>
    <definedName name="_____________JAN96" localSheetId="3">[14]Consultoria!#REF!</definedName>
    <definedName name="_____________JAN96">[14]Consultoria!#REF!</definedName>
    <definedName name="_____________JAN97" localSheetId="3">[14]Consultoria!#REF!</definedName>
    <definedName name="_____________JAN97">[14]Consultoria!#REF!</definedName>
    <definedName name="_____________JAN98" localSheetId="3">[14]Consultoria!#REF!</definedName>
    <definedName name="_____________JAN98">[14]Consultoria!#REF!</definedName>
    <definedName name="_____________JAN9888" localSheetId="3">[14]Consultoria!#REF!</definedName>
    <definedName name="_____________JAN9888">[14]Consultoria!#REF!</definedName>
    <definedName name="_____________JAN99" localSheetId="3">[14]Consultoria!#REF!</definedName>
    <definedName name="_____________JAN99">[14]Consultoria!#REF!</definedName>
    <definedName name="_____________JAZ1" localSheetId="4">#REF!</definedName>
    <definedName name="_____________JAZ1" localSheetId="15">#REF!</definedName>
    <definedName name="_____________JAZ1" localSheetId="21">#REF!</definedName>
    <definedName name="_____________JAZ1" localSheetId="9">#REF!</definedName>
    <definedName name="_____________JAZ1" localSheetId="8">#REF!</definedName>
    <definedName name="_____________JAZ1">#REF!</definedName>
    <definedName name="_____________JAZ11" localSheetId="4">#REF!</definedName>
    <definedName name="_____________JAZ11" localSheetId="15">#REF!</definedName>
    <definedName name="_____________JAZ11" localSheetId="21">#REF!</definedName>
    <definedName name="_____________JAZ11" localSheetId="9">#REF!</definedName>
    <definedName name="_____________JAZ11" localSheetId="8">#REF!</definedName>
    <definedName name="_____________JAZ11">#REF!</definedName>
    <definedName name="_____________JAZ2" localSheetId="4">#REF!</definedName>
    <definedName name="_____________JAZ2" localSheetId="15">#REF!</definedName>
    <definedName name="_____________JAZ2" localSheetId="21">#REF!</definedName>
    <definedName name="_____________JAZ2" localSheetId="9">#REF!</definedName>
    <definedName name="_____________JAZ2" localSheetId="8">#REF!</definedName>
    <definedName name="_____________JAZ2">#REF!</definedName>
    <definedName name="_____________JAZ22" localSheetId="15">#REF!</definedName>
    <definedName name="_____________JAZ22" localSheetId="21">#REF!</definedName>
    <definedName name="_____________JAZ22">#REF!</definedName>
    <definedName name="_____________JAZ3" localSheetId="15">#REF!</definedName>
    <definedName name="_____________JAZ3" localSheetId="21">#REF!</definedName>
    <definedName name="_____________JAZ3">#REF!</definedName>
    <definedName name="_____________JAZ33" localSheetId="15">#REF!</definedName>
    <definedName name="_____________JAZ33" localSheetId="21">#REF!</definedName>
    <definedName name="_____________JAZ33">#REF!</definedName>
    <definedName name="_____________JUL95" localSheetId="3">[14]Consultoria!#REF!</definedName>
    <definedName name="_____________JUL95">[14]Consultoria!#REF!</definedName>
    <definedName name="_____________JUL96" localSheetId="3">[14]Consultoria!#REF!</definedName>
    <definedName name="_____________JUL96">[14]Consultoria!#REF!</definedName>
    <definedName name="_____________JUL97" localSheetId="3">[14]Consultoria!#REF!</definedName>
    <definedName name="_____________JUL97">[14]Consultoria!#REF!</definedName>
    <definedName name="_____________JUL98" localSheetId="3">[14]Consultoria!#REF!</definedName>
    <definedName name="_____________JUL98">[14]Consultoria!#REF!</definedName>
    <definedName name="_____________JUL99" localSheetId="3">[14]Consultoria!#REF!</definedName>
    <definedName name="_____________JUL99">[14]Consultoria!#REF!</definedName>
    <definedName name="_____________JUN95" localSheetId="3">[14]Consultoria!#REF!</definedName>
    <definedName name="_____________JUN95">[14]Consultoria!#REF!</definedName>
    <definedName name="_____________JUN96" localSheetId="3">[14]Consultoria!#REF!</definedName>
    <definedName name="_____________JUN96">[14]Consultoria!#REF!</definedName>
    <definedName name="_____________JUN97" localSheetId="3">[14]Consultoria!#REF!</definedName>
    <definedName name="_____________JUN97">[14]Consultoria!#REF!</definedName>
    <definedName name="_____________JUN98" localSheetId="3">[14]Consultoria!#REF!</definedName>
    <definedName name="_____________JUN98">[14]Consultoria!#REF!</definedName>
    <definedName name="_____________JUN99" localSheetId="3">[14]Consultoria!#REF!</definedName>
    <definedName name="_____________JUN99">[14]Consultoria!#REF!</definedName>
    <definedName name="_____________MAI95" localSheetId="3">[14]Consultoria!#REF!</definedName>
    <definedName name="_____________MAI95">[14]Consultoria!#REF!</definedName>
    <definedName name="_____________MAI96" localSheetId="3">[14]Consultoria!#REF!</definedName>
    <definedName name="_____________MAI96">[14]Consultoria!#REF!</definedName>
    <definedName name="_____________MAI97" localSheetId="3">[14]Consultoria!#REF!</definedName>
    <definedName name="_____________MAI97">[14]Consultoria!#REF!</definedName>
    <definedName name="_____________MAI98" localSheetId="3">[14]Consultoria!#REF!</definedName>
    <definedName name="_____________MAI98">[14]Consultoria!#REF!</definedName>
    <definedName name="_____________MAI99" localSheetId="3">[14]Consultoria!#REF!</definedName>
    <definedName name="_____________MAI99">[14]Consultoria!#REF!</definedName>
    <definedName name="_____________MAI990" localSheetId="3">[14]Consultoria!#REF!</definedName>
    <definedName name="_____________MAI990">[14]Consultoria!#REF!</definedName>
    <definedName name="_____________MAR95" localSheetId="3">[14]Consultoria!#REF!</definedName>
    <definedName name="_____________MAR95">[14]Consultoria!#REF!</definedName>
    <definedName name="_____________MAR96" localSheetId="3">[14]Consultoria!#REF!</definedName>
    <definedName name="_____________MAR96">[14]Consultoria!#REF!</definedName>
    <definedName name="_____________MAR97" localSheetId="3">[14]Consultoria!#REF!</definedName>
    <definedName name="_____________MAR97">[14]Consultoria!#REF!</definedName>
    <definedName name="_____________MAR98" localSheetId="3">[14]Consultoria!#REF!</definedName>
    <definedName name="_____________MAR98">[14]Consultoria!#REF!</definedName>
    <definedName name="_____________MAR99" localSheetId="3">[14]Consultoria!#REF!</definedName>
    <definedName name="_____________MAR99">[14]Consultoria!#REF!</definedName>
    <definedName name="_____________mem2">'[7]Mat Asf'!$H$37</definedName>
    <definedName name="_____________NOV94" localSheetId="3">[14]Consultoria!#REF!</definedName>
    <definedName name="_____________NOV94">[14]Consultoria!#REF!</definedName>
    <definedName name="_____________NOV95" localSheetId="3">[14]Consultoria!#REF!</definedName>
    <definedName name="_____________NOV95">[14]Consultoria!#REF!</definedName>
    <definedName name="_____________NOV96" localSheetId="3">[14]Consultoria!#REF!</definedName>
    <definedName name="_____________NOV96">[14]Consultoria!#REF!</definedName>
    <definedName name="_____________NOV97" localSheetId="3">[14]Consultoria!#REF!</definedName>
    <definedName name="_____________NOV97">[14]Consultoria!#REF!</definedName>
    <definedName name="_____________NOV98" localSheetId="3">[14]Consultoria!#REF!</definedName>
    <definedName name="_____________NOV98">[14]Consultoria!#REF!</definedName>
    <definedName name="_____________NOV99" localSheetId="3">[14]Consultoria!#REF!</definedName>
    <definedName name="_____________NOV99">[14]Consultoria!#REF!</definedName>
    <definedName name="_____________oac2">#REF!</definedName>
    <definedName name="_____________oae2">#REF!</definedName>
    <definedName name="_____________oco2">#REF!</definedName>
    <definedName name="_____________OUT94" localSheetId="3">[14]Consultoria!#REF!</definedName>
    <definedName name="_____________OUT94">[14]Consultoria!#REF!</definedName>
    <definedName name="_____________OUT95" localSheetId="3">[14]Consultoria!#REF!</definedName>
    <definedName name="_____________OUT95">[14]Consultoria!#REF!</definedName>
    <definedName name="_____________OUT96" localSheetId="3">[14]Consultoria!#REF!</definedName>
    <definedName name="_____________OUT96">[14]Consultoria!#REF!</definedName>
    <definedName name="_____________OUT97" localSheetId="3">[14]Consultoria!#REF!</definedName>
    <definedName name="_____________OUT97">[14]Consultoria!#REF!</definedName>
    <definedName name="_____________OUT98" localSheetId="4" hidden="1">{#N/A,#N/A,TRUE,"Serviços"}</definedName>
    <definedName name="_____________OUT98" localSheetId="3">[14]Consultoria!#REF!</definedName>
    <definedName name="_____________OUT98" localSheetId="7" hidden="1">{#N/A,#N/A,TRUE,"Serviços"}</definedName>
    <definedName name="_____________OUT98" localSheetId="9" hidden="1">{#N/A,#N/A,TRUE,"Serviços"}</definedName>
    <definedName name="_____________OUT98" localSheetId="8" hidden="1">{#N/A,#N/A,TRUE,"Serviços"}</definedName>
    <definedName name="_____________OUT98">[14]Consultoria!#REF!</definedName>
    <definedName name="_____________OUT98²" hidden="1">{#N/A,#N/A,TRUE,"Serviços"}</definedName>
    <definedName name="_____________OUT99" localSheetId="3">[14]Consultoria!#REF!</definedName>
    <definedName name="_____________OUT99">[14]Consultoria!#REF!</definedName>
    <definedName name="_____________pav2">#REF!</definedName>
    <definedName name="_____________PL1" localSheetId="4">#REF!</definedName>
    <definedName name="_____________PL1" localSheetId="15">#REF!</definedName>
    <definedName name="_____________PL1" localSheetId="9">#REF!</definedName>
    <definedName name="_____________PL1" localSheetId="8">#REF!</definedName>
    <definedName name="_____________PL1">#REF!</definedName>
    <definedName name="_____________r" localSheetId="4">#REF!</definedName>
    <definedName name="_____________r" localSheetId="15">#REF!</definedName>
    <definedName name="_____________r" localSheetId="9">#REF!</definedName>
    <definedName name="_____________r" localSheetId="8">#REF!</definedName>
    <definedName name="_____________r">#REF!</definedName>
    <definedName name="_____________Rbv1" localSheetId="4">'[19]Página 16'!$C$3:$C$7</definedName>
    <definedName name="_____________Rbv1">'[19]Página 16'!$C$3:$C$7</definedName>
    <definedName name="_____________RET1" localSheetId="4">#REF!</definedName>
    <definedName name="_____________RET1" localSheetId="15">#REF!</definedName>
    <definedName name="_____________RET1" localSheetId="21">#REF!</definedName>
    <definedName name="_____________RET1" localSheetId="9">#REF!</definedName>
    <definedName name="_____________RET1" localSheetId="8">#REF!</definedName>
    <definedName name="_____________RET1">#REF!</definedName>
    <definedName name="_____________SET94" localSheetId="3">[14]Consultoria!#REF!</definedName>
    <definedName name="_____________SET94">[14]Consultoria!#REF!</definedName>
    <definedName name="_____________SET95" localSheetId="3">[14]Consultoria!#REF!</definedName>
    <definedName name="_____________SET95">[14]Consultoria!#REF!</definedName>
    <definedName name="_____________SET96" localSheetId="3">[14]Consultoria!#REF!</definedName>
    <definedName name="_____________SET96">[14]Consultoria!#REF!</definedName>
    <definedName name="_____________SET97" localSheetId="3">[14]Consultoria!#REF!</definedName>
    <definedName name="_____________SET97">[14]Consultoria!#REF!</definedName>
    <definedName name="_____________SET98" localSheetId="3">[14]Consultoria!#REF!</definedName>
    <definedName name="_____________SET98">[14]Consultoria!#REF!</definedName>
    <definedName name="_____________SET99" localSheetId="3">[14]Consultoria!#REF!</definedName>
    <definedName name="_____________SET99">[14]Consultoria!#REF!</definedName>
    <definedName name="_____________ter2">#REF!</definedName>
    <definedName name="_____________tsd4">#REF!</definedName>
    <definedName name="_____________TT1">[9]RELATÓRIO!$D$18</definedName>
    <definedName name="_____________TT10">[9]RELATÓRIO!$D$64</definedName>
    <definedName name="_____________TT100">[9]RELATÓRIO!$D$530</definedName>
    <definedName name="_____________TT101">[9]RELATÓRIO!$D$535</definedName>
    <definedName name="_____________TT102">[9]RELATÓRIO!$D$540</definedName>
    <definedName name="_____________TT103">[9]RELATÓRIO!$D$545</definedName>
    <definedName name="_____________TT104">[9]RELATÓRIO!$D$550</definedName>
    <definedName name="_____________TT105">[9]RELATÓRIO!$D$555</definedName>
    <definedName name="_____________TT106">[9]RELATÓRIO!$D$560</definedName>
    <definedName name="_____________TT107">[9]RELATÓRIO!$D$567</definedName>
    <definedName name="_____________TT108">[9]RELATÓRIO!$D$572</definedName>
    <definedName name="_____________TT109">[9]RELATÓRIO!$D$577</definedName>
    <definedName name="_____________TT11">[9]RELATÓRIO!$D$69</definedName>
    <definedName name="_____________TT110">[9]RELATÓRIO!$D$582</definedName>
    <definedName name="_____________TT111">[9]RELATÓRIO!$D$587</definedName>
    <definedName name="_____________TT112">[9]RELATÓRIO!$D$592</definedName>
    <definedName name="_____________TT113">[9]RELATÓRIO!$D$597</definedName>
    <definedName name="_____________TT114">[9]RELATÓRIO!$D$602</definedName>
    <definedName name="_____________TT115">[9]RELATÓRIO!$D$607</definedName>
    <definedName name="_____________TT116">[9]RELATÓRIO!$D$612</definedName>
    <definedName name="_____________TT117">[9]RELATÓRIO!$D$616</definedName>
    <definedName name="_____________TT118">[9]RELATÓRIO!$D$621</definedName>
    <definedName name="_____________TT119">[9]RELATÓRIO!$D$626</definedName>
    <definedName name="_____________TT12">[9]RELATÓRIO!$D$74</definedName>
    <definedName name="_____________TT120">[9]RELATÓRIO!$D$631</definedName>
    <definedName name="_____________TT121">[9]RELATÓRIO!$D$636</definedName>
    <definedName name="_____________TT122">[9]RELATÓRIO!$D$641</definedName>
    <definedName name="_____________TT123">[9]RELATÓRIO!$D$646</definedName>
    <definedName name="_____________TT124">[9]RELATÓRIO!$D$652</definedName>
    <definedName name="_____________TT125">[9]RELATÓRIO!$D$657</definedName>
    <definedName name="_____________TT126">[9]RELATÓRIO!$D$662</definedName>
    <definedName name="_____________TT127">[9]RELATÓRIO!$D$667</definedName>
    <definedName name="_____________TT128">[9]RELATÓRIO!$D$672</definedName>
    <definedName name="_____________TT129">[9]RELATÓRIO!$D$677</definedName>
    <definedName name="_____________TT13">[9]RELATÓRIO!$D$79</definedName>
    <definedName name="_____________TT130">[9]RELATÓRIO!$D$682</definedName>
    <definedName name="_____________TT131">[9]RELATÓRIO!$D$687</definedName>
    <definedName name="_____________TT132">[9]RELATÓRIO!$D$692</definedName>
    <definedName name="_____________TT133">[9]RELATÓRIO!$D$697</definedName>
    <definedName name="_____________TT134">[9]RELATÓRIO!$D$702</definedName>
    <definedName name="_____________TT135">[9]RELATÓRIO!$D$707</definedName>
    <definedName name="_____________TT136">[9]RELATÓRIO!$D$712</definedName>
    <definedName name="_____________TT137">[9]RELATÓRIO!$D$716</definedName>
    <definedName name="_____________TT138">[9]RELATÓRIO!$D$721</definedName>
    <definedName name="_____________TT139">[9]RELATÓRIO!$D$726</definedName>
    <definedName name="_____________TT14">[9]RELATÓRIO!$D$84</definedName>
    <definedName name="_____________TT140">[9]RELATÓRIO!$D$731</definedName>
    <definedName name="_____________TT141">[9]RELATÓRIO!$D$736</definedName>
    <definedName name="_____________TT142">[9]RELATÓRIO!$D$741</definedName>
    <definedName name="_____________TT15">[9]RELATÓRIO!$D$89</definedName>
    <definedName name="_____________TT16">[9]RELATÓRIO!$D$93</definedName>
    <definedName name="_____________TT17">[9]RELATÓRIO!$D$98</definedName>
    <definedName name="_____________TT18">[9]RELATÓRIO!$D$103</definedName>
    <definedName name="_____________TT19">[9]RELATÓRIO!$D$108</definedName>
    <definedName name="_____________TT2">[9]RELATÓRIO!$D$23</definedName>
    <definedName name="_____________TT20">[9]RELATÓRIO!$D$113</definedName>
    <definedName name="_____________TT21">[9]RELATÓRIO!$D$118</definedName>
    <definedName name="_____________TT22">[9]RELATÓRIO!$D$123</definedName>
    <definedName name="_____________tt23">[9]RELATÓRIO!$D$129</definedName>
    <definedName name="_____________TT24">[9]RELATÓRIO!$D$134</definedName>
    <definedName name="_____________TT25">[9]RELATÓRIO!$D$139</definedName>
    <definedName name="_____________TT26">[9]RELATÓRIO!$D$144</definedName>
    <definedName name="_____________TT27">[9]RELATÓRIO!$D$149</definedName>
    <definedName name="_____________TT28">[9]RELATÓRIO!$D$154</definedName>
    <definedName name="_____________tt288">[9]RELATÓRIO!$D$159</definedName>
    <definedName name="_____________TT29">[9]RELATÓRIO!$D$164</definedName>
    <definedName name="_____________TT3">[9]RELATÓRIO!$D$28</definedName>
    <definedName name="_____________TT30">[9]RELATÓRIO!$D$169</definedName>
    <definedName name="_____________tt300">[9]RELATÓRIO!$D$174</definedName>
    <definedName name="_____________TT31">[9]RELATÓRIO!$D$179</definedName>
    <definedName name="_____________TT32">[9]RELATÓRIO!$D$184</definedName>
    <definedName name="_____________tt322">[9]RELATÓRIO!$D$189</definedName>
    <definedName name="_____________TT33">[9]RELATÓRIO!$D$195</definedName>
    <definedName name="_____________TT34">[9]RELATÓRIO!$D$200</definedName>
    <definedName name="_____________TT35">[9]RELATÓRIO!$D$205</definedName>
    <definedName name="_____________TT36">[9]RELATÓRIO!$D$210</definedName>
    <definedName name="_____________TT37">[9]RELATÓRIO!$D$215</definedName>
    <definedName name="_____________TT38">[9]RELATÓRIO!$D$220</definedName>
    <definedName name="_____________TT39">[9]RELATÓRIO!$D$225</definedName>
    <definedName name="_____________TT4">[9]RELATÓRIO!$D$33</definedName>
    <definedName name="_____________TT40">[9]RELATÓRIO!$D$230</definedName>
    <definedName name="_____________TT41">[9]RELATÓRIO!$D$235</definedName>
    <definedName name="_____________TT42">[9]RELATÓRIO!$D$240</definedName>
    <definedName name="_____________TT43">[9]RELATÓRIO!$D$245</definedName>
    <definedName name="_____________TT44">[9]RELATÓRIO!$D$250</definedName>
    <definedName name="_____________TT45">[9]RELATÓRIO!$D$255</definedName>
    <definedName name="_____________TT46">[9]RELATÓRIO!$D$260</definedName>
    <definedName name="_____________TT47">[9]RELATÓRIO!$D$265</definedName>
    <definedName name="_____________TT48">[9]RELATÓRIO!$D$270</definedName>
    <definedName name="_____________TT49">[9]RELATÓRIO!$D$275</definedName>
    <definedName name="_____________TT5">[9]RELATÓRIO!$D$38</definedName>
    <definedName name="_____________TT50">[9]RELATÓRIO!$D$280</definedName>
    <definedName name="_____________TT51">[9]RELATÓRIO!$D$285</definedName>
    <definedName name="_____________TT52">[9]RELATÓRIO!$D$290</definedName>
    <definedName name="_____________TT53">[9]RELATÓRIO!$D$295</definedName>
    <definedName name="_____________TT54">[9]RELATÓRIO!$D$300</definedName>
    <definedName name="_____________TT55">[9]RELATÓRIO!$D$305</definedName>
    <definedName name="_____________TT56">[9]RELATÓRIO!$D$310</definedName>
    <definedName name="_____________TT57">[9]RELATÓRIO!$D$315</definedName>
    <definedName name="_____________TT58">[9]RELATÓRIO!$D$320</definedName>
    <definedName name="_____________TT59">[9]RELATÓRIO!$D$325</definedName>
    <definedName name="_____________TT6">[9]RELATÓRIO!$D$43</definedName>
    <definedName name="_____________TT60">[9]RELATÓRIO!$D$330</definedName>
    <definedName name="_____________TT61">[9]RELATÓRIO!$D$335</definedName>
    <definedName name="_____________TT62">[9]RELATÓRIO!$D$339</definedName>
    <definedName name="_____________TT63">[9]RELATÓRIO!$D$344</definedName>
    <definedName name="_____________TT64">[9]RELATÓRIO!$D$349</definedName>
    <definedName name="_____________TT65">[9]RELATÓRIO!$D$354</definedName>
    <definedName name="_____________TT66">[9]RELATÓRIO!$D$359</definedName>
    <definedName name="_____________TT67">[9]RELATÓRIO!$D$365</definedName>
    <definedName name="_____________TT68">[9]RELATÓRIO!$D$370</definedName>
    <definedName name="_____________TT69">[9]RELATÓRIO!$D$375</definedName>
    <definedName name="_____________TT7">[9]RELATÓRIO!$D$48</definedName>
    <definedName name="_____________TT70">[9]RELATÓRIO!$D$380</definedName>
    <definedName name="_____________TT71">[9]RELATÓRIO!$D$385</definedName>
    <definedName name="_____________TT72">[9]RELATÓRIO!$D$390</definedName>
    <definedName name="_____________TT73">[9]RELATÓRIO!$D$395</definedName>
    <definedName name="_____________TT74">[9]RELATÓRIO!$D$400</definedName>
    <definedName name="_____________TT75">[9]RELATÓRIO!$D$405</definedName>
    <definedName name="_____________TT76">[9]RELATÓRIO!$D$410</definedName>
    <definedName name="_____________TT77">[9]RELATÓRIO!$D$415</definedName>
    <definedName name="_____________TT78">[9]RELATÓRIO!$D$420</definedName>
    <definedName name="_____________TT79">[9]RELATÓRIO!$D$425</definedName>
    <definedName name="_____________TT8">[9]RELATÓRIO!$D$53</definedName>
    <definedName name="_____________TT80">[9]RELATÓRIO!$D$430</definedName>
    <definedName name="_____________TT81">[9]RELATÓRIO!$D$434</definedName>
    <definedName name="_____________TT82">[9]RELATÓRIO!$D$439</definedName>
    <definedName name="_____________TT83">[9]RELATÓRIO!$D$444</definedName>
    <definedName name="_____________TT84">[9]RELATÓRIO!$D$449</definedName>
    <definedName name="_____________TT85">[9]RELATÓRIO!$D$454</definedName>
    <definedName name="_____________TT86">[9]RELATÓRIO!$D$459</definedName>
    <definedName name="_____________TT87">[9]RELATÓRIO!$D$464</definedName>
    <definedName name="_____________TT88">[9]RELATÓRIO!$D$469</definedName>
    <definedName name="_____________TT89">[9]RELATÓRIO!$D$474</definedName>
    <definedName name="_____________TT9">[9]RELATÓRIO!$D$58</definedName>
    <definedName name="_____________TT90">[9]RELATÓRIO!$D$479</definedName>
    <definedName name="_____________TT91">[9]RELATÓRIO!$D$484</definedName>
    <definedName name="_____________TT92">[9]RELATÓRIO!$D$490</definedName>
    <definedName name="_____________TT93">[9]RELATÓRIO!$D$495</definedName>
    <definedName name="_____________TT94">[9]RELATÓRIO!$D$500</definedName>
    <definedName name="_____________TT95">[9]RELATÓRIO!$D$505</definedName>
    <definedName name="_____________TT96">[9]RELATÓRIO!$D$510</definedName>
    <definedName name="_____________TT97">[9]RELATÓRIO!$D$515</definedName>
    <definedName name="_____________TT98">[9]RELATÓRIO!$D$520</definedName>
    <definedName name="_____________TT99">[9]RELATÓRIO!$D$525</definedName>
    <definedName name="_____________xlnm.Print_Area_1" localSheetId="4">#REF!</definedName>
    <definedName name="_____________xlnm.Print_Area_1" localSheetId="15">#REF!</definedName>
    <definedName name="_____________xlnm.Print_Area_1" localSheetId="9">#REF!</definedName>
    <definedName name="_____________xlnm.Print_Area_1" localSheetId="8">#REF!</definedName>
    <definedName name="_____________xlnm.Print_Area_1">#REF!</definedName>
    <definedName name="____________ABR95" localSheetId="3">[14]Consultoria!#REF!</definedName>
    <definedName name="____________ABR95">[14]Consultoria!#REF!</definedName>
    <definedName name="____________ABR96" localSheetId="3">[14]Consultoria!#REF!</definedName>
    <definedName name="____________ABR96">[14]Consultoria!#REF!</definedName>
    <definedName name="____________ABR97" localSheetId="3">[14]Consultoria!#REF!</definedName>
    <definedName name="____________ABR97">[14]Consultoria!#REF!</definedName>
    <definedName name="____________ABR98" localSheetId="3">[14]Consultoria!#REF!</definedName>
    <definedName name="____________ABR98">[14]Consultoria!#REF!</definedName>
    <definedName name="____________ABR99" localSheetId="3">[14]Consultoria!#REF!</definedName>
    <definedName name="____________ABR99">[14]Consultoria!#REF!</definedName>
    <definedName name="____________AGO95" localSheetId="3">[14]Consultoria!#REF!</definedName>
    <definedName name="____________AGO95">[14]Consultoria!#REF!</definedName>
    <definedName name="____________AGO96" localSheetId="3">[14]Consultoria!#REF!</definedName>
    <definedName name="____________AGO96">[14]Consultoria!#REF!</definedName>
    <definedName name="____________AGO97" localSheetId="3">[14]Consultoria!#REF!</definedName>
    <definedName name="____________AGO97">[14]Consultoria!#REF!</definedName>
    <definedName name="____________AGO98" localSheetId="3">[14]Consultoria!#REF!</definedName>
    <definedName name="____________AGO98">[14]Consultoria!#REF!</definedName>
    <definedName name="____________AGO99" localSheetId="3">[14]Consultoria!#REF!</definedName>
    <definedName name="____________AGO99">[14]Consultoria!#REF!</definedName>
    <definedName name="____________cab1" localSheetId="4">#REF!</definedName>
    <definedName name="____________cab1" localSheetId="15">#REF!</definedName>
    <definedName name="____________cab1" localSheetId="21">#REF!</definedName>
    <definedName name="____________cab1" localSheetId="9">#REF!</definedName>
    <definedName name="____________cab1" localSheetId="8">#REF!</definedName>
    <definedName name="____________cab1">#REF!</definedName>
    <definedName name="____________cab2">#REF!</definedName>
    <definedName name="____________DEZ94" localSheetId="3">[14]Consultoria!#REF!</definedName>
    <definedName name="____________DEZ94">[14]Consultoria!#REF!</definedName>
    <definedName name="____________DEZ95" localSheetId="3">[14]Consultoria!#REF!</definedName>
    <definedName name="____________DEZ95">[14]Consultoria!#REF!</definedName>
    <definedName name="____________DEZ96" localSheetId="3">[14]Consultoria!#REF!</definedName>
    <definedName name="____________DEZ96">[14]Consultoria!#REF!</definedName>
    <definedName name="____________DEZ97" localSheetId="3">[14]Consultoria!#REF!</definedName>
    <definedName name="____________DEZ97">[14]Consultoria!#REF!</definedName>
    <definedName name="____________DEZ98" localSheetId="3">[14]Consultoria!#REF!</definedName>
    <definedName name="____________DEZ98">[14]Consultoria!#REF!</definedName>
    <definedName name="____________DEZ99" localSheetId="3">[14]Consultoria!#REF!</definedName>
    <definedName name="____________DEZ99">[14]Consultoria!#REF!</definedName>
    <definedName name="____________dmt1000">#REF!</definedName>
    <definedName name="____________dmt1200">#REF!</definedName>
    <definedName name="____________dmt2">#REF!</definedName>
    <definedName name="____________dmt200">#REF!</definedName>
    <definedName name="____________dmt400">#REF!</definedName>
    <definedName name="____________dmt50">#REF!</definedName>
    <definedName name="____________dmt600">#REF!</definedName>
    <definedName name="____________dmt800">#REF!</definedName>
    <definedName name="____________dre2">#REF!</definedName>
    <definedName name="____________emp2">'[6]DMT modelo'!$AA$13</definedName>
    <definedName name="____________Ext2" localSheetId="4">'[16]P A T O 99 B'!#REF!</definedName>
    <definedName name="____________Ext2" localSheetId="15">'[16]P A T O 99 B'!#REF!</definedName>
    <definedName name="____________Ext2">'[16]P A T O 99 B'!#REF!</definedName>
    <definedName name="____________FEV95" localSheetId="3">[14]Consultoria!#REF!</definedName>
    <definedName name="____________FEV95">[14]Consultoria!#REF!</definedName>
    <definedName name="____________FEV96" localSheetId="3">[14]Consultoria!#REF!</definedName>
    <definedName name="____________FEV96">[14]Consultoria!#REF!</definedName>
    <definedName name="____________FEV97" localSheetId="3">[14]Consultoria!#REF!</definedName>
    <definedName name="____________FEV97">[14]Consultoria!#REF!</definedName>
    <definedName name="____________FEV98" localSheetId="3">[14]Consultoria!#REF!</definedName>
    <definedName name="____________FEV98">[14]Consultoria!#REF!</definedName>
    <definedName name="____________FEV99" localSheetId="3">[14]Consultoria!#REF!</definedName>
    <definedName name="____________FEV99">[14]Consultoria!#REF!</definedName>
    <definedName name="____________HUL99" localSheetId="3">[14]Consultoria!#REF!</definedName>
    <definedName name="____________HUL99">[14]Consultoria!#REF!</definedName>
    <definedName name="____________ind100">#REF!</definedName>
    <definedName name="____________JAN95" localSheetId="3">[14]Consultoria!#REF!</definedName>
    <definedName name="____________JAN95">[14]Consultoria!#REF!</definedName>
    <definedName name="____________JAN96" localSheetId="3">[14]Consultoria!#REF!</definedName>
    <definedName name="____________JAN96">[14]Consultoria!#REF!</definedName>
    <definedName name="____________JAN97" localSheetId="3">[14]Consultoria!#REF!</definedName>
    <definedName name="____________JAN97">[14]Consultoria!#REF!</definedName>
    <definedName name="____________JAN98" localSheetId="3">[14]Consultoria!#REF!</definedName>
    <definedName name="____________JAN98">[14]Consultoria!#REF!</definedName>
    <definedName name="____________JAN9888" localSheetId="3">[14]Consultoria!#REF!</definedName>
    <definedName name="____________JAN9888">[14]Consultoria!#REF!</definedName>
    <definedName name="____________JAN99" localSheetId="3">[14]Consultoria!#REF!</definedName>
    <definedName name="____________JAN99">[14]Consultoria!#REF!</definedName>
    <definedName name="____________JAZ1" localSheetId="4">#REF!</definedName>
    <definedName name="____________JAZ1" localSheetId="15">#REF!</definedName>
    <definedName name="____________JAZ1" localSheetId="21">#REF!</definedName>
    <definedName name="____________JAZ1" localSheetId="9">#REF!</definedName>
    <definedName name="____________JAZ1" localSheetId="8">#REF!</definedName>
    <definedName name="____________JAZ1">#REF!</definedName>
    <definedName name="____________JAZ11" localSheetId="4">#REF!</definedName>
    <definedName name="____________JAZ11" localSheetId="15">#REF!</definedName>
    <definedName name="____________JAZ11" localSheetId="21">#REF!</definedName>
    <definedName name="____________JAZ11" localSheetId="9">#REF!</definedName>
    <definedName name="____________JAZ11" localSheetId="8">#REF!</definedName>
    <definedName name="____________JAZ11">#REF!</definedName>
    <definedName name="____________JAZ2" localSheetId="4">#REF!</definedName>
    <definedName name="____________JAZ2" localSheetId="15">#REF!</definedName>
    <definedName name="____________JAZ2" localSheetId="21">#REF!</definedName>
    <definedName name="____________JAZ2" localSheetId="9">#REF!</definedName>
    <definedName name="____________JAZ2" localSheetId="8">#REF!</definedName>
    <definedName name="____________JAZ2">#REF!</definedName>
    <definedName name="____________JAZ22" localSheetId="15">#REF!</definedName>
    <definedName name="____________JAZ22" localSheetId="21">#REF!</definedName>
    <definedName name="____________JAZ22">#REF!</definedName>
    <definedName name="____________JAZ3" localSheetId="15">#REF!</definedName>
    <definedName name="____________JAZ3" localSheetId="21">#REF!</definedName>
    <definedName name="____________JAZ3">#REF!</definedName>
    <definedName name="____________JAZ33" localSheetId="15">#REF!</definedName>
    <definedName name="____________JAZ33" localSheetId="21">#REF!</definedName>
    <definedName name="____________JAZ33">#REF!</definedName>
    <definedName name="____________JUL95" localSheetId="3">[14]Consultoria!#REF!</definedName>
    <definedName name="____________JUL95">[14]Consultoria!#REF!</definedName>
    <definedName name="____________JUL96" localSheetId="3">[14]Consultoria!#REF!</definedName>
    <definedName name="____________JUL96">[14]Consultoria!#REF!</definedName>
    <definedName name="____________JUL97" localSheetId="3">[14]Consultoria!#REF!</definedName>
    <definedName name="____________JUL97">[14]Consultoria!#REF!</definedName>
    <definedName name="____________JUL98" localSheetId="3">[14]Consultoria!#REF!</definedName>
    <definedName name="____________JUL98">[14]Consultoria!#REF!</definedName>
    <definedName name="____________JUL99" localSheetId="3">[14]Consultoria!#REF!</definedName>
    <definedName name="____________JUL99">[14]Consultoria!#REF!</definedName>
    <definedName name="____________JUN95" localSheetId="3">[14]Consultoria!#REF!</definedName>
    <definedName name="____________JUN95">[14]Consultoria!#REF!</definedName>
    <definedName name="____________JUN96" localSheetId="3">[14]Consultoria!#REF!</definedName>
    <definedName name="____________JUN96">[14]Consultoria!#REF!</definedName>
    <definedName name="____________JUN97" localSheetId="3">[14]Consultoria!#REF!</definedName>
    <definedName name="____________JUN97">[14]Consultoria!#REF!</definedName>
    <definedName name="____________JUN98" localSheetId="3">[14]Consultoria!#REF!</definedName>
    <definedName name="____________JUN98">[14]Consultoria!#REF!</definedName>
    <definedName name="____________JUN99" localSheetId="3">[14]Consultoria!#REF!</definedName>
    <definedName name="____________JUN99">[14]Consultoria!#REF!</definedName>
    <definedName name="____________MAI95" localSheetId="3">[14]Consultoria!#REF!</definedName>
    <definedName name="____________MAI95">[14]Consultoria!#REF!</definedName>
    <definedName name="____________MAI96" localSheetId="3">[14]Consultoria!#REF!</definedName>
    <definedName name="____________MAI96">[14]Consultoria!#REF!</definedName>
    <definedName name="____________MAI97" localSheetId="3">[14]Consultoria!#REF!</definedName>
    <definedName name="____________MAI97">[14]Consultoria!#REF!</definedName>
    <definedName name="____________MAI98" localSheetId="3">[14]Consultoria!#REF!</definedName>
    <definedName name="____________MAI98">[14]Consultoria!#REF!</definedName>
    <definedName name="____________MAI99" localSheetId="3">[14]Consultoria!#REF!</definedName>
    <definedName name="____________MAI99">[14]Consultoria!#REF!</definedName>
    <definedName name="____________MAI990" localSheetId="3">[14]Consultoria!#REF!</definedName>
    <definedName name="____________MAI990">[14]Consultoria!#REF!</definedName>
    <definedName name="____________MAR95" localSheetId="3">[14]Consultoria!#REF!</definedName>
    <definedName name="____________MAR95">[14]Consultoria!#REF!</definedName>
    <definedName name="____________MAR96" localSheetId="3">[14]Consultoria!#REF!</definedName>
    <definedName name="____________MAR96">[14]Consultoria!#REF!</definedName>
    <definedName name="____________MAR97" localSheetId="3">[14]Consultoria!#REF!</definedName>
    <definedName name="____________MAR97">[14]Consultoria!#REF!</definedName>
    <definedName name="____________MAR98" localSheetId="3">[14]Consultoria!#REF!</definedName>
    <definedName name="____________MAR98">[14]Consultoria!#REF!</definedName>
    <definedName name="____________MAR99" localSheetId="3">[14]Consultoria!#REF!</definedName>
    <definedName name="____________MAR99">[14]Consultoria!#REF!</definedName>
    <definedName name="____________mem2" localSheetId="4">'[18]Mat Asf'!$H$37</definedName>
    <definedName name="____________mem2" localSheetId="21">'[7]Mat Asf'!$H$37</definedName>
    <definedName name="____________mem2">'[18]Mat Asf'!$H$37</definedName>
    <definedName name="____________NOV94" localSheetId="3">[14]Consultoria!#REF!</definedName>
    <definedName name="____________NOV94">[14]Consultoria!#REF!</definedName>
    <definedName name="____________NOV95" localSheetId="3">[14]Consultoria!#REF!</definedName>
    <definedName name="____________NOV95">[14]Consultoria!#REF!</definedName>
    <definedName name="____________NOV96" localSheetId="3">[14]Consultoria!#REF!</definedName>
    <definedName name="____________NOV96">[14]Consultoria!#REF!</definedName>
    <definedName name="____________NOV97" localSheetId="3">[14]Consultoria!#REF!</definedName>
    <definedName name="____________NOV97">[14]Consultoria!#REF!</definedName>
    <definedName name="____________NOV98" localSheetId="3">[14]Consultoria!#REF!</definedName>
    <definedName name="____________NOV98">[14]Consultoria!#REF!</definedName>
    <definedName name="____________NOV99" localSheetId="3">[14]Consultoria!#REF!</definedName>
    <definedName name="____________NOV99">[14]Consultoria!#REF!</definedName>
    <definedName name="____________oac2">#REF!</definedName>
    <definedName name="____________oae2">#REF!</definedName>
    <definedName name="____________oco2">#REF!</definedName>
    <definedName name="____________OUT94" localSheetId="3">[14]Consultoria!#REF!</definedName>
    <definedName name="____________OUT94">[14]Consultoria!#REF!</definedName>
    <definedName name="____________OUT95" localSheetId="3">[14]Consultoria!#REF!</definedName>
    <definedName name="____________OUT95">[14]Consultoria!#REF!</definedName>
    <definedName name="____________OUT96" localSheetId="3">[14]Consultoria!#REF!</definedName>
    <definedName name="____________OUT96">[14]Consultoria!#REF!</definedName>
    <definedName name="____________OUT97" localSheetId="3">[14]Consultoria!#REF!</definedName>
    <definedName name="____________OUT97">[14]Consultoria!#REF!</definedName>
    <definedName name="____________OUT98" localSheetId="4" hidden="1">{#N/A,#N/A,TRUE,"Serviços"}</definedName>
    <definedName name="____________OUT98" localSheetId="3">[14]Consultoria!#REF!</definedName>
    <definedName name="____________OUT98" localSheetId="7" hidden="1">{#N/A,#N/A,TRUE,"Serviços"}</definedName>
    <definedName name="____________OUT98" localSheetId="9" hidden="1">{#N/A,#N/A,TRUE,"Serviços"}</definedName>
    <definedName name="____________OUT98" localSheetId="8" hidden="1">{#N/A,#N/A,TRUE,"Serviços"}</definedName>
    <definedName name="____________OUT98">[14]Consultoria!#REF!</definedName>
    <definedName name="____________OUT988" hidden="1">{#N/A,#N/A,TRUE,"Serviços"}</definedName>
    <definedName name="____________OUT988²" hidden="1">{#N/A,#N/A,TRUE,"Serviços"}</definedName>
    <definedName name="____________OUT99" localSheetId="3">[14]Consultoria!#REF!</definedName>
    <definedName name="____________OUT99">[14]Consultoria!#REF!</definedName>
    <definedName name="____________pav2">#REF!</definedName>
    <definedName name="____________PL1" localSheetId="4">#REF!</definedName>
    <definedName name="____________PL1" localSheetId="15">#REF!</definedName>
    <definedName name="____________PL1" localSheetId="9">#REF!</definedName>
    <definedName name="____________PL1" localSheetId="8">#REF!</definedName>
    <definedName name="____________PL1">#REF!</definedName>
    <definedName name="____________r" localSheetId="4">#REF!</definedName>
    <definedName name="____________r" localSheetId="15">#REF!</definedName>
    <definedName name="____________r" localSheetId="9">#REF!</definedName>
    <definedName name="____________r" localSheetId="8">#REF!</definedName>
    <definedName name="____________r">#REF!</definedName>
    <definedName name="____________Rbv1" localSheetId="4">'[19]Página 16'!$C$3:$C$7</definedName>
    <definedName name="____________Rbv1">'[19]Página 16'!$C$3:$C$7</definedName>
    <definedName name="____________RET1" localSheetId="4">#REF!</definedName>
    <definedName name="____________RET1" localSheetId="15">#REF!</definedName>
    <definedName name="____________RET1" localSheetId="21">#REF!</definedName>
    <definedName name="____________RET1" localSheetId="9">#REF!</definedName>
    <definedName name="____________RET1" localSheetId="8">#REF!</definedName>
    <definedName name="____________RET1">#REF!</definedName>
    <definedName name="____________SET94" localSheetId="3">[14]Consultoria!#REF!</definedName>
    <definedName name="____________SET94">[14]Consultoria!#REF!</definedName>
    <definedName name="____________SET95" localSheetId="3">[14]Consultoria!#REF!</definedName>
    <definedName name="____________SET95">[14]Consultoria!#REF!</definedName>
    <definedName name="____________SET96" localSheetId="3">[14]Consultoria!#REF!</definedName>
    <definedName name="____________SET96">[14]Consultoria!#REF!</definedName>
    <definedName name="____________SET97" localSheetId="3">[14]Consultoria!#REF!</definedName>
    <definedName name="____________SET97">[14]Consultoria!#REF!</definedName>
    <definedName name="____________SET98" localSheetId="3">[14]Consultoria!#REF!</definedName>
    <definedName name="____________SET98">[14]Consultoria!#REF!</definedName>
    <definedName name="____________SET99" localSheetId="3">[14]Consultoria!#REF!</definedName>
    <definedName name="____________SET99">[14]Consultoria!#REF!</definedName>
    <definedName name="____________ter2">#REF!</definedName>
    <definedName name="____________tsd4">#REF!</definedName>
    <definedName name="____________TT1">[9]RELATÓRIO!$D$18</definedName>
    <definedName name="____________TT10">[9]RELATÓRIO!$D$64</definedName>
    <definedName name="____________TT100">[9]RELATÓRIO!$D$530</definedName>
    <definedName name="____________TT101">[9]RELATÓRIO!$D$535</definedName>
    <definedName name="____________TT102">[9]RELATÓRIO!$D$540</definedName>
    <definedName name="____________TT103">[9]RELATÓRIO!$D$545</definedName>
    <definedName name="____________TT104">[9]RELATÓRIO!$D$550</definedName>
    <definedName name="____________TT105">[9]RELATÓRIO!$D$555</definedName>
    <definedName name="____________TT106">[9]RELATÓRIO!$D$560</definedName>
    <definedName name="____________TT107">[9]RELATÓRIO!$D$567</definedName>
    <definedName name="____________TT108">[9]RELATÓRIO!$D$572</definedName>
    <definedName name="____________TT109">[9]RELATÓRIO!$D$577</definedName>
    <definedName name="____________TT11">[9]RELATÓRIO!$D$69</definedName>
    <definedName name="____________TT110">[9]RELATÓRIO!$D$582</definedName>
    <definedName name="____________TT111">[9]RELATÓRIO!$D$587</definedName>
    <definedName name="____________TT112">[9]RELATÓRIO!$D$592</definedName>
    <definedName name="____________TT113">[9]RELATÓRIO!$D$597</definedName>
    <definedName name="____________TT114">[9]RELATÓRIO!$D$602</definedName>
    <definedName name="____________TT115">[9]RELATÓRIO!$D$607</definedName>
    <definedName name="____________TT116">[9]RELATÓRIO!$D$612</definedName>
    <definedName name="____________TT117">[9]RELATÓRIO!$D$616</definedName>
    <definedName name="____________TT118">[9]RELATÓRIO!$D$621</definedName>
    <definedName name="____________TT119">[9]RELATÓRIO!$D$626</definedName>
    <definedName name="____________TT12">[9]RELATÓRIO!$D$74</definedName>
    <definedName name="____________TT120">[9]RELATÓRIO!$D$631</definedName>
    <definedName name="____________TT121">[9]RELATÓRIO!$D$636</definedName>
    <definedName name="____________TT122">[9]RELATÓRIO!$D$641</definedName>
    <definedName name="____________TT123">[9]RELATÓRIO!$D$646</definedName>
    <definedName name="____________TT124">[9]RELATÓRIO!$D$652</definedName>
    <definedName name="____________TT125">[9]RELATÓRIO!$D$657</definedName>
    <definedName name="____________TT126">[9]RELATÓRIO!$D$662</definedName>
    <definedName name="____________TT127">[9]RELATÓRIO!$D$667</definedName>
    <definedName name="____________TT128">[9]RELATÓRIO!$D$672</definedName>
    <definedName name="____________TT129">[9]RELATÓRIO!$D$677</definedName>
    <definedName name="____________TT13">[9]RELATÓRIO!$D$79</definedName>
    <definedName name="____________TT130">[9]RELATÓRIO!$D$682</definedName>
    <definedName name="____________TT131">[9]RELATÓRIO!$D$687</definedName>
    <definedName name="____________TT132">[9]RELATÓRIO!$D$692</definedName>
    <definedName name="____________TT133">[9]RELATÓRIO!$D$697</definedName>
    <definedName name="____________TT134">[9]RELATÓRIO!$D$702</definedName>
    <definedName name="____________TT135">[9]RELATÓRIO!$D$707</definedName>
    <definedName name="____________TT136">[9]RELATÓRIO!$D$712</definedName>
    <definedName name="____________TT137">[9]RELATÓRIO!$D$716</definedName>
    <definedName name="____________TT138">[9]RELATÓRIO!$D$721</definedName>
    <definedName name="____________TT139">[9]RELATÓRIO!$D$726</definedName>
    <definedName name="____________TT14">[9]RELATÓRIO!$D$84</definedName>
    <definedName name="____________TT140">[9]RELATÓRIO!$D$731</definedName>
    <definedName name="____________TT141">[9]RELATÓRIO!$D$736</definedName>
    <definedName name="____________TT142">[9]RELATÓRIO!$D$741</definedName>
    <definedName name="____________TT15">[9]RELATÓRIO!$D$89</definedName>
    <definedName name="____________TT16">[9]RELATÓRIO!$D$93</definedName>
    <definedName name="____________TT17">[9]RELATÓRIO!$D$98</definedName>
    <definedName name="____________TT18">[9]RELATÓRIO!$D$103</definedName>
    <definedName name="____________TT19" localSheetId="4">'[15]Relatório-1ª med.'!#REF!</definedName>
    <definedName name="____________TT19" localSheetId="15">'[15]Relatório-1ª med.'!#REF!</definedName>
    <definedName name="____________TT19" localSheetId="21">[9]RELATÓRIO!$D$108</definedName>
    <definedName name="____________TT19" localSheetId="9">'[15]Relatório-1ª med.'!#REF!</definedName>
    <definedName name="____________TT19" localSheetId="8">'[15]Relatório-1ª med.'!#REF!</definedName>
    <definedName name="____________TT19">'[15]Relatório-1ª med.'!#REF!</definedName>
    <definedName name="____________TT2">[9]RELATÓRIO!$D$23</definedName>
    <definedName name="____________TT20" localSheetId="4">'[15]Relatório-1ª med.'!#REF!</definedName>
    <definedName name="____________TT20" localSheetId="15">'[15]Relatório-1ª med.'!#REF!</definedName>
    <definedName name="____________TT20" localSheetId="21">[9]RELATÓRIO!$D$113</definedName>
    <definedName name="____________TT20" localSheetId="9">'[15]Relatório-1ª med.'!#REF!</definedName>
    <definedName name="____________TT20" localSheetId="8">'[15]Relatório-1ª med.'!#REF!</definedName>
    <definedName name="____________TT20">'[15]Relatório-1ª med.'!#REF!</definedName>
    <definedName name="____________TT21" localSheetId="4">'[15]Relatório-1ª med.'!#REF!</definedName>
    <definedName name="____________TT21" localSheetId="15">'[15]Relatório-1ª med.'!#REF!</definedName>
    <definedName name="____________TT21" localSheetId="21">[9]RELATÓRIO!$D$118</definedName>
    <definedName name="____________TT21">'[15]Relatório-1ª med.'!#REF!</definedName>
    <definedName name="____________TT22" localSheetId="4">'[15]Relatório-1ª med.'!#REF!</definedName>
    <definedName name="____________TT22" localSheetId="15">'[15]Relatório-1ª med.'!#REF!</definedName>
    <definedName name="____________TT22" localSheetId="21">[9]RELATÓRIO!$D$123</definedName>
    <definedName name="____________TT22">'[15]Relatório-1ª med.'!#REF!</definedName>
    <definedName name="____________tt23">[9]RELATÓRIO!$D$129</definedName>
    <definedName name="____________TT24">[9]RELATÓRIO!$D$134</definedName>
    <definedName name="____________TT25">[9]RELATÓRIO!$D$139</definedName>
    <definedName name="____________TT26">[9]RELATÓRIO!$D$144</definedName>
    <definedName name="____________TT27">[9]RELATÓRIO!$D$149</definedName>
    <definedName name="____________TT28">[9]RELATÓRIO!$D$154</definedName>
    <definedName name="____________tt288">[9]RELATÓRIO!$D$159</definedName>
    <definedName name="____________TT29">[9]RELATÓRIO!$D$164</definedName>
    <definedName name="____________TT3">[9]RELATÓRIO!$D$28</definedName>
    <definedName name="____________TT30">[9]RELATÓRIO!$D$169</definedName>
    <definedName name="____________tt300">[9]RELATÓRIO!$D$174</definedName>
    <definedName name="____________TT31">[9]RELATÓRIO!$D$179</definedName>
    <definedName name="____________TT32">[9]RELATÓRIO!$D$184</definedName>
    <definedName name="____________tt322">[9]RELATÓRIO!$D$189</definedName>
    <definedName name="____________TT33">[9]RELATÓRIO!$D$195</definedName>
    <definedName name="____________TT34">[9]RELATÓRIO!$D$200</definedName>
    <definedName name="____________TT35">[9]RELATÓRIO!$D$205</definedName>
    <definedName name="____________TT36">[9]RELATÓRIO!$D$210</definedName>
    <definedName name="____________TT37">[9]RELATÓRIO!$D$215</definedName>
    <definedName name="____________TT38">[9]RELATÓRIO!$D$220</definedName>
    <definedName name="____________TT39">[9]RELATÓRIO!$D$225</definedName>
    <definedName name="____________TT4">[9]RELATÓRIO!$D$33</definedName>
    <definedName name="____________TT40">[9]RELATÓRIO!$D$230</definedName>
    <definedName name="____________TT41">[9]RELATÓRIO!$D$235</definedName>
    <definedName name="____________TT42">[9]RELATÓRIO!$D$240</definedName>
    <definedName name="____________TT43">[9]RELATÓRIO!$D$245</definedName>
    <definedName name="____________TT44">[9]RELATÓRIO!$D$250</definedName>
    <definedName name="____________TT45">[9]RELATÓRIO!$D$255</definedName>
    <definedName name="____________TT46">[9]RELATÓRIO!$D$260</definedName>
    <definedName name="____________TT47">[9]RELATÓRIO!$D$265</definedName>
    <definedName name="____________TT48">[9]RELATÓRIO!$D$270</definedName>
    <definedName name="____________TT49">[9]RELATÓRIO!$D$275</definedName>
    <definedName name="____________TT5">[9]RELATÓRIO!$D$38</definedName>
    <definedName name="____________TT50">[9]RELATÓRIO!$D$280</definedName>
    <definedName name="____________TT51">[9]RELATÓRIO!$D$285</definedName>
    <definedName name="____________TT52">[9]RELATÓRIO!$D$290</definedName>
    <definedName name="____________TT53">[9]RELATÓRIO!$D$295</definedName>
    <definedName name="____________TT54">[9]RELATÓRIO!$D$300</definedName>
    <definedName name="____________TT55">[9]RELATÓRIO!$D$305</definedName>
    <definedName name="____________TT56">[9]RELATÓRIO!$D$310</definedName>
    <definedName name="____________TT57">[9]RELATÓRIO!$D$315</definedName>
    <definedName name="____________TT58">[9]RELATÓRIO!$D$320</definedName>
    <definedName name="____________TT59">[9]RELATÓRIO!$D$325</definedName>
    <definedName name="____________TT6">[9]RELATÓRIO!$D$43</definedName>
    <definedName name="____________TT60">[9]RELATÓRIO!$D$330</definedName>
    <definedName name="____________TT61">[9]RELATÓRIO!$D$335</definedName>
    <definedName name="____________TT62">[9]RELATÓRIO!$D$339</definedName>
    <definedName name="____________TT63">[9]RELATÓRIO!$D$344</definedName>
    <definedName name="____________TT64">[9]RELATÓRIO!$D$349</definedName>
    <definedName name="____________TT65">[9]RELATÓRIO!$D$354</definedName>
    <definedName name="____________TT66">[9]RELATÓRIO!$D$359</definedName>
    <definedName name="____________TT67">[9]RELATÓRIO!$D$365</definedName>
    <definedName name="____________TT68">[9]RELATÓRIO!$D$370</definedName>
    <definedName name="____________TT69">[9]RELATÓRIO!$D$375</definedName>
    <definedName name="____________TT7">[9]RELATÓRIO!$D$48</definedName>
    <definedName name="____________TT70">[9]RELATÓRIO!$D$380</definedName>
    <definedName name="____________TT71">[9]RELATÓRIO!$D$385</definedName>
    <definedName name="____________TT72">[9]RELATÓRIO!$D$390</definedName>
    <definedName name="____________TT73">[9]RELATÓRIO!$D$395</definedName>
    <definedName name="____________TT74">[9]RELATÓRIO!$D$400</definedName>
    <definedName name="____________TT75">[9]RELATÓRIO!$D$405</definedName>
    <definedName name="____________TT76">[9]RELATÓRIO!$D$410</definedName>
    <definedName name="____________TT77">[9]RELATÓRIO!$D$415</definedName>
    <definedName name="____________TT78">[9]RELATÓRIO!$D$420</definedName>
    <definedName name="____________TT79">[9]RELATÓRIO!$D$425</definedName>
    <definedName name="____________TT8">[9]RELATÓRIO!$D$53</definedName>
    <definedName name="____________TT80">[9]RELATÓRIO!$D$430</definedName>
    <definedName name="____________TT81">[9]RELATÓRIO!$D$434</definedName>
    <definedName name="____________TT82">[9]RELATÓRIO!$D$439</definedName>
    <definedName name="____________TT83">[9]RELATÓRIO!$D$444</definedName>
    <definedName name="____________TT84">[9]RELATÓRIO!$D$449</definedName>
    <definedName name="____________TT85">[9]RELATÓRIO!$D$454</definedName>
    <definedName name="____________TT86">[9]RELATÓRIO!$D$459</definedName>
    <definedName name="____________TT87">[9]RELATÓRIO!$D$464</definedName>
    <definedName name="____________TT88">[9]RELATÓRIO!$D$469</definedName>
    <definedName name="____________TT89">[9]RELATÓRIO!$D$474</definedName>
    <definedName name="____________TT9">[9]RELATÓRIO!$D$58</definedName>
    <definedName name="____________TT90">[9]RELATÓRIO!$D$479</definedName>
    <definedName name="____________TT91">[9]RELATÓRIO!$D$484</definedName>
    <definedName name="____________TT92">[9]RELATÓRIO!$D$490</definedName>
    <definedName name="____________TT93">[9]RELATÓRIO!$D$495</definedName>
    <definedName name="____________TT94">[9]RELATÓRIO!$D$500</definedName>
    <definedName name="____________TT95">[9]RELATÓRIO!$D$505</definedName>
    <definedName name="____________TT96">[9]RELATÓRIO!$D$510</definedName>
    <definedName name="____________TT97">[9]RELATÓRIO!$D$515</definedName>
    <definedName name="____________TT98">[9]RELATÓRIO!$D$520</definedName>
    <definedName name="____________TT99">[9]RELATÓRIO!$D$525</definedName>
    <definedName name="____________xlnm.Print_Area_1" localSheetId="4">#REF!</definedName>
    <definedName name="____________xlnm.Print_Area_1" localSheetId="15">#REF!</definedName>
    <definedName name="____________xlnm.Print_Area_1" localSheetId="9">#REF!</definedName>
    <definedName name="____________xlnm.Print_Area_1" localSheetId="8">#REF!</definedName>
    <definedName name="____________xlnm.Print_Area_1">#REF!</definedName>
    <definedName name="___________ABR95" localSheetId="3">[14]Consultoria!#REF!</definedName>
    <definedName name="___________ABR95">[14]Consultoria!#REF!</definedName>
    <definedName name="___________ABR96" localSheetId="3">[14]Consultoria!#REF!</definedName>
    <definedName name="___________ABR96">[14]Consultoria!#REF!</definedName>
    <definedName name="___________ABR97" localSheetId="3">[14]Consultoria!#REF!</definedName>
    <definedName name="___________ABR97">[14]Consultoria!#REF!</definedName>
    <definedName name="___________ABR98" localSheetId="3">[14]Consultoria!#REF!</definedName>
    <definedName name="___________ABR98">[14]Consultoria!#REF!</definedName>
    <definedName name="___________ABR99" localSheetId="3">[14]Consultoria!#REF!</definedName>
    <definedName name="___________ABR99">[14]Consultoria!#REF!</definedName>
    <definedName name="___________AGO95" localSheetId="3">[14]Consultoria!#REF!</definedName>
    <definedName name="___________AGO95">[14]Consultoria!#REF!</definedName>
    <definedName name="___________AGO96" localSheetId="3">[14]Consultoria!#REF!</definedName>
    <definedName name="___________AGO96">[14]Consultoria!#REF!</definedName>
    <definedName name="___________AGO97" localSheetId="3">[14]Consultoria!#REF!</definedName>
    <definedName name="___________AGO97">[14]Consultoria!#REF!</definedName>
    <definedName name="___________AGO98" localSheetId="3">[14]Consultoria!#REF!</definedName>
    <definedName name="___________AGO98">[14]Consultoria!#REF!</definedName>
    <definedName name="___________AGO99" localSheetId="3">[14]Consultoria!#REF!</definedName>
    <definedName name="___________AGO99">[14]Consultoria!#REF!</definedName>
    <definedName name="___________BDI1">#N/A</definedName>
    <definedName name="___________cab1" localSheetId="4">#REF!</definedName>
    <definedName name="___________cab1" localSheetId="15">#REF!</definedName>
    <definedName name="___________cab1" localSheetId="21">#REF!</definedName>
    <definedName name="___________cab1" localSheetId="9">#REF!</definedName>
    <definedName name="___________cab1" localSheetId="8">#REF!</definedName>
    <definedName name="___________cab1">#REF!</definedName>
    <definedName name="___________cab2">#REF!</definedName>
    <definedName name="___________DEZ94" localSheetId="3">[14]Consultoria!#REF!</definedName>
    <definedName name="___________DEZ94">[14]Consultoria!#REF!</definedName>
    <definedName name="___________DEZ95" localSheetId="3">[14]Consultoria!#REF!</definedName>
    <definedName name="___________DEZ95">[14]Consultoria!#REF!</definedName>
    <definedName name="___________DEZ96" localSheetId="3">[14]Consultoria!#REF!</definedName>
    <definedName name="___________DEZ96">[14]Consultoria!#REF!</definedName>
    <definedName name="___________DEZ97" localSheetId="3">[14]Consultoria!#REF!</definedName>
    <definedName name="___________DEZ97">[14]Consultoria!#REF!</definedName>
    <definedName name="___________DEZ98" localSheetId="3">[14]Consultoria!#REF!</definedName>
    <definedName name="___________DEZ98">[14]Consultoria!#REF!</definedName>
    <definedName name="___________DEZ99" localSheetId="3">[14]Consultoria!#REF!</definedName>
    <definedName name="___________DEZ99">[14]Consultoria!#REF!</definedName>
    <definedName name="___________dmt1000">#REF!</definedName>
    <definedName name="___________dmt1200">#REF!</definedName>
    <definedName name="___________dmt2">#REF!</definedName>
    <definedName name="___________dmt200">#REF!</definedName>
    <definedName name="___________dmt400">#REF!</definedName>
    <definedName name="___________dmt50">#REF!</definedName>
    <definedName name="___________dmt600">#REF!</definedName>
    <definedName name="___________dmt800">#REF!</definedName>
    <definedName name="___________dre2">#REF!</definedName>
    <definedName name="___________emp2">'[6]DMT modelo'!$AA$13</definedName>
    <definedName name="___________Ext2" localSheetId="4">'[16]P A T O 99 B'!#REF!</definedName>
    <definedName name="___________Ext2" localSheetId="15">'[16]P A T O 99 B'!#REF!</definedName>
    <definedName name="___________Ext2" localSheetId="9">'[16]P A T O 99 B'!#REF!</definedName>
    <definedName name="___________Ext2" localSheetId="8">'[16]P A T O 99 B'!#REF!</definedName>
    <definedName name="___________Ext2">'[16]P A T O 99 B'!#REF!</definedName>
    <definedName name="___________Ext2_25" localSheetId="4">'[16]P A T O 99 B'!#REF!</definedName>
    <definedName name="___________Ext2_25" localSheetId="15">'[16]P A T O 99 B'!#REF!</definedName>
    <definedName name="___________Ext2_25">'[16]P A T O 99 B'!#REF!</definedName>
    <definedName name="___________FEV95" localSheetId="3">[14]Consultoria!#REF!</definedName>
    <definedName name="___________FEV95">[14]Consultoria!#REF!</definedName>
    <definedName name="___________FEV96" localSheetId="3">[14]Consultoria!#REF!</definedName>
    <definedName name="___________FEV96">[14]Consultoria!#REF!</definedName>
    <definedName name="___________FEV97" localSheetId="3">[14]Consultoria!#REF!</definedName>
    <definedName name="___________FEV97">[14]Consultoria!#REF!</definedName>
    <definedName name="___________FEV98" localSheetId="3">[14]Consultoria!#REF!</definedName>
    <definedName name="___________FEV98">[14]Consultoria!#REF!</definedName>
    <definedName name="___________FEV99" localSheetId="3">[14]Consultoria!#REF!</definedName>
    <definedName name="___________FEV99">[14]Consultoria!#REF!</definedName>
    <definedName name="___________HUL99" localSheetId="3">[14]Consultoria!#REF!</definedName>
    <definedName name="___________HUL99">[14]Consultoria!#REF!</definedName>
    <definedName name="___________ind100" localSheetId="4">#REF!</definedName>
    <definedName name="___________ind100" localSheetId="15">#REF!</definedName>
    <definedName name="___________ind100" localSheetId="21">#REF!</definedName>
    <definedName name="___________ind100" localSheetId="9">#REF!</definedName>
    <definedName name="___________ind100" localSheetId="8">#REF!</definedName>
    <definedName name="___________ind100">#REF!</definedName>
    <definedName name="___________JAN95" localSheetId="3">[14]Consultoria!#REF!</definedName>
    <definedName name="___________JAN95">[14]Consultoria!#REF!</definedName>
    <definedName name="___________JAN96" localSheetId="3">[14]Consultoria!#REF!</definedName>
    <definedName name="___________JAN96">[14]Consultoria!#REF!</definedName>
    <definedName name="___________JAN97" localSheetId="3">[14]Consultoria!#REF!</definedName>
    <definedName name="___________JAN97">[14]Consultoria!#REF!</definedName>
    <definedName name="___________JAN98" localSheetId="3">[14]Consultoria!#REF!</definedName>
    <definedName name="___________JAN98">[14]Consultoria!#REF!</definedName>
    <definedName name="___________JAN9888" localSheetId="3">[14]Consultoria!#REF!</definedName>
    <definedName name="___________JAN9888">[14]Consultoria!#REF!</definedName>
    <definedName name="___________JAN99" localSheetId="3">[14]Consultoria!#REF!</definedName>
    <definedName name="___________JAN99">[14]Consultoria!#REF!</definedName>
    <definedName name="___________JAZ1" localSheetId="4">#REF!</definedName>
    <definedName name="___________JAZ1" localSheetId="15">#REF!</definedName>
    <definedName name="___________JAZ1" localSheetId="21">#REF!</definedName>
    <definedName name="___________JAZ1" localSheetId="9">#REF!</definedName>
    <definedName name="___________JAZ1" localSheetId="8">#REF!</definedName>
    <definedName name="___________JAZ1">#REF!</definedName>
    <definedName name="___________JAZ11" localSheetId="4">#REF!</definedName>
    <definedName name="___________JAZ11" localSheetId="15">#REF!</definedName>
    <definedName name="___________JAZ11" localSheetId="21">#REF!</definedName>
    <definedName name="___________JAZ11" localSheetId="9">#REF!</definedName>
    <definedName name="___________JAZ11" localSheetId="8">#REF!</definedName>
    <definedName name="___________JAZ11">#REF!</definedName>
    <definedName name="___________JAZ2" localSheetId="4">#REF!</definedName>
    <definedName name="___________JAZ2" localSheetId="15">#REF!</definedName>
    <definedName name="___________JAZ2" localSheetId="21">#REF!</definedName>
    <definedName name="___________JAZ2" localSheetId="9">#REF!</definedName>
    <definedName name="___________JAZ2" localSheetId="8">#REF!</definedName>
    <definedName name="___________JAZ2">#REF!</definedName>
    <definedName name="___________JAZ22" localSheetId="15">#REF!</definedName>
    <definedName name="___________JAZ22" localSheetId="21">#REF!</definedName>
    <definedName name="___________JAZ22">#REF!</definedName>
    <definedName name="___________JAZ3" localSheetId="15">#REF!</definedName>
    <definedName name="___________JAZ3" localSheetId="21">#REF!</definedName>
    <definedName name="___________JAZ3">#REF!</definedName>
    <definedName name="___________JAZ33" localSheetId="15">#REF!</definedName>
    <definedName name="___________JAZ33" localSheetId="21">#REF!</definedName>
    <definedName name="___________JAZ33">#REF!</definedName>
    <definedName name="___________JUL95" localSheetId="3">[14]Consultoria!#REF!</definedName>
    <definedName name="___________JUL95">[14]Consultoria!#REF!</definedName>
    <definedName name="___________JUL96" localSheetId="3">[14]Consultoria!#REF!</definedName>
    <definedName name="___________JUL96">[14]Consultoria!#REF!</definedName>
    <definedName name="___________JUL97" localSheetId="3">[14]Consultoria!#REF!</definedName>
    <definedName name="___________JUL97">[14]Consultoria!#REF!</definedName>
    <definedName name="___________JUL98" localSheetId="3">[14]Consultoria!#REF!</definedName>
    <definedName name="___________JUL98">[14]Consultoria!#REF!</definedName>
    <definedName name="___________JUL99" localSheetId="3">[14]Consultoria!#REF!</definedName>
    <definedName name="___________JUL99">[14]Consultoria!#REF!</definedName>
    <definedName name="___________JUN95" localSheetId="3">[14]Consultoria!#REF!</definedName>
    <definedName name="___________JUN95">[14]Consultoria!#REF!</definedName>
    <definedName name="___________JUN96" localSheetId="3">[14]Consultoria!#REF!</definedName>
    <definedName name="___________JUN96">[14]Consultoria!#REF!</definedName>
    <definedName name="___________JUN97" localSheetId="3">[14]Consultoria!#REF!</definedName>
    <definedName name="___________JUN97">[14]Consultoria!#REF!</definedName>
    <definedName name="___________JUN98" localSheetId="3">[14]Consultoria!#REF!</definedName>
    <definedName name="___________JUN98">[14]Consultoria!#REF!</definedName>
    <definedName name="___________JUN99" localSheetId="3">[14]Consultoria!#REF!</definedName>
    <definedName name="___________JUN99">[14]Consultoria!#REF!</definedName>
    <definedName name="___________MAI95" localSheetId="3">[14]Consultoria!#REF!</definedName>
    <definedName name="___________MAI95">[14]Consultoria!#REF!</definedName>
    <definedName name="___________MAI96" localSheetId="3">[14]Consultoria!#REF!</definedName>
    <definedName name="___________MAI96">[14]Consultoria!#REF!</definedName>
    <definedName name="___________MAI97" localSheetId="3">[14]Consultoria!#REF!</definedName>
    <definedName name="___________MAI97">[14]Consultoria!#REF!</definedName>
    <definedName name="___________MAI98" localSheetId="3">[14]Consultoria!#REF!</definedName>
    <definedName name="___________MAI98">[14]Consultoria!#REF!</definedName>
    <definedName name="___________MAI99" localSheetId="3">[14]Consultoria!#REF!</definedName>
    <definedName name="___________MAI99">[14]Consultoria!#REF!</definedName>
    <definedName name="___________MAI990" localSheetId="3">[14]Consultoria!#REF!</definedName>
    <definedName name="___________MAI990">[14]Consultoria!#REF!</definedName>
    <definedName name="___________MAR95" localSheetId="3">[14]Consultoria!#REF!</definedName>
    <definedName name="___________MAR95">[14]Consultoria!#REF!</definedName>
    <definedName name="___________MAR96" localSheetId="3">[14]Consultoria!#REF!</definedName>
    <definedName name="___________MAR96">[14]Consultoria!#REF!</definedName>
    <definedName name="___________MAR97" localSheetId="3">[14]Consultoria!#REF!</definedName>
    <definedName name="___________MAR97">[14]Consultoria!#REF!</definedName>
    <definedName name="___________MAR98" localSheetId="3">[14]Consultoria!#REF!</definedName>
    <definedName name="___________MAR98">[14]Consultoria!#REF!</definedName>
    <definedName name="___________MAR99" localSheetId="3">[14]Consultoria!#REF!</definedName>
    <definedName name="___________MAR99">[14]Consultoria!#REF!</definedName>
    <definedName name="___________mem2">'[20]Mat Asf'!$H$37</definedName>
    <definedName name="___________NOV94" localSheetId="3">[14]Consultoria!#REF!</definedName>
    <definedName name="___________NOV94">[14]Consultoria!#REF!</definedName>
    <definedName name="___________NOV95" localSheetId="3">[14]Consultoria!#REF!</definedName>
    <definedName name="___________NOV95">[14]Consultoria!#REF!</definedName>
    <definedName name="___________NOV96" localSheetId="3">[14]Consultoria!#REF!</definedName>
    <definedName name="___________NOV96">[14]Consultoria!#REF!</definedName>
    <definedName name="___________NOV97" localSheetId="3">[14]Consultoria!#REF!</definedName>
    <definedName name="___________NOV97">[14]Consultoria!#REF!</definedName>
    <definedName name="___________NOV98" localSheetId="3">[14]Consultoria!#REF!</definedName>
    <definedName name="___________NOV98">[14]Consultoria!#REF!</definedName>
    <definedName name="___________NOV99" localSheetId="3">[14]Consultoria!#REF!</definedName>
    <definedName name="___________NOV99">[14]Consultoria!#REF!</definedName>
    <definedName name="___________oac2">#REF!</definedName>
    <definedName name="___________oae2">#REF!</definedName>
    <definedName name="___________oco2">#REF!</definedName>
    <definedName name="___________OUT94" localSheetId="3">[14]Consultoria!#REF!</definedName>
    <definedName name="___________OUT94">[14]Consultoria!#REF!</definedName>
    <definedName name="___________OUT95" localSheetId="3">[14]Consultoria!#REF!</definedName>
    <definedName name="___________OUT95">[14]Consultoria!#REF!</definedName>
    <definedName name="___________OUT96" localSheetId="3">[14]Consultoria!#REF!</definedName>
    <definedName name="___________OUT96">[14]Consultoria!#REF!</definedName>
    <definedName name="___________OUT97" localSheetId="3">[14]Consultoria!#REF!</definedName>
    <definedName name="___________OUT97">[14]Consultoria!#REF!</definedName>
    <definedName name="___________OUT98" localSheetId="4" hidden="1">{#N/A,#N/A,TRUE,"Serviços"}</definedName>
    <definedName name="___________OUT98" localSheetId="3">[14]Consultoria!#REF!</definedName>
    <definedName name="___________OUT98" localSheetId="7" hidden="1">{#N/A,#N/A,TRUE,"Serviços"}</definedName>
    <definedName name="___________OUT98" localSheetId="9" hidden="1">{#N/A,#N/A,TRUE,"Serviços"}</definedName>
    <definedName name="___________OUT98" localSheetId="8" hidden="1">{#N/A,#N/A,TRUE,"Serviços"}</definedName>
    <definedName name="___________OUT98">[14]Consultoria!#REF!</definedName>
    <definedName name="___________OUT98¹" hidden="1">{#N/A,#N/A,TRUE,"Serviços"}</definedName>
    <definedName name="___________OUT98²" hidden="1">{#N/A,#N/A,TRUE,"Serviços"}</definedName>
    <definedName name="___________OUT98³" hidden="1">{#N/A,#N/A,TRUE,"Serviços"}</definedName>
    <definedName name="___________OUT988" hidden="1">{#N/A,#N/A,TRUE,"Serviços"}</definedName>
    <definedName name="___________OUT988³" hidden="1">{#N/A,#N/A,TRUE,"Serviços"}</definedName>
    <definedName name="___________OUT9888" hidden="1">{#N/A,#N/A,TRUE,"Serviços"}</definedName>
    <definedName name="___________OUT9888²" hidden="1">{#N/A,#N/A,TRUE,"Serviços"}</definedName>
    <definedName name="___________OUT99" localSheetId="3">[14]Consultoria!#REF!</definedName>
    <definedName name="___________OUT99">[14]Consultoria!#REF!</definedName>
    <definedName name="___________pav2">#REF!</definedName>
    <definedName name="___________PL1" localSheetId="4">#REF!</definedName>
    <definedName name="___________PL1" localSheetId="15">#REF!</definedName>
    <definedName name="___________PL1" localSheetId="9">#REF!</definedName>
    <definedName name="___________PL1" localSheetId="8">#REF!</definedName>
    <definedName name="___________PL1">#REF!</definedName>
    <definedName name="___________r" localSheetId="4">#REF!</definedName>
    <definedName name="___________r" localSheetId="15">#REF!</definedName>
    <definedName name="___________r" localSheetId="9">#REF!</definedName>
    <definedName name="___________r" localSheetId="8">#REF!</definedName>
    <definedName name="___________r">#REF!</definedName>
    <definedName name="___________Rbv1" localSheetId="4">'[19]Página 16'!$C$3:$C$7</definedName>
    <definedName name="___________Rbv1">'[19]Página 16'!$C$3:$C$7</definedName>
    <definedName name="___________reg1" localSheetId="4">[21]DADOS!$B$4</definedName>
    <definedName name="___________reg1">[21]DADOS!$B$4</definedName>
    <definedName name="___________reg3" localSheetId="4">[22]eq!$A$2:$D$42</definedName>
    <definedName name="___________reg3">[22]eq!$A$2:$D$42</definedName>
    <definedName name="___________reg5" localSheetId="4">[22]mo!$A$2:$C$10</definedName>
    <definedName name="___________reg5">[22]mo!$A$2:$C$10</definedName>
    <definedName name="___________reg7" localSheetId="4">[21]mat!$A$2:$C$33</definedName>
    <definedName name="___________reg7">[21]mat!$A$2:$C$33</definedName>
    <definedName name="___________RET1" localSheetId="4">#REF!</definedName>
    <definedName name="___________RET1" localSheetId="15">#REF!</definedName>
    <definedName name="___________RET1" localSheetId="21">#REF!</definedName>
    <definedName name="___________RET1" localSheetId="9">#REF!</definedName>
    <definedName name="___________RET1" localSheetId="8">#REF!</definedName>
    <definedName name="___________RET1">#REF!</definedName>
    <definedName name="___________SET94" localSheetId="3">[14]Consultoria!#REF!</definedName>
    <definedName name="___________SET94">[14]Consultoria!#REF!</definedName>
    <definedName name="___________SET95" localSheetId="3">[14]Consultoria!#REF!</definedName>
    <definedName name="___________SET95">[14]Consultoria!#REF!</definedName>
    <definedName name="___________SET96" localSheetId="3">[14]Consultoria!#REF!</definedName>
    <definedName name="___________SET96">[14]Consultoria!#REF!</definedName>
    <definedName name="___________SET97" localSheetId="3">[14]Consultoria!#REF!</definedName>
    <definedName name="___________SET97">[14]Consultoria!#REF!</definedName>
    <definedName name="___________SET98" localSheetId="3">[14]Consultoria!#REF!</definedName>
    <definedName name="___________SET98">[14]Consultoria!#REF!</definedName>
    <definedName name="___________SET99" localSheetId="3">[14]Consultoria!#REF!</definedName>
    <definedName name="___________SET99">[14]Consultoria!#REF!</definedName>
    <definedName name="___________ter2">#REF!</definedName>
    <definedName name="___________tsd4">#REF!</definedName>
    <definedName name="___________TT1">[9]RELATÓRIO!$D$18</definedName>
    <definedName name="___________TT10">[9]RELATÓRIO!$D$64</definedName>
    <definedName name="___________TT100">[9]RELATÓRIO!$D$530</definedName>
    <definedName name="___________TT101">[9]RELATÓRIO!$D$535</definedName>
    <definedName name="___________TT102" localSheetId="4">'[15]Relatório-1ª med.'!#REF!</definedName>
    <definedName name="___________TT102" localSheetId="15">'[15]Relatório-1ª med.'!#REF!</definedName>
    <definedName name="___________TT102" localSheetId="21">[9]RELATÓRIO!$D$540</definedName>
    <definedName name="___________TT102" localSheetId="9">'[15]Relatório-1ª med.'!#REF!</definedName>
    <definedName name="___________TT102" localSheetId="8">'[15]Relatório-1ª med.'!#REF!</definedName>
    <definedName name="___________TT102">'[15]Relatório-1ª med.'!#REF!</definedName>
    <definedName name="___________TT103">[9]RELATÓRIO!$D$545</definedName>
    <definedName name="___________TT104">[9]RELATÓRIO!$D$550</definedName>
    <definedName name="___________TT105">[9]RELATÓRIO!$D$555</definedName>
    <definedName name="___________TT106">[9]RELATÓRIO!$D$560</definedName>
    <definedName name="___________TT107" localSheetId="4">'[15]Relatório-1ª med.'!#REF!</definedName>
    <definedName name="___________TT107" localSheetId="15">'[15]Relatório-1ª med.'!#REF!</definedName>
    <definedName name="___________TT107" localSheetId="21">[9]RELATÓRIO!$D$567</definedName>
    <definedName name="___________TT107" localSheetId="9">'[15]Relatório-1ª med.'!#REF!</definedName>
    <definedName name="___________TT107" localSheetId="8">'[15]Relatório-1ª med.'!#REF!</definedName>
    <definedName name="___________TT107">'[15]Relatório-1ª med.'!#REF!</definedName>
    <definedName name="___________TT108">[9]RELATÓRIO!$D$572</definedName>
    <definedName name="___________TT109">[9]RELATÓRIO!$D$577</definedName>
    <definedName name="___________TT11">[9]RELATÓRIO!$D$69</definedName>
    <definedName name="___________TT110">[9]RELATÓRIO!$D$582</definedName>
    <definedName name="___________TT111">[9]RELATÓRIO!$D$587</definedName>
    <definedName name="___________TT112">[9]RELATÓRIO!$D$592</definedName>
    <definedName name="___________TT113">[9]RELATÓRIO!$D$597</definedName>
    <definedName name="___________TT114">[9]RELATÓRIO!$D$602</definedName>
    <definedName name="___________TT115">[9]RELATÓRIO!$D$607</definedName>
    <definedName name="___________TT116">[9]RELATÓRIO!$D$612</definedName>
    <definedName name="___________TT117">[9]RELATÓRIO!$D$616</definedName>
    <definedName name="___________TT118">[9]RELATÓRIO!$D$621</definedName>
    <definedName name="___________TT119">[9]RELATÓRIO!$D$626</definedName>
    <definedName name="___________TT12">[9]RELATÓRIO!$D$74</definedName>
    <definedName name="___________TT120">[9]RELATÓRIO!$D$631</definedName>
    <definedName name="___________TT121" localSheetId="4">'[15]Relatório-1ª med.'!#REF!</definedName>
    <definedName name="___________TT121" localSheetId="15">'[15]Relatório-1ª med.'!#REF!</definedName>
    <definedName name="___________TT121" localSheetId="21">[9]RELATÓRIO!$D$636</definedName>
    <definedName name="___________TT121">'[15]Relatório-1ª med.'!#REF!</definedName>
    <definedName name="___________TT122">[9]RELATÓRIO!$D$641</definedName>
    <definedName name="___________TT123" localSheetId="4">'[15]Relatório-1ª med.'!#REF!</definedName>
    <definedName name="___________TT123" localSheetId="15">'[15]Relatório-1ª med.'!#REF!</definedName>
    <definedName name="___________TT123" localSheetId="21">[9]RELATÓRIO!$D$646</definedName>
    <definedName name="___________TT123">'[15]Relatório-1ª med.'!#REF!</definedName>
    <definedName name="___________TT124">[9]RELATÓRIO!$D$652</definedName>
    <definedName name="___________TT125">[9]RELATÓRIO!$D$657</definedName>
    <definedName name="___________TT126">[9]RELATÓRIO!$D$662</definedName>
    <definedName name="___________TT127">[9]RELATÓRIO!$D$667</definedName>
    <definedName name="___________TT128">[9]RELATÓRIO!$D$672</definedName>
    <definedName name="___________TT129">[9]RELATÓRIO!$D$677</definedName>
    <definedName name="___________TT13">[9]RELATÓRIO!$D$79</definedName>
    <definedName name="___________TT130">[9]RELATÓRIO!$D$682</definedName>
    <definedName name="___________TT131">[9]RELATÓRIO!$D$687</definedName>
    <definedName name="___________TT132">[9]RELATÓRIO!$D$692</definedName>
    <definedName name="___________TT133">[9]RELATÓRIO!$D$697</definedName>
    <definedName name="___________TT134">[9]RELATÓRIO!$D$702</definedName>
    <definedName name="___________TT135">[9]RELATÓRIO!$D$707</definedName>
    <definedName name="___________TT136">[9]RELATÓRIO!$D$712</definedName>
    <definedName name="___________TT137">[9]RELATÓRIO!$D$716</definedName>
    <definedName name="___________TT138">[9]RELATÓRIO!$D$721</definedName>
    <definedName name="___________TT139">[9]RELATÓRIO!$D$726</definedName>
    <definedName name="___________TT14">[9]RELATÓRIO!$D$84</definedName>
    <definedName name="___________TT140">[9]RELATÓRIO!$D$731</definedName>
    <definedName name="___________TT141">[9]RELATÓRIO!$D$736</definedName>
    <definedName name="___________TT142">[9]RELATÓRIO!$D$741</definedName>
    <definedName name="___________TT15">[9]RELATÓRIO!$D$89</definedName>
    <definedName name="___________TT16">[9]RELATÓRIO!$D$93</definedName>
    <definedName name="___________TT17">[9]RELATÓRIO!$D$98</definedName>
    <definedName name="___________TT18">[9]RELATÓRIO!$D$103</definedName>
    <definedName name="___________TT19" localSheetId="4">'[15]Relatório-1ª med.'!#REF!</definedName>
    <definedName name="___________TT19" localSheetId="15">'[15]Relatório-1ª med.'!#REF!</definedName>
    <definedName name="___________TT19" localSheetId="21">[9]RELATÓRIO!$D$108</definedName>
    <definedName name="___________TT19">'[15]Relatório-1ª med.'!#REF!</definedName>
    <definedName name="___________TT2">[9]RELATÓRIO!$D$23</definedName>
    <definedName name="___________TT20" localSheetId="4">'[15]Relatório-1ª med.'!#REF!</definedName>
    <definedName name="___________TT20" localSheetId="15">'[15]Relatório-1ª med.'!#REF!</definedName>
    <definedName name="___________TT20" localSheetId="21">[9]RELATÓRIO!$D$113</definedName>
    <definedName name="___________TT20">'[15]Relatório-1ª med.'!#REF!</definedName>
    <definedName name="___________TT21" localSheetId="4">'[15]Relatório-1ª med.'!#REF!</definedName>
    <definedName name="___________TT21" localSheetId="15">'[15]Relatório-1ª med.'!#REF!</definedName>
    <definedName name="___________TT21" localSheetId="21">[9]RELATÓRIO!$D$118</definedName>
    <definedName name="___________TT21">'[15]Relatório-1ª med.'!#REF!</definedName>
    <definedName name="___________TT22" localSheetId="4">'[15]Relatório-1ª med.'!#REF!</definedName>
    <definedName name="___________TT22" localSheetId="15">'[15]Relatório-1ª med.'!#REF!</definedName>
    <definedName name="___________TT22" localSheetId="21">[9]RELATÓRIO!$D$123</definedName>
    <definedName name="___________TT22">'[15]Relatório-1ª med.'!#REF!</definedName>
    <definedName name="___________tt23">[9]RELATÓRIO!$D$129</definedName>
    <definedName name="___________TT24">[9]RELATÓRIO!$D$134</definedName>
    <definedName name="___________TT25">[9]RELATÓRIO!$D$139</definedName>
    <definedName name="___________TT26">[9]RELATÓRIO!$D$144</definedName>
    <definedName name="___________TT27">[9]RELATÓRIO!$D$149</definedName>
    <definedName name="___________TT28">[9]RELATÓRIO!$D$154</definedName>
    <definedName name="___________tt288">[9]RELATÓRIO!$D$159</definedName>
    <definedName name="___________TT29">[9]RELATÓRIO!$D$164</definedName>
    <definedName name="___________TT3">[9]RELATÓRIO!$D$28</definedName>
    <definedName name="___________TT30" localSheetId="4">'[15]Relatório-1ª med.'!#REF!</definedName>
    <definedName name="___________TT30" localSheetId="15">'[15]Relatório-1ª med.'!#REF!</definedName>
    <definedName name="___________TT30" localSheetId="21">[9]RELATÓRIO!$D$169</definedName>
    <definedName name="___________TT30">'[15]Relatório-1ª med.'!#REF!</definedName>
    <definedName name="___________tt300">[9]RELATÓRIO!$D$174</definedName>
    <definedName name="___________TT31" localSheetId="4">'[15]Relatório-1ª med.'!#REF!</definedName>
    <definedName name="___________TT31" localSheetId="15">'[15]Relatório-1ª med.'!#REF!</definedName>
    <definedName name="___________TT31" localSheetId="21">[9]RELATÓRIO!$D$179</definedName>
    <definedName name="___________TT31">'[15]Relatório-1ª med.'!#REF!</definedName>
    <definedName name="___________TT32" localSheetId="4">'[15]Relatório-1ª med.'!#REF!</definedName>
    <definedName name="___________TT32" localSheetId="15">'[15]Relatório-1ª med.'!#REF!</definedName>
    <definedName name="___________TT32" localSheetId="21">[9]RELATÓRIO!$D$184</definedName>
    <definedName name="___________TT32">'[15]Relatório-1ª med.'!#REF!</definedName>
    <definedName name="___________tt322">[9]RELATÓRIO!$D$189</definedName>
    <definedName name="___________TT33" localSheetId="4">'[15]Relatório-1ª med.'!#REF!</definedName>
    <definedName name="___________TT33" localSheetId="15">'[15]Relatório-1ª med.'!#REF!</definedName>
    <definedName name="___________TT33" localSheetId="21">[9]RELATÓRIO!$D$195</definedName>
    <definedName name="___________TT33">'[15]Relatório-1ª med.'!#REF!</definedName>
    <definedName name="___________TT34" localSheetId="4">'[15]Relatório-1ª med.'!#REF!</definedName>
    <definedName name="___________TT34" localSheetId="15">'[15]Relatório-1ª med.'!#REF!</definedName>
    <definedName name="___________TT34" localSheetId="21">[9]RELATÓRIO!$D$200</definedName>
    <definedName name="___________TT34">'[15]Relatório-1ª med.'!#REF!</definedName>
    <definedName name="___________TT35">[9]RELATÓRIO!$D$205</definedName>
    <definedName name="___________TT36" localSheetId="4">'[15]Relatório-1ª med.'!#REF!</definedName>
    <definedName name="___________TT36" localSheetId="15">'[15]Relatório-1ª med.'!#REF!</definedName>
    <definedName name="___________TT36" localSheetId="21">[9]RELATÓRIO!$D$210</definedName>
    <definedName name="___________TT36">'[15]Relatório-1ª med.'!#REF!</definedName>
    <definedName name="___________TT37">[9]RELATÓRIO!$D$215</definedName>
    <definedName name="___________TT38" localSheetId="4">'[15]Relatório-1ª med.'!#REF!</definedName>
    <definedName name="___________TT38" localSheetId="15">'[15]Relatório-1ª med.'!#REF!</definedName>
    <definedName name="___________TT38" localSheetId="21">[9]RELATÓRIO!$D$220</definedName>
    <definedName name="___________TT38">'[15]Relatório-1ª med.'!#REF!</definedName>
    <definedName name="___________TT39" localSheetId="4">'[15]Relatório-1ª med.'!#REF!</definedName>
    <definedName name="___________TT39" localSheetId="15">'[15]Relatório-1ª med.'!#REF!</definedName>
    <definedName name="___________TT39" localSheetId="21">[9]RELATÓRIO!$D$225</definedName>
    <definedName name="___________TT39">'[15]Relatório-1ª med.'!#REF!</definedName>
    <definedName name="___________TT4">[9]RELATÓRIO!$D$33</definedName>
    <definedName name="___________TT40" localSheetId="4">'[15]Relatório-1ª med.'!#REF!</definedName>
    <definedName name="___________TT40" localSheetId="15">'[15]Relatório-1ª med.'!#REF!</definedName>
    <definedName name="___________TT40" localSheetId="21">[9]RELATÓRIO!$D$230</definedName>
    <definedName name="___________TT40">'[15]Relatório-1ª med.'!#REF!</definedName>
    <definedName name="___________TT41">[9]RELATÓRIO!$D$235</definedName>
    <definedName name="___________TT42">[9]RELATÓRIO!$D$240</definedName>
    <definedName name="___________TT43">[9]RELATÓRIO!$D$245</definedName>
    <definedName name="___________TT44">[9]RELATÓRIO!$D$250</definedName>
    <definedName name="___________TT45">[9]RELATÓRIO!$D$255</definedName>
    <definedName name="___________TT46">[9]RELATÓRIO!$D$260</definedName>
    <definedName name="___________TT47">[9]RELATÓRIO!$D$265</definedName>
    <definedName name="___________TT48">[9]RELATÓRIO!$D$270</definedName>
    <definedName name="___________TT49">[9]RELATÓRIO!$D$275</definedName>
    <definedName name="___________TT5" localSheetId="4">'[15]Relatório-1ª med.'!#REF!</definedName>
    <definedName name="___________TT5" localSheetId="15">'[15]Relatório-1ª med.'!#REF!</definedName>
    <definedName name="___________TT5" localSheetId="21">[9]RELATÓRIO!$D$38</definedName>
    <definedName name="___________TT5">'[15]Relatório-1ª med.'!#REF!</definedName>
    <definedName name="___________TT50">[9]RELATÓRIO!$D$280</definedName>
    <definedName name="___________TT51">[9]RELATÓRIO!$D$285</definedName>
    <definedName name="___________TT52" localSheetId="4">'[15]Relatório-1ª med.'!#REF!</definedName>
    <definedName name="___________TT52" localSheetId="15">'[15]Relatório-1ª med.'!#REF!</definedName>
    <definedName name="___________TT52" localSheetId="21">[9]RELATÓRIO!$D$290</definedName>
    <definedName name="___________TT52">'[15]Relatório-1ª med.'!#REF!</definedName>
    <definedName name="___________TT53" localSheetId="4">'[15]Relatório-1ª med.'!#REF!</definedName>
    <definedName name="___________TT53" localSheetId="15">'[15]Relatório-1ª med.'!#REF!</definedName>
    <definedName name="___________TT53" localSheetId="21">[9]RELATÓRIO!$D$295</definedName>
    <definedName name="___________TT53">'[15]Relatório-1ª med.'!#REF!</definedName>
    <definedName name="___________TT54" localSheetId="4">'[15]Relatório-1ª med.'!#REF!</definedName>
    <definedName name="___________TT54" localSheetId="15">'[15]Relatório-1ª med.'!#REF!</definedName>
    <definedName name="___________TT54" localSheetId="21">[9]RELATÓRIO!$D$300</definedName>
    <definedName name="___________TT54">'[15]Relatório-1ª med.'!#REF!</definedName>
    <definedName name="___________TT55" localSheetId="4">'[15]Relatório-1ª med.'!#REF!</definedName>
    <definedName name="___________TT55" localSheetId="15">'[15]Relatório-1ª med.'!#REF!</definedName>
    <definedName name="___________TT55" localSheetId="21">[9]RELATÓRIO!$D$305</definedName>
    <definedName name="___________TT55">'[15]Relatório-1ª med.'!#REF!</definedName>
    <definedName name="___________TT56">[9]RELATÓRIO!$D$310</definedName>
    <definedName name="___________TT57">[9]RELATÓRIO!$D$315</definedName>
    <definedName name="___________TT58">[9]RELATÓRIO!$D$320</definedName>
    <definedName name="___________TT59">[9]RELATÓRIO!$D$325</definedName>
    <definedName name="___________TT6" localSheetId="4">'[15]Relatório-1ª med.'!#REF!</definedName>
    <definedName name="___________TT6" localSheetId="15">'[15]Relatório-1ª med.'!#REF!</definedName>
    <definedName name="___________TT6" localSheetId="21">[9]RELATÓRIO!$D$43</definedName>
    <definedName name="___________TT6">'[15]Relatório-1ª med.'!#REF!</definedName>
    <definedName name="___________TT60" localSheetId="4">'[15]Relatório-1ª med.'!#REF!</definedName>
    <definedName name="___________TT60" localSheetId="15">'[15]Relatório-1ª med.'!#REF!</definedName>
    <definedName name="___________TT60" localSheetId="21">[9]RELATÓRIO!$D$330</definedName>
    <definedName name="___________TT60">'[15]Relatório-1ª med.'!#REF!</definedName>
    <definedName name="___________TT61" localSheetId="4">'[15]Relatório-1ª med.'!#REF!</definedName>
    <definedName name="___________TT61" localSheetId="15">'[15]Relatório-1ª med.'!#REF!</definedName>
    <definedName name="___________TT61" localSheetId="21">[9]RELATÓRIO!$D$335</definedName>
    <definedName name="___________TT61">'[15]Relatório-1ª med.'!#REF!</definedName>
    <definedName name="___________TT62">[9]RELATÓRIO!$D$339</definedName>
    <definedName name="___________TT63">[9]RELATÓRIO!$D$344</definedName>
    <definedName name="___________TT64">[9]RELATÓRIO!$D$349</definedName>
    <definedName name="___________TT65">[9]RELATÓRIO!$D$354</definedName>
    <definedName name="___________TT66">[9]RELATÓRIO!$D$359</definedName>
    <definedName name="___________TT67">[9]RELATÓRIO!$D$365</definedName>
    <definedName name="___________TT68">[9]RELATÓRIO!$D$370</definedName>
    <definedName name="___________TT69" localSheetId="4">'[15]Relatório-1ª med.'!#REF!</definedName>
    <definedName name="___________TT69" localSheetId="15">'[15]Relatório-1ª med.'!#REF!</definedName>
    <definedName name="___________TT69" localSheetId="21">[9]RELATÓRIO!$D$375</definedName>
    <definedName name="___________TT69">'[15]Relatório-1ª med.'!#REF!</definedName>
    <definedName name="___________TT7" localSheetId="4">'[15]Relatório-1ª med.'!#REF!</definedName>
    <definedName name="___________TT7" localSheetId="15">'[15]Relatório-1ª med.'!#REF!</definedName>
    <definedName name="___________TT7" localSheetId="21">[9]RELATÓRIO!$D$48</definedName>
    <definedName name="___________TT7">'[15]Relatório-1ª med.'!#REF!</definedName>
    <definedName name="___________TT70" localSheetId="4">'[15]Relatório-1ª med.'!#REF!</definedName>
    <definedName name="___________TT70" localSheetId="15">'[15]Relatório-1ª med.'!#REF!</definedName>
    <definedName name="___________TT70" localSheetId="21">[9]RELATÓRIO!$D$380</definedName>
    <definedName name="___________TT70">'[15]Relatório-1ª med.'!#REF!</definedName>
    <definedName name="___________TT71" localSheetId="4">'[15]Relatório-1ª med.'!#REF!</definedName>
    <definedName name="___________TT71" localSheetId="15">'[15]Relatório-1ª med.'!#REF!</definedName>
    <definedName name="___________TT71" localSheetId="21">[9]RELATÓRIO!$D$385</definedName>
    <definedName name="___________TT71">'[15]Relatório-1ª med.'!#REF!</definedName>
    <definedName name="___________TT72">[9]RELATÓRIO!$D$390</definedName>
    <definedName name="___________TT73">[9]RELATÓRIO!$D$395</definedName>
    <definedName name="___________TT74" localSheetId="4">'[15]Relatório-1ª med.'!#REF!</definedName>
    <definedName name="___________TT74" localSheetId="15">'[15]Relatório-1ª med.'!#REF!</definedName>
    <definedName name="___________TT74" localSheetId="21">[9]RELATÓRIO!$D$400</definedName>
    <definedName name="___________TT74">'[15]Relatório-1ª med.'!#REF!</definedName>
    <definedName name="___________TT75" localSheetId="4">'[15]Relatório-1ª med.'!#REF!</definedName>
    <definedName name="___________TT75" localSheetId="15">'[15]Relatório-1ª med.'!#REF!</definedName>
    <definedName name="___________TT75" localSheetId="21">[9]RELATÓRIO!$D$405</definedName>
    <definedName name="___________TT75">'[15]Relatório-1ª med.'!#REF!</definedName>
    <definedName name="___________TT76" localSheetId="4">'[15]Relatório-1ª med.'!#REF!</definedName>
    <definedName name="___________TT76" localSheetId="15">'[15]Relatório-1ª med.'!#REF!</definedName>
    <definedName name="___________TT76" localSheetId="21">[9]RELATÓRIO!$D$410</definedName>
    <definedName name="___________TT76">'[15]Relatório-1ª med.'!#REF!</definedName>
    <definedName name="___________TT77" localSheetId="4">'[15]Relatório-1ª med.'!#REF!</definedName>
    <definedName name="___________TT77" localSheetId="15">'[15]Relatório-1ª med.'!#REF!</definedName>
    <definedName name="___________TT77" localSheetId="21">[9]RELATÓRIO!$D$415</definedName>
    <definedName name="___________TT77">'[15]Relatório-1ª med.'!#REF!</definedName>
    <definedName name="___________TT78" localSheetId="4">'[15]Relatório-1ª med.'!#REF!</definedName>
    <definedName name="___________TT78" localSheetId="15">'[15]Relatório-1ª med.'!#REF!</definedName>
    <definedName name="___________TT78" localSheetId="21">[9]RELATÓRIO!$D$420</definedName>
    <definedName name="___________TT78">'[15]Relatório-1ª med.'!#REF!</definedName>
    <definedName name="___________TT79" localSheetId="4">'[15]Relatório-1ª med.'!#REF!</definedName>
    <definedName name="___________TT79" localSheetId="15">'[15]Relatório-1ª med.'!#REF!</definedName>
    <definedName name="___________TT79" localSheetId="21">[9]RELATÓRIO!$D$425</definedName>
    <definedName name="___________TT79">'[15]Relatório-1ª med.'!#REF!</definedName>
    <definedName name="___________TT8">[9]RELATÓRIO!$D$53</definedName>
    <definedName name="___________TT80">[9]RELATÓRIO!$D$430</definedName>
    <definedName name="___________TT81">[9]RELATÓRIO!$D$434</definedName>
    <definedName name="___________TT82">[9]RELATÓRIO!$D$439</definedName>
    <definedName name="___________TT83">[9]RELATÓRIO!$D$444</definedName>
    <definedName name="___________TT84">[9]RELATÓRIO!$D$449</definedName>
    <definedName name="___________TT85">[9]RELATÓRIO!$D$454</definedName>
    <definedName name="___________TT86">[9]RELATÓRIO!$D$459</definedName>
    <definedName name="___________TT87">[9]RELATÓRIO!$D$464</definedName>
    <definedName name="___________TT88">[9]RELATÓRIO!$D$469</definedName>
    <definedName name="___________TT89">[9]RELATÓRIO!$D$474</definedName>
    <definedName name="___________TT9">[9]RELATÓRIO!$D$58</definedName>
    <definedName name="___________TT90">[9]RELATÓRIO!$D$479</definedName>
    <definedName name="___________TT91">[9]RELATÓRIO!$D$484</definedName>
    <definedName name="___________TT92">[9]RELATÓRIO!$D$490</definedName>
    <definedName name="___________TT93">[9]RELATÓRIO!$D$495</definedName>
    <definedName name="___________TT94" localSheetId="4">'[15]Relatório-1ª med.'!#REF!</definedName>
    <definedName name="___________TT94" localSheetId="15">'[15]Relatório-1ª med.'!#REF!</definedName>
    <definedName name="___________TT94" localSheetId="21">[9]RELATÓRIO!$D$500</definedName>
    <definedName name="___________TT94">'[15]Relatório-1ª med.'!#REF!</definedName>
    <definedName name="___________TT95" localSheetId="4">'[15]Relatório-1ª med.'!#REF!</definedName>
    <definedName name="___________TT95" localSheetId="15">'[15]Relatório-1ª med.'!#REF!</definedName>
    <definedName name="___________TT95" localSheetId="21">[9]RELATÓRIO!$D$505</definedName>
    <definedName name="___________TT95">'[15]Relatório-1ª med.'!#REF!</definedName>
    <definedName name="___________TT96">[9]RELATÓRIO!$D$510</definedName>
    <definedName name="___________TT97" localSheetId="4">'[15]Relatório-1ª med.'!#REF!</definedName>
    <definedName name="___________TT97" localSheetId="15">'[15]Relatório-1ª med.'!#REF!</definedName>
    <definedName name="___________TT97" localSheetId="21">[9]RELATÓRIO!$D$515</definedName>
    <definedName name="___________TT97">'[15]Relatório-1ª med.'!#REF!</definedName>
    <definedName name="___________TT98">[9]RELATÓRIO!$D$520</definedName>
    <definedName name="___________TT99">[9]RELATÓRIO!$D$525</definedName>
    <definedName name="___________xlnm.Print_Area_1" localSheetId="4">#REF!</definedName>
    <definedName name="___________xlnm.Print_Area_1" localSheetId="15">#REF!</definedName>
    <definedName name="___________xlnm.Print_Area_1" localSheetId="9">#REF!</definedName>
    <definedName name="___________xlnm.Print_Area_1" localSheetId="8">#REF!</definedName>
    <definedName name="___________xlnm.Print_Area_1">#REF!</definedName>
    <definedName name="__________ABR95" localSheetId="3">[14]Consultoria!#REF!</definedName>
    <definedName name="__________ABR95">[14]Consultoria!#REF!</definedName>
    <definedName name="__________ABR96" localSheetId="3">[14]Consultoria!#REF!</definedName>
    <definedName name="__________ABR96">[14]Consultoria!#REF!</definedName>
    <definedName name="__________ABR97" localSheetId="3">[14]Consultoria!#REF!</definedName>
    <definedName name="__________ABR97">[14]Consultoria!#REF!</definedName>
    <definedName name="__________ABR98" localSheetId="3">[14]Consultoria!#REF!</definedName>
    <definedName name="__________ABR98">[14]Consultoria!#REF!</definedName>
    <definedName name="__________ABR99" localSheetId="3">[14]Consultoria!#REF!</definedName>
    <definedName name="__________ABR99">[14]Consultoria!#REF!</definedName>
    <definedName name="__________AGO95" localSheetId="3">[14]Consultoria!#REF!</definedName>
    <definedName name="__________AGO95">[14]Consultoria!#REF!</definedName>
    <definedName name="__________AGO96" localSheetId="3">[14]Consultoria!#REF!</definedName>
    <definedName name="__________AGO96">[14]Consultoria!#REF!</definedName>
    <definedName name="__________AGO97" localSheetId="3">[14]Consultoria!#REF!</definedName>
    <definedName name="__________AGO97">[14]Consultoria!#REF!</definedName>
    <definedName name="__________AGO98" localSheetId="3">[14]Consultoria!#REF!</definedName>
    <definedName name="__________AGO98">[14]Consultoria!#REF!</definedName>
    <definedName name="__________AGO99" localSheetId="3">[14]Consultoria!#REF!</definedName>
    <definedName name="__________AGO99">[14]Consultoria!#REF!</definedName>
    <definedName name="__________Brz1">[23]Feriados!$B$4:$B$14</definedName>
    <definedName name="__________Brz2">[23]Feriados!$B$17:$B$24</definedName>
    <definedName name="__________cab1" localSheetId="4">#REF!</definedName>
    <definedName name="__________cab1" localSheetId="15">#REF!</definedName>
    <definedName name="__________cab1" localSheetId="21">#REF!</definedName>
    <definedName name="__________cab1" localSheetId="9">#REF!</definedName>
    <definedName name="__________cab1" localSheetId="8">#REF!</definedName>
    <definedName name="__________cab1">#REF!</definedName>
    <definedName name="__________cab2">#REF!</definedName>
    <definedName name="__________DEZ94" localSheetId="3">[14]Consultoria!#REF!</definedName>
    <definedName name="__________DEZ94">[14]Consultoria!#REF!</definedName>
    <definedName name="__________DEZ95" localSheetId="3">[14]Consultoria!#REF!</definedName>
    <definedName name="__________DEZ95">[14]Consultoria!#REF!</definedName>
    <definedName name="__________DEZ96" localSheetId="3">[14]Consultoria!#REF!</definedName>
    <definedName name="__________DEZ96">[14]Consultoria!#REF!</definedName>
    <definedName name="__________DEZ97" localSheetId="3">[14]Consultoria!#REF!</definedName>
    <definedName name="__________DEZ97">[14]Consultoria!#REF!</definedName>
    <definedName name="__________DEZ98" localSheetId="3">[14]Consultoria!#REF!</definedName>
    <definedName name="__________DEZ98">[14]Consultoria!#REF!</definedName>
    <definedName name="__________DEZ99" localSheetId="3">[14]Consultoria!#REF!</definedName>
    <definedName name="__________DEZ99">[14]Consultoria!#REF!</definedName>
    <definedName name="__________dmt1000">#REF!</definedName>
    <definedName name="__________dmt1200">#REF!</definedName>
    <definedName name="__________dmt2">#REF!</definedName>
    <definedName name="__________dmt200">#REF!</definedName>
    <definedName name="__________dmt400">#REF!</definedName>
    <definedName name="__________dmt50">#REF!</definedName>
    <definedName name="__________dmt600">#REF!</definedName>
    <definedName name="__________dmt800">#REF!</definedName>
    <definedName name="__________dre2" localSheetId="4">#REF!</definedName>
    <definedName name="__________dre2" localSheetId="15">#REF!</definedName>
    <definedName name="__________dre2" localSheetId="21">#REF!</definedName>
    <definedName name="__________dre2" localSheetId="9">#REF!</definedName>
    <definedName name="__________dre2" localSheetId="8">#REF!</definedName>
    <definedName name="__________dre2">#REF!</definedName>
    <definedName name="__________emp2" localSheetId="4">'[24]DMT modelo'!$AA$13</definedName>
    <definedName name="__________emp2" localSheetId="21">'[6]DMT modelo'!$AA$13</definedName>
    <definedName name="__________emp2">'[24]DMT modelo'!$AA$13</definedName>
    <definedName name="__________Ext2" localSheetId="4">'[16]P A T O 99 B'!#REF!</definedName>
    <definedName name="__________Ext2" localSheetId="15">'[16]P A T O 99 B'!#REF!</definedName>
    <definedName name="__________Ext2" localSheetId="9">'[16]P A T O 99 B'!#REF!</definedName>
    <definedName name="__________Ext2" localSheetId="8">'[16]P A T O 99 B'!#REF!</definedName>
    <definedName name="__________Ext2">'[16]P A T O 99 B'!#REF!</definedName>
    <definedName name="__________FEV95" localSheetId="3">[14]Consultoria!#REF!</definedName>
    <definedName name="__________FEV95">[14]Consultoria!#REF!</definedName>
    <definedName name="__________FEV96" localSheetId="3">[14]Consultoria!#REF!</definedName>
    <definedName name="__________FEV96">[14]Consultoria!#REF!</definedName>
    <definedName name="__________FEV97" localSheetId="3">[14]Consultoria!#REF!</definedName>
    <definedName name="__________FEV97">[14]Consultoria!#REF!</definedName>
    <definedName name="__________FEV98" localSheetId="3">[14]Consultoria!#REF!</definedName>
    <definedName name="__________FEV98">[14]Consultoria!#REF!</definedName>
    <definedName name="__________FEV99" localSheetId="3">[14]Consultoria!#REF!</definedName>
    <definedName name="__________FEV99">[14]Consultoria!#REF!</definedName>
    <definedName name="__________HUL99" localSheetId="3">[14]Consultoria!#REF!</definedName>
    <definedName name="__________HUL99">[14]Consultoria!#REF!</definedName>
    <definedName name="__________ind100" localSheetId="4">#REF!</definedName>
    <definedName name="__________ind100" localSheetId="15">#REF!</definedName>
    <definedName name="__________ind100" localSheetId="21">#REF!</definedName>
    <definedName name="__________ind100" localSheetId="9">#REF!</definedName>
    <definedName name="__________ind100" localSheetId="8">#REF!</definedName>
    <definedName name="__________ind100">#REF!</definedName>
    <definedName name="__________JAN95" localSheetId="3">[14]Consultoria!#REF!</definedName>
    <definedName name="__________JAN95">[14]Consultoria!#REF!</definedName>
    <definedName name="__________JAN96" localSheetId="3">[14]Consultoria!#REF!</definedName>
    <definedName name="__________JAN96">[14]Consultoria!#REF!</definedName>
    <definedName name="__________JAN97" localSheetId="3">[14]Consultoria!#REF!</definedName>
    <definedName name="__________JAN97">[14]Consultoria!#REF!</definedName>
    <definedName name="__________JAN98" localSheetId="3">[14]Consultoria!#REF!</definedName>
    <definedName name="__________JAN98">[14]Consultoria!#REF!</definedName>
    <definedName name="__________JAN9888" localSheetId="3">[14]Consultoria!#REF!</definedName>
    <definedName name="__________JAN9888">[14]Consultoria!#REF!</definedName>
    <definedName name="__________JAN99" localSheetId="3">[14]Consultoria!#REF!</definedName>
    <definedName name="__________JAN99">[14]Consultoria!#REF!</definedName>
    <definedName name="__________JAZ1" localSheetId="4">#REF!</definedName>
    <definedName name="__________JAZ1" localSheetId="15">#REF!</definedName>
    <definedName name="__________JAZ1" localSheetId="21">#REF!</definedName>
    <definedName name="__________JAZ1" localSheetId="9">#REF!</definedName>
    <definedName name="__________JAZ1" localSheetId="8">#REF!</definedName>
    <definedName name="__________JAZ1">#REF!</definedName>
    <definedName name="__________JAZ11" localSheetId="4">#REF!</definedName>
    <definedName name="__________JAZ11" localSheetId="15">#REF!</definedName>
    <definedName name="__________JAZ11" localSheetId="21">#REF!</definedName>
    <definedName name="__________JAZ11" localSheetId="9">#REF!</definedName>
    <definedName name="__________JAZ11" localSheetId="8">#REF!</definedName>
    <definedName name="__________JAZ11">#REF!</definedName>
    <definedName name="__________JAZ2" localSheetId="4">#REF!</definedName>
    <definedName name="__________JAZ2" localSheetId="15">#REF!</definedName>
    <definedName name="__________JAZ2" localSheetId="21">#REF!</definedName>
    <definedName name="__________JAZ2" localSheetId="9">#REF!</definedName>
    <definedName name="__________JAZ2" localSheetId="8">#REF!</definedName>
    <definedName name="__________JAZ2">#REF!</definedName>
    <definedName name="__________JAZ22" localSheetId="15">#REF!</definedName>
    <definedName name="__________JAZ22" localSheetId="21">#REF!</definedName>
    <definedName name="__________JAZ22">#REF!</definedName>
    <definedName name="__________JAZ3" localSheetId="15">#REF!</definedName>
    <definedName name="__________JAZ3" localSheetId="21">#REF!</definedName>
    <definedName name="__________JAZ3">#REF!</definedName>
    <definedName name="__________JAZ33" localSheetId="15">#REF!</definedName>
    <definedName name="__________JAZ33" localSheetId="21">#REF!</definedName>
    <definedName name="__________JAZ33">#REF!</definedName>
    <definedName name="__________JUL95" localSheetId="3">[14]Consultoria!#REF!</definedName>
    <definedName name="__________JUL95">[14]Consultoria!#REF!</definedName>
    <definedName name="__________JUL96" localSheetId="3">[14]Consultoria!#REF!</definedName>
    <definedName name="__________JUL96">[14]Consultoria!#REF!</definedName>
    <definedName name="__________JUL97" localSheetId="3">[14]Consultoria!#REF!</definedName>
    <definedName name="__________JUL97">[14]Consultoria!#REF!</definedName>
    <definedName name="__________JUL98" localSheetId="3">[14]Consultoria!#REF!</definedName>
    <definedName name="__________JUL98">[14]Consultoria!#REF!</definedName>
    <definedName name="__________JUL99" localSheetId="3">[14]Consultoria!#REF!</definedName>
    <definedName name="__________JUL99">[14]Consultoria!#REF!</definedName>
    <definedName name="__________JUN95" localSheetId="3">[14]Consultoria!#REF!</definedName>
    <definedName name="__________JUN95">[14]Consultoria!#REF!</definedName>
    <definedName name="__________JUN96" localSheetId="3">[14]Consultoria!#REF!</definedName>
    <definedName name="__________JUN96">[14]Consultoria!#REF!</definedName>
    <definedName name="__________JUN97" localSheetId="3">[14]Consultoria!#REF!</definedName>
    <definedName name="__________JUN97">[14]Consultoria!#REF!</definedName>
    <definedName name="__________JUN98" localSheetId="3">[14]Consultoria!#REF!</definedName>
    <definedName name="__________JUN98">[14]Consultoria!#REF!</definedName>
    <definedName name="__________JUN99" localSheetId="3">[14]Consultoria!#REF!</definedName>
    <definedName name="__________JUN99">[14]Consultoria!#REF!</definedName>
    <definedName name="__________MAI95" localSheetId="3">[14]Consultoria!#REF!</definedName>
    <definedName name="__________MAI95">[14]Consultoria!#REF!</definedName>
    <definedName name="__________MAI96" localSheetId="3">[14]Consultoria!#REF!</definedName>
    <definedName name="__________MAI96">[14]Consultoria!#REF!</definedName>
    <definedName name="__________MAI97" localSheetId="3">[14]Consultoria!#REF!</definedName>
    <definedName name="__________MAI97">[14]Consultoria!#REF!</definedName>
    <definedName name="__________MAI98" localSheetId="3">[14]Consultoria!#REF!</definedName>
    <definedName name="__________MAI98">[14]Consultoria!#REF!</definedName>
    <definedName name="__________MAI99" localSheetId="3">[14]Consultoria!#REF!</definedName>
    <definedName name="__________MAI99">[14]Consultoria!#REF!</definedName>
    <definedName name="__________MAI990" localSheetId="3">[14]Consultoria!#REF!</definedName>
    <definedName name="__________MAI990">[14]Consultoria!#REF!</definedName>
    <definedName name="__________MAR95" localSheetId="3">[14]Consultoria!#REF!</definedName>
    <definedName name="__________MAR95">[14]Consultoria!#REF!</definedName>
    <definedName name="__________MAR96" localSheetId="3">[14]Consultoria!#REF!</definedName>
    <definedName name="__________MAR96">[14]Consultoria!#REF!</definedName>
    <definedName name="__________MAR97" localSheetId="3">[14]Consultoria!#REF!</definedName>
    <definedName name="__________MAR97">[14]Consultoria!#REF!</definedName>
    <definedName name="__________MAR98" localSheetId="3">[14]Consultoria!#REF!</definedName>
    <definedName name="__________MAR98">[14]Consultoria!#REF!</definedName>
    <definedName name="__________MAR99" localSheetId="3">[14]Consultoria!#REF!</definedName>
    <definedName name="__________MAR99">[14]Consultoria!#REF!</definedName>
    <definedName name="__________mem2" localSheetId="4">#REF!</definedName>
    <definedName name="__________mem2" localSheetId="15">#REF!</definedName>
    <definedName name="__________mem2" localSheetId="21">'[11]Mat Asf'!$H$37</definedName>
    <definedName name="__________mem2" localSheetId="9">#REF!</definedName>
    <definedName name="__________mem2" localSheetId="8">#REF!</definedName>
    <definedName name="__________mem2">#REF!</definedName>
    <definedName name="__________NOV94" localSheetId="3">[14]Consultoria!#REF!</definedName>
    <definedName name="__________NOV94">[14]Consultoria!#REF!</definedName>
    <definedName name="__________NOV95" localSheetId="3">[14]Consultoria!#REF!</definedName>
    <definedName name="__________NOV95">[14]Consultoria!#REF!</definedName>
    <definedName name="__________NOV96" localSheetId="3">[14]Consultoria!#REF!</definedName>
    <definedName name="__________NOV96">[14]Consultoria!#REF!</definedName>
    <definedName name="__________NOV97" localSheetId="3">[14]Consultoria!#REF!</definedName>
    <definedName name="__________NOV97">[14]Consultoria!#REF!</definedName>
    <definedName name="__________NOV98" localSheetId="3">[14]Consultoria!#REF!</definedName>
    <definedName name="__________NOV98">[14]Consultoria!#REF!</definedName>
    <definedName name="__________NOV99" localSheetId="3">[14]Consultoria!#REF!</definedName>
    <definedName name="__________NOV99">[14]Consultoria!#REF!</definedName>
    <definedName name="__________oac2" localSheetId="4">#REF!</definedName>
    <definedName name="__________oac2" localSheetId="15">#REF!</definedName>
    <definedName name="__________oac2" localSheetId="21">#REF!</definedName>
    <definedName name="__________oac2" localSheetId="9">#REF!</definedName>
    <definedName name="__________oac2" localSheetId="8">#REF!</definedName>
    <definedName name="__________oac2">#REF!</definedName>
    <definedName name="__________oae2" localSheetId="4">#REF!</definedName>
    <definedName name="__________oae2" localSheetId="15">#REF!</definedName>
    <definedName name="__________oae2" localSheetId="21">#REF!</definedName>
    <definedName name="__________oae2" localSheetId="9">#REF!</definedName>
    <definedName name="__________oae2" localSheetId="8">#REF!</definedName>
    <definedName name="__________oae2">#REF!</definedName>
    <definedName name="__________oco2" localSheetId="4">#REF!</definedName>
    <definedName name="__________oco2" localSheetId="15">#REF!</definedName>
    <definedName name="__________oco2" localSheetId="21">#REF!</definedName>
    <definedName name="__________oco2" localSheetId="9">#REF!</definedName>
    <definedName name="__________oco2" localSheetId="8">#REF!</definedName>
    <definedName name="__________oco2">#REF!</definedName>
    <definedName name="__________OUT94" localSheetId="3">[14]Consultoria!#REF!</definedName>
    <definedName name="__________OUT94">[14]Consultoria!#REF!</definedName>
    <definedName name="__________OUT95" localSheetId="3">[14]Consultoria!#REF!</definedName>
    <definedName name="__________OUT95">[14]Consultoria!#REF!</definedName>
    <definedName name="__________OUT96" localSheetId="3">[14]Consultoria!#REF!</definedName>
    <definedName name="__________OUT96">[14]Consultoria!#REF!</definedName>
    <definedName name="__________OUT97" localSheetId="3">[14]Consultoria!#REF!</definedName>
    <definedName name="__________OUT97">[14]Consultoria!#REF!</definedName>
    <definedName name="__________OUT98" localSheetId="4" hidden="1">{#N/A,#N/A,TRUE,"Serviços"}</definedName>
    <definedName name="__________OUT98" localSheetId="3">[14]Consultoria!#REF!</definedName>
    <definedName name="__________OUT98" localSheetId="7" hidden="1">{#N/A,#N/A,TRUE,"Serviços"}</definedName>
    <definedName name="__________OUT98" localSheetId="9" hidden="1">{#N/A,#N/A,TRUE,"Serviços"}</definedName>
    <definedName name="__________OUT98" localSheetId="8" hidden="1">{#N/A,#N/A,TRUE,"Serviços"}</definedName>
    <definedName name="__________OUT98">[14]Consultoria!#REF!</definedName>
    <definedName name="__________OUT99" localSheetId="3">[14]Consultoria!#REF!</definedName>
    <definedName name="__________OUT99">[14]Consultoria!#REF!</definedName>
    <definedName name="__________pav2" localSheetId="4">#REF!</definedName>
    <definedName name="__________pav2" localSheetId="15">#REF!</definedName>
    <definedName name="__________pav2" localSheetId="21">#REF!</definedName>
    <definedName name="__________pav2" localSheetId="9">#REF!</definedName>
    <definedName name="__________pav2" localSheetId="8">#REF!</definedName>
    <definedName name="__________pav2">#REF!</definedName>
    <definedName name="__________PL1" localSheetId="4">#REF!</definedName>
    <definedName name="__________PL1" localSheetId="15">#REF!</definedName>
    <definedName name="__________PL1" localSheetId="9">#REF!</definedName>
    <definedName name="__________PL1" localSheetId="8">#REF!</definedName>
    <definedName name="__________PL1">#REF!</definedName>
    <definedName name="__________PL1_25" localSheetId="4">#REF!</definedName>
    <definedName name="__________PL1_25" localSheetId="15">#REF!</definedName>
    <definedName name="__________PL1_25" localSheetId="9">#REF!</definedName>
    <definedName name="__________PL1_25" localSheetId="8">#REF!</definedName>
    <definedName name="__________PL1_25">#REF!</definedName>
    <definedName name="__________r" localSheetId="15">#REF!</definedName>
    <definedName name="__________r">#REF!</definedName>
    <definedName name="__________r_25" localSheetId="15">#REF!</definedName>
    <definedName name="__________r_25">#REF!</definedName>
    <definedName name="__________Rbv1" localSheetId="4">'[19]Página 16'!$C$3:$C$7</definedName>
    <definedName name="__________Rbv1">'[19]Página 16'!$C$3:$C$7</definedName>
    <definedName name="__________reg1" localSheetId="4">[21]DADOS!$B$4</definedName>
    <definedName name="__________reg1">[21]DADOS!$B$4</definedName>
    <definedName name="__________reg3" localSheetId="4">[22]eq!$A$2:$D$42</definedName>
    <definedName name="__________reg3">[22]eq!$A$2:$D$42</definedName>
    <definedName name="__________reg5" localSheetId="4">[22]mo!$A$2:$C$10</definedName>
    <definedName name="__________reg5">[22]mo!$A$2:$C$10</definedName>
    <definedName name="__________reg7" localSheetId="4">[21]mat!$A$2:$C$33</definedName>
    <definedName name="__________reg7">[21]mat!$A$2:$C$33</definedName>
    <definedName name="__________RET1" localSheetId="4">#REF!</definedName>
    <definedName name="__________RET1" localSheetId="15">#REF!</definedName>
    <definedName name="__________RET1" localSheetId="21">#REF!</definedName>
    <definedName name="__________RET1" localSheetId="9">#REF!</definedName>
    <definedName name="__________RET1" localSheetId="8">#REF!</definedName>
    <definedName name="__________RET1">#REF!</definedName>
    <definedName name="__________SET94" localSheetId="3">[14]Consultoria!#REF!</definedName>
    <definedName name="__________SET94">[14]Consultoria!#REF!</definedName>
    <definedName name="__________SET95" localSheetId="3">[14]Consultoria!#REF!</definedName>
    <definedName name="__________SET95">[14]Consultoria!#REF!</definedName>
    <definedName name="__________SET96" localSheetId="3">[14]Consultoria!#REF!</definedName>
    <definedName name="__________SET96">[14]Consultoria!#REF!</definedName>
    <definedName name="__________SET97" localSheetId="3">[14]Consultoria!#REF!</definedName>
    <definedName name="__________SET97">[14]Consultoria!#REF!</definedName>
    <definedName name="__________SET98" localSheetId="3">[14]Consultoria!#REF!</definedName>
    <definedName name="__________SET98">[14]Consultoria!#REF!</definedName>
    <definedName name="__________SET99" localSheetId="3">[14]Consultoria!#REF!</definedName>
    <definedName name="__________SET99">[14]Consultoria!#REF!</definedName>
    <definedName name="__________ter2" localSheetId="4">#REF!</definedName>
    <definedName name="__________ter2" localSheetId="15">#REF!</definedName>
    <definedName name="__________ter2" localSheetId="21">#REF!</definedName>
    <definedName name="__________ter2" localSheetId="9">#REF!</definedName>
    <definedName name="__________ter2" localSheetId="8">#REF!</definedName>
    <definedName name="__________ter2">#REF!</definedName>
    <definedName name="__________tsd4">#REF!</definedName>
    <definedName name="__________TT1">[9]RELATÓRIO!$D$18</definedName>
    <definedName name="__________TT10">[9]RELATÓRIO!$D$64</definedName>
    <definedName name="__________TT100">[9]RELATÓRIO!$D$530</definedName>
    <definedName name="__________TT101">[9]RELATÓRIO!$D$535</definedName>
    <definedName name="__________TT102" localSheetId="4">'[15]Relatório-1ª med.'!#REF!</definedName>
    <definedName name="__________TT102" localSheetId="15">'[15]Relatório-1ª med.'!#REF!</definedName>
    <definedName name="__________TT102" localSheetId="21">[9]RELATÓRIO!$D$540</definedName>
    <definedName name="__________TT102">'[15]Relatório-1ª med.'!#REF!</definedName>
    <definedName name="__________TT103">[9]RELATÓRIO!$D$545</definedName>
    <definedName name="__________TT104">[9]RELATÓRIO!$D$550</definedName>
    <definedName name="__________TT105">[9]RELATÓRIO!$D$555</definedName>
    <definedName name="__________TT106">[9]RELATÓRIO!$D$560</definedName>
    <definedName name="__________TT107" localSheetId="4">'[15]Relatório-1ª med.'!#REF!</definedName>
    <definedName name="__________TT107" localSheetId="15">'[15]Relatório-1ª med.'!#REF!</definedName>
    <definedName name="__________TT107" localSheetId="21">[9]RELATÓRIO!$D$567</definedName>
    <definedName name="__________TT107">'[15]Relatório-1ª med.'!#REF!</definedName>
    <definedName name="__________TT108">[9]RELATÓRIO!$D$572</definedName>
    <definedName name="__________TT109">[9]RELATÓRIO!$D$577</definedName>
    <definedName name="__________TT11">[9]RELATÓRIO!$D$69</definedName>
    <definedName name="__________TT110">[9]RELATÓRIO!$D$582</definedName>
    <definedName name="__________TT111">[9]RELATÓRIO!$D$587</definedName>
    <definedName name="__________TT112">[9]RELATÓRIO!$D$592</definedName>
    <definedName name="__________TT113">[9]RELATÓRIO!$D$597</definedName>
    <definedName name="__________TT114">[9]RELATÓRIO!$D$602</definedName>
    <definedName name="__________TT115">[9]RELATÓRIO!$D$607</definedName>
    <definedName name="__________TT116">[9]RELATÓRIO!$D$612</definedName>
    <definedName name="__________TT117">[9]RELATÓRIO!$D$616</definedName>
    <definedName name="__________TT118">[9]RELATÓRIO!$D$621</definedName>
    <definedName name="__________TT119">[9]RELATÓRIO!$D$626</definedName>
    <definedName name="__________TT12">[9]RELATÓRIO!$D$74</definedName>
    <definedName name="__________TT120">[9]RELATÓRIO!$D$631</definedName>
    <definedName name="__________TT121" localSheetId="4">'[15]Relatório-1ª med.'!#REF!</definedName>
    <definedName name="__________TT121" localSheetId="15">'[15]Relatório-1ª med.'!#REF!</definedName>
    <definedName name="__________TT121" localSheetId="21">[9]RELATÓRIO!$D$636</definedName>
    <definedName name="__________TT121">'[15]Relatório-1ª med.'!#REF!</definedName>
    <definedName name="__________TT122">[9]RELATÓRIO!$D$641</definedName>
    <definedName name="__________TT123" localSheetId="4">'[15]Relatório-1ª med.'!#REF!</definedName>
    <definedName name="__________TT123" localSheetId="15">'[15]Relatório-1ª med.'!#REF!</definedName>
    <definedName name="__________TT123" localSheetId="21">[9]RELATÓRIO!$D$646</definedName>
    <definedName name="__________TT123">'[15]Relatório-1ª med.'!#REF!</definedName>
    <definedName name="__________TT124">[9]RELATÓRIO!$D$652</definedName>
    <definedName name="__________TT125">[9]RELATÓRIO!$D$657</definedName>
    <definedName name="__________TT126">[9]RELATÓRIO!$D$662</definedName>
    <definedName name="__________TT127">[9]RELATÓRIO!$D$667</definedName>
    <definedName name="__________TT128">[9]RELATÓRIO!$D$672</definedName>
    <definedName name="__________TT129">[9]RELATÓRIO!$D$677</definedName>
    <definedName name="__________TT13">[9]RELATÓRIO!$D$79</definedName>
    <definedName name="__________TT130">[9]RELATÓRIO!$D$682</definedName>
    <definedName name="__________TT131">[9]RELATÓRIO!$D$687</definedName>
    <definedName name="__________TT132">[9]RELATÓRIO!$D$692</definedName>
    <definedName name="__________TT133">[9]RELATÓRIO!$D$697</definedName>
    <definedName name="__________TT134">[9]RELATÓRIO!$D$702</definedName>
    <definedName name="__________TT135">[9]RELATÓRIO!$D$707</definedName>
    <definedName name="__________TT136">[9]RELATÓRIO!$D$712</definedName>
    <definedName name="__________TT137">[9]RELATÓRIO!$D$716</definedName>
    <definedName name="__________TT138">[9]RELATÓRIO!$D$721</definedName>
    <definedName name="__________TT139">[9]RELATÓRIO!$D$726</definedName>
    <definedName name="__________TT14">[9]RELATÓRIO!$D$84</definedName>
    <definedName name="__________TT140">[9]RELATÓRIO!$D$731</definedName>
    <definedName name="__________TT141">[9]RELATÓRIO!$D$736</definedName>
    <definedName name="__________TT142">[9]RELATÓRIO!$D$741</definedName>
    <definedName name="__________TT15">[9]RELATÓRIO!$D$89</definedName>
    <definedName name="__________TT16">[9]RELATÓRIO!$D$93</definedName>
    <definedName name="__________TT17">[9]RELATÓRIO!$D$98</definedName>
    <definedName name="__________TT18" localSheetId="4">[25]RELATÓRIO!#REF!</definedName>
    <definedName name="__________TT18" localSheetId="15">[25]RELATÓRIO!#REF!</definedName>
    <definedName name="__________TT18" localSheetId="21">[9]RELATÓRIO!$D$103</definedName>
    <definedName name="__________TT18">[25]RELATÓRIO!#REF!</definedName>
    <definedName name="__________TT19" localSheetId="4">'[15]Relatório-1ª med.'!#REF!</definedName>
    <definedName name="__________TT19" localSheetId="15">'[15]Relatório-1ª med.'!#REF!</definedName>
    <definedName name="__________TT19" localSheetId="21">[9]RELATÓRIO!$D$108</definedName>
    <definedName name="__________TT19">'[15]Relatório-1ª med.'!#REF!</definedName>
    <definedName name="__________TT2">[9]RELATÓRIO!$D$23</definedName>
    <definedName name="__________TT20" localSheetId="4">[25]RELATÓRIO!#REF!</definedName>
    <definedName name="__________TT20" localSheetId="15">[25]RELATÓRIO!#REF!</definedName>
    <definedName name="__________TT20" localSheetId="21">[9]RELATÓRIO!$D$113</definedName>
    <definedName name="__________TT20">[25]RELATÓRIO!#REF!</definedName>
    <definedName name="__________TT21" localSheetId="4">'[15]Relatório-1ª med.'!#REF!</definedName>
    <definedName name="__________TT21" localSheetId="15">'[15]Relatório-1ª med.'!#REF!</definedName>
    <definedName name="__________TT21" localSheetId="21">[9]RELATÓRIO!$D$118</definedName>
    <definedName name="__________TT21">'[15]Relatório-1ª med.'!#REF!</definedName>
    <definedName name="__________TT22" localSheetId="4">'[15]Relatório-1ª med.'!#REF!</definedName>
    <definedName name="__________TT22" localSheetId="15">'[15]Relatório-1ª med.'!#REF!</definedName>
    <definedName name="__________TT22" localSheetId="21">[9]RELATÓRIO!$D$123</definedName>
    <definedName name="__________TT22">'[15]Relatório-1ª med.'!#REF!</definedName>
    <definedName name="__________tt23">[9]RELATÓRIO!$D$129</definedName>
    <definedName name="__________TT24">[9]RELATÓRIO!$D$134</definedName>
    <definedName name="__________TT25">[9]RELATÓRIO!$D$139</definedName>
    <definedName name="__________TT26" localSheetId="4">'[15]Relatório-1ª med.'!#REF!</definedName>
    <definedName name="__________TT26" localSheetId="15">'[15]Relatório-1ª med.'!#REF!</definedName>
    <definedName name="__________TT26" localSheetId="21">[9]RELATÓRIO!$D$144</definedName>
    <definedName name="__________TT26">'[15]Relatório-1ª med.'!#REF!</definedName>
    <definedName name="__________TT27" localSheetId="4">'[15]Relatório-1ª med.'!#REF!</definedName>
    <definedName name="__________TT27" localSheetId="15">'[15]Relatório-1ª med.'!#REF!</definedName>
    <definedName name="__________TT27" localSheetId="21">[9]RELATÓRIO!$D$149</definedName>
    <definedName name="__________TT27">'[15]Relatório-1ª med.'!#REF!</definedName>
    <definedName name="__________TT28" localSheetId="4">'[15]Relatório-1ª med.'!#REF!</definedName>
    <definedName name="__________TT28" localSheetId="15">'[15]Relatório-1ª med.'!#REF!</definedName>
    <definedName name="__________TT28" localSheetId="21">[9]RELATÓRIO!$D$154</definedName>
    <definedName name="__________TT28">'[15]Relatório-1ª med.'!#REF!</definedName>
    <definedName name="__________tt288">[9]RELATÓRIO!$D$159</definedName>
    <definedName name="__________TT29">[9]RELATÓRIO!$D$164</definedName>
    <definedName name="__________TT3">[9]RELATÓRIO!$D$28</definedName>
    <definedName name="__________TT30" localSheetId="4">'[15]Relatório-1ª med.'!#REF!</definedName>
    <definedName name="__________TT30" localSheetId="15">'[15]Relatório-1ª med.'!#REF!</definedName>
    <definedName name="__________TT30" localSheetId="21">[9]RELATÓRIO!$D$169</definedName>
    <definedName name="__________TT30">'[15]Relatório-1ª med.'!#REF!</definedName>
    <definedName name="__________tt300">[9]RELATÓRIO!$D$174</definedName>
    <definedName name="__________TT31" localSheetId="4">'[15]Relatório-1ª med.'!#REF!</definedName>
    <definedName name="__________TT31" localSheetId="15">'[15]Relatório-1ª med.'!#REF!</definedName>
    <definedName name="__________TT31" localSheetId="21">[9]RELATÓRIO!$D$179</definedName>
    <definedName name="__________TT31">'[15]Relatório-1ª med.'!#REF!</definedName>
    <definedName name="__________TT32" localSheetId="4">'[15]Relatório-1ª med.'!#REF!</definedName>
    <definedName name="__________TT32" localSheetId="15">'[15]Relatório-1ª med.'!#REF!</definedName>
    <definedName name="__________TT32" localSheetId="21">[9]RELATÓRIO!$D$184</definedName>
    <definedName name="__________TT32">'[15]Relatório-1ª med.'!#REF!</definedName>
    <definedName name="__________tt322">[9]RELATÓRIO!$D$189</definedName>
    <definedName name="__________TT33" localSheetId="4">'[15]Relatório-1ª med.'!#REF!</definedName>
    <definedName name="__________TT33" localSheetId="15">'[15]Relatório-1ª med.'!#REF!</definedName>
    <definedName name="__________TT33" localSheetId="21">[9]RELATÓRIO!$D$195</definedName>
    <definedName name="__________TT33">'[15]Relatório-1ª med.'!#REF!</definedName>
    <definedName name="__________TT34" localSheetId="4">'[15]Relatório-1ª med.'!#REF!</definedName>
    <definedName name="__________TT34" localSheetId="15">'[15]Relatório-1ª med.'!#REF!</definedName>
    <definedName name="__________TT34" localSheetId="21">[9]RELATÓRIO!$D$200</definedName>
    <definedName name="__________TT34">'[15]Relatório-1ª med.'!#REF!</definedName>
    <definedName name="__________TT35">[9]RELATÓRIO!$D$205</definedName>
    <definedName name="__________TT36" localSheetId="4">'[15]Relatório-1ª med.'!#REF!</definedName>
    <definedName name="__________TT36" localSheetId="15">'[15]Relatório-1ª med.'!#REF!</definedName>
    <definedName name="__________TT36" localSheetId="21">[9]RELATÓRIO!$D$210</definedName>
    <definedName name="__________TT36">'[15]Relatório-1ª med.'!#REF!</definedName>
    <definedName name="__________TT37" localSheetId="4">'[15]Relatório-1ª med.'!#REF!</definedName>
    <definedName name="__________TT37" localSheetId="15">'[15]Relatório-1ª med.'!#REF!</definedName>
    <definedName name="__________TT37" localSheetId="21">[9]RELATÓRIO!$D$215</definedName>
    <definedName name="__________TT37">'[15]Relatório-1ª med.'!#REF!</definedName>
    <definedName name="__________TT38" localSheetId="4">'[15]Relatório-1ª med.'!#REF!</definedName>
    <definedName name="__________TT38" localSheetId="15">'[15]Relatório-1ª med.'!#REF!</definedName>
    <definedName name="__________TT38" localSheetId="21">[9]RELATÓRIO!$D$220</definedName>
    <definedName name="__________TT38">'[15]Relatório-1ª med.'!#REF!</definedName>
    <definedName name="__________TT39" localSheetId="4">'[15]Relatório-1ª med.'!#REF!</definedName>
    <definedName name="__________TT39" localSheetId="15">'[15]Relatório-1ª med.'!#REF!</definedName>
    <definedName name="__________TT39" localSheetId="21">[9]RELATÓRIO!$D$225</definedName>
    <definedName name="__________TT39">'[15]Relatório-1ª med.'!#REF!</definedName>
    <definedName name="__________TT4">[9]RELATÓRIO!$D$33</definedName>
    <definedName name="__________TT40" localSheetId="4">'[15]Relatório-1ª med.'!#REF!</definedName>
    <definedName name="__________TT40" localSheetId="15">'[15]Relatório-1ª med.'!#REF!</definedName>
    <definedName name="__________TT40" localSheetId="21">[9]RELATÓRIO!$D$230</definedName>
    <definedName name="__________TT40">'[15]Relatório-1ª med.'!#REF!</definedName>
    <definedName name="__________TT41">[9]RELATÓRIO!$D$235</definedName>
    <definedName name="__________TT42">[9]RELATÓRIO!$D$240</definedName>
    <definedName name="__________TT43">[9]RELATÓRIO!$D$245</definedName>
    <definedName name="__________TT44">[9]RELATÓRIO!$D$250</definedName>
    <definedName name="__________TT45">[9]RELATÓRIO!$D$255</definedName>
    <definedName name="__________TT46">[9]RELATÓRIO!$D$260</definedName>
    <definedName name="__________TT47">[9]RELATÓRIO!$D$265</definedName>
    <definedName name="__________TT48">[9]RELATÓRIO!$D$270</definedName>
    <definedName name="__________TT49">[9]RELATÓRIO!$D$275</definedName>
    <definedName name="__________TT5" localSheetId="4">'[15]Relatório-1ª med.'!#REF!</definedName>
    <definedName name="__________TT5" localSheetId="15">'[15]Relatório-1ª med.'!#REF!</definedName>
    <definedName name="__________TT5" localSheetId="21">[9]RELATÓRIO!$D$38</definedName>
    <definedName name="__________TT5">'[15]Relatório-1ª med.'!#REF!</definedName>
    <definedName name="__________TT50">[9]RELATÓRIO!$D$280</definedName>
    <definedName name="__________TT51">[9]RELATÓRIO!$D$285</definedName>
    <definedName name="__________TT52" localSheetId="4">'[15]Relatório-1ª med.'!#REF!</definedName>
    <definedName name="__________TT52" localSheetId="15">'[15]Relatório-1ª med.'!#REF!</definedName>
    <definedName name="__________TT52" localSheetId="21">[9]RELATÓRIO!$D$290</definedName>
    <definedName name="__________TT52">'[15]Relatório-1ª med.'!#REF!</definedName>
    <definedName name="__________TT53" localSheetId="4">'[15]Relatório-1ª med.'!#REF!</definedName>
    <definedName name="__________TT53" localSheetId="15">'[15]Relatório-1ª med.'!#REF!</definedName>
    <definedName name="__________TT53" localSheetId="21">[9]RELATÓRIO!$D$295</definedName>
    <definedName name="__________TT53">'[15]Relatório-1ª med.'!#REF!</definedName>
    <definedName name="__________TT54" localSheetId="4">'[15]Relatório-1ª med.'!#REF!</definedName>
    <definedName name="__________TT54" localSheetId="15">'[15]Relatório-1ª med.'!#REF!</definedName>
    <definedName name="__________TT54" localSheetId="21">[9]RELATÓRIO!$D$300</definedName>
    <definedName name="__________TT54">'[15]Relatório-1ª med.'!#REF!</definedName>
    <definedName name="__________TT55" localSheetId="4">'[15]Relatório-1ª med.'!#REF!</definedName>
    <definedName name="__________TT55" localSheetId="15">'[15]Relatório-1ª med.'!#REF!</definedName>
    <definedName name="__________TT55" localSheetId="21">[9]RELATÓRIO!$D$305</definedName>
    <definedName name="__________TT55">'[15]Relatório-1ª med.'!#REF!</definedName>
    <definedName name="__________TT56">[9]RELATÓRIO!$D$310</definedName>
    <definedName name="__________TT57">[9]RELATÓRIO!$D$315</definedName>
    <definedName name="__________TT58">[9]RELATÓRIO!$D$320</definedName>
    <definedName name="__________TT59">[9]RELATÓRIO!$D$325</definedName>
    <definedName name="__________TT6" localSheetId="4">'[15]Relatório-1ª med.'!#REF!</definedName>
    <definedName name="__________TT6" localSheetId="15">'[15]Relatório-1ª med.'!#REF!</definedName>
    <definedName name="__________TT6" localSheetId="21">[9]RELATÓRIO!$D$43</definedName>
    <definedName name="__________TT6">'[15]Relatório-1ª med.'!#REF!</definedName>
    <definedName name="__________TT60" localSheetId="4">'[15]Relatório-1ª med.'!#REF!</definedName>
    <definedName name="__________TT60" localSheetId="15">'[15]Relatório-1ª med.'!#REF!</definedName>
    <definedName name="__________TT60" localSheetId="21">[9]RELATÓRIO!$D$330</definedName>
    <definedName name="__________TT60">'[15]Relatório-1ª med.'!#REF!</definedName>
    <definedName name="__________TT61" localSheetId="4">'[15]Relatório-1ª med.'!#REF!</definedName>
    <definedName name="__________TT61" localSheetId="15">'[15]Relatório-1ª med.'!#REF!</definedName>
    <definedName name="__________TT61" localSheetId="21">[9]RELATÓRIO!$D$335</definedName>
    <definedName name="__________TT61">'[15]Relatório-1ª med.'!#REF!</definedName>
    <definedName name="__________TT62">[9]RELATÓRIO!$D$339</definedName>
    <definedName name="__________TT63">[9]RELATÓRIO!$D$344</definedName>
    <definedName name="__________TT64">[9]RELATÓRIO!$D$349</definedName>
    <definedName name="__________TT65">[9]RELATÓRIO!$D$354</definedName>
    <definedName name="__________TT66">[9]RELATÓRIO!$D$359</definedName>
    <definedName name="__________TT67">[9]RELATÓRIO!$D$365</definedName>
    <definedName name="__________TT68">[9]RELATÓRIO!$D$370</definedName>
    <definedName name="__________TT69" localSheetId="4">'[15]Relatório-1ª med.'!#REF!</definedName>
    <definedName name="__________TT69" localSheetId="15">'[15]Relatório-1ª med.'!#REF!</definedName>
    <definedName name="__________TT69" localSheetId="21">[9]RELATÓRIO!$D$375</definedName>
    <definedName name="__________TT69">'[15]Relatório-1ª med.'!#REF!</definedName>
    <definedName name="__________TT7" localSheetId="4">'[15]Relatório-1ª med.'!#REF!</definedName>
    <definedName name="__________TT7" localSheetId="15">'[15]Relatório-1ª med.'!#REF!</definedName>
    <definedName name="__________TT7" localSheetId="21">[9]RELATÓRIO!$D$48</definedName>
    <definedName name="__________TT7">'[15]Relatório-1ª med.'!#REF!</definedName>
    <definedName name="__________TT70" localSheetId="4">'[15]Relatório-1ª med.'!#REF!</definedName>
    <definedName name="__________TT70" localSheetId="15">'[15]Relatório-1ª med.'!#REF!</definedName>
    <definedName name="__________TT70" localSheetId="21">[9]RELATÓRIO!$D$380</definedName>
    <definedName name="__________TT70">'[15]Relatório-1ª med.'!#REF!</definedName>
    <definedName name="__________TT71" localSheetId="4">'[15]Relatório-1ª med.'!#REF!</definedName>
    <definedName name="__________TT71" localSheetId="15">'[15]Relatório-1ª med.'!#REF!</definedName>
    <definedName name="__________TT71" localSheetId="21">[9]RELATÓRIO!$D$385</definedName>
    <definedName name="__________TT71">'[15]Relatório-1ª med.'!#REF!</definedName>
    <definedName name="__________TT72">[9]RELATÓRIO!$D$390</definedName>
    <definedName name="__________TT73">[9]RELATÓRIO!$D$395</definedName>
    <definedName name="__________TT74" localSheetId="4">'[15]Relatório-1ª med.'!#REF!</definedName>
    <definedName name="__________TT74" localSheetId="15">'[15]Relatório-1ª med.'!#REF!</definedName>
    <definedName name="__________TT74" localSheetId="21">[9]RELATÓRIO!$D$400</definedName>
    <definedName name="__________TT74">'[15]Relatório-1ª med.'!#REF!</definedName>
    <definedName name="__________TT75" localSheetId="4">'[15]Relatório-1ª med.'!#REF!</definedName>
    <definedName name="__________TT75" localSheetId="15">'[15]Relatório-1ª med.'!#REF!</definedName>
    <definedName name="__________TT75" localSheetId="21">[9]RELATÓRIO!$D$405</definedName>
    <definedName name="__________TT75">'[15]Relatório-1ª med.'!#REF!</definedName>
    <definedName name="__________TT76" localSheetId="4">'[15]Relatório-1ª med.'!#REF!</definedName>
    <definedName name="__________TT76" localSheetId="15">'[15]Relatório-1ª med.'!#REF!</definedName>
    <definedName name="__________TT76" localSheetId="21">[9]RELATÓRIO!$D$410</definedName>
    <definedName name="__________TT76">'[15]Relatório-1ª med.'!#REF!</definedName>
    <definedName name="__________TT77" localSheetId="4">'[15]Relatório-1ª med.'!#REF!</definedName>
    <definedName name="__________TT77" localSheetId="15">'[15]Relatório-1ª med.'!#REF!</definedName>
    <definedName name="__________TT77" localSheetId="21">[9]RELATÓRIO!$D$415</definedName>
    <definedName name="__________TT77">'[15]Relatório-1ª med.'!#REF!</definedName>
    <definedName name="__________TT78" localSheetId="4">'[15]Relatório-1ª med.'!#REF!</definedName>
    <definedName name="__________TT78" localSheetId="15">'[15]Relatório-1ª med.'!#REF!</definedName>
    <definedName name="__________TT78" localSheetId="21">[9]RELATÓRIO!$D$420</definedName>
    <definedName name="__________TT78">'[15]Relatório-1ª med.'!#REF!</definedName>
    <definedName name="__________TT79" localSheetId="4">'[15]Relatório-1ª med.'!#REF!</definedName>
    <definedName name="__________TT79" localSheetId="15">'[15]Relatório-1ª med.'!#REF!</definedName>
    <definedName name="__________TT79" localSheetId="21">[9]RELATÓRIO!$D$425</definedName>
    <definedName name="__________TT79">'[15]Relatório-1ª med.'!#REF!</definedName>
    <definedName name="__________TT8">[9]RELATÓRIO!$D$53</definedName>
    <definedName name="__________TT80">[9]RELATÓRIO!$D$430</definedName>
    <definedName name="__________TT81">[9]RELATÓRIO!$D$434</definedName>
    <definedName name="__________TT82">[9]RELATÓRIO!$D$439</definedName>
    <definedName name="__________TT83">[9]RELATÓRIO!$D$444</definedName>
    <definedName name="__________TT84">[9]RELATÓRIO!$D$449</definedName>
    <definedName name="__________TT85">[9]RELATÓRIO!$D$454</definedName>
    <definedName name="__________TT86">[9]RELATÓRIO!$D$459</definedName>
    <definedName name="__________TT87">[9]RELATÓRIO!$D$464</definedName>
    <definedName name="__________TT88">[9]RELATÓRIO!$D$469</definedName>
    <definedName name="__________TT89">[9]RELATÓRIO!$D$474</definedName>
    <definedName name="__________TT9">[9]RELATÓRIO!$D$58</definedName>
    <definedName name="__________TT90">[9]RELATÓRIO!$D$479</definedName>
    <definedName name="__________TT91">[9]RELATÓRIO!$D$484</definedName>
    <definedName name="__________TT92">[9]RELATÓRIO!$D$490</definedName>
    <definedName name="__________TT93">[9]RELATÓRIO!$D$495</definedName>
    <definedName name="__________TT94" localSheetId="4">'[15]Relatório-1ª med.'!#REF!</definedName>
    <definedName name="__________TT94" localSheetId="15">'[15]Relatório-1ª med.'!#REF!</definedName>
    <definedName name="__________TT94" localSheetId="21">[9]RELATÓRIO!$D$500</definedName>
    <definedName name="__________TT94">'[15]Relatório-1ª med.'!#REF!</definedName>
    <definedName name="__________TT95" localSheetId="4">'[15]Relatório-1ª med.'!#REF!</definedName>
    <definedName name="__________TT95" localSheetId="15">'[15]Relatório-1ª med.'!#REF!</definedName>
    <definedName name="__________TT95" localSheetId="21">[9]RELATÓRIO!$D$505</definedName>
    <definedName name="__________TT95">'[15]Relatório-1ª med.'!#REF!</definedName>
    <definedName name="__________TT96">[9]RELATÓRIO!$D$510</definedName>
    <definedName name="__________TT97" localSheetId="4">'[15]Relatório-1ª med.'!#REF!</definedName>
    <definedName name="__________TT97" localSheetId="15">'[15]Relatório-1ª med.'!#REF!</definedName>
    <definedName name="__________TT97" localSheetId="21">[9]RELATÓRIO!$D$515</definedName>
    <definedName name="__________TT97">'[15]Relatório-1ª med.'!#REF!</definedName>
    <definedName name="__________TT98">[9]RELATÓRIO!$D$520</definedName>
    <definedName name="__________TT99">[9]RELATÓRIO!$D$525</definedName>
    <definedName name="__________xlnm.Print_Area_1" localSheetId="4">#REF!</definedName>
    <definedName name="__________xlnm.Print_Area_1" localSheetId="15">#REF!</definedName>
    <definedName name="__________xlnm.Print_Area_1" localSheetId="9">#REF!</definedName>
    <definedName name="__________xlnm.Print_Area_1" localSheetId="8">#REF!</definedName>
    <definedName name="__________xlnm.Print_Area_1">#REF!</definedName>
    <definedName name="_________ABR95" localSheetId="3">[14]Consultoria!#REF!</definedName>
    <definedName name="_________ABR95">[14]Consultoria!#REF!</definedName>
    <definedName name="_________ABR96" localSheetId="3">[14]Consultoria!#REF!</definedName>
    <definedName name="_________ABR96">[14]Consultoria!#REF!</definedName>
    <definedName name="_________ABR97" localSheetId="3">[14]Consultoria!#REF!</definedName>
    <definedName name="_________ABR97">[14]Consultoria!#REF!</definedName>
    <definedName name="_________ABR98" localSheetId="3">[14]Consultoria!#REF!</definedName>
    <definedName name="_________ABR98">[14]Consultoria!#REF!</definedName>
    <definedName name="_________ABR99" localSheetId="3">[14]Consultoria!#REF!</definedName>
    <definedName name="_________ABR99">[14]Consultoria!#REF!</definedName>
    <definedName name="_________Ago1">[23]Anual!$I$24</definedName>
    <definedName name="_________AGO95" localSheetId="3">[14]Consultoria!#REF!</definedName>
    <definedName name="_________AGO95">[14]Consultoria!#REF!</definedName>
    <definedName name="_________AGO96" localSheetId="3">[14]Consultoria!#REF!</definedName>
    <definedName name="_________AGO96">[14]Consultoria!#REF!</definedName>
    <definedName name="_________AGO97" localSheetId="3">[14]Consultoria!#REF!</definedName>
    <definedName name="_________AGO97">[14]Consultoria!#REF!</definedName>
    <definedName name="_________AGO98" localSheetId="3">[14]Consultoria!#REF!</definedName>
    <definedName name="_________AGO98">[14]Consultoria!#REF!</definedName>
    <definedName name="_________AGO99" localSheetId="3">[14]Consultoria!#REF!</definedName>
    <definedName name="_________AGO99">[14]Consultoria!#REF!</definedName>
    <definedName name="_________BDI1">#N/A</definedName>
    <definedName name="_________cab1" localSheetId="4">#REF!</definedName>
    <definedName name="_________cab1" localSheetId="15">#REF!</definedName>
    <definedName name="_________cab1" localSheetId="21">#REF!</definedName>
    <definedName name="_________cab1" localSheetId="9">#REF!</definedName>
    <definedName name="_________cab1" localSheetId="8">#REF!</definedName>
    <definedName name="_________cab1">#REF!</definedName>
    <definedName name="_________cab2" localSheetId="4">#REF!</definedName>
    <definedName name="_________cab2" localSheetId="15">#REF!</definedName>
    <definedName name="_________cab2" localSheetId="21">#REF!</definedName>
    <definedName name="_________cab2" localSheetId="9">#REF!</definedName>
    <definedName name="_________cab2" localSheetId="8">#REF!</definedName>
    <definedName name="_________cab2">#REF!</definedName>
    <definedName name="_________Dez1">[23]Anual!$Q$33</definedName>
    <definedName name="_________DEZ94" localSheetId="3">[14]Consultoria!#REF!</definedName>
    <definedName name="_________DEZ94">[14]Consultoria!#REF!</definedName>
    <definedName name="_________DEZ95" localSheetId="3">[14]Consultoria!#REF!</definedName>
    <definedName name="_________DEZ95">[14]Consultoria!#REF!</definedName>
    <definedName name="_________DEZ96" localSheetId="3">[14]Consultoria!#REF!</definedName>
    <definedName name="_________DEZ96">[14]Consultoria!#REF!</definedName>
    <definedName name="_________DEZ97" localSheetId="3">[14]Consultoria!#REF!</definedName>
    <definedName name="_________DEZ97">[14]Consultoria!#REF!</definedName>
    <definedName name="_________DEZ98" localSheetId="3">[14]Consultoria!#REF!</definedName>
    <definedName name="_________DEZ98">[14]Consultoria!#REF!</definedName>
    <definedName name="_________DEZ99" localSheetId="3">[14]Consultoria!#REF!</definedName>
    <definedName name="_________DEZ99">[14]Consultoria!#REF!</definedName>
    <definedName name="_________dmt1000" localSheetId="4">#REF!</definedName>
    <definedName name="_________dmt1000" localSheetId="15">#REF!</definedName>
    <definedName name="_________dmt1000" localSheetId="21">#REF!</definedName>
    <definedName name="_________dmt1000" localSheetId="9">#REF!</definedName>
    <definedName name="_________dmt1000" localSheetId="8">#REF!</definedName>
    <definedName name="_________dmt1000">#REF!</definedName>
    <definedName name="_________dmt1200" localSheetId="4">#REF!</definedName>
    <definedName name="_________dmt1200" localSheetId="15">#REF!</definedName>
    <definedName name="_________dmt1200" localSheetId="21">#REF!</definedName>
    <definedName name="_________dmt1200" localSheetId="9">#REF!</definedName>
    <definedName name="_________dmt1200" localSheetId="8">#REF!</definedName>
    <definedName name="_________dmt1200">#REF!</definedName>
    <definedName name="_________dmt2">#REF!</definedName>
    <definedName name="_________dmt200" localSheetId="4">#REF!</definedName>
    <definedName name="_________dmt200" localSheetId="15">#REF!</definedName>
    <definedName name="_________dmt200" localSheetId="21">#REF!</definedName>
    <definedName name="_________dmt200" localSheetId="9">#REF!</definedName>
    <definedName name="_________dmt200" localSheetId="8">#REF!</definedName>
    <definedName name="_________dmt200">#REF!</definedName>
    <definedName name="_________dmt400" localSheetId="15">#REF!</definedName>
    <definedName name="_________dmt400" localSheetId="21">#REF!</definedName>
    <definedName name="_________dmt400">#REF!</definedName>
    <definedName name="_________dmt50" localSheetId="15">#REF!</definedName>
    <definedName name="_________dmt50" localSheetId="21">#REF!</definedName>
    <definedName name="_________dmt50">#REF!</definedName>
    <definedName name="_________dmt600" localSheetId="15">#REF!</definedName>
    <definedName name="_________dmt600" localSheetId="21">#REF!</definedName>
    <definedName name="_________dmt600">#REF!</definedName>
    <definedName name="_________dmt800" localSheetId="15">#REF!</definedName>
    <definedName name="_________dmt800" localSheetId="21">#REF!</definedName>
    <definedName name="_________dmt800">#REF!</definedName>
    <definedName name="_________dre2" localSheetId="15">#REF!</definedName>
    <definedName name="_________dre2" localSheetId="21">#REF!</definedName>
    <definedName name="_________dre2">#REF!</definedName>
    <definedName name="_________emp2" localSheetId="4">'[24]DMT modelo'!$AA$13</definedName>
    <definedName name="_________emp2" localSheetId="21">'[6]DMT modelo'!$AA$13</definedName>
    <definedName name="_________emp2">'[24]DMT modelo'!$AA$13</definedName>
    <definedName name="_________Ext2" localSheetId="4">'[16]P A T O 99 B'!#REF!</definedName>
    <definedName name="_________Ext2" localSheetId="15">'[16]P A T O 99 B'!#REF!</definedName>
    <definedName name="_________Ext2" localSheetId="9">'[16]P A T O 99 B'!#REF!</definedName>
    <definedName name="_________Ext2" localSheetId="8">'[16]P A T O 99 B'!#REF!</definedName>
    <definedName name="_________Ext2">'[16]P A T O 99 B'!#REF!</definedName>
    <definedName name="_________Ext2_25" localSheetId="4">'[16]P A T O 99 B'!#REF!</definedName>
    <definedName name="_________Ext2_25" localSheetId="15">'[16]P A T O 99 B'!#REF!</definedName>
    <definedName name="_________Ext2_25" localSheetId="9">'[16]P A T O 99 B'!#REF!</definedName>
    <definedName name="_________Ext2_25" localSheetId="8">'[16]P A T O 99 B'!#REF!</definedName>
    <definedName name="_________Ext2_25">'[16]P A T O 99 B'!#REF!</definedName>
    <definedName name="_________FEV95" localSheetId="3">[14]Consultoria!#REF!</definedName>
    <definedName name="_________FEV95">[14]Consultoria!#REF!</definedName>
    <definedName name="_________FEV96" localSheetId="3">[14]Consultoria!#REF!</definedName>
    <definedName name="_________FEV96">[14]Consultoria!#REF!</definedName>
    <definedName name="_________FEV97" localSheetId="3">[14]Consultoria!#REF!</definedName>
    <definedName name="_________FEV97">[14]Consultoria!#REF!</definedName>
    <definedName name="_________FEV98" localSheetId="3">[14]Consultoria!#REF!</definedName>
    <definedName name="_________FEV98">[14]Consultoria!#REF!</definedName>
    <definedName name="_________FEV99" localSheetId="3">[14]Consultoria!#REF!</definedName>
    <definedName name="_________FEV99">[14]Consultoria!#REF!</definedName>
    <definedName name="_________ind100" localSheetId="4">#REF!</definedName>
    <definedName name="_________ind100" localSheetId="15">#REF!</definedName>
    <definedName name="_________ind100" localSheetId="21">#REF!</definedName>
    <definedName name="_________ind100" localSheetId="9">#REF!</definedName>
    <definedName name="_________ind100" localSheetId="8">#REF!</definedName>
    <definedName name="_________ind100">#REF!</definedName>
    <definedName name="_________JAN95" localSheetId="3">[14]Consultoria!#REF!</definedName>
    <definedName name="_________JAN95">[14]Consultoria!#REF!</definedName>
    <definedName name="_________JAN96" localSheetId="3">[14]Consultoria!#REF!</definedName>
    <definedName name="_________JAN96">[14]Consultoria!#REF!</definedName>
    <definedName name="_________JAN97" localSheetId="3">[14]Consultoria!#REF!</definedName>
    <definedName name="_________JAN97">[14]Consultoria!#REF!</definedName>
    <definedName name="_________JAN98" localSheetId="3">[14]Consultoria!#REF!</definedName>
    <definedName name="_________JAN98">[14]Consultoria!#REF!</definedName>
    <definedName name="_________JAN99" localSheetId="3">[14]Consultoria!#REF!</definedName>
    <definedName name="_________JAN99">[14]Consultoria!#REF!</definedName>
    <definedName name="_________JAZ1" localSheetId="4">#REF!</definedName>
    <definedName name="_________JAZ1" localSheetId="15">#REF!</definedName>
    <definedName name="_________JAZ1" localSheetId="21">#REF!</definedName>
    <definedName name="_________JAZ1" localSheetId="9">#REF!</definedName>
    <definedName name="_________JAZ1" localSheetId="8">#REF!</definedName>
    <definedName name="_________JAZ1">#REF!</definedName>
    <definedName name="_________JAZ11" localSheetId="4">#REF!</definedName>
    <definedName name="_________JAZ11" localSheetId="15">#REF!</definedName>
    <definedName name="_________JAZ11" localSheetId="21">#REF!</definedName>
    <definedName name="_________JAZ11" localSheetId="9">#REF!</definedName>
    <definedName name="_________JAZ11" localSheetId="8">#REF!</definedName>
    <definedName name="_________JAZ11">#REF!</definedName>
    <definedName name="_________JAZ2" localSheetId="4">#REF!</definedName>
    <definedName name="_________JAZ2" localSheetId="15">#REF!</definedName>
    <definedName name="_________JAZ2" localSheetId="21">#REF!</definedName>
    <definedName name="_________JAZ2" localSheetId="9">#REF!</definedName>
    <definedName name="_________JAZ2" localSheetId="8">#REF!</definedName>
    <definedName name="_________JAZ2">#REF!</definedName>
    <definedName name="_________JAZ22" localSheetId="15">#REF!</definedName>
    <definedName name="_________JAZ22" localSheetId="21">#REF!</definedName>
    <definedName name="_________JAZ22">#REF!</definedName>
    <definedName name="_________JAZ3" localSheetId="15">#REF!</definedName>
    <definedName name="_________JAZ3" localSheetId="21">#REF!</definedName>
    <definedName name="_________JAZ3">#REF!</definedName>
    <definedName name="_________JAZ33" localSheetId="15">#REF!</definedName>
    <definedName name="_________JAZ33" localSheetId="21">#REF!</definedName>
    <definedName name="_________JAZ33">#REF!</definedName>
    <definedName name="_________Jul1">[23]Anual!$A$24</definedName>
    <definedName name="_________JUL95" localSheetId="3">[14]Consultoria!#REF!</definedName>
    <definedName name="_________JUL95">[14]Consultoria!#REF!</definedName>
    <definedName name="_________JUL96" localSheetId="3">[14]Consultoria!#REF!</definedName>
    <definedName name="_________JUL96">[14]Consultoria!#REF!</definedName>
    <definedName name="_________JUL97" localSheetId="3">[14]Consultoria!#REF!</definedName>
    <definedName name="_________JUL97">[14]Consultoria!#REF!</definedName>
    <definedName name="_________JUL98" localSheetId="3">[14]Consultoria!#REF!</definedName>
    <definedName name="_________JUL98">[14]Consultoria!#REF!</definedName>
    <definedName name="_________JUL99" localSheetId="3">[14]Consultoria!#REF!</definedName>
    <definedName name="_________JUL99">[14]Consultoria!#REF!</definedName>
    <definedName name="_________Jun1">[23]Anual!$Q$15</definedName>
    <definedName name="_________JUN95" localSheetId="3">[14]Consultoria!#REF!</definedName>
    <definedName name="_________JUN95">[14]Consultoria!#REF!</definedName>
    <definedName name="_________JUN96" localSheetId="3">[14]Consultoria!#REF!</definedName>
    <definedName name="_________JUN96">[14]Consultoria!#REF!</definedName>
    <definedName name="_________JUN97" localSheetId="3">[14]Consultoria!#REF!</definedName>
    <definedName name="_________JUN97">[14]Consultoria!#REF!</definedName>
    <definedName name="_________JUN98" localSheetId="3">[14]Consultoria!#REF!</definedName>
    <definedName name="_________JUN98">[14]Consultoria!#REF!</definedName>
    <definedName name="_________JUN99" localSheetId="3">[14]Consultoria!#REF!</definedName>
    <definedName name="_________JUN99">[14]Consultoria!#REF!</definedName>
    <definedName name="_________Mai1">[23]Anual!$I$15</definedName>
    <definedName name="_________MAI95" localSheetId="3">[14]Consultoria!#REF!</definedName>
    <definedName name="_________MAI95">[14]Consultoria!#REF!</definedName>
    <definedName name="_________MAI96" localSheetId="3">[14]Consultoria!#REF!</definedName>
    <definedName name="_________MAI96">[14]Consultoria!#REF!</definedName>
    <definedName name="_________MAI97" localSheetId="3">[14]Consultoria!#REF!</definedName>
    <definedName name="_________MAI97">[14]Consultoria!#REF!</definedName>
    <definedName name="_________MAI98" localSheetId="3">[14]Consultoria!#REF!</definedName>
    <definedName name="_________MAI98">[14]Consultoria!#REF!</definedName>
    <definedName name="_________MAI99" localSheetId="3">[14]Consultoria!#REF!</definedName>
    <definedName name="_________MAI99">[14]Consultoria!#REF!</definedName>
    <definedName name="_________MAR95" localSheetId="3">[14]Consultoria!#REF!</definedName>
    <definedName name="_________MAR95">[14]Consultoria!#REF!</definedName>
    <definedName name="_________MAR96" localSheetId="3">[14]Consultoria!#REF!</definedName>
    <definedName name="_________MAR96">[14]Consultoria!#REF!</definedName>
    <definedName name="_________MAR97" localSheetId="3">[14]Consultoria!#REF!</definedName>
    <definedName name="_________MAR97">[14]Consultoria!#REF!</definedName>
    <definedName name="_________MAR98" localSheetId="3">[14]Consultoria!#REF!</definedName>
    <definedName name="_________MAR98">[14]Consultoria!#REF!</definedName>
    <definedName name="_________MAR99" localSheetId="3">[14]Consultoria!#REF!</definedName>
    <definedName name="_________MAR99">[14]Consultoria!#REF!</definedName>
    <definedName name="_________mem2" localSheetId="4">'[18]Mat Asf'!$H$37</definedName>
    <definedName name="_________mem2" localSheetId="21">'[7]Mat Asf'!$H$37</definedName>
    <definedName name="_________mem2">'[18]Mat Asf'!$H$37</definedName>
    <definedName name="_________Nov1">[23]Anual!$I$33</definedName>
    <definedName name="_________NOV94" localSheetId="3">[14]Consultoria!#REF!</definedName>
    <definedName name="_________NOV94">[14]Consultoria!#REF!</definedName>
    <definedName name="_________NOV95" localSheetId="3">[14]Consultoria!#REF!</definedName>
    <definedName name="_________NOV95">[14]Consultoria!#REF!</definedName>
    <definedName name="_________NOV96" localSheetId="3">[14]Consultoria!#REF!</definedName>
    <definedName name="_________NOV96">[14]Consultoria!#REF!</definedName>
    <definedName name="_________NOV97" localSheetId="3">[14]Consultoria!#REF!</definedName>
    <definedName name="_________NOV97">[14]Consultoria!#REF!</definedName>
    <definedName name="_________NOV98" localSheetId="3">[14]Consultoria!#REF!</definedName>
    <definedName name="_________NOV98">[14]Consultoria!#REF!</definedName>
    <definedName name="_________NOV99" localSheetId="3">[14]Consultoria!#REF!</definedName>
    <definedName name="_________NOV99">[14]Consultoria!#REF!</definedName>
    <definedName name="_________oac2" localSheetId="4">#REF!</definedName>
    <definedName name="_________oac2" localSheetId="15">#REF!</definedName>
    <definedName name="_________oac2" localSheetId="21">#REF!</definedName>
    <definedName name="_________oac2" localSheetId="9">#REF!</definedName>
    <definedName name="_________oac2" localSheetId="8">#REF!</definedName>
    <definedName name="_________oac2">#REF!</definedName>
    <definedName name="_________oae2" localSheetId="4">#REF!</definedName>
    <definedName name="_________oae2" localSheetId="15">#REF!</definedName>
    <definedName name="_________oae2" localSheetId="21">#REF!</definedName>
    <definedName name="_________oae2" localSheetId="9">#REF!</definedName>
    <definedName name="_________oae2" localSheetId="8">#REF!</definedName>
    <definedName name="_________oae2">#REF!</definedName>
    <definedName name="_________oco2" localSheetId="4">#REF!</definedName>
    <definedName name="_________oco2" localSheetId="15">#REF!</definedName>
    <definedName name="_________oco2" localSheetId="21">#REF!</definedName>
    <definedName name="_________oco2" localSheetId="9">#REF!</definedName>
    <definedName name="_________oco2" localSheetId="8">#REF!</definedName>
    <definedName name="_________oco2">#REF!</definedName>
    <definedName name="_________Out1">[23]Anual!$A$33</definedName>
    <definedName name="_________OUT94" localSheetId="3">[14]Consultoria!#REF!</definedName>
    <definedName name="_________OUT94">[14]Consultoria!#REF!</definedName>
    <definedName name="_________OUT95" localSheetId="3">[14]Consultoria!#REF!</definedName>
    <definedName name="_________OUT95">[14]Consultoria!#REF!</definedName>
    <definedName name="_________OUT96" localSheetId="3">[14]Consultoria!#REF!</definedName>
    <definedName name="_________OUT96">[14]Consultoria!#REF!</definedName>
    <definedName name="_________OUT97" localSheetId="3">[14]Consultoria!#REF!</definedName>
    <definedName name="_________OUT97">[14]Consultoria!#REF!</definedName>
    <definedName name="_________OUT98" localSheetId="4" hidden="1">{#N/A,#N/A,TRUE,"Serviços"}</definedName>
    <definedName name="_________OUT98" localSheetId="3">[14]Consultoria!#REF!</definedName>
    <definedName name="_________OUT98" localSheetId="7" hidden="1">{#N/A,#N/A,TRUE,"Serviços"}</definedName>
    <definedName name="_________OUT98" localSheetId="9" hidden="1">{#N/A,#N/A,TRUE,"Serviços"}</definedName>
    <definedName name="_________OUT98" localSheetId="8" hidden="1">{#N/A,#N/A,TRUE,"Serviços"}</definedName>
    <definedName name="_________OUT98">[14]Consultoria!#REF!</definedName>
    <definedName name="_________OUT99" localSheetId="3">[14]Consultoria!#REF!</definedName>
    <definedName name="_________OUT99">[14]Consultoria!#REF!</definedName>
    <definedName name="_________OUTT98" hidden="1">{#N/A,#N/A,TRUE,"Serviços"}</definedName>
    <definedName name="_________OUTT988" hidden="1">{#N/A,#N/A,TRUE,"Serviços"}</definedName>
    <definedName name="_________pav2" localSheetId="4">#REF!</definedName>
    <definedName name="_________pav2" localSheetId="15">#REF!</definedName>
    <definedName name="_________pav2" localSheetId="21">#REF!</definedName>
    <definedName name="_________pav2" localSheetId="9">#REF!</definedName>
    <definedName name="_________pav2" localSheetId="8">#REF!</definedName>
    <definedName name="_________pav2">#REF!</definedName>
    <definedName name="_________PL1" localSheetId="4">#REF!</definedName>
    <definedName name="_________PL1" localSheetId="15">#REF!</definedName>
    <definedName name="_________PL1" localSheetId="9">#REF!</definedName>
    <definedName name="_________PL1" localSheetId="8">#REF!</definedName>
    <definedName name="_________PL1">#REF!</definedName>
    <definedName name="_________r" localSheetId="4">#REF!</definedName>
    <definedName name="_________r" localSheetId="15">#REF!</definedName>
    <definedName name="_________r" localSheetId="9">#REF!</definedName>
    <definedName name="_________r" localSheetId="8">#REF!</definedName>
    <definedName name="_________r">#REF!</definedName>
    <definedName name="_________r_25" localSheetId="15">#REF!</definedName>
    <definedName name="_________r_25">#REF!</definedName>
    <definedName name="_________Rbv1" localSheetId="4">'[19]Página 16'!$C$3:$C$7</definedName>
    <definedName name="_________Rbv1">'[19]Página 16'!$C$3:$C$7</definedName>
    <definedName name="_________reg1" localSheetId="4">[21]DADOS!$B$4</definedName>
    <definedName name="_________reg1">[21]DADOS!$B$4</definedName>
    <definedName name="_________reg3" localSheetId="4">[22]eq!$A$2:$D$42</definedName>
    <definedName name="_________reg3">[22]eq!$A$2:$D$42</definedName>
    <definedName name="_________reg5" localSheetId="4">[22]mo!$A$2:$C$10</definedName>
    <definedName name="_________reg5">[22]mo!$A$2:$C$10</definedName>
    <definedName name="_________reg7" localSheetId="4">[21]mat!$A$2:$C$33</definedName>
    <definedName name="_________reg7">[21]mat!$A$2:$C$33</definedName>
    <definedName name="_________RET1" localSheetId="4">#REF!</definedName>
    <definedName name="_________RET1" localSheetId="15">#REF!</definedName>
    <definedName name="_________RET1" localSheetId="21">#REF!</definedName>
    <definedName name="_________RET1" localSheetId="9">#REF!</definedName>
    <definedName name="_________RET1" localSheetId="8">#REF!</definedName>
    <definedName name="_________RET1">#REF!</definedName>
    <definedName name="_________Set1">[23]Anual!$Q$24</definedName>
    <definedName name="_________SET94" localSheetId="3">[14]Consultoria!#REF!</definedName>
    <definedName name="_________SET94">[14]Consultoria!#REF!</definedName>
    <definedName name="_________SET95" localSheetId="3">[14]Consultoria!#REF!</definedName>
    <definedName name="_________SET95">[14]Consultoria!#REF!</definedName>
    <definedName name="_________SET96" localSheetId="3">[14]Consultoria!#REF!</definedName>
    <definedName name="_________SET96">[14]Consultoria!#REF!</definedName>
    <definedName name="_________SET97" localSheetId="3">[14]Consultoria!#REF!</definedName>
    <definedName name="_________SET97">[14]Consultoria!#REF!</definedName>
    <definedName name="_________SET98" localSheetId="3">[14]Consultoria!#REF!</definedName>
    <definedName name="_________SET98">[14]Consultoria!#REF!</definedName>
    <definedName name="_________SET99" localSheetId="3">[14]Consultoria!#REF!</definedName>
    <definedName name="_________SET99">[14]Consultoria!#REF!</definedName>
    <definedName name="_________ter2" localSheetId="4">#REF!</definedName>
    <definedName name="_________ter2" localSheetId="15">#REF!</definedName>
    <definedName name="_________ter2" localSheetId="21">#REF!</definedName>
    <definedName name="_________ter2" localSheetId="9">#REF!</definedName>
    <definedName name="_________ter2" localSheetId="8">#REF!</definedName>
    <definedName name="_________ter2">#REF!</definedName>
    <definedName name="_________tsd4" localSheetId="4">#REF!</definedName>
    <definedName name="_________tsd4" localSheetId="15">#REF!</definedName>
    <definedName name="_________tsd4" localSheetId="21">#REF!</definedName>
    <definedName name="_________tsd4" localSheetId="9">#REF!</definedName>
    <definedName name="_________tsd4" localSheetId="8">#REF!</definedName>
    <definedName name="_________tsd4">#REF!</definedName>
    <definedName name="_________TT1" localSheetId="4">'[26]Rel-15ª med.'!$D$18</definedName>
    <definedName name="_________TT1" localSheetId="21">[9]RELATÓRIO!$D$18</definedName>
    <definedName name="_________TT1">'[26]Rel-15ª med.'!$D$18</definedName>
    <definedName name="_________TT10" localSheetId="4">[27]RELATÓRIO!$D$64</definedName>
    <definedName name="_________TT10" localSheetId="21">[9]RELATÓRIO!$D$64</definedName>
    <definedName name="_________TT10">[27]RELATÓRIO!$D$64</definedName>
    <definedName name="_________TT100" localSheetId="4">[27]RELATÓRIO!$D$530</definedName>
    <definedName name="_________TT100" localSheetId="21">[9]RELATÓRIO!$D$530</definedName>
    <definedName name="_________TT100">[27]RELATÓRIO!$D$530</definedName>
    <definedName name="_________TT101" localSheetId="4">[27]RELATÓRIO!$D$535</definedName>
    <definedName name="_________TT101" localSheetId="21">[9]RELATÓRIO!$D$535</definedName>
    <definedName name="_________TT101">[27]RELATÓRIO!$D$535</definedName>
    <definedName name="_________TT102" localSheetId="4">'[15]Relatório-1ª med.'!#REF!</definedName>
    <definedName name="_________TT102" localSheetId="15">'[15]Relatório-1ª med.'!#REF!</definedName>
    <definedName name="_________TT102" localSheetId="21">[9]RELATÓRIO!$D$540</definedName>
    <definedName name="_________TT102" localSheetId="9">'[15]Relatório-1ª med.'!#REF!</definedName>
    <definedName name="_________TT102" localSheetId="8">'[15]Relatório-1ª med.'!#REF!</definedName>
    <definedName name="_________TT102">'[15]Relatório-1ª med.'!#REF!</definedName>
    <definedName name="_________TT103" localSheetId="4">[27]RELATÓRIO!$D$545</definedName>
    <definedName name="_________TT103" localSheetId="21">[9]RELATÓRIO!$D$545</definedName>
    <definedName name="_________TT103">[27]RELATÓRIO!$D$545</definedName>
    <definedName name="_________TT104" localSheetId="4">[27]RELATÓRIO!$D$550</definedName>
    <definedName name="_________TT104" localSheetId="21">[9]RELATÓRIO!$D$550</definedName>
    <definedName name="_________TT104">[27]RELATÓRIO!$D$550</definedName>
    <definedName name="_________TT105" localSheetId="4">[27]RELATÓRIO!$D$555</definedName>
    <definedName name="_________TT105" localSheetId="21">[9]RELATÓRIO!$D$555</definedName>
    <definedName name="_________TT105">[27]RELATÓRIO!$D$555</definedName>
    <definedName name="_________TT106" localSheetId="4">[27]RELATÓRIO!$D$560</definedName>
    <definedName name="_________TT106" localSheetId="21">[9]RELATÓRIO!$D$560</definedName>
    <definedName name="_________TT106">[27]RELATÓRIO!$D$560</definedName>
    <definedName name="_________TT107" localSheetId="4">'[15]Relatório-1ª med.'!#REF!</definedName>
    <definedName name="_________TT107" localSheetId="15">'[15]Relatório-1ª med.'!#REF!</definedName>
    <definedName name="_________TT107" localSheetId="21">[9]RELATÓRIO!$D$567</definedName>
    <definedName name="_________TT107" localSheetId="9">'[15]Relatório-1ª med.'!#REF!</definedName>
    <definedName name="_________TT107" localSheetId="8">'[15]Relatório-1ª med.'!#REF!</definedName>
    <definedName name="_________TT107">'[15]Relatório-1ª med.'!#REF!</definedName>
    <definedName name="_________TT108" localSheetId="4">[27]RELATÓRIO!$D$572</definedName>
    <definedName name="_________TT108" localSheetId="21">[9]RELATÓRIO!$D$572</definedName>
    <definedName name="_________TT108">[27]RELATÓRIO!$D$572</definedName>
    <definedName name="_________TT109" localSheetId="4">[27]RELATÓRIO!$D$577</definedName>
    <definedName name="_________TT109" localSheetId="21">[9]RELATÓRIO!$D$577</definedName>
    <definedName name="_________TT109">[27]RELATÓRIO!$D$577</definedName>
    <definedName name="_________TT11" localSheetId="4">[27]RELATÓRIO!$D$69</definedName>
    <definedName name="_________TT11" localSheetId="21">[9]RELATÓRIO!$D$69</definedName>
    <definedName name="_________TT11">[27]RELATÓRIO!$D$69</definedName>
    <definedName name="_________TT110" localSheetId="4">[27]RELATÓRIO!$D$582</definedName>
    <definedName name="_________TT110" localSheetId="21">[9]RELATÓRIO!$D$582</definedName>
    <definedName name="_________TT110">[27]RELATÓRIO!$D$582</definedName>
    <definedName name="_________TT111" localSheetId="4">[27]RELATÓRIO!$D$587</definedName>
    <definedName name="_________TT111" localSheetId="21">[9]RELATÓRIO!$D$587</definedName>
    <definedName name="_________TT111">[27]RELATÓRIO!$D$587</definedName>
    <definedName name="_________TT112" localSheetId="4">[27]RELATÓRIO!$D$592</definedName>
    <definedName name="_________TT112" localSheetId="21">[9]RELATÓRIO!$D$592</definedName>
    <definedName name="_________TT112">[27]RELATÓRIO!$D$592</definedName>
    <definedName name="_________TT113" localSheetId="4">[27]RELATÓRIO!$D$597</definedName>
    <definedName name="_________TT113" localSheetId="21">[9]RELATÓRIO!$D$597</definedName>
    <definedName name="_________TT113">[27]RELATÓRIO!$D$597</definedName>
    <definedName name="_________TT114" localSheetId="4">[27]RELATÓRIO!$D$602</definedName>
    <definedName name="_________TT114" localSheetId="21">[9]RELATÓRIO!$D$602</definedName>
    <definedName name="_________TT114">[27]RELATÓRIO!$D$602</definedName>
    <definedName name="_________TT115" localSheetId="4">[27]RELATÓRIO!$D$607</definedName>
    <definedName name="_________TT115" localSheetId="21">[9]RELATÓRIO!$D$607</definedName>
    <definedName name="_________TT115">[27]RELATÓRIO!$D$607</definedName>
    <definedName name="_________TT116" localSheetId="4">[27]RELATÓRIO!$D$612</definedName>
    <definedName name="_________TT116" localSheetId="21">[9]RELATÓRIO!$D$612</definedName>
    <definedName name="_________TT116">[27]RELATÓRIO!$D$612</definedName>
    <definedName name="_________TT117" localSheetId="4">[27]RELATÓRIO!$D$616</definedName>
    <definedName name="_________TT117" localSheetId="21">[9]RELATÓRIO!$D$616</definedName>
    <definedName name="_________TT117">[27]RELATÓRIO!$D$616</definedName>
    <definedName name="_________TT118" localSheetId="4">[27]RELATÓRIO!$D$621</definedName>
    <definedName name="_________TT118" localSheetId="21">[9]RELATÓRIO!$D$621</definedName>
    <definedName name="_________TT118">[27]RELATÓRIO!$D$621</definedName>
    <definedName name="_________TT119" localSheetId="4">[27]RELATÓRIO!$D$626</definedName>
    <definedName name="_________TT119" localSheetId="21">[9]RELATÓRIO!$D$626</definedName>
    <definedName name="_________TT119">[27]RELATÓRIO!$D$626</definedName>
    <definedName name="_________TT12" localSheetId="4">[27]RELATÓRIO!$D$74</definedName>
    <definedName name="_________TT12" localSheetId="21">[9]RELATÓRIO!$D$74</definedName>
    <definedName name="_________TT12">[27]RELATÓRIO!$D$74</definedName>
    <definedName name="_________TT120" localSheetId="4">[27]RELATÓRIO!$D$631</definedName>
    <definedName name="_________TT120" localSheetId="21">[9]RELATÓRIO!$D$631</definedName>
    <definedName name="_________TT120">[27]RELATÓRIO!$D$631</definedName>
    <definedName name="_________TT121" localSheetId="4">'[15]Relatório-1ª med.'!#REF!</definedName>
    <definedName name="_________TT121" localSheetId="15">'[15]Relatório-1ª med.'!#REF!</definedName>
    <definedName name="_________TT121" localSheetId="21">[9]RELATÓRIO!$D$636</definedName>
    <definedName name="_________TT121" localSheetId="9">'[15]Relatório-1ª med.'!#REF!</definedName>
    <definedName name="_________TT121" localSheetId="8">'[15]Relatório-1ª med.'!#REF!</definedName>
    <definedName name="_________TT121">'[15]Relatório-1ª med.'!#REF!</definedName>
    <definedName name="_________TT122" localSheetId="4">[27]RELATÓRIO!$D$641</definedName>
    <definedName name="_________TT122" localSheetId="21">[9]RELATÓRIO!$D$641</definedName>
    <definedName name="_________TT122">[27]RELATÓRIO!$D$641</definedName>
    <definedName name="_________TT123" localSheetId="4">'[15]Relatório-1ª med.'!#REF!</definedName>
    <definedName name="_________TT123" localSheetId="15">'[15]Relatório-1ª med.'!#REF!</definedName>
    <definedName name="_________TT123" localSheetId="21">[9]RELATÓRIO!$D$646</definedName>
    <definedName name="_________TT123" localSheetId="9">'[15]Relatório-1ª med.'!#REF!</definedName>
    <definedName name="_________TT123" localSheetId="8">'[15]Relatório-1ª med.'!#REF!</definedName>
    <definedName name="_________TT123">'[15]Relatório-1ª med.'!#REF!</definedName>
    <definedName name="_________TT124" localSheetId="4">[27]RELATÓRIO!$D$652</definedName>
    <definedName name="_________TT124" localSheetId="21">[9]RELATÓRIO!$D$652</definedName>
    <definedName name="_________TT124">[27]RELATÓRIO!$D$652</definedName>
    <definedName name="_________TT125" localSheetId="4">[27]RELATÓRIO!$D$657</definedName>
    <definedName name="_________TT125" localSheetId="21">[9]RELATÓRIO!$D$657</definedName>
    <definedName name="_________TT125">[27]RELATÓRIO!$D$657</definedName>
    <definedName name="_________TT126" localSheetId="4">[27]RELATÓRIO!$D$662</definedName>
    <definedName name="_________TT126" localSheetId="21">[9]RELATÓRIO!$D$662</definedName>
    <definedName name="_________TT126">[27]RELATÓRIO!$D$662</definedName>
    <definedName name="_________TT127" localSheetId="4">[27]RELATÓRIO!$D$667</definedName>
    <definedName name="_________TT127" localSheetId="21">[9]RELATÓRIO!$D$667</definedName>
    <definedName name="_________TT127">[27]RELATÓRIO!$D$667</definedName>
    <definedName name="_________TT128" localSheetId="4">[27]RELATÓRIO!$D$672</definedName>
    <definedName name="_________TT128" localSheetId="21">[9]RELATÓRIO!$D$672</definedName>
    <definedName name="_________TT128">[27]RELATÓRIO!$D$672</definedName>
    <definedName name="_________TT129" localSheetId="4">[27]RELATÓRIO!$D$677</definedName>
    <definedName name="_________TT129" localSheetId="21">[9]RELATÓRIO!$D$677</definedName>
    <definedName name="_________TT129">[27]RELATÓRIO!$D$677</definedName>
    <definedName name="_________TT13" localSheetId="4">[27]RELATÓRIO!$D$79</definedName>
    <definedName name="_________TT13" localSheetId="21">[9]RELATÓRIO!$D$79</definedName>
    <definedName name="_________TT13">[27]RELATÓRIO!$D$79</definedName>
    <definedName name="_________TT130" localSheetId="4">[27]RELATÓRIO!$D$682</definedName>
    <definedName name="_________TT130" localSheetId="21">[9]RELATÓRIO!$D$682</definedName>
    <definedName name="_________TT130">[27]RELATÓRIO!$D$682</definedName>
    <definedName name="_________TT131" localSheetId="4">[27]RELATÓRIO!$D$687</definedName>
    <definedName name="_________TT131" localSheetId="21">[9]RELATÓRIO!$D$687</definedName>
    <definedName name="_________TT131">[27]RELATÓRIO!$D$687</definedName>
    <definedName name="_________TT132" localSheetId="4">[27]RELATÓRIO!$D$692</definedName>
    <definedName name="_________TT132" localSheetId="21">[9]RELATÓRIO!$D$692</definedName>
    <definedName name="_________TT132">[27]RELATÓRIO!$D$692</definedName>
    <definedName name="_________TT133" localSheetId="4">[27]RELATÓRIO!$D$697</definedName>
    <definedName name="_________TT133" localSheetId="21">[9]RELATÓRIO!$D$697</definedName>
    <definedName name="_________TT133">[27]RELATÓRIO!$D$697</definedName>
    <definedName name="_________TT134" localSheetId="4">[27]RELATÓRIO!$D$702</definedName>
    <definedName name="_________TT134" localSheetId="21">[9]RELATÓRIO!$D$702</definedName>
    <definedName name="_________TT134">[27]RELATÓRIO!$D$702</definedName>
    <definedName name="_________TT135" localSheetId="4">[27]RELATÓRIO!$D$707</definedName>
    <definedName name="_________TT135" localSheetId="21">[9]RELATÓRIO!$D$707</definedName>
    <definedName name="_________TT135">[27]RELATÓRIO!$D$707</definedName>
    <definedName name="_________TT136" localSheetId="4">[27]RELATÓRIO!$D$712</definedName>
    <definedName name="_________TT136" localSheetId="21">[9]RELATÓRIO!$D$712</definedName>
    <definedName name="_________TT136">[27]RELATÓRIO!$D$712</definedName>
    <definedName name="_________TT137" localSheetId="4">[27]RELATÓRIO!$D$716</definedName>
    <definedName name="_________TT137" localSheetId="21">[9]RELATÓRIO!$D$716</definedName>
    <definedName name="_________TT137">[27]RELATÓRIO!$D$716</definedName>
    <definedName name="_________TT138" localSheetId="4">[27]RELATÓRIO!$D$721</definedName>
    <definedName name="_________TT138" localSheetId="21">[9]RELATÓRIO!$D$721</definedName>
    <definedName name="_________TT138">[27]RELATÓRIO!$D$721</definedName>
    <definedName name="_________TT139" localSheetId="4">[27]RELATÓRIO!$D$726</definedName>
    <definedName name="_________TT139" localSheetId="21">[9]RELATÓRIO!$D$726</definedName>
    <definedName name="_________TT139">[27]RELATÓRIO!$D$726</definedName>
    <definedName name="_________TT14" localSheetId="4">[27]RELATÓRIO!$D$84</definedName>
    <definedName name="_________TT14" localSheetId="21">[9]RELATÓRIO!$D$84</definedName>
    <definedName name="_________TT14">[27]RELATÓRIO!$D$84</definedName>
    <definedName name="_________TT140" localSheetId="4">[27]RELATÓRIO!$D$731</definedName>
    <definedName name="_________TT140" localSheetId="21">[9]RELATÓRIO!$D$731</definedName>
    <definedName name="_________TT140">[27]RELATÓRIO!$D$731</definedName>
    <definedName name="_________TT141" localSheetId="4">[27]RELATÓRIO!$D$736</definedName>
    <definedName name="_________TT141" localSheetId="21">[9]RELATÓRIO!$D$736</definedName>
    <definedName name="_________TT141">[27]RELATÓRIO!$D$736</definedName>
    <definedName name="_________TT142" localSheetId="4">[27]RELATÓRIO!$D$741</definedName>
    <definedName name="_________TT142" localSheetId="21">[9]RELATÓRIO!$D$741</definedName>
    <definedName name="_________TT142">[27]RELATÓRIO!$D$741</definedName>
    <definedName name="_________TT15" localSheetId="4">[27]RELATÓRIO!$D$89</definedName>
    <definedName name="_________TT15" localSheetId="21">[9]RELATÓRIO!$D$89</definedName>
    <definedName name="_________TT15">[27]RELATÓRIO!$D$89</definedName>
    <definedName name="_________TT16" localSheetId="4">[27]RELATÓRIO!$D$93</definedName>
    <definedName name="_________TT16" localSheetId="21">[9]RELATÓRIO!$D$93</definedName>
    <definedName name="_________TT16">[27]RELATÓRIO!$D$93</definedName>
    <definedName name="_________TT17" localSheetId="4">[27]RELATÓRIO!$D$98</definedName>
    <definedName name="_________TT17" localSheetId="21">[9]RELATÓRIO!$D$98</definedName>
    <definedName name="_________TT17">[27]RELATÓRIO!$D$98</definedName>
    <definedName name="_________TT18" localSheetId="4">[25]RELATÓRIO!#REF!</definedName>
    <definedName name="_________TT18" localSheetId="15">[25]RELATÓRIO!#REF!</definedName>
    <definedName name="_________TT18" localSheetId="21">[9]RELATÓRIO!$D$103</definedName>
    <definedName name="_________TT18" localSheetId="9">[25]RELATÓRIO!#REF!</definedName>
    <definedName name="_________TT18" localSheetId="8">[25]RELATÓRIO!#REF!</definedName>
    <definedName name="_________TT18">[25]RELATÓRIO!#REF!</definedName>
    <definedName name="_________TT19" localSheetId="4">'[15]Relatório-1ª med.'!#REF!</definedName>
    <definedName name="_________TT19" localSheetId="15">'[15]Relatório-1ª med.'!#REF!</definedName>
    <definedName name="_________TT19" localSheetId="21">[9]RELATÓRIO!$D$108</definedName>
    <definedName name="_________TT19" localSheetId="9">'[15]Relatório-1ª med.'!#REF!</definedName>
    <definedName name="_________TT19" localSheetId="8">'[15]Relatório-1ª med.'!#REF!</definedName>
    <definedName name="_________TT19">'[15]Relatório-1ª med.'!#REF!</definedName>
    <definedName name="_________TT2" localSheetId="4">[28]RELATÓRIO!#REF!</definedName>
    <definedName name="_________TT2" localSheetId="15">[28]RELATÓRIO!#REF!</definedName>
    <definedName name="_________TT2" localSheetId="21">[9]RELATÓRIO!$D$23</definedName>
    <definedName name="_________TT2" localSheetId="9">[28]RELATÓRIO!#REF!</definedName>
    <definedName name="_________TT2" localSheetId="8">[28]RELATÓRIO!#REF!</definedName>
    <definedName name="_________TT2">[28]RELATÓRIO!#REF!</definedName>
    <definedName name="_________TT20" localSheetId="4">'[15]Relatório-1ª med.'!#REF!</definedName>
    <definedName name="_________TT20" localSheetId="15">'[15]Relatório-1ª med.'!#REF!</definedName>
    <definedName name="_________TT20" localSheetId="21">[9]RELATÓRIO!$D$113</definedName>
    <definedName name="_________TT20" localSheetId="9">'[15]Relatório-1ª med.'!#REF!</definedName>
    <definedName name="_________TT20" localSheetId="8">'[15]Relatório-1ª med.'!#REF!</definedName>
    <definedName name="_________TT20">'[15]Relatório-1ª med.'!#REF!</definedName>
    <definedName name="_________TT21" localSheetId="4">'[15]Relatório-1ª med.'!#REF!</definedName>
    <definedName name="_________TT21" localSheetId="15">'[15]Relatório-1ª med.'!#REF!</definedName>
    <definedName name="_________TT21" localSheetId="21">[9]RELATÓRIO!$D$118</definedName>
    <definedName name="_________TT21">'[15]Relatório-1ª med.'!#REF!</definedName>
    <definedName name="_________TT22" localSheetId="4">'[15]Relatório-1ª med.'!#REF!</definedName>
    <definedName name="_________TT22" localSheetId="15">'[15]Relatório-1ª med.'!#REF!</definedName>
    <definedName name="_________TT22" localSheetId="21">[9]RELATÓRIO!$D$123</definedName>
    <definedName name="_________TT22">'[15]Relatório-1ª med.'!#REF!</definedName>
    <definedName name="_________tt23" localSheetId="4">'[26]Rel-15ª med.'!$D$80</definedName>
    <definedName name="_________tt23" localSheetId="21">[9]RELATÓRIO!$D$129</definedName>
    <definedName name="_________tt23">'[26]Rel-15ª med.'!$D$80</definedName>
    <definedName name="_________TT24" localSheetId="4">'[26]Rel-15ª med.'!$D$85</definedName>
    <definedName name="_________TT24" localSheetId="21">[9]RELATÓRIO!$D$134</definedName>
    <definedName name="_________TT24">'[26]Rel-15ª med.'!$D$85</definedName>
    <definedName name="_________TT25" localSheetId="4">[27]RELATÓRIO!$D$139</definedName>
    <definedName name="_________TT25" localSheetId="21">[9]RELATÓRIO!$D$139</definedName>
    <definedName name="_________TT25">[27]RELATÓRIO!$D$139</definedName>
    <definedName name="_________TT26" localSheetId="4">'[15]Relatório-1ª med.'!#REF!</definedName>
    <definedName name="_________TT26" localSheetId="15">'[15]Relatório-1ª med.'!#REF!</definedName>
    <definedName name="_________TT26" localSheetId="21">[9]RELATÓRIO!$D$144</definedName>
    <definedName name="_________TT26" localSheetId="9">'[15]Relatório-1ª med.'!#REF!</definedName>
    <definedName name="_________TT26" localSheetId="8">'[15]Relatório-1ª med.'!#REF!</definedName>
    <definedName name="_________TT26">'[15]Relatório-1ª med.'!#REF!</definedName>
    <definedName name="_________TT27" localSheetId="4">'[15]Relatório-1ª med.'!#REF!</definedName>
    <definedName name="_________TT27" localSheetId="15">'[15]Relatório-1ª med.'!#REF!</definedName>
    <definedName name="_________TT27" localSheetId="21">[9]RELATÓRIO!$D$149</definedName>
    <definedName name="_________TT27" localSheetId="9">'[15]Relatório-1ª med.'!#REF!</definedName>
    <definedName name="_________TT27" localSheetId="8">'[15]Relatório-1ª med.'!#REF!</definedName>
    <definedName name="_________TT27">'[15]Relatório-1ª med.'!#REF!</definedName>
    <definedName name="_________TT28" localSheetId="4">'[15]Relatório-1ª med.'!#REF!</definedName>
    <definedName name="_________TT28" localSheetId="15">'[15]Relatório-1ª med.'!#REF!</definedName>
    <definedName name="_________TT28" localSheetId="21">[9]RELATÓRIO!$D$154</definedName>
    <definedName name="_________TT28" localSheetId="9">'[15]Relatório-1ª med.'!#REF!</definedName>
    <definedName name="_________TT28" localSheetId="8">'[15]Relatório-1ª med.'!#REF!</definedName>
    <definedName name="_________TT28">'[15]Relatório-1ª med.'!#REF!</definedName>
    <definedName name="_________tt288" localSheetId="4">[27]RELATÓRIO!$D$159</definedName>
    <definedName name="_________tt288" localSheetId="21">[9]RELATÓRIO!$D$159</definedName>
    <definedName name="_________tt288">[27]RELATÓRIO!$D$159</definedName>
    <definedName name="_________TT29" localSheetId="4">'[26]Rel-15ª med.'!$D$100</definedName>
    <definedName name="_________TT29" localSheetId="21">[9]RELATÓRIO!$D$164</definedName>
    <definedName name="_________TT29">'[26]Rel-15ª med.'!$D$100</definedName>
    <definedName name="_________TT3" localSheetId="4">'[26]Rel-15ª med.'!$D$29</definedName>
    <definedName name="_________TT3" localSheetId="21">[9]RELATÓRIO!$D$28</definedName>
    <definedName name="_________TT3">'[26]Rel-15ª med.'!$D$29</definedName>
    <definedName name="_________TT30" localSheetId="4">'[15]Relatório-1ª med.'!#REF!</definedName>
    <definedName name="_________TT30" localSheetId="15">'[15]Relatório-1ª med.'!#REF!</definedName>
    <definedName name="_________TT30" localSheetId="21">[9]RELATÓRIO!$D$169</definedName>
    <definedName name="_________TT30" localSheetId="9">'[15]Relatório-1ª med.'!#REF!</definedName>
    <definedName name="_________TT30" localSheetId="8">'[15]Relatório-1ª med.'!#REF!</definedName>
    <definedName name="_________TT30">'[15]Relatório-1ª med.'!#REF!</definedName>
    <definedName name="_________tt300" localSheetId="4">[27]RELATÓRIO!$D$174</definedName>
    <definedName name="_________tt300" localSheetId="21">[9]RELATÓRIO!$D$174</definedName>
    <definedName name="_________tt300">[27]RELATÓRIO!$D$174</definedName>
    <definedName name="_________TT31" localSheetId="4">'[15]Relatório-1ª med.'!#REF!</definedName>
    <definedName name="_________TT31" localSheetId="15">'[15]Relatório-1ª med.'!#REF!</definedName>
    <definedName name="_________TT31" localSheetId="21">[9]RELATÓRIO!$D$179</definedName>
    <definedName name="_________TT31" localSheetId="9">'[15]Relatório-1ª med.'!#REF!</definedName>
    <definedName name="_________TT31" localSheetId="8">'[15]Relatório-1ª med.'!#REF!</definedName>
    <definedName name="_________TT31">'[15]Relatório-1ª med.'!#REF!</definedName>
    <definedName name="_________TT32" localSheetId="4">'[15]Relatório-1ª med.'!#REF!</definedName>
    <definedName name="_________TT32" localSheetId="15">'[15]Relatório-1ª med.'!#REF!</definedName>
    <definedName name="_________TT32" localSheetId="21">[9]RELATÓRIO!$D$184</definedName>
    <definedName name="_________TT32" localSheetId="9">'[15]Relatório-1ª med.'!#REF!</definedName>
    <definedName name="_________TT32" localSheetId="8">'[15]Relatório-1ª med.'!#REF!</definedName>
    <definedName name="_________TT32">'[15]Relatório-1ª med.'!#REF!</definedName>
    <definedName name="_________tt322" localSheetId="4">[27]RELATÓRIO!$D$189</definedName>
    <definedName name="_________tt322" localSheetId="21">[9]RELATÓRIO!$D$189</definedName>
    <definedName name="_________tt322">[27]RELATÓRIO!$D$189</definedName>
    <definedName name="_________TT33" localSheetId="4">'[15]Relatório-1ª med.'!#REF!</definedName>
    <definedName name="_________TT33" localSheetId="15">'[15]Relatório-1ª med.'!#REF!</definedName>
    <definedName name="_________TT33" localSheetId="21">[9]RELATÓRIO!$D$195</definedName>
    <definedName name="_________TT33" localSheetId="9">'[15]Relatório-1ª med.'!#REF!</definedName>
    <definedName name="_________TT33" localSheetId="8">'[15]Relatório-1ª med.'!#REF!</definedName>
    <definedName name="_________TT33">'[15]Relatório-1ª med.'!#REF!</definedName>
    <definedName name="_________TT34" localSheetId="4">'[15]Relatório-1ª med.'!#REF!</definedName>
    <definedName name="_________TT34" localSheetId="15">'[15]Relatório-1ª med.'!#REF!</definedName>
    <definedName name="_________TT34" localSheetId="21">[9]RELATÓRIO!$D$200</definedName>
    <definedName name="_________TT34" localSheetId="9">'[15]Relatório-1ª med.'!#REF!</definedName>
    <definedName name="_________TT34" localSheetId="8">'[15]Relatório-1ª med.'!#REF!</definedName>
    <definedName name="_________TT34">'[15]Relatório-1ª med.'!#REF!</definedName>
    <definedName name="_________TT35" localSheetId="4">[27]RELATÓRIO!$D$205</definedName>
    <definedName name="_________TT35" localSheetId="21">[9]RELATÓRIO!$D$205</definedName>
    <definedName name="_________TT35">[27]RELATÓRIO!$D$205</definedName>
    <definedName name="_________TT36" localSheetId="4">'[15]Relatório-1ª med.'!#REF!</definedName>
    <definedName name="_________TT36" localSheetId="15">'[15]Relatório-1ª med.'!#REF!</definedName>
    <definedName name="_________TT36" localSheetId="21">[9]RELATÓRIO!$D$210</definedName>
    <definedName name="_________TT36" localSheetId="9">'[15]Relatório-1ª med.'!#REF!</definedName>
    <definedName name="_________TT36" localSheetId="8">'[15]Relatório-1ª med.'!#REF!</definedName>
    <definedName name="_________TT36">'[15]Relatório-1ª med.'!#REF!</definedName>
    <definedName name="_________TT37" localSheetId="4">'[15]Relatório-1ª med.'!#REF!</definedName>
    <definedName name="_________TT37" localSheetId="15">'[15]Relatório-1ª med.'!#REF!</definedName>
    <definedName name="_________TT37" localSheetId="21">[9]RELATÓRIO!$D$215</definedName>
    <definedName name="_________TT37" localSheetId="9">'[15]Relatório-1ª med.'!#REF!</definedName>
    <definedName name="_________TT37" localSheetId="8">'[15]Relatório-1ª med.'!#REF!</definedName>
    <definedName name="_________TT37">'[15]Relatório-1ª med.'!#REF!</definedName>
    <definedName name="_________TT38" localSheetId="4">'[15]Relatório-1ª med.'!#REF!</definedName>
    <definedName name="_________TT38" localSheetId="15">'[15]Relatório-1ª med.'!#REF!</definedName>
    <definedName name="_________TT38" localSheetId="21">[9]RELATÓRIO!$D$220</definedName>
    <definedName name="_________TT38" localSheetId="9">'[15]Relatório-1ª med.'!#REF!</definedName>
    <definedName name="_________TT38" localSheetId="8">'[15]Relatório-1ª med.'!#REF!</definedName>
    <definedName name="_________TT38">'[15]Relatório-1ª med.'!#REF!</definedName>
    <definedName name="_________TT39" localSheetId="4">'[15]Relatório-1ª med.'!#REF!</definedName>
    <definedName name="_________TT39" localSheetId="15">'[15]Relatório-1ª med.'!#REF!</definedName>
    <definedName name="_________TT39" localSheetId="21">[9]RELATÓRIO!$D$225</definedName>
    <definedName name="_________TT39" localSheetId="9">'[15]Relatório-1ª med.'!#REF!</definedName>
    <definedName name="_________TT39" localSheetId="8">'[15]Relatório-1ª med.'!#REF!</definedName>
    <definedName name="_________TT39">'[15]Relatório-1ª med.'!#REF!</definedName>
    <definedName name="_________TT4" localSheetId="4">[28]RELATÓRIO!#REF!</definedName>
    <definedName name="_________TT4" localSheetId="15">[28]RELATÓRIO!#REF!</definedName>
    <definedName name="_________TT4" localSheetId="21">[9]RELATÓRIO!$D$33</definedName>
    <definedName name="_________TT4">[28]RELATÓRIO!#REF!</definedName>
    <definedName name="_________TT40" localSheetId="4">'[15]Relatório-1ª med.'!#REF!</definedName>
    <definedName name="_________TT40" localSheetId="15">'[15]Relatório-1ª med.'!#REF!</definedName>
    <definedName name="_________TT40" localSheetId="21">[9]RELATÓRIO!$D$230</definedName>
    <definedName name="_________TT40">'[15]Relatório-1ª med.'!#REF!</definedName>
    <definedName name="_________TT41" localSheetId="4">[27]RELATÓRIO!$D$235</definedName>
    <definedName name="_________TT41" localSheetId="21">[9]RELATÓRIO!$D$235</definedName>
    <definedName name="_________TT41">[27]RELATÓRIO!$D$235</definedName>
    <definedName name="_________TT42" localSheetId="4">[27]RELATÓRIO!$D$240</definedName>
    <definedName name="_________TT42" localSheetId="21">[9]RELATÓRIO!$D$240</definedName>
    <definedName name="_________TT42">[27]RELATÓRIO!$D$240</definedName>
    <definedName name="_________TT43" localSheetId="4">[27]RELATÓRIO!$D$245</definedName>
    <definedName name="_________TT43" localSheetId="21">[9]RELATÓRIO!$D$245</definedName>
    <definedName name="_________TT43">[27]RELATÓRIO!$D$245</definedName>
    <definedName name="_________TT44" localSheetId="4">[27]RELATÓRIO!$D$250</definedName>
    <definedName name="_________TT44" localSheetId="21">[9]RELATÓRIO!$D$250</definedName>
    <definedName name="_________TT44">[27]RELATÓRIO!$D$250</definedName>
    <definedName name="_________TT45" localSheetId="4">[27]RELATÓRIO!$D$255</definedName>
    <definedName name="_________TT45" localSheetId="21">[9]RELATÓRIO!$D$255</definedName>
    <definedName name="_________TT45">[27]RELATÓRIO!$D$255</definedName>
    <definedName name="_________TT46" localSheetId="4">[27]RELATÓRIO!$D$260</definedName>
    <definedName name="_________TT46" localSheetId="21">[9]RELATÓRIO!$D$260</definedName>
    <definedName name="_________TT46">[27]RELATÓRIO!$D$260</definedName>
    <definedName name="_________TT47" localSheetId="4">[27]RELATÓRIO!$D$265</definedName>
    <definedName name="_________TT47" localSheetId="21">[9]RELATÓRIO!$D$265</definedName>
    <definedName name="_________TT47">[27]RELATÓRIO!$D$265</definedName>
    <definedName name="_________TT48" localSheetId="4">[27]RELATÓRIO!$D$270</definedName>
    <definedName name="_________TT48" localSheetId="21">[9]RELATÓRIO!$D$270</definedName>
    <definedName name="_________TT48">[27]RELATÓRIO!$D$270</definedName>
    <definedName name="_________TT49" localSheetId="4">[27]RELATÓRIO!$D$275</definedName>
    <definedName name="_________TT49" localSheetId="21">[9]RELATÓRIO!$D$275</definedName>
    <definedName name="_________TT49">[27]RELATÓRIO!$D$275</definedName>
    <definedName name="_________TT5" localSheetId="4">'[15]Relatório-1ª med.'!#REF!</definedName>
    <definedName name="_________TT5" localSheetId="15">'[15]Relatório-1ª med.'!#REF!</definedName>
    <definedName name="_________TT5" localSheetId="21">[9]RELATÓRIO!$D$38</definedName>
    <definedName name="_________TT5" localSheetId="9">'[15]Relatório-1ª med.'!#REF!</definedName>
    <definedName name="_________TT5" localSheetId="8">'[15]Relatório-1ª med.'!#REF!</definedName>
    <definedName name="_________TT5">'[15]Relatório-1ª med.'!#REF!</definedName>
    <definedName name="_________TT50" localSheetId="4">[27]RELATÓRIO!$D$280</definedName>
    <definedName name="_________TT50" localSheetId="21">[9]RELATÓRIO!$D$280</definedName>
    <definedName name="_________TT50">[27]RELATÓRIO!$D$280</definedName>
    <definedName name="_________TT51" localSheetId="4">[27]RELATÓRIO!$D$285</definedName>
    <definedName name="_________TT51" localSheetId="21">[9]RELATÓRIO!$D$285</definedName>
    <definedName name="_________TT51">[27]RELATÓRIO!$D$285</definedName>
    <definedName name="_________TT52" localSheetId="4">'[15]Relatório-1ª med.'!#REF!</definedName>
    <definedName name="_________TT52" localSheetId="15">'[15]Relatório-1ª med.'!#REF!</definedName>
    <definedName name="_________TT52" localSheetId="21">[9]RELATÓRIO!$D$290</definedName>
    <definedName name="_________TT52" localSheetId="9">'[15]Relatório-1ª med.'!#REF!</definedName>
    <definedName name="_________TT52" localSheetId="8">'[15]Relatório-1ª med.'!#REF!</definedName>
    <definedName name="_________TT52">'[15]Relatório-1ª med.'!#REF!</definedName>
    <definedName name="_________TT53" localSheetId="4">'[15]Relatório-1ª med.'!#REF!</definedName>
    <definedName name="_________TT53" localSheetId="15">'[15]Relatório-1ª med.'!#REF!</definedName>
    <definedName name="_________TT53" localSheetId="21">[9]RELATÓRIO!$D$295</definedName>
    <definedName name="_________TT53" localSheetId="9">'[15]Relatório-1ª med.'!#REF!</definedName>
    <definedName name="_________TT53" localSheetId="8">'[15]Relatório-1ª med.'!#REF!</definedName>
    <definedName name="_________TT53">'[15]Relatório-1ª med.'!#REF!</definedName>
    <definedName name="_________TT54" localSheetId="4">'[15]Relatório-1ª med.'!#REF!</definedName>
    <definedName name="_________TT54" localSheetId="15">'[15]Relatório-1ª med.'!#REF!</definedName>
    <definedName name="_________TT54" localSheetId="21">[9]RELATÓRIO!$D$300</definedName>
    <definedName name="_________TT54" localSheetId="9">'[15]Relatório-1ª med.'!#REF!</definedName>
    <definedName name="_________TT54" localSheetId="8">'[15]Relatório-1ª med.'!#REF!</definedName>
    <definedName name="_________TT54">'[15]Relatório-1ª med.'!#REF!</definedName>
    <definedName name="_________TT55" localSheetId="4">'[15]Relatório-1ª med.'!#REF!</definedName>
    <definedName name="_________TT55" localSheetId="15">'[15]Relatório-1ª med.'!#REF!</definedName>
    <definedName name="_________TT55" localSheetId="21">[9]RELATÓRIO!$D$305</definedName>
    <definedName name="_________TT55" localSheetId="9">'[15]Relatório-1ª med.'!#REF!</definedName>
    <definedName name="_________TT55" localSheetId="8">'[15]Relatório-1ª med.'!#REF!</definedName>
    <definedName name="_________TT55">'[15]Relatório-1ª med.'!#REF!</definedName>
    <definedName name="_________TT56" localSheetId="4">[27]RELATÓRIO!$D$310</definedName>
    <definedName name="_________TT56" localSheetId="21">[9]RELATÓRIO!$D$310</definedName>
    <definedName name="_________TT56">[27]RELATÓRIO!$D$310</definedName>
    <definedName name="_________TT57" localSheetId="4">[27]RELATÓRIO!$D$315</definedName>
    <definedName name="_________TT57" localSheetId="21">[9]RELATÓRIO!$D$315</definedName>
    <definedName name="_________TT57">[27]RELATÓRIO!$D$315</definedName>
    <definedName name="_________TT58" localSheetId="4">[27]RELATÓRIO!$D$320</definedName>
    <definedName name="_________TT58" localSheetId="21">[9]RELATÓRIO!$D$320</definedName>
    <definedName name="_________TT58">[27]RELATÓRIO!$D$320</definedName>
    <definedName name="_________TT59" localSheetId="4">[27]RELATÓRIO!$D$325</definedName>
    <definedName name="_________TT59" localSheetId="21">[9]RELATÓRIO!$D$325</definedName>
    <definedName name="_________TT59">[27]RELATÓRIO!$D$325</definedName>
    <definedName name="_________TT6" localSheetId="4">'[15]Relatório-1ª med.'!#REF!</definedName>
    <definedName name="_________TT6" localSheetId="15">'[15]Relatório-1ª med.'!#REF!</definedName>
    <definedName name="_________TT6" localSheetId="21">[9]RELATÓRIO!$D$43</definedName>
    <definedName name="_________TT6" localSheetId="9">'[15]Relatório-1ª med.'!#REF!</definedName>
    <definedName name="_________TT6" localSheetId="8">'[15]Relatório-1ª med.'!#REF!</definedName>
    <definedName name="_________TT6">'[15]Relatório-1ª med.'!#REF!</definedName>
    <definedName name="_________TT60" localSheetId="4">'[15]Relatório-1ª med.'!#REF!</definedName>
    <definedName name="_________TT60" localSheetId="15">'[15]Relatório-1ª med.'!#REF!</definedName>
    <definedName name="_________TT60" localSheetId="21">[9]RELATÓRIO!$D$330</definedName>
    <definedName name="_________TT60" localSheetId="9">'[15]Relatório-1ª med.'!#REF!</definedName>
    <definedName name="_________TT60" localSheetId="8">'[15]Relatório-1ª med.'!#REF!</definedName>
    <definedName name="_________TT60">'[15]Relatório-1ª med.'!#REF!</definedName>
    <definedName name="_________TT61" localSheetId="4">'[15]Relatório-1ª med.'!#REF!</definedName>
    <definedName name="_________TT61" localSheetId="15">'[15]Relatório-1ª med.'!#REF!</definedName>
    <definedName name="_________TT61" localSheetId="21">[9]RELATÓRIO!$D$335</definedName>
    <definedName name="_________TT61" localSheetId="9">'[15]Relatório-1ª med.'!#REF!</definedName>
    <definedName name="_________TT61" localSheetId="8">'[15]Relatório-1ª med.'!#REF!</definedName>
    <definedName name="_________TT61">'[15]Relatório-1ª med.'!#REF!</definedName>
    <definedName name="_________TT62" localSheetId="4">[27]RELATÓRIO!$D$339</definedName>
    <definedName name="_________TT62" localSheetId="21">[9]RELATÓRIO!$D$339</definedName>
    <definedName name="_________TT62">[27]RELATÓRIO!$D$339</definedName>
    <definedName name="_________TT63" localSheetId="4">[27]RELATÓRIO!$D$344</definedName>
    <definedName name="_________TT63" localSheetId="21">[9]RELATÓRIO!$D$344</definedName>
    <definedName name="_________TT63">[27]RELATÓRIO!$D$344</definedName>
    <definedName name="_________TT64" localSheetId="4">[27]RELATÓRIO!$D$349</definedName>
    <definedName name="_________TT64" localSheetId="21">[9]RELATÓRIO!$D$349</definedName>
    <definedName name="_________TT64">[27]RELATÓRIO!$D$349</definedName>
    <definedName name="_________TT65" localSheetId="4">[27]RELATÓRIO!$D$354</definedName>
    <definedName name="_________TT65" localSheetId="21">[9]RELATÓRIO!$D$354</definedName>
    <definedName name="_________TT65">[27]RELATÓRIO!$D$354</definedName>
    <definedName name="_________TT66" localSheetId="4">[27]RELATÓRIO!$D$359</definedName>
    <definedName name="_________TT66" localSheetId="21">[9]RELATÓRIO!$D$359</definedName>
    <definedName name="_________TT66">[27]RELATÓRIO!$D$359</definedName>
    <definedName name="_________TT67" localSheetId="4">[27]RELATÓRIO!$D$365</definedName>
    <definedName name="_________TT67" localSheetId="21">[9]RELATÓRIO!$D$365</definedName>
    <definedName name="_________TT67">[27]RELATÓRIO!$D$365</definedName>
    <definedName name="_________TT68" localSheetId="4">[27]RELATÓRIO!$D$370</definedName>
    <definedName name="_________TT68" localSheetId="21">[9]RELATÓRIO!$D$370</definedName>
    <definedName name="_________TT68">[27]RELATÓRIO!$D$370</definedName>
    <definedName name="_________TT69" localSheetId="4">'[15]Relatório-1ª med.'!#REF!</definedName>
    <definedName name="_________TT69" localSheetId="15">'[15]Relatório-1ª med.'!#REF!</definedName>
    <definedName name="_________TT69" localSheetId="21">[9]RELATÓRIO!$D$375</definedName>
    <definedName name="_________TT69" localSheetId="9">'[15]Relatório-1ª med.'!#REF!</definedName>
    <definedName name="_________TT69" localSheetId="8">'[15]Relatório-1ª med.'!#REF!</definedName>
    <definedName name="_________TT69">'[15]Relatório-1ª med.'!#REF!</definedName>
    <definedName name="_________TT7" localSheetId="4">'[26]Rel-15ª med.'!$D$44</definedName>
    <definedName name="_________TT7" localSheetId="21">[9]RELATÓRIO!$D$48</definedName>
    <definedName name="_________TT7">'[26]Rel-15ª med.'!$D$44</definedName>
    <definedName name="_________TT70" localSheetId="4">'[15]Relatório-1ª med.'!#REF!</definedName>
    <definedName name="_________TT70" localSheetId="15">'[15]Relatório-1ª med.'!#REF!</definedName>
    <definedName name="_________TT70" localSheetId="21">[9]RELATÓRIO!$D$380</definedName>
    <definedName name="_________TT70" localSheetId="9">'[15]Relatório-1ª med.'!#REF!</definedName>
    <definedName name="_________TT70" localSheetId="8">'[15]Relatório-1ª med.'!#REF!</definedName>
    <definedName name="_________TT70">'[15]Relatório-1ª med.'!#REF!</definedName>
    <definedName name="_________TT71" localSheetId="4">'[15]Relatório-1ª med.'!#REF!</definedName>
    <definedName name="_________TT71" localSheetId="15">'[15]Relatório-1ª med.'!#REF!</definedName>
    <definedName name="_________TT71" localSheetId="21">[9]RELATÓRIO!$D$385</definedName>
    <definedName name="_________TT71" localSheetId="9">'[15]Relatório-1ª med.'!#REF!</definedName>
    <definedName name="_________TT71" localSheetId="8">'[15]Relatório-1ª med.'!#REF!</definedName>
    <definedName name="_________TT71">'[15]Relatório-1ª med.'!#REF!</definedName>
    <definedName name="_________TT72" localSheetId="4">[27]RELATÓRIO!$D$390</definedName>
    <definedName name="_________TT72" localSheetId="21">[9]RELATÓRIO!$D$390</definedName>
    <definedName name="_________TT72">[27]RELATÓRIO!$D$390</definedName>
    <definedName name="_________TT73" localSheetId="4">[27]RELATÓRIO!$D$395</definedName>
    <definedName name="_________TT73" localSheetId="21">[9]RELATÓRIO!$D$395</definedName>
    <definedName name="_________TT73">[27]RELATÓRIO!$D$395</definedName>
    <definedName name="_________TT74" localSheetId="4">'[15]Relatório-1ª med.'!#REF!</definedName>
    <definedName name="_________TT74" localSheetId="15">'[15]Relatório-1ª med.'!#REF!</definedName>
    <definedName name="_________TT74" localSheetId="21">[9]RELATÓRIO!$D$400</definedName>
    <definedName name="_________TT74" localSheetId="9">'[15]Relatório-1ª med.'!#REF!</definedName>
    <definedName name="_________TT74" localSheetId="8">'[15]Relatório-1ª med.'!#REF!</definedName>
    <definedName name="_________TT74">'[15]Relatório-1ª med.'!#REF!</definedName>
    <definedName name="_________TT75" localSheetId="4">'[15]Relatório-1ª med.'!#REF!</definedName>
    <definedName name="_________TT75" localSheetId="15">'[15]Relatório-1ª med.'!#REF!</definedName>
    <definedName name="_________TT75" localSheetId="21">[9]RELATÓRIO!$D$405</definedName>
    <definedName name="_________TT75" localSheetId="9">'[15]Relatório-1ª med.'!#REF!</definedName>
    <definedName name="_________TT75" localSheetId="8">'[15]Relatório-1ª med.'!#REF!</definedName>
    <definedName name="_________TT75">'[15]Relatório-1ª med.'!#REF!</definedName>
    <definedName name="_________TT76" localSheetId="4">'[15]Relatório-1ª med.'!#REF!</definedName>
    <definedName name="_________TT76" localSheetId="15">'[15]Relatório-1ª med.'!#REF!</definedName>
    <definedName name="_________TT76" localSheetId="21">[9]RELATÓRIO!$D$410</definedName>
    <definedName name="_________TT76" localSheetId="9">'[15]Relatório-1ª med.'!#REF!</definedName>
    <definedName name="_________TT76" localSheetId="8">'[15]Relatório-1ª med.'!#REF!</definedName>
    <definedName name="_________TT76">'[15]Relatório-1ª med.'!#REF!</definedName>
    <definedName name="_________TT77" localSheetId="4">'[15]Relatório-1ª med.'!#REF!</definedName>
    <definedName name="_________TT77" localSheetId="15">'[15]Relatório-1ª med.'!#REF!</definedName>
    <definedName name="_________TT77" localSheetId="21">[9]RELATÓRIO!$D$415</definedName>
    <definedName name="_________TT77" localSheetId="9">'[15]Relatório-1ª med.'!#REF!</definedName>
    <definedName name="_________TT77" localSheetId="8">'[15]Relatório-1ª med.'!#REF!</definedName>
    <definedName name="_________TT77">'[15]Relatório-1ª med.'!#REF!</definedName>
    <definedName name="_________TT78" localSheetId="4">'[15]Relatório-1ª med.'!#REF!</definedName>
    <definedName name="_________TT78" localSheetId="15">'[15]Relatório-1ª med.'!#REF!</definedName>
    <definedName name="_________TT78" localSheetId="21">[9]RELATÓRIO!$D$420</definedName>
    <definedName name="_________TT78">'[15]Relatório-1ª med.'!#REF!</definedName>
    <definedName name="_________TT79" localSheetId="4">'[15]Relatório-1ª med.'!#REF!</definedName>
    <definedName name="_________TT79" localSheetId="15">'[15]Relatório-1ª med.'!#REF!</definedName>
    <definedName name="_________TT79" localSheetId="21">[9]RELATÓRIO!$D$425</definedName>
    <definedName name="_________TT79">'[15]Relatório-1ª med.'!#REF!</definedName>
    <definedName name="_________TT8" localSheetId="4">[27]RELATÓRIO!$D$53</definedName>
    <definedName name="_________TT8" localSheetId="21">[9]RELATÓRIO!$D$53</definedName>
    <definedName name="_________TT8">[27]RELATÓRIO!$D$53</definedName>
    <definedName name="_________TT80" localSheetId="4">[27]RELATÓRIO!$D$430</definedName>
    <definedName name="_________TT80" localSheetId="21">[9]RELATÓRIO!$D$430</definedName>
    <definedName name="_________TT80">[27]RELATÓRIO!$D$430</definedName>
    <definedName name="_________TT81" localSheetId="4">[27]RELATÓRIO!$D$434</definedName>
    <definedName name="_________TT81" localSheetId="21">[9]RELATÓRIO!$D$434</definedName>
    <definedName name="_________TT81">[27]RELATÓRIO!$D$434</definedName>
    <definedName name="_________TT82" localSheetId="4">[27]RELATÓRIO!$D$439</definedName>
    <definedName name="_________TT82" localSheetId="21">[9]RELATÓRIO!$D$439</definedName>
    <definedName name="_________TT82">[27]RELATÓRIO!$D$439</definedName>
    <definedName name="_________TT83" localSheetId="4">[27]RELATÓRIO!$D$444</definedName>
    <definedName name="_________TT83" localSheetId="21">[9]RELATÓRIO!$D$444</definedName>
    <definedName name="_________TT83">[27]RELATÓRIO!$D$444</definedName>
    <definedName name="_________TT84" localSheetId="4">[27]RELATÓRIO!$D$449</definedName>
    <definedName name="_________TT84" localSheetId="21">[9]RELATÓRIO!$D$449</definedName>
    <definedName name="_________TT84">[27]RELATÓRIO!$D$449</definedName>
    <definedName name="_________TT85" localSheetId="4">[27]RELATÓRIO!$D$454</definedName>
    <definedName name="_________TT85" localSheetId="21">[9]RELATÓRIO!$D$454</definedName>
    <definedName name="_________TT85">[27]RELATÓRIO!$D$454</definedName>
    <definedName name="_________TT86" localSheetId="4">[27]RELATÓRIO!$D$459</definedName>
    <definedName name="_________TT86" localSheetId="21">[9]RELATÓRIO!$D$459</definedName>
    <definedName name="_________TT86">[27]RELATÓRIO!$D$459</definedName>
    <definedName name="_________TT87" localSheetId="4">[27]RELATÓRIO!$D$464</definedName>
    <definedName name="_________TT87" localSheetId="21">[9]RELATÓRIO!$D$464</definedName>
    <definedName name="_________TT87">[27]RELATÓRIO!$D$464</definedName>
    <definedName name="_________TT88" localSheetId="4">[27]RELATÓRIO!$D$469</definedName>
    <definedName name="_________TT88" localSheetId="21">[9]RELATÓRIO!$D$469</definedName>
    <definedName name="_________TT88">[27]RELATÓRIO!$D$469</definedName>
    <definedName name="_________TT89" localSheetId="4">[27]RELATÓRIO!$D$474</definedName>
    <definedName name="_________TT89" localSheetId="21">[9]RELATÓRIO!$D$474</definedName>
    <definedName name="_________TT89">[27]RELATÓRIO!$D$474</definedName>
    <definedName name="_________TT9" localSheetId="4">[27]RELATÓRIO!$D$58</definedName>
    <definedName name="_________TT9" localSheetId="21">[9]RELATÓRIO!$D$58</definedName>
    <definedName name="_________TT9">[27]RELATÓRIO!$D$58</definedName>
    <definedName name="_________TT90" localSheetId="4">[27]RELATÓRIO!$D$479</definedName>
    <definedName name="_________TT90" localSheetId="21">[9]RELATÓRIO!$D$479</definedName>
    <definedName name="_________TT90">[27]RELATÓRIO!$D$479</definedName>
    <definedName name="_________TT91" localSheetId="4">[27]RELATÓRIO!$D$484</definedName>
    <definedName name="_________TT91" localSheetId="21">[9]RELATÓRIO!$D$484</definedName>
    <definedName name="_________TT91">[27]RELATÓRIO!$D$484</definedName>
    <definedName name="_________TT92" localSheetId="4">[27]RELATÓRIO!$D$490</definedName>
    <definedName name="_________TT92" localSheetId="21">[9]RELATÓRIO!$D$490</definedName>
    <definedName name="_________TT92">[27]RELATÓRIO!$D$490</definedName>
    <definedName name="_________TT93" localSheetId="4">[27]RELATÓRIO!$D$495</definedName>
    <definedName name="_________TT93" localSheetId="21">[9]RELATÓRIO!$D$495</definedName>
    <definedName name="_________TT93">[27]RELATÓRIO!$D$495</definedName>
    <definedName name="_________TT94" localSheetId="4">'[15]Relatório-1ª med.'!#REF!</definedName>
    <definedName name="_________TT94" localSheetId="15">'[15]Relatório-1ª med.'!#REF!</definedName>
    <definedName name="_________TT94" localSheetId="21">[9]RELATÓRIO!$D$500</definedName>
    <definedName name="_________TT94" localSheetId="9">'[15]Relatório-1ª med.'!#REF!</definedName>
    <definedName name="_________TT94" localSheetId="8">'[15]Relatório-1ª med.'!#REF!</definedName>
    <definedName name="_________TT94">'[15]Relatório-1ª med.'!#REF!</definedName>
    <definedName name="_________TT95" localSheetId="4">'[15]Relatório-1ª med.'!#REF!</definedName>
    <definedName name="_________TT95" localSheetId="15">'[15]Relatório-1ª med.'!#REF!</definedName>
    <definedName name="_________TT95" localSheetId="21">[9]RELATÓRIO!$D$505</definedName>
    <definedName name="_________TT95" localSheetId="9">'[15]Relatório-1ª med.'!#REF!</definedName>
    <definedName name="_________TT95" localSheetId="8">'[15]Relatório-1ª med.'!#REF!</definedName>
    <definedName name="_________TT95">'[15]Relatório-1ª med.'!#REF!</definedName>
    <definedName name="_________TT96" localSheetId="4">[28]RELATÓRIO!#REF!</definedName>
    <definedName name="_________TT96" localSheetId="15">[28]RELATÓRIO!#REF!</definedName>
    <definedName name="_________TT96" localSheetId="21">[9]RELATÓRIO!$D$510</definedName>
    <definedName name="_________TT96" localSheetId="9">[28]RELATÓRIO!#REF!</definedName>
    <definedName name="_________TT96" localSheetId="8">[28]RELATÓRIO!#REF!</definedName>
    <definedName name="_________TT96">[28]RELATÓRIO!#REF!</definedName>
    <definedName name="_________TT97" localSheetId="4">'[15]Relatório-1ª med.'!#REF!</definedName>
    <definedName name="_________TT97" localSheetId="15">'[15]Relatório-1ª med.'!#REF!</definedName>
    <definedName name="_________TT97" localSheetId="21">[9]RELATÓRIO!$D$515</definedName>
    <definedName name="_________TT97" localSheetId="9">'[15]Relatório-1ª med.'!#REF!</definedName>
    <definedName name="_________TT97" localSheetId="8">'[15]Relatório-1ª med.'!#REF!</definedName>
    <definedName name="_________TT97">'[15]Relatório-1ª med.'!#REF!</definedName>
    <definedName name="_________TT98" localSheetId="4">[27]RELATÓRIO!$D$520</definedName>
    <definedName name="_________TT98" localSheetId="21">[9]RELATÓRIO!$D$520</definedName>
    <definedName name="_________TT98">[27]RELATÓRIO!$D$520</definedName>
    <definedName name="_________TT99" localSheetId="4">[27]RELATÓRIO!$D$525</definedName>
    <definedName name="_________TT99" localSheetId="21">[9]RELATÓRIO!$D$525</definedName>
    <definedName name="_________TT99">[27]RELATÓRIO!$D$525</definedName>
    <definedName name="_________xlnm.Print_Area_1" localSheetId="4">#REF!</definedName>
    <definedName name="_________xlnm.Print_Area_1" localSheetId="15">#REF!</definedName>
    <definedName name="_________xlnm.Print_Area_1" localSheetId="9">#REF!</definedName>
    <definedName name="_________xlnm.Print_Area_1" localSheetId="8">#REF!</definedName>
    <definedName name="_________xlnm.Print_Area_1">#REF!</definedName>
    <definedName name="________Abr1">[23]Anual!$A$15</definedName>
    <definedName name="________ABR95" localSheetId="4">#REF!</definedName>
    <definedName name="________ABR95" localSheetId="3">[14]Consultoria!#REF!</definedName>
    <definedName name="________ABR95" localSheetId="15">#REF!</definedName>
    <definedName name="________ABR95" localSheetId="7">#REF!</definedName>
    <definedName name="________ABR95" localSheetId="9">#REF!</definedName>
    <definedName name="________ABR95" localSheetId="8">#REF!</definedName>
    <definedName name="________ABR95">[14]Consultoria!#REF!</definedName>
    <definedName name="________ABR96" localSheetId="4">#REF!</definedName>
    <definedName name="________ABR96" localSheetId="3">[14]Consultoria!#REF!</definedName>
    <definedName name="________ABR96" localSheetId="15">#REF!</definedName>
    <definedName name="________ABR96" localSheetId="7">#REF!</definedName>
    <definedName name="________ABR96" localSheetId="9">#REF!</definedName>
    <definedName name="________ABR96" localSheetId="8">#REF!</definedName>
    <definedName name="________ABR96">[14]Consultoria!#REF!</definedName>
    <definedName name="________ABR97" localSheetId="4">#REF!</definedName>
    <definedName name="________ABR97" localSheetId="3">[14]Consultoria!#REF!</definedName>
    <definedName name="________ABR97" localSheetId="15">#REF!</definedName>
    <definedName name="________ABR97" localSheetId="7">#REF!</definedName>
    <definedName name="________ABR97" localSheetId="9">#REF!</definedName>
    <definedName name="________ABR97" localSheetId="8">#REF!</definedName>
    <definedName name="________ABR97">[14]Consultoria!#REF!</definedName>
    <definedName name="________ABR98" localSheetId="4">#REF!</definedName>
    <definedName name="________ABR98" localSheetId="3">[14]Consultoria!#REF!</definedName>
    <definedName name="________ABR98" localSheetId="15">#REF!</definedName>
    <definedName name="________ABR98" localSheetId="7">#REF!</definedName>
    <definedName name="________ABR98" localSheetId="9">#REF!</definedName>
    <definedName name="________ABR98" localSheetId="8">#REF!</definedName>
    <definedName name="________ABR98">[14]Consultoria!#REF!</definedName>
    <definedName name="________ABR99" localSheetId="4">#REF!</definedName>
    <definedName name="________ABR99" localSheetId="3">[14]Consultoria!#REF!</definedName>
    <definedName name="________ABR99" localSheetId="15">#REF!</definedName>
    <definedName name="________ABR99" localSheetId="7">#REF!</definedName>
    <definedName name="________ABR99" localSheetId="9">#REF!</definedName>
    <definedName name="________ABR99" localSheetId="8">#REF!</definedName>
    <definedName name="________ABR99">[14]Consultoria!#REF!</definedName>
    <definedName name="________Ago1">[23]Anual!$I$24</definedName>
    <definedName name="________AGO95" localSheetId="4">#REF!</definedName>
    <definedName name="________AGO95" localSheetId="3">[14]Consultoria!#REF!</definedName>
    <definedName name="________AGO95" localSheetId="15">#REF!</definedName>
    <definedName name="________AGO95" localSheetId="7">#REF!</definedName>
    <definedName name="________AGO95" localSheetId="9">#REF!</definedName>
    <definedName name="________AGO95" localSheetId="8">#REF!</definedName>
    <definedName name="________AGO95">[14]Consultoria!#REF!</definedName>
    <definedName name="________AGO96" localSheetId="4">#REF!</definedName>
    <definedName name="________AGO96" localSheetId="3">[14]Consultoria!#REF!</definedName>
    <definedName name="________AGO96" localSheetId="15">#REF!</definedName>
    <definedName name="________AGO96" localSheetId="7">#REF!</definedName>
    <definedName name="________AGO96" localSheetId="9">#REF!</definedName>
    <definedName name="________AGO96" localSheetId="8">#REF!</definedName>
    <definedName name="________AGO96">[14]Consultoria!#REF!</definedName>
    <definedName name="________AGO97" localSheetId="4">#REF!</definedName>
    <definedName name="________AGO97" localSheetId="3">[14]Consultoria!#REF!</definedName>
    <definedName name="________AGO97" localSheetId="15">#REF!</definedName>
    <definedName name="________AGO97" localSheetId="7">#REF!</definedName>
    <definedName name="________AGO97" localSheetId="9">#REF!</definedName>
    <definedName name="________AGO97" localSheetId="8">#REF!</definedName>
    <definedName name="________AGO97">[14]Consultoria!#REF!</definedName>
    <definedName name="________AGO98" localSheetId="4">#REF!</definedName>
    <definedName name="________AGO98" localSheetId="3">[14]Consultoria!#REF!</definedName>
    <definedName name="________AGO98" localSheetId="15">#REF!</definedName>
    <definedName name="________AGO98" localSheetId="7">#REF!</definedName>
    <definedName name="________AGO98" localSheetId="9">#REF!</definedName>
    <definedName name="________AGO98" localSheetId="8">#REF!</definedName>
    <definedName name="________AGO98">[14]Consultoria!#REF!</definedName>
    <definedName name="________AGO99" localSheetId="4">#REF!</definedName>
    <definedName name="________AGO99" localSheetId="3">[14]Consultoria!#REF!</definedName>
    <definedName name="________AGO99" localSheetId="15">#REF!</definedName>
    <definedName name="________AGO99" localSheetId="7">#REF!</definedName>
    <definedName name="________AGO99" localSheetId="9">#REF!</definedName>
    <definedName name="________AGO99" localSheetId="8">#REF!</definedName>
    <definedName name="________AGO99">[14]Consultoria!#REF!</definedName>
    <definedName name="________b1" hidden="1">{#N/A,#N/A,FALSE,"MO (2)"}</definedName>
    <definedName name="________Brz1">[23]Feriados!$B$4:$B$14</definedName>
    <definedName name="________Brz2">[23]Feriados!$B$17:$B$24</definedName>
    <definedName name="________cab1" localSheetId="4">#REF!</definedName>
    <definedName name="________cab1" localSheetId="15">#REF!</definedName>
    <definedName name="________cab1" localSheetId="21">#REF!</definedName>
    <definedName name="________cab1" localSheetId="9">#REF!</definedName>
    <definedName name="________cab1" localSheetId="8">#REF!</definedName>
    <definedName name="________cab1">#REF!</definedName>
    <definedName name="________cab2" localSheetId="4">#REF!</definedName>
    <definedName name="________cab2" localSheetId="15">#REF!</definedName>
    <definedName name="________cab2" localSheetId="21">#REF!</definedName>
    <definedName name="________cab2" localSheetId="9">#REF!</definedName>
    <definedName name="________cab2" localSheetId="8">#REF!</definedName>
    <definedName name="________cab2">#REF!</definedName>
    <definedName name="________Dez1">[23]Anual!$Q$33</definedName>
    <definedName name="________DEZ94" localSheetId="4">#REF!</definedName>
    <definedName name="________DEZ94" localSheetId="3">[14]Consultoria!#REF!</definedName>
    <definedName name="________DEZ94" localSheetId="15">#REF!</definedName>
    <definedName name="________DEZ94" localSheetId="7">#REF!</definedName>
    <definedName name="________DEZ94" localSheetId="9">#REF!</definedName>
    <definedName name="________DEZ94" localSheetId="8">#REF!</definedName>
    <definedName name="________DEZ94">[14]Consultoria!#REF!</definedName>
    <definedName name="________DEZ95" localSheetId="4">#REF!</definedName>
    <definedName name="________DEZ95" localSheetId="3">[14]Consultoria!#REF!</definedName>
    <definedName name="________DEZ95" localSheetId="15">#REF!</definedName>
    <definedName name="________DEZ95" localSheetId="7">#REF!</definedName>
    <definedName name="________DEZ95" localSheetId="9">#REF!</definedName>
    <definedName name="________DEZ95" localSheetId="8">#REF!</definedName>
    <definedName name="________DEZ95">[14]Consultoria!#REF!</definedName>
    <definedName name="________DEZ96" localSheetId="4">#REF!</definedName>
    <definedName name="________DEZ96" localSheetId="3">[14]Consultoria!#REF!</definedName>
    <definedName name="________DEZ96" localSheetId="15">#REF!</definedName>
    <definedName name="________DEZ96" localSheetId="7">#REF!</definedName>
    <definedName name="________DEZ96" localSheetId="9">#REF!</definedName>
    <definedName name="________DEZ96" localSheetId="8">#REF!</definedName>
    <definedName name="________DEZ96">[14]Consultoria!#REF!</definedName>
    <definedName name="________DEZ97" localSheetId="4">#REF!</definedName>
    <definedName name="________DEZ97" localSheetId="3">[14]Consultoria!#REF!</definedName>
    <definedName name="________DEZ97" localSheetId="15">#REF!</definedName>
    <definedName name="________DEZ97" localSheetId="7">#REF!</definedName>
    <definedName name="________DEZ97" localSheetId="9">#REF!</definedName>
    <definedName name="________DEZ97" localSheetId="8">#REF!</definedName>
    <definedName name="________DEZ97">[14]Consultoria!#REF!</definedName>
    <definedName name="________DEZ98" localSheetId="4">#REF!</definedName>
    <definedName name="________DEZ98" localSheetId="3">[14]Consultoria!#REF!</definedName>
    <definedName name="________DEZ98" localSheetId="15">#REF!</definedName>
    <definedName name="________DEZ98" localSheetId="7">#REF!</definedName>
    <definedName name="________DEZ98" localSheetId="9">#REF!</definedName>
    <definedName name="________DEZ98" localSheetId="8">#REF!</definedName>
    <definedName name="________DEZ98">[14]Consultoria!#REF!</definedName>
    <definedName name="________DEZ99" localSheetId="4">#REF!</definedName>
    <definedName name="________DEZ99" localSheetId="3">[14]Consultoria!#REF!</definedName>
    <definedName name="________DEZ99" localSheetId="15">#REF!</definedName>
    <definedName name="________DEZ99" localSheetId="7">#REF!</definedName>
    <definedName name="________DEZ99" localSheetId="9">#REF!</definedName>
    <definedName name="________DEZ99" localSheetId="8">#REF!</definedName>
    <definedName name="________DEZ99">[14]Consultoria!#REF!</definedName>
    <definedName name="________dmt1000" localSheetId="4">#REF!</definedName>
    <definedName name="________dmt1000" localSheetId="15">#REF!</definedName>
    <definedName name="________dmt1000" localSheetId="21">#REF!</definedName>
    <definedName name="________dmt1000" localSheetId="9">#REF!</definedName>
    <definedName name="________dmt1000" localSheetId="8">#REF!</definedName>
    <definedName name="________dmt1000">#REF!</definedName>
    <definedName name="________dmt1200" localSheetId="4">#REF!</definedName>
    <definedName name="________dmt1200" localSheetId="15">#REF!</definedName>
    <definedName name="________dmt1200" localSheetId="21">#REF!</definedName>
    <definedName name="________dmt1200" localSheetId="9">#REF!</definedName>
    <definedName name="________dmt1200" localSheetId="8">#REF!</definedName>
    <definedName name="________dmt1200">#REF!</definedName>
    <definedName name="________dmt2">#REF!</definedName>
    <definedName name="________dmt200" localSheetId="4">#REF!</definedName>
    <definedName name="________dmt200" localSheetId="15">#REF!</definedName>
    <definedName name="________dmt200" localSheetId="21">#REF!</definedName>
    <definedName name="________dmt200" localSheetId="9">#REF!</definedName>
    <definedName name="________dmt200" localSheetId="8">#REF!</definedName>
    <definedName name="________dmt200">#REF!</definedName>
    <definedName name="________dmt400" localSheetId="15">#REF!</definedName>
    <definedName name="________dmt400" localSheetId="21">#REF!</definedName>
    <definedName name="________dmt400">#REF!</definedName>
    <definedName name="________dmt50" localSheetId="15">#REF!</definedName>
    <definedName name="________dmt50" localSheetId="21">#REF!</definedName>
    <definedName name="________dmt50">#REF!</definedName>
    <definedName name="________dmt600" localSheetId="15">#REF!</definedName>
    <definedName name="________dmt600" localSheetId="21">#REF!</definedName>
    <definedName name="________dmt600">#REF!</definedName>
    <definedName name="________dmt800" localSheetId="15">#REF!</definedName>
    <definedName name="________dmt800" localSheetId="21">#REF!</definedName>
    <definedName name="________dmt800">#REF!</definedName>
    <definedName name="________dre2" localSheetId="15">#REF!</definedName>
    <definedName name="________dre2" localSheetId="21">#REF!</definedName>
    <definedName name="________dre2">#REF!</definedName>
    <definedName name="________emp2" localSheetId="15">#REF!</definedName>
    <definedName name="________emp2" localSheetId="21">'[13]DMT modelo'!$AA$13</definedName>
    <definedName name="________emp2">#REF!</definedName>
    <definedName name="________Ext2" localSheetId="4">'[16]P A T O 99 B'!#REF!</definedName>
    <definedName name="________Ext2" localSheetId="15">'[16]P A T O 99 B'!#REF!</definedName>
    <definedName name="________Ext2">'[16]P A T O 99 B'!#REF!</definedName>
    <definedName name="________FEV95" localSheetId="4">#REF!</definedName>
    <definedName name="________FEV95" localSheetId="3">[14]Consultoria!#REF!</definedName>
    <definedName name="________FEV95" localSheetId="15">#REF!</definedName>
    <definedName name="________FEV95" localSheetId="7">#REF!</definedName>
    <definedName name="________FEV95" localSheetId="9">#REF!</definedName>
    <definedName name="________FEV95" localSheetId="8">#REF!</definedName>
    <definedName name="________FEV95">[14]Consultoria!#REF!</definedName>
    <definedName name="________FEV96" localSheetId="4">#REF!</definedName>
    <definedName name="________FEV96" localSheetId="3">[14]Consultoria!#REF!</definedName>
    <definedName name="________FEV96" localSheetId="15">#REF!</definedName>
    <definedName name="________FEV96" localSheetId="7">#REF!</definedName>
    <definedName name="________FEV96" localSheetId="9">#REF!</definedName>
    <definedName name="________FEV96" localSheetId="8">#REF!</definedName>
    <definedName name="________FEV96">[14]Consultoria!#REF!</definedName>
    <definedName name="________FEV97" localSheetId="4">#REF!</definedName>
    <definedName name="________FEV97" localSheetId="3">[14]Consultoria!#REF!</definedName>
    <definedName name="________FEV97" localSheetId="15">#REF!</definedName>
    <definedName name="________FEV97" localSheetId="7">#REF!</definedName>
    <definedName name="________FEV97" localSheetId="9">#REF!</definedName>
    <definedName name="________FEV97" localSheetId="8">#REF!</definedName>
    <definedName name="________FEV97">[14]Consultoria!#REF!</definedName>
    <definedName name="________FEV98" localSheetId="4">#REF!</definedName>
    <definedName name="________FEV98" localSheetId="3">[14]Consultoria!#REF!</definedName>
    <definedName name="________FEV98" localSheetId="15">#REF!</definedName>
    <definedName name="________FEV98" localSheetId="7">#REF!</definedName>
    <definedName name="________FEV98" localSheetId="9">#REF!</definedName>
    <definedName name="________FEV98" localSheetId="8">#REF!</definedName>
    <definedName name="________FEV98">[14]Consultoria!#REF!</definedName>
    <definedName name="________FEV99" localSheetId="4">#REF!</definedName>
    <definedName name="________FEV99" localSheetId="3">[14]Consultoria!#REF!</definedName>
    <definedName name="________FEV99" localSheetId="15">#REF!</definedName>
    <definedName name="________FEV99" localSheetId="7">#REF!</definedName>
    <definedName name="________FEV99" localSheetId="9">#REF!</definedName>
    <definedName name="________FEV99" localSheetId="8">#REF!</definedName>
    <definedName name="________FEV99">[14]Consultoria!#REF!</definedName>
    <definedName name="________HUL99" localSheetId="3">[14]Consultoria!#REF!</definedName>
    <definedName name="________HUL99">[14]Consultoria!#REF!</definedName>
    <definedName name="________ind100" localSheetId="4">#REF!</definedName>
    <definedName name="________ind100" localSheetId="15">#REF!</definedName>
    <definedName name="________ind100" localSheetId="21">#REF!</definedName>
    <definedName name="________ind100" localSheetId="9">#REF!</definedName>
    <definedName name="________ind100" localSheetId="8">#REF!</definedName>
    <definedName name="________ind100">#REF!</definedName>
    <definedName name="________JAN95" localSheetId="4">#REF!</definedName>
    <definedName name="________JAN95" localSheetId="3">[14]Consultoria!#REF!</definedName>
    <definedName name="________JAN95" localSheetId="15">#REF!</definedName>
    <definedName name="________JAN95" localSheetId="7">#REF!</definedName>
    <definedName name="________JAN95" localSheetId="9">#REF!</definedName>
    <definedName name="________JAN95" localSheetId="8">#REF!</definedName>
    <definedName name="________JAN95">[14]Consultoria!#REF!</definedName>
    <definedName name="________JAN96" localSheetId="4">#REF!</definedName>
    <definedName name="________JAN96" localSheetId="3">[14]Consultoria!#REF!</definedName>
    <definedName name="________JAN96" localSheetId="15">#REF!</definedName>
    <definedName name="________JAN96" localSheetId="7">#REF!</definedName>
    <definedName name="________JAN96" localSheetId="9">#REF!</definedName>
    <definedName name="________JAN96" localSheetId="8">#REF!</definedName>
    <definedName name="________JAN96">[14]Consultoria!#REF!</definedName>
    <definedName name="________JAN97" localSheetId="4">#REF!</definedName>
    <definedName name="________JAN97" localSheetId="3">[14]Consultoria!#REF!</definedName>
    <definedName name="________JAN97" localSheetId="15">#REF!</definedName>
    <definedName name="________JAN97" localSheetId="7">#REF!</definedName>
    <definedName name="________JAN97" localSheetId="9">#REF!</definedName>
    <definedName name="________JAN97" localSheetId="8">#REF!</definedName>
    <definedName name="________JAN97">[14]Consultoria!#REF!</definedName>
    <definedName name="________JAN98" localSheetId="4">#REF!</definedName>
    <definedName name="________JAN98" localSheetId="3">[14]Consultoria!#REF!</definedName>
    <definedName name="________JAN98" localSheetId="15">#REF!</definedName>
    <definedName name="________JAN98" localSheetId="7">#REF!</definedName>
    <definedName name="________JAN98" localSheetId="9">#REF!</definedName>
    <definedName name="________JAN98" localSheetId="8">#REF!</definedName>
    <definedName name="________JAN98">[14]Consultoria!#REF!</definedName>
    <definedName name="________JAN9888" localSheetId="3">[14]Consultoria!#REF!</definedName>
    <definedName name="________JAN9888">[14]Consultoria!#REF!</definedName>
    <definedName name="________JAN99" localSheetId="4">#REF!</definedName>
    <definedName name="________JAN99" localSheetId="3">[14]Consultoria!#REF!</definedName>
    <definedName name="________JAN99" localSheetId="15">#REF!</definedName>
    <definedName name="________JAN99" localSheetId="7">#REF!</definedName>
    <definedName name="________JAN99" localSheetId="9">#REF!</definedName>
    <definedName name="________JAN99" localSheetId="8">#REF!</definedName>
    <definedName name="________JAN99">[14]Consultoria!#REF!</definedName>
    <definedName name="________JAZ1" localSheetId="4">#REF!</definedName>
    <definedName name="________JAZ1" localSheetId="15">#REF!</definedName>
    <definedName name="________JAZ1" localSheetId="21">#REF!</definedName>
    <definedName name="________JAZ1" localSheetId="9">#REF!</definedName>
    <definedName name="________JAZ1" localSheetId="8">#REF!</definedName>
    <definedName name="________JAZ1">#REF!</definedName>
    <definedName name="________JAZ11" localSheetId="4">#REF!</definedName>
    <definedName name="________JAZ11" localSheetId="15">#REF!</definedName>
    <definedName name="________JAZ11" localSheetId="21">#REF!</definedName>
    <definedName name="________JAZ11" localSheetId="9">#REF!</definedName>
    <definedName name="________JAZ11" localSheetId="8">#REF!</definedName>
    <definedName name="________JAZ11">#REF!</definedName>
    <definedName name="________JAZ2" localSheetId="4">#REF!</definedName>
    <definedName name="________JAZ2" localSheetId="15">#REF!</definedName>
    <definedName name="________JAZ2" localSheetId="21">#REF!</definedName>
    <definedName name="________JAZ2" localSheetId="9">#REF!</definedName>
    <definedName name="________JAZ2" localSheetId="8">#REF!</definedName>
    <definedName name="________JAZ2">#REF!</definedName>
    <definedName name="________JAZ22" localSheetId="15">#REF!</definedName>
    <definedName name="________JAZ22" localSheetId="21">#REF!</definedName>
    <definedName name="________JAZ22">#REF!</definedName>
    <definedName name="________JAZ3" localSheetId="15">#REF!</definedName>
    <definedName name="________JAZ3" localSheetId="21">#REF!</definedName>
    <definedName name="________JAZ3">#REF!</definedName>
    <definedName name="________JAZ33" localSheetId="15">#REF!</definedName>
    <definedName name="________JAZ33" localSheetId="21">#REF!</definedName>
    <definedName name="________JAZ33">#REF!</definedName>
    <definedName name="________Jul1">[23]Anual!$A$24</definedName>
    <definedName name="________JUL95" localSheetId="4">#REF!</definedName>
    <definedName name="________JUL95" localSheetId="3">[14]Consultoria!#REF!</definedName>
    <definedName name="________JUL95" localSheetId="15">#REF!</definedName>
    <definedName name="________JUL95" localSheetId="7">#REF!</definedName>
    <definedName name="________JUL95" localSheetId="9">#REF!</definedName>
    <definedName name="________JUL95" localSheetId="8">#REF!</definedName>
    <definedName name="________JUL95">[14]Consultoria!#REF!</definedName>
    <definedName name="________JUL96" localSheetId="4">#REF!</definedName>
    <definedName name="________JUL96" localSheetId="3">[14]Consultoria!#REF!</definedName>
    <definedName name="________JUL96" localSheetId="15">#REF!</definedName>
    <definedName name="________JUL96" localSheetId="7">#REF!</definedName>
    <definedName name="________JUL96" localSheetId="9">#REF!</definedName>
    <definedName name="________JUL96" localSheetId="8">#REF!</definedName>
    <definedName name="________JUL96">[14]Consultoria!#REF!</definedName>
    <definedName name="________JUL97" localSheetId="4">#REF!</definedName>
    <definedName name="________JUL97" localSheetId="3">[14]Consultoria!#REF!</definedName>
    <definedName name="________JUL97" localSheetId="15">#REF!</definedName>
    <definedName name="________JUL97" localSheetId="7">#REF!</definedName>
    <definedName name="________JUL97" localSheetId="9">#REF!</definedName>
    <definedName name="________JUL97" localSheetId="8">#REF!</definedName>
    <definedName name="________JUL97">[14]Consultoria!#REF!</definedName>
    <definedName name="________JUL98" localSheetId="4">#REF!</definedName>
    <definedName name="________JUL98" localSheetId="3">[14]Consultoria!#REF!</definedName>
    <definedName name="________JUL98" localSheetId="15">#REF!</definedName>
    <definedName name="________JUL98" localSheetId="7">#REF!</definedName>
    <definedName name="________JUL98" localSheetId="9">#REF!</definedName>
    <definedName name="________JUL98" localSheetId="8">#REF!</definedName>
    <definedName name="________JUL98">[14]Consultoria!#REF!</definedName>
    <definedName name="________JUL99" localSheetId="4">#REF!</definedName>
    <definedName name="________JUL99" localSheetId="3">[14]Consultoria!#REF!</definedName>
    <definedName name="________JUL99" localSheetId="15">#REF!</definedName>
    <definedName name="________JUL99" localSheetId="7">#REF!</definedName>
    <definedName name="________JUL99" localSheetId="9">#REF!</definedName>
    <definedName name="________JUL99" localSheetId="8">#REF!</definedName>
    <definedName name="________JUL99">[14]Consultoria!#REF!</definedName>
    <definedName name="________Jun1">[23]Anual!$Q$15</definedName>
    <definedName name="________JUN95" localSheetId="4">#REF!</definedName>
    <definedName name="________JUN95" localSheetId="3">[14]Consultoria!#REF!</definedName>
    <definedName name="________JUN95" localSheetId="15">#REF!</definedName>
    <definedName name="________JUN95" localSheetId="7">#REF!</definedName>
    <definedName name="________JUN95" localSheetId="9">#REF!</definedName>
    <definedName name="________JUN95" localSheetId="8">#REF!</definedName>
    <definedName name="________JUN95">[14]Consultoria!#REF!</definedName>
    <definedName name="________JUN96" localSheetId="4">#REF!</definedName>
    <definedName name="________JUN96" localSheetId="3">[14]Consultoria!#REF!</definedName>
    <definedName name="________JUN96" localSheetId="15">#REF!</definedName>
    <definedName name="________JUN96" localSheetId="7">#REF!</definedName>
    <definedName name="________JUN96" localSheetId="9">#REF!</definedName>
    <definedName name="________JUN96" localSheetId="8">#REF!</definedName>
    <definedName name="________JUN96">[14]Consultoria!#REF!</definedName>
    <definedName name="________JUN97" localSheetId="4">#REF!</definedName>
    <definedName name="________JUN97" localSheetId="3">[14]Consultoria!#REF!</definedName>
    <definedName name="________JUN97" localSheetId="15">#REF!</definedName>
    <definedName name="________JUN97" localSheetId="7">#REF!</definedName>
    <definedName name="________JUN97" localSheetId="9">#REF!</definedName>
    <definedName name="________JUN97" localSheetId="8">#REF!</definedName>
    <definedName name="________JUN97">[14]Consultoria!#REF!</definedName>
    <definedName name="________JUN98" localSheetId="4">#REF!</definedName>
    <definedName name="________JUN98" localSheetId="3">[14]Consultoria!#REF!</definedName>
    <definedName name="________JUN98" localSheetId="15">#REF!</definedName>
    <definedName name="________JUN98" localSheetId="7">#REF!</definedName>
    <definedName name="________JUN98" localSheetId="9">#REF!</definedName>
    <definedName name="________JUN98" localSheetId="8">#REF!</definedName>
    <definedName name="________JUN98">[14]Consultoria!#REF!</definedName>
    <definedName name="________JUN99" localSheetId="4">#REF!</definedName>
    <definedName name="________JUN99" localSheetId="3">[14]Consultoria!#REF!</definedName>
    <definedName name="________JUN99" localSheetId="15">#REF!</definedName>
    <definedName name="________JUN99" localSheetId="7">#REF!</definedName>
    <definedName name="________JUN99" localSheetId="9">#REF!</definedName>
    <definedName name="________JUN99" localSheetId="8">#REF!</definedName>
    <definedName name="________JUN99">[14]Consultoria!#REF!</definedName>
    <definedName name="________Mai1">[23]Anual!$I$15</definedName>
    <definedName name="________MAI95" localSheetId="4">#REF!</definedName>
    <definedName name="________MAI95" localSheetId="3">[14]Consultoria!#REF!</definedName>
    <definedName name="________MAI95" localSheetId="15">#REF!</definedName>
    <definedName name="________MAI95" localSheetId="7">#REF!</definedName>
    <definedName name="________MAI95" localSheetId="9">#REF!</definedName>
    <definedName name="________MAI95" localSheetId="8">#REF!</definedName>
    <definedName name="________MAI95">[14]Consultoria!#REF!</definedName>
    <definedName name="________MAI96" localSheetId="4">#REF!</definedName>
    <definedName name="________MAI96" localSheetId="3">[14]Consultoria!#REF!</definedName>
    <definedName name="________MAI96" localSheetId="15">#REF!</definedName>
    <definedName name="________MAI96" localSheetId="7">#REF!</definedName>
    <definedName name="________MAI96" localSheetId="9">#REF!</definedName>
    <definedName name="________MAI96" localSheetId="8">#REF!</definedName>
    <definedName name="________MAI96">[14]Consultoria!#REF!</definedName>
    <definedName name="________MAI97" localSheetId="4">#REF!</definedName>
    <definedName name="________MAI97" localSheetId="3">[14]Consultoria!#REF!</definedName>
    <definedName name="________MAI97" localSheetId="15">#REF!</definedName>
    <definedName name="________MAI97" localSheetId="7">#REF!</definedName>
    <definedName name="________MAI97" localSheetId="9">#REF!</definedName>
    <definedName name="________MAI97" localSheetId="8">#REF!</definedName>
    <definedName name="________MAI97">[14]Consultoria!#REF!</definedName>
    <definedName name="________MAI98" localSheetId="4">#REF!</definedName>
    <definedName name="________MAI98" localSheetId="3">[14]Consultoria!#REF!</definedName>
    <definedName name="________MAI98" localSheetId="15">#REF!</definedName>
    <definedName name="________MAI98" localSheetId="7">#REF!</definedName>
    <definedName name="________MAI98" localSheetId="9">#REF!</definedName>
    <definedName name="________MAI98" localSheetId="8">#REF!</definedName>
    <definedName name="________MAI98">[14]Consultoria!#REF!</definedName>
    <definedName name="________MAI99" localSheetId="4">#REF!</definedName>
    <definedName name="________MAI99" localSheetId="3">[14]Consultoria!#REF!</definedName>
    <definedName name="________MAI99" localSheetId="15">#REF!</definedName>
    <definedName name="________MAI99" localSheetId="7">#REF!</definedName>
    <definedName name="________MAI99" localSheetId="9">#REF!</definedName>
    <definedName name="________MAI99" localSheetId="8">#REF!</definedName>
    <definedName name="________MAI99">[14]Consultoria!#REF!</definedName>
    <definedName name="________MAI990" localSheetId="3">[14]Consultoria!#REF!</definedName>
    <definedName name="________MAI990">[14]Consultoria!#REF!</definedName>
    <definedName name="________MAR95" localSheetId="4">#REF!</definedName>
    <definedName name="________MAR95" localSheetId="3">[14]Consultoria!#REF!</definedName>
    <definedName name="________MAR95" localSheetId="15">#REF!</definedName>
    <definedName name="________MAR95" localSheetId="7">#REF!</definedName>
    <definedName name="________MAR95" localSheetId="9">#REF!</definedName>
    <definedName name="________MAR95" localSheetId="8">#REF!</definedName>
    <definedName name="________MAR95">[14]Consultoria!#REF!</definedName>
    <definedName name="________MAR96" localSheetId="4">#REF!</definedName>
    <definedName name="________MAR96" localSheetId="3">[14]Consultoria!#REF!</definedName>
    <definedName name="________MAR96" localSheetId="15">#REF!</definedName>
    <definedName name="________MAR96" localSheetId="7">#REF!</definedName>
    <definedName name="________MAR96" localSheetId="9">#REF!</definedName>
    <definedName name="________MAR96" localSheetId="8">#REF!</definedName>
    <definedName name="________MAR96">[14]Consultoria!#REF!</definedName>
    <definedName name="________MAR97" localSheetId="4">#REF!</definedName>
    <definedName name="________MAR97" localSheetId="3">[14]Consultoria!#REF!</definedName>
    <definedName name="________MAR97" localSheetId="15">#REF!</definedName>
    <definedName name="________MAR97" localSheetId="7">#REF!</definedName>
    <definedName name="________MAR97" localSheetId="9">#REF!</definedName>
    <definedName name="________MAR97" localSheetId="8">#REF!</definedName>
    <definedName name="________MAR97">[14]Consultoria!#REF!</definedName>
    <definedName name="________MAR98" localSheetId="4">#REF!</definedName>
    <definedName name="________MAR98" localSheetId="3">[14]Consultoria!#REF!</definedName>
    <definedName name="________MAR98" localSheetId="15">#REF!</definedName>
    <definedName name="________MAR98" localSheetId="7">#REF!</definedName>
    <definedName name="________MAR98" localSheetId="9">#REF!</definedName>
    <definedName name="________MAR98" localSheetId="8">#REF!</definedName>
    <definedName name="________MAR98">[14]Consultoria!#REF!</definedName>
    <definedName name="________MAR99" localSheetId="4">#REF!</definedName>
    <definedName name="________MAR99" localSheetId="3">[14]Consultoria!#REF!</definedName>
    <definedName name="________MAR99" localSheetId="15">#REF!</definedName>
    <definedName name="________MAR99" localSheetId="7">#REF!</definedName>
    <definedName name="________MAR99" localSheetId="9">#REF!</definedName>
    <definedName name="________MAR99" localSheetId="8">#REF!</definedName>
    <definedName name="________MAR99">[14]Consultoria!#REF!</definedName>
    <definedName name="________mem2" localSheetId="4">'[18]Mat Asf'!$H$37</definedName>
    <definedName name="________mem2" localSheetId="21">'[11]Mat Asf'!$H$37</definedName>
    <definedName name="________mem2">'[18]Mat Asf'!$H$37</definedName>
    <definedName name="________Nov1">[23]Anual!$I$33</definedName>
    <definedName name="________NOV94" localSheetId="4">#REF!</definedName>
    <definedName name="________NOV94" localSheetId="3">[14]Consultoria!#REF!</definedName>
    <definedName name="________NOV94" localSheetId="15">#REF!</definedName>
    <definedName name="________NOV94" localSheetId="7">#REF!</definedName>
    <definedName name="________NOV94" localSheetId="9">#REF!</definedName>
    <definedName name="________NOV94" localSheetId="8">#REF!</definedName>
    <definedName name="________NOV94">[14]Consultoria!#REF!</definedName>
    <definedName name="________NOV95" localSheetId="4">#REF!</definedName>
    <definedName name="________NOV95" localSheetId="3">[14]Consultoria!#REF!</definedName>
    <definedName name="________NOV95" localSheetId="15">#REF!</definedName>
    <definedName name="________NOV95" localSheetId="7">#REF!</definedName>
    <definedName name="________NOV95" localSheetId="9">#REF!</definedName>
    <definedName name="________NOV95" localSheetId="8">#REF!</definedName>
    <definedName name="________NOV95">[14]Consultoria!#REF!</definedName>
    <definedName name="________NOV96" localSheetId="4">#REF!</definedName>
    <definedName name="________NOV96" localSheetId="3">[14]Consultoria!#REF!</definedName>
    <definedName name="________NOV96" localSheetId="15">#REF!</definedName>
    <definedName name="________NOV96" localSheetId="7">#REF!</definedName>
    <definedName name="________NOV96" localSheetId="9">#REF!</definedName>
    <definedName name="________NOV96" localSheetId="8">#REF!</definedName>
    <definedName name="________NOV96">[14]Consultoria!#REF!</definedName>
    <definedName name="________NOV97" localSheetId="4">#REF!</definedName>
    <definedName name="________NOV97" localSheetId="3">[14]Consultoria!#REF!</definedName>
    <definedName name="________NOV97" localSheetId="15">#REF!</definedName>
    <definedName name="________NOV97" localSheetId="7">#REF!</definedName>
    <definedName name="________NOV97" localSheetId="9">#REF!</definedName>
    <definedName name="________NOV97" localSheetId="8">#REF!</definedName>
    <definedName name="________NOV97">[14]Consultoria!#REF!</definedName>
    <definedName name="________NOV98" localSheetId="4">#REF!</definedName>
    <definedName name="________NOV98" localSheetId="3">[14]Consultoria!#REF!</definedName>
    <definedName name="________NOV98" localSheetId="15">#REF!</definedName>
    <definedName name="________NOV98" localSheetId="7">#REF!</definedName>
    <definedName name="________NOV98" localSheetId="9">#REF!</definedName>
    <definedName name="________NOV98" localSheetId="8">#REF!</definedName>
    <definedName name="________NOV98">[14]Consultoria!#REF!</definedName>
    <definedName name="________NOV99" localSheetId="4">#REF!</definedName>
    <definedName name="________NOV99" localSheetId="3">[14]Consultoria!#REF!</definedName>
    <definedName name="________NOV99" localSheetId="15">#REF!</definedName>
    <definedName name="________NOV99" localSheetId="7">#REF!</definedName>
    <definedName name="________NOV99" localSheetId="9">#REF!</definedName>
    <definedName name="________NOV99" localSheetId="8">#REF!</definedName>
    <definedName name="________NOV99">[14]Consultoria!#REF!</definedName>
    <definedName name="________oac2" localSheetId="4">'[29]RESUMO-Medição'!$P$113</definedName>
    <definedName name="________oac2" localSheetId="21">#REF!</definedName>
    <definedName name="________oac2">'[29]RESUMO-Medição'!$P$113</definedName>
    <definedName name="________oae2" localSheetId="4">#REF!</definedName>
    <definedName name="________oae2" localSheetId="15">#REF!</definedName>
    <definedName name="________oae2" localSheetId="21">#REF!</definedName>
    <definedName name="________oae2" localSheetId="9">#REF!</definedName>
    <definedName name="________oae2" localSheetId="8">#REF!</definedName>
    <definedName name="________oae2">#REF!</definedName>
    <definedName name="________oco2" localSheetId="4">#REF!</definedName>
    <definedName name="________oco2" localSheetId="15">#REF!</definedName>
    <definedName name="________oco2" localSheetId="21">#REF!</definedName>
    <definedName name="________oco2" localSheetId="9">#REF!</definedName>
    <definedName name="________oco2" localSheetId="8">#REF!</definedName>
    <definedName name="________oco2">#REF!</definedName>
    <definedName name="________Out1">[23]Anual!$A$33</definedName>
    <definedName name="________OUT94" localSheetId="4">#REF!</definedName>
    <definedName name="________OUT94" localSheetId="3">[14]Consultoria!#REF!</definedName>
    <definedName name="________OUT94" localSheetId="15">#REF!</definedName>
    <definedName name="________OUT94" localSheetId="7">#REF!</definedName>
    <definedName name="________OUT94" localSheetId="9">#REF!</definedName>
    <definedName name="________OUT94" localSheetId="8">#REF!</definedName>
    <definedName name="________OUT94">[14]Consultoria!#REF!</definedName>
    <definedName name="________OUT95" localSheetId="4">#REF!</definedName>
    <definedName name="________OUT95" localSheetId="3">[14]Consultoria!#REF!</definedName>
    <definedName name="________OUT95" localSheetId="15">#REF!</definedName>
    <definedName name="________OUT95" localSheetId="7">#REF!</definedName>
    <definedName name="________OUT95" localSheetId="9">#REF!</definedName>
    <definedName name="________OUT95" localSheetId="8">#REF!</definedName>
    <definedName name="________OUT95">[14]Consultoria!#REF!</definedName>
    <definedName name="________OUT96" localSheetId="4">#REF!</definedName>
    <definedName name="________OUT96" localSheetId="3">[14]Consultoria!#REF!</definedName>
    <definedName name="________OUT96" localSheetId="15">#REF!</definedName>
    <definedName name="________OUT96" localSheetId="7">#REF!</definedName>
    <definedName name="________OUT96" localSheetId="9">#REF!</definedName>
    <definedName name="________OUT96" localSheetId="8">#REF!</definedName>
    <definedName name="________OUT96">[14]Consultoria!#REF!</definedName>
    <definedName name="________OUT97" localSheetId="4">#REF!</definedName>
    <definedName name="________OUT97" localSheetId="3">[14]Consultoria!#REF!</definedName>
    <definedName name="________OUT97" localSheetId="15">#REF!</definedName>
    <definedName name="________OUT97" localSheetId="7">#REF!</definedName>
    <definedName name="________OUT97" localSheetId="9">#REF!</definedName>
    <definedName name="________OUT97" localSheetId="8">#REF!</definedName>
    <definedName name="________OUT97">[14]Consultoria!#REF!</definedName>
    <definedName name="________OUT98" localSheetId="4" hidden="1">{#N/A,#N/A,TRUE,"Serviços"}</definedName>
    <definedName name="________OUT98" localSheetId="3">[14]Consultoria!#REF!</definedName>
    <definedName name="________OUT98" localSheetId="7" hidden="1">{#N/A,#N/A,TRUE,"Serviços"}</definedName>
    <definedName name="________OUT98" localSheetId="9" hidden="1">{#N/A,#N/A,TRUE,"Serviços"}</definedName>
    <definedName name="________OUT98" localSheetId="8" hidden="1">{#N/A,#N/A,TRUE,"Serviços"}</definedName>
    <definedName name="________OUT98">[14]Consultoria!#REF!</definedName>
    <definedName name="________OUT99" localSheetId="4">'[30]#REF'!#REF!</definedName>
    <definedName name="________OUT99" localSheetId="3">[14]Consultoria!#REF!</definedName>
    <definedName name="________OUT99" localSheetId="15">'[30]#REF'!#REF!</definedName>
    <definedName name="________OUT99" localSheetId="7">'[30]#REF'!#REF!</definedName>
    <definedName name="________OUT99" localSheetId="9">'[30]#REF'!#REF!</definedName>
    <definedName name="________OUT99" localSheetId="8">'[30]#REF'!#REF!</definedName>
    <definedName name="________OUT99">[14]Consultoria!#REF!</definedName>
    <definedName name="________OUTTT98" hidden="1">{#N/A,#N/A,TRUE,"Serviços"}</definedName>
    <definedName name="________pav2" localSheetId="4">#REF!</definedName>
    <definedName name="________pav2" localSheetId="15">#REF!</definedName>
    <definedName name="________pav2" localSheetId="21">#REF!</definedName>
    <definedName name="________pav2" localSheetId="9">#REF!</definedName>
    <definedName name="________pav2" localSheetId="8">#REF!</definedName>
    <definedName name="________pav2">#REF!</definedName>
    <definedName name="________PL1" localSheetId="4">#REF!</definedName>
    <definedName name="________PL1" localSheetId="15">#REF!</definedName>
    <definedName name="________PL1" localSheetId="9">#REF!</definedName>
    <definedName name="________PL1" localSheetId="8">#REF!</definedName>
    <definedName name="________PL1">#REF!</definedName>
    <definedName name="________PL1_25" localSheetId="4">#REF!</definedName>
    <definedName name="________PL1_25" localSheetId="15">#REF!</definedName>
    <definedName name="________PL1_25" localSheetId="9">#REF!</definedName>
    <definedName name="________PL1_25" localSheetId="8">#REF!</definedName>
    <definedName name="________PL1_25">#REF!</definedName>
    <definedName name="________r" localSheetId="15">#REF!</definedName>
    <definedName name="________r">#REF!</definedName>
    <definedName name="________r_25" localSheetId="15">#REF!</definedName>
    <definedName name="________r_25">#REF!</definedName>
    <definedName name="________Rbv1" localSheetId="4">'[19]Página 16'!$C$3:$C$7</definedName>
    <definedName name="________Rbv1">'[19]Página 16'!$C$3:$C$7</definedName>
    <definedName name="________reg1" localSheetId="4">[21]DADOS!$B$4</definedName>
    <definedName name="________reg1">[21]DADOS!$B$4</definedName>
    <definedName name="________reg3" localSheetId="4">[22]eq!$A$2:$D$42</definedName>
    <definedName name="________reg3">[22]eq!$A$2:$D$42</definedName>
    <definedName name="________reg5" localSheetId="4">[22]mo!$A$2:$C$10</definedName>
    <definedName name="________reg5">[22]mo!$A$2:$C$10</definedName>
    <definedName name="________reg7" localSheetId="4">[21]mat!$A$2:$C$33</definedName>
    <definedName name="________reg7">[21]mat!$A$2:$C$33</definedName>
    <definedName name="________RET1" localSheetId="4">#REF!</definedName>
    <definedName name="________RET1" localSheetId="15">#REF!</definedName>
    <definedName name="________RET1" localSheetId="21">#REF!</definedName>
    <definedName name="________RET1" localSheetId="9">#REF!</definedName>
    <definedName name="________RET1" localSheetId="8">#REF!</definedName>
    <definedName name="________RET1">#REF!</definedName>
    <definedName name="________SE2" localSheetId="4">#REF!</definedName>
    <definedName name="________SE2" localSheetId="15">#REF!</definedName>
    <definedName name="________SE2" localSheetId="9">#REF!</definedName>
    <definedName name="________SE2" localSheetId="8">#REF!</definedName>
    <definedName name="________SE2">#REF!</definedName>
    <definedName name="________Set1">[23]Anual!$Q$24</definedName>
    <definedName name="________SET94" localSheetId="4">#REF!</definedName>
    <definedName name="________SET94" localSheetId="3">[14]Consultoria!#REF!</definedName>
    <definedName name="________SET94" localSheetId="15">#REF!</definedName>
    <definedName name="________SET94" localSheetId="7">#REF!</definedName>
    <definedName name="________SET94" localSheetId="9">#REF!</definedName>
    <definedName name="________SET94" localSheetId="8">#REF!</definedName>
    <definedName name="________SET94">[14]Consultoria!#REF!</definedName>
    <definedName name="________SET95" localSheetId="4">#REF!</definedName>
    <definedName name="________SET95" localSheetId="3">[14]Consultoria!#REF!</definedName>
    <definedName name="________SET95" localSheetId="15">#REF!</definedName>
    <definedName name="________SET95" localSheetId="7">#REF!</definedName>
    <definedName name="________SET95" localSheetId="9">#REF!</definedName>
    <definedName name="________SET95" localSheetId="8">#REF!</definedName>
    <definedName name="________SET95">[14]Consultoria!#REF!</definedName>
    <definedName name="________SET96" localSheetId="4">#REF!</definedName>
    <definedName name="________SET96" localSheetId="3">[14]Consultoria!#REF!</definedName>
    <definedName name="________SET96" localSheetId="15">#REF!</definedName>
    <definedName name="________SET96" localSheetId="7">#REF!</definedName>
    <definedName name="________SET96" localSheetId="9">#REF!</definedName>
    <definedName name="________SET96" localSheetId="8">#REF!</definedName>
    <definedName name="________SET96">[14]Consultoria!#REF!</definedName>
    <definedName name="________SET97" localSheetId="4">#REF!</definedName>
    <definedName name="________SET97" localSheetId="3">[14]Consultoria!#REF!</definedName>
    <definedName name="________SET97" localSheetId="15">#REF!</definedName>
    <definedName name="________SET97" localSheetId="7">#REF!</definedName>
    <definedName name="________SET97" localSheetId="9">#REF!</definedName>
    <definedName name="________SET97" localSheetId="8">#REF!</definedName>
    <definedName name="________SET97">[14]Consultoria!#REF!</definedName>
    <definedName name="________SET98" localSheetId="4">#REF!</definedName>
    <definedName name="________SET98" localSheetId="3">[14]Consultoria!#REF!</definedName>
    <definedName name="________SET98" localSheetId="15">#REF!</definedName>
    <definedName name="________SET98" localSheetId="7">#REF!</definedName>
    <definedName name="________SET98" localSheetId="9">#REF!</definedName>
    <definedName name="________SET98" localSheetId="8">#REF!</definedName>
    <definedName name="________SET98">[14]Consultoria!#REF!</definedName>
    <definedName name="________SET99" localSheetId="4">#REF!</definedName>
    <definedName name="________SET99" localSheetId="3">[14]Consultoria!#REF!</definedName>
    <definedName name="________SET99" localSheetId="15">#REF!</definedName>
    <definedName name="________SET99" localSheetId="7">#REF!</definedName>
    <definedName name="________SET99" localSheetId="9">#REF!</definedName>
    <definedName name="________SET99" localSheetId="8">#REF!</definedName>
    <definedName name="________SET99">[14]Consultoria!#REF!</definedName>
    <definedName name="________ter2" localSheetId="4">#REF!</definedName>
    <definedName name="________ter2" localSheetId="15">#REF!</definedName>
    <definedName name="________ter2" localSheetId="21">#REF!</definedName>
    <definedName name="________ter2" localSheetId="9">#REF!</definedName>
    <definedName name="________ter2" localSheetId="8">#REF!</definedName>
    <definedName name="________ter2">#REF!</definedName>
    <definedName name="________tsd4" localSheetId="4">#REF!</definedName>
    <definedName name="________tsd4" localSheetId="15">#REF!</definedName>
    <definedName name="________tsd4" localSheetId="21">#REF!</definedName>
    <definedName name="________tsd4" localSheetId="9">#REF!</definedName>
    <definedName name="________tsd4" localSheetId="8">#REF!</definedName>
    <definedName name="________tsd4">#REF!</definedName>
    <definedName name="________TT1" localSheetId="4">'[26]Rel-15ª med.'!$D$18</definedName>
    <definedName name="________TT1" localSheetId="21">[9]RELATÓRIO!$D$18</definedName>
    <definedName name="________TT1">'[26]Rel-15ª med.'!$D$18</definedName>
    <definedName name="________TT10" localSheetId="4">[27]RELATÓRIO!$D$64</definedName>
    <definedName name="________TT10" localSheetId="21">[9]RELATÓRIO!$D$64</definedName>
    <definedName name="________TT10">[27]RELATÓRIO!$D$64</definedName>
    <definedName name="________TT100" localSheetId="4">[27]RELATÓRIO!$D$530</definedName>
    <definedName name="________TT100" localSheetId="21">[9]RELATÓRIO!$D$530</definedName>
    <definedName name="________TT100">[27]RELATÓRIO!$D$530</definedName>
    <definedName name="________TT101" localSheetId="4">[27]RELATÓRIO!$D$535</definedName>
    <definedName name="________TT101" localSheetId="21">[9]RELATÓRIO!$D$535</definedName>
    <definedName name="________TT101">[27]RELATÓRIO!$D$535</definedName>
    <definedName name="________TT102" localSheetId="4">'[15]Relatório-1ª med.'!#REF!</definedName>
    <definedName name="________TT102" localSheetId="15">'[15]Relatório-1ª med.'!#REF!</definedName>
    <definedName name="________TT102" localSheetId="21">[9]RELATÓRIO!$D$540</definedName>
    <definedName name="________TT102" localSheetId="9">'[15]Relatório-1ª med.'!#REF!</definedName>
    <definedName name="________TT102" localSheetId="8">'[15]Relatório-1ª med.'!#REF!</definedName>
    <definedName name="________TT102">'[15]Relatório-1ª med.'!#REF!</definedName>
    <definedName name="________TT103" localSheetId="4">[27]RELATÓRIO!$D$545</definedName>
    <definedName name="________TT103" localSheetId="21">[9]RELATÓRIO!$D$545</definedName>
    <definedName name="________TT103">[27]RELATÓRIO!$D$545</definedName>
    <definedName name="________TT104" localSheetId="4">[27]RELATÓRIO!$D$550</definedName>
    <definedName name="________TT104" localSheetId="21">[9]RELATÓRIO!$D$550</definedName>
    <definedName name="________TT104">[27]RELATÓRIO!$D$550</definedName>
    <definedName name="________TT105" localSheetId="4">[27]RELATÓRIO!$D$555</definedName>
    <definedName name="________TT105" localSheetId="21">[9]RELATÓRIO!$D$555</definedName>
    <definedName name="________TT105">[27]RELATÓRIO!$D$555</definedName>
    <definedName name="________TT106" localSheetId="4">[27]RELATÓRIO!$D$560</definedName>
    <definedName name="________TT106" localSheetId="21">[9]RELATÓRIO!$D$560</definedName>
    <definedName name="________TT106">[27]RELATÓRIO!$D$560</definedName>
    <definedName name="________TT107" localSheetId="4">'[15]Relatório-1ª med.'!#REF!</definedName>
    <definedName name="________TT107" localSheetId="15">'[15]Relatório-1ª med.'!#REF!</definedName>
    <definedName name="________TT107" localSheetId="21">[9]RELATÓRIO!$D$567</definedName>
    <definedName name="________TT107" localSheetId="9">'[15]Relatório-1ª med.'!#REF!</definedName>
    <definedName name="________TT107" localSheetId="8">'[15]Relatório-1ª med.'!#REF!</definedName>
    <definedName name="________TT107">'[15]Relatório-1ª med.'!#REF!</definedName>
    <definedName name="________TT108" localSheetId="4">[27]RELATÓRIO!$D$572</definedName>
    <definedName name="________TT108" localSheetId="21">[9]RELATÓRIO!$D$572</definedName>
    <definedName name="________TT108">[27]RELATÓRIO!$D$572</definedName>
    <definedName name="________TT109" localSheetId="4">[27]RELATÓRIO!$D$577</definedName>
    <definedName name="________TT109" localSheetId="21">[9]RELATÓRIO!$D$577</definedName>
    <definedName name="________TT109">[27]RELATÓRIO!$D$577</definedName>
    <definedName name="________TT11" localSheetId="4">[27]RELATÓRIO!$D$69</definedName>
    <definedName name="________TT11" localSheetId="21">[9]RELATÓRIO!$D$69</definedName>
    <definedName name="________TT11">[27]RELATÓRIO!$D$69</definedName>
    <definedName name="________TT110" localSheetId="4">[27]RELATÓRIO!$D$582</definedName>
    <definedName name="________TT110" localSheetId="21">[9]RELATÓRIO!$D$582</definedName>
    <definedName name="________TT110">[27]RELATÓRIO!$D$582</definedName>
    <definedName name="________TT111" localSheetId="4">[27]RELATÓRIO!$D$587</definedName>
    <definedName name="________TT111" localSheetId="21">[9]RELATÓRIO!$D$587</definedName>
    <definedName name="________TT111">[27]RELATÓRIO!$D$587</definedName>
    <definedName name="________TT112" localSheetId="4">[27]RELATÓRIO!$D$592</definedName>
    <definedName name="________TT112" localSheetId="21">[9]RELATÓRIO!$D$592</definedName>
    <definedName name="________TT112">[27]RELATÓRIO!$D$592</definedName>
    <definedName name="________TT113" localSheetId="4">[27]RELATÓRIO!$D$597</definedName>
    <definedName name="________TT113" localSheetId="21">[9]RELATÓRIO!$D$597</definedName>
    <definedName name="________TT113">[27]RELATÓRIO!$D$597</definedName>
    <definedName name="________TT114" localSheetId="4">[27]RELATÓRIO!$D$602</definedName>
    <definedName name="________TT114" localSheetId="21">[9]RELATÓRIO!$D$602</definedName>
    <definedName name="________TT114">[27]RELATÓRIO!$D$602</definedName>
    <definedName name="________TT115" localSheetId="4">[27]RELATÓRIO!$D$607</definedName>
    <definedName name="________TT115" localSheetId="21">[9]RELATÓRIO!$D$607</definedName>
    <definedName name="________TT115">[27]RELATÓRIO!$D$607</definedName>
    <definedName name="________TT116" localSheetId="4">[27]RELATÓRIO!$D$612</definedName>
    <definedName name="________TT116" localSheetId="21">[9]RELATÓRIO!$D$612</definedName>
    <definedName name="________TT116">[27]RELATÓRIO!$D$612</definedName>
    <definedName name="________TT117" localSheetId="4">[27]RELATÓRIO!$D$616</definedName>
    <definedName name="________TT117" localSheetId="21">[9]RELATÓRIO!$D$616</definedName>
    <definedName name="________TT117">[27]RELATÓRIO!$D$616</definedName>
    <definedName name="________TT118" localSheetId="4">[27]RELATÓRIO!$D$621</definedName>
    <definedName name="________TT118" localSheetId="21">[9]RELATÓRIO!$D$621</definedName>
    <definedName name="________TT118">[27]RELATÓRIO!$D$621</definedName>
    <definedName name="________TT119" localSheetId="4">[27]RELATÓRIO!$D$626</definedName>
    <definedName name="________TT119" localSheetId="21">[9]RELATÓRIO!$D$626</definedName>
    <definedName name="________TT119">[27]RELATÓRIO!$D$626</definedName>
    <definedName name="________TT12" localSheetId="4">[27]RELATÓRIO!$D$74</definedName>
    <definedName name="________TT12" localSheetId="21">[9]RELATÓRIO!$D$74</definedName>
    <definedName name="________TT12">[27]RELATÓRIO!$D$74</definedName>
    <definedName name="________TT120" localSheetId="4">[27]RELATÓRIO!$D$631</definedName>
    <definedName name="________TT120" localSheetId="21">[9]RELATÓRIO!$D$631</definedName>
    <definedName name="________TT120">[27]RELATÓRIO!$D$631</definedName>
    <definedName name="________TT121" localSheetId="4">'[15]Relatório-1ª med.'!#REF!</definedName>
    <definedName name="________TT121" localSheetId="15">'[15]Relatório-1ª med.'!#REF!</definedName>
    <definedName name="________TT121" localSheetId="21">[9]RELATÓRIO!$D$636</definedName>
    <definedName name="________TT121" localSheetId="9">'[15]Relatório-1ª med.'!#REF!</definedName>
    <definedName name="________TT121" localSheetId="8">'[15]Relatório-1ª med.'!#REF!</definedName>
    <definedName name="________TT121">'[15]Relatório-1ª med.'!#REF!</definedName>
    <definedName name="________TT122" localSheetId="4">[27]RELATÓRIO!$D$641</definedName>
    <definedName name="________TT122" localSheetId="21">[9]RELATÓRIO!$D$641</definedName>
    <definedName name="________TT122">[27]RELATÓRIO!$D$641</definedName>
    <definedName name="________TT123" localSheetId="4">'[15]Relatório-1ª med.'!#REF!</definedName>
    <definedName name="________TT123" localSheetId="15">'[15]Relatório-1ª med.'!#REF!</definedName>
    <definedName name="________TT123" localSheetId="21">[9]RELATÓRIO!$D$646</definedName>
    <definedName name="________TT123" localSheetId="9">'[15]Relatório-1ª med.'!#REF!</definedName>
    <definedName name="________TT123" localSheetId="8">'[15]Relatório-1ª med.'!#REF!</definedName>
    <definedName name="________TT123">'[15]Relatório-1ª med.'!#REF!</definedName>
    <definedName name="________TT124" localSheetId="4">[27]RELATÓRIO!$D$652</definedName>
    <definedName name="________TT124" localSheetId="21">[9]RELATÓRIO!$D$652</definedName>
    <definedName name="________TT124">[27]RELATÓRIO!$D$652</definedName>
    <definedName name="________TT125" localSheetId="4">[27]RELATÓRIO!$D$657</definedName>
    <definedName name="________TT125" localSheetId="21">[9]RELATÓRIO!$D$657</definedName>
    <definedName name="________TT125">[27]RELATÓRIO!$D$657</definedName>
    <definedName name="________TT126" localSheetId="4">[27]RELATÓRIO!$D$662</definedName>
    <definedName name="________TT126" localSheetId="21">[9]RELATÓRIO!$D$662</definedName>
    <definedName name="________TT126">[27]RELATÓRIO!$D$662</definedName>
    <definedName name="________TT127" localSheetId="4">[27]RELATÓRIO!$D$667</definedName>
    <definedName name="________TT127" localSheetId="21">[9]RELATÓRIO!$D$667</definedName>
    <definedName name="________TT127">[27]RELATÓRIO!$D$667</definedName>
    <definedName name="________TT128" localSheetId="4">[27]RELATÓRIO!$D$672</definedName>
    <definedName name="________TT128" localSheetId="21">[9]RELATÓRIO!$D$672</definedName>
    <definedName name="________TT128">[27]RELATÓRIO!$D$672</definedName>
    <definedName name="________TT129" localSheetId="4">[27]RELATÓRIO!$D$677</definedName>
    <definedName name="________TT129" localSheetId="21">[9]RELATÓRIO!$D$677</definedName>
    <definedName name="________TT129">[27]RELATÓRIO!$D$677</definedName>
    <definedName name="________TT13" localSheetId="4">[27]RELATÓRIO!$D$79</definedName>
    <definedName name="________TT13" localSheetId="21">[9]RELATÓRIO!$D$79</definedName>
    <definedName name="________TT13">[27]RELATÓRIO!$D$79</definedName>
    <definedName name="________TT130" localSheetId="4">[27]RELATÓRIO!$D$682</definedName>
    <definedName name="________TT130" localSheetId="21">[9]RELATÓRIO!$D$682</definedName>
    <definedName name="________TT130">[27]RELATÓRIO!$D$682</definedName>
    <definedName name="________TT131" localSheetId="4">[27]RELATÓRIO!$D$687</definedName>
    <definedName name="________TT131" localSheetId="21">[9]RELATÓRIO!$D$687</definedName>
    <definedName name="________TT131">[27]RELATÓRIO!$D$687</definedName>
    <definedName name="________TT132" localSheetId="4">[27]RELATÓRIO!$D$692</definedName>
    <definedName name="________TT132" localSheetId="21">[9]RELATÓRIO!$D$692</definedName>
    <definedName name="________TT132">[27]RELATÓRIO!$D$692</definedName>
    <definedName name="________TT133" localSheetId="4">[27]RELATÓRIO!$D$697</definedName>
    <definedName name="________TT133" localSheetId="21">[9]RELATÓRIO!$D$697</definedName>
    <definedName name="________TT133">[27]RELATÓRIO!$D$697</definedName>
    <definedName name="________TT134" localSheetId="4">[27]RELATÓRIO!$D$702</definedName>
    <definedName name="________TT134" localSheetId="21">[9]RELATÓRIO!$D$702</definedName>
    <definedName name="________TT134">[27]RELATÓRIO!$D$702</definedName>
    <definedName name="________TT135" localSheetId="4">[27]RELATÓRIO!$D$707</definedName>
    <definedName name="________TT135" localSheetId="21">[9]RELATÓRIO!$D$707</definedName>
    <definedName name="________TT135">[27]RELATÓRIO!$D$707</definedName>
    <definedName name="________TT136" localSheetId="4">[27]RELATÓRIO!$D$712</definedName>
    <definedName name="________TT136" localSheetId="21">[9]RELATÓRIO!$D$712</definedName>
    <definedName name="________TT136">[27]RELATÓRIO!$D$712</definedName>
    <definedName name="________TT137" localSheetId="4">[27]RELATÓRIO!$D$716</definedName>
    <definedName name="________TT137" localSheetId="21">[9]RELATÓRIO!$D$716</definedName>
    <definedName name="________TT137">[27]RELATÓRIO!$D$716</definedName>
    <definedName name="________TT138" localSheetId="4">[27]RELATÓRIO!$D$721</definedName>
    <definedName name="________TT138" localSheetId="21">[9]RELATÓRIO!$D$721</definedName>
    <definedName name="________TT138">[27]RELATÓRIO!$D$721</definedName>
    <definedName name="________TT139" localSheetId="4">[27]RELATÓRIO!$D$726</definedName>
    <definedName name="________TT139" localSheetId="21">[9]RELATÓRIO!$D$726</definedName>
    <definedName name="________TT139">[27]RELATÓRIO!$D$726</definedName>
    <definedName name="________TT14" localSheetId="4">[27]RELATÓRIO!$D$84</definedName>
    <definedName name="________TT14" localSheetId="21">[9]RELATÓRIO!$D$84</definedName>
    <definedName name="________TT14">[27]RELATÓRIO!$D$84</definedName>
    <definedName name="________TT140" localSheetId="4">[27]RELATÓRIO!$D$731</definedName>
    <definedName name="________TT140" localSheetId="21">[9]RELATÓRIO!$D$731</definedName>
    <definedName name="________TT140">[27]RELATÓRIO!$D$731</definedName>
    <definedName name="________TT141" localSheetId="4">[27]RELATÓRIO!$D$736</definedName>
    <definedName name="________TT141" localSheetId="21">[9]RELATÓRIO!$D$736</definedName>
    <definedName name="________TT141">[27]RELATÓRIO!$D$736</definedName>
    <definedName name="________TT142" localSheetId="4">[27]RELATÓRIO!$D$741</definedName>
    <definedName name="________TT142" localSheetId="21">[9]RELATÓRIO!$D$741</definedName>
    <definedName name="________TT142">[27]RELATÓRIO!$D$741</definedName>
    <definedName name="________TT15" localSheetId="4">[27]RELATÓRIO!$D$89</definedName>
    <definedName name="________TT15" localSheetId="21">[9]RELATÓRIO!$D$89</definedName>
    <definedName name="________TT15">[27]RELATÓRIO!$D$89</definedName>
    <definedName name="________TT16" localSheetId="4">[27]RELATÓRIO!$D$93</definedName>
    <definedName name="________TT16" localSheetId="21">[9]RELATÓRIO!$D$93</definedName>
    <definedName name="________TT16">[27]RELATÓRIO!$D$93</definedName>
    <definedName name="________TT17" localSheetId="4">[27]RELATÓRIO!$D$98</definedName>
    <definedName name="________TT17" localSheetId="21">[9]RELATÓRIO!$D$98</definedName>
    <definedName name="________TT17">[27]RELATÓRIO!$D$98</definedName>
    <definedName name="________TT18" localSheetId="4">[31]RELATÓRIO!$D$103</definedName>
    <definedName name="________TT18" localSheetId="21">[9]RELATÓRIO!$D$103</definedName>
    <definedName name="________TT18">[31]RELATÓRIO!$D$103</definedName>
    <definedName name="________TT19" localSheetId="4">'[15]Relatório-1ª med.'!#REF!</definedName>
    <definedName name="________TT19" localSheetId="15">'[15]Relatório-1ª med.'!#REF!</definedName>
    <definedName name="________TT19" localSheetId="21">[9]RELATÓRIO!$D$108</definedName>
    <definedName name="________TT19" localSheetId="9">'[15]Relatório-1ª med.'!#REF!</definedName>
    <definedName name="________TT19" localSheetId="8">'[15]Relatório-1ª med.'!#REF!</definedName>
    <definedName name="________TT19">'[15]Relatório-1ª med.'!#REF!</definedName>
    <definedName name="________TT2" localSheetId="4">[28]RELATÓRIO!#REF!</definedName>
    <definedName name="________TT2" localSheetId="15">[28]RELATÓRIO!#REF!</definedName>
    <definedName name="________TT2" localSheetId="21">[9]RELATÓRIO!$D$23</definedName>
    <definedName name="________TT2" localSheetId="9">[28]RELATÓRIO!#REF!</definedName>
    <definedName name="________TT2" localSheetId="8">[28]RELATÓRIO!#REF!</definedName>
    <definedName name="________TT2">[28]RELATÓRIO!#REF!</definedName>
    <definedName name="________TT20" localSheetId="4">'[15]Relatório-1ª med.'!#REF!</definedName>
    <definedName name="________TT20" localSheetId="15">'[15]Relatório-1ª med.'!#REF!</definedName>
    <definedName name="________TT20" localSheetId="21">[9]RELATÓRIO!$D$113</definedName>
    <definedName name="________TT20" localSheetId="9">'[15]Relatório-1ª med.'!#REF!</definedName>
    <definedName name="________TT20" localSheetId="8">'[15]Relatório-1ª med.'!#REF!</definedName>
    <definedName name="________TT20">'[15]Relatório-1ª med.'!#REF!</definedName>
    <definedName name="________TT21" localSheetId="4">'[15]Relatório-1ª med.'!#REF!</definedName>
    <definedName name="________TT21" localSheetId="15">'[15]Relatório-1ª med.'!#REF!</definedName>
    <definedName name="________TT21" localSheetId="21">[9]RELATÓRIO!$D$118</definedName>
    <definedName name="________TT21" localSheetId="9">'[15]Relatório-1ª med.'!#REF!</definedName>
    <definedName name="________TT21" localSheetId="8">'[15]Relatório-1ª med.'!#REF!</definedName>
    <definedName name="________TT21">'[15]Relatório-1ª med.'!#REF!</definedName>
    <definedName name="________TT22" localSheetId="4">'[15]Relatório-1ª med.'!#REF!</definedName>
    <definedName name="________TT22" localSheetId="15">'[15]Relatório-1ª med.'!#REF!</definedName>
    <definedName name="________TT22" localSheetId="21">[9]RELATÓRIO!$D$123</definedName>
    <definedName name="________TT22">'[15]Relatório-1ª med.'!#REF!</definedName>
    <definedName name="________tt23" localSheetId="4">'[26]Rel-15ª med.'!$D$80</definedName>
    <definedName name="________tt23" localSheetId="21">[9]RELATÓRIO!$D$129</definedName>
    <definedName name="________tt23">'[26]Rel-15ª med.'!$D$80</definedName>
    <definedName name="________TT24" localSheetId="4">'[26]Rel-15ª med.'!$D$85</definedName>
    <definedName name="________TT24" localSheetId="21">[9]RELATÓRIO!$D$134</definedName>
    <definedName name="________TT24">'[26]Rel-15ª med.'!$D$85</definedName>
    <definedName name="________TT25" localSheetId="4">[27]RELATÓRIO!$D$139</definedName>
    <definedName name="________TT25" localSheetId="21">[9]RELATÓRIO!$D$139</definedName>
    <definedName name="________TT25">[27]RELATÓRIO!$D$139</definedName>
    <definedName name="________TT26" localSheetId="4">'[15]Relatório-1ª med.'!#REF!</definedName>
    <definedName name="________TT26" localSheetId="15">'[15]Relatório-1ª med.'!#REF!</definedName>
    <definedName name="________TT26" localSheetId="21">[9]RELATÓRIO!$D$144</definedName>
    <definedName name="________TT26" localSheetId="9">'[15]Relatório-1ª med.'!#REF!</definedName>
    <definedName name="________TT26" localSheetId="8">'[15]Relatório-1ª med.'!#REF!</definedName>
    <definedName name="________TT26">'[15]Relatório-1ª med.'!#REF!</definedName>
    <definedName name="________TT27" localSheetId="4">'[15]Relatório-1ª med.'!#REF!</definedName>
    <definedName name="________TT27" localSheetId="15">'[15]Relatório-1ª med.'!#REF!</definedName>
    <definedName name="________TT27" localSheetId="21">[9]RELATÓRIO!$D$149</definedName>
    <definedName name="________TT27" localSheetId="9">'[15]Relatório-1ª med.'!#REF!</definedName>
    <definedName name="________TT27" localSheetId="8">'[15]Relatório-1ª med.'!#REF!</definedName>
    <definedName name="________TT27">'[15]Relatório-1ª med.'!#REF!</definedName>
    <definedName name="________TT28" localSheetId="4">'[15]Relatório-1ª med.'!#REF!</definedName>
    <definedName name="________TT28" localSheetId="15">'[15]Relatório-1ª med.'!#REF!</definedName>
    <definedName name="________TT28" localSheetId="21">[9]RELATÓRIO!$D$154</definedName>
    <definedName name="________TT28" localSheetId="9">'[15]Relatório-1ª med.'!#REF!</definedName>
    <definedName name="________TT28" localSheetId="8">'[15]Relatório-1ª med.'!#REF!</definedName>
    <definedName name="________TT28">'[15]Relatório-1ª med.'!#REF!</definedName>
    <definedName name="________tt288" localSheetId="4">[27]RELATÓRIO!$D$159</definedName>
    <definedName name="________tt288" localSheetId="21">[9]RELATÓRIO!$D$159</definedName>
    <definedName name="________tt288">[27]RELATÓRIO!$D$159</definedName>
    <definedName name="________TT29" localSheetId="4">'[26]Rel-15ª med.'!$D$100</definedName>
    <definedName name="________TT29" localSheetId="21">[9]RELATÓRIO!$D$164</definedName>
    <definedName name="________TT29">'[26]Rel-15ª med.'!$D$100</definedName>
    <definedName name="________TT3" localSheetId="4">'[26]Rel-15ª med.'!$D$29</definedName>
    <definedName name="________TT3" localSheetId="21">[9]RELATÓRIO!$D$28</definedName>
    <definedName name="________TT3">'[26]Rel-15ª med.'!$D$29</definedName>
    <definedName name="________TT30" localSheetId="4">'[15]Relatório-1ª med.'!#REF!</definedName>
    <definedName name="________TT30" localSheetId="15">'[15]Relatório-1ª med.'!#REF!</definedName>
    <definedName name="________TT30" localSheetId="21">[9]RELATÓRIO!$D$169</definedName>
    <definedName name="________TT30" localSheetId="9">'[15]Relatório-1ª med.'!#REF!</definedName>
    <definedName name="________TT30" localSheetId="8">'[15]Relatório-1ª med.'!#REF!</definedName>
    <definedName name="________TT30">'[15]Relatório-1ª med.'!#REF!</definedName>
    <definedName name="________tt300" localSheetId="4">[27]RELATÓRIO!$D$174</definedName>
    <definedName name="________tt300" localSheetId="21">[9]RELATÓRIO!$D$174</definedName>
    <definedName name="________tt300">[27]RELATÓRIO!$D$174</definedName>
    <definedName name="________TT31" localSheetId="4">'[15]Relatório-1ª med.'!#REF!</definedName>
    <definedName name="________TT31" localSheetId="15">'[15]Relatório-1ª med.'!#REF!</definedName>
    <definedName name="________TT31" localSheetId="21">[9]RELATÓRIO!$D$179</definedName>
    <definedName name="________TT31" localSheetId="9">'[15]Relatório-1ª med.'!#REF!</definedName>
    <definedName name="________TT31" localSheetId="8">'[15]Relatório-1ª med.'!#REF!</definedName>
    <definedName name="________TT31">'[15]Relatório-1ª med.'!#REF!</definedName>
    <definedName name="________TT32" localSheetId="4">'[15]Relatório-1ª med.'!#REF!</definedName>
    <definedName name="________TT32" localSheetId="15">'[15]Relatório-1ª med.'!#REF!</definedName>
    <definedName name="________TT32" localSheetId="21">[9]RELATÓRIO!$D$184</definedName>
    <definedName name="________TT32" localSheetId="9">'[15]Relatório-1ª med.'!#REF!</definedName>
    <definedName name="________TT32" localSheetId="8">'[15]Relatório-1ª med.'!#REF!</definedName>
    <definedName name="________TT32">'[15]Relatório-1ª med.'!#REF!</definedName>
    <definedName name="________tt322" localSheetId="4">[27]RELATÓRIO!$D$189</definedName>
    <definedName name="________tt322" localSheetId="21">[9]RELATÓRIO!$D$189</definedName>
    <definedName name="________tt322">[27]RELATÓRIO!$D$189</definedName>
    <definedName name="________TT33" localSheetId="4">'[15]Relatório-1ª med.'!#REF!</definedName>
    <definedName name="________TT33" localSheetId="15">'[15]Relatório-1ª med.'!#REF!</definedName>
    <definedName name="________TT33" localSheetId="21">[9]RELATÓRIO!$D$195</definedName>
    <definedName name="________TT33" localSheetId="9">'[15]Relatório-1ª med.'!#REF!</definedName>
    <definedName name="________TT33" localSheetId="8">'[15]Relatório-1ª med.'!#REF!</definedName>
    <definedName name="________TT33">'[15]Relatório-1ª med.'!#REF!</definedName>
    <definedName name="________TT34" localSheetId="4">'[15]Relatório-1ª med.'!#REF!</definedName>
    <definedName name="________TT34" localSheetId="15">'[15]Relatório-1ª med.'!#REF!</definedName>
    <definedName name="________TT34" localSheetId="21">[9]RELATÓRIO!$D$200</definedName>
    <definedName name="________TT34" localSheetId="9">'[15]Relatório-1ª med.'!#REF!</definedName>
    <definedName name="________TT34" localSheetId="8">'[15]Relatório-1ª med.'!#REF!</definedName>
    <definedName name="________TT34">'[15]Relatório-1ª med.'!#REF!</definedName>
    <definedName name="________TT35" localSheetId="4">[27]RELATÓRIO!$D$205</definedName>
    <definedName name="________TT35" localSheetId="21">[9]RELATÓRIO!$D$205</definedName>
    <definedName name="________TT35">[27]RELATÓRIO!$D$205</definedName>
    <definedName name="________TT36" localSheetId="4">'[15]Relatório-1ª med.'!#REF!</definedName>
    <definedName name="________TT36" localSheetId="15">'[15]Relatório-1ª med.'!#REF!</definedName>
    <definedName name="________TT36" localSheetId="21">[9]RELATÓRIO!$D$210</definedName>
    <definedName name="________TT36" localSheetId="9">'[15]Relatório-1ª med.'!#REF!</definedName>
    <definedName name="________TT36" localSheetId="8">'[15]Relatório-1ª med.'!#REF!</definedName>
    <definedName name="________TT36">'[15]Relatório-1ª med.'!#REF!</definedName>
    <definedName name="________TT37" localSheetId="4">'[15]Relatório-1ª med.'!#REF!</definedName>
    <definedName name="________TT37" localSheetId="15">'[15]Relatório-1ª med.'!#REF!</definedName>
    <definedName name="________TT37" localSheetId="21">[9]RELATÓRIO!$D$215</definedName>
    <definedName name="________TT37" localSheetId="9">'[15]Relatório-1ª med.'!#REF!</definedName>
    <definedName name="________TT37" localSheetId="8">'[15]Relatório-1ª med.'!#REF!</definedName>
    <definedName name="________TT37">'[15]Relatório-1ª med.'!#REF!</definedName>
    <definedName name="________TT38" localSheetId="4">'[15]Relatório-1ª med.'!#REF!</definedName>
    <definedName name="________TT38" localSheetId="15">'[15]Relatório-1ª med.'!#REF!</definedName>
    <definedName name="________TT38" localSheetId="21">[9]RELATÓRIO!$D$220</definedName>
    <definedName name="________TT38" localSheetId="9">'[15]Relatório-1ª med.'!#REF!</definedName>
    <definedName name="________TT38" localSheetId="8">'[15]Relatório-1ª med.'!#REF!</definedName>
    <definedName name="________TT38">'[15]Relatório-1ª med.'!#REF!</definedName>
    <definedName name="________TT39" localSheetId="4">'[15]Relatório-1ª med.'!#REF!</definedName>
    <definedName name="________TT39" localSheetId="15">'[15]Relatório-1ª med.'!#REF!</definedName>
    <definedName name="________TT39" localSheetId="21">[9]RELATÓRIO!$D$225</definedName>
    <definedName name="________TT39" localSheetId="9">'[15]Relatório-1ª med.'!#REF!</definedName>
    <definedName name="________TT39" localSheetId="8">'[15]Relatório-1ª med.'!#REF!</definedName>
    <definedName name="________TT39">'[15]Relatório-1ª med.'!#REF!</definedName>
    <definedName name="________TT4" localSheetId="4">[28]RELATÓRIO!#REF!</definedName>
    <definedName name="________TT4" localSheetId="15">[28]RELATÓRIO!#REF!</definedName>
    <definedName name="________TT4" localSheetId="21">[9]RELATÓRIO!$D$33</definedName>
    <definedName name="________TT4">[28]RELATÓRIO!#REF!</definedName>
    <definedName name="________TT40" localSheetId="4">'[15]Relatório-1ª med.'!#REF!</definedName>
    <definedName name="________TT40" localSheetId="15">'[15]Relatório-1ª med.'!#REF!</definedName>
    <definedName name="________TT40" localSheetId="21">[9]RELATÓRIO!$D$230</definedName>
    <definedName name="________TT40">'[15]Relatório-1ª med.'!#REF!</definedName>
    <definedName name="________TT41" localSheetId="4">[27]RELATÓRIO!$D$235</definedName>
    <definedName name="________TT41" localSheetId="21">[9]RELATÓRIO!$D$235</definedName>
    <definedName name="________TT41">[27]RELATÓRIO!$D$235</definedName>
    <definedName name="________TT42" localSheetId="4">[27]RELATÓRIO!$D$240</definedName>
    <definedName name="________TT42" localSheetId="21">[9]RELATÓRIO!$D$240</definedName>
    <definedName name="________TT42">[27]RELATÓRIO!$D$240</definedName>
    <definedName name="________TT43" localSheetId="4">[27]RELATÓRIO!$D$245</definedName>
    <definedName name="________TT43" localSheetId="21">[9]RELATÓRIO!$D$245</definedName>
    <definedName name="________TT43">[27]RELATÓRIO!$D$245</definedName>
    <definedName name="________TT44" localSheetId="4">[27]RELATÓRIO!$D$250</definedName>
    <definedName name="________TT44" localSheetId="21">[9]RELATÓRIO!$D$250</definedName>
    <definedName name="________TT44">[27]RELATÓRIO!$D$250</definedName>
    <definedName name="________TT45" localSheetId="4">[27]RELATÓRIO!$D$255</definedName>
    <definedName name="________TT45" localSheetId="21">[9]RELATÓRIO!$D$255</definedName>
    <definedName name="________TT45">[27]RELATÓRIO!$D$255</definedName>
    <definedName name="________TT46" localSheetId="4">[27]RELATÓRIO!$D$260</definedName>
    <definedName name="________TT46" localSheetId="21">[9]RELATÓRIO!$D$260</definedName>
    <definedName name="________TT46">[27]RELATÓRIO!$D$260</definedName>
    <definedName name="________TT47" localSheetId="4">[27]RELATÓRIO!$D$265</definedName>
    <definedName name="________TT47" localSheetId="21">[9]RELATÓRIO!$D$265</definedName>
    <definedName name="________TT47">[27]RELATÓRIO!$D$265</definedName>
    <definedName name="________TT48" localSheetId="4">[27]RELATÓRIO!$D$270</definedName>
    <definedName name="________TT48" localSheetId="21">[9]RELATÓRIO!$D$270</definedName>
    <definedName name="________TT48">[27]RELATÓRIO!$D$270</definedName>
    <definedName name="________TT49" localSheetId="4">[27]RELATÓRIO!$D$275</definedName>
    <definedName name="________TT49" localSheetId="21">[9]RELATÓRIO!$D$275</definedName>
    <definedName name="________TT49">[27]RELATÓRIO!$D$275</definedName>
    <definedName name="________TT5" localSheetId="4">'[15]Relatório-1ª med.'!#REF!</definedName>
    <definedName name="________TT5" localSheetId="15">'[15]Relatório-1ª med.'!#REF!</definedName>
    <definedName name="________TT5" localSheetId="21">[9]RELATÓRIO!$D$38</definedName>
    <definedName name="________TT5" localSheetId="9">'[15]Relatório-1ª med.'!#REF!</definedName>
    <definedName name="________TT5" localSheetId="8">'[15]Relatório-1ª med.'!#REF!</definedName>
    <definedName name="________TT5">'[15]Relatório-1ª med.'!#REF!</definedName>
    <definedName name="________TT50" localSheetId="4">[27]RELATÓRIO!$D$280</definedName>
    <definedName name="________TT50" localSheetId="21">[9]RELATÓRIO!$D$280</definedName>
    <definedName name="________TT50">[27]RELATÓRIO!$D$280</definedName>
    <definedName name="________TT51" localSheetId="4">[27]RELATÓRIO!$D$285</definedName>
    <definedName name="________TT51" localSheetId="21">[9]RELATÓRIO!$D$285</definedName>
    <definedName name="________TT51">[27]RELATÓRIO!$D$285</definedName>
    <definedName name="________TT52" localSheetId="4">'[15]Relatório-1ª med.'!#REF!</definedName>
    <definedName name="________TT52" localSheetId="15">'[15]Relatório-1ª med.'!#REF!</definedName>
    <definedName name="________TT52" localSheetId="21">[9]RELATÓRIO!$D$290</definedName>
    <definedName name="________TT52" localSheetId="9">'[15]Relatório-1ª med.'!#REF!</definedName>
    <definedName name="________TT52" localSheetId="8">'[15]Relatório-1ª med.'!#REF!</definedName>
    <definedName name="________TT52">'[15]Relatório-1ª med.'!#REF!</definedName>
    <definedName name="________TT53" localSheetId="4">'[15]Relatório-1ª med.'!#REF!</definedName>
    <definedName name="________TT53" localSheetId="15">'[15]Relatório-1ª med.'!#REF!</definedName>
    <definedName name="________TT53" localSheetId="21">[9]RELATÓRIO!$D$295</definedName>
    <definedName name="________TT53" localSheetId="9">'[15]Relatório-1ª med.'!#REF!</definedName>
    <definedName name="________TT53" localSheetId="8">'[15]Relatório-1ª med.'!#REF!</definedName>
    <definedName name="________TT53">'[15]Relatório-1ª med.'!#REF!</definedName>
    <definedName name="________TT54" localSheetId="4">'[15]Relatório-1ª med.'!#REF!</definedName>
    <definedName name="________TT54" localSheetId="15">'[15]Relatório-1ª med.'!#REF!</definedName>
    <definedName name="________TT54" localSheetId="21">[9]RELATÓRIO!$D$300</definedName>
    <definedName name="________TT54" localSheetId="9">'[15]Relatório-1ª med.'!#REF!</definedName>
    <definedName name="________TT54" localSheetId="8">'[15]Relatório-1ª med.'!#REF!</definedName>
    <definedName name="________TT54">'[15]Relatório-1ª med.'!#REF!</definedName>
    <definedName name="________TT55" localSheetId="4">'[15]Relatório-1ª med.'!#REF!</definedName>
    <definedName name="________TT55" localSheetId="15">'[15]Relatório-1ª med.'!#REF!</definedName>
    <definedName name="________TT55" localSheetId="21">[9]RELATÓRIO!$D$305</definedName>
    <definedName name="________TT55" localSheetId="9">'[15]Relatório-1ª med.'!#REF!</definedName>
    <definedName name="________TT55" localSheetId="8">'[15]Relatório-1ª med.'!#REF!</definedName>
    <definedName name="________TT55">'[15]Relatório-1ª med.'!#REF!</definedName>
    <definedName name="________TT56" localSheetId="4">[27]RELATÓRIO!$D$310</definedName>
    <definedName name="________TT56" localSheetId="21">[9]RELATÓRIO!$D$310</definedName>
    <definedName name="________TT56">[27]RELATÓRIO!$D$310</definedName>
    <definedName name="________TT57" localSheetId="4">[27]RELATÓRIO!$D$315</definedName>
    <definedName name="________TT57" localSheetId="21">[9]RELATÓRIO!$D$315</definedName>
    <definedName name="________TT57">[27]RELATÓRIO!$D$315</definedName>
    <definedName name="________TT58" localSheetId="4">[27]RELATÓRIO!$D$320</definedName>
    <definedName name="________TT58" localSheetId="21">[9]RELATÓRIO!$D$320</definedName>
    <definedName name="________TT58">[27]RELATÓRIO!$D$320</definedName>
    <definedName name="________TT59" localSheetId="4">[27]RELATÓRIO!$D$325</definedName>
    <definedName name="________TT59" localSheetId="21">[9]RELATÓRIO!$D$325</definedName>
    <definedName name="________TT59">[27]RELATÓRIO!$D$325</definedName>
    <definedName name="________TT6" localSheetId="4">'[15]Relatório-1ª med.'!#REF!</definedName>
    <definedName name="________TT6" localSheetId="15">'[15]Relatório-1ª med.'!#REF!</definedName>
    <definedName name="________TT6" localSheetId="21">[9]RELATÓRIO!$D$43</definedName>
    <definedName name="________TT6" localSheetId="9">'[15]Relatório-1ª med.'!#REF!</definedName>
    <definedName name="________TT6" localSheetId="8">'[15]Relatório-1ª med.'!#REF!</definedName>
    <definedName name="________TT6">'[15]Relatório-1ª med.'!#REF!</definedName>
    <definedName name="________TT60" localSheetId="4">'[15]Relatório-1ª med.'!#REF!</definedName>
    <definedName name="________TT60" localSheetId="15">'[15]Relatório-1ª med.'!#REF!</definedName>
    <definedName name="________TT60" localSheetId="21">[9]RELATÓRIO!$D$330</definedName>
    <definedName name="________TT60" localSheetId="9">'[15]Relatório-1ª med.'!#REF!</definedName>
    <definedName name="________TT60" localSheetId="8">'[15]Relatório-1ª med.'!#REF!</definedName>
    <definedName name="________TT60">'[15]Relatório-1ª med.'!#REF!</definedName>
    <definedName name="________TT61" localSheetId="4">'[15]Relatório-1ª med.'!#REF!</definedName>
    <definedName name="________TT61" localSheetId="15">'[15]Relatório-1ª med.'!#REF!</definedName>
    <definedName name="________TT61" localSheetId="21">[9]RELATÓRIO!$D$335</definedName>
    <definedName name="________TT61" localSheetId="9">'[15]Relatório-1ª med.'!#REF!</definedName>
    <definedName name="________TT61" localSheetId="8">'[15]Relatório-1ª med.'!#REF!</definedName>
    <definedName name="________TT61">'[15]Relatório-1ª med.'!#REF!</definedName>
    <definedName name="________TT62" localSheetId="4">[27]RELATÓRIO!$D$339</definedName>
    <definedName name="________TT62" localSheetId="21">[9]RELATÓRIO!$D$339</definedName>
    <definedName name="________TT62">[27]RELATÓRIO!$D$339</definedName>
    <definedName name="________TT63" localSheetId="4">[27]RELATÓRIO!$D$344</definedName>
    <definedName name="________TT63" localSheetId="21">[9]RELATÓRIO!$D$344</definedName>
    <definedName name="________TT63">[27]RELATÓRIO!$D$344</definedName>
    <definedName name="________TT64" localSheetId="4">[27]RELATÓRIO!$D$349</definedName>
    <definedName name="________TT64" localSheetId="21">[9]RELATÓRIO!$D$349</definedName>
    <definedName name="________TT64">[27]RELATÓRIO!$D$349</definedName>
    <definedName name="________TT65" localSheetId="4">[27]RELATÓRIO!$D$354</definedName>
    <definedName name="________TT65" localSheetId="21">[9]RELATÓRIO!$D$354</definedName>
    <definedName name="________TT65">[27]RELATÓRIO!$D$354</definedName>
    <definedName name="________TT66" localSheetId="4">[27]RELATÓRIO!$D$359</definedName>
    <definedName name="________TT66" localSheetId="21">[9]RELATÓRIO!$D$359</definedName>
    <definedName name="________TT66">[27]RELATÓRIO!$D$359</definedName>
    <definedName name="________TT67" localSheetId="4">[27]RELATÓRIO!$D$365</definedName>
    <definedName name="________TT67" localSheetId="21">[9]RELATÓRIO!$D$365</definedName>
    <definedName name="________TT67">[27]RELATÓRIO!$D$365</definedName>
    <definedName name="________TT68" localSheetId="4">[27]RELATÓRIO!$D$370</definedName>
    <definedName name="________TT68" localSheetId="21">[9]RELATÓRIO!$D$370</definedName>
    <definedName name="________TT68">[27]RELATÓRIO!$D$370</definedName>
    <definedName name="________TT69" localSheetId="4">'[15]Relatório-1ª med.'!#REF!</definedName>
    <definedName name="________TT69" localSheetId="15">'[15]Relatório-1ª med.'!#REF!</definedName>
    <definedName name="________TT69" localSheetId="21">[9]RELATÓRIO!$D$375</definedName>
    <definedName name="________TT69" localSheetId="9">'[15]Relatório-1ª med.'!#REF!</definedName>
    <definedName name="________TT69" localSheetId="8">'[15]Relatório-1ª med.'!#REF!</definedName>
    <definedName name="________TT69">'[15]Relatório-1ª med.'!#REF!</definedName>
    <definedName name="________TT7" localSheetId="4">'[15]Relatório-1ª med.'!#REF!</definedName>
    <definedName name="________TT7" localSheetId="15">'[15]Relatório-1ª med.'!#REF!</definedName>
    <definedName name="________TT7" localSheetId="21">[9]RELATÓRIO!$D$48</definedName>
    <definedName name="________TT7" localSheetId="9">'[15]Relatório-1ª med.'!#REF!</definedName>
    <definedName name="________TT7" localSheetId="8">'[15]Relatório-1ª med.'!#REF!</definedName>
    <definedName name="________TT7">'[15]Relatório-1ª med.'!#REF!</definedName>
    <definedName name="________TT70" localSheetId="4">'[15]Relatório-1ª med.'!#REF!</definedName>
    <definedName name="________TT70" localSheetId="15">'[15]Relatório-1ª med.'!#REF!</definedName>
    <definedName name="________TT70" localSheetId="21">[9]RELATÓRIO!$D$380</definedName>
    <definedName name="________TT70" localSheetId="9">'[15]Relatório-1ª med.'!#REF!</definedName>
    <definedName name="________TT70" localSheetId="8">'[15]Relatório-1ª med.'!#REF!</definedName>
    <definedName name="________TT70">'[15]Relatório-1ª med.'!#REF!</definedName>
    <definedName name="________TT71" localSheetId="4">'[15]Relatório-1ª med.'!#REF!</definedName>
    <definedName name="________TT71" localSheetId="15">'[15]Relatório-1ª med.'!#REF!</definedName>
    <definedName name="________TT71" localSheetId="21">[9]RELATÓRIO!$D$385</definedName>
    <definedName name="________TT71" localSheetId="9">'[15]Relatório-1ª med.'!#REF!</definedName>
    <definedName name="________TT71" localSheetId="8">'[15]Relatório-1ª med.'!#REF!</definedName>
    <definedName name="________TT71">'[15]Relatório-1ª med.'!#REF!</definedName>
    <definedName name="________TT72" localSheetId="4">[27]RELATÓRIO!$D$390</definedName>
    <definedName name="________TT72" localSheetId="21">[9]RELATÓRIO!$D$390</definedName>
    <definedName name="________TT72">[27]RELATÓRIO!$D$390</definedName>
    <definedName name="________TT73" localSheetId="4">[27]RELATÓRIO!$D$395</definedName>
    <definedName name="________TT73" localSheetId="21">[9]RELATÓRIO!$D$395</definedName>
    <definedName name="________TT73">[27]RELATÓRIO!$D$395</definedName>
    <definedName name="________TT74" localSheetId="4">'[15]Relatório-1ª med.'!#REF!</definedName>
    <definedName name="________TT74" localSheetId="15">'[15]Relatório-1ª med.'!#REF!</definedName>
    <definedName name="________TT74" localSheetId="21">[9]RELATÓRIO!$D$400</definedName>
    <definedName name="________TT74" localSheetId="9">'[15]Relatório-1ª med.'!#REF!</definedName>
    <definedName name="________TT74" localSheetId="8">'[15]Relatório-1ª med.'!#REF!</definedName>
    <definedName name="________TT74">'[15]Relatório-1ª med.'!#REF!</definedName>
    <definedName name="________TT75" localSheetId="4">'[15]Relatório-1ª med.'!#REF!</definedName>
    <definedName name="________TT75" localSheetId="15">'[15]Relatório-1ª med.'!#REF!</definedName>
    <definedName name="________TT75" localSheetId="21">[9]RELATÓRIO!$D$405</definedName>
    <definedName name="________TT75" localSheetId="9">'[15]Relatório-1ª med.'!#REF!</definedName>
    <definedName name="________TT75" localSheetId="8">'[15]Relatório-1ª med.'!#REF!</definedName>
    <definedName name="________TT75">'[15]Relatório-1ª med.'!#REF!</definedName>
    <definedName name="________TT76" localSheetId="4">'[15]Relatório-1ª med.'!#REF!</definedName>
    <definedName name="________TT76" localSheetId="15">'[15]Relatório-1ª med.'!#REF!</definedName>
    <definedName name="________TT76" localSheetId="21">[9]RELATÓRIO!$D$410</definedName>
    <definedName name="________TT76" localSheetId="9">'[15]Relatório-1ª med.'!#REF!</definedName>
    <definedName name="________TT76" localSheetId="8">'[15]Relatório-1ª med.'!#REF!</definedName>
    <definedName name="________TT76">'[15]Relatório-1ª med.'!#REF!</definedName>
    <definedName name="________TT77" localSheetId="4">'[15]Relatório-1ª med.'!#REF!</definedName>
    <definedName name="________TT77" localSheetId="15">'[15]Relatório-1ª med.'!#REF!</definedName>
    <definedName name="________TT77" localSheetId="21">[9]RELATÓRIO!$D$415</definedName>
    <definedName name="________TT77" localSheetId="9">'[15]Relatório-1ª med.'!#REF!</definedName>
    <definedName name="________TT77" localSheetId="8">'[15]Relatório-1ª med.'!#REF!</definedName>
    <definedName name="________TT77">'[15]Relatório-1ª med.'!#REF!</definedName>
    <definedName name="________TT78" localSheetId="4">'[15]Relatório-1ª med.'!#REF!</definedName>
    <definedName name="________TT78" localSheetId="15">'[15]Relatório-1ª med.'!#REF!</definedName>
    <definedName name="________TT78" localSheetId="21">[9]RELATÓRIO!$D$420</definedName>
    <definedName name="________TT78">'[15]Relatório-1ª med.'!#REF!</definedName>
    <definedName name="________TT79" localSheetId="4">'[15]Relatório-1ª med.'!#REF!</definedName>
    <definedName name="________TT79" localSheetId="15">'[15]Relatório-1ª med.'!#REF!</definedName>
    <definedName name="________TT79" localSheetId="21">[9]RELATÓRIO!$D$425</definedName>
    <definedName name="________TT79">'[15]Relatório-1ª med.'!#REF!</definedName>
    <definedName name="________TT8" localSheetId="4">[27]RELATÓRIO!$D$53</definedName>
    <definedName name="________TT8" localSheetId="21">[9]RELATÓRIO!$D$53</definedName>
    <definedName name="________TT8">[27]RELATÓRIO!$D$53</definedName>
    <definedName name="________TT80" localSheetId="4">[27]RELATÓRIO!$D$430</definedName>
    <definedName name="________TT80" localSheetId="21">[9]RELATÓRIO!$D$430</definedName>
    <definedName name="________TT80">[27]RELATÓRIO!$D$430</definedName>
    <definedName name="________TT81" localSheetId="4">[27]RELATÓRIO!$D$434</definedName>
    <definedName name="________TT81" localSheetId="21">[9]RELATÓRIO!$D$434</definedName>
    <definedName name="________TT81">[27]RELATÓRIO!$D$434</definedName>
    <definedName name="________TT82" localSheetId="4">[27]RELATÓRIO!$D$439</definedName>
    <definedName name="________TT82" localSheetId="21">[9]RELATÓRIO!$D$439</definedName>
    <definedName name="________TT82">[27]RELATÓRIO!$D$439</definedName>
    <definedName name="________TT83" localSheetId="4">[27]RELATÓRIO!$D$444</definedName>
    <definedName name="________TT83" localSheetId="21">[9]RELATÓRIO!$D$444</definedName>
    <definedName name="________TT83">[27]RELATÓRIO!$D$444</definedName>
    <definedName name="________TT84" localSheetId="4">[27]RELATÓRIO!$D$449</definedName>
    <definedName name="________TT84" localSheetId="21">[9]RELATÓRIO!$D$449</definedName>
    <definedName name="________TT84">[27]RELATÓRIO!$D$449</definedName>
    <definedName name="________TT85" localSheetId="4">[27]RELATÓRIO!$D$454</definedName>
    <definedName name="________TT85" localSheetId="21">[9]RELATÓRIO!$D$454</definedName>
    <definedName name="________TT85">[27]RELATÓRIO!$D$454</definedName>
    <definedName name="________TT86" localSheetId="4">[27]RELATÓRIO!$D$459</definedName>
    <definedName name="________TT86" localSheetId="21">[9]RELATÓRIO!$D$459</definedName>
    <definedName name="________TT86">[27]RELATÓRIO!$D$459</definedName>
    <definedName name="________TT87" localSheetId="4">[27]RELATÓRIO!$D$464</definedName>
    <definedName name="________TT87" localSheetId="21">[9]RELATÓRIO!$D$464</definedName>
    <definedName name="________TT87">[27]RELATÓRIO!$D$464</definedName>
    <definedName name="________TT88" localSheetId="4">[27]RELATÓRIO!$D$469</definedName>
    <definedName name="________TT88" localSheetId="21">[9]RELATÓRIO!$D$469</definedName>
    <definedName name="________TT88">[27]RELATÓRIO!$D$469</definedName>
    <definedName name="________TT89" localSheetId="4">[27]RELATÓRIO!$D$474</definedName>
    <definedName name="________TT89" localSheetId="21">[9]RELATÓRIO!$D$474</definedName>
    <definedName name="________TT89">[27]RELATÓRIO!$D$474</definedName>
    <definedName name="________TT9" localSheetId="4">[27]RELATÓRIO!$D$58</definedName>
    <definedName name="________TT9" localSheetId="21">[9]RELATÓRIO!$D$58</definedName>
    <definedName name="________TT9">[27]RELATÓRIO!$D$58</definedName>
    <definedName name="________TT90" localSheetId="4">[27]RELATÓRIO!$D$479</definedName>
    <definedName name="________TT90" localSheetId="21">[9]RELATÓRIO!$D$479</definedName>
    <definedName name="________TT90">[27]RELATÓRIO!$D$479</definedName>
    <definedName name="________TT91" localSheetId="4">[27]RELATÓRIO!$D$484</definedName>
    <definedName name="________TT91" localSheetId="21">[9]RELATÓRIO!$D$484</definedName>
    <definedName name="________TT91">[27]RELATÓRIO!$D$484</definedName>
    <definedName name="________TT92" localSheetId="4">[27]RELATÓRIO!$D$490</definedName>
    <definedName name="________TT92" localSheetId="21">[9]RELATÓRIO!$D$490</definedName>
    <definedName name="________TT92">[27]RELATÓRIO!$D$490</definedName>
    <definedName name="________TT93" localSheetId="4">[27]RELATÓRIO!$D$495</definedName>
    <definedName name="________TT93" localSheetId="21">[9]RELATÓRIO!$D$495</definedName>
    <definedName name="________TT93">[27]RELATÓRIO!$D$495</definedName>
    <definedName name="________TT94" localSheetId="4">'[15]Relatório-1ª med.'!#REF!</definedName>
    <definedName name="________TT94" localSheetId="15">'[15]Relatório-1ª med.'!#REF!</definedName>
    <definedName name="________TT94" localSheetId="21">[9]RELATÓRIO!$D$500</definedName>
    <definedName name="________TT94" localSheetId="9">'[15]Relatório-1ª med.'!#REF!</definedName>
    <definedName name="________TT94" localSheetId="8">'[15]Relatório-1ª med.'!#REF!</definedName>
    <definedName name="________TT94">'[15]Relatório-1ª med.'!#REF!</definedName>
    <definedName name="________TT95" localSheetId="4">'[15]Relatório-1ª med.'!#REF!</definedName>
    <definedName name="________TT95" localSheetId="15">'[15]Relatório-1ª med.'!#REF!</definedName>
    <definedName name="________TT95" localSheetId="21">[9]RELATÓRIO!$D$505</definedName>
    <definedName name="________TT95" localSheetId="9">'[15]Relatório-1ª med.'!#REF!</definedName>
    <definedName name="________TT95" localSheetId="8">'[15]Relatório-1ª med.'!#REF!</definedName>
    <definedName name="________TT95">'[15]Relatório-1ª med.'!#REF!</definedName>
    <definedName name="________TT96" localSheetId="4">[28]RELATÓRIO!#REF!</definedName>
    <definedName name="________TT96" localSheetId="15">[28]RELATÓRIO!#REF!</definedName>
    <definedName name="________TT96" localSheetId="21">[9]RELATÓRIO!$D$510</definedName>
    <definedName name="________TT96" localSheetId="9">[28]RELATÓRIO!#REF!</definedName>
    <definedName name="________TT96" localSheetId="8">[28]RELATÓRIO!#REF!</definedName>
    <definedName name="________TT96">[28]RELATÓRIO!#REF!</definedName>
    <definedName name="________TT97" localSheetId="4">'[15]Relatório-1ª med.'!#REF!</definedName>
    <definedName name="________TT97" localSheetId="15">'[15]Relatório-1ª med.'!#REF!</definedName>
    <definedName name="________TT97" localSheetId="21">[9]RELATÓRIO!$D$515</definedName>
    <definedName name="________TT97" localSheetId="9">'[15]Relatório-1ª med.'!#REF!</definedName>
    <definedName name="________TT97" localSheetId="8">'[15]Relatório-1ª med.'!#REF!</definedName>
    <definedName name="________TT97">'[15]Relatório-1ª med.'!#REF!</definedName>
    <definedName name="________TT98" localSheetId="4">[27]RELATÓRIO!$D$520</definedName>
    <definedName name="________TT98" localSheetId="21">[9]RELATÓRIO!$D$520</definedName>
    <definedName name="________TT98">[27]RELATÓRIO!$D$520</definedName>
    <definedName name="________TT99" localSheetId="4">[27]RELATÓRIO!$D$525</definedName>
    <definedName name="________TT99" localSheetId="21">[9]RELATÓRIO!$D$525</definedName>
    <definedName name="________TT99">[27]RELATÓRIO!$D$525</definedName>
    <definedName name="________xlnm.Print_Area_1" localSheetId="4">#REF!</definedName>
    <definedName name="________xlnm.Print_Area_1" localSheetId="15">#REF!</definedName>
    <definedName name="________xlnm.Print_Area_1" localSheetId="9">#REF!</definedName>
    <definedName name="________xlnm.Print_Area_1" localSheetId="8">#REF!</definedName>
    <definedName name="________xlnm.Print_Area_1">#REF!</definedName>
    <definedName name="_______Abr1">[23]Anual!$A$15</definedName>
    <definedName name="_______ABR95" localSheetId="4">#REF!</definedName>
    <definedName name="_______ABR95" localSheetId="3">[14]Consultoria!#REF!</definedName>
    <definedName name="_______ABR95" localSheetId="15">#REF!</definedName>
    <definedName name="_______ABR95" localSheetId="7">#REF!</definedName>
    <definedName name="_______ABR95" localSheetId="9">#REF!</definedName>
    <definedName name="_______ABR95" localSheetId="8">#REF!</definedName>
    <definedName name="_______ABR95">[14]Consultoria!#REF!</definedName>
    <definedName name="_______ABR96" localSheetId="4">#REF!</definedName>
    <definedName name="_______ABR96" localSheetId="3">[14]Consultoria!#REF!</definedName>
    <definedName name="_______ABR96" localSheetId="15">#REF!</definedName>
    <definedName name="_______ABR96" localSheetId="7">#REF!</definedName>
    <definedName name="_______ABR96" localSheetId="9">#REF!</definedName>
    <definedName name="_______ABR96" localSheetId="8">#REF!</definedName>
    <definedName name="_______ABR96">[14]Consultoria!#REF!</definedName>
    <definedName name="_______ABR97" localSheetId="4">#REF!</definedName>
    <definedName name="_______ABR97" localSheetId="3">[14]Consultoria!#REF!</definedName>
    <definedName name="_______ABR97" localSheetId="15">#REF!</definedName>
    <definedName name="_______ABR97" localSheetId="7">#REF!</definedName>
    <definedName name="_______ABR97" localSheetId="9">#REF!</definedName>
    <definedName name="_______ABR97" localSheetId="8">#REF!</definedName>
    <definedName name="_______ABR97">[14]Consultoria!#REF!</definedName>
    <definedName name="_______ABR98" localSheetId="4">#REF!</definedName>
    <definedName name="_______ABR98" localSheetId="3">[14]Consultoria!#REF!</definedName>
    <definedName name="_______ABR98" localSheetId="15">#REF!</definedName>
    <definedName name="_______ABR98" localSheetId="7">#REF!</definedName>
    <definedName name="_______ABR98" localSheetId="9">#REF!</definedName>
    <definedName name="_______ABR98" localSheetId="8">#REF!</definedName>
    <definedName name="_______ABR98">[14]Consultoria!#REF!</definedName>
    <definedName name="_______ABR99" localSheetId="4">#REF!</definedName>
    <definedName name="_______ABR99" localSheetId="3">[14]Consultoria!#REF!</definedName>
    <definedName name="_______ABR99" localSheetId="15">#REF!</definedName>
    <definedName name="_______ABR99" localSheetId="7">#REF!</definedName>
    <definedName name="_______ABR99" localSheetId="9">#REF!</definedName>
    <definedName name="_______ABR99" localSheetId="8">#REF!</definedName>
    <definedName name="_______ABR99">[14]Consultoria!#REF!</definedName>
    <definedName name="_______Ago1">[23]Anual!$I$24</definedName>
    <definedName name="_______AGO95" localSheetId="4">#REF!</definedName>
    <definedName name="_______AGO95" localSheetId="3">[14]Consultoria!#REF!</definedName>
    <definedName name="_______AGO95" localSheetId="15">#REF!</definedName>
    <definedName name="_______AGO95" localSheetId="7">#REF!</definedName>
    <definedName name="_______AGO95" localSheetId="9">#REF!</definedName>
    <definedName name="_______AGO95" localSheetId="8">#REF!</definedName>
    <definedName name="_______AGO95">[14]Consultoria!#REF!</definedName>
    <definedName name="_______AGO96" localSheetId="4">#REF!</definedName>
    <definedName name="_______AGO96" localSheetId="3">[14]Consultoria!#REF!</definedName>
    <definedName name="_______AGO96" localSheetId="15">#REF!</definedName>
    <definedName name="_______AGO96" localSheetId="7">#REF!</definedName>
    <definedName name="_______AGO96" localSheetId="9">#REF!</definedName>
    <definedName name="_______AGO96" localSheetId="8">#REF!</definedName>
    <definedName name="_______AGO96">[14]Consultoria!#REF!</definedName>
    <definedName name="_______AGO97" localSheetId="4">#REF!</definedName>
    <definedName name="_______AGO97" localSheetId="3">[14]Consultoria!#REF!</definedName>
    <definedName name="_______AGO97" localSheetId="15">#REF!</definedName>
    <definedName name="_______AGO97" localSheetId="7">#REF!</definedName>
    <definedName name="_______AGO97" localSheetId="9">#REF!</definedName>
    <definedName name="_______AGO97" localSheetId="8">#REF!</definedName>
    <definedName name="_______AGO97">[14]Consultoria!#REF!</definedName>
    <definedName name="_______AGO98" localSheetId="4">#REF!</definedName>
    <definedName name="_______AGO98" localSheetId="3">[14]Consultoria!#REF!</definedName>
    <definedName name="_______AGO98" localSheetId="15">#REF!</definedName>
    <definedName name="_______AGO98" localSheetId="7">#REF!</definedName>
    <definedName name="_______AGO98" localSheetId="9">#REF!</definedName>
    <definedName name="_______AGO98" localSheetId="8">#REF!</definedName>
    <definedName name="_______AGO98">[14]Consultoria!#REF!</definedName>
    <definedName name="_______AGO99" localSheetId="4">#REF!</definedName>
    <definedName name="_______AGO99" localSheetId="3">[14]Consultoria!#REF!</definedName>
    <definedName name="_______AGO99" localSheetId="15">#REF!</definedName>
    <definedName name="_______AGO99" localSheetId="7">#REF!</definedName>
    <definedName name="_______AGO99" localSheetId="9">#REF!</definedName>
    <definedName name="_______AGO99" localSheetId="8">#REF!</definedName>
    <definedName name="_______AGO99">[14]Consultoria!#REF!</definedName>
    <definedName name="_______BDI1">#N/A</definedName>
    <definedName name="_______Brz1">[23]Feriados!$B$4:$B$14</definedName>
    <definedName name="_______Brz2">[23]Feriados!$B$17:$B$24</definedName>
    <definedName name="_______cab1" localSheetId="15">#REF!</definedName>
    <definedName name="_______cab1" localSheetId="21">#REF!</definedName>
    <definedName name="_______cab1" localSheetId="9">#REF!</definedName>
    <definedName name="_______cab1">#REF!</definedName>
    <definedName name="_______cab2" localSheetId="15">#REF!</definedName>
    <definedName name="_______cab2" localSheetId="21">#REF!</definedName>
    <definedName name="_______cab2" localSheetId="9">#REF!</definedName>
    <definedName name="_______cab2">#REF!</definedName>
    <definedName name="_______Dez1">[23]Anual!$Q$33</definedName>
    <definedName name="_______DEZ94" localSheetId="4">#REF!</definedName>
    <definedName name="_______DEZ94" localSheetId="3">[14]Consultoria!#REF!</definedName>
    <definedName name="_______DEZ94" localSheetId="15">#REF!</definedName>
    <definedName name="_______DEZ94" localSheetId="7">#REF!</definedName>
    <definedName name="_______DEZ94" localSheetId="9">#REF!</definedName>
    <definedName name="_______DEZ94" localSheetId="8">#REF!</definedName>
    <definedName name="_______DEZ94">[14]Consultoria!#REF!</definedName>
    <definedName name="_______DEZ95" localSheetId="4">#REF!</definedName>
    <definedName name="_______DEZ95" localSheetId="3">[14]Consultoria!#REF!</definedName>
    <definedName name="_______DEZ95" localSheetId="15">#REF!</definedName>
    <definedName name="_______DEZ95" localSheetId="7">#REF!</definedName>
    <definedName name="_______DEZ95" localSheetId="9">#REF!</definedName>
    <definedName name="_______DEZ95" localSheetId="8">#REF!</definedName>
    <definedName name="_______DEZ95">[14]Consultoria!#REF!</definedName>
    <definedName name="_______DEZ96" localSheetId="4">#REF!</definedName>
    <definedName name="_______DEZ96" localSheetId="3">[14]Consultoria!#REF!</definedName>
    <definedName name="_______DEZ96" localSheetId="15">#REF!</definedName>
    <definedName name="_______DEZ96" localSheetId="7">#REF!</definedName>
    <definedName name="_______DEZ96" localSheetId="9">#REF!</definedName>
    <definedName name="_______DEZ96" localSheetId="8">#REF!</definedName>
    <definedName name="_______DEZ96">[14]Consultoria!#REF!</definedName>
    <definedName name="_______DEZ97" localSheetId="4">#REF!</definedName>
    <definedName name="_______DEZ97" localSheetId="3">[14]Consultoria!#REF!</definedName>
    <definedName name="_______DEZ97" localSheetId="15">#REF!</definedName>
    <definedName name="_______DEZ97" localSheetId="7">#REF!</definedName>
    <definedName name="_______DEZ97" localSheetId="9">#REF!</definedName>
    <definedName name="_______DEZ97" localSheetId="8">#REF!</definedName>
    <definedName name="_______DEZ97">[14]Consultoria!#REF!</definedName>
    <definedName name="_______DEZ98" localSheetId="4">#REF!</definedName>
    <definedName name="_______DEZ98" localSheetId="3">[14]Consultoria!#REF!</definedName>
    <definedName name="_______DEZ98" localSheetId="15">#REF!</definedName>
    <definedName name="_______DEZ98" localSheetId="7">#REF!</definedName>
    <definedName name="_______DEZ98" localSheetId="9">#REF!</definedName>
    <definedName name="_______DEZ98" localSheetId="8">#REF!</definedName>
    <definedName name="_______DEZ98">[14]Consultoria!#REF!</definedName>
    <definedName name="_______DEZ99" localSheetId="4">#REF!</definedName>
    <definedName name="_______DEZ99" localSheetId="3">[14]Consultoria!#REF!</definedName>
    <definedName name="_______DEZ99" localSheetId="15">#REF!</definedName>
    <definedName name="_______DEZ99" localSheetId="7">#REF!</definedName>
    <definedName name="_______DEZ99" localSheetId="9">#REF!</definedName>
    <definedName name="_______DEZ99" localSheetId="8">#REF!</definedName>
    <definedName name="_______DEZ99">[14]Consultoria!#REF!</definedName>
    <definedName name="_______dmt1000" localSheetId="4">#REF!</definedName>
    <definedName name="_______dmt1000" localSheetId="15">#REF!</definedName>
    <definedName name="_______dmt1000" localSheetId="21">#REF!</definedName>
    <definedName name="_______dmt1000" localSheetId="9">#REF!</definedName>
    <definedName name="_______dmt1000" localSheetId="8">#REF!</definedName>
    <definedName name="_______dmt1000">#REF!</definedName>
    <definedName name="_______dmt1200" localSheetId="4">#REF!</definedName>
    <definedName name="_______dmt1200" localSheetId="15">#REF!</definedName>
    <definedName name="_______dmt1200" localSheetId="21">#REF!</definedName>
    <definedName name="_______dmt1200" localSheetId="9">#REF!</definedName>
    <definedName name="_______dmt1200" localSheetId="8">#REF!</definedName>
    <definedName name="_______dmt1200">#REF!</definedName>
    <definedName name="_______dmt2">#REF!</definedName>
    <definedName name="_______dmt200" localSheetId="4">#REF!</definedName>
    <definedName name="_______dmt200" localSheetId="15">#REF!</definedName>
    <definedName name="_______dmt200" localSheetId="21">#REF!</definedName>
    <definedName name="_______dmt200" localSheetId="9">#REF!</definedName>
    <definedName name="_______dmt200" localSheetId="8">#REF!</definedName>
    <definedName name="_______dmt200">#REF!</definedName>
    <definedName name="_______dmt400" localSheetId="15">#REF!</definedName>
    <definedName name="_______dmt400" localSheetId="21">#REF!</definedName>
    <definedName name="_______dmt400">#REF!</definedName>
    <definedName name="_______dmt50" localSheetId="15">#REF!</definedName>
    <definedName name="_______dmt50" localSheetId="21">#REF!</definedName>
    <definedName name="_______dmt50">#REF!</definedName>
    <definedName name="_______dmt600" localSheetId="15">#REF!</definedName>
    <definedName name="_______dmt600" localSheetId="21">#REF!</definedName>
    <definedName name="_______dmt600">#REF!</definedName>
    <definedName name="_______dmt800" localSheetId="15">#REF!</definedName>
    <definedName name="_______dmt800" localSheetId="21">#REF!</definedName>
    <definedName name="_______dmt800">#REF!</definedName>
    <definedName name="_______dre2" localSheetId="15">#REF!</definedName>
    <definedName name="_______dre2" localSheetId="21">#REF!</definedName>
    <definedName name="_______dre2">#REF!</definedName>
    <definedName name="_______emp2" localSheetId="4">'[24]DMT modelo'!$AA$13</definedName>
    <definedName name="_______emp2" localSheetId="21">'[6]DMT modelo'!$AA$13</definedName>
    <definedName name="_______emp2">'[24]DMT modelo'!$AA$13</definedName>
    <definedName name="_______Ext2" localSheetId="4">'[16]P A T O 99 B'!#REF!</definedName>
    <definedName name="_______Ext2" localSheetId="15">'[16]P A T O 99 B'!#REF!</definedName>
    <definedName name="_______Ext2" localSheetId="9">'[16]P A T O 99 B'!#REF!</definedName>
    <definedName name="_______Ext2" localSheetId="8">'[16]P A T O 99 B'!#REF!</definedName>
    <definedName name="_______Ext2">'[16]P A T O 99 B'!#REF!</definedName>
    <definedName name="_______FEV95" localSheetId="4">#REF!</definedName>
    <definedName name="_______FEV95" localSheetId="3">[14]Consultoria!#REF!</definedName>
    <definedName name="_______FEV95" localSheetId="15">#REF!</definedName>
    <definedName name="_______FEV95" localSheetId="7">#REF!</definedName>
    <definedName name="_______FEV95" localSheetId="9">#REF!</definedName>
    <definedName name="_______FEV95" localSheetId="8">#REF!</definedName>
    <definedName name="_______FEV95">[14]Consultoria!#REF!</definedName>
    <definedName name="_______FEV96" localSheetId="4">#REF!</definedName>
    <definedName name="_______FEV96" localSheetId="3">[14]Consultoria!#REF!</definedName>
    <definedName name="_______FEV96" localSheetId="15">#REF!</definedName>
    <definedName name="_______FEV96" localSheetId="7">#REF!</definedName>
    <definedName name="_______FEV96" localSheetId="9">#REF!</definedName>
    <definedName name="_______FEV96" localSheetId="8">#REF!</definedName>
    <definedName name="_______FEV96">[14]Consultoria!#REF!</definedName>
    <definedName name="_______FEV97" localSheetId="4">#REF!</definedName>
    <definedName name="_______FEV97" localSheetId="3">[14]Consultoria!#REF!</definedName>
    <definedName name="_______FEV97" localSheetId="15">#REF!</definedName>
    <definedName name="_______FEV97" localSheetId="7">#REF!</definedName>
    <definedName name="_______FEV97" localSheetId="9">#REF!</definedName>
    <definedName name="_______FEV97" localSheetId="8">#REF!</definedName>
    <definedName name="_______FEV97">[14]Consultoria!#REF!</definedName>
    <definedName name="_______FEV98" localSheetId="4">#REF!</definedName>
    <definedName name="_______FEV98" localSheetId="3">[14]Consultoria!#REF!</definedName>
    <definedName name="_______FEV98" localSheetId="15">#REF!</definedName>
    <definedName name="_______FEV98" localSheetId="7">#REF!</definedName>
    <definedName name="_______FEV98" localSheetId="9">#REF!</definedName>
    <definedName name="_______FEV98" localSheetId="8">#REF!</definedName>
    <definedName name="_______FEV98">[14]Consultoria!#REF!</definedName>
    <definedName name="_______FEV99" localSheetId="4">#REF!</definedName>
    <definedName name="_______FEV99" localSheetId="3">[14]Consultoria!#REF!</definedName>
    <definedName name="_______FEV99" localSheetId="15">#REF!</definedName>
    <definedName name="_______FEV99" localSheetId="7">#REF!</definedName>
    <definedName name="_______FEV99" localSheetId="9">#REF!</definedName>
    <definedName name="_______FEV99" localSheetId="8">#REF!</definedName>
    <definedName name="_______FEV99">[14]Consultoria!#REF!</definedName>
    <definedName name="_______HUL99" localSheetId="3">[14]Consultoria!#REF!</definedName>
    <definedName name="_______HUL99">[14]Consultoria!#REF!</definedName>
    <definedName name="_______ind100" localSheetId="4">#REF!</definedName>
    <definedName name="_______ind100" localSheetId="15">#REF!</definedName>
    <definedName name="_______ind100" localSheetId="21">#REF!</definedName>
    <definedName name="_______ind100" localSheetId="9">#REF!</definedName>
    <definedName name="_______ind100" localSheetId="8">#REF!</definedName>
    <definedName name="_______ind100">#REF!</definedName>
    <definedName name="_______JAN95" localSheetId="4">#REF!</definedName>
    <definedName name="_______JAN95" localSheetId="3">[14]Consultoria!#REF!</definedName>
    <definedName name="_______JAN95" localSheetId="15">#REF!</definedName>
    <definedName name="_______JAN95" localSheetId="7">#REF!</definedName>
    <definedName name="_______JAN95" localSheetId="9">#REF!</definedName>
    <definedName name="_______JAN95" localSheetId="8">#REF!</definedName>
    <definedName name="_______JAN95">[14]Consultoria!#REF!</definedName>
    <definedName name="_______JAN96" localSheetId="4">#REF!</definedName>
    <definedName name="_______JAN96" localSheetId="3">[14]Consultoria!#REF!</definedName>
    <definedName name="_______JAN96" localSheetId="15">#REF!</definedName>
    <definedName name="_______JAN96" localSheetId="7">#REF!</definedName>
    <definedName name="_______JAN96" localSheetId="9">#REF!</definedName>
    <definedName name="_______JAN96" localSheetId="8">#REF!</definedName>
    <definedName name="_______JAN96">[14]Consultoria!#REF!</definedName>
    <definedName name="_______JAN97" localSheetId="4">#REF!</definedName>
    <definedName name="_______JAN97" localSheetId="3">[14]Consultoria!#REF!</definedName>
    <definedName name="_______JAN97" localSheetId="15">#REF!</definedName>
    <definedName name="_______JAN97" localSheetId="7">#REF!</definedName>
    <definedName name="_______JAN97" localSheetId="9">#REF!</definedName>
    <definedName name="_______JAN97" localSheetId="8">#REF!</definedName>
    <definedName name="_______JAN97">[14]Consultoria!#REF!</definedName>
    <definedName name="_______JAN98" localSheetId="4">#REF!</definedName>
    <definedName name="_______JAN98" localSheetId="3">[14]Consultoria!#REF!</definedName>
    <definedName name="_______JAN98" localSheetId="15">#REF!</definedName>
    <definedName name="_______JAN98" localSheetId="7">#REF!</definedName>
    <definedName name="_______JAN98" localSheetId="9">#REF!</definedName>
    <definedName name="_______JAN98" localSheetId="8">#REF!</definedName>
    <definedName name="_______JAN98">[14]Consultoria!#REF!</definedName>
    <definedName name="_______JAN9888" localSheetId="3">[14]Consultoria!#REF!</definedName>
    <definedName name="_______JAN9888">[14]Consultoria!#REF!</definedName>
    <definedName name="_______JAN99" localSheetId="4">#REF!</definedName>
    <definedName name="_______JAN99" localSheetId="3">[14]Consultoria!#REF!</definedName>
    <definedName name="_______JAN99" localSheetId="15">#REF!</definedName>
    <definedName name="_______JAN99" localSheetId="7">#REF!</definedName>
    <definedName name="_______JAN99" localSheetId="9">#REF!</definedName>
    <definedName name="_______JAN99" localSheetId="8">#REF!</definedName>
    <definedName name="_______JAN99">[14]Consultoria!#REF!</definedName>
    <definedName name="_______JAZ1" localSheetId="4">#REF!</definedName>
    <definedName name="_______JAZ1" localSheetId="15">#REF!</definedName>
    <definedName name="_______JAZ1" localSheetId="21">#REF!</definedName>
    <definedName name="_______JAZ1" localSheetId="9">#REF!</definedName>
    <definedName name="_______JAZ1" localSheetId="8">#REF!</definedName>
    <definedName name="_______JAZ1">#REF!</definedName>
    <definedName name="_______JAZ11" localSheetId="4">#REF!</definedName>
    <definedName name="_______JAZ11" localSheetId="15">#REF!</definedName>
    <definedName name="_______JAZ11" localSheetId="21">#REF!</definedName>
    <definedName name="_______JAZ11" localSheetId="9">#REF!</definedName>
    <definedName name="_______JAZ11" localSheetId="8">#REF!</definedName>
    <definedName name="_______JAZ11">#REF!</definedName>
    <definedName name="_______JAZ2" localSheetId="4">#REF!</definedName>
    <definedName name="_______JAZ2" localSheetId="15">#REF!</definedName>
    <definedName name="_______JAZ2" localSheetId="21">#REF!</definedName>
    <definedName name="_______JAZ2" localSheetId="9">#REF!</definedName>
    <definedName name="_______JAZ2" localSheetId="8">#REF!</definedName>
    <definedName name="_______JAZ2">#REF!</definedName>
    <definedName name="_______JAZ22" localSheetId="15">#REF!</definedName>
    <definedName name="_______JAZ22" localSheetId="21">#REF!</definedName>
    <definedName name="_______JAZ22">#REF!</definedName>
    <definedName name="_______JAZ3" localSheetId="15">#REF!</definedName>
    <definedName name="_______JAZ3" localSheetId="21">#REF!</definedName>
    <definedName name="_______JAZ3">#REF!</definedName>
    <definedName name="_______JAZ33" localSheetId="15">#REF!</definedName>
    <definedName name="_______JAZ33" localSheetId="21">#REF!</definedName>
    <definedName name="_______JAZ33">#REF!</definedName>
    <definedName name="_______Jul1">[23]Anual!$A$24</definedName>
    <definedName name="_______JUL95" localSheetId="4">#REF!</definedName>
    <definedName name="_______JUL95" localSheetId="3">[14]Consultoria!#REF!</definedName>
    <definedName name="_______JUL95" localSheetId="15">#REF!</definedName>
    <definedName name="_______JUL95" localSheetId="7">#REF!</definedName>
    <definedName name="_______JUL95" localSheetId="9">#REF!</definedName>
    <definedName name="_______JUL95" localSheetId="8">#REF!</definedName>
    <definedName name="_______JUL95">[14]Consultoria!#REF!</definedName>
    <definedName name="_______JUL96" localSheetId="4">#REF!</definedName>
    <definedName name="_______JUL96" localSheetId="3">[14]Consultoria!#REF!</definedName>
    <definedName name="_______JUL96" localSheetId="15">#REF!</definedName>
    <definedName name="_______JUL96" localSheetId="7">#REF!</definedName>
    <definedName name="_______JUL96" localSheetId="9">#REF!</definedName>
    <definedName name="_______JUL96" localSheetId="8">#REF!</definedName>
    <definedName name="_______JUL96">[14]Consultoria!#REF!</definedName>
    <definedName name="_______JUL97" localSheetId="4">#REF!</definedName>
    <definedName name="_______JUL97" localSheetId="3">[14]Consultoria!#REF!</definedName>
    <definedName name="_______JUL97" localSheetId="15">#REF!</definedName>
    <definedName name="_______JUL97" localSheetId="7">#REF!</definedName>
    <definedName name="_______JUL97" localSheetId="9">#REF!</definedName>
    <definedName name="_______JUL97" localSheetId="8">#REF!</definedName>
    <definedName name="_______JUL97">[14]Consultoria!#REF!</definedName>
    <definedName name="_______JUL98" localSheetId="4">#REF!</definedName>
    <definedName name="_______JUL98" localSheetId="3">[14]Consultoria!#REF!</definedName>
    <definedName name="_______JUL98" localSheetId="15">#REF!</definedName>
    <definedName name="_______JUL98" localSheetId="7">#REF!</definedName>
    <definedName name="_______JUL98" localSheetId="9">#REF!</definedName>
    <definedName name="_______JUL98" localSheetId="8">#REF!</definedName>
    <definedName name="_______JUL98">[14]Consultoria!#REF!</definedName>
    <definedName name="_______JUL99" localSheetId="4">#REF!</definedName>
    <definedName name="_______JUL99" localSheetId="3">[14]Consultoria!#REF!</definedName>
    <definedName name="_______JUL99" localSheetId="15">#REF!</definedName>
    <definedName name="_______JUL99" localSheetId="7">#REF!</definedName>
    <definedName name="_______JUL99" localSheetId="9">#REF!</definedName>
    <definedName name="_______JUL99" localSheetId="8">#REF!</definedName>
    <definedName name="_______JUL99">[14]Consultoria!#REF!</definedName>
    <definedName name="_______Jun1">[23]Anual!$Q$15</definedName>
    <definedName name="_______JUN95" localSheetId="4">#REF!</definedName>
    <definedName name="_______JUN95" localSheetId="3">[14]Consultoria!#REF!</definedName>
    <definedName name="_______JUN95" localSheetId="15">#REF!</definedName>
    <definedName name="_______JUN95" localSheetId="7">#REF!</definedName>
    <definedName name="_______JUN95" localSheetId="9">#REF!</definedName>
    <definedName name="_______JUN95" localSheetId="8">#REF!</definedName>
    <definedName name="_______JUN95">[14]Consultoria!#REF!</definedName>
    <definedName name="_______JUN96" localSheetId="4">#REF!</definedName>
    <definedName name="_______JUN96" localSheetId="3">[14]Consultoria!#REF!</definedName>
    <definedName name="_______JUN96" localSheetId="15">#REF!</definedName>
    <definedName name="_______JUN96" localSheetId="7">#REF!</definedName>
    <definedName name="_______JUN96" localSheetId="9">#REF!</definedName>
    <definedName name="_______JUN96" localSheetId="8">#REF!</definedName>
    <definedName name="_______JUN96">[14]Consultoria!#REF!</definedName>
    <definedName name="_______JUN97" localSheetId="4">#REF!</definedName>
    <definedName name="_______JUN97" localSheetId="3">[14]Consultoria!#REF!</definedName>
    <definedName name="_______JUN97" localSheetId="15">#REF!</definedName>
    <definedName name="_______JUN97" localSheetId="7">#REF!</definedName>
    <definedName name="_______JUN97" localSheetId="9">#REF!</definedName>
    <definedName name="_______JUN97" localSheetId="8">#REF!</definedName>
    <definedName name="_______JUN97">[14]Consultoria!#REF!</definedName>
    <definedName name="_______JUN98" localSheetId="4">#REF!</definedName>
    <definedName name="_______JUN98" localSheetId="3">[14]Consultoria!#REF!</definedName>
    <definedName name="_______JUN98" localSheetId="15">#REF!</definedName>
    <definedName name="_______JUN98" localSheetId="7">#REF!</definedName>
    <definedName name="_______JUN98" localSheetId="9">#REF!</definedName>
    <definedName name="_______JUN98" localSheetId="8">#REF!</definedName>
    <definedName name="_______JUN98">[14]Consultoria!#REF!</definedName>
    <definedName name="_______JUN99" localSheetId="4">#REF!</definedName>
    <definedName name="_______JUN99" localSheetId="3">[14]Consultoria!#REF!</definedName>
    <definedName name="_______JUN99" localSheetId="15">#REF!</definedName>
    <definedName name="_______JUN99" localSheetId="7">#REF!</definedName>
    <definedName name="_______JUN99" localSheetId="9">#REF!</definedName>
    <definedName name="_______JUN99" localSheetId="8">#REF!</definedName>
    <definedName name="_______JUN99">[14]Consultoria!#REF!</definedName>
    <definedName name="_______Mai1">[23]Anual!$I$15</definedName>
    <definedName name="_______MAI95" localSheetId="4">#REF!</definedName>
    <definedName name="_______MAI95" localSheetId="3">[14]Consultoria!#REF!</definedName>
    <definedName name="_______MAI95" localSheetId="15">#REF!</definedName>
    <definedName name="_______MAI95" localSheetId="7">#REF!</definedName>
    <definedName name="_______MAI95" localSheetId="9">#REF!</definedName>
    <definedName name="_______MAI95" localSheetId="8">#REF!</definedName>
    <definedName name="_______MAI95">[14]Consultoria!#REF!</definedName>
    <definedName name="_______MAI96" localSheetId="4">#REF!</definedName>
    <definedName name="_______MAI96" localSheetId="3">[14]Consultoria!#REF!</definedName>
    <definedName name="_______MAI96" localSheetId="15">#REF!</definedName>
    <definedName name="_______MAI96" localSheetId="7">#REF!</definedName>
    <definedName name="_______MAI96" localSheetId="9">#REF!</definedName>
    <definedName name="_______MAI96" localSheetId="8">#REF!</definedName>
    <definedName name="_______MAI96">[14]Consultoria!#REF!</definedName>
    <definedName name="_______MAI97" localSheetId="4">#REF!</definedName>
    <definedName name="_______MAI97" localSheetId="3">[14]Consultoria!#REF!</definedName>
    <definedName name="_______MAI97" localSheetId="15">#REF!</definedName>
    <definedName name="_______MAI97" localSheetId="7">#REF!</definedName>
    <definedName name="_______MAI97" localSheetId="9">#REF!</definedName>
    <definedName name="_______MAI97" localSheetId="8">#REF!</definedName>
    <definedName name="_______MAI97">[14]Consultoria!#REF!</definedName>
    <definedName name="_______MAI98" localSheetId="4">#REF!</definedName>
    <definedName name="_______MAI98" localSheetId="3">[14]Consultoria!#REF!</definedName>
    <definedName name="_______MAI98" localSheetId="15">#REF!</definedName>
    <definedName name="_______MAI98" localSheetId="7">#REF!</definedName>
    <definedName name="_______MAI98" localSheetId="9">#REF!</definedName>
    <definedName name="_______MAI98" localSheetId="8">#REF!</definedName>
    <definedName name="_______MAI98">[14]Consultoria!#REF!</definedName>
    <definedName name="_______MAI99" localSheetId="4">#REF!</definedName>
    <definedName name="_______MAI99" localSheetId="3">[14]Consultoria!#REF!</definedName>
    <definedName name="_______MAI99" localSheetId="15">#REF!</definedName>
    <definedName name="_______MAI99" localSheetId="7">#REF!</definedName>
    <definedName name="_______MAI99" localSheetId="9">#REF!</definedName>
    <definedName name="_______MAI99" localSheetId="8">#REF!</definedName>
    <definedName name="_______MAI99">[14]Consultoria!#REF!</definedName>
    <definedName name="_______MAI990" localSheetId="3">[14]Consultoria!#REF!</definedName>
    <definedName name="_______MAI990">[14]Consultoria!#REF!</definedName>
    <definedName name="_______MAR95" localSheetId="4">#REF!</definedName>
    <definedName name="_______MAR95" localSheetId="3">[14]Consultoria!#REF!</definedName>
    <definedName name="_______MAR95" localSheetId="15">#REF!</definedName>
    <definedName name="_______MAR95" localSheetId="7">#REF!</definedName>
    <definedName name="_______MAR95" localSheetId="9">#REF!</definedName>
    <definedName name="_______MAR95" localSheetId="8">#REF!</definedName>
    <definedName name="_______MAR95">[14]Consultoria!#REF!</definedName>
    <definedName name="_______MAR96" localSheetId="4">#REF!</definedName>
    <definedName name="_______MAR96" localSheetId="3">[14]Consultoria!#REF!</definedName>
    <definedName name="_______MAR96" localSheetId="15">#REF!</definedName>
    <definedName name="_______MAR96" localSheetId="7">#REF!</definedName>
    <definedName name="_______MAR96" localSheetId="9">#REF!</definedName>
    <definedName name="_______MAR96" localSheetId="8">#REF!</definedName>
    <definedName name="_______MAR96">[14]Consultoria!#REF!</definedName>
    <definedName name="_______MAR97" localSheetId="4">#REF!</definedName>
    <definedName name="_______MAR97" localSheetId="3">[14]Consultoria!#REF!</definedName>
    <definedName name="_______MAR97" localSheetId="15">#REF!</definedName>
    <definedName name="_______MAR97" localSheetId="7">#REF!</definedName>
    <definedName name="_______MAR97" localSheetId="9">#REF!</definedName>
    <definedName name="_______MAR97" localSheetId="8">#REF!</definedName>
    <definedName name="_______MAR97">[14]Consultoria!#REF!</definedName>
    <definedName name="_______MAR98" localSheetId="4">#REF!</definedName>
    <definedName name="_______MAR98" localSheetId="3">[14]Consultoria!#REF!</definedName>
    <definedName name="_______MAR98" localSheetId="15">#REF!</definedName>
    <definedName name="_______MAR98" localSheetId="7">#REF!</definedName>
    <definedName name="_______MAR98" localSheetId="9">#REF!</definedName>
    <definedName name="_______MAR98" localSheetId="8">#REF!</definedName>
    <definedName name="_______MAR98">[14]Consultoria!#REF!</definedName>
    <definedName name="_______MAR99" localSheetId="4">#REF!</definedName>
    <definedName name="_______MAR99" localSheetId="3">[14]Consultoria!#REF!</definedName>
    <definedName name="_______MAR99" localSheetId="15">#REF!</definedName>
    <definedName name="_______MAR99" localSheetId="7">#REF!</definedName>
    <definedName name="_______MAR99" localSheetId="9">#REF!</definedName>
    <definedName name="_______MAR99" localSheetId="8">#REF!</definedName>
    <definedName name="_______MAR99">[14]Consultoria!#REF!</definedName>
    <definedName name="_______mem2">'[11]Mat Asf'!$H$37</definedName>
    <definedName name="_______Nov1">[23]Anual!$I$33</definedName>
    <definedName name="_______NOV94" localSheetId="4">#REF!</definedName>
    <definedName name="_______NOV94" localSheetId="3">[14]Consultoria!#REF!</definedName>
    <definedName name="_______NOV94" localSheetId="15">#REF!</definedName>
    <definedName name="_______NOV94" localSheetId="7">#REF!</definedName>
    <definedName name="_______NOV94" localSheetId="9">#REF!</definedName>
    <definedName name="_______NOV94" localSheetId="8">#REF!</definedName>
    <definedName name="_______NOV94">[14]Consultoria!#REF!</definedName>
    <definedName name="_______NOV95" localSheetId="4">#REF!</definedName>
    <definedName name="_______NOV95" localSheetId="3">[14]Consultoria!#REF!</definedName>
    <definedName name="_______NOV95" localSheetId="15">#REF!</definedName>
    <definedName name="_______NOV95" localSheetId="7">#REF!</definedName>
    <definedName name="_______NOV95" localSheetId="9">#REF!</definedName>
    <definedName name="_______NOV95" localSheetId="8">#REF!</definedName>
    <definedName name="_______NOV95">[14]Consultoria!#REF!</definedName>
    <definedName name="_______NOV96" localSheetId="4">#REF!</definedName>
    <definedName name="_______NOV96" localSheetId="3">[14]Consultoria!#REF!</definedName>
    <definedName name="_______NOV96" localSheetId="15">#REF!</definedName>
    <definedName name="_______NOV96" localSheetId="7">#REF!</definedName>
    <definedName name="_______NOV96" localSheetId="9">#REF!</definedName>
    <definedName name="_______NOV96" localSheetId="8">#REF!</definedName>
    <definedName name="_______NOV96">[14]Consultoria!#REF!</definedName>
    <definedName name="_______NOV97" localSheetId="4">#REF!</definedName>
    <definedName name="_______NOV97" localSheetId="3">[14]Consultoria!#REF!</definedName>
    <definedName name="_______NOV97" localSheetId="15">#REF!</definedName>
    <definedName name="_______NOV97" localSheetId="7">#REF!</definedName>
    <definedName name="_______NOV97" localSheetId="9">#REF!</definedName>
    <definedName name="_______NOV97" localSheetId="8">#REF!</definedName>
    <definedName name="_______NOV97">[14]Consultoria!#REF!</definedName>
    <definedName name="_______NOV98" localSheetId="4">#REF!</definedName>
    <definedName name="_______NOV98" localSheetId="3">[14]Consultoria!#REF!</definedName>
    <definedName name="_______NOV98" localSheetId="15">#REF!</definedName>
    <definedName name="_______NOV98" localSheetId="7">#REF!</definedName>
    <definedName name="_______NOV98" localSheetId="9">#REF!</definedName>
    <definedName name="_______NOV98" localSheetId="8">#REF!</definedName>
    <definedName name="_______NOV98">[14]Consultoria!#REF!</definedName>
    <definedName name="_______NOV99" localSheetId="4">#REF!</definedName>
    <definedName name="_______NOV99" localSheetId="3">[14]Consultoria!#REF!</definedName>
    <definedName name="_______NOV99" localSheetId="15">#REF!</definedName>
    <definedName name="_______NOV99" localSheetId="7">#REF!</definedName>
    <definedName name="_______NOV99" localSheetId="9">#REF!</definedName>
    <definedName name="_______NOV99" localSheetId="8">#REF!</definedName>
    <definedName name="_______NOV99">[14]Consultoria!#REF!</definedName>
    <definedName name="_______oac2" localSheetId="4">#REF!</definedName>
    <definedName name="_______oac2" localSheetId="15">#REF!</definedName>
    <definedName name="_______oac2" localSheetId="21">#REF!</definedName>
    <definedName name="_______oac2" localSheetId="9">#REF!</definedName>
    <definedName name="_______oac2" localSheetId="8">#REF!</definedName>
    <definedName name="_______oac2">#REF!</definedName>
    <definedName name="_______oae2" localSheetId="4">#REF!</definedName>
    <definedName name="_______oae2" localSheetId="15">#REF!</definedName>
    <definedName name="_______oae2" localSheetId="21">#REF!</definedName>
    <definedName name="_______oae2" localSheetId="9">#REF!</definedName>
    <definedName name="_______oae2" localSheetId="8">#REF!</definedName>
    <definedName name="_______oae2">#REF!</definedName>
    <definedName name="_______oco2" localSheetId="4">#REF!</definedName>
    <definedName name="_______oco2" localSheetId="15">#REF!</definedName>
    <definedName name="_______oco2" localSheetId="21">#REF!</definedName>
    <definedName name="_______oco2" localSheetId="9">#REF!</definedName>
    <definedName name="_______oco2" localSheetId="8">#REF!</definedName>
    <definedName name="_______oco2">#REF!</definedName>
    <definedName name="_______Out1">[23]Anual!$A$33</definedName>
    <definedName name="_______OUT94" localSheetId="4">#REF!</definedName>
    <definedName name="_______OUT94" localSheetId="3">[14]Consultoria!#REF!</definedName>
    <definedName name="_______OUT94" localSheetId="15">#REF!</definedName>
    <definedName name="_______OUT94" localSheetId="7">#REF!</definedName>
    <definedName name="_______OUT94" localSheetId="9">#REF!</definedName>
    <definedName name="_______OUT94" localSheetId="8">#REF!</definedName>
    <definedName name="_______OUT94">[14]Consultoria!#REF!</definedName>
    <definedName name="_______OUT95" localSheetId="4">#REF!</definedName>
    <definedName name="_______OUT95" localSheetId="3">[14]Consultoria!#REF!</definedName>
    <definedName name="_______OUT95" localSheetId="15">#REF!</definedName>
    <definedName name="_______OUT95" localSheetId="7">#REF!</definedName>
    <definedName name="_______OUT95" localSheetId="9">#REF!</definedName>
    <definedName name="_______OUT95" localSheetId="8">#REF!</definedName>
    <definedName name="_______OUT95">[14]Consultoria!#REF!</definedName>
    <definedName name="_______OUT96" localSheetId="4">#REF!</definedName>
    <definedName name="_______OUT96" localSheetId="3">[14]Consultoria!#REF!</definedName>
    <definedName name="_______OUT96" localSheetId="15">#REF!</definedName>
    <definedName name="_______OUT96" localSheetId="7">#REF!</definedName>
    <definedName name="_______OUT96" localSheetId="9">#REF!</definedName>
    <definedName name="_______OUT96" localSheetId="8">#REF!</definedName>
    <definedName name="_______OUT96">[14]Consultoria!#REF!</definedName>
    <definedName name="_______OUT97" localSheetId="4">#REF!</definedName>
    <definedName name="_______OUT97" localSheetId="3">[14]Consultoria!#REF!</definedName>
    <definedName name="_______OUT97" localSheetId="15">#REF!</definedName>
    <definedName name="_______OUT97" localSheetId="7">#REF!</definedName>
    <definedName name="_______OUT97" localSheetId="9">#REF!</definedName>
    <definedName name="_______OUT97" localSheetId="8">#REF!</definedName>
    <definedName name="_______OUT97">[14]Consultoria!#REF!</definedName>
    <definedName name="_______OUT98" localSheetId="4" hidden="1">{#N/A,#N/A,TRUE,"Serviços"}</definedName>
    <definedName name="_______OUT98" localSheetId="3">[14]Consultoria!#REF!</definedName>
    <definedName name="_______OUT98" localSheetId="7" hidden="1">{#N/A,#N/A,TRUE,"Serviços"}</definedName>
    <definedName name="_______OUT98" localSheetId="9" hidden="1">{#N/A,#N/A,TRUE,"Serviços"}</definedName>
    <definedName name="_______OUT98" localSheetId="8" hidden="1">{#N/A,#N/A,TRUE,"Serviços"}</definedName>
    <definedName name="_______OUT98">[14]Consultoria!#REF!</definedName>
    <definedName name="_______OUT9888" hidden="1">{#N/A,#N/A,TRUE,"Serviços"}</definedName>
    <definedName name="_______OUT99" localSheetId="4">'[30]#REF'!#REF!</definedName>
    <definedName name="_______OUT99" localSheetId="3">[14]Consultoria!#REF!</definedName>
    <definedName name="_______OUT99" localSheetId="15">'[30]#REF'!#REF!</definedName>
    <definedName name="_______OUT99" localSheetId="7">'[30]#REF'!#REF!</definedName>
    <definedName name="_______OUT99" localSheetId="9">'[30]#REF'!#REF!</definedName>
    <definedName name="_______OUT99" localSheetId="8">'[30]#REF'!#REF!</definedName>
    <definedName name="_______OUT99">[14]Consultoria!#REF!</definedName>
    <definedName name="_______pav2" localSheetId="4">#REF!</definedName>
    <definedName name="_______pav2" localSheetId="15">#REF!</definedName>
    <definedName name="_______pav2" localSheetId="21">#REF!</definedName>
    <definedName name="_______pav2" localSheetId="9">#REF!</definedName>
    <definedName name="_______pav2" localSheetId="8">#REF!</definedName>
    <definedName name="_______pav2">#REF!</definedName>
    <definedName name="_______PL1" localSheetId="4">#REF!</definedName>
    <definedName name="_______PL1" localSheetId="15">#REF!</definedName>
    <definedName name="_______PL1" localSheetId="9">#REF!</definedName>
    <definedName name="_______PL1" localSheetId="8">#REF!</definedName>
    <definedName name="_______PL1">#REF!</definedName>
    <definedName name="_______r" localSheetId="4">#REF!</definedName>
    <definedName name="_______r" localSheetId="15">#REF!</definedName>
    <definedName name="_______r" localSheetId="9">#REF!</definedName>
    <definedName name="_______r" localSheetId="8">#REF!</definedName>
    <definedName name="_______r">#REF!</definedName>
    <definedName name="_______Rbv1" localSheetId="4">'[19]Página 16'!$C$3:$C$7</definedName>
    <definedName name="_______Rbv1">'[19]Página 16'!$C$3:$C$7</definedName>
    <definedName name="_______reg1" localSheetId="4">[21]DADOS!$B$4</definedName>
    <definedName name="_______reg1">[21]DADOS!$B$4</definedName>
    <definedName name="_______reg3" localSheetId="4">[22]eq!$A$2:$D$42</definedName>
    <definedName name="_______reg3">[22]eq!$A$2:$D$42</definedName>
    <definedName name="_______reg5" localSheetId="4">[22]mo!$A$2:$C$10</definedName>
    <definedName name="_______reg5">[22]mo!$A$2:$C$10</definedName>
    <definedName name="_______reg7" localSheetId="4">[21]mat!$A$2:$C$33</definedName>
    <definedName name="_______reg7">[21]mat!$A$2:$C$33</definedName>
    <definedName name="_______RET1" localSheetId="4">#REF!</definedName>
    <definedName name="_______RET1" localSheetId="15">#REF!</definedName>
    <definedName name="_______RET1" localSheetId="21">#REF!</definedName>
    <definedName name="_______RET1" localSheetId="9">#REF!</definedName>
    <definedName name="_______RET1" localSheetId="8">#REF!</definedName>
    <definedName name="_______RET1">#REF!</definedName>
    <definedName name="_______SE2" localSheetId="4">#REF!</definedName>
    <definedName name="_______SE2" localSheetId="15">#REF!</definedName>
    <definedName name="_______SE2" localSheetId="9">#REF!</definedName>
    <definedName name="_______SE2" localSheetId="8">#REF!</definedName>
    <definedName name="_______SE2">#REF!</definedName>
    <definedName name="_______Set1">[23]Anual!$Q$24</definedName>
    <definedName name="_______SET94" localSheetId="4">#REF!</definedName>
    <definedName name="_______SET94" localSheetId="3">[14]Consultoria!#REF!</definedName>
    <definedName name="_______SET94" localSheetId="15">#REF!</definedName>
    <definedName name="_______SET94" localSheetId="7">#REF!</definedName>
    <definedName name="_______SET94" localSheetId="9">#REF!</definedName>
    <definedName name="_______SET94" localSheetId="8">#REF!</definedName>
    <definedName name="_______SET94">[14]Consultoria!#REF!</definedName>
    <definedName name="_______SET95" localSheetId="4">#REF!</definedName>
    <definedName name="_______SET95" localSheetId="3">[14]Consultoria!#REF!</definedName>
    <definedName name="_______SET95" localSheetId="15">#REF!</definedName>
    <definedName name="_______SET95" localSheetId="7">#REF!</definedName>
    <definedName name="_______SET95" localSheetId="9">#REF!</definedName>
    <definedName name="_______SET95" localSheetId="8">#REF!</definedName>
    <definedName name="_______SET95">[14]Consultoria!#REF!</definedName>
    <definedName name="_______SET96" localSheetId="4">#REF!</definedName>
    <definedName name="_______SET96" localSheetId="3">[14]Consultoria!#REF!</definedName>
    <definedName name="_______SET96" localSheetId="15">#REF!</definedName>
    <definedName name="_______SET96" localSheetId="7">#REF!</definedName>
    <definedName name="_______SET96" localSheetId="9">#REF!</definedName>
    <definedName name="_______SET96" localSheetId="8">#REF!</definedName>
    <definedName name="_______SET96">[14]Consultoria!#REF!</definedName>
    <definedName name="_______SET97" localSheetId="4">#REF!</definedName>
    <definedName name="_______SET97" localSheetId="3">[14]Consultoria!#REF!</definedName>
    <definedName name="_______SET97" localSheetId="15">#REF!</definedName>
    <definedName name="_______SET97" localSheetId="7">#REF!</definedName>
    <definedName name="_______SET97" localSheetId="9">#REF!</definedName>
    <definedName name="_______SET97" localSheetId="8">#REF!</definedName>
    <definedName name="_______SET97">[14]Consultoria!#REF!</definedName>
    <definedName name="_______SET98" localSheetId="4">#REF!</definedName>
    <definedName name="_______SET98" localSheetId="3">[14]Consultoria!#REF!</definedName>
    <definedName name="_______SET98" localSheetId="15">#REF!</definedName>
    <definedName name="_______SET98" localSheetId="7">#REF!</definedName>
    <definedName name="_______SET98" localSheetId="9">#REF!</definedName>
    <definedName name="_______SET98" localSheetId="8">#REF!</definedName>
    <definedName name="_______SET98">[14]Consultoria!#REF!</definedName>
    <definedName name="_______SET99" localSheetId="4">#REF!</definedName>
    <definedName name="_______SET99" localSheetId="3">[14]Consultoria!#REF!</definedName>
    <definedName name="_______SET99" localSheetId="15">#REF!</definedName>
    <definedName name="_______SET99" localSheetId="7">#REF!</definedName>
    <definedName name="_______SET99" localSheetId="9">#REF!</definedName>
    <definedName name="_______SET99" localSheetId="8">#REF!</definedName>
    <definedName name="_______SET99">[14]Consultoria!#REF!</definedName>
    <definedName name="_______ter2" localSheetId="4">#REF!</definedName>
    <definedName name="_______ter2" localSheetId="15">#REF!</definedName>
    <definedName name="_______ter2" localSheetId="21">#REF!</definedName>
    <definedName name="_______ter2" localSheetId="9">#REF!</definedName>
    <definedName name="_______ter2" localSheetId="8">#REF!</definedName>
    <definedName name="_______ter2">#REF!</definedName>
    <definedName name="_______tsd4" localSheetId="4">[32]PMF!$N$39</definedName>
    <definedName name="_______tsd4" localSheetId="21">#REF!</definedName>
    <definedName name="_______tsd4">[32]PMF!$N$39</definedName>
    <definedName name="_______TT1" localSheetId="4">[31]RELATÓRIO!$D$18</definedName>
    <definedName name="_______TT1" localSheetId="21">[9]RELATÓRIO!$D$18</definedName>
    <definedName name="_______TT1">[31]RELATÓRIO!$D$18</definedName>
    <definedName name="_______TT10" localSheetId="4">[31]RELATÓRIO!$D$64</definedName>
    <definedName name="_______TT10" localSheetId="21">[9]RELATÓRIO!$D$64</definedName>
    <definedName name="_______TT10">[31]RELATÓRIO!$D$64</definedName>
    <definedName name="_______TT100" localSheetId="4">[31]RELATÓRIO!$D$530</definedName>
    <definedName name="_______TT100" localSheetId="21">[9]RELATÓRIO!$D$530</definedName>
    <definedName name="_______TT100">[31]RELATÓRIO!$D$530</definedName>
    <definedName name="_______TT101" localSheetId="4">[31]RELATÓRIO!$D$535</definedName>
    <definedName name="_______TT101" localSheetId="21">[9]RELATÓRIO!$D$535</definedName>
    <definedName name="_______TT101">[31]RELATÓRIO!$D$535</definedName>
    <definedName name="_______TT102" localSheetId="4">'[15]Relatório-1ª med.'!#REF!</definedName>
    <definedName name="_______TT102" localSheetId="15">'[15]Relatório-1ª med.'!#REF!</definedName>
    <definedName name="_______TT102" localSheetId="21">[9]RELATÓRIO!$D$540</definedName>
    <definedName name="_______TT102" localSheetId="9">'[15]Relatório-1ª med.'!#REF!</definedName>
    <definedName name="_______TT102" localSheetId="8">'[15]Relatório-1ª med.'!#REF!</definedName>
    <definedName name="_______TT102">'[15]Relatório-1ª med.'!#REF!</definedName>
    <definedName name="_______TT103" localSheetId="4">[31]RELATÓRIO!$D$545</definedName>
    <definedName name="_______TT103" localSheetId="21">[9]RELATÓRIO!$D$545</definedName>
    <definedName name="_______TT103">[31]RELATÓRIO!$D$545</definedName>
    <definedName name="_______TT104" localSheetId="4">[31]RELATÓRIO!$D$550</definedName>
    <definedName name="_______TT104" localSheetId="21">[9]RELATÓRIO!$D$550</definedName>
    <definedName name="_______TT104">[31]RELATÓRIO!$D$550</definedName>
    <definedName name="_______TT105" localSheetId="4">[31]RELATÓRIO!$D$555</definedName>
    <definedName name="_______TT105" localSheetId="21">[9]RELATÓRIO!$D$555</definedName>
    <definedName name="_______TT105">[31]RELATÓRIO!$D$555</definedName>
    <definedName name="_______TT106" localSheetId="4">[31]RELATÓRIO!$D$560</definedName>
    <definedName name="_______TT106" localSheetId="21">[9]RELATÓRIO!$D$560</definedName>
    <definedName name="_______TT106">[31]RELATÓRIO!$D$560</definedName>
    <definedName name="_______TT107" localSheetId="4">'[15]Relatório-1ª med.'!#REF!</definedName>
    <definedName name="_______TT107" localSheetId="15">'[15]Relatório-1ª med.'!#REF!</definedName>
    <definedName name="_______TT107" localSheetId="21">[9]RELATÓRIO!$D$567</definedName>
    <definedName name="_______TT107" localSheetId="9">'[15]Relatório-1ª med.'!#REF!</definedName>
    <definedName name="_______TT107" localSheetId="8">'[15]Relatório-1ª med.'!#REF!</definedName>
    <definedName name="_______TT107">'[15]Relatório-1ª med.'!#REF!</definedName>
    <definedName name="_______TT108" localSheetId="4">[31]RELATÓRIO!$D$572</definedName>
    <definedName name="_______TT108" localSheetId="21">[9]RELATÓRIO!$D$572</definedName>
    <definedName name="_______TT108">[31]RELATÓRIO!$D$572</definedName>
    <definedName name="_______TT109" localSheetId="4">[31]RELATÓRIO!$D$577</definedName>
    <definedName name="_______TT109" localSheetId="21">[9]RELATÓRIO!$D$577</definedName>
    <definedName name="_______TT109">[31]RELATÓRIO!$D$577</definedName>
    <definedName name="_______TT11" localSheetId="4">[31]RELATÓRIO!$D$69</definedName>
    <definedName name="_______TT11" localSheetId="21">[9]RELATÓRIO!$D$69</definedName>
    <definedName name="_______TT11">[31]RELATÓRIO!$D$69</definedName>
    <definedName name="_______TT110" localSheetId="4">[31]RELATÓRIO!$D$582</definedName>
    <definedName name="_______TT110" localSheetId="21">[9]RELATÓRIO!$D$582</definedName>
    <definedName name="_______TT110">[31]RELATÓRIO!$D$582</definedName>
    <definedName name="_______TT111" localSheetId="4">[31]RELATÓRIO!$D$587</definedName>
    <definedName name="_______TT111" localSheetId="21">[9]RELATÓRIO!$D$587</definedName>
    <definedName name="_______TT111">[31]RELATÓRIO!$D$587</definedName>
    <definedName name="_______TT112" localSheetId="4">[31]RELATÓRIO!$D$592</definedName>
    <definedName name="_______TT112" localSheetId="21">[9]RELATÓRIO!$D$592</definedName>
    <definedName name="_______TT112">[31]RELATÓRIO!$D$592</definedName>
    <definedName name="_______TT113" localSheetId="4">[31]RELATÓRIO!$D$597</definedName>
    <definedName name="_______TT113" localSheetId="21">[9]RELATÓRIO!$D$597</definedName>
    <definedName name="_______TT113">[31]RELATÓRIO!$D$597</definedName>
    <definedName name="_______TT114" localSheetId="4">[31]RELATÓRIO!$D$602</definedName>
    <definedName name="_______TT114" localSheetId="21">[9]RELATÓRIO!$D$602</definedName>
    <definedName name="_______TT114">[31]RELATÓRIO!$D$602</definedName>
    <definedName name="_______TT115" localSheetId="4">[31]RELATÓRIO!$D$607</definedName>
    <definedName name="_______TT115" localSheetId="21">[9]RELATÓRIO!$D$607</definedName>
    <definedName name="_______TT115">[31]RELATÓRIO!$D$607</definedName>
    <definedName name="_______TT116" localSheetId="4">[31]RELATÓRIO!$D$612</definedName>
    <definedName name="_______TT116" localSheetId="21">[9]RELATÓRIO!$D$612</definedName>
    <definedName name="_______TT116">[31]RELATÓRIO!$D$612</definedName>
    <definedName name="_______TT117" localSheetId="4">[31]RELATÓRIO!$D$616</definedName>
    <definedName name="_______TT117" localSheetId="21">[9]RELATÓRIO!$D$616</definedName>
    <definedName name="_______TT117">[31]RELATÓRIO!$D$616</definedName>
    <definedName name="_______TT118" localSheetId="4">[31]RELATÓRIO!$D$621</definedName>
    <definedName name="_______TT118" localSheetId="21">[9]RELATÓRIO!$D$621</definedName>
    <definedName name="_______TT118">[31]RELATÓRIO!$D$621</definedName>
    <definedName name="_______TT119" localSheetId="4">[31]RELATÓRIO!$D$626</definedName>
    <definedName name="_______TT119" localSheetId="21">[9]RELATÓRIO!$D$626</definedName>
    <definedName name="_______TT119">[31]RELATÓRIO!$D$626</definedName>
    <definedName name="_______TT12" localSheetId="4">[31]RELATÓRIO!$D$74</definedName>
    <definedName name="_______TT12" localSheetId="21">[9]RELATÓRIO!$D$74</definedName>
    <definedName name="_______TT12">[31]RELATÓRIO!$D$74</definedName>
    <definedName name="_______TT120" localSheetId="4">[31]RELATÓRIO!$D$631</definedName>
    <definedName name="_______TT120" localSheetId="21">[9]RELATÓRIO!$D$631</definedName>
    <definedName name="_______TT120">[31]RELATÓRIO!$D$631</definedName>
    <definedName name="_______TT121" localSheetId="4">'[15]Relatório-1ª med.'!#REF!</definedName>
    <definedName name="_______TT121" localSheetId="15">'[15]Relatório-1ª med.'!#REF!</definedName>
    <definedName name="_______TT121" localSheetId="21">[9]RELATÓRIO!$D$636</definedName>
    <definedName name="_______TT121" localSheetId="9">'[15]Relatório-1ª med.'!#REF!</definedName>
    <definedName name="_______TT121" localSheetId="8">'[15]Relatório-1ª med.'!#REF!</definedName>
    <definedName name="_______TT121">'[15]Relatório-1ª med.'!#REF!</definedName>
    <definedName name="_______TT122" localSheetId="4">[31]RELATÓRIO!$D$641</definedName>
    <definedName name="_______TT122" localSheetId="21">[9]RELATÓRIO!$D$641</definedName>
    <definedName name="_______TT122">[31]RELATÓRIO!$D$641</definedName>
    <definedName name="_______TT123" localSheetId="4">'[15]Relatório-1ª med.'!#REF!</definedName>
    <definedName name="_______TT123" localSheetId="15">'[15]Relatório-1ª med.'!#REF!</definedName>
    <definedName name="_______TT123" localSheetId="21">[9]RELATÓRIO!$D$646</definedName>
    <definedName name="_______TT123" localSheetId="9">'[15]Relatório-1ª med.'!#REF!</definedName>
    <definedName name="_______TT123" localSheetId="8">'[15]Relatório-1ª med.'!#REF!</definedName>
    <definedName name="_______TT123">'[15]Relatório-1ª med.'!#REF!</definedName>
    <definedName name="_______TT124" localSheetId="4">[31]RELATÓRIO!$D$652</definedName>
    <definedName name="_______TT124" localSheetId="21">[9]RELATÓRIO!$D$652</definedName>
    <definedName name="_______TT124">[31]RELATÓRIO!$D$652</definedName>
    <definedName name="_______TT125" localSheetId="4">[31]RELATÓRIO!$D$657</definedName>
    <definedName name="_______TT125" localSheetId="21">[9]RELATÓRIO!$D$657</definedName>
    <definedName name="_______TT125">[31]RELATÓRIO!$D$657</definedName>
    <definedName name="_______TT126" localSheetId="4">[31]RELATÓRIO!$D$662</definedName>
    <definedName name="_______TT126" localSheetId="21">[9]RELATÓRIO!$D$662</definedName>
    <definedName name="_______TT126">[31]RELATÓRIO!$D$662</definedName>
    <definedName name="_______TT127" localSheetId="4">[31]RELATÓRIO!$D$667</definedName>
    <definedName name="_______TT127" localSheetId="21">[9]RELATÓRIO!$D$667</definedName>
    <definedName name="_______TT127">[31]RELATÓRIO!$D$667</definedName>
    <definedName name="_______TT128" localSheetId="4">[31]RELATÓRIO!$D$672</definedName>
    <definedName name="_______TT128" localSheetId="21">[9]RELATÓRIO!$D$672</definedName>
    <definedName name="_______TT128">[31]RELATÓRIO!$D$672</definedName>
    <definedName name="_______TT129" localSheetId="4">[31]RELATÓRIO!$D$677</definedName>
    <definedName name="_______TT129" localSheetId="21">[9]RELATÓRIO!$D$677</definedName>
    <definedName name="_______TT129">[31]RELATÓRIO!$D$677</definedName>
    <definedName name="_______TT13" localSheetId="4">[31]RELATÓRIO!$D$79</definedName>
    <definedName name="_______TT13" localSheetId="21">[9]RELATÓRIO!$D$79</definedName>
    <definedName name="_______TT13">[31]RELATÓRIO!$D$79</definedName>
    <definedName name="_______TT130" localSheetId="4">[31]RELATÓRIO!$D$682</definedName>
    <definedName name="_______TT130" localSheetId="21">[9]RELATÓRIO!$D$682</definedName>
    <definedName name="_______TT130">[31]RELATÓRIO!$D$682</definedName>
    <definedName name="_______TT131" localSheetId="4">[31]RELATÓRIO!$D$687</definedName>
    <definedName name="_______TT131" localSheetId="21">[9]RELATÓRIO!$D$687</definedName>
    <definedName name="_______TT131">[31]RELATÓRIO!$D$687</definedName>
    <definedName name="_______TT132" localSheetId="4">[31]RELATÓRIO!$D$692</definedName>
    <definedName name="_______TT132" localSheetId="21">[9]RELATÓRIO!$D$692</definedName>
    <definedName name="_______TT132">[31]RELATÓRIO!$D$692</definedName>
    <definedName name="_______TT133" localSheetId="4">[31]RELATÓRIO!$D$697</definedName>
    <definedName name="_______TT133" localSheetId="21">[9]RELATÓRIO!$D$697</definedName>
    <definedName name="_______TT133">[31]RELATÓRIO!$D$697</definedName>
    <definedName name="_______TT134" localSheetId="4">[31]RELATÓRIO!$D$702</definedName>
    <definedName name="_______TT134" localSheetId="21">[9]RELATÓRIO!$D$702</definedName>
    <definedName name="_______TT134">[31]RELATÓRIO!$D$702</definedName>
    <definedName name="_______TT135" localSheetId="4">[31]RELATÓRIO!$D$707</definedName>
    <definedName name="_______TT135" localSheetId="21">[9]RELATÓRIO!$D$707</definedName>
    <definedName name="_______TT135">[31]RELATÓRIO!$D$707</definedName>
    <definedName name="_______TT136" localSheetId="4">[31]RELATÓRIO!$D$712</definedName>
    <definedName name="_______TT136" localSheetId="21">[9]RELATÓRIO!$D$712</definedName>
    <definedName name="_______TT136">[31]RELATÓRIO!$D$712</definedName>
    <definedName name="_______TT137" localSheetId="4">[31]RELATÓRIO!$D$716</definedName>
    <definedName name="_______TT137" localSheetId="21">[9]RELATÓRIO!$D$716</definedName>
    <definedName name="_______TT137">[31]RELATÓRIO!$D$716</definedName>
    <definedName name="_______TT138" localSheetId="4">[31]RELATÓRIO!$D$721</definedName>
    <definedName name="_______TT138" localSheetId="21">[9]RELATÓRIO!$D$721</definedName>
    <definedName name="_______TT138">[31]RELATÓRIO!$D$721</definedName>
    <definedName name="_______TT139" localSheetId="4">[31]RELATÓRIO!$D$726</definedName>
    <definedName name="_______TT139" localSheetId="21">[9]RELATÓRIO!$D$726</definedName>
    <definedName name="_______TT139">[31]RELATÓRIO!$D$726</definedName>
    <definedName name="_______TT14" localSheetId="4">[31]RELATÓRIO!$D$84</definedName>
    <definedName name="_______TT14" localSheetId="21">[9]RELATÓRIO!$D$84</definedName>
    <definedName name="_______TT14">[31]RELATÓRIO!$D$84</definedName>
    <definedName name="_______TT140" localSheetId="4">[31]RELATÓRIO!$D$731</definedName>
    <definedName name="_______TT140" localSheetId="21">[9]RELATÓRIO!$D$731</definedName>
    <definedName name="_______TT140">[31]RELATÓRIO!$D$731</definedName>
    <definedName name="_______TT141" localSheetId="4">[31]RELATÓRIO!$D$736</definedName>
    <definedName name="_______TT141" localSheetId="21">[9]RELATÓRIO!$D$736</definedName>
    <definedName name="_______TT141">[31]RELATÓRIO!$D$736</definedName>
    <definedName name="_______TT142" localSheetId="4">[31]RELATÓRIO!$D$741</definedName>
    <definedName name="_______TT142" localSheetId="21">[9]RELATÓRIO!$D$741</definedName>
    <definedName name="_______TT142">[31]RELATÓRIO!$D$741</definedName>
    <definedName name="_______TT15" localSheetId="4">[31]RELATÓRIO!$D$89</definedName>
    <definedName name="_______TT15" localSheetId="21">[9]RELATÓRIO!$D$89</definedName>
    <definedName name="_______TT15">[31]RELATÓRIO!$D$89</definedName>
    <definedName name="_______TT16" localSheetId="4">[31]RELATÓRIO!$D$93</definedName>
    <definedName name="_______TT16" localSheetId="21">[9]RELATÓRIO!$D$93</definedName>
    <definedName name="_______TT16">[31]RELATÓRIO!$D$93</definedName>
    <definedName name="_______TT17" localSheetId="4">[31]RELATÓRIO!$D$98</definedName>
    <definedName name="_______TT17" localSheetId="21">[9]RELATÓRIO!$D$98</definedName>
    <definedName name="_______TT17">[31]RELATÓRIO!$D$98</definedName>
    <definedName name="_______TT18" localSheetId="4">[31]RELATÓRIO!$D$103</definedName>
    <definedName name="_______TT18" localSheetId="21">[9]RELATÓRIO!$D$103</definedName>
    <definedName name="_______TT18">[31]RELATÓRIO!$D$103</definedName>
    <definedName name="_______TT19" localSheetId="4">'[15]Relatório-1ª med.'!#REF!</definedName>
    <definedName name="_______TT19" localSheetId="15">'[15]Relatório-1ª med.'!#REF!</definedName>
    <definedName name="_______TT19" localSheetId="21">[9]RELATÓRIO!$D$108</definedName>
    <definedName name="_______TT19" localSheetId="9">'[15]Relatório-1ª med.'!#REF!</definedName>
    <definedName name="_______TT19" localSheetId="8">'[15]Relatório-1ª med.'!#REF!</definedName>
    <definedName name="_______TT19">'[15]Relatório-1ª med.'!#REF!</definedName>
    <definedName name="_______TT2" localSheetId="4">[31]RELATÓRIO!$D$23</definedName>
    <definedName name="_______TT2" localSheetId="21">[9]RELATÓRIO!$D$23</definedName>
    <definedName name="_______TT2">[31]RELATÓRIO!$D$23</definedName>
    <definedName name="_______TT20" localSheetId="4">'[15]Relatório-1ª med.'!#REF!</definedName>
    <definedName name="_______TT20" localSheetId="15">'[15]Relatório-1ª med.'!#REF!</definedName>
    <definedName name="_______TT20" localSheetId="21">[9]RELATÓRIO!$D$113</definedName>
    <definedName name="_______TT20" localSheetId="9">'[15]Relatório-1ª med.'!#REF!</definedName>
    <definedName name="_______TT20" localSheetId="8">'[15]Relatório-1ª med.'!#REF!</definedName>
    <definedName name="_______TT20">'[15]Relatório-1ª med.'!#REF!</definedName>
    <definedName name="_______TT21" localSheetId="4">'[15]Relatório-1ª med.'!#REF!</definedName>
    <definedName name="_______TT21" localSheetId="15">'[15]Relatório-1ª med.'!#REF!</definedName>
    <definedName name="_______TT21" localSheetId="21">[9]RELATÓRIO!$D$118</definedName>
    <definedName name="_______TT21" localSheetId="9">'[15]Relatório-1ª med.'!#REF!</definedName>
    <definedName name="_______TT21" localSheetId="8">'[15]Relatório-1ª med.'!#REF!</definedName>
    <definedName name="_______TT21">'[15]Relatório-1ª med.'!#REF!</definedName>
    <definedName name="_______TT22" localSheetId="4">'[15]Relatório-1ª med.'!#REF!</definedName>
    <definedName name="_______TT22" localSheetId="15">'[15]Relatório-1ª med.'!#REF!</definedName>
    <definedName name="_______TT22" localSheetId="21">[9]RELATÓRIO!$D$123</definedName>
    <definedName name="_______TT22" localSheetId="9">'[15]Relatório-1ª med.'!#REF!</definedName>
    <definedName name="_______TT22" localSheetId="8">'[15]Relatório-1ª med.'!#REF!</definedName>
    <definedName name="_______TT22">'[15]Relatório-1ª med.'!#REF!</definedName>
    <definedName name="_______tt23" localSheetId="4">[31]RELATÓRIO!$D$129</definedName>
    <definedName name="_______tt23" localSheetId="21">[9]RELATÓRIO!$D$129</definedName>
    <definedName name="_______tt23">[31]RELATÓRIO!$D$129</definedName>
    <definedName name="_______TT24" localSheetId="4">[31]RELATÓRIO!$D$134</definedName>
    <definedName name="_______TT24" localSheetId="21">[9]RELATÓRIO!$D$134</definedName>
    <definedName name="_______TT24">[31]RELATÓRIO!$D$134</definedName>
    <definedName name="_______TT25" localSheetId="4">[31]RELATÓRIO!$D$139</definedName>
    <definedName name="_______TT25" localSheetId="21">[9]RELATÓRIO!$D$139</definedName>
    <definedName name="_______TT25">[31]RELATÓRIO!$D$139</definedName>
    <definedName name="_______TT26" localSheetId="4">'[15]Relatório-1ª med.'!#REF!</definedName>
    <definedName name="_______TT26" localSheetId="15">'[15]Relatório-1ª med.'!#REF!</definedName>
    <definedName name="_______TT26" localSheetId="21">[9]RELATÓRIO!$D$144</definedName>
    <definedName name="_______TT26" localSheetId="9">'[15]Relatório-1ª med.'!#REF!</definedName>
    <definedName name="_______TT26" localSheetId="8">'[15]Relatório-1ª med.'!#REF!</definedName>
    <definedName name="_______TT26">'[15]Relatório-1ª med.'!#REF!</definedName>
    <definedName name="_______TT27" localSheetId="4">'[15]Relatório-1ª med.'!#REF!</definedName>
    <definedName name="_______TT27" localSheetId="15">'[15]Relatório-1ª med.'!#REF!</definedName>
    <definedName name="_______TT27" localSheetId="21">[9]RELATÓRIO!$D$149</definedName>
    <definedName name="_______TT27" localSheetId="9">'[15]Relatório-1ª med.'!#REF!</definedName>
    <definedName name="_______TT27" localSheetId="8">'[15]Relatório-1ª med.'!#REF!</definedName>
    <definedName name="_______TT27">'[15]Relatório-1ª med.'!#REF!</definedName>
    <definedName name="_______TT28" localSheetId="4">'[15]Relatório-1ª med.'!#REF!</definedName>
    <definedName name="_______TT28" localSheetId="15">'[15]Relatório-1ª med.'!#REF!</definedName>
    <definedName name="_______TT28" localSheetId="21">[9]RELATÓRIO!$D$154</definedName>
    <definedName name="_______TT28" localSheetId="9">'[15]Relatório-1ª med.'!#REF!</definedName>
    <definedName name="_______TT28" localSheetId="8">'[15]Relatório-1ª med.'!#REF!</definedName>
    <definedName name="_______TT28">'[15]Relatório-1ª med.'!#REF!</definedName>
    <definedName name="_______tt288" localSheetId="4">[31]RELATÓRIO!$D$159</definedName>
    <definedName name="_______tt288" localSheetId="21">[9]RELATÓRIO!$D$159</definedName>
    <definedName name="_______tt288">[31]RELATÓRIO!$D$159</definedName>
    <definedName name="_______TT29" localSheetId="4">[31]RELATÓRIO!$D$164</definedName>
    <definedName name="_______TT29" localSheetId="21">[9]RELATÓRIO!$D$164</definedName>
    <definedName name="_______TT29">[31]RELATÓRIO!$D$164</definedName>
    <definedName name="_______TT3" localSheetId="4">[31]RELATÓRIO!$D$28</definedName>
    <definedName name="_______TT3" localSheetId="21">[9]RELATÓRIO!$D$28</definedName>
    <definedName name="_______TT3">[31]RELATÓRIO!$D$28</definedName>
    <definedName name="_______TT30" localSheetId="4">'[15]Relatório-1ª med.'!#REF!</definedName>
    <definedName name="_______TT30" localSheetId="15">'[15]Relatório-1ª med.'!#REF!</definedName>
    <definedName name="_______TT30" localSheetId="21">[9]RELATÓRIO!$D$169</definedName>
    <definedName name="_______TT30" localSheetId="9">'[15]Relatório-1ª med.'!#REF!</definedName>
    <definedName name="_______TT30" localSheetId="8">'[15]Relatório-1ª med.'!#REF!</definedName>
    <definedName name="_______TT30">'[15]Relatório-1ª med.'!#REF!</definedName>
    <definedName name="_______tt300" localSheetId="4">[31]RELATÓRIO!$D$174</definedName>
    <definedName name="_______tt300" localSheetId="21">[9]RELATÓRIO!$D$174</definedName>
    <definedName name="_______tt300">[31]RELATÓRIO!$D$174</definedName>
    <definedName name="_______TT31" localSheetId="4">'[15]Relatório-1ª med.'!#REF!</definedName>
    <definedName name="_______TT31" localSheetId="15">'[15]Relatório-1ª med.'!#REF!</definedName>
    <definedName name="_______TT31" localSheetId="21">[9]RELATÓRIO!$D$179</definedName>
    <definedName name="_______TT31" localSheetId="9">'[15]Relatório-1ª med.'!#REF!</definedName>
    <definedName name="_______TT31" localSheetId="8">'[15]Relatório-1ª med.'!#REF!</definedName>
    <definedName name="_______TT31">'[15]Relatório-1ª med.'!#REF!</definedName>
    <definedName name="_______TT32" localSheetId="4">'[15]Relatório-1ª med.'!#REF!</definedName>
    <definedName name="_______TT32" localSheetId="15">'[15]Relatório-1ª med.'!#REF!</definedName>
    <definedName name="_______TT32" localSheetId="21">[9]RELATÓRIO!$D$184</definedName>
    <definedName name="_______TT32" localSheetId="9">'[15]Relatório-1ª med.'!#REF!</definedName>
    <definedName name="_______TT32" localSheetId="8">'[15]Relatório-1ª med.'!#REF!</definedName>
    <definedName name="_______TT32">'[15]Relatório-1ª med.'!#REF!</definedName>
    <definedName name="_______tt322" localSheetId="4">[31]RELATÓRIO!$D$189</definedName>
    <definedName name="_______tt322" localSheetId="21">[9]RELATÓRIO!$D$189</definedName>
    <definedName name="_______tt322">[31]RELATÓRIO!$D$189</definedName>
    <definedName name="_______TT33" localSheetId="4">'[15]Relatório-1ª med.'!#REF!</definedName>
    <definedName name="_______TT33" localSheetId="15">'[15]Relatório-1ª med.'!#REF!</definedName>
    <definedName name="_______TT33" localSheetId="21">[9]RELATÓRIO!$D$195</definedName>
    <definedName name="_______TT33" localSheetId="9">'[15]Relatório-1ª med.'!#REF!</definedName>
    <definedName name="_______TT33" localSheetId="8">'[15]Relatório-1ª med.'!#REF!</definedName>
    <definedName name="_______TT33">'[15]Relatório-1ª med.'!#REF!</definedName>
    <definedName name="_______TT34" localSheetId="4">'[15]Relatório-1ª med.'!#REF!</definedName>
    <definedName name="_______TT34" localSheetId="15">'[15]Relatório-1ª med.'!#REF!</definedName>
    <definedName name="_______TT34" localSheetId="21">[9]RELATÓRIO!$D$200</definedName>
    <definedName name="_______TT34" localSheetId="9">'[15]Relatório-1ª med.'!#REF!</definedName>
    <definedName name="_______TT34" localSheetId="8">'[15]Relatório-1ª med.'!#REF!</definedName>
    <definedName name="_______TT34">'[15]Relatório-1ª med.'!#REF!</definedName>
    <definedName name="_______TT35" localSheetId="4">[31]RELATÓRIO!$D$205</definedName>
    <definedName name="_______TT35" localSheetId="21">[9]RELATÓRIO!$D$205</definedName>
    <definedName name="_______TT35">[31]RELATÓRIO!$D$205</definedName>
    <definedName name="_______TT36" localSheetId="4">'[15]Relatório-1ª med.'!#REF!</definedName>
    <definedName name="_______TT36" localSheetId="15">'[15]Relatório-1ª med.'!#REF!</definedName>
    <definedName name="_______TT36" localSheetId="21">[9]RELATÓRIO!$D$210</definedName>
    <definedName name="_______TT36" localSheetId="9">'[15]Relatório-1ª med.'!#REF!</definedName>
    <definedName name="_______TT36" localSheetId="8">'[15]Relatório-1ª med.'!#REF!</definedName>
    <definedName name="_______TT36">'[15]Relatório-1ª med.'!#REF!</definedName>
    <definedName name="_______TT37" localSheetId="4">'[15]Relatório-1ª med.'!#REF!</definedName>
    <definedName name="_______TT37" localSheetId="15">'[15]Relatório-1ª med.'!#REF!</definedName>
    <definedName name="_______TT37" localSheetId="21">[9]RELATÓRIO!$D$215</definedName>
    <definedName name="_______TT37" localSheetId="9">'[15]Relatório-1ª med.'!#REF!</definedName>
    <definedName name="_______TT37" localSheetId="8">'[15]Relatório-1ª med.'!#REF!</definedName>
    <definedName name="_______TT37">'[15]Relatório-1ª med.'!#REF!</definedName>
    <definedName name="_______TT38" localSheetId="4">'[15]Relatório-1ª med.'!#REF!</definedName>
    <definedName name="_______TT38" localSheetId="15">'[15]Relatório-1ª med.'!#REF!</definedName>
    <definedName name="_______TT38" localSheetId="21">[9]RELATÓRIO!$D$220</definedName>
    <definedName name="_______TT38" localSheetId="9">'[15]Relatório-1ª med.'!#REF!</definedName>
    <definedName name="_______TT38" localSheetId="8">'[15]Relatório-1ª med.'!#REF!</definedName>
    <definedName name="_______TT38">'[15]Relatório-1ª med.'!#REF!</definedName>
    <definedName name="_______TT39" localSheetId="4">'[15]Relatório-1ª med.'!#REF!</definedName>
    <definedName name="_______TT39" localSheetId="15">'[15]Relatório-1ª med.'!#REF!</definedName>
    <definedName name="_______TT39" localSheetId="21">[9]RELATÓRIO!$D$225</definedName>
    <definedName name="_______TT39" localSheetId="9">'[15]Relatório-1ª med.'!#REF!</definedName>
    <definedName name="_______TT39" localSheetId="8">'[15]Relatório-1ª med.'!#REF!</definedName>
    <definedName name="_______TT39">'[15]Relatório-1ª med.'!#REF!</definedName>
    <definedName name="_______TT4" localSheetId="4">[31]RELATÓRIO!$D$33</definedName>
    <definedName name="_______TT4" localSheetId="21">[9]RELATÓRIO!$D$33</definedName>
    <definedName name="_______TT4">[31]RELATÓRIO!$D$33</definedName>
    <definedName name="_______TT40" localSheetId="4">'[15]Relatório-1ª med.'!#REF!</definedName>
    <definedName name="_______TT40" localSheetId="15">'[15]Relatório-1ª med.'!#REF!</definedName>
    <definedName name="_______TT40" localSheetId="21">[9]RELATÓRIO!$D$230</definedName>
    <definedName name="_______TT40" localSheetId="9">'[15]Relatório-1ª med.'!#REF!</definedName>
    <definedName name="_______TT40" localSheetId="8">'[15]Relatório-1ª med.'!#REF!</definedName>
    <definedName name="_______TT40">'[15]Relatório-1ª med.'!#REF!</definedName>
    <definedName name="_______TT41" localSheetId="4">[31]RELATÓRIO!$D$235</definedName>
    <definedName name="_______TT41" localSheetId="21">[9]RELATÓRIO!$D$235</definedName>
    <definedName name="_______TT41">[31]RELATÓRIO!$D$235</definedName>
    <definedName name="_______TT42" localSheetId="4">[31]RELATÓRIO!$D$240</definedName>
    <definedName name="_______TT42" localSheetId="21">[9]RELATÓRIO!$D$240</definedName>
    <definedName name="_______TT42">[31]RELATÓRIO!$D$240</definedName>
    <definedName name="_______TT43" localSheetId="4">[31]RELATÓRIO!$D$245</definedName>
    <definedName name="_______TT43" localSheetId="21">[9]RELATÓRIO!$D$245</definedName>
    <definedName name="_______TT43">[31]RELATÓRIO!$D$245</definedName>
    <definedName name="_______TT44" localSheetId="4">[31]RELATÓRIO!$D$250</definedName>
    <definedName name="_______TT44" localSheetId="21">[9]RELATÓRIO!$D$250</definedName>
    <definedName name="_______TT44">[31]RELATÓRIO!$D$250</definedName>
    <definedName name="_______TT45" localSheetId="4">[31]RELATÓRIO!$D$255</definedName>
    <definedName name="_______TT45" localSheetId="21">[9]RELATÓRIO!$D$255</definedName>
    <definedName name="_______TT45">[31]RELATÓRIO!$D$255</definedName>
    <definedName name="_______TT46" localSheetId="4">[31]RELATÓRIO!$D$260</definedName>
    <definedName name="_______TT46" localSheetId="21">[9]RELATÓRIO!$D$260</definedName>
    <definedName name="_______TT46">[31]RELATÓRIO!$D$260</definedName>
    <definedName name="_______TT47" localSheetId="4">[31]RELATÓRIO!$D$265</definedName>
    <definedName name="_______TT47" localSheetId="21">[9]RELATÓRIO!$D$265</definedName>
    <definedName name="_______TT47">[31]RELATÓRIO!$D$265</definedName>
    <definedName name="_______TT48" localSheetId="4">[31]RELATÓRIO!$D$270</definedName>
    <definedName name="_______TT48" localSheetId="21">[9]RELATÓRIO!$D$270</definedName>
    <definedName name="_______TT48">[31]RELATÓRIO!$D$270</definedName>
    <definedName name="_______TT49" localSheetId="4">[31]RELATÓRIO!$D$275</definedName>
    <definedName name="_______TT49" localSheetId="21">[9]RELATÓRIO!$D$275</definedName>
    <definedName name="_______TT49">[31]RELATÓRIO!$D$275</definedName>
    <definedName name="_______TT5" localSheetId="4">'[15]Relatório-1ª med.'!#REF!</definedName>
    <definedName name="_______TT5" localSheetId="15">'[15]Relatório-1ª med.'!#REF!</definedName>
    <definedName name="_______TT5" localSheetId="21">[9]RELATÓRIO!$D$38</definedName>
    <definedName name="_______TT5" localSheetId="9">'[15]Relatório-1ª med.'!#REF!</definedName>
    <definedName name="_______TT5" localSheetId="8">'[15]Relatório-1ª med.'!#REF!</definedName>
    <definedName name="_______TT5">'[15]Relatório-1ª med.'!#REF!</definedName>
    <definedName name="_______TT50" localSheetId="4">[31]RELATÓRIO!$D$280</definedName>
    <definedName name="_______TT50" localSheetId="21">[9]RELATÓRIO!$D$280</definedName>
    <definedName name="_______TT50">[31]RELATÓRIO!$D$280</definedName>
    <definedName name="_______TT51" localSheetId="4">[31]RELATÓRIO!$D$285</definedName>
    <definedName name="_______TT51" localSheetId="21">[9]RELATÓRIO!$D$285</definedName>
    <definedName name="_______TT51">[31]RELATÓRIO!$D$285</definedName>
    <definedName name="_______TT52" localSheetId="4">'[15]Relatório-1ª med.'!#REF!</definedName>
    <definedName name="_______TT52" localSheetId="15">'[15]Relatório-1ª med.'!#REF!</definedName>
    <definedName name="_______TT52" localSheetId="21">[9]RELATÓRIO!$D$290</definedName>
    <definedName name="_______TT52" localSheetId="9">'[15]Relatório-1ª med.'!#REF!</definedName>
    <definedName name="_______TT52" localSheetId="8">'[15]Relatório-1ª med.'!#REF!</definedName>
    <definedName name="_______TT52">'[15]Relatório-1ª med.'!#REF!</definedName>
    <definedName name="_______TT53" localSheetId="4">'[15]Relatório-1ª med.'!#REF!</definedName>
    <definedName name="_______TT53" localSheetId="15">'[15]Relatório-1ª med.'!#REF!</definedName>
    <definedName name="_______TT53" localSheetId="21">[9]RELATÓRIO!$D$295</definedName>
    <definedName name="_______TT53" localSheetId="9">'[15]Relatório-1ª med.'!#REF!</definedName>
    <definedName name="_______TT53" localSheetId="8">'[15]Relatório-1ª med.'!#REF!</definedName>
    <definedName name="_______TT53">'[15]Relatório-1ª med.'!#REF!</definedName>
    <definedName name="_______TT54" localSheetId="4">'[15]Relatório-1ª med.'!#REF!</definedName>
    <definedName name="_______TT54" localSheetId="15">'[15]Relatório-1ª med.'!#REF!</definedName>
    <definedName name="_______TT54" localSheetId="21">[9]RELATÓRIO!$D$300</definedName>
    <definedName name="_______TT54" localSheetId="9">'[15]Relatório-1ª med.'!#REF!</definedName>
    <definedName name="_______TT54" localSheetId="8">'[15]Relatório-1ª med.'!#REF!</definedName>
    <definedName name="_______TT54">'[15]Relatório-1ª med.'!#REF!</definedName>
    <definedName name="_______TT55" localSheetId="4">'[15]Relatório-1ª med.'!#REF!</definedName>
    <definedName name="_______TT55" localSheetId="15">'[15]Relatório-1ª med.'!#REF!</definedName>
    <definedName name="_______TT55" localSheetId="21">[9]RELATÓRIO!$D$305</definedName>
    <definedName name="_______TT55" localSheetId="9">'[15]Relatório-1ª med.'!#REF!</definedName>
    <definedName name="_______TT55" localSheetId="8">'[15]Relatório-1ª med.'!#REF!</definedName>
    <definedName name="_______TT55">'[15]Relatório-1ª med.'!#REF!</definedName>
    <definedName name="_______TT56" localSheetId="4">[31]RELATÓRIO!$D$310</definedName>
    <definedName name="_______TT56" localSheetId="21">[9]RELATÓRIO!$D$310</definedName>
    <definedName name="_______TT56">[31]RELATÓRIO!$D$310</definedName>
    <definedName name="_______TT57" localSheetId="4">[31]RELATÓRIO!$D$315</definedName>
    <definedName name="_______TT57" localSheetId="21">[9]RELATÓRIO!$D$315</definedName>
    <definedName name="_______TT57">[31]RELATÓRIO!$D$315</definedName>
    <definedName name="_______TT58" localSheetId="4">[31]RELATÓRIO!$D$320</definedName>
    <definedName name="_______TT58" localSheetId="21">[9]RELATÓRIO!$D$320</definedName>
    <definedName name="_______TT58">[31]RELATÓRIO!$D$320</definedName>
    <definedName name="_______TT59" localSheetId="4">[31]RELATÓRIO!$D$325</definedName>
    <definedName name="_______TT59" localSheetId="21">[9]RELATÓRIO!$D$325</definedName>
    <definedName name="_______TT59">[31]RELATÓRIO!$D$325</definedName>
    <definedName name="_______TT6" localSheetId="4">'[15]Relatório-1ª med.'!#REF!</definedName>
    <definedName name="_______TT6" localSheetId="15">'[15]Relatório-1ª med.'!#REF!</definedName>
    <definedName name="_______TT6" localSheetId="21">[9]RELATÓRIO!$D$43</definedName>
    <definedName name="_______TT6" localSheetId="9">'[15]Relatório-1ª med.'!#REF!</definedName>
    <definedName name="_______TT6" localSheetId="8">'[15]Relatório-1ª med.'!#REF!</definedName>
    <definedName name="_______TT6">'[15]Relatório-1ª med.'!#REF!</definedName>
    <definedName name="_______TT60" localSheetId="4">'[15]Relatório-1ª med.'!#REF!</definedName>
    <definedName name="_______TT60" localSheetId="15">'[15]Relatório-1ª med.'!#REF!</definedName>
    <definedName name="_______TT60" localSheetId="21">[9]RELATÓRIO!$D$330</definedName>
    <definedName name="_______TT60" localSheetId="9">'[15]Relatório-1ª med.'!#REF!</definedName>
    <definedName name="_______TT60" localSheetId="8">'[15]Relatório-1ª med.'!#REF!</definedName>
    <definedName name="_______TT60">'[15]Relatório-1ª med.'!#REF!</definedName>
    <definedName name="_______TT61" localSheetId="4">'[15]Relatório-1ª med.'!#REF!</definedName>
    <definedName name="_______TT61" localSheetId="15">'[15]Relatório-1ª med.'!#REF!</definedName>
    <definedName name="_______TT61" localSheetId="21">[9]RELATÓRIO!$D$335</definedName>
    <definedName name="_______TT61" localSheetId="9">'[15]Relatório-1ª med.'!#REF!</definedName>
    <definedName name="_______TT61" localSheetId="8">'[15]Relatório-1ª med.'!#REF!</definedName>
    <definedName name="_______TT61">'[15]Relatório-1ª med.'!#REF!</definedName>
    <definedName name="_______TT62" localSheetId="4">[31]RELATÓRIO!$D$339</definedName>
    <definedName name="_______TT62" localSheetId="21">[9]RELATÓRIO!$D$339</definedName>
    <definedName name="_______TT62">[31]RELATÓRIO!$D$339</definedName>
    <definedName name="_______TT63" localSheetId="4">[31]RELATÓRIO!$D$344</definedName>
    <definedName name="_______TT63" localSheetId="21">[9]RELATÓRIO!$D$344</definedName>
    <definedName name="_______TT63">[31]RELATÓRIO!$D$344</definedName>
    <definedName name="_______TT64" localSheetId="4">[31]RELATÓRIO!$D$349</definedName>
    <definedName name="_______TT64" localSheetId="21">[9]RELATÓRIO!$D$349</definedName>
    <definedName name="_______TT64">[31]RELATÓRIO!$D$349</definedName>
    <definedName name="_______TT65" localSheetId="4">[31]RELATÓRIO!$D$354</definedName>
    <definedName name="_______TT65" localSheetId="21">[9]RELATÓRIO!$D$354</definedName>
    <definedName name="_______TT65">[31]RELATÓRIO!$D$354</definedName>
    <definedName name="_______TT66" localSheetId="4">[31]RELATÓRIO!$D$359</definedName>
    <definedName name="_______TT66" localSheetId="21">[9]RELATÓRIO!$D$359</definedName>
    <definedName name="_______TT66">[31]RELATÓRIO!$D$359</definedName>
    <definedName name="_______TT67" localSheetId="4">[31]RELATÓRIO!$D$365</definedName>
    <definedName name="_______TT67" localSheetId="21">[9]RELATÓRIO!$D$365</definedName>
    <definedName name="_______TT67">[31]RELATÓRIO!$D$365</definedName>
    <definedName name="_______TT68" localSheetId="4">[31]RELATÓRIO!$D$370</definedName>
    <definedName name="_______TT68" localSheetId="21">[9]RELATÓRIO!$D$370</definedName>
    <definedName name="_______TT68">[31]RELATÓRIO!$D$370</definedName>
    <definedName name="_______TT69" localSheetId="4">'[15]Relatório-1ª med.'!#REF!</definedName>
    <definedName name="_______TT69" localSheetId="15">'[15]Relatório-1ª med.'!#REF!</definedName>
    <definedName name="_______TT69" localSheetId="21">[9]RELATÓRIO!$D$375</definedName>
    <definedName name="_______TT69" localSheetId="9">'[15]Relatório-1ª med.'!#REF!</definedName>
    <definedName name="_______TT69" localSheetId="8">'[15]Relatório-1ª med.'!#REF!</definedName>
    <definedName name="_______TT69">'[15]Relatório-1ª med.'!#REF!</definedName>
    <definedName name="_______TT7" localSheetId="4">'[15]Relatório-1ª med.'!#REF!</definedName>
    <definedName name="_______TT7" localSheetId="15">'[15]Relatório-1ª med.'!#REF!</definedName>
    <definedName name="_______TT7" localSheetId="21">[9]RELATÓRIO!$D$48</definedName>
    <definedName name="_______TT7" localSheetId="9">'[15]Relatório-1ª med.'!#REF!</definedName>
    <definedName name="_______TT7" localSheetId="8">'[15]Relatório-1ª med.'!#REF!</definedName>
    <definedName name="_______TT7">'[15]Relatório-1ª med.'!#REF!</definedName>
    <definedName name="_______TT70" localSheetId="4">'[15]Relatório-1ª med.'!#REF!</definedName>
    <definedName name="_______TT70" localSheetId="15">'[15]Relatório-1ª med.'!#REF!</definedName>
    <definedName name="_______TT70" localSheetId="21">[9]RELATÓRIO!$D$380</definedName>
    <definedName name="_______TT70" localSheetId="9">'[15]Relatório-1ª med.'!#REF!</definedName>
    <definedName name="_______TT70" localSheetId="8">'[15]Relatório-1ª med.'!#REF!</definedName>
    <definedName name="_______TT70">'[15]Relatório-1ª med.'!#REF!</definedName>
    <definedName name="_______TT71" localSheetId="4">'[15]Relatório-1ª med.'!#REF!</definedName>
    <definedName name="_______TT71" localSheetId="15">'[15]Relatório-1ª med.'!#REF!</definedName>
    <definedName name="_______TT71" localSheetId="21">[9]RELATÓRIO!$D$385</definedName>
    <definedName name="_______TT71" localSheetId="9">'[15]Relatório-1ª med.'!#REF!</definedName>
    <definedName name="_______TT71" localSheetId="8">'[15]Relatório-1ª med.'!#REF!</definedName>
    <definedName name="_______TT71">'[15]Relatório-1ª med.'!#REF!</definedName>
    <definedName name="_______TT72" localSheetId="4">[31]RELATÓRIO!$D$390</definedName>
    <definedName name="_______TT72" localSheetId="21">[9]RELATÓRIO!$D$390</definedName>
    <definedName name="_______TT72">[31]RELATÓRIO!$D$390</definedName>
    <definedName name="_______TT73" localSheetId="4">[31]RELATÓRIO!$D$395</definedName>
    <definedName name="_______TT73" localSheetId="21">[9]RELATÓRIO!$D$395</definedName>
    <definedName name="_______TT73">[31]RELATÓRIO!$D$395</definedName>
    <definedName name="_______TT74" localSheetId="4">'[15]Relatório-1ª med.'!#REF!</definedName>
    <definedName name="_______TT74" localSheetId="15">'[15]Relatório-1ª med.'!#REF!</definedName>
    <definedName name="_______TT74" localSheetId="21">[9]RELATÓRIO!$D$400</definedName>
    <definedName name="_______TT74" localSheetId="9">'[15]Relatório-1ª med.'!#REF!</definedName>
    <definedName name="_______TT74" localSheetId="8">'[15]Relatório-1ª med.'!#REF!</definedName>
    <definedName name="_______TT74">'[15]Relatório-1ª med.'!#REF!</definedName>
    <definedName name="_______TT75" localSheetId="4">'[15]Relatório-1ª med.'!#REF!</definedName>
    <definedName name="_______TT75" localSheetId="15">'[15]Relatório-1ª med.'!#REF!</definedName>
    <definedName name="_______TT75" localSheetId="21">[9]RELATÓRIO!$D$405</definedName>
    <definedName name="_______TT75" localSheetId="9">'[15]Relatório-1ª med.'!#REF!</definedName>
    <definedName name="_______TT75" localSheetId="8">'[15]Relatório-1ª med.'!#REF!</definedName>
    <definedName name="_______TT75">'[15]Relatório-1ª med.'!#REF!</definedName>
    <definedName name="_______TT76" localSheetId="4">'[15]Relatório-1ª med.'!#REF!</definedName>
    <definedName name="_______TT76" localSheetId="15">'[15]Relatório-1ª med.'!#REF!</definedName>
    <definedName name="_______TT76" localSheetId="21">[9]RELATÓRIO!$D$410</definedName>
    <definedName name="_______TT76" localSheetId="9">'[15]Relatório-1ª med.'!#REF!</definedName>
    <definedName name="_______TT76" localSheetId="8">'[15]Relatório-1ª med.'!#REF!</definedName>
    <definedName name="_______TT76">'[15]Relatório-1ª med.'!#REF!</definedName>
    <definedName name="_______TT77" localSheetId="4">'[15]Relatório-1ª med.'!#REF!</definedName>
    <definedName name="_______TT77" localSheetId="15">'[15]Relatório-1ª med.'!#REF!</definedName>
    <definedName name="_______TT77" localSheetId="21">[9]RELATÓRIO!$D$415</definedName>
    <definedName name="_______TT77" localSheetId="9">'[15]Relatório-1ª med.'!#REF!</definedName>
    <definedName name="_______TT77" localSheetId="8">'[15]Relatório-1ª med.'!#REF!</definedName>
    <definedName name="_______TT77">'[15]Relatório-1ª med.'!#REF!</definedName>
    <definedName name="_______TT78" localSheetId="4">'[15]Relatório-1ª med.'!#REF!</definedName>
    <definedName name="_______TT78" localSheetId="15">'[15]Relatório-1ª med.'!#REF!</definedName>
    <definedName name="_______TT78" localSheetId="21">[9]RELATÓRIO!$D$420</definedName>
    <definedName name="_______TT78">'[15]Relatório-1ª med.'!#REF!</definedName>
    <definedName name="_______TT79" localSheetId="4">'[15]Relatório-1ª med.'!#REF!</definedName>
    <definedName name="_______TT79" localSheetId="15">'[15]Relatório-1ª med.'!#REF!</definedName>
    <definedName name="_______TT79" localSheetId="21">[9]RELATÓRIO!$D$425</definedName>
    <definedName name="_______TT79">'[15]Relatório-1ª med.'!#REF!</definedName>
    <definedName name="_______TT8" localSheetId="4">[31]RELATÓRIO!$D$53</definedName>
    <definedName name="_______TT8" localSheetId="21">[9]RELATÓRIO!$D$53</definedName>
    <definedName name="_______TT8">[31]RELATÓRIO!$D$53</definedName>
    <definedName name="_______TT80" localSheetId="4">[31]RELATÓRIO!$D$430</definedName>
    <definedName name="_______TT80" localSheetId="21">[9]RELATÓRIO!$D$430</definedName>
    <definedName name="_______TT80">[31]RELATÓRIO!$D$430</definedName>
    <definedName name="_______TT81" localSheetId="4">[31]RELATÓRIO!$D$434</definedName>
    <definedName name="_______TT81" localSheetId="21">[9]RELATÓRIO!$D$434</definedName>
    <definedName name="_______TT81">[31]RELATÓRIO!$D$434</definedName>
    <definedName name="_______TT82" localSheetId="4">[31]RELATÓRIO!$D$439</definedName>
    <definedName name="_______TT82" localSheetId="21">[9]RELATÓRIO!$D$439</definedName>
    <definedName name="_______TT82">[31]RELATÓRIO!$D$439</definedName>
    <definedName name="_______TT83" localSheetId="4">[31]RELATÓRIO!$D$444</definedName>
    <definedName name="_______TT83" localSheetId="21">[9]RELATÓRIO!$D$444</definedName>
    <definedName name="_______TT83">[31]RELATÓRIO!$D$444</definedName>
    <definedName name="_______TT84" localSheetId="4">[31]RELATÓRIO!$D$449</definedName>
    <definedName name="_______TT84" localSheetId="21">[9]RELATÓRIO!$D$449</definedName>
    <definedName name="_______TT84">[31]RELATÓRIO!$D$449</definedName>
    <definedName name="_______TT85" localSheetId="4">[31]RELATÓRIO!$D$454</definedName>
    <definedName name="_______TT85" localSheetId="21">[9]RELATÓRIO!$D$454</definedName>
    <definedName name="_______TT85">[31]RELATÓRIO!$D$454</definedName>
    <definedName name="_______TT86" localSheetId="4">[31]RELATÓRIO!$D$459</definedName>
    <definedName name="_______TT86" localSheetId="21">[9]RELATÓRIO!$D$459</definedName>
    <definedName name="_______TT86">[31]RELATÓRIO!$D$459</definedName>
    <definedName name="_______TT87" localSheetId="4">[31]RELATÓRIO!$D$464</definedName>
    <definedName name="_______TT87" localSheetId="21">[9]RELATÓRIO!$D$464</definedName>
    <definedName name="_______TT87">[31]RELATÓRIO!$D$464</definedName>
    <definedName name="_______TT88" localSheetId="4">[31]RELATÓRIO!$D$469</definedName>
    <definedName name="_______TT88" localSheetId="21">[9]RELATÓRIO!$D$469</definedName>
    <definedName name="_______TT88">[31]RELATÓRIO!$D$469</definedName>
    <definedName name="_______TT89" localSheetId="4">[31]RELATÓRIO!$D$474</definedName>
    <definedName name="_______TT89" localSheetId="21">[9]RELATÓRIO!$D$474</definedName>
    <definedName name="_______TT89">[31]RELATÓRIO!$D$474</definedName>
    <definedName name="_______TT9" localSheetId="4">[31]RELATÓRIO!$D$58</definedName>
    <definedName name="_______TT9" localSheetId="21">[9]RELATÓRIO!$D$58</definedName>
    <definedName name="_______TT9">[31]RELATÓRIO!$D$58</definedName>
    <definedName name="_______TT90" localSheetId="4">[31]RELATÓRIO!$D$479</definedName>
    <definedName name="_______TT90" localSheetId="21">[9]RELATÓRIO!$D$479</definedName>
    <definedName name="_______TT90">[31]RELATÓRIO!$D$479</definedName>
    <definedName name="_______TT91" localSheetId="4">[31]RELATÓRIO!$D$484</definedName>
    <definedName name="_______TT91" localSheetId="21">[9]RELATÓRIO!$D$484</definedName>
    <definedName name="_______TT91">[31]RELATÓRIO!$D$484</definedName>
    <definedName name="_______TT92" localSheetId="4">[31]RELATÓRIO!$D$490</definedName>
    <definedName name="_______TT92" localSheetId="21">[9]RELATÓRIO!$D$490</definedName>
    <definedName name="_______TT92">[31]RELATÓRIO!$D$490</definedName>
    <definedName name="_______TT93" localSheetId="4">[31]RELATÓRIO!$D$495</definedName>
    <definedName name="_______TT93" localSheetId="21">[9]RELATÓRIO!$D$495</definedName>
    <definedName name="_______TT93">[31]RELATÓRIO!$D$495</definedName>
    <definedName name="_______TT94" localSheetId="4">'[15]Relatório-1ª med.'!#REF!</definedName>
    <definedName name="_______TT94" localSheetId="15">'[15]Relatório-1ª med.'!#REF!</definedName>
    <definedName name="_______TT94" localSheetId="21">[9]RELATÓRIO!$D$500</definedName>
    <definedName name="_______TT94" localSheetId="9">'[15]Relatório-1ª med.'!#REF!</definedName>
    <definedName name="_______TT94" localSheetId="8">'[15]Relatório-1ª med.'!#REF!</definedName>
    <definedName name="_______TT94">'[15]Relatório-1ª med.'!#REF!</definedName>
    <definedName name="_______TT95" localSheetId="4">'[15]Relatório-1ª med.'!#REF!</definedName>
    <definedName name="_______TT95" localSheetId="15">'[15]Relatório-1ª med.'!#REF!</definedName>
    <definedName name="_______TT95" localSheetId="21">[9]RELATÓRIO!$D$505</definedName>
    <definedName name="_______TT95" localSheetId="9">'[15]Relatório-1ª med.'!#REF!</definedName>
    <definedName name="_______TT95" localSheetId="8">'[15]Relatório-1ª med.'!#REF!</definedName>
    <definedName name="_______TT95">'[15]Relatório-1ª med.'!#REF!</definedName>
    <definedName name="_______TT96" localSheetId="4">[31]RELATÓRIO!$D$510</definedName>
    <definedName name="_______TT96" localSheetId="21">[9]RELATÓRIO!$D$510</definedName>
    <definedName name="_______TT96">[31]RELATÓRIO!$D$510</definedName>
    <definedName name="_______TT97" localSheetId="4">'[15]Relatório-1ª med.'!#REF!</definedName>
    <definedName name="_______TT97" localSheetId="15">'[15]Relatório-1ª med.'!#REF!</definedName>
    <definedName name="_______TT97" localSheetId="21">[9]RELATÓRIO!$D$515</definedName>
    <definedName name="_______TT97" localSheetId="9">'[15]Relatório-1ª med.'!#REF!</definedName>
    <definedName name="_______TT97" localSheetId="8">'[15]Relatório-1ª med.'!#REF!</definedName>
    <definedName name="_______TT97">'[15]Relatório-1ª med.'!#REF!</definedName>
    <definedName name="_______TT98" localSheetId="4">[31]RELATÓRIO!$D$520</definedName>
    <definedName name="_______TT98" localSheetId="21">[9]RELATÓRIO!$D$520</definedName>
    <definedName name="_______TT98">[31]RELATÓRIO!$D$520</definedName>
    <definedName name="_______TT99" localSheetId="4">[31]RELATÓRIO!$D$525</definedName>
    <definedName name="_______TT99" localSheetId="21">[9]RELATÓRIO!$D$525</definedName>
    <definedName name="_______TT99">[31]RELATÓRIO!$D$525</definedName>
    <definedName name="_______xlnm.Print_Area_1" localSheetId="4">#REF!</definedName>
    <definedName name="_______xlnm.Print_Area_1" localSheetId="15">#REF!</definedName>
    <definedName name="_______xlnm.Print_Area_1" localSheetId="9">#REF!</definedName>
    <definedName name="_______xlnm.Print_Area_1" localSheetId="8">#REF!</definedName>
    <definedName name="_______xlnm.Print_Area_1">#REF!</definedName>
    <definedName name="______Abr1">[23]Anual!$A$15</definedName>
    <definedName name="______ABR95" localSheetId="3">[14]Consultoria!#REF!</definedName>
    <definedName name="______ABR95">[14]Consultoria!#REF!</definedName>
    <definedName name="______ABR96" localSheetId="3">[14]Consultoria!#REF!</definedName>
    <definedName name="______ABR96">[14]Consultoria!#REF!</definedName>
    <definedName name="______ABR97" localSheetId="3">[14]Consultoria!#REF!</definedName>
    <definedName name="______ABR97">[14]Consultoria!#REF!</definedName>
    <definedName name="______ABR98" localSheetId="3">[14]Consultoria!#REF!</definedName>
    <definedName name="______ABR98">[14]Consultoria!#REF!</definedName>
    <definedName name="______ABR99" localSheetId="3">[14]Consultoria!#REF!</definedName>
    <definedName name="______ABR99">[14]Consultoria!#REF!</definedName>
    <definedName name="______Ago1">[23]Anual!$I$24</definedName>
    <definedName name="______AGO95" localSheetId="3">[14]Consultoria!#REF!</definedName>
    <definedName name="______AGO95">[14]Consultoria!#REF!</definedName>
    <definedName name="______AGO96" localSheetId="3">[14]Consultoria!#REF!</definedName>
    <definedName name="______AGO96">[14]Consultoria!#REF!</definedName>
    <definedName name="______AGO97" localSheetId="3">[14]Consultoria!#REF!</definedName>
    <definedName name="______AGO97">[14]Consultoria!#REF!</definedName>
    <definedName name="______AGO98" localSheetId="3">[14]Consultoria!#REF!</definedName>
    <definedName name="______AGO98">[14]Consultoria!#REF!</definedName>
    <definedName name="______AGO99" localSheetId="3">[14]Consultoria!#REF!</definedName>
    <definedName name="______AGO99">[14]Consultoria!#REF!</definedName>
    <definedName name="______b1" hidden="1">{#N/A,#N/A,FALSE,"MO (2)"}</definedName>
    <definedName name="______BDI1">#N/A</definedName>
    <definedName name="______Brz1">[23]Feriados!$B$4:$B$14</definedName>
    <definedName name="______Brz2">[23]Feriados!$B$17:$B$24</definedName>
    <definedName name="______cab1" localSheetId="4">#REF!</definedName>
    <definedName name="______cab1" localSheetId="15">#REF!</definedName>
    <definedName name="______cab1" localSheetId="21">#REF!</definedName>
    <definedName name="______cab1" localSheetId="9">#REF!</definedName>
    <definedName name="______cab1" localSheetId="8">#REF!</definedName>
    <definedName name="______cab1">#REF!</definedName>
    <definedName name="______cab2" localSheetId="15">#REF!</definedName>
    <definedName name="______cab2" localSheetId="21">#REF!</definedName>
    <definedName name="______cab2" localSheetId="9">#REF!</definedName>
    <definedName name="______cab2">#REF!</definedName>
    <definedName name="______Dez1">[23]Anual!$Q$33</definedName>
    <definedName name="______DEZ94" localSheetId="3">[14]Consultoria!#REF!</definedName>
    <definedName name="______DEZ94">[14]Consultoria!#REF!</definedName>
    <definedName name="______DEZ95" localSheetId="3">[14]Consultoria!#REF!</definedName>
    <definedName name="______DEZ95">[14]Consultoria!#REF!</definedName>
    <definedName name="______DEZ96" localSheetId="3">[14]Consultoria!#REF!</definedName>
    <definedName name="______DEZ96">[14]Consultoria!#REF!</definedName>
    <definedName name="______DEZ97" localSheetId="3">[14]Consultoria!#REF!</definedName>
    <definedName name="______DEZ97">[14]Consultoria!#REF!</definedName>
    <definedName name="______DEZ98" localSheetId="3">[14]Consultoria!#REF!</definedName>
    <definedName name="______DEZ98">[14]Consultoria!#REF!</definedName>
    <definedName name="______DEZ99" localSheetId="3">[14]Consultoria!#REF!</definedName>
    <definedName name="______DEZ99">[14]Consultoria!#REF!</definedName>
    <definedName name="______dmt1000" localSheetId="4">#REF!</definedName>
    <definedName name="______dmt1000" localSheetId="15">#REF!</definedName>
    <definedName name="______dmt1000" localSheetId="21">#REF!</definedName>
    <definedName name="______dmt1000" localSheetId="9">#REF!</definedName>
    <definedName name="______dmt1000" localSheetId="8">#REF!</definedName>
    <definedName name="______dmt1000">#REF!</definedName>
    <definedName name="______dmt1200" localSheetId="4">#REF!</definedName>
    <definedName name="______dmt1200" localSheetId="15">#REF!</definedName>
    <definedName name="______dmt1200" localSheetId="21">#REF!</definedName>
    <definedName name="______dmt1200" localSheetId="9">#REF!</definedName>
    <definedName name="______dmt1200" localSheetId="8">#REF!</definedName>
    <definedName name="______dmt1200">#REF!</definedName>
    <definedName name="______dmt2" localSheetId="4">#REF!</definedName>
    <definedName name="______dmt2" localSheetId="15">#REF!</definedName>
    <definedName name="______dmt2" localSheetId="21">#REF!</definedName>
    <definedName name="______dmt2" localSheetId="9">#REF!</definedName>
    <definedName name="______dmt2" localSheetId="8">#REF!</definedName>
    <definedName name="______dmt2">#REF!</definedName>
    <definedName name="______dmt200" localSheetId="15">#REF!</definedName>
    <definedName name="______dmt200" localSheetId="21">#REF!</definedName>
    <definedName name="______dmt200">#REF!</definedName>
    <definedName name="______dmt400" localSheetId="15">#REF!</definedName>
    <definedName name="______dmt400" localSheetId="21">#REF!</definedName>
    <definedName name="______dmt400">#REF!</definedName>
    <definedName name="______dmt50" localSheetId="15">#REF!</definedName>
    <definedName name="______dmt50" localSheetId="21">#REF!</definedName>
    <definedName name="______dmt50">#REF!</definedName>
    <definedName name="______dmt600" localSheetId="15">#REF!</definedName>
    <definedName name="______dmt600" localSheetId="21">#REF!</definedName>
    <definedName name="______dmt600">#REF!</definedName>
    <definedName name="______dmt800" localSheetId="15">#REF!</definedName>
    <definedName name="______dmt800" localSheetId="21">#REF!</definedName>
    <definedName name="______dmt800">#REF!</definedName>
    <definedName name="______dre2" localSheetId="15">#REF!</definedName>
    <definedName name="______dre2" localSheetId="21">#REF!</definedName>
    <definedName name="______dre2">#REF!</definedName>
    <definedName name="______emp2" localSheetId="4">'[33]DMT modelo'!$AA$13</definedName>
    <definedName name="______emp2" localSheetId="21">'[6]DMT modelo'!$AA$13</definedName>
    <definedName name="______emp2">'[33]DMT modelo'!$AA$13</definedName>
    <definedName name="______Ext2" localSheetId="4">'[16]P A T O 99 B'!#REF!</definedName>
    <definedName name="______Ext2" localSheetId="15">'[16]P A T O 99 B'!#REF!</definedName>
    <definedName name="______Ext2" localSheetId="9">'[16]P A T O 99 B'!#REF!</definedName>
    <definedName name="______Ext2" localSheetId="8">'[16]P A T O 99 B'!#REF!</definedName>
    <definedName name="______Ext2">'[16]P A T O 99 B'!#REF!</definedName>
    <definedName name="______FEV95" localSheetId="3">[14]Consultoria!#REF!</definedName>
    <definedName name="______FEV95">[14]Consultoria!#REF!</definedName>
    <definedName name="______FEV96" localSheetId="3">[14]Consultoria!#REF!</definedName>
    <definedName name="______FEV96">[14]Consultoria!#REF!</definedName>
    <definedName name="______FEV97" localSheetId="3">[14]Consultoria!#REF!</definedName>
    <definedName name="______FEV97">[14]Consultoria!#REF!</definedName>
    <definedName name="______FEV98" localSheetId="3">[14]Consultoria!#REF!</definedName>
    <definedName name="______FEV98">[14]Consultoria!#REF!</definedName>
    <definedName name="______FEV99" localSheetId="3">[14]Consultoria!#REF!</definedName>
    <definedName name="______FEV99">[14]Consultoria!#REF!</definedName>
    <definedName name="______HUL99" localSheetId="3">[14]Consultoria!#REF!</definedName>
    <definedName name="______HUL99">[14]Consultoria!#REF!</definedName>
    <definedName name="______ind100" localSheetId="4">#REF!</definedName>
    <definedName name="______ind100" localSheetId="15">#REF!</definedName>
    <definedName name="______ind100" localSheetId="21">#REF!</definedName>
    <definedName name="______ind100" localSheetId="9">#REF!</definedName>
    <definedName name="______ind100" localSheetId="8">#REF!</definedName>
    <definedName name="______ind100">#REF!</definedName>
    <definedName name="______JAN95" localSheetId="3">[14]Consultoria!#REF!</definedName>
    <definedName name="______JAN95">[14]Consultoria!#REF!</definedName>
    <definedName name="______JAN96" localSheetId="3">[14]Consultoria!#REF!</definedName>
    <definedName name="______JAN96">[14]Consultoria!#REF!</definedName>
    <definedName name="______JAN97" localSheetId="3">[14]Consultoria!#REF!</definedName>
    <definedName name="______JAN97">[14]Consultoria!#REF!</definedName>
    <definedName name="______JAN98" localSheetId="3">[14]Consultoria!#REF!</definedName>
    <definedName name="______JAN98">[14]Consultoria!#REF!</definedName>
    <definedName name="______JAN9888" localSheetId="3">[14]Consultoria!#REF!</definedName>
    <definedName name="______JAN9888">[14]Consultoria!#REF!</definedName>
    <definedName name="______JAN99" localSheetId="3">[14]Consultoria!#REF!</definedName>
    <definedName name="______JAN99">[14]Consultoria!#REF!</definedName>
    <definedName name="______JAZ1" localSheetId="4">#REF!</definedName>
    <definedName name="______JAZ1" localSheetId="15">#REF!</definedName>
    <definedName name="______JAZ1" localSheetId="21">#REF!</definedName>
    <definedName name="______JAZ1" localSheetId="9">#REF!</definedName>
    <definedName name="______JAZ1" localSheetId="8">#REF!</definedName>
    <definedName name="______JAZ1">#REF!</definedName>
    <definedName name="______JAZ11" localSheetId="4">#REF!</definedName>
    <definedName name="______JAZ11" localSheetId="15">#REF!</definedName>
    <definedName name="______JAZ11" localSheetId="21">#REF!</definedName>
    <definedName name="______JAZ11" localSheetId="9">#REF!</definedName>
    <definedName name="______JAZ11" localSheetId="8">#REF!</definedName>
    <definedName name="______JAZ11">#REF!</definedName>
    <definedName name="______JAZ2" localSheetId="4">#REF!</definedName>
    <definedName name="______JAZ2" localSheetId="15">#REF!</definedName>
    <definedName name="______JAZ2" localSheetId="21">#REF!</definedName>
    <definedName name="______JAZ2" localSheetId="9">#REF!</definedName>
    <definedName name="______JAZ2" localSheetId="8">#REF!</definedName>
    <definedName name="______JAZ2">#REF!</definedName>
    <definedName name="______JAZ22" localSheetId="15">#REF!</definedName>
    <definedName name="______JAZ22" localSheetId="21">#REF!</definedName>
    <definedName name="______JAZ22">#REF!</definedName>
    <definedName name="______JAZ3" localSheetId="15">#REF!</definedName>
    <definedName name="______JAZ3" localSheetId="21">#REF!</definedName>
    <definedName name="______JAZ3">#REF!</definedName>
    <definedName name="______JAZ33" localSheetId="15">#REF!</definedName>
    <definedName name="______JAZ33" localSheetId="21">#REF!</definedName>
    <definedName name="______JAZ33">#REF!</definedName>
    <definedName name="______Jul1">[23]Anual!$A$24</definedName>
    <definedName name="______JUL95" localSheetId="3">[14]Consultoria!#REF!</definedName>
    <definedName name="______JUL95">[14]Consultoria!#REF!</definedName>
    <definedName name="______JUL96" localSheetId="3">[14]Consultoria!#REF!</definedName>
    <definedName name="______JUL96">[14]Consultoria!#REF!</definedName>
    <definedName name="______JUL97" localSheetId="3">[14]Consultoria!#REF!</definedName>
    <definedName name="______JUL97">[14]Consultoria!#REF!</definedName>
    <definedName name="______JUL98" localSheetId="3">[14]Consultoria!#REF!</definedName>
    <definedName name="______JUL98">[14]Consultoria!#REF!</definedName>
    <definedName name="______JUL99" localSheetId="3">[14]Consultoria!#REF!</definedName>
    <definedName name="______JUL99">[14]Consultoria!#REF!</definedName>
    <definedName name="______Jun1">[23]Anual!$Q$15</definedName>
    <definedName name="______JUN95" localSheetId="3">[14]Consultoria!#REF!</definedName>
    <definedName name="______JUN95">[14]Consultoria!#REF!</definedName>
    <definedName name="______JUN96" localSheetId="3">[14]Consultoria!#REF!</definedName>
    <definedName name="______JUN96">[14]Consultoria!#REF!</definedName>
    <definedName name="______JUN97" localSheetId="3">[14]Consultoria!#REF!</definedName>
    <definedName name="______JUN97">[14]Consultoria!#REF!</definedName>
    <definedName name="______JUN98" localSheetId="3">[14]Consultoria!#REF!</definedName>
    <definedName name="______JUN98">[14]Consultoria!#REF!</definedName>
    <definedName name="______JUN99" localSheetId="3">[14]Consultoria!#REF!</definedName>
    <definedName name="______JUN99">[14]Consultoria!#REF!</definedName>
    <definedName name="______Mai1">[23]Anual!$I$15</definedName>
    <definedName name="______MAI95" localSheetId="3">[14]Consultoria!#REF!</definedName>
    <definedName name="______MAI95">[14]Consultoria!#REF!</definedName>
    <definedName name="______MAI96" localSheetId="3">[14]Consultoria!#REF!</definedName>
    <definedName name="______MAI96">[14]Consultoria!#REF!</definedName>
    <definedName name="______MAI97" localSheetId="3">[14]Consultoria!#REF!</definedName>
    <definedName name="______MAI97">[14]Consultoria!#REF!</definedName>
    <definedName name="______MAI98" localSheetId="3">[14]Consultoria!#REF!</definedName>
    <definedName name="______MAI98">[14]Consultoria!#REF!</definedName>
    <definedName name="______MAI99" localSheetId="3">[14]Consultoria!#REF!</definedName>
    <definedName name="______MAI99">[14]Consultoria!#REF!</definedName>
    <definedName name="______MAI990" localSheetId="3">[14]Consultoria!#REF!</definedName>
    <definedName name="______MAI990">[14]Consultoria!#REF!</definedName>
    <definedName name="______MAR95" localSheetId="3">[14]Consultoria!#REF!</definedName>
    <definedName name="______MAR95">[14]Consultoria!#REF!</definedName>
    <definedName name="______MAR96" localSheetId="3">[14]Consultoria!#REF!</definedName>
    <definedName name="______MAR96">[14]Consultoria!#REF!</definedName>
    <definedName name="______MAR97" localSheetId="3">[14]Consultoria!#REF!</definedName>
    <definedName name="______MAR97">[14]Consultoria!#REF!</definedName>
    <definedName name="______MAR98" localSheetId="3">[14]Consultoria!#REF!</definedName>
    <definedName name="______MAR98">[14]Consultoria!#REF!</definedName>
    <definedName name="______MAR99" localSheetId="3">[14]Consultoria!#REF!</definedName>
    <definedName name="______MAR99">[14]Consultoria!#REF!</definedName>
    <definedName name="______mem2" localSheetId="4">'[34]Mat Asf'!$H$37</definedName>
    <definedName name="______mem2" localSheetId="21">'[11]Mat Asf'!$H$37</definedName>
    <definedName name="______mem2">'[34]Mat Asf'!$H$37</definedName>
    <definedName name="______Nov1">[23]Anual!$I$33</definedName>
    <definedName name="______NOV94" localSheetId="3">[14]Consultoria!#REF!</definedName>
    <definedName name="______NOV94">[14]Consultoria!#REF!</definedName>
    <definedName name="______NOV95" localSheetId="3">[14]Consultoria!#REF!</definedName>
    <definedName name="______NOV95">[14]Consultoria!#REF!</definedName>
    <definedName name="______NOV96" localSheetId="3">[14]Consultoria!#REF!</definedName>
    <definedName name="______NOV96">[14]Consultoria!#REF!</definedName>
    <definedName name="______NOV97" localSheetId="3">[14]Consultoria!#REF!</definedName>
    <definedName name="______NOV97">[14]Consultoria!#REF!</definedName>
    <definedName name="______NOV98" localSheetId="3">[14]Consultoria!#REF!</definedName>
    <definedName name="______NOV98">[14]Consultoria!#REF!</definedName>
    <definedName name="______NOV99" localSheetId="3">[14]Consultoria!#REF!</definedName>
    <definedName name="______NOV99">[14]Consultoria!#REF!</definedName>
    <definedName name="______oac2" localSheetId="4">#REF!</definedName>
    <definedName name="______oac2" localSheetId="15">#REF!</definedName>
    <definedName name="______oac2" localSheetId="21">#REF!</definedName>
    <definedName name="______oac2" localSheetId="9">#REF!</definedName>
    <definedName name="______oac2" localSheetId="8">#REF!</definedName>
    <definedName name="______oac2">#REF!</definedName>
    <definedName name="______oae2" localSheetId="4">#REF!</definedName>
    <definedName name="______oae2" localSheetId="15">#REF!</definedName>
    <definedName name="______oae2" localSheetId="21">#REF!</definedName>
    <definedName name="______oae2" localSheetId="9">#REF!</definedName>
    <definedName name="______oae2" localSheetId="8">#REF!</definedName>
    <definedName name="______oae2">#REF!</definedName>
    <definedName name="______oco2" localSheetId="4">#REF!</definedName>
    <definedName name="______oco2" localSheetId="15">#REF!</definedName>
    <definedName name="______oco2" localSheetId="21">#REF!</definedName>
    <definedName name="______oco2" localSheetId="9">#REF!</definedName>
    <definedName name="______oco2" localSheetId="8">#REF!</definedName>
    <definedName name="______oco2">#REF!</definedName>
    <definedName name="______Out1">[23]Anual!$A$33</definedName>
    <definedName name="______OUT94" localSheetId="3">[14]Consultoria!#REF!</definedName>
    <definedName name="______OUT94">[14]Consultoria!#REF!</definedName>
    <definedName name="______OUT95" localSheetId="3">[14]Consultoria!#REF!</definedName>
    <definedName name="______OUT95">[14]Consultoria!#REF!</definedName>
    <definedName name="______OUT96" localSheetId="3">[14]Consultoria!#REF!</definedName>
    <definedName name="______OUT96">[14]Consultoria!#REF!</definedName>
    <definedName name="______OUT97" localSheetId="3">[14]Consultoria!#REF!</definedName>
    <definedName name="______OUT97">[14]Consultoria!#REF!</definedName>
    <definedName name="______OUT98" localSheetId="4" hidden="1">{#N/A,#N/A,TRUE,"Serviços"}</definedName>
    <definedName name="______OUT98" localSheetId="3">[14]Consultoria!#REF!</definedName>
    <definedName name="______OUT98" localSheetId="7" hidden="1">{#N/A,#N/A,TRUE,"Serviços"}</definedName>
    <definedName name="______OUT98" localSheetId="9" hidden="1">{#N/A,#N/A,TRUE,"Serviços"}</definedName>
    <definedName name="______OUT98" localSheetId="8" hidden="1">{#N/A,#N/A,TRUE,"Serviços"}</definedName>
    <definedName name="______OUT98">[14]Consultoria!#REF!</definedName>
    <definedName name="______OUT99" localSheetId="3">[14]Consultoria!#REF!</definedName>
    <definedName name="______OUT99">[14]Consultoria!#REF!</definedName>
    <definedName name="______OUTT98888" hidden="1">{#N/A,#N/A,TRUE,"Serviços"}</definedName>
    <definedName name="______pav2" localSheetId="4">#REF!</definedName>
    <definedName name="______pav2" localSheetId="15">#REF!</definedName>
    <definedName name="______pav2" localSheetId="21">#REF!</definedName>
    <definedName name="______pav2" localSheetId="9">#REF!</definedName>
    <definedName name="______pav2" localSheetId="8">#REF!</definedName>
    <definedName name="______pav2">#REF!</definedName>
    <definedName name="______PL1" localSheetId="4">#REF!</definedName>
    <definedName name="______PL1" localSheetId="15">#REF!</definedName>
    <definedName name="______PL1" localSheetId="9">#REF!</definedName>
    <definedName name="______PL1" localSheetId="8">#REF!</definedName>
    <definedName name="______PL1">#REF!</definedName>
    <definedName name="______r" localSheetId="4">#REF!</definedName>
    <definedName name="______r" localSheetId="15">#REF!</definedName>
    <definedName name="______r" localSheetId="9">#REF!</definedName>
    <definedName name="______r" localSheetId="8">#REF!</definedName>
    <definedName name="______r">#REF!</definedName>
    <definedName name="______Rbv1" localSheetId="4">'[19]Página 16'!$C$3:$C$7</definedName>
    <definedName name="______Rbv1">'[19]Página 16'!$C$3:$C$7</definedName>
    <definedName name="______reg1" localSheetId="4">[21]DADOS!$B$4</definedName>
    <definedName name="______reg1">[21]DADOS!$B$4</definedName>
    <definedName name="______reg3" localSheetId="4">[22]eq!$A$2:$D$42</definedName>
    <definedName name="______reg3">[22]eq!$A$2:$D$42</definedName>
    <definedName name="______reg5" localSheetId="4">[22]mo!$A$2:$C$10</definedName>
    <definedName name="______reg5">[22]mo!$A$2:$C$10</definedName>
    <definedName name="______reg7" localSheetId="4">[21]mat!$A$2:$C$33</definedName>
    <definedName name="______reg7">[21]mat!$A$2:$C$33</definedName>
    <definedName name="______RET1" localSheetId="4">#REF!</definedName>
    <definedName name="______RET1" localSheetId="15">#REF!</definedName>
    <definedName name="______RET1" localSheetId="21">#REF!</definedName>
    <definedName name="______RET1" localSheetId="9">#REF!</definedName>
    <definedName name="______RET1" localSheetId="8">#REF!</definedName>
    <definedName name="______RET1">#REF!</definedName>
    <definedName name="______Set1">[23]Anual!$Q$24</definedName>
    <definedName name="______SET94" localSheetId="3">[14]Consultoria!#REF!</definedName>
    <definedName name="______SET94">[14]Consultoria!#REF!</definedName>
    <definedName name="______SET95" localSheetId="3">[14]Consultoria!#REF!</definedName>
    <definedName name="______SET95">[14]Consultoria!#REF!</definedName>
    <definedName name="______SET96" localSheetId="3">[14]Consultoria!#REF!</definedName>
    <definedName name="______SET96">[14]Consultoria!#REF!</definedName>
    <definedName name="______SET97" localSheetId="3">[14]Consultoria!#REF!</definedName>
    <definedName name="______SET97">[14]Consultoria!#REF!</definedName>
    <definedName name="______SET98" localSheetId="3">[14]Consultoria!#REF!</definedName>
    <definedName name="______SET98">[14]Consultoria!#REF!</definedName>
    <definedName name="______SET99" localSheetId="3">[14]Consultoria!#REF!</definedName>
    <definedName name="______SET99">[14]Consultoria!#REF!</definedName>
    <definedName name="______ter2" localSheetId="4">#REF!</definedName>
    <definedName name="______ter2" localSheetId="15">#REF!</definedName>
    <definedName name="______ter2" localSheetId="21">#REF!</definedName>
    <definedName name="______ter2" localSheetId="9">#REF!</definedName>
    <definedName name="______ter2" localSheetId="8">#REF!</definedName>
    <definedName name="______ter2">#REF!</definedName>
    <definedName name="______TP10">'[23]Recuperação da Pista'!$H$560</definedName>
    <definedName name="______TP5">'[23]Recuperação da Pista'!$H$400</definedName>
    <definedName name="______tsd4" localSheetId="4">#REF!</definedName>
    <definedName name="______tsd4" localSheetId="15">#REF!</definedName>
    <definedName name="______tsd4" localSheetId="21">#REF!</definedName>
    <definedName name="______tsd4" localSheetId="9">#REF!</definedName>
    <definedName name="______tsd4" localSheetId="8">#REF!</definedName>
    <definedName name="______tsd4">#REF!</definedName>
    <definedName name="______TT1" localSheetId="4">[31]RELATÓRIO!$D$18</definedName>
    <definedName name="______TT1" localSheetId="21">[9]RELATÓRIO!$D$18</definedName>
    <definedName name="______TT1">[31]RELATÓRIO!$D$18</definedName>
    <definedName name="______TT10" localSheetId="4">[31]RELATÓRIO!$D$64</definedName>
    <definedName name="______TT10" localSheetId="21">[9]RELATÓRIO!$D$64</definedName>
    <definedName name="______TT10">[31]RELATÓRIO!$D$64</definedName>
    <definedName name="______TT100" localSheetId="4">[31]RELATÓRIO!$D$530</definedName>
    <definedName name="______TT100" localSheetId="21">[9]RELATÓRIO!$D$530</definedName>
    <definedName name="______TT100">[31]RELATÓRIO!$D$530</definedName>
    <definedName name="______TT101" localSheetId="4">[31]RELATÓRIO!$D$535</definedName>
    <definedName name="______TT101" localSheetId="21">[9]RELATÓRIO!$D$535</definedName>
    <definedName name="______TT101">[31]RELATÓRIO!$D$535</definedName>
    <definedName name="______TT102" localSheetId="4">'[15]Relatório-1ª med.'!#REF!</definedName>
    <definedName name="______TT102" localSheetId="15">'[15]Relatório-1ª med.'!#REF!</definedName>
    <definedName name="______TT102" localSheetId="21">[9]RELATÓRIO!$D$540</definedName>
    <definedName name="______TT102" localSheetId="9">'[15]Relatório-1ª med.'!#REF!</definedName>
    <definedName name="______TT102" localSheetId="8">'[15]Relatório-1ª med.'!#REF!</definedName>
    <definedName name="______TT102">'[15]Relatório-1ª med.'!#REF!</definedName>
    <definedName name="______TT103" localSheetId="4">[31]RELATÓRIO!$D$545</definedName>
    <definedName name="______TT103" localSheetId="21">[9]RELATÓRIO!$D$545</definedName>
    <definedName name="______TT103">[31]RELATÓRIO!$D$545</definedName>
    <definedName name="______TT104" localSheetId="4">[31]RELATÓRIO!$D$550</definedName>
    <definedName name="______TT104" localSheetId="21">[9]RELATÓRIO!$D$550</definedName>
    <definedName name="______TT104">[31]RELATÓRIO!$D$550</definedName>
    <definedName name="______TT105" localSheetId="4">[31]RELATÓRIO!$D$555</definedName>
    <definedName name="______TT105" localSheetId="21">[9]RELATÓRIO!$D$555</definedName>
    <definedName name="______TT105">[31]RELATÓRIO!$D$555</definedName>
    <definedName name="______TT106" localSheetId="4">[31]RELATÓRIO!$D$560</definedName>
    <definedName name="______TT106" localSheetId="21">[9]RELATÓRIO!$D$560</definedName>
    <definedName name="______TT106">[31]RELATÓRIO!$D$560</definedName>
    <definedName name="______TT107" localSheetId="4">'[15]Relatório-1ª med.'!#REF!</definedName>
    <definedName name="______TT107" localSheetId="15">'[15]Relatório-1ª med.'!#REF!</definedName>
    <definedName name="______TT107" localSheetId="21">[9]RELATÓRIO!$D$567</definedName>
    <definedName name="______TT107" localSheetId="9">'[15]Relatório-1ª med.'!#REF!</definedName>
    <definedName name="______TT107" localSheetId="8">'[15]Relatório-1ª med.'!#REF!</definedName>
    <definedName name="______TT107">'[15]Relatório-1ª med.'!#REF!</definedName>
    <definedName name="______TT108" localSheetId="4">[31]RELATÓRIO!$D$572</definedName>
    <definedName name="______TT108" localSheetId="21">[9]RELATÓRIO!$D$572</definedName>
    <definedName name="______TT108">[31]RELATÓRIO!$D$572</definedName>
    <definedName name="______TT109" localSheetId="4">[31]RELATÓRIO!$D$577</definedName>
    <definedName name="______TT109" localSheetId="21">[9]RELATÓRIO!$D$577</definedName>
    <definedName name="______TT109">[31]RELATÓRIO!$D$577</definedName>
    <definedName name="______TT11" localSheetId="4">[31]RELATÓRIO!$D$69</definedName>
    <definedName name="______TT11" localSheetId="21">[9]RELATÓRIO!$D$69</definedName>
    <definedName name="______TT11">[31]RELATÓRIO!$D$69</definedName>
    <definedName name="______TT110" localSheetId="4">[31]RELATÓRIO!$D$582</definedName>
    <definedName name="______TT110" localSheetId="21">[9]RELATÓRIO!$D$582</definedName>
    <definedName name="______TT110">[31]RELATÓRIO!$D$582</definedName>
    <definedName name="______TT111" localSheetId="4">[31]RELATÓRIO!$D$587</definedName>
    <definedName name="______TT111" localSheetId="21">[9]RELATÓRIO!$D$587</definedName>
    <definedName name="______TT111">[31]RELATÓRIO!$D$587</definedName>
    <definedName name="______TT112" localSheetId="4">[31]RELATÓRIO!$D$592</definedName>
    <definedName name="______TT112" localSheetId="21">[9]RELATÓRIO!$D$592</definedName>
    <definedName name="______TT112">[31]RELATÓRIO!$D$592</definedName>
    <definedName name="______TT113" localSheetId="4">[31]RELATÓRIO!$D$597</definedName>
    <definedName name="______TT113" localSheetId="21">[9]RELATÓRIO!$D$597</definedName>
    <definedName name="______TT113">[31]RELATÓRIO!$D$597</definedName>
    <definedName name="______TT114" localSheetId="4">[31]RELATÓRIO!$D$602</definedName>
    <definedName name="______TT114" localSheetId="21">[9]RELATÓRIO!$D$602</definedName>
    <definedName name="______TT114">[31]RELATÓRIO!$D$602</definedName>
    <definedName name="______TT115" localSheetId="4">[31]RELATÓRIO!$D$607</definedName>
    <definedName name="______TT115" localSheetId="21">[9]RELATÓRIO!$D$607</definedName>
    <definedName name="______TT115">[31]RELATÓRIO!$D$607</definedName>
    <definedName name="______TT116" localSheetId="4">[31]RELATÓRIO!$D$612</definedName>
    <definedName name="______TT116" localSheetId="21">[9]RELATÓRIO!$D$612</definedName>
    <definedName name="______TT116">[31]RELATÓRIO!$D$612</definedName>
    <definedName name="______TT117" localSheetId="4">[31]RELATÓRIO!$D$616</definedName>
    <definedName name="______TT117" localSheetId="21">[9]RELATÓRIO!$D$616</definedName>
    <definedName name="______TT117">[31]RELATÓRIO!$D$616</definedName>
    <definedName name="______TT118" localSheetId="4">[31]RELATÓRIO!$D$621</definedName>
    <definedName name="______TT118" localSheetId="21">[9]RELATÓRIO!$D$621</definedName>
    <definedName name="______TT118">[31]RELATÓRIO!$D$621</definedName>
    <definedName name="______TT119" localSheetId="4">[31]RELATÓRIO!$D$626</definedName>
    <definedName name="______TT119" localSheetId="21">[9]RELATÓRIO!$D$626</definedName>
    <definedName name="______TT119">[31]RELATÓRIO!$D$626</definedName>
    <definedName name="______TT12" localSheetId="4">[31]RELATÓRIO!$D$74</definedName>
    <definedName name="______TT12" localSheetId="21">[9]RELATÓRIO!$D$74</definedName>
    <definedName name="______TT12">[31]RELATÓRIO!$D$74</definedName>
    <definedName name="______TT120" localSheetId="4">[31]RELATÓRIO!$D$631</definedName>
    <definedName name="______TT120" localSheetId="21">[9]RELATÓRIO!$D$631</definedName>
    <definedName name="______TT120">[31]RELATÓRIO!$D$631</definedName>
    <definedName name="______TT121" localSheetId="4">'[15]Relatório-1ª med.'!#REF!</definedName>
    <definedName name="______TT121" localSheetId="15">'[15]Relatório-1ª med.'!#REF!</definedName>
    <definedName name="______TT121" localSheetId="21">[9]RELATÓRIO!$D$636</definedName>
    <definedName name="______TT121" localSheetId="9">'[15]Relatório-1ª med.'!#REF!</definedName>
    <definedName name="______TT121" localSheetId="8">'[15]Relatório-1ª med.'!#REF!</definedName>
    <definedName name="______TT121">'[15]Relatório-1ª med.'!#REF!</definedName>
    <definedName name="______TT122" localSheetId="4">[31]RELATÓRIO!$D$641</definedName>
    <definedName name="______TT122" localSheetId="21">[9]RELATÓRIO!$D$641</definedName>
    <definedName name="______TT122">[31]RELATÓRIO!$D$641</definedName>
    <definedName name="______TT123" localSheetId="4">'[15]Relatório-1ª med.'!#REF!</definedName>
    <definedName name="______TT123" localSheetId="15">'[15]Relatório-1ª med.'!#REF!</definedName>
    <definedName name="______TT123" localSheetId="21">[9]RELATÓRIO!$D$646</definedName>
    <definedName name="______TT123" localSheetId="9">'[15]Relatório-1ª med.'!#REF!</definedName>
    <definedName name="______TT123" localSheetId="8">'[15]Relatório-1ª med.'!#REF!</definedName>
    <definedName name="______TT123">'[15]Relatório-1ª med.'!#REF!</definedName>
    <definedName name="______TT124" localSheetId="4">[31]RELATÓRIO!$D$652</definedName>
    <definedName name="______TT124" localSheetId="21">[9]RELATÓRIO!$D$652</definedName>
    <definedName name="______TT124">[31]RELATÓRIO!$D$652</definedName>
    <definedName name="______TT125" localSheetId="4">[31]RELATÓRIO!$D$657</definedName>
    <definedName name="______TT125" localSheetId="21">[9]RELATÓRIO!$D$657</definedName>
    <definedName name="______TT125">[31]RELATÓRIO!$D$657</definedName>
    <definedName name="______TT126" localSheetId="4">[31]RELATÓRIO!$D$662</definedName>
    <definedName name="______TT126" localSheetId="21">[9]RELATÓRIO!$D$662</definedName>
    <definedName name="______TT126">[31]RELATÓRIO!$D$662</definedName>
    <definedName name="______TT127" localSheetId="4">[31]RELATÓRIO!$D$667</definedName>
    <definedName name="______TT127" localSheetId="21">[9]RELATÓRIO!$D$667</definedName>
    <definedName name="______TT127">[31]RELATÓRIO!$D$667</definedName>
    <definedName name="______TT128" localSheetId="4">[31]RELATÓRIO!$D$672</definedName>
    <definedName name="______TT128" localSheetId="21">[9]RELATÓRIO!$D$672</definedName>
    <definedName name="______TT128">[31]RELATÓRIO!$D$672</definedName>
    <definedName name="______TT129" localSheetId="4">[31]RELATÓRIO!$D$677</definedName>
    <definedName name="______TT129" localSheetId="21">[9]RELATÓRIO!$D$677</definedName>
    <definedName name="______TT129">[31]RELATÓRIO!$D$677</definedName>
    <definedName name="______TT13" localSheetId="4">[31]RELATÓRIO!$D$79</definedName>
    <definedName name="______TT13" localSheetId="21">[9]RELATÓRIO!$D$79</definedName>
    <definedName name="______TT13">[31]RELATÓRIO!$D$79</definedName>
    <definedName name="______TT130" localSheetId="4">[31]RELATÓRIO!$D$682</definedName>
    <definedName name="______TT130" localSheetId="21">[9]RELATÓRIO!$D$682</definedName>
    <definedName name="______TT130">[31]RELATÓRIO!$D$682</definedName>
    <definedName name="______TT131" localSheetId="4">[31]RELATÓRIO!$D$687</definedName>
    <definedName name="______TT131" localSheetId="21">[9]RELATÓRIO!$D$687</definedName>
    <definedName name="______TT131">[31]RELATÓRIO!$D$687</definedName>
    <definedName name="______TT132" localSheetId="4">[31]RELATÓRIO!$D$692</definedName>
    <definedName name="______TT132" localSheetId="21">[9]RELATÓRIO!$D$692</definedName>
    <definedName name="______TT132">[31]RELATÓRIO!$D$692</definedName>
    <definedName name="______TT133" localSheetId="4">[31]RELATÓRIO!$D$697</definedName>
    <definedName name="______TT133" localSheetId="21">[9]RELATÓRIO!$D$697</definedName>
    <definedName name="______TT133">[31]RELATÓRIO!$D$697</definedName>
    <definedName name="______TT134" localSheetId="4">[31]RELATÓRIO!$D$702</definedName>
    <definedName name="______TT134" localSheetId="21">[9]RELATÓRIO!$D$702</definedName>
    <definedName name="______TT134">[31]RELATÓRIO!$D$702</definedName>
    <definedName name="______TT135" localSheetId="4">[31]RELATÓRIO!$D$707</definedName>
    <definedName name="______TT135" localSheetId="21">[9]RELATÓRIO!$D$707</definedName>
    <definedName name="______TT135">[31]RELATÓRIO!$D$707</definedName>
    <definedName name="______TT136" localSheetId="4">[31]RELATÓRIO!$D$712</definedName>
    <definedName name="______TT136" localSheetId="21">[9]RELATÓRIO!$D$712</definedName>
    <definedName name="______TT136">[31]RELATÓRIO!$D$712</definedName>
    <definedName name="______TT137" localSheetId="4">[31]RELATÓRIO!$D$716</definedName>
    <definedName name="______TT137" localSheetId="21">[9]RELATÓRIO!$D$716</definedName>
    <definedName name="______TT137">[31]RELATÓRIO!$D$716</definedName>
    <definedName name="______TT138" localSheetId="4">[31]RELATÓRIO!$D$721</definedName>
    <definedName name="______TT138" localSheetId="21">[9]RELATÓRIO!$D$721</definedName>
    <definedName name="______TT138">[31]RELATÓRIO!$D$721</definedName>
    <definedName name="______TT139" localSheetId="4">[31]RELATÓRIO!$D$726</definedName>
    <definedName name="______TT139" localSheetId="21">[9]RELATÓRIO!$D$726</definedName>
    <definedName name="______TT139">[31]RELATÓRIO!$D$726</definedName>
    <definedName name="______TT14" localSheetId="4">[31]RELATÓRIO!$D$84</definedName>
    <definedName name="______TT14" localSheetId="21">[9]RELATÓRIO!$D$84</definedName>
    <definedName name="______TT14">[31]RELATÓRIO!$D$84</definedName>
    <definedName name="______TT140" localSheetId="4">[31]RELATÓRIO!$D$731</definedName>
    <definedName name="______TT140" localSheetId="21">[9]RELATÓRIO!$D$731</definedName>
    <definedName name="______TT140">[31]RELATÓRIO!$D$731</definedName>
    <definedName name="______TT141" localSheetId="4">[31]RELATÓRIO!$D$736</definedName>
    <definedName name="______TT141" localSheetId="21">[9]RELATÓRIO!$D$736</definedName>
    <definedName name="______TT141">[31]RELATÓRIO!$D$736</definedName>
    <definedName name="______TT142" localSheetId="4">[31]RELATÓRIO!$D$741</definedName>
    <definedName name="______TT142" localSheetId="21">[9]RELATÓRIO!$D$741</definedName>
    <definedName name="______TT142">[31]RELATÓRIO!$D$741</definedName>
    <definedName name="______TT15" localSheetId="4">[31]RELATÓRIO!$D$89</definedName>
    <definedName name="______TT15" localSheetId="21">[9]RELATÓRIO!$D$89</definedName>
    <definedName name="______TT15">[31]RELATÓRIO!$D$89</definedName>
    <definedName name="______TT16" localSheetId="4">[31]RELATÓRIO!$D$93</definedName>
    <definedName name="______TT16" localSheetId="21">[9]RELATÓRIO!$D$93</definedName>
    <definedName name="______TT16">[31]RELATÓRIO!$D$93</definedName>
    <definedName name="______TT17" localSheetId="4">[31]RELATÓRIO!$D$98</definedName>
    <definedName name="______TT17" localSheetId="21">[9]RELATÓRIO!$D$98</definedName>
    <definedName name="______TT17">[31]RELATÓRIO!$D$98</definedName>
    <definedName name="______TT18" localSheetId="4">[31]RELATÓRIO!$D$103</definedName>
    <definedName name="______TT18" localSheetId="21">[9]RELATÓRIO!$D$103</definedName>
    <definedName name="______TT18">[31]RELATÓRIO!$D$103</definedName>
    <definedName name="______TT19" localSheetId="4">'[15]Relatório-1ª med.'!#REF!</definedName>
    <definedName name="______TT19" localSheetId="15">'[15]Relatório-1ª med.'!#REF!</definedName>
    <definedName name="______TT19" localSheetId="21">[9]RELATÓRIO!$D$108</definedName>
    <definedName name="______TT19" localSheetId="9">'[15]Relatório-1ª med.'!#REF!</definedName>
    <definedName name="______TT19" localSheetId="8">'[15]Relatório-1ª med.'!#REF!</definedName>
    <definedName name="______TT19">'[15]Relatório-1ª med.'!#REF!</definedName>
    <definedName name="______TT2" localSheetId="4">[31]RELATÓRIO!$D$23</definedName>
    <definedName name="______TT2" localSheetId="21">[9]RELATÓRIO!$D$23</definedName>
    <definedName name="______TT2">[31]RELATÓRIO!$D$23</definedName>
    <definedName name="______TT20" localSheetId="4">'[15]Relatório-1ª med.'!#REF!</definedName>
    <definedName name="______TT20" localSheetId="15">'[15]Relatório-1ª med.'!#REF!</definedName>
    <definedName name="______TT20" localSheetId="21">[9]RELATÓRIO!$D$113</definedName>
    <definedName name="______TT20" localSheetId="9">'[15]Relatório-1ª med.'!#REF!</definedName>
    <definedName name="______TT20" localSheetId="8">'[15]Relatório-1ª med.'!#REF!</definedName>
    <definedName name="______TT20">'[15]Relatório-1ª med.'!#REF!</definedName>
    <definedName name="______TT21" localSheetId="4">'[15]Relatório-1ª med.'!#REF!</definedName>
    <definedName name="______TT21" localSheetId="15">'[15]Relatório-1ª med.'!#REF!</definedName>
    <definedName name="______TT21" localSheetId="21">[9]RELATÓRIO!$D$118</definedName>
    <definedName name="______TT21" localSheetId="9">'[15]Relatório-1ª med.'!#REF!</definedName>
    <definedName name="______TT21" localSheetId="8">'[15]Relatório-1ª med.'!#REF!</definedName>
    <definedName name="______TT21">'[15]Relatório-1ª med.'!#REF!</definedName>
    <definedName name="______TT22" localSheetId="4">'[15]Relatório-1ª med.'!#REF!</definedName>
    <definedName name="______TT22" localSheetId="15">'[15]Relatório-1ª med.'!#REF!</definedName>
    <definedName name="______TT22" localSheetId="21">[9]RELATÓRIO!$D$123</definedName>
    <definedName name="______TT22" localSheetId="9">'[15]Relatório-1ª med.'!#REF!</definedName>
    <definedName name="______TT22" localSheetId="8">'[15]Relatório-1ª med.'!#REF!</definedName>
    <definedName name="______TT22">'[15]Relatório-1ª med.'!#REF!</definedName>
    <definedName name="______tt23" localSheetId="4">[31]RELATÓRIO!$D$129</definedName>
    <definedName name="______tt23" localSheetId="21">[9]RELATÓRIO!$D$129</definedName>
    <definedName name="______tt23">[31]RELATÓRIO!$D$129</definedName>
    <definedName name="______TT24" localSheetId="4">[31]RELATÓRIO!$D$134</definedName>
    <definedName name="______TT24" localSheetId="21">[9]RELATÓRIO!$D$134</definedName>
    <definedName name="______TT24">[31]RELATÓRIO!$D$134</definedName>
    <definedName name="______TT25" localSheetId="4">[31]RELATÓRIO!$D$139</definedName>
    <definedName name="______TT25" localSheetId="21">[9]RELATÓRIO!$D$139</definedName>
    <definedName name="______TT25">[31]RELATÓRIO!$D$139</definedName>
    <definedName name="______TT26" localSheetId="4">'[15]Relatório-1ª med.'!#REF!</definedName>
    <definedName name="______TT26" localSheetId="15">'[15]Relatório-1ª med.'!#REF!</definedName>
    <definedName name="______TT26" localSheetId="21">[9]RELATÓRIO!$D$144</definedName>
    <definedName name="______TT26" localSheetId="9">'[15]Relatório-1ª med.'!#REF!</definedName>
    <definedName name="______TT26" localSheetId="8">'[15]Relatório-1ª med.'!#REF!</definedName>
    <definedName name="______TT26">'[15]Relatório-1ª med.'!#REF!</definedName>
    <definedName name="______TT27" localSheetId="4">'[15]Relatório-1ª med.'!#REF!</definedName>
    <definedName name="______TT27" localSheetId="15">'[15]Relatório-1ª med.'!#REF!</definedName>
    <definedName name="______TT27" localSheetId="21">[9]RELATÓRIO!$D$149</definedName>
    <definedName name="______TT27" localSheetId="9">'[15]Relatório-1ª med.'!#REF!</definedName>
    <definedName name="______TT27" localSheetId="8">'[15]Relatório-1ª med.'!#REF!</definedName>
    <definedName name="______TT27">'[15]Relatório-1ª med.'!#REF!</definedName>
    <definedName name="______TT28" localSheetId="4">'[15]Relatório-1ª med.'!#REF!</definedName>
    <definedName name="______TT28" localSheetId="15">'[15]Relatório-1ª med.'!#REF!</definedName>
    <definedName name="______TT28" localSheetId="21">[9]RELATÓRIO!$D$154</definedName>
    <definedName name="______TT28" localSheetId="9">'[15]Relatório-1ª med.'!#REF!</definedName>
    <definedName name="______TT28" localSheetId="8">'[15]Relatório-1ª med.'!#REF!</definedName>
    <definedName name="______TT28">'[15]Relatório-1ª med.'!#REF!</definedName>
    <definedName name="______tt288" localSheetId="4">[31]RELATÓRIO!$D$159</definedName>
    <definedName name="______tt288" localSheetId="21">[9]RELATÓRIO!$D$159</definedName>
    <definedName name="______tt288">[31]RELATÓRIO!$D$159</definedName>
    <definedName name="______TT29" localSheetId="4">[31]RELATÓRIO!$D$164</definedName>
    <definedName name="______TT29" localSheetId="21">[9]RELATÓRIO!$D$164</definedName>
    <definedName name="______TT29">[31]RELATÓRIO!$D$164</definedName>
    <definedName name="______TT3" localSheetId="4">[31]RELATÓRIO!$D$28</definedName>
    <definedName name="______TT3" localSheetId="21">[9]RELATÓRIO!$D$28</definedName>
    <definedName name="______TT3">[31]RELATÓRIO!$D$28</definedName>
    <definedName name="______TT30" localSheetId="4">'[15]Relatório-1ª med.'!#REF!</definedName>
    <definedName name="______TT30" localSheetId="15">'[15]Relatório-1ª med.'!#REF!</definedName>
    <definedName name="______TT30" localSheetId="21">[9]RELATÓRIO!$D$169</definedName>
    <definedName name="______TT30" localSheetId="9">'[15]Relatório-1ª med.'!#REF!</definedName>
    <definedName name="______TT30" localSheetId="8">'[15]Relatório-1ª med.'!#REF!</definedName>
    <definedName name="______TT30">'[15]Relatório-1ª med.'!#REF!</definedName>
    <definedName name="______tt300" localSheetId="4">[31]RELATÓRIO!$D$174</definedName>
    <definedName name="______tt300" localSheetId="21">[9]RELATÓRIO!$D$174</definedName>
    <definedName name="______tt300">[31]RELATÓRIO!$D$174</definedName>
    <definedName name="______TT31" localSheetId="4">'[15]Relatório-1ª med.'!#REF!</definedName>
    <definedName name="______TT31" localSheetId="15">'[15]Relatório-1ª med.'!#REF!</definedName>
    <definedName name="______TT31" localSheetId="21">[9]RELATÓRIO!$D$179</definedName>
    <definedName name="______TT31" localSheetId="9">'[15]Relatório-1ª med.'!#REF!</definedName>
    <definedName name="______TT31" localSheetId="8">'[15]Relatório-1ª med.'!#REF!</definedName>
    <definedName name="______TT31">'[15]Relatório-1ª med.'!#REF!</definedName>
    <definedName name="______TT32" localSheetId="4">'[15]Relatório-1ª med.'!#REF!</definedName>
    <definedName name="______TT32" localSheetId="15">'[15]Relatório-1ª med.'!#REF!</definedName>
    <definedName name="______TT32" localSheetId="21">[9]RELATÓRIO!$D$184</definedName>
    <definedName name="______TT32" localSheetId="9">'[15]Relatório-1ª med.'!#REF!</definedName>
    <definedName name="______TT32" localSheetId="8">'[15]Relatório-1ª med.'!#REF!</definedName>
    <definedName name="______TT32">'[15]Relatório-1ª med.'!#REF!</definedName>
    <definedName name="______tt322" localSheetId="4">[31]RELATÓRIO!$D$189</definedName>
    <definedName name="______tt322" localSheetId="21">[9]RELATÓRIO!$D$189</definedName>
    <definedName name="______tt322">[31]RELATÓRIO!$D$189</definedName>
    <definedName name="______TT33" localSheetId="4">'[15]Relatório-1ª med.'!#REF!</definedName>
    <definedName name="______TT33" localSheetId="15">'[15]Relatório-1ª med.'!#REF!</definedName>
    <definedName name="______TT33" localSheetId="21">[9]RELATÓRIO!$D$195</definedName>
    <definedName name="______TT33" localSheetId="9">'[15]Relatório-1ª med.'!#REF!</definedName>
    <definedName name="______TT33" localSheetId="8">'[15]Relatório-1ª med.'!#REF!</definedName>
    <definedName name="______TT33">'[15]Relatório-1ª med.'!#REF!</definedName>
    <definedName name="______TT34" localSheetId="4">'[15]Relatório-1ª med.'!#REF!</definedName>
    <definedName name="______TT34" localSheetId="15">'[15]Relatório-1ª med.'!#REF!</definedName>
    <definedName name="______TT34" localSheetId="21">[9]RELATÓRIO!$D$200</definedName>
    <definedName name="______TT34" localSheetId="9">'[15]Relatório-1ª med.'!#REF!</definedName>
    <definedName name="______TT34" localSheetId="8">'[15]Relatório-1ª med.'!#REF!</definedName>
    <definedName name="______TT34">'[15]Relatório-1ª med.'!#REF!</definedName>
    <definedName name="______TT35" localSheetId="4">[31]RELATÓRIO!$D$205</definedName>
    <definedName name="______TT35" localSheetId="21">[9]RELATÓRIO!$D$205</definedName>
    <definedName name="______TT35">[31]RELATÓRIO!$D$205</definedName>
    <definedName name="______TT36" localSheetId="4">'[15]Relatório-1ª med.'!#REF!</definedName>
    <definedName name="______TT36" localSheetId="15">'[15]Relatório-1ª med.'!#REF!</definedName>
    <definedName name="______TT36" localSheetId="21">[9]RELATÓRIO!$D$210</definedName>
    <definedName name="______TT36" localSheetId="9">'[15]Relatório-1ª med.'!#REF!</definedName>
    <definedName name="______TT36" localSheetId="8">'[15]Relatório-1ª med.'!#REF!</definedName>
    <definedName name="______TT36">'[15]Relatório-1ª med.'!#REF!</definedName>
    <definedName name="______TT37" localSheetId="4">'[15]Relatório-1ª med.'!#REF!</definedName>
    <definedName name="______TT37" localSheetId="15">'[15]Relatório-1ª med.'!#REF!</definedName>
    <definedName name="______TT37" localSheetId="21">[9]RELATÓRIO!$D$215</definedName>
    <definedName name="______TT37" localSheetId="9">'[15]Relatório-1ª med.'!#REF!</definedName>
    <definedName name="______TT37" localSheetId="8">'[15]Relatório-1ª med.'!#REF!</definedName>
    <definedName name="______TT37">'[15]Relatório-1ª med.'!#REF!</definedName>
    <definedName name="______TT38" localSheetId="4">'[15]Relatório-1ª med.'!#REF!</definedName>
    <definedName name="______TT38" localSheetId="15">'[15]Relatório-1ª med.'!#REF!</definedName>
    <definedName name="______TT38" localSheetId="21">[9]RELATÓRIO!$D$220</definedName>
    <definedName name="______TT38" localSheetId="9">'[15]Relatório-1ª med.'!#REF!</definedName>
    <definedName name="______TT38" localSheetId="8">'[15]Relatório-1ª med.'!#REF!</definedName>
    <definedName name="______TT38">'[15]Relatório-1ª med.'!#REF!</definedName>
    <definedName name="______TT39" localSheetId="4">'[15]Relatório-1ª med.'!#REF!</definedName>
    <definedName name="______TT39" localSheetId="15">'[15]Relatório-1ª med.'!#REF!</definedName>
    <definedName name="______TT39" localSheetId="21">[9]RELATÓRIO!$D$225</definedName>
    <definedName name="______TT39" localSheetId="9">'[15]Relatório-1ª med.'!#REF!</definedName>
    <definedName name="______TT39" localSheetId="8">'[15]Relatório-1ª med.'!#REF!</definedName>
    <definedName name="______TT39">'[15]Relatório-1ª med.'!#REF!</definedName>
    <definedName name="______TT4" localSheetId="4">[31]RELATÓRIO!$D$33</definedName>
    <definedName name="______TT4" localSheetId="21">[9]RELATÓRIO!$D$33</definedName>
    <definedName name="______TT4">[31]RELATÓRIO!$D$33</definedName>
    <definedName name="______TT40" localSheetId="4">'[15]Relatório-1ª med.'!#REF!</definedName>
    <definedName name="______TT40" localSheetId="15">'[15]Relatório-1ª med.'!#REF!</definedName>
    <definedName name="______TT40" localSheetId="21">[9]RELATÓRIO!$D$230</definedName>
    <definedName name="______TT40" localSheetId="9">'[15]Relatório-1ª med.'!#REF!</definedName>
    <definedName name="______TT40" localSheetId="8">'[15]Relatório-1ª med.'!#REF!</definedName>
    <definedName name="______TT40">'[15]Relatório-1ª med.'!#REF!</definedName>
    <definedName name="______TT41" localSheetId="4">[31]RELATÓRIO!$D$235</definedName>
    <definedName name="______TT41" localSheetId="21">[9]RELATÓRIO!$D$235</definedName>
    <definedName name="______TT41">[31]RELATÓRIO!$D$235</definedName>
    <definedName name="______TT42" localSheetId="4">[31]RELATÓRIO!$D$240</definedName>
    <definedName name="______TT42" localSheetId="21">[9]RELATÓRIO!$D$240</definedName>
    <definedName name="______TT42">[31]RELATÓRIO!$D$240</definedName>
    <definedName name="______TT43" localSheetId="4">[31]RELATÓRIO!$D$245</definedName>
    <definedName name="______TT43" localSheetId="21">[9]RELATÓRIO!$D$245</definedName>
    <definedName name="______TT43">[31]RELATÓRIO!$D$245</definedName>
    <definedName name="______TT44" localSheetId="4">[31]RELATÓRIO!$D$250</definedName>
    <definedName name="______TT44" localSheetId="21">[9]RELATÓRIO!$D$250</definedName>
    <definedName name="______TT44">[31]RELATÓRIO!$D$250</definedName>
    <definedName name="______TT45" localSheetId="4">[31]RELATÓRIO!$D$255</definedName>
    <definedName name="______TT45" localSheetId="21">[9]RELATÓRIO!$D$255</definedName>
    <definedName name="______TT45">[31]RELATÓRIO!$D$255</definedName>
    <definedName name="______TT46" localSheetId="4">[31]RELATÓRIO!$D$260</definedName>
    <definedName name="______TT46" localSheetId="21">[9]RELATÓRIO!$D$260</definedName>
    <definedName name="______TT46">[31]RELATÓRIO!$D$260</definedName>
    <definedName name="______TT47" localSheetId="4">[31]RELATÓRIO!$D$265</definedName>
    <definedName name="______TT47" localSheetId="21">[9]RELATÓRIO!$D$265</definedName>
    <definedName name="______TT47">[31]RELATÓRIO!$D$265</definedName>
    <definedName name="______TT48" localSheetId="4">[31]RELATÓRIO!$D$270</definedName>
    <definedName name="______TT48" localSheetId="21">[9]RELATÓRIO!$D$270</definedName>
    <definedName name="______TT48">[31]RELATÓRIO!$D$270</definedName>
    <definedName name="______TT49" localSheetId="4">[31]RELATÓRIO!$D$275</definedName>
    <definedName name="______TT49" localSheetId="21">[9]RELATÓRIO!$D$275</definedName>
    <definedName name="______TT49">[31]RELATÓRIO!$D$275</definedName>
    <definedName name="______TT5" localSheetId="4">'[15]Relatório-1ª med.'!#REF!</definedName>
    <definedName name="______TT5" localSheetId="15">'[15]Relatório-1ª med.'!#REF!</definedName>
    <definedName name="______TT5" localSheetId="21">[9]RELATÓRIO!$D$38</definedName>
    <definedName name="______TT5" localSheetId="9">'[15]Relatório-1ª med.'!#REF!</definedName>
    <definedName name="______TT5" localSheetId="8">'[15]Relatório-1ª med.'!#REF!</definedName>
    <definedName name="______TT5">'[15]Relatório-1ª med.'!#REF!</definedName>
    <definedName name="______TT50" localSheetId="4">[31]RELATÓRIO!$D$280</definedName>
    <definedName name="______TT50" localSheetId="21">[9]RELATÓRIO!$D$280</definedName>
    <definedName name="______TT50">[31]RELATÓRIO!$D$280</definedName>
    <definedName name="______TT51" localSheetId="4">[31]RELATÓRIO!$D$285</definedName>
    <definedName name="______TT51" localSheetId="21">[9]RELATÓRIO!$D$285</definedName>
    <definedName name="______TT51">[31]RELATÓRIO!$D$285</definedName>
    <definedName name="______TT52" localSheetId="4">'[15]Relatório-1ª med.'!#REF!</definedName>
    <definedName name="______TT52" localSheetId="15">'[15]Relatório-1ª med.'!#REF!</definedName>
    <definedName name="______TT52" localSheetId="21">[9]RELATÓRIO!$D$290</definedName>
    <definedName name="______TT52" localSheetId="9">'[15]Relatório-1ª med.'!#REF!</definedName>
    <definedName name="______TT52" localSheetId="8">'[15]Relatório-1ª med.'!#REF!</definedName>
    <definedName name="______TT52">'[15]Relatório-1ª med.'!#REF!</definedName>
    <definedName name="______TT53" localSheetId="4">'[15]Relatório-1ª med.'!#REF!</definedName>
    <definedName name="______TT53" localSheetId="15">'[15]Relatório-1ª med.'!#REF!</definedName>
    <definedName name="______TT53" localSheetId="21">[9]RELATÓRIO!$D$295</definedName>
    <definedName name="______TT53" localSheetId="9">'[15]Relatório-1ª med.'!#REF!</definedName>
    <definedName name="______TT53" localSheetId="8">'[15]Relatório-1ª med.'!#REF!</definedName>
    <definedName name="______TT53">'[15]Relatório-1ª med.'!#REF!</definedName>
    <definedName name="______TT54" localSheetId="4">'[15]Relatório-1ª med.'!#REF!</definedName>
    <definedName name="______TT54" localSheetId="15">'[15]Relatório-1ª med.'!#REF!</definedName>
    <definedName name="______TT54" localSheetId="21">[9]RELATÓRIO!$D$300</definedName>
    <definedName name="______TT54" localSheetId="9">'[15]Relatório-1ª med.'!#REF!</definedName>
    <definedName name="______TT54" localSheetId="8">'[15]Relatório-1ª med.'!#REF!</definedName>
    <definedName name="______TT54">'[15]Relatório-1ª med.'!#REF!</definedName>
    <definedName name="______TT55" localSheetId="4">'[15]Relatório-1ª med.'!#REF!</definedName>
    <definedName name="______TT55" localSheetId="15">'[15]Relatório-1ª med.'!#REF!</definedName>
    <definedName name="______TT55" localSheetId="21">[9]RELATÓRIO!$D$305</definedName>
    <definedName name="______TT55" localSheetId="9">'[15]Relatório-1ª med.'!#REF!</definedName>
    <definedName name="______TT55" localSheetId="8">'[15]Relatório-1ª med.'!#REF!</definedName>
    <definedName name="______TT55">'[15]Relatório-1ª med.'!#REF!</definedName>
    <definedName name="______TT56" localSheetId="4">[31]RELATÓRIO!$D$310</definedName>
    <definedName name="______TT56" localSheetId="21">[9]RELATÓRIO!$D$310</definedName>
    <definedName name="______TT56">[31]RELATÓRIO!$D$310</definedName>
    <definedName name="______TT57" localSheetId="4">[31]RELATÓRIO!$D$315</definedName>
    <definedName name="______TT57" localSheetId="21">[9]RELATÓRIO!$D$315</definedName>
    <definedName name="______TT57">[31]RELATÓRIO!$D$315</definedName>
    <definedName name="______TT58" localSheetId="4">[31]RELATÓRIO!$D$320</definedName>
    <definedName name="______TT58" localSheetId="21">[9]RELATÓRIO!$D$320</definedName>
    <definedName name="______TT58">[31]RELATÓRIO!$D$320</definedName>
    <definedName name="______TT59" localSheetId="4">[31]RELATÓRIO!$D$325</definedName>
    <definedName name="______TT59" localSheetId="21">[9]RELATÓRIO!$D$325</definedName>
    <definedName name="______TT59">[31]RELATÓRIO!$D$325</definedName>
    <definedName name="______TT6" localSheetId="4">'[15]Relatório-1ª med.'!#REF!</definedName>
    <definedName name="______TT6" localSheetId="15">'[15]Relatório-1ª med.'!#REF!</definedName>
    <definedName name="______TT6" localSheetId="21">[9]RELATÓRIO!$D$43</definedName>
    <definedName name="______TT6" localSheetId="9">'[15]Relatório-1ª med.'!#REF!</definedName>
    <definedName name="______TT6" localSheetId="8">'[15]Relatório-1ª med.'!#REF!</definedName>
    <definedName name="______TT6">'[15]Relatório-1ª med.'!#REF!</definedName>
    <definedName name="______TT60" localSheetId="4">'[15]Relatório-1ª med.'!#REF!</definedName>
    <definedName name="______TT60" localSheetId="15">'[15]Relatório-1ª med.'!#REF!</definedName>
    <definedName name="______TT60" localSheetId="21">[9]RELATÓRIO!$D$330</definedName>
    <definedName name="______TT60" localSheetId="9">'[15]Relatório-1ª med.'!#REF!</definedName>
    <definedName name="______TT60" localSheetId="8">'[15]Relatório-1ª med.'!#REF!</definedName>
    <definedName name="______TT60">'[15]Relatório-1ª med.'!#REF!</definedName>
    <definedName name="______TT61" localSheetId="4">'[15]Relatório-1ª med.'!#REF!</definedName>
    <definedName name="______TT61" localSheetId="15">'[15]Relatório-1ª med.'!#REF!</definedName>
    <definedName name="______TT61" localSheetId="21">[9]RELATÓRIO!$D$335</definedName>
    <definedName name="______TT61" localSheetId="9">'[15]Relatório-1ª med.'!#REF!</definedName>
    <definedName name="______TT61" localSheetId="8">'[15]Relatório-1ª med.'!#REF!</definedName>
    <definedName name="______TT61">'[15]Relatório-1ª med.'!#REF!</definedName>
    <definedName name="______TT62" localSheetId="4">[31]RELATÓRIO!$D$339</definedName>
    <definedName name="______TT62" localSheetId="21">[9]RELATÓRIO!$D$339</definedName>
    <definedName name="______TT62">[31]RELATÓRIO!$D$339</definedName>
    <definedName name="______TT63" localSheetId="4">[31]RELATÓRIO!$D$344</definedName>
    <definedName name="______TT63" localSheetId="21">[9]RELATÓRIO!$D$344</definedName>
    <definedName name="______TT63">[31]RELATÓRIO!$D$344</definedName>
    <definedName name="______TT64" localSheetId="4">[31]RELATÓRIO!$D$349</definedName>
    <definedName name="______TT64" localSheetId="21">[9]RELATÓRIO!$D$349</definedName>
    <definedName name="______TT64">[31]RELATÓRIO!$D$349</definedName>
    <definedName name="______TT65" localSheetId="4">[31]RELATÓRIO!$D$354</definedName>
    <definedName name="______TT65" localSheetId="21">[9]RELATÓRIO!$D$354</definedName>
    <definedName name="______TT65">[31]RELATÓRIO!$D$354</definedName>
    <definedName name="______TT66" localSheetId="4">[31]RELATÓRIO!$D$359</definedName>
    <definedName name="______TT66" localSheetId="21">[9]RELATÓRIO!$D$359</definedName>
    <definedName name="______TT66">[31]RELATÓRIO!$D$359</definedName>
    <definedName name="______TT67" localSheetId="4">[31]RELATÓRIO!$D$365</definedName>
    <definedName name="______TT67" localSheetId="21">[9]RELATÓRIO!$D$365</definedName>
    <definedName name="______TT67">[31]RELATÓRIO!$D$365</definedName>
    <definedName name="______TT68" localSheetId="4">[31]RELATÓRIO!$D$370</definedName>
    <definedName name="______TT68" localSheetId="21">[9]RELATÓRIO!$D$370</definedName>
    <definedName name="______TT68">[31]RELATÓRIO!$D$370</definedName>
    <definedName name="______TT69" localSheetId="4">'[15]Relatório-1ª med.'!#REF!</definedName>
    <definedName name="______TT69" localSheetId="15">'[15]Relatório-1ª med.'!#REF!</definedName>
    <definedName name="______TT69" localSheetId="21">[9]RELATÓRIO!$D$375</definedName>
    <definedName name="______TT69" localSheetId="9">'[15]Relatório-1ª med.'!#REF!</definedName>
    <definedName name="______TT69" localSheetId="8">'[15]Relatório-1ª med.'!#REF!</definedName>
    <definedName name="______TT69">'[15]Relatório-1ª med.'!#REF!</definedName>
    <definedName name="______TT7" localSheetId="4">'[15]Relatório-1ª med.'!#REF!</definedName>
    <definedName name="______TT7" localSheetId="15">'[15]Relatório-1ª med.'!#REF!</definedName>
    <definedName name="______TT7" localSheetId="21">[9]RELATÓRIO!$D$48</definedName>
    <definedName name="______TT7" localSheetId="9">'[15]Relatório-1ª med.'!#REF!</definedName>
    <definedName name="______TT7" localSheetId="8">'[15]Relatório-1ª med.'!#REF!</definedName>
    <definedName name="______TT7">'[15]Relatório-1ª med.'!#REF!</definedName>
    <definedName name="______TT70" localSheetId="4">'[15]Relatório-1ª med.'!#REF!</definedName>
    <definedName name="______TT70" localSheetId="15">'[15]Relatório-1ª med.'!#REF!</definedName>
    <definedName name="______TT70" localSheetId="21">[9]RELATÓRIO!$D$380</definedName>
    <definedName name="______TT70" localSheetId="9">'[15]Relatório-1ª med.'!#REF!</definedName>
    <definedName name="______TT70" localSheetId="8">'[15]Relatório-1ª med.'!#REF!</definedName>
    <definedName name="______TT70">'[15]Relatório-1ª med.'!#REF!</definedName>
    <definedName name="______TT71" localSheetId="4">'[15]Relatório-1ª med.'!#REF!</definedName>
    <definedName name="______TT71" localSheetId="15">'[15]Relatório-1ª med.'!#REF!</definedName>
    <definedName name="______TT71" localSheetId="21">[9]RELATÓRIO!$D$385</definedName>
    <definedName name="______TT71" localSheetId="9">'[15]Relatório-1ª med.'!#REF!</definedName>
    <definedName name="______TT71" localSheetId="8">'[15]Relatório-1ª med.'!#REF!</definedName>
    <definedName name="______TT71">'[15]Relatório-1ª med.'!#REF!</definedName>
    <definedName name="______TT72" localSheetId="4">[31]RELATÓRIO!$D$390</definedName>
    <definedName name="______TT72" localSheetId="21">[9]RELATÓRIO!$D$390</definedName>
    <definedName name="______TT72">[31]RELATÓRIO!$D$390</definedName>
    <definedName name="______TT73" localSheetId="4">[31]RELATÓRIO!$D$395</definedName>
    <definedName name="______TT73" localSheetId="21">[9]RELATÓRIO!$D$395</definedName>
    <definedName name="______TT73">[31]RELATÓRIO!$D$395</definedName>
    <definedName name="______TT74" localSheetId="4">'[15]Relatório-1ª med.'!#REF!</definedName>
    <definedName name="______TT74" localSheetId="15">'[15]Relatório-1ª med.'!#REF!</definedName>
    <definedName name="______TT74" localSheetId="21">[9]RELATÓRIO!$D$400</definedName>
    <definedName name="______TT74" localSheetId="9">'[15]Relatório-1ª med.'!#REF!</definedName>
    <definedName name="______TT74" localSheetId="8">'[15]Relatório-1ª med.'!#REF!</definedName>
    <definedName name="______TT74">'[15]Relatório-1ª med.'!#REF!</definedName>
    <definedName name="______TT75" localSheetId="4">'[15]Relatório-1ª med.'!#REF!</definedName>
    <definedName name="______TT75" localSheetId="15">'[15]Relatório-1ª med.'!#REF!</definedName>
    <definedName name="______TT75" localSheetId="21">[9]RELATÓRIO!$D$405</definedName>
    <definedName name="______TT75" localSheetId="9">'[15]Relatório-1ª med.'!#REF!</definedName>
    <definedName name="______TT75" localSheetId="8">'[15]Relatório-1ª med.'!#REF!</definedName>
    <definedName name="______TT75">'[15]Relatório-1ª med.'!#REF!</definedName>
    <definedName name="______TT76" localSheetId="4">'[15]Relatório-1ª med.'!#REF!</definedName>
    <definedName name="______TT76" localSheetId="15">'[15]Relatório-1ª med.'!#REF!</definedName>
    <definedName name="______TT76" localSheetId="21">[9]RELATÓRIO!$D$410</definedName>
    <definedName name="______TT76" localSheetId="9">'[15]Relatório-1ª med.'!#REF!</definedName>
    <definedName name="______TT76" localSheetId="8">'[15]Relatório-1ª med.'!#REF!</definedName>
    <definedName name="______TT76">'[15]Relatório-1ª med.'!#REF!</definedName>
    <definedName name="______TT77" localSheetId="4">'[15]Relatório-1ª med.'!#REF!</definedName>
    <definedName name="______TT77" localSheetId="15">'[15]Relatório-1ª med.'!#REF!</definedName>
    <definedName name="______TT77" localSheetId="21">[9]RELATÓRIO!$D$415</definedName>
    <definedName name="______TT77" localSheetId="9">'[15]Relatório-1ª med.'!#REF!</definedName>
    <definedName name="______TT77" localSheetId="8">'[15]Relatório-1ª med.'!#REF!</definedName>
    <definedName name="______TT77">'[15]Relatório-1ª med.'!#REF!</definedName>
    <definedName name="______TT78" localSheetId="4">'[15]Relatório-1ª med.'!#REF!</definedName>
    <definedName name="______TT78" localSheetId="15">'[15]Relatório-1ª med.'!#REF!</definedName>
    <definedName name="______TT78" localSheetId="21">[9]RELATÓRIO!$D$420</definedName>
    <definedName name="______TT78">'[15]Relatório-1ª med.'!#REF!</definedName>
    <definedName name="______TT79" localSheetId="4">'[15]Relatório-1ª med.'!#REF!</definedName>
    <definedName name="______TT79" localSheetId="15">'[15]Relatório-1ª med.'!#REF!</definedName>
    <definedName name="______TT79" localSheetId="21">[9]RELATÓRIO!$D$425</definedName>
    <definedName name="______TT79">'[15]Relatório-1ª med.'!#REF!</definedName>
    <definedName name="______TT8" localSheetId="4">[31]RELATÓRIO!$D$53</definedName>
    <definedName name="______TT8" localSheetId="21">[9]RELATÓRIO!$D$53</definedName>
    <definedName name="______TT8">[31]RELATÓRIO!$D$53</definedName>
    <definedName name="______TT80" localSheetId="4">[31]RELATÓRIO!$D$430</definedName>
    <definedName name="______TT80" localSheetId="21">[9]RELATÓRIO!$D$430</definedName>
    <definedName name="______TT80">[31]RELATÓRIO!$D$430</definedName>
    <definedName name="______TT81" localSheetId="4">[31]RELATÓRIO!$D$434</definedName>
    <definedName name="______TT81" localSheetId="21">[9]RELATÓRIO!$D$434</definedName>
    <definedName name="______TT81">[31]RELATÓRIO!$D$434</definedName>
    <definedName name="______TT82" localSheetId="4">[31]RELATÓRIO!$D$439</definedName>
    <definedName name="______TT82" localSheetId="21">[9]RELATÓRIO!$D$439</definedName>
    <definedName name="______TT82">[31]RELATÓRIO!$D$439</definedName>
    <definedName name="______TT83" localSheetId="4">[31]RELATÓRIO!$D$444</definedName>
    <definedName name="______TT83" localSheetId="21">[9]RELATÓRIO!$D$444</definedName>
    <definedName name="______TT83">[31]RELATÓRIO!$D$444</definedName>
    <definedName name="______TT84" localSheetId="4">[31]RELATÓRIO!$D$449</definedName>
    <definedName name="______TT84" localSheetId="21">[9]RELATÓRIO!$D$449</definedName>
    <definedName name="______TT84">[31]RELATÓRIO!$D$449</definedName>
    <definedName name="______TT85" localSheetId="4">[31]RELATÓRIO!$D$454</definedName>
    <definedName name="______TT85" localSheetId="21">[9]RELATÓRIO!$D$454</definedName>
    <definedName name="______TT85">[31]RELATÓRIO!$D$454</definedName>
    <definedName name="______TT86" localSheetId="4">[31]RELATÓRIO!$D$459</definedName>
    <definedName name="______TT86" localSheetId="21">[9]RELATÓRIO!$D$459</definedName>
    <definedName name="______TT86">[31]RELATÓRIO!$D$459</definedName>
    <definedName name="______TT87" localSheetId="4">[31]RELATÓRIO!$D$464</definedName>
    <definedName name="______TT87" localSheetId="21">[9]RELATÓRIO!$D$464</definedName>
    <definedName name="______TT87">[31]RELATÓRIO!$D$464</definedName>
    <definedName name="______TT88" localSheetId="4">[31]RELATÓRIO!$D$469</definedName>
    <definedName name="______TT88" localSheetId="21">[9]RELATÓRIO!$D$469</definedName>
    <definedName name="______TT88">[31]RELATÓRIO!$D$469</definedName>
    <definedName name="______TT89" localSheetId="4">[31]RELATÓRIO!$D$474</definedName>
    <definedName name="______TT89" localSheetId="21">[9]RELATÓRIO!$D$474</definedName>
    <definedName name="______TT89">[31]RELATÓRIO!$D$474</definedName>
    <definedName name="______TT9" localSheetId="4">[31]RELATÓRIO!$D$58</definedName>
    <definedName name="______TT9" localSheetId="21">[9]RELATÓRIO!$D$58</definedName>
    <definedName name="______TT9">[31]RELATÓRIO!$D$58</definedName>
    <definedName name="______TT90" localSheetId="4">[31]RELATÓRIO!$D$479</definedName>
    <definedName name="______TT90" localSheetId="21">[9]RELATÓRIO!$D$479</definedName>
    <definedName name="______TT90">[31]RELATÓRIO!$D$479</definedName>
    <definedName name="______TT91" localSheetId="4">[31]RELATÓRIO!$D$484</definedName>
    <definedName name="______TT91" localSheetId="21">[9]RELATÓRIO!$D$484</definedName>
    <definedName name="______TT91">[31]RELATÓRIO!$D$484</definedName>
    <definedName name="______TT92" localSheetId="4">[31]RELATÓRIO!$D$490</definedName>
    <definedName name="______TT92" localSheetId="21">[9]RELATÓRIO!$D$490</definedName>
    <definedName name="______TT92">[31]RELATÓRIO!$D$490</definedName>
    <definedName name="______TT93" localSheetId="4">[31]RELATÓRIO!$D$495</definedName>
    <definedName name="______TT93" localSheetId="21">[9]RELATÓRIO!$D$495</definedName>
    <definedName name="______TT93">[31]RELATÓRIO!$D$495</definedName>
    <definedName name="______TT94" localSheetId="4">'[15]Relatório-1ª med.'!#REF!</definedName>
    <definedName name="______TT94" localSheetId="15">'[15]Relatório-1ª med.'!#REF!</definedName>
    <definedName name="______TT94" localSheetId="21">[9]RELATÓRIO!$D$500</definedName>
    <definedName name="______TT94" localSheetId="9">'[15]Relatório-1ª med.'!#REF!</definedName>
    <definedName name="______TT94" localSheetId="8">'[15]Relatório-1ª med.'!#REF!</definedName>
    <definedName name="______TT94">'[15]Relatório-1ª med.'!#REF!</definedName>
    <definedName name="______TT95" localSheetId="4">'[15]Relatório-1ª med.'!#REF!</definedName>
    <definedName name="______TT95" localSheetId="15">'[15]Relatório-1ª med.'!#REF!</definedName>
    <definedName name="______TT95" localSheetId="21">[9]RELATÓRIO!$D$505</definedName>
    <definedName name="______TT95" localSheetId="9">'[15]Relatório-1ª med.'!#REF!</definedName>
    <definedName name="______TT95" localSheetId="8">'[15]Relatório-1ª med.'!#REF!</definedName>
    <definedName name="______TT95">'[15]Relatório-1ª med.'!#REF!</definedName>
    <definedName name="______TT96" localSheetId="4">[31]RELATÓRIO!$D$510</definedName>
    <definedName name="______TT96" localSheetId="21">[9]RELATÓRIO!$D$510</definedName>
    <definedName name="______TT96">[31]RELATÓRIO!$D$510</definedName>
    <definedName name="______TT97" localSheetId="4">'[15]Relatório-1ª med.'!#REF!</definedName>
    <definedName name="______TT97" localSheetId="15">'[15]Relatório-1ª med.'!#REF!</definedName>
    <definedName name="______TT97" localSheetId="21">[9]RELATÓRIO!$D$515</definedName>
    <definedName name="______TT97" localSheetId="9">'[15]Relatório-1ª med.'!#REF!</definedName>
    <definedName name="______TT97" localSheetId="8">'[15]Relatório-1ª med.'!#REF!</definedName>
    <definedName name="______TT97">'[15]Relatório-1ª med.'!#REF!</definedName>
    <definedName name="______TT98" localSheetId="4">[31]RELATÓRIO!$D$520</definedName>
    <definedName name="______TT98" localSheetId="21">[9]RELATÓRIO!$D$520</definedName>
    <definedName name="______TT98">[31]RELATÓRIO!$D$520</definedName>
    <definedName name="______TT99" localSheetId="4">[31]RELATÓRIO!$D$525</definedName>
    <definedName name="______TT99" localSheetId="21">[9]RELATÓRIO!$D$525</definedName>
    <definedName name="______TT99">[31]RELATÓRIO!$D$525</definedName>
    <definedName name="______xlnm.Print_Area_1" localSheetId="4">#REF!</definedName>
    <definedName name="______xlnm.Print_Area_1" localSheetId="15">#REF!</definedName>
    <definedName name="______xlnm.Print_Area_1" localSheetId="9">#REF!</definedName>
    <definedName name="______xlnm.Print_Area_1" localSheetId="8">#REF!</definedName>
    <definedName name="______xlnm.Print_Area_1">#REF!</definedName>
    <definedName name="_____Abr1">[23]Anual!$A$15</definedName>
    <definedName name="_____ABR95" localSheetId="3">[14]Consultoria!#REF!</definedName>
    <definedName name="_____ABR95">[14]Consultoria!#REF!</definedName>
    <definedName name="_____ABR96" localSheetId="3">[14]Consultoria!#REF!</definedName>
    <definedName name="_____ABR96">[14]Consultoria!#REF!</definedName>
    <definedName name="_____ABR97" localSheetId="3">[14]Consultoria!#REF!</definedName>
    <definedName name="_____ABR97">[14]Consultoria!#REF!</definedName>
    <definedName name="_____ABR98" localSheetId="3">[14]Consultoria!#REF!</definedName>
    <definedName name="_____ABR98">[14]Consultoria!#REF!</definedName>
    <definedName name="_____ABR99" localSheetId="3">[14]Consultoria!#REF!</definedName>
    <definedName name="_____ABR99">[14]Consultoria!#REF!</definedName>
    <definedName name="_____Ago1">[23]Anual!$I$24</definedName>
    <definedName name="_____AGO95" localSheetId="3">[14]Consultoria!#REF!</definedName>
    <definedName name="_____AGO95">[14]Consultoria!#REF!</definedName>
    <definedName name="_____AGO96" localSheetId="3">[14]Consultoria!#REF!</definedName>
    <definedName name="_____AGO96">[14]Consultoria!#REF!</definedName>
    <definedName name="_____AGO97" localSheetId="3">[14]Consultoria!#REF!</definedName>
    <definedName name="_____AGO97">[14]Consultoria!#REF!</definedName>
    <definedName name="_____AGO98" localSheetId="3">[14]Consultoria!#REF!</definedName>
    <definedName name="_____AGO98">[14]Consultoria!#REF!</definedName>
    <definedName name="_____AGO99" localSheetId="3">[14]Consultoria!#REF!</definedName>
    <definedName name="_____AGO99">[14]Consultoria!#REF!</definedName>
    <definedName name="_____b1" hidden="1">{#N/A,#N/A,FALSE,"MO (2)"}</definedName>
    <definedName name="_____ba2" localSheetId="4" hidden="1">{#N/A,#N/A,FALSE,"GERAL";#N/A,#N/A,FALSE,"012-96";#N/A,#N/A,FALSE,"018-96";#N/A,#N/A,FALSE,"027-96";#N/A,#N/A,FALSE,"059-96";#N/A,#N/A,FALSE,"076-96";#N/A,#N/A,FALSE,"019-97";#N/A,#N/A,FALSE,"021-97";#N/A,#N/A,FALSE,"022-97";#N/A,#N/A,FALSE,"028-97"}</definedName>
    <definedName name="_____ba2" localSheetId="9" hidden="1">{#N/A,#N/A,FALSE,"GERAL";#N/A,#N/A,FALSE,"012-96";#N/A,#N/A,FALSE,"018-96";#N/A,#N/A,FALSE,"027-96";#N/A,#N/A,FALSE,"059-96";#N/A,#N/A,FALSE,"076-96";#N/A,#N/A,FALSE,"019-97";#N/A,#N/A,FALSE,"021-97";#N/A,#N/A,FALSE,"022-97";#N/A,#N/A,FALSE,"028-97"}</definedName>
    <definedName name="_____ba2" localSheetId="8" hidden="1">{#N/A,#N/A,FALSE,"GERAL";#N/A,#N/A,FALSE,"012-96";#N/A,#N/A,FALSE,"018-96";#N/A,#N/A,FALSE,"027-96";#N/A,#N/A,FALSE,"059-96";#N/A,#N/A,FALSE,"076-96";#N/A,#N/A,FALSE,"019-97";#N/A,#N/A,FALSE,"021-97";#N/A,#N/A,FALSE,"022-97";#N/A,#N/A,FALSE,"028-97"}</definedName>
    <definedName name="_____ba2" hidden="1">{#N/A,#N/A,FALSE,"GERAL";#N/A,#N/A,FALSE,"012-96";#N/A,#N/A,FALSE,"018-96";#N/A,#N/A,FALSE,"027-96";#N/A,#N/A,FALSE,"059-96";#N/A,#N/A,FALSE,"076-96";#N/A,#N/A,FALSE,"019-97";#N/A,#N/A,FALSE,"021-97";#N/A,#N/A,FALSE,"022-97";#N/A,#N/A,FALSE,"028-97"}</definedName>
    <definedName name="_____BDI1">#N/A</definedName>
    <definedName name="_____cab1" localSheetId="15">#REF!</definedName>
    <definedName name="_____cab1" localSheetId="21">#REF!</definedName>
    <definedName name="_____cab1" localSheetId="9">#REF!</definedName>
    <definedName name="_____cab1">#REF!</definedName>
    <definedName name="_____cab2" localSheetId="15">#REF!</definedName>
    <definedName name="_____cab2" localSheetId="21">#REF!</definedName>
    <definedName name="_____cab2" localSheetId="9">#REF!</definedName>
    <definedName name="_____cab2">#REF!</definedName>
    <definedName name="_____Dez1">[23]Anual!$Q$33</definedName>
    <definedName name="_____DEZ94" localSheetId="3">[14]Consultoria!#REF!</definedName>
    <definedName name="_____DEZ94">[14]Consultoria!#REF!</definedName>
    <definedName name="_____DEZ95" localSheetId="3">[14]Consultoria!#REF!</definedName>
    <definedName name="_____DEZ95">[14]Consultoria!#REF!</definedName>
    <definedName name="_____DEZ96" localSheetId="3">[14]Consultoria!#REF!</definedName>
    <definedName name="_____DEZ96">[14]Consultoria!#REF!</definedName>
    <definedName name="_____DEZ97" localSheetId="3">[14]Consultoria!#REF!</definedName>
    <definedName name="_____DEZ97">[14]Consultoria!#REF!</definedName>
    <definedName name="_____DEZ98" localSheetId="3">[14]Consultoria!#REF!</definedName>
    <definedName name="_____DEZ98">[14]Consultoria!#REF!</definedName>
    <definedName name="_____DEZ99" localSheetId="3">[14]Consultoria!#REF!</definedName>
    <definedName name="_____DEZ99">[14]Consultoria!#REF!</definedName>
    <definedName name="_____dmt1000" localSheetId="4">#REF!</definedName>
    <definedName name="_____dmt1000" localSheetId="15">#REF!</definedName>
    <definedName name="_____dmt1000" localSheetId="21">#REF!</definedName>
    <definedName name="_____dmt1000" localSheetId="9">#REF!</definedName>
    <definedName name="_____dmt1000" localSheetId="8">#REF!</definedName>
    <definedName name="_____dmt1000">#REF!</definedName>
    <definedName name="_____dmt1200" localSheetId="4">#REF!</definedName>
    <definedName name="_____dmt1200" localSheetId="15">#REF!</definedName>
    <definedName name="_____dmt1200" localSheetId="21">#REF!</definedName>
    <definedName name="_____dmt1200" localSheetId="9">#REF!</definedName>
    <definedName name="_____dmt1200" localSheetId="8">#REF!</definedName>
    <definedName name="_____dmt1200">#REF!</definedName>
    <definedName name="_____dmt2" localSheetId="4">#REF!</definedName>
    <definedName name="_____dmt2" localSheetId="15">#REF!</definedName>
    <definedName name="_____dmt2" localSheetId="21">#REF!</definedName>
    <definedName name="_____dmt2" localSheetId="9">#REF!</definedName>
    <definedName name="_____dmt2" localSheetId="8">#REF!</definedName>
    <definedName name="_____dmt2">#REF!</definedName>
    <definedName name="_____dmt200" localSheetId="15">#REF!</definedName>
    <definedName name="_____dmt200" localSheetId="21">#REF!</definedName>
    <definedName name="_____dmt200">#REF!</definedName>
    <definedName name="_____dmt400" localSheetId="15">#REF!</definedName>
    <definedName name="_____dmt400" localSheetId="21">#REF!</definedName>
    <definedName name="_____dmt400">#REF!</definedName>
    <definedName name="_____dmt50" localSheetId="15">#REF!</definedName>
    <definedName name="_____dmt50" localSheetId="21">#REF!</definedName>
    <definedName name="_____dmt50">#REF!</definedName>
    <definedName name="_____dmt600" localSheetId="15">#REF!</definedName>
    <definedName name="_____dmt600" localSheetId="21">#REF!</definedName>
    <definedName name="_____dmt600">#REF!</definedName>
    <definedName name="_____dmt800" localSheetId="15">#REF!</definedName>
    <definedName name="_____dmt800" localSheetId="21">#REF!</definedName>
    <definedName name="_____dmt800">#REF!</definedName>
    <definedName name="_____dre2" localSheetId="15">#REF!</definedName>
    <definedName name="_____dre2" localSheetId="21">#REF!</definedName>
    <definedName name="_____dre2">#REF!</definedName>
    <definedName name="_____emp2" localSheetId="4">'[33]DMT modelo'!$AA$13</definedName>
    <definedName name="_____emp2" localSheetId="21">'[13]DMT modelo'!$AA$13</definedName>
    <definedName name="_____emp2">'[33]DMT modelo'!$AA$13</definedName>
    <definedName name="_____Ext2" localSheetId="4">'[16]P A T O 99 B'!#REF!</definedName>
    <definedName name="_____Ext2" localSheetId="15">'[16]P A T O 99 B'!#REF!</definedName>
    <definedName name="_____Ext2" localSheetId="9">'[16]P A T O 99 B'!#REF!</definedName>
    <definedName name="_____Ext2" localSheetId="8">'[16]P A T O 99 B'!#REF!</definedName>
    <definedName name="_____Ext2">'[16]P A T O 99 B'!#REF!</definedName>
    <definedName name="_____FEV95" localSheetId="3">[14]Consultoria!#REF!</definedName>
    <definedName name="_____FEV95">[14]Consultoria!#REF!</definedName>
    <definedName name="_____FEV96" localSheetId="3">[14]Consultoria!#REF!</definedName>
    <definedName name="_____FEV96">[14]Consultoria!#REF!</definedName>
    <definedName name="_____FEV97" localSheetId="3">[14]Consultoria!#REF!</definedName>
    <definedName name="_____FEV97">[14]Consultoria!#REF!</definedName>
    <definedName name="_____FEV98" localSheetId="3">[14]Consultoria!#REF!</definedName>
    <definedName name="_____FEV98">[14]Consultoria!#REF!</definedName>
    <definedName name="_____FEV99" localSheetId="3">[14]Consultoria!#REF!</definedName>
    <definedName name="_____FEV99">[14]Consultoria!#REF!</definedName>
    <definedName name="_____HUL99" localSheetId="3">[14]Consultoria!#REF!</definedName>
    <definedName name="_____HUL99">[14]Consultoria!#REF!</definedName>
    <definedName name="_____ind100" localSheetId="4">#REF!</definedName>
    <definedName name="_____ind100" localSheetId="15">#REF!</definedName>
    <definedName name="_____ind100" localSheetId="21">#REF!</definedName>
    <definedName name="_____ind100" localSheetId="9">#REF!</definedName>
    <definedName name="_____ind100" localSheetId="8">#REF!</definedName>
    <definedName name="_____ind100">#REF!</definedName>
    <definedName name="_____JAN95" localSheetId="3">[14]Consultoria!#REF!</definedName>
    <definedName name="_____JAN95">[14]Consultoria!#REF!</definedName>
    <definedName name="_____JAN96" localSheetId="3">[14]Consultoria!#REF!</definedName>
    <definedName name="_____JAN96">[14]Consultoria!#REF!</definedName>
    <definedName name="_____JAN97" localSheetId="3">[14]Consultoria!#REF!</definedName>
    <definedName name="_____JAN97">[14]Consultoria!#REF!</definedName>
    <definedName name="_____JAN98" localSheetId="3">[14]Consultoria!#REF!</definedName>
    <definedName name="_____JAN98">[14]Consultoria!#REF!</definedName>
    <definedName name="_____JAN9888" localSheetId="3">[14]Consultoria!#REF!</definedName>
    <definedName name="_____JAN9888">[14]Consultoria!#REF!</definedName>
    <definedName name="_____JAN99" localSheetId="3">[14]Consultoria!#REF!</definedName>
    <definedName name="_____JAN99">[14]Consultoria!#REF!</definedName>
    <definedName name="_____JAZ1" localSheetId="4">#REF!</definedName>
    <definedName name="_____JAZ1" localSheetId="15">#REF!</definedName>
    <definedName name="_____JAZ1" localSheetId="21">#REF!</definedName>
    <definedName name="_____JAZ1" localSheetId="9">#REF!</definedName>
    <definedName name="_____JAZ1" localSheetId="8">#REF!</definedName>
    <definedName name="_____JAZ1">#REF!</definedName>
    <definedName name="_____JAZ11" localSheetId="4">#REF!</definedName>
    <definedName name="_____JAZ11" localSheetId="15">#REF!</definedName>
    <definedName name="_____JAZ11" localSheetId="21">#REF!</definedName>
    <definedName name="_____JAZ11" localSheetId="9">#REF!</definedName>
    <definedName name="_____JAZ11" localSheetId="8">#REF!</definedName>
    <definedName name="_____JAZ11">#REF!</definedName>
    <definedName name="_____JAZ2" localSheetId="4">#REF!</definedName>
    <definedName name="_____JAZ2" localSheetId="15">#REF!</definedName>
    <definedName name="_____JAZ2" localSheetId="21">#REF!</definedName>
    <definedName name="_____JAZ2" localSheetId="9">#REF!</definedName>
    <definedName name="_____JAZ2" localSheetId="8">#REF!</definedName>
    <definedName name="_____JAZ2">#REF!</definedName>
    <definedName name="_____JAZ22" localSheetId="15">#REF!</definedName>
    <definedName name="_____JAZ22" localSheetId="21">#REF!</definedName>
    <definedName name="_____JAZ22">#REF!</definedName>
    <definedName name="_____JAZ3" localSheetId="15">#REF!</definedName>
    <definedName name="_____JAZ3" localSheetId="21">#REF!</definedName>
    <definedName name="_____JAZ3">#REF!</definedName>
    <definedName name="_____JAZ33" localSheetId="15">#REF!</definedName>
    <definedName name="_____JAZ33" localSheetId="21">#REF!</definedName>
    <definedName name="_____JAZ33">#REF!</definedName>
    <definedName name="_____Jul1">[23]Anual!$A$24</definedName>
    <definedName name="_____JUL95" localSheetId="3">[14]Consultoria!#REF!</definedName>
    <definedName name="_____JUL95">[14]Consultoria!#REF!</definedName>
    <definedName name="_____JUL96" localSheetId="3">[14]Consultoria!#REF!</definedName>
    <definedName name="_____JUL96">[14]Consultoria!#REF!</definedName>
    <definedName name="_____JUL97" localSheetId="3">[14]Consultoria!#REF!</definedName>
    <definedName name="_____JUL97">[14]Consultoria!#REF!</definedName>
    <definedName name="_____JUL98" localSheetId="3">[14]Consultoria!#REF!</definedName>
    <definedName name="_____JUL98">[14]Consultoria!#REF!</definedName>
    <definedName name="_____JUL99" localSheetId="3">[14]Consultoria!#REF!</definedName>
    <definedName name="_____JUL99">[14]Consultoria!#REF!</definedName>
    <definedName name="_____Jun1">[23]Anual!$Q$15</definedName>
    <definedName name="_____JUN95" localSheetId="3">[14]Consultoria!#REF!</definedName>
    <definedName name="_____JUN95">[14]Consultoria!#REF!</definedName>
    <definedName name="_____JUN96" localSheetId="3">[14]Consultoria!#REF!</definedName>
    <definedName name="_____JUN96">[14]Consultoria!#REF!</definedName>
    <definedName name="_____JUN97" localSheetId="3">[14]Consultoria!#REF!</definedName>
    <definedName name="_____JUN97">[14]Consultoria!#REF!</definedName>
    <definedName name="_____JUN98" localSheetId="3">[14]Consultoria!#REF!</definedName>
    <definedName name="_____JUN98">[14]Consultoria!#REF!</definedName>
    <definedName name="_____JUN99" localSheetId="3">[14]Consultoria!#REF!</definedName>
    <definedName name="_____JUN99">[14]Consultoria!#REF!</definedName>
    <definedName name="_____LAG2">[35]SERVIÇOS!$G$26</definedName>
    <definedName name="_____MAI08" localSheetId="3">[36]Consultoria!#REF!</definedName>
    <definedName name="_____MAI08">[36]Consultoria!#REF!</definedName>
    <definedName name="_____Mai1">[23]Anual!$I$15</definedName>
    <definedName name="_____MAI95" localSheetId="3">[14]Consultoria!#REF!</definedName>
    <definedName name="_____MAI95">[14]Consultoria!#REF!</definedName>
    <definedName name="_____MAI96" localSheetId="3">[14]Consultoria!#REF!</definedName>
    <definedName name="_____MAI96">[14]Consultoria!#REF!</definedName>
    <definedName name="_____MAI97" localSheetId="3">[14]Consultoria!#REF!</definedName>
    <definedName name="_____MAI97">[14]Consultoria!#REF!</definedName>
    <definedName name="_____MAI98" localSheetId="3">[14]Consultoria!#REF!</definedName>
    <definedName name="_____MAI98">[14]Consultoria!#REF!</definedName>
    <definedName name="_____MAI99" localSheetId="3">[14]Consultoria!#REF!</definedName>
    <definedName name="_____MAI99">[14]Consultoria!#REF!</definedName>
    <definedName name="_____MAI990" localSheetId="3">[14]Consultoria!#REF!</definedName>
    <definedName name="_____MAI990">[14]Consultoria!#REF!</definedName>
    <definedName name="_____MAR09" localSheetId="3">[36]Consultoria!#REF!</definedName>
    <definedName name="_____MAR09">[36]Consultoria!#REF!</definedName>
    <definedName name="_____MAR95" localSheetId="3">[14]Consultoria!#REF!</definedName>
    <definedName name="_____MAR95">[14]Consultoria!#REF!</definedName>
    <definedName name="_____MAR96" localSheetId="3">[14]Consultoria!#REF!</definedName>
    <definedName name="_____MAR96">[14]Consultoria!#REF!</definedName>
    <definedName name="_____MAR97" localSheetId="3">[14]Consultoria!#REF!</definedName>
    <definedName name="_____MAR97">[14]Consultoria!#REF!</definedName>
    <definedName name="_____MAR98" localSheetId="3">[14]Consultoria!#REF!</definedName>
    <definedName name="_____MAR98">[14]Consultoria!#REF!</definedName>
    <definedName name="_____MAR99" localSheetId="3">[14]Consultoria!#REF!</definedName>
    <definedName name="_____MAR99">[14]Consultoria!#REF!</definedName>
    <definedName name="_____mem2" localSheetId="4">'[34]Mat Asf'!$H$37</definedName>
    <definedName name="_____mem2" localSheetId="21">'[11]Mat Asf'!$H$37</definedName>
    <definedName name="_____mem2">'[34]Mat Asf'!$H$37</definedName>
    <definedName name="_____Nov1">[23]Anual!$I$33</definedName>
    <definedName name="_____NOV94" localSheetId="3">[14]Consultoria!#REF!</definedName>
    <definedName name="_____NOV94">[14]Consultoria!#REF!</definedName>
    <definedName name="_____NOV95" localSheetId="3">[14]Consultoria!#REF!</definedName>
    <definedName name="_____NOV95">[14]Consultoria!#REF!</definedName>
    <definedName name="_____NOV96" localSheetId="3">[14]Consultoria!#REF!</definedName>
    <definedName name="_____NOV96">[14]Consultoria!#REF!</definedName>
    <definedName name="_____NOV97" localSheetId="3">[14]Consultoria!#REF!</definedName>
    <definedName name="_____NOV97">[14]Consultoria!#REF!</definedName>
    <definedName name="_____NOV98" localSheetId="3">[14]Consultoria!#REF!</definedName>
    <definedName name="_____NOV98">[14]Consultoria!#REF!</definedName>
    <definedName name="_____NOV99" localSheetId="3">[14]Consultoria!#REF!</definedName>
    <definedName name="_____NOV99">[14]Consultoria!#REF!</definedName>
    <definedName name="_____oac2" localSheetId="4">#REF!</definedName>
    <definedName name="_____oac2" localSheetId="15">#REF!</definedName>
    <definedName name="_____oac2" localSheetId="21">#REF!</definedName>
    <definedName name="_____oac2" localSheetId="9">#REF!</definedName>
    <definedName name="_____oac2" localSheetId="8">#REF!</definedName>
    <definedName name="_____oac2">#REF!</definedName>
    <definedName name="_____oae2" localSheetId="4">#REF!</definedName>
    <definedName name="_____oae2" localSheetId="15">#REF!</definedName>
    <definedName name="_____oae2" localSheetId="21">#REF!</definedName>
    <definedName name="_____oae2" localSheetId="9">#REF!</definedName>
    <definedName name="_____oae2" localSheetId="8">#REF!</definedName>
    <definedName name="_____oae2">#REF!</definedName>
    <definedName name="_____oco2" localSheetId="4">#REF!</definedName>
    <definedName name="_____oco2" localSheetId="15">#REF!</definedName>
    <definedName name="_____oco2" localSheetId="21">#REF!</definedName>
    <definedName name="_____oco2" localSheetId="9">#REF!</definedName>
    <definedName name="_____oco2" localSheetId="8">#REF!</definedName>
    <definedName name="_____oco2">#REF!</definedName>
    <definedName name="_____Out1">[23]Anual!$A$33</definedName>
    <definedName name="_____OUT94" localSheetId="3">[14]Consultoria!#REF!</definedName>
    <definedName name="_____OUT94">[14]Consultoria!#REF!</definedName>
    <definedName name="_____OUT95" localSheetId="3">[14]Consultoria!#REF!</definedName>
    <definedName name="_____OUT95">[14]Consultoria!#REF!</definedName>
    <definedName name="_____OUT96" localSheetId="3">[14]Consultoria!#REF!</definedName>
    <definedName name="_____OUT96">[14]Consultoria!#REF!</definedName>
    <definedName name="_____OUT97" localSheetId="3">[14]Consultoria!#REF!</definedName>
    <definedName name="_____OUT97">[14]Consultoria!#REF!</definedName>
    <definedName name="_____OUT98" localSheetId="4" hidden="1">{#N/A,#N/A,TRUE,"Serviços"}</definedName>
    <definedName name="_____OUT98" localSheetId="3">[14]Consultoria!#REF!</definedName>
    <definedName name="_____OUT98" localSheetId="7" hidden="1">{#N/A,#N/A,TRUE,"Serviços"}</definedName>
    <definedName name="_____OUT98" localSheetId="9" hidden="1">{#N/A,#N/A,TRUE,"Serviços"}</definedName>
    <definedName name="_____OUT98" localSheetId="8" hidden="1">{#N/A,#N/A,TRUE,"Serviços"}</definedName>
    <definedName name="_____OUT98">[14]Consultoria!#REF!</definedName>
    <definedName name="_____OUT99" localSheetId="3">[14]Consultoria!#REF!</definedName>
    <definedName name="_____OUT99">[14]Consultoria!#REF!</definedName>
    <definedName name="_____OUTTT988" hidden="1">{#N/A,#N/A,TRUE,"Serviços"}</definedName>
    <definedName name="_____PAG1">"$#REF!.$C$16"</definedName>
    <definedName name="_____PAG10">"$#REF!.$C$26"</definedName>
    <definedName name="_____PAG11">"$#REF!.$C$27"</definedName>
    <definedName name="_____PAG12">"$#REF!.$C$28"</definedName>
    <definedName name="_____PAG13">"$#REF!.$C$21"</definedName>
    <definedName name="_____PAG2">"$#REF!.$C$17"</definedName>
    <definedName name="_____PAG3">"$#REF!.$C$18"</definedName>
    <definedName name="_____PAG4">"$#REF!.$C$19"</definedName>
    <definedName name="_____PAG5">"$#REF!.$C$20"</definedName>
    <definedName name="_____PAG6">"$#REF!.$C$22"</definedName>
    <definedName name="_____PAG7">"$#REF!.$C$23"</definedName>
    <definedName name="_____PAG8">"$#REF!.$C$24"</definedName>
    <definedName name="_____PAG9">"$#REF!.$C$25"</definedName>
    <definedName name="_____pav2" localSheetId="4">#REF!</definedName>
    <definedName name="_____pav2" localSheetId="15">#REF!</definedName>
    <definedName name="_____pav2" localSheetId="21">#REF!</definedName>
    <definedName name="_____pav2" localSheetId="9">#REF!</definedName>
    <definedName name="_____pav2" localSheetId="8">#REF!</definedName>
    <definedName name="_____pav2">#REF!</definedName>
    <definedName name="_____PL1" localSheetId="4">#REF!</definedName>
    <definedName name="_____PL1" localSheetId="15">#REF!</definedName>
    <definedName name="_____PL1" localSheetId="9">#REF!</definedName>
    <definedName name="_____PL1" localSheetId="8">#REF!</definedName>
    <definedName name="_____PL1">#REF!</definedName>
    <definedName name="_____QQ2">[37]!_____QQ2</definedName>
    <definedName name="_____r" localSheetId="4">#REF!</definedName>
    <definedName name="_____r" localSheetId="15">#REF!</definedName>
    <definedName name="_____r" localSheetId="9">#REF!</definedName>
    <definedName name="_____r" localSheetId="8">#REF!</definedName>
    <definedName name="_____r">#REF!</definedName>
    <definedName name="_____Rbv1" localSheetId="4">'[19]Página 16'!$C$3:$C$7</definedName>
    <definedName name="_____Rbv1">'[19]Página 16'!$C$3:$C$7</definedName>
    <definedName name="_____reg1" localSheetId="4">[21]DADOS!$B$4</definedName>
    <definedName name="_____reg1">[21]DADOS!$B$4</definedName>
    <definedName name="_____reg3" localSheetId="4">[22]eq!$A$2:$D$42</definedName>
    <definedName name="_____reg3">[22]eq!$A$2:$D$42</definedName>
    <definedName name="_____reg5" localSheetId="4">[22]mo!$A$2:$C$10</definedName>
    <definedName name="_____reg5">[22]mo!$A$2:$C$10</definedName>
    <definedName name="_____reg7" localSheetId="4">[21]mat!$A$2:$C$33</definedName>
    <definedName name="_____reg7">[21]mat!$A$2:$C$33</definedName>
    <definedName name="_____RET1" localSheetId="4">#REF!</definedName>
    <definedName name="_____RET1" localSheetId="15">#REF!</definedName>
    <definedName name="_____RET1" localSheetId="21">#REF!</definedName>
    <definedName name="_____RET1" localSheetId="9">#REF!</definedName>
    <definedName name="_____RET1" localSheetId="8">#REF!</definedName>
    <definedName name="_____RET1">#REF!</definedName>
    <definedName name="_____Set1">[23]Anual!$Q$24</definedName>
    <definedName name="_____SET94" localSheetId="3">[14]Consultoria!#REF!</definedName>
    <definedName name="_____SET94">[14]Consultoria!#REF!</definedName>
    <definedName name="_____SET95" localSheetId="3">[14]Consultoria!#REF!</definedName>
    <definedName name="_____SET95">[14]Consultoria!#REF!</definedName>
    <definedName name="_____SET96" localSheetId="3">[14]Consultoria!#REF!</definedName>
    <definedName name="_____SET96">[14]Consultoria!#REF!</definedName>
    <definedName name="_____SET97" localSheetId="3">[14]Consultoria!#REF!</definedName>
    <definedName name="_____SET97">[14]Consultoria!#REF!</definedName>
    <definedName name="_____SET98" localSheetId="3">[14]Consultoria!#REF!</definedName>
    <definedName name="_____SET98">[14]Consultoria!#REF!</definedName>
    <definedName name="_____SET99" localSheetId="3">[14]Consultoria!#REF!</definedName>
    <definedName name="_____SET99">[14]Consultoria!#REF!</definedName>
    <definedName name="_____TB10">"'file:///D:/Meus documentos/ANASTÁCIO/SERCEL/BR262990800.xls'#$TLMB.$#REF!$#REF!"</definedName>
    <definedName name="_____tb97">"$#REF!.$E$71"</definedName>
    <definedName name="_____tbw97">"$#REF!.$E$73"</definedName>
    <definedName name="_____TCB4">"$#REF!.$I$26"</definedName>
    <definedName name="_____TCC4">"$#REF!.$I$18"</definedName>
    <definedName name="_____TEB4">"$#REF!.$I$16"</definedName>
    <definedName name="_____ter2" localSheetId="4">#REF!</definedName>
    <definedName name="_____ter2" localSheetId="15">#REF!</definedName>
    <definedName name="_____ter2" localSheetId="21">#REF!</definedName>
    <definedName name="_____ter2" localSheetId="9">#REF!</definedName>
    <definedName name="_____ter2" localSheetId="8">#REF!</definedName>
    <definedName name="_____ter2">#REF!</definedName>
    <definedName name="_____TP10">'[23]Recuperação da Pista'!$H$560</definedName>
    <definedName name="_____TP5">'[23]Recuperação da Pista'!$H$400</definedName>
    <definedName name="_____tsd4" localSheetId="4">#REF!</definedName>
    <definedName name="_____tsd4" localSheetId="15">#REF!</definedName>
    <definedName name="_____tsd4" localSheetId="21">#REF!</definedName>
    <definedName name="_____tsd4" localSheetId="9">#REF!</definedName>
    <definedName name="_____tsd4" localSheetId="8">#REF!</definedName>
    <definedName name="_____tsd4">#REF!</definedName>
    <definedName name="_____TT1" localSheetId="4">[31]RELATÓRIO!$D$18</definedName>
    <definedName name="_____TT1" localSheetId="21">[9]RELATÓRIO!$D$18</definedName>
    <definedName name="_____TT1">[31]RELATÓRIO!$D$18</definedName>
    <definedName name="_____TT10" localSheetId="4">[31]RELATÓRIO!$D$64</definedName>
    <definedName name="_____TT10" localSheetId="21">[9]RELATÓRIO!$D$64</definedName>
    <definedName name="_____TT10">[31]RELATÓRIO!$D$64</definedName>
    <definedName name="_____TT100" localSheetId="4">[31]RELATÓRIO!$D$530</definedName>
    <definedName name="_____TT100" localSheetId="21">[9]RELATÓRIO!$D$530</definedName>
    <definedName name="_____TT100">[31]RELATÓRIO!$D$530</definedName>
    <definedName name="_____TT101" localSheetId="4">[31]RELATÓRIO!$D$535</definedName>
    <definedName name="_____TT101" localSheetId="21">[9]RELATÓRIO!$D$535</definedName>
    <definedName name="_____TT101">[31]RELATÓRIO!$D$535</definedName>
    <definedName name="_____TT102" localSheetId="4">'[15]Relatório-1ª med.'!#REF!</definedName>
    <definedName name="_____TT102" localSheetId="15">'[15]Relatório-1ª med.'!#REF!</definedName>
    <definedName name="_____TT102" localSheetId="21">[9]RELATÓRIO!$D$540</definedName>
    <definedName name="_____TT102" localSheetId="9">'[15]Relatório-1ª med.'!#REF!</definedName>
    <definedName name="_____TT102" localSheetId="8">'[15]Relatório-1ª med.'!#REF!</definedName>
    <definedName name="_____TT102">'[15]Relatório-1ª med.'!#REF!</definedName>
    <definedName name="_____TT103" localSheetId="4">[31]RELATÓRIO!$D$545</definedName>
    <definedName name="_____TT103" localSheetId="21">[9]RELATÓRIO!$D$545</definedName>
    <definedName name="_____TT103">[31]RELATÓRIO!$D$545</definedName>
    <definedName name="_____TT104" localSheetId="4">[31]RELATÓRIO!$D$550</definedName>
    <definedName name="_____TT104" localSheetId="21">[9]RELATÓRIO!$D$550</definedName>
    <definedName name="_____TT104">[31]RELATÓRIO!$D$550</definedName>
    <definedName name="_____TT105" localSheetId="4">[31]RELATÓRIO!$D$555</definedName>
    <definedName name="_____TT105" localSheetId="21">[9]RELATÓRIO!$D$555</definedName>
    <definedName name="_____TT105">[31]RELATÓRIO!$D$555</definedName>
    <definedName name="_____TT106" localSheetId="4">[31]RELATÓRIO!$D$560</definedName>
    <definedName name="_____TT106" localSheetId="21">[9]RELATÓRIO!$D$560</definedName>
    <definedName name="_____TT106">[31]RELATÓRIO!$D$560</definedName>
    <definedName name="_____TT107" localSheetId="4">'[15]Relatório-1ª med.'!#REF!</definedName>
    <definedName name="_____TT107" localSheetId="15">'[15]Relatório-1ª med.'!#REF!</definedName>
    <definedName name="_____TT107" localSheetId="21">[9]RELATÓRIO!$D$567</definedName>
    <definedName name="_____TT107" localSheetId="9">'[15]Relatório-1ª med.'!#REF!</definedName>
    <definedName name="_____TT107" localSheetId="8">'[15]Relatório-1ª med.'!#REF!</definedName>
    <definedName name="_____TT107">'[15]Relatório-1ª med.'!#REF!</definedName>
    <definedName name="_____TT108" localSheetId="4">[31]RELATÓRIO!$D$572</definedName>
    <definedName name="_____TT108" localSheetId="21">[9]RELATÓRIO!$D$572</definedName>
    <definedName name="_____TT108">[31]RELATÓRIO!$D$572</definedName>
    <definedName name="_____TT109" localSheetId="4">[31]RELATÓRIO!$D$577</definedName>
    <definedName name="_____TT109" localSheetId="21">[9]RELATÓRIO!$D$577</definedName>
    <definedName name="_____TT109">[31]RELATÓRIO!$D$577</definedName>
    <definedName name="_____TT11" localSheetId="4">[31]RELATÓRIO!$D$69</definedName>
    <definedName name="_____TT11" localSheetId="21">[9]RELATÓRIO!$D$69</definedName>
    <definedName name="_____TT11">[31]RELATÓRIO!$D$69</definedName>
    <definedName name="_____TT110" localSheetId="4">[31]RELATÓRIO!$D$582</definedName>
    <definedName name="_____TT110" localSheetId="21">[9]RELATÓRIO!$D$582</definedName>
    <definedName name="_____TT110">[31]RELATÓRIO!$D$582</definedName>
    <definedName name="_____TT111" localSheetId="4">[31]RELATÓRIO!$D$587</definedName>
    <definedName name="_____TT111" localSheetId="21">[9]RELATÓRIO!$D$587</definedName>
    <definedName name="_____TT111">[31]RELATÓRIO!$D$587</definedName>
    <definedName name="_____TT112" localSheetId="4">[31]RELATÓRIO!$D$592</definedName>
    <definedName name="_____TT112" localSheetId="21">[9]RELATÓRIO!$D$592</definedName>
    <definedName name="_____TT112">[31]RELATÓRIO!$D$592</definedName>
    <definedName name="_____TT113" localSheetId="4">[31]RELATÓRIO!$D$597</definedName>
    <definedName name="_____TT113" localSheetId="21">[9]RELATÓRIO!$D$597</definedName>
    <definedName name="_____TT113">[31]RELATÓRIO!$D$597</definedName>
    <definedName name="_____TT114" localSheetId="4">[31]RELATÓRIO!$D$602</definedName>
    <definedName name="_____TT114" localSheetId="21">[9]RELATÓRIO!$D$602</definedName>
    <definedName name="_____TT114">[31]RELATÓRIO!$D$602</definedName>
    <definedName name="_____TT115" localSheetId="4">[31]RELATÓRIO!$D$607</definedName>
    <definedName name="_____TT115" localSheetId="21">[9]RELATÓRIO!$D$607</definedName>
    <definedName name="_____TT115">[31]RELATÓRIO!$D$607</definedName>
    <definedName name="_____TT116" localSheetId="4">[31]RELATÓRIO!$D$612</definedName>
    <definedName name="_____TT116" localSheetId="21">[9]RELATÓRIO!$D$612</definedName>
    <definedName name="_____TT116">[31]RELATÓRIO!$D$612</definedName>
    <definedName name="_____TT117" localSheetId="4">[31]RELATÓRIO!$D$616</definedName>
    <definedName name="_____TT117" localSheetId="21">[9]RELATÓRIO!$D$616</definedName>
    <definedName name="_____TT117">[31]RELATÓRIO!$D$616</definedName>
    <definedName name="_____TT118" localSheetId="4">[31]RELATÓRIO!$D$621</definedName>
    <definedName name="_____TT118" localSheetId="21">[9]RELATÓRIO!$D$621</definedName>
    <definedName name="_____TT118">[31]RELATÓRIO!$D$621</definedName>
    <definedName name="_____TT119" localSheetId="4">[31]RELATÓRIO!$D$626</definedName>
    <definedName name="_____TT119" localSheetId="21">[9]RELATÓRIO!$D$626</definedName>
    <definedName name="_____TT119">[31]RELATÓRIO!$D$626</definedName>
    <definedName name="_____TT12" localSheetId="4">[31]RELATÓRIO!$D$74</definedName>
    <definedName name="_____TT12" localSheetId="21">[9]RELATÓRIO!$D$74</definedName>
    <definedName name="_____TT12">[31]RELATÓRIO!$D$74</definedName>
    <definedName name="_____TT120" localSheetId="4">[31]RELATÓRIO!$D$631</definedName>
    <definedName name="_____TT120" localSheetId="21">[9]RELATÓRIO!$D$631</definedName>
    <definedName name="_____TT120">[31]RELATÓRIO!$D$631</definedName>
    <definedName name="_____TT121" localSheetId="4">'[15]Relatório-1ª med.'!#REF!</definedName>
    <definedName name="_____TT121" localSheetId="15">'[15]Relatório-1ª med.'!#REF!</definedName>
    <definedName name="_____TT121" localSheetId="21">[9]RELATÓRIO!$D$636</definedName>
    <definedName name="_____TT121" localSheetId="9">'[15]Relatório-1ª med.'!#REF!</definedName>
    <definedName name="_____TT121" localSheetId="8">'[15]Relatório-1ª med.'!#REF!</definedName>
    <definedName name="_____TT121">'[15]Relatório-1ª med.'!#REF!</definedName>
    <definedName name="_____TT122" localSheetId="4">[31]RELATÓRIO!$D$641</definedName>
    <definedName name="_____TT122" localSheetId="21">[9]RELATÓRIO!$D$641</definedName>
    <definedName name="_____TT122">[31]RELATÓRIO!$D$641</definedName>
    <definedName name="_____TT123" localSheetId="4">'[15]Relatório-1ª med.'!#REF!</definedName>
    <definedName name="_____TT123" localSheetId="15">'[15]Relatório-1ª med.'!#REF!</definedName>
    <definedName name="_____TT123" localSheetId="21">[9]RELATÓRIO!$D$646</definedName>
    <definedName name="_____TT123" localSheetId="9">'[15]Relatório-1ª med.'!#REF!</definedName>
    <definedName name="_____TT123" localSheetId="8">'[15]Relatório-1ª med.'!#REF!</definedName>
    <definedName name="_____TT123">'[15]Relatório-1ª med.'!#REF!</definedName>
    <definedName name="_____TT124" localSheetId="4">[31]RELATÓRIO!$D$652</definedName>
    <definedName name="_____TT124" localSheetId="21">[9]RELATÓRIO!$D$652</definedName>
    <definedName name="_____TT124">[31]RELATÓRIO!$D$652</definedName>
    <definedName name="_____TT125" localSheetId="4">[31]RELATÓRIO!$D$657</definedName>
    <definedName name="_____TT125" localSheetId="21">[9]RELATÓRIO!$D$657</definedName>
    <definedName name="_____TT125">[31]RELATÓRIO!$D$657</definedName>
    <definedName name="_____TT126" localSheetId="4">[31]RELATÓRIO!$D$662</definedName>
    <definedName name="_____TT126" localSheetId="21">[9]RELATÓRIO!$D$662</definedName>
    <definedName name="_____TT126">[31]RELATÓRIO!$D$662</definedName>
    <definedName name="_____TT127" localSheetId="4">[31]RELATÓRIO!$D$667</definedName>
    <definedName name="_____TT127" localSheetId="21">[9]RELATÓRIO!$D$667</definedName>
    <definedName name="_____TT127">[31]RELATÓRIO!$D$667</definedName>
    <definedName name="_____TT128" localSheetId="4">[31]RELATÓRIO!$D$672</definedName>
    <definedName name="_____TT128" localSheetId="21">[9]RELATÓRIO!$D$672</definedName>
    <definedName name="_____TT128">[31]RELATÓRIO!$D$672</definedName>
    <definedName name="_____TT129" localSheetId="4">[31]RELATÓRIO!$D$677</definedName>
    <definedName name="_____TT129" localSheetId="21">[9]RELATÓRIO!$D$677</definedName>
    <definedName name="_____TT129">[31]RELATÓRIO!$D$677</definedName>
    <definedName name="_____TT13" localSheetId="4">[31]RELATÓRIO!$D$79</definedName>
    <definedName name="_____TT13" localSheetId="21">[9]RELATÓRIO!$D$79</definedName>
    <definedName name="_____TT13">[31]RELATÓRIO!$D$79</definedName>
    <definedName name="_____TT130" localSheetId="4">[31]RELATÓRIO!$D$682</definedName>
    <definedName name="_____TT130" localSheetId="21">[9]RELATÓRIO!$D$682</definedName>
    <definedName name="_____TT130">[31]RELATÓRIO!$D$682</definedName>
    <definedName name="_____TT131" localSheetId="4">[31]RELATÓRIO!$D$687</definedName>
    <definedName name="_____TT131" localSheetId="21">[9]RELATÓRIO!$D$687</definedName>
    <definedName name="_____TT131">[31]RELATÓRIO!$D$687</definedName>
    <definedName name="_____TT132" localSheetId="4">[31]RELATÓRIO!$D$692</definedName>
    <definedName name="_____TT132" localSheetId="21">[9]RELATÓRIO!$D$692</definedName>
    <definedName name="_____TT132">[31]RELATÓRIO!$D$692</definedName>
    <definedName name="_____TT133" localSheetId="4">[31]RELATÓRIO!$D$697</definedName>
    <definedName name="_____TT133" localSheetId="21">[9]RELATÓRIO!$D$697</definedName>
    <definedName name="_____TT133">[31]RELATÓRIO!$D$697</definedName>
    <definedName name="_____TT134" localSheetId="4">[31]RELATÓRIO!$D$702</definedName>
    <definedName name="_____TT134" localSheetId="21">[9]RELATÓRIO!$D$702</definedName>
    <definedName name="_____TT134">[31]RELATÓRIO!$D$702</definedName>
    <definedName name="_____TT135" localSheetId="4">[31]RELATÓRIO!$D$707</definedName>
    <definedName name="_____TT135" localSheetId="21">[9]RELATÓRIO!$D$707</definedName>
    <definedName name="_____TT135">[31]RELATÓRIO!$D$707</definedName>
    <definedName name="_____TT136" localSheetId="4">[31]RELATÓRIO!$D$712</definedName>
    <definedName name="_____TT136" localSheetId="21">[9]RELATÓRIO!$D$712</definedName>
    <definedName name="_____TT136">[31]RELATÓRIO!$D$712</definedName>
    <definedName name="_____TT137" localSheetId="4">[31]RELATÓRIO!$D$716</definedName>
    <definedName name="_____TT137" localSheetId="21">[9]RELATÓRIO!$D$716</definedName>
    <definedName name="_____TT137">[31]RELATÓRIO!$D$716</definedName>
    <definedName name="_____TT138" localSheetId="4">[31]RELATÓRIO!$D$721</definedName>
    <definedName name="_____TT138" localSheetId="21">[9]RELATÓRIO!$D$721</definedName>
    <definedName name="_____TT138">[31]RELATÓRIO!$D$721</definedName>
    <definedName name="_____TT139" localSheetId="4">[31]RELATÓRIO!$D$726</definedName>
    <definedName name="_____TT139" localSheetId="21">[9]RELATÓRIO!$D$726</definedName>
    <definedName name="_____TT139">[31]RELATÓRIO!$D$726</definedName>
    <definedName name="_____TT14" localSheetId="4">[31]RELATÓRIO!$D$84</definedName>
    <definedName name="_____TT14" localSheetId="21">[9]RELATÓRIO!$D$84</definedName>
    <definedName name="_____TT14">[31]RELATÓRIO!$D$84</definedName>
    <definedName name="_____TT140" localSheetId="4">[31]RELATÓRIO!$D$731</definedName>
    <definedName name="_____TT140" localSheetId="21">[9]RELATÓRIO!$D$731</definedName>
    <definedName name="_____TT140">[31]RELATÓRIO!$D$731</definedName>
    <definedName name="_____TT141" localSheetId="4">[31]RELATÓRIO!$D$736</definedName>
    <definedName name="_____TT141" localSheetId="21">[9]RELATÓRIO!$D$736</definedName>
    <definedName name="_____TT141">[31]RELATÓRIO!$D$736</definedName>
    <definedName name="_____TT142" localSheetId="4">[31]RELATÓRIO!$D$741</definedName>
    <definedName name="_____TT142" localSheetId="21">[9]RELATÓRIO!$D$741</definedName>
    <definedName name="_____TT142">[31]RELATÓRIO!$D$741</definedName>
    <definedName name="_____TT15" localSheetId="4">[31]RELATÓRIO!$D$89</definedName>
    <definedName name="_____TT15" localSheetId="21">[9]RELATÓRIO!$D$89</definedName>
    <definedName name="_____TT15">[31]RELATÓRIO!$D$89</definedName>
    <definedName name="_____TT16" localSheetId="4">[31]RELATÓRIO!$D$93</definedName>
    <definedName name="_____TT16" localSheetId="21">[9]RELATÓRIO!$D$93</definedName>
    <definedName name="_____TT16">[31]RELATÓRIO!$D$93</definedName>
    <definedName name="_____TT17" localSheetId="4">[31]RELATÓRIO!$D$98</definedName>
    <definedName name="_____TT17" localSheetId="21">[9]RELATÓRIO!$D$98</definedName>
    <definedName name="_____TT17">[31]RELATÓRIO!$D$98</definedName>
    <definedName name="_____TT18" localSheetId="4">[38]RELATÓRIO!$D$103</definedName>
    <definedName name="_____TT18" localSheetId="21">[9]RELATÓRIO!$D$103</definedName>
    <definedName name="_____TT18">[38]RELATÓRIO!$D$103</definedName>
    <definedName name="_____TT19" localSheetId="4">'[15]Relatório-1ª med.'!#REF!</definedName>
    <definedName name="_____TT19" localSheetId="15">'[15]Relatório-1ª med.'!#REF!</definedName>
    <definedName name="_____TT19" localSheetId="21">[9]RELATÓRIO!$D$108</definedName>
    <definedName name="_____TT19" localSheetId="9">'[15]Relatório-1ª med.'!#REF!</definedName>
    <definedName name="_____TT19" localSheetId="8">'[15]Relatório-1ª med.'!#REF!</definedName>
    <definedName name="_____TT19">'[15]Relatório-1ª med.'!#REF!</definedName>
    <definedName name="_____TT2" localSheetId="4">[31]RELATÓRIO!$D$23</definedName>
    <definedName name="_____TT2" localSheetId="21">[9]RELATÓRIO!$D$23</definedName>
    <definedName name="_____TT2">[31]RELATÓRIO!$D$23</definedName>
    <definedName name="_____TT20" localSheetId="4">'[15]Relatório-1ª med.'!#REF!</definedName>
    <definedName name="_____TT20" localSheetId="15">'[15]Relatório-1ª med.'!#REF!</definedName>
    <definedName name="_____TT20" localSheetId="21">[9]RELATÓRIO!$D$113</definedName>
    <definedName name="_____TT20" localSheetId="9">'[15]Relatório-1ª med.'!#REF!</definedName>
    <definedName name="_____TT20" localSheetId="8">'[15]Relatório-1ª med.'!#REF!</definedName>
    <definedName name="_____TT20">'[15]Relatório-1ª med.'!#REF!</definedName>
    <definedName name="_____TT21" localSheetId="4">'[15]Relatório-1ª med.'!#REF!</definedName>
    <definedName name="_____TT21" localSheetId="15">'[15]Relatório-1ª med.'!#REF!</definedName>
    <definedName name="_____TT21" localSheetId="21">[9]RELATÓRIO!$D$118</definedName>
    <definedName name="_____TT21" localSheetId="9">'[15]Relatório-1ª med.'!#REF!</definedName>
    <definedName name="_____TT21" localSheetId="8">'[15]Relatório-1ª med.'!#REF!</definedName>
    <definedName name="_____TT21">'[15]Relatório-1ª med.'!#REF!</definedName>
    <definedName name="_____TT22" localSheetId="4">'[15]Relatório-1ª med.'!#REF!</definedName>
    <definedName name="_____TT22" localSheetId="15">'[15]Relatório-1ª med.'!#REF!</definedName>
    <definedName name="_____TT22" localSheetId="21">[9]RELATÓRIO!$D$123</definedName>
    <definedName name="_____TT22" localSheetId="9">'[15]Relatório-1ª med.'!#REF!</definedName>
    <definedName name="_____TT22" localSheetId="8">'[15]Relatório-1ª med.'!#REF!</definedName>
    <definedName name="_____TT22">'[15]Relatório-1ª med.'!#REF!</definedName>
    <definedName name="_____tt23" localSheetId="4">[31]RELATÓRIO!$D$129</definedName>
    <definedName name="_____tt23" localSheetId="21">[9]RELATÓRIO!$D$129</definedName>
    <definedName name="_____tt23">[31]RELATÓRIO!$D$129</definedName>
    <definedName name="_____TT24" localSheetId="4">[31]RELATÓRIO!$D$134</definedName>
    <definedName name="_____TT24" localSheetId="21">[9]RELATÓRIO!$D$134</definedName>
    <definedName name="_____TT24">[31]RELATÓRIO!$D$134</definedName>
    <definedName name="_____TT25" localSheetId="4">[31]RELATÓRIO!$D$139</definedName>
    <definedName name="_____TT25" localSheetId="21">[9]RELATÓRIO!$D$139</definedName>
    <definedName name="_____TT25">[31]RELATÓRIO!$D$139</definedName>
    <definedName name="_____TT26" localSheetId="4">'[15]Relatório-1ª med.'!#REF!</definedName>
    <definedName name="_____TT26" localSheetId="15">'[15]Relatório-1ª med.'!#REF!</definedName>
    <definedName name="_____TT26" localSheetId="21">[9]RELATÓRIO!$D$144</definedName>
    <definedName name="_____TT26" localSheetId="9">'[15]Relatório-1ª med.'!#REF!</definedName>
    <definedName name="_____TT26" localSheetId="8">'[15]Relatório-1ª med.'!#REF!</definedName>
    <definedName name="_____TT26">'[15]Relatório-1ª med.'!#REF!</definedName>
    <definedName name="_____TT27" localSheetId="4">'[15]Relatório-1ª med.'!#REF!</definedName>
    <definedName name="_____TT27" localSheetId="15">'[15]Relatório-1ª med.'!#REF!</definedName>
    <definedName name="_____TT27" localSheetId="21">[9]RELATÓRIO!$D$149</definedName>
    <definedName name="_____TT27" localSheetId="9">'[15]Relatório-1ª med.'!#REF!</definedName>
    <definedName name="_____TT27" localSheetId="8">'[15]Relatório-1ª med.'!#REF!</definedName>
    <definedName name="_____TT27">'[15]Relatório-1ª med.'!#REF!</definedName>
    <definedName name="_____TT28" localSheetId="4">'[15]Relatório-1ª med.'!#REF!</definedName>
    <definedName name="_____TT28" localSheetId="15">'[15]Relatório-1ª med.'!#REF!</definedName>
    <definedName name="_____TT28" localSheetId="21">[9]RELATÓRIO!$D$154</definedName>
    <definedName name="_____TT28" localSheetId="9">'[15]Relatório-1ª med.'!#REF!</definedName>
    <definedName name="_____TT28" localSheetId="8">'[15]Relatório-1ª med.'!#REF!</definedName>
    <definedName name="_____TT28">'[15]Relatório-1ª med.'!#REF!</definedName>
    <definedName name="_____tt288" localSheetId="4">[31]RELATÓRIO!$D$159</definedName>
    <definedName name="_____tt288" localSheetId="21">[9]RELATÓRIO!$D$159</definedName>
    <definedName name="_____tt288">[31]RELATÓRIO!$D$159</definedName>
    <definedName name="_____TT29" localSheetId="4">[31]RELATÓRIO!$D$164</definedName>
    <definedName name="_____TT29" localSheetId="21">[9]RELATÓRIO!$D$164</definedName>
    <definedName name="_____TT29">[31]RELATÓRIO!$D$164</definedName>
    <definedName name="_____TT3" localSheetId="4">[31]RELATÓRIO!$D$28</definedName>
    <definedName name="_____TT3" localSheetId="21">[9]RELATÓRIO!$D$28</definedName>
    <definedName name="_____TT3">[31]RELATÓRIO!$D$28</definedName>
    <definedName name="_____TT30" localSheetId="4">'[15]Relatório-1ª med.'!#REF!</definedName>
    <definedName name="_____TT30" localSheetId="15">'[15]Relatório-1ª med.'!#REF!</definedName>
    <definedName name="_____TT30" localSheetId="21">[9]RELATÓRIO!$D$169</definedName>
    <definedName name="_____TT30" localSheetId="9">'[15]Relatório-1ª med.'!#REF!</definedName>
    <definedName name="_____TT30" localSheetId="8">'[15]Relatório-1ª med.'!#REF!</definedName>
    <definedName name="_____TT30">'[15]Relatório-1ª med.'!#REF!</definedName>
    <definedName name="_____tt300" localSheetId="4">[31]RELATÓRIO!$D$174</definedName>
    <definedName name="_____tt300" localSheetId="21">[9]RELATÓRIO!$D$174</definedName>
    <definedName name="_____tt300">[31]RELATÓRIO!$D$174</definedName>
    <definedName name="_____TT31" localSheetId="4">'[15]Relatório-1ª med.'!#REF!</definedName>
    <definedName name="_____TT31" localSheetId="15">'[15]Relatório-1ª med.'!#REF!</definedName>
    <definedName name="_____TT31" localSheetId="21">[9]RELATÓRIO!$D$179</definedName>
    <definedName name="_____TT31" localSheetId="9">'[15]Relatório-1ª med.'!#REF!</definedName>
    <definedName name="_____TT31" localSheetId="8">'[15]Relatório-1ª med.'!#REF!</definedName>
    <definedName name="_____TT31">'[15]Relatório-1ª med.'!#REF!</definedName>
    <definedName name="_____TT32" localSheetId="4">'[15]Relatório-1ª med.'!#REF!</definedName>
    <definedName name="_____TT32" localSheetId="15">'[15]Relatório-1ª med.'!#REF!</definedName>
    <definedName name="_____TT32" localSheetId="21">[9]RELATÓRIO!$D$184</definedName>
    <definedName name="_____TT32" localSheetId="9">'[15]Relatório-1ª med.'!#REF!</definedName>
    <definedName name="_____TT32" localSheetId="8">'[15]Relatório-1ª med.'!#REF!</definedName>
    <definedName name="_____TT32">'[15]Relatório-1ª med.'!#REF!</definedName>
    <definedName name="_____tt322" localSheetId="4">[31]RELATÓRIO!$D$189</definedName>
    <definedName name="_____tt322" localSheetId="21">[9]RELATÓRIO!$D$189</definedName>
    <definedName name="_____tt322">[31]RELATÓRIO!$D$189</definedName>
    <definedName name="_____TT33" localSheetId="4">'[15]Relatório-1ª med.'!#REF!</definedName>
    <definedName name="_____TT33" localSheetId="15">'[15]Relatório-1ª med.'!#REF!</definedName>
    <definedName name="_____TT33" localSheetId="21">[9]RELATÓRIO!$D$195</definedName>
    <definedName name="_____TT33" localSheetId="9">'[15]Relatório-1ª med.'!#REF!</definedName>
    <definedName name="_____TT33" localSheetId="8">'[15]Relatório-1ª med.'!#REF!</definedName>
    <definedName name="_____TT33">'[15]Relatório-1ª med.'!#REF!</definedName>
    <definedName name="_____TT34" localSheetId="4">'[15]Relatório-1ª med.'!#REF!</definedName>
    <definedName name="_____TT34" localSheetId="15">'[15]Relatório-1ª med.'!#REF!</definedName>
    <definedName name="_____TT34" localSheetId="21">[9]RELATÓRIO!$D$200</definedName>
    <definedName name="_____TT34" localSheetId="9">'[15]Relatório-1ª med.'!#REF!</definedName>
    <definedName name="_____TT34" localSheetId="8">'[15]Relatório-1ª med.'!#REF!</definedName>
    <definedName name="_____TT34">'[15]Relatório-1ª med.'!#REF!</definedName>
    <definedName name="_____TT35" localSheetId="4">[31]RELATÓRIO!$D$205</definedName>
    <definedName name="_____TT35" localSheetId="21">[9]RELATÓRIO!$D$205</definedName>
    <definedName name="_____TT35">[31]RELATÓRIO!$D$205</definedName>
    <definedName name="_____TT36" localSheetId="4">'[15]Relatório-1ª med.'!#REF!</definedName>
    <definedName name="_____TT36" localSheetId="15">'[15]Relatório-1ª med.'!#REF!</definedName>
    <definedName name="_____TT36" localSheetId="21">[9]RELATÓRIO!$D$210</definedName>
    <definedName name="_____TT36" localSheetId="9">'[15]Relatório-1ª med.'!#REF!</definedName>
    <definedName name="_____TT36" localSheetId="8">'[15]Relatório-1ª med.'!#REF!</definedName>
    <definedName name="_____TT36">'[15]Relatório-1ª med.'!#REF!</definedName>
    <definedName name="_____TT37" localSheetId="4">'[15]Relatório-1ª med.'!#REF!</definedName>
    <definedName name="_____TT37" localSheetId="15">'[15]Relatório-1ª med.'!#REF!</definedName>
    <definedName name="_____TT37" localSheetId="21">[9]RELATÓRIO!$D$215</definedName>
    <definedName name="_____TT37" localSheetId="9">'[15]Relatório-1ª med.'!#REF!</definedName>
    <definedName name="_____TT37" localSheetId="8">'[15]Relatório-1ª med.'!#REF!</definedName>
    <definedName name="_____TT37">'[15]Relatório-1ª med.'!#REF!</definedName>
    <definedName name="_____TT38" localSheetId="4">'[15]Relatório-1ª med.'!#REF!</definedName>
    <definedName name="_____TT38" localSheetId="15">'[15]Relatório-1ª med.'!#REF!</definedName>
    <definedName name="_____TT38" localSheetId="21">[9]RELATÓRIO!$D$220</definedName>
    <definedName name="_____TT38" localSheetId="9">'[15]Relatório-1ª med.'!#REF!</definedName>
    <definedName name="_____TT38" localSheetId="8">'[15]Relatório-1ª med.'!#REF!</definedName>
    <definedName name="_____TT38">'[15]Relatório-1ª med.'!#REF!</definedName>
    <definedName name="_____TT39" localSheetId="4">'[15]Relatório-1ª med.'!#REF!</definedName>
    <definedName name="_____TT39" localSheetId="15">'[15]Relatório-1ª med.'!#REF!</definedName>
    <definedName name="_____TT39" localSheetId="21">[9]RELATÓRIO!$D$225</definedName>
    <definedName name="_____TT39" localSheetId="9">'[15]Relatório-1ª med.'!#REF!</definedName>
    <definedName name="_____TT39" localSheetId="8">'[15]Relatório-1ª med.'!#REF!</definedName>
    <definedName name="_____TT39">'[15]Relatório-1ª med.'!#REF!</definedName>
    <definedName name="_____TT4" localSheetId="4">[31]RELATÓRIO!$D$33</definedName>
    <definedName name="_____TT4" localSheetId="21">[9]RELATÓRIO!$D$33</definedName>
    <definedName name="_____TT4">[31]RELATÓRIO!$D$33</definedName>
    <definedName name="_____TT40" localSheetId="4">'[15]Relatório-1ª med.'!#REF!</definedName>
    <definedName name="_____TT40" localSheetId="15">'[15]Relatório-1ª med.'!#REF!</definedName>
    <definedName name="_____TT40" localSheetId="21">[9]RELATÓRIO!$D$230</definedName>
    <definedName name="_____TT40" localSheetId="9">'[15]Relatório-1ª med.'!#REF!</definedName>
    <definedName name="_____TT40" localSheetId="8">'[15]Relatório-1ª med.'!#REF!</definedName>
    <definedName name="_____TT40">'[15]Relatório-1ª med.'!#REF!</definedName>
    <definedName name="_____TT41" localSheetId="4">[31]RELATÓRIO!$D$235</definedName>
    <definedName name="_____TT41" localSheetId="21">[9]RELATÓRIO!$D$235</definedName>
    <definedName name="_____TT41">[31]RELATÓRIO!$D$235</definedName>
    <definedName name="_____TT42" localSheetId="4">[31]RELATÓRIO!$D$240</definedName>
    <definedName name="_____TT42" localSheetId="21">[9]RELATÓRIO!$D$240</definedName>
    <definedName name="_____TT42">[31]RELATÓRIO!$D$240</definedName>
    <definedName name="_____TT43" localSheetId="4">[31]RELATÓRIO!$D$245</definedName>
    <definedName name="_____TT43" localSheetId="21">[9]RELATÓRIO!$D$245</definedName>
    <definedName name="_____TT43">[31]RELATÓRIO!$D$245</definedName>
    <definedName name="_____TT44" localSheetId="4">[31]RELATÓRIO!$D$250</definedName>
    <definedName name="_____TT44" localSheetId="21">[9]RELATÓRIO!$D$250</definedName>
    <definedName name="_____TT44">[31]RELATÓRIO!$D$250</definedName>
    <definedName name="_____TT45" localSheetId="4">[31]RELATÓRIO!$D$255</definedName>
    <definedName name="_____TT45" localSheetId="21">[9]RELATÓRIO!$D$255</definedName>
    <definedName name="_____TT45">[31]RELATÓRIO!$D$255</definedName>
    <definedName name="_____TT46" localSheetId="4">[31]RELATÓRIO!$D$260</definedName>
    <definedName name="_____TT46" localSheetId="21">[9]RELATÓRIO!$D$260</definedName>
    <definedName name="_____TT46">[31]RELATÓRIO!$D$260</definedName>
    <definedName name="_____TT47" localSheetId="4">[31]RELATÓRIO!$D$265</definedName>
    <definedName name="_____TT47" localSheetId="21">[9]RELATÓRIO!$D$265</definedName>
    <definedName name="_____TT47">[31]RELATÓRIO!$D$265</definedName>
    <definedName name="_____TT48" localSheetId="4">[31]RELATÓRIO!$D$270</definedName>
    <definedName name="_____TT48" localSheetId="21">[9]RELATÓRIO!$D$270</definedName>
    <definedName name="_____TT48">[31]RELATÓRIO!$D$270</definedName>
    <definedName name="_____TT49" localSheetId="4">[31]RELATÓRIO!$D$275</definedName>
    <definedName name="_____TT49" localSheetId="21">[9]RELATÓRIO!$D$275</definedName>
    <definedName name="_____TT49">[31]RELATÓRIO!$D$275</definedName>
    <definedName name="_____TT5" localSheetId="4">'[15]Relatório-1ª med.'!#REF!</definedName>
    <definedName name="_____TT5" localSheetId="15">'[15]Relatório-1ª med.'!#REF!</definedName>
    <definedName name="_____TT5" localSheetId="21">[9]RELATÓRIO!$D$38</definedName>
    <definedName name="_____TT5" localSheetId="9">'[15]Relatório-1ª med.'!#REF!</definedName>
    <definedName name="_____TT5" localSheetId="8">'[15]Relatório-1ª med.'!#REF!</definedName>
    <definedName name="_____TT5">'[15]Relatório-1ª med.'!#REF!</definedName>
    <definedName name="_____TT50" localSheetId="4">[31]RELATÓRIO!$D$280</definedName>
    <definedName name="_____TT50" localSheetId="21">[9]RELATÓRIO!$D$280</definedName>
    <definedName name="_____TT50">[31]RELATÓRIO!$D$280</definedName>
    <definedName name="_____TT51" localSheetId="4">[31]RELATÓRIO!$D$285</definedName>
    <definedName name="_____TT51" localSheetId="21">[9]RELATÓRIO!$D$285</definedName>
    <definedName name="_____TT51">[31]RELATÓRIO!$D$285</definedName>
    <definedName name="_____TT52" localSheetId="4">'[15]Relatório-1ª med.'!#REF!</definedName>
    <definedName name="_____TT52" localSheetId="15">'[15]Relatório-1ª med.'!#REF!</definedName>
    <definedName name="_____TT52" localSheetId="21">[9]RELATÓRIO!$D$290</definedName>
    <definedName name="_____TT52" localSheetId="9">'[15]Relatório-1ª med.'!#REF!</definedName>
    <definedName name="_____TT52" localSheetId="8">'[15]Relatório-1ª med.'!#REF!</definedName>
    <definedName name="_____TT52">'[15]Relatório-1ª med.'!#REF!</definedName>
    <definedName name="_____TT53" localSheetId="4">'[15]Relatório-1ª med.'!#REF!</definedName>
    <definedName name="_____TT53" localSheetId="15">'[15]Relatório-1ª med.'!#REF!</definedName>
    <definedName name="_____TT53" localSheetId="21">[9]RELATÓRIO!$D$295</definedName>
    <definedName name="_____TT53" localSheetId="9">'[15]Relatório-1ª med.'!#REF!</definedName>
    <definedName name="_____TT53" localSheetId="8">'[15]Relatório-1ª med.'!#REF!</definedName>
    <definedName name="_____TT53">'[15]Relatório-1ª med.'!#REF!</definedName>
    <definedName name="_____TT54" localSheetId="4">'[15]Relatório-1ª med.'!#REF!</definedName>
    <definedName name="_____TT54" localSheetId="15">'[15]Relatório-1ª med.'!#REF!</definedName>
    <definedName name="_____TT54" localSheetId="21">[9]RELATÓRIO!$D$300</definedName>
    <definedName name="_____TT54" localSheetId="9">'[15]Relatório-1ª med.'!#REF!</definedName>
    <definedName name="_____TT54" localSheetId="8">'[15]Relatório-1ª med.'!#REF!</definedName>
    <definedName name="_____TT54">'[15]Relatório-1ª med.'!#REF!</definedName>
    <definedName name="_____TT55" localSheetId="4">'[15]Relatório-1ª med.'!#REF!</definedName>
    <definedName name="_____TT55" localSheetId="15">'[15]Relatório-1ª med.'!#REF!</definedName>
    <definedName name="_____TT55" localSheetId="21">[9]RELATÓRIO!$D$305</definedName>
    <definedName name="_____TT55" localSheetId="9">'[15]Relatório-1ª med.'!#REF!</definedName>
    <definedName name="_____TT55" localSheetId="8">'[15]Relatório-1ª med.'!#REF!</definedName>
    <definedName name="_____TT55">'[15]Relatório-1ª med.'!#REF!</definedName>
    <definedName name="_____TT56" localSheetId="4">[31]RELATÓRIO!$D$310</definedName>
    <definedName name="_____TT56" localSheetId="21">[9]RELATÓRIO!$D$310</definedName>
    <definedName name="_____TT56">[31]RELATÓRIO!$D$310</definedName>
    <definedName name="_____TT57" localSheetId="4">[31]RELATÓRIO!$D$315</definedName>
    <definedName name="_____TT57" localSheetId="21">[9]RELATÓRIO!$D$315</definedName>
    <definedName name="_____TT57">[31]RELATÓRIO!$D$315</definedName>
    <definedName name="_____TT58" localSheetId="4">[31]RELATÓRIO!$D$320</definedName>
    <definedName name="_____TT58" localSheetId="21">[9]RELATÓRIO!$D$320</definedName>
    <definedName name="_____TT58">[31]RELATÓRIO!$D$320</definedName>
    <definedName name="_____TT59" localSheetId="4">[31]RELATÓRIO!$D$325</definedName>
    <definedName name="_____TT59" localSheetId="21">[9]RELATÓRIO!$D$325</definedName>
    <definedName name="_____TT59">[31]RELATÓRIO!$D$325</definedName>
    <definedName name="_____TT6" localSheetId="4">'[15]Relatório-1ª med.'!#REF!</definedName>
    <definedName name="_____TT6" localSheetId="15">'[15]Relatório-1ª med.'!#REF!</definedName>
    <definedName name="_____TT6" localSheetId="21">[9]RELATÓRIO!$D$43</definedName>
    <definedName name="_____TT6" localSheetId="9">'[15]Relatório-1ª med.'!#REF!</definedName>
    <definedName name="_____TT6" localSheetId="8">'[15]Relatório-1ª med.'!#REF!</definedName>
    <definedName name="_____TT6">'[15]Relatório-1ª med.'!#REF!</definedName>
    <definedName name="_____TT60" localSheetId="4">'[15]Relatório-1ª med.'!#REF!</definedName>
    <definedName name="_____TT60" localSheetId="15">'[15]Relatório-1ª med.'!#REF!</definedName>
    <definedName name="_____TT60" localSheetId="21">[9]RELATÓRIO!$D$330</definedName>
    <definedName name="_____TT60" localSheetId="9">'[15]Relatório-1ª med.'!#REF!</definedName>
    <definedName name="_____TT60" localSheetId="8">'[15]Relatório-1ª med.'!#REF!</definedName>
    <definedName name="_____TT60">'[15]Relatório-1ª med.'!#REF!</definedName>
    <definedName name="_____TT61" localSheetId="4">'[15]Relatório-1ª med.'!#REF!</definedName>
    <definedName name="_____TT61" localSheetId="15">'[15]Relatório-1ª med.'!#REF!</definedName>
    <definedName name="_____TT61" localSheetId="21">[9]RELATÓRIO!$D$335</definedName>
    <definedName name="_____TT61" localSheetId="9">'[15]Relatório-1ª med.'!#REF!</definedName>
    <definedName name="_____TT61" localSheetId="8">'[15]Relatório-1ª med.'!#REF!</definedName>
    <definedName name="_____TT61">'[15]Relatório-1ª med.'!#REF!</definedName>
    <definedName name="_____TT62" localSheetId="4">[31]RELATÓRIO!$D$339</definedName>
    <definedName name="_____TT62" localSheetId="21">[9]RELATÓRIO!$D$339</definedName>
    <definedName name="_____TT62">[31]RELATÓRIO!$D$339</definedName>
    <definedName name="_____TT63" localSheetId="4">[31]RELATÓRIO!$D$344</definedName>
    <definedName name="_____TT63" localSheetId="21">[9]RELATÓRIO!$D$344</definedName>
    <definedName name="_____TT63">[31]RELATÓRIO!$D$344</definedName>
    <definedName name="_____TT64" localSheetId="4">[31]RELATÓRIO!$D$349</definedName>
    <definedName name="_____TT64" localSheetId="21">[9]RELATÓRIO!$D$349</definedName>
    <definedName name="_____TT64">[31]RELATÓRIO!$D$349</definedName>
    <definedName name="_____TT65" localSheetId="4">[31]RELATÓRIO!$D$354</definedName>
    <definedName name="_____TT65" localSheetId="21">[9]RELATÓRIO!$D$354</definedName>
    <definedName name="_____TT65">[31]RELATÓRIO!$D$354</definedName>
    <definedName name="_____TT66" localSheetId="4">[31]RELATÓRIO!$D$359</definedName>
    <definedName name="_____TT66" localSheetId="21">[9]RELATÓRIO!$D$359</definedName>
    <definedName name="_____TT66">[31]RELATÓRIO!$D$359</definedName>
    <definedName name="_____TT67" localSheetId="4">[31]RELATÓRIO!$D$365</definedName>
    <definedName name="_____TT67" localSheetId="21">[9]RELATÓRIO!$D$365</definedName>
    <definedName name="_____TT67">[31]RELATÓRIO!$D$365</definedName>
    <definedName name="_____TT68" localSheetId="4">[31]RELATÓRIO!$D$370</definedName>
    <definedName name="_____TT68" localSheetId="21">[9]RELATÓRIO!$D$370</definedName>
    <definedName name="_____TT68">[31]RELATÓRIO!$D$370</definedName>
    <definedName name="_____TT69" localSheetId="4">'[15]Relatório-1ª med.'!#REF!</definedName>
    <definedName name="_____TT69" localSheetId="15">'[15]Relatório-1ª med.'!#REF!</definedName>
    <definedName name="_____TT69" localSheetId="21">[9]RELATÓRIO!$D$375</definedName>
    <definedName name="_____TT69" localSheetId="9">'[15]Relatório-1ª med.'!#REF!</definedName>
    <definedName name="_____TT69" localSheetId="8">'[15]Relatório-1ª med.'!#REF!</definedName>
    <definedName name="_____TT69">'[15]Relatório-1ª med.'!#REF!</definedName>
    <definedName name="_____TT7" localSheetId="4">'[15]Relatório-1ª med.'!#REF!</definedName>
    <definedName name="_____TT7" localSheetId="15">'[15]Relatório-1ª med.'!#REF!</definedName>
    <definedName name="_____TT7" localSheetId="21">[9]RELATÓRIO!$D$48</definedName>
    <definedName name="_____TT7" localSheetId="9">'[15]Relatório-1ª med.'!#REF!</definedName>
    <definedName name="_____TT7" localSheetId="8">'[15]Relatório-1ª med.'!#REF!</definedName>
    <definedName name="_____TT7">'[15]Relatório-1ª med.'!#REF!</definedName>
    <definedName name="_____TT70" localSheetId="4">'[15]Relatório-1ª med.'!#REF!</definedName>
    <definedName name="_____TT70" localSheetId="15">'[15]Relatório-1ª med.'!#REF!</definedName>
    <definedName name="_____TT70" localSheetId="21">[9]RELATÓRIO!$D$380</definedName>
    <definedName name="_____TT70" localSheetId="9">'[15]Relatório-1ª med.'!#REF!</definedName>
    <definedName name="_____TT70" localSheetId="8">'[15]Relatório-1ª med.'!#REF!</definedName>
    <definedName name="_____TT70">'[15]Relatório-1ª med.'!#REF!</definedName>
    <definedName name="_____TT71" localSheetId="4">'[15]Relatório-1ª med.'!#REF!</definedName>
    <definedName name="_____TT71" localSheetId="15">'[15]Relatório-1ª med.'!#REF!</definedName>
    <definedName name="_____TT71" localSheetId="21">[9]RELATÓRIO!$D$385</definedName>
    <definedName name="_____TT71" localSheetId="9">'[15]Relatório-1ª med.'!#REF!</definedName>
    <definedName name="_____TT71" localSheetId="8">'[15]Relatório-1ª med.'!#REF!</definedName>
    <definedName name="_____TT71">'[15]Relatório-1ª med.'!#REF!</definedName>
    <definedName name="_____TT72" localSheetId="4">[31]RELATÓRIO!$D$390</definedName>
    <definedName name="_____TT72" localSheetId="21">[9]RELATÓRIO!$D$390</definedName>
    <definedName name="_____TT72">[31]RELATÓRIO!$D$390</definedName>
    <definedName name="_____TT73" localSheetId="4">[31]RELATÓRIO!$D$395</definedName>
    <definedName name="_____TT73" localSheetId="21">[9]RELATÓRIO!$D$395</definedName>
    <definedName name="_____TT73">[31]RELATÓRIO!$D$395</definedName>
    <definedName name="_____TT74" localSheetId="4">'[15]Relatório-1ª med.'!#REF!</definedName>
    <definedName name="_____TT74" localSheetId="15">'[15]Relatório-1ª med.'!#REF!</definedName>
    <definedName name="_____TT74" localSheetId="21">[9]RELATÓRIO!$D$400</definedName>
    <definedName name="_____TT74" localSheetId="9">'[15]Relatório-1ª med.'!#REF!</definedName>
    <definedName name="_____TT74" localSheetId="8">'[15]Relatório-1ª med.'!#REF!</definedName>
    <definedName name="_____TT74">'[15]Relatório-1ª med.'!#REF!</definedName>
    <definedName name="_____TT75" localSheetId="4">'[15]Relatório-1ª med.'!#REF!</definedName>
    <definedName name="_____TT75" localSheetId="15">'[15]Relatório-1ª med.'!#REF!</definedName>
    <definedName name="_____TT75" localSheetId="21">[9]RELATÓRIO!$D$405</definedName>
    <definedName name="_____TT75" localSheetId="9">'[15]Relatório-1ª med.'!#REF!</definedName>
    <definedName name="_____TT75" localSheetId="8">'[15]Relatório-1ª med.'!#REF!</definedName>
    <definedName name="_____TT75">'[15]Relatório-1ª med.'!#REF!</definedName>
    <definedName name="_____TT76" localSheetId="4">'[15]Relatório-1ª med.'!#REF!</definedName>
    <definedName name="_____TT76" localSheetId="15">'[15]Relatório-1ª med.'!#REF!</definedName>
    <definedName name="_____TT76" localSheetId="21">[9]RELATÓRIO!$D$410</definedName>
    <definedName name="_____TT76" localSheetId="9">'[15]Relatório-1ª med.'!#REF!</definedName>
    <definedName name="_____TT76" localSheetId="8">'[15]Relatório-1ª med.'!#REF!</definedName>
    <definedName name="_____TT76">'[15]Relatório-1ª med.'!#REF!</definedName>
    <definedName name="_____TT77" localSheetId="4">'[15]Relatório-1ª med.'!#REF!</definedName>
    <definedName name="_____TT77" localSheetId="15">'[15]Relatório-1ª med.'!#REF!</definedName>
    <definedName name="_____TT77" localSheetId="21">[9]RELATÓRIO!$D$415</definedName>
    <definedName name="_____TT77" localSheetId="9">'[15]Relatório-1ª med.'!#REF!</definedName>
    <definedName name="_____TT77" localSheetId="8">'[15]Relatório-1ª med.'!#REF!</definedName>
    <definedName name="_____TT77">'[15]Relatório-1ª med.'!#REF!</definedName>
    <definedName name="_____TT78" localSheetId="4">'[15]Relatório-1ª med.'!#REF!</definedName>
    <definedName name="_____TT78" localSheetId="15">'[15]Relatório-1ª med.'!#REF!</definedName>
    <definedName name="_____TT78" localSheetId="21">[9]RELATÓRIO!$D$420</definedName>
    <definedName name="_____TT78">'[15]Relatório-1ª med.'!#REF!</definedName>
    <definedName name="_____TT79" localSheetId="4">'[15]Relatório-1ª med.'!#REF!</definedName>
    <definedName name="_____TT79" localSheetId="15">'[15]Relatório-1ª med.'!#REF!</definedName>
    <definedName name="_____TT79" localSheetId="21">[9]RELATÓRIO!$D$425</definedName>
    <definedName name="_____TT79">'[15]Relatório-1ª med.'!#REF!</definedName>
    <definedName name="_____TT8" localSheetId="4">[31]RELATÓRIO!$D$53</definedName>
    <definedName name="_____TT8" localSheetId="21">[9]RELATÓRIO!$D$53</definedName>
    <definedName name="_____TT8">[31]RELATÓRIO!$D$53</definedName>
    <definedName name="_____TT80" localSheetId="4">[31]RELATÓRIO!$D$430</definedName>
    <definedName name="_____TT80" localSheetId="21">[9]RELATÓRIO!$D$430</definedName>
    <definedName name="_____TT80">[31]RELATÓRIO!$D$430</definedName>
    <definedName name="_____TT81" localSheetId="4">[31]RELATÓRIO!$D$434</definedName>
    <definedName name="_____TT81" localSheetId="21">[9]RELATÓRIO!$D$434</definedName>
    <definedName name="_____TT81">[31]RELATÓRIO!$D$434</definedName>
    <definedName name="_____TT82" localSheetId="4">[31]RELATÓRIO!$D$439</definedName>
    <definedName name="_____TT82" localSheetId="21">[9]RELATÓRIO!$D$439</definedName>
    <definedName name="_____TT82">[31]RELATÓRIO!$D$439</definedName>
    <definedName name="_____TT83" localSheetId="4">[31]RELATÓRIO!$D$444</definedName>
    <definedName name="_____TT83" localSheetId="21">[9]RELATÓRIO!$D$444</definedName>
    <definedName name="_____TT83">[31]RELATÓRIO!$D$444</definedName>
    <definedName name="_____TT84" localSheetId="4">[31]RELATÓRIO!$D$449</definedName>
    <definedName name="_____TT84" localSheetId="21">[9]RELATÓRIO!$D$449</definedName>
    <definedName name="_____TT84">[31]RELATÓRIO!$D$449</definedName>
    <definedName name="_____TT85" localSheetId="4">[31]RELATÓRIO!$D$454</definedName>
    <definedName name="_____TT85" localSheetId="21">[9]RELATÓRIO!$D$454</definedName>
    <definedName name="_____TT85">[31]RELATÓRIO!$D$454</definedName>
    <definedName name="_____TT86" localSheetId="4">[31]RELATÓRIO!$D$459</definedName>
    <definedName name="_____TT86" localSheetId="21">[9]RELATÓRIO!$D$459</definedName>
    <definedName name="_____TT86">[31]RELATÓRIO!$D$459</definedName>
    <definedName name="_____TT87" localSheetId="4">[31]RELATÓRIO!$D$464</definedName>
    <definedName name="_____TT87" localSheetId="21">[9]RELATÓRIO!$D$464</definedName>
    <definedName name="_____TT87">[31]RELATÓRIO!$D$464</definedName>
    <definedName name="_____TT88" localSheetId="4">[31]RELATÓRIO!$D$469</definedName>
    <definedName name="_____TT88" localSheetId="21">[9]RELATÓRIO!$D$469</definedName>
    <definedName name="_____TT88">[31]RELATÓRIO!$D$469</definedName>
    <definedName name="_____TT89" localSheetId="4">[31]RELATÓRIO!$D$474</definedName>
    <definedName name="_____TT89" localSheetId="21">[9]RELATÓRIO!$D$474</definedName>
    <definedName name="_____TT89">[31]RELATÓRIO!$D$474</definedName>
    <definedName name="_____TT9" localSheetId="4">[31]RELATÓRIO!$D$58</definedName>
    <definedName name="_____TT9" localSheetId="21">[9]RELATÓRIO!$D$58</definedName>
    <definedName name="_____TT9">[31]RELATÓRIO!$D$58</definedName>
    <definedName name="_____TT90" localSheetId="4">[31]RELATÓRIO!$D$479</definedName>
    <definedName name="_____TT90" localSheetId="21">[9]RELATÓRIO!$D$479</definedName>
    <definedName name="_____TT90">[31]RELATÓRIO!$D$479</definedName>
    <definedName name="_____TT91" localSheetId="4">[31]RELATÓRIO!$D$484</definedName>
    <definedName name="_____TT91" localSheetId="21">[9]RELATÓRIO!$D$484</definedName>
    <definedName name="_____TT91">[31]RELATÓRIO!$D$484</definedName>
    <definedName name="_____TT92" localSheetId="4">[31]RELATÓRIO!$D$490</definedName>
    <definedName name="_____TT92" localSheetId="21">[9]RELATÓRIO!$D$490</definedName>
    <definedName name="_____TT92">[31]RELATÓRIO!$D$490</definedName>
    <definedName name="_____TT93" localSheetId="4">[31]RELATÓRIO!$D$495</definedName>
    <definedName name="_____TT93" localSheetId="21">[9]RELATÓRIO!$D$495</definedName>
    <definedName name="_____TT93">[31]RELATÓRIO!$D$495</definedName>
    <definedName name="_____TT94" localSheetId="4">'[15]Relatório-1ª med.'!#REF!</definedName>
    <definedName name="_____TT94" localSheetId="15">'[15]Relatório-1ª med.'!#REF!</definedName>
    <definedName name="_____TT94" localSheetId="21">[9]RELATÓRIO!$D$500</definedName>
    <definedName name="_____TT94" localSheetId="9">'[15]Relatório-1ª med.'!#REF!</definedName>
    <definedName name="_____TT94" localSheetId="8">'[15]Relatório-1ª med.'!#REF!</definedName>
    <definedName name="_____TT94">'[15]Relatório-1ª med.'!#REF!</definedName>
    <definedName name="_____TT95" localSheetId="4">'[15]Relatório-1ª med.'!#REF!</definedName>
    <definedName name="_____TT95" localSheetId="15">'[15]Relatório-1ª med.'!#REF!</definedName>
    <definedName name="_____TT95" localSheetId="21">[9]RELATÓRIO!$D$505</definedName>
    <definedName name="_____TT95" localSheetId="9">'[15]Relatório-1ª med.'!#REF!</definedName>
    <definedName name="_____TT95" localSheetId="8">'[15]Relatório-1ª med.'!#REF!</definedName>
    <definedName name="_____TT95">'[15]Relatório-1ª med.'!#REF!</definedName>
    <definedName name="_____TT96" localSheetId="4">[31]RELATÓRIO!$D$510</definedName>
    <definedName name="_____TT96" localSheetId="21">[9]RELATÓRIO!$D$510</definedName>
    <definedName name="_____TT96">[31]RELATÓRIO!$D$510</definedName>
    <definedName name="_____TT97" localSheetId="4">'[15]Relatório-1ª med.'!#REF!</definedName>
    <definedName name="_____TT97" localSheetId="15">'[15]Relatório-1ª med.'!#REF!</definedName>
    <definedName name="_____TT97" localSheetId="21">[9]RELATÓRIO!$D$515</definedName>
    <definedName name="_____TT97" localSheetId="9">'[15]Relatório-1ª med.'!#REF!</definedName>
    <definedName name="_____TT97" localSheetId="8">'[15]Relatório-1ª med.'!#REF!</definedName>
    <definedName name="_____TT97">'[15]Relatório-1ª med.'!#REF!</definedName>
    <definedName name="_____TT98" localSheetId="4">[31]RELATÓRIO!$D$520</definedName>
    <definedName name="_____TT98" localSheetId="21">[9]RELATÓRIO!$D$520</definedName>
    <definedName name="_____TT98">[31]RELATÓRIO!$D$520</definedName>
    <definedName name="_____TT99" localSheetId="4">[31]RELATÓRIO!$D$525</definedName>
    <definedName name="_____TT99" localSheetId="21">[9]RELATÓRIO!$D$525</definedName>
    <definedName name="_____TT99">[31]RELATÓRIO!$D$525</definedName>
    <definedName name="_____xlnm.Print_Area_1" localSheetId="4">#REF!</definedName>
    <definedName name="_____xlnm.Print_Area_1" localSheetId="15">#REF!</definedName>
    <definedName name="_____xlnm.Print_Area_1" localSheetId="9">#REF!</definedName>
    <definedName name="_____xlnm.Print_Area_1" localSheetId="8">#REF!</definedName>
    <definedName name="_____xlnm.Print_Area_1">#REF!</definedName>
    <definedName name="____A1" localSheetId="3">#REF!</definedName>
    <definedName name="____A1">#REF!</definedName>
    <definedName name="____a2" localSheetId="3">#REF!</definedName>
    <definedName name="____a2">#REF!</definedName>
    <definedName name="____Abr1">[23]Anual!$A$15</definedName>
    <definedName name="____ABR95" localSheetId="3">[14]Consultoria!#REF!</definedName>
    <definedName name="____ABR95">[14]Consultoria!#REF!</definedName>
    <definedName name="____ABR96" localSheetId="3">[14]Consultoria!#REF!</definedName>
    <definedName name="____ABR96">[14]Consultoria!#REF!</definedName>
    <definedName name="____ABR97" localSheetId="3">[14]Consultoria!#REF!</definedName>
    <definedName name="____ABR97">[14]Consultoria!#REF!</definedName>
    <definedName name="____ABR98" localSheetId="3">[14]Consultoria!#REF!</definedName>
    <definedName name="____ABR98">[14]Consultoria!#REF!</definedName>
    <definedName name="____ABR99" localSheetId="3">[14]Consultoria!#REF!</definedName>
    <definedName name="____ABR99">[14]Consultoria!#REF!</definedName>
    <definedName name="____ACA25" localSheetId="4">[39]DADOS!$C$17</definedName>
    <definedName name="____ACA25">[39]DADOS!$C$17</definedName>
    <definedName name="____ACA50" localSheetId="4">[39]DADOS!$C$16</definedName>
    <definedName name="____ACA50">[39]DADOS!$C$16</definedName>
    <definedName name="____Ago1">[23]Anual!$I$24</definedName>
    <definedName name="____AGO95" localSheetId="3">[14]Consultoria!#REF!</definedName>
    <definedName name="____AGO95">[14]Consultoria!#REF!</definedName>
    <definedName name="____AGO96" localSheetId="3">[14]Consultoria!#REF!</definedName>
    <definedName name="____AGO96">[14]Consultoria!#REF!</definedName>
    <definedName name="____AGO97" localSheetId="3">[14]Consultoria!#REF!</definedName>
    <definedName name="____AGO97">[14]Consultoria!#REF!</definedName>
    <definedName name="____AGO98" localSheetId="3">[14]Consultoria!#REF!</definedName>
    <definedName name="____AGO98">[14]Consultoria!#REF!</definedName>
    <definedName name="____AGO99" localSheetId="3">[14]Consultoria!#REF!</definedName>
    <definedName name="____AGO99">[14]Consultoria!#REF!</definedName>
    <definedName name="____b1" localSheetId="3">#REF!</definedName>
    <definedName name="____b1">#REF!</definedName>
    <definedName name="____bdi100" localSheetId="4">[40]INVENTÁRIO!$B$3</definedName>
    <definedName name="____bdi100">[40]INVENTÁRIO!$B$3</definedName>
    <definedName name="____BDI2" localSheetId="4">[41]INVENTÁRIO!$B$3</definedName>
    <definedName name="____BDI2">[41]INVENTÁRIO!$B$3</definedName>
    <definedName name="____brv2">'[23]Página 16'!$C$3:$C$7</definedName>
    <definedName name="____C" localSheetId="4">#REF!</definedName>
    <definedName name="____C" localSheetId="15">#REF!</definedName>
    <definedName name="____C" localSheetId="9">#REF!</definedName>
    <definedName name="____C" localSheetId="8">#REF!</definedName>
    <definedName name="____C">#REF!</definedName>
    <definedName name="____cab1" localSheetId="4">#REF!</definedName>
    <definedName name="____cab1" localSheetId="15">#REF!</definedName>
    <definedName name="____cab1" localSheetId="21">#REF!</definedName>
    <definedName name="____cab1" localSheetId="9">#REF!</definedName>
    <definedName name="____cab1" localSheetId="8">#REF!</definedName>
    <definedName name="____cab1">#REF!</definedName>
    <definedName name="____cab2" localSheetId="4">#REF!</definedName>
    <definedName name="____cab2" localSheetId="15">#REF!</definedName>
    <definedName name="____cab2" localSheetId="21">#REF!</definedName>
    <definedName name="____cab2" localSheetId="9">#REF!</definedName>
    <definedName name="____cab2" localSheetId="8">#REF!</definedName>
    <definedName name="____cab2">#REF!</definedName>
    <definedName name="____CMM30" localSheetId="4">[39]DADOS!$B$39</definedName>
    <definedName name="____CMM30">[39]DADOS!$B$39</definedName>
    <definedName name="____dd1" localSheetId="4">[42]RESUMO!#REF!</definedName>
    <definedName name="____dd1" localSheetId="15">[42]RESUMO!#REF!</definedName>
    <definedName name="____dd1" localSheetId="9">[42]RESUMO!#REF!</definedName>
    <definedName name="____dd1" localSheetId="8">[42]RESUMO!#REF!</definedName>
    <definedName name="____dd1">[42]RESUMO!#REF!</definedName>
    <definedName name="____dd2" localSheetId="4">[42]REAJU!$K$30</definedName>
    <definedName name="____dd2">[42]REAJU!$K$30</definedName>
    <definedName name="____Dez1">[23]Anual!$Q$33</definedName>
    <definedName name="____DEZ94" localSheetId="3">[14]Consultoria!#REF!</definedName>
    <definedName name="____DEZ94">[14]Consultoria!#REF!</definedName>
    <definedName name="____DEZ95" localSheetId="3">[14]Consultoria!#REF!</definedName>
    <definedName name="____DEZ95">[14]Consultoria!#REF!</definedName>
    <definedName name="____DEZ96" localSheetId="3">[14]Consultoria!#REF!</definedName>
    <definedName name="____DEZ96">[14]Consultoria!#REF!</definedName>
    <definedName name="____DEZ97" localSheetId="3">[14]Consultoria!#REF!</definedName>
    <definedName name="____DEZ97">[14]Consultoria!#REF!</definedName>
    <definedName name="____DEZ98" localSheetId="3">[14]Consultoria!#REF!</definedName>
    <definedName name="____DEZ98">[14]Consultoria!#REF!</definedName>
    <definedName name="____DEZ99" localSheetId="3">[14]Consultoria!#REF!</definedName>
    <definedName name="____DEZ99">[14]Consultoria!#REF!</definedName>
    <definedName name="____dmt1000" localSheetId="4">#REF!</definedName>
    <definedName name="____dmt1000" localSheetId="15">#REF!</definedName>
    <definedName name="____dmt1000" localSheetId="21">#REF!</definedName>
    <definedName name="____dmt1000" localSheetId="9">#REF!</definedName>
    <definedName name="____dmt1000" localSheetId="8">#REF!</definedName>
    <definedName name="____dmt1000">#REF!</definedName>
    <definedName name="____dmt1200" localSheetId="4">#REF!</definedName>
    <definedName name="____dmt1200" localSheetId="15">#REF!</definedName>
    <definedName name="____dmt1200" localSheetId="21">#REF!</definedName>
    <definedName name="____dmt1200" localSheetId="9">#REF!</definedName>
    <definedName name="____dmt1200" localSheetId="8">#REF!</definedName>
    <definedName name="____dmt1200">#REF!</definedName>
    <definedName name="____dmt2" localSheetId="4">#REF!</definedName>
    <definedName name="____dmt2" localSheetId="15">#REF!</definedName>
    <definedName name="____dmt2" localSheetId="21">#REF!</definedName>
    <definedName name="____dmt2" localSheetId="9">#REF!</definedName>
    <definedName name="____dmt2" localSheetId="8">#REF!</definedName>
    <definedName name="____dmt2">#REF!</definedName>
    <definedName name="____dmt200" localSheetId="15">#REF!</definedName>
    <definedName name="____dmt200" localSheetId="21">#REF!</definedName>
    <definedName name="____dmt200">#REF!</definedName>
    <definedName name="____dmt400" localSheetId="15">#REF!</definedName>
    <definedName name="____dmt400" localSheetId="21">#REF!</definedName>
    <definedName name="____dmt400">#REF!</definedName>
    <definedName name="____dmt50" localSheetId="15">#REF!</definedName>
    <definedName name="____dmt50" localSheetId="21">#REF!</definedName>
    <definedName name="____dmt50">#REF!</definedName>
    <definedName name="____dmt600" localSheetId="15">#REF!</definedName>
    <definedName name="____dmt600" localSheetId="21">#REF!</definedName>
    <definedName name="____dmt600">#REF!</definedName>
    <definedName name="____dmt800" localSheetId="15">#REF!</definedName>
    <definedName name="____dmt800" localSheetId="21">#REF!</definedName>
    <definedName name="____dmt800">#REF!</definedName>
    <definedName name="____dre2" localSheetId="15">#REF!</definedName>
    <definedName name="____dre2" localSheetId="21">#REF!</definedName>
    <definedName name="____dre2">#REF!</definedName>
    <definedName name="____emp2" localSheetId="4">'[33]DMT modelo'!$AA$13</definedName>
    <definedName name="____emp2" localSheetId="21">'[13]DMT modelo'!$AA$13</definedName>
    <definedName name="____emp2">'[33]DMT modelo'!$AA$13</definedName>
    <definedName name="____EXT1">#REF!</definedName>
    <definedName name="____Ext2" localSheetId="4">'[16]P A T O 99 B'!#REF!</definedName>
    <definedName name="____Ext2" localSheetId="15">'[16]P A T O 99 B'!#REF!</definedName>
    <definedName name="____Ext2" localSheetId="9">'[16]P A T O 99 B'!#REF!</definedName>
    <definedName name="____Ext2" localSheetId="8">'[16]P A T O 99 B'!#REF!</definedName>
    <definedName name="____Ext2">'[16]P A T O 99 B'!#REF!</definedName>
    <definedName name="____FEV95" localSheetId="3">[14]Consultoria!#REF!</definedName>
    <definedName name="____FEV95">[14]Consultoria!#REF!</definedName>
    <definedName name="____FEV96" localSheetId="3">[14]Consultoria!#REF!</definedName>
    <definedName name="____FEV96">[14]Consultoria!#REF!</definedName>
    <definedName name="____FEV97" localSheetId="3">[14]Consultoria!#REF!</definedName>
    <definedName name="____FEV97">[14]Consultoria!#REF!</definedName>
    <definedName name="____FEV98" localSheetId="3">[14]Consultoria!#REF!</definedName>
    <definedName name="____FEV98">[14]Consultoria!#REF!</definedName>
    <definedName name="____FEV99" localSheetId="3">[14]Consultoria!#REF!</definedName>
    <definedName name="____FEV99">[14]Consultoria!#REF!</definedName>
    <definedName name="____HUL99" localSheetId="3">[14]Consultoria!#REF!</definedName>
    <definedName name="____HUL99">[14]Consultoria!#REF!</definedName>
    <definedName name="____ind100" localSheetId="4">#REF!</definedName>
    <definedName name="____ind100" localSheetId="15">#REF!</definedName>
    <definedName name="____ind100" localSheetId="21">#REF!</definedName>
    <definedName name="____ind100" localSheetId="9">#REF!</definedName>
    <definedName name="____ind100" localSheetId="8">#REF!</definedName>
    <definedName name="____ind100">#REF!</definedName>
    <definedName name="____JAN2003" localSheetId="4">#REF!</definedName>
    <definedName name="____JAN2003" localSheetId="15">#REF!</definedName>
    <definedName name="____JAN2003" localSheetId="9">#REF!</definedName>
    <definedName name="____JAN2003" localSheetId="8">#REF!</definedName>
    <definedName name="____JAN2003">#REF!</definedName>
    <definedName name="____JAN95" localSheetId="3">[14]Consultoria!#REF!</definedName>
    <definedName name="____JAN95">[14]Consultoria!#REF!</definedName>
    <definedName name="____JAN96" localSheetId="3">[14]Consultoria!#REF!</definedName>
    <definedName name="____JAN96">[14]Consultoria!#REF!</definedName>
    <definedName name="____JAN97" localSheetId="3">[14]Consultoria!#REF!</definedName>
    <definedName name="____JAN97">[14]Consultoria!#REF!</definedName>
    <definedName name="____JAN98" localSheetId="3">[14]Consultoria!#REF!</definedName>
    <definedName name="____JAN98">[14]Consultoria!#REF!</definedName>
    <definedName name="____JAN9888" localSheetId="3">[14]Consultoria!#REF!</definedName>
    <definedName name="____JAN9888">[14]Consultoria!#REF!</definedName>
    <definedName name="____JAN99" localSheetId="3">[14]Consultoria!#REF!</definedName>
    <definedName name="____JAN99">[14]Consultoria!#REF!</definedName>
    <definedName name="____JAZ1" localSheetId="4">#REF!</definedName>
    <definedName name="____JAZ1" localSheetId="15">#REF!</definedName>
    <definedName name="____JAZ1" localSheetId="21">#REF!</definedName>
    <definedName name="____JAZ1" localSheetId="9">#REF!</definedName>
    <definedName name="____JAZ1" localSheetId="8">#REF!</definedName>
    <definedName name="____JAZ1">#REF!</definedName>
    <definedName name="____JAZ11" localSheetId="4">#REF!</definedName>
    <definedName name="____JAZ11" localSheetId="15">#REF!</definedName>
    <definedName name="____JAZ11" localSheetId="21">#REF!</definedName>
    <definedName name="____JAZ11" localSheetId="9">#REF!</definedName>
    <definedName name="____JAZ11" localSheetId="8">#REF!</definedName>
    <definedName name="____JAZ11">#REF!</definedName>
    <definedName name="____JAZ2" localSheetId="4">#REF!</definedName>
    <definedName name="____JAZ2" localSheetId="15">#REF!</definedName>
    <definedName name="____JAZ2" localSheetId="21">#REF!</definedName>
    <definedName name="____JAZ2" localSheetId="9">#REF!</definedName>
    <definedName name="____JAZ2" localSheetId="8">#REF!</definedName>
    <definedName name="____JAZ2">#REF!</definedName>
    <definedName name="____JAZ22" localSheetId="15">#REF!</definedName>
    <definedName name="____JAZ22" localSheetId="21">#REF!</definedName>
    <definedName name="____JAZ22">#REF!</definedName>
    <definedName name="____JAZ3" localSheetId="15">#REF!</definedName>
    <definedName name="____JAZ3" localSheetId="21">#REF!</definedName>
    <definedName name="____JAZ3">#REF!</definedName>
    <definedName name="____JAZ33" localSheetId="15">#REF!</definedName>
    <definedName name="____JAZ33" localSheetId="21">#REF!</definedName>
    <definedName name="____JAZ33">#REF!</definedName>
    <definedName name="____Jul1">[23]Anual!$A$24</definedName>
    <definedName name="____JUL95" localSheetId="3">[14]Consultoria!#REF!</definedName>
    <definedName name="____JUL95">[14]Consultoria!#REF!</definedName>
    <definedName name="____JUL96" localSheetId="3">[14]Consultoria!#REF!</definedName>
    <definedName name="____JUL96">[14]Consultoria!#REF!</definedName>
    <definedName name="____JUL97" localSheetId="3">[14]Consultoria!#REF!</definedName>
    <definedName name="____JUL97">[14]Consultoria!#REF!</definedName>
    <definedName name="____JUL98" localSheetId="3">[14]Consultoria!#REF!</definedName>
    <definedName name="____JUL98">[14]Consultoria!#REF!</definedName>
    <definedName name="____JUL99" localSheetId="3">[14]Consultoria!#REF!</definedName>
    <definedName name="____JUL99">[14]Consultoria!#REF!</definedName>
    <definedName name="____Jun1">[23]Anual!$Q$15</definedName>
    <definedName name="____JUN95" localSheetId="3">[14]Consultoria!#REF!</definedName>
    <definedName name="____JUN95">[14]Consultoria!#REF!</definedName>
    <definedName name="____JUN96" localSheetId="3">[14]Consultoria!#REF!</definedName>
    <definedName name="____JUN96">[14]Consultoria!#REF!</definedName>
    <definedName name="____JUN97" localSheetId="3">[14]Consultoria!#REF!</definedName>
    <definedName name="____JUN97">[14]Consultoria!#REF!</definedName>
    <definedName name="____JUN98" localSheetId="3">[14]Consultoria!#REF!</definedName>
    <definedName name="____JUN98">[14]Consultoria!#REF!</definedName>
    <definedName name="____JUN99" localSheetId="3">[14]Consultoria!#REF!</definedName>
    <definedName name="____JUN99">[14]Consultoria!#REF!</definedName>
    <definedName name="____KM406407" localSheetId="4">#REF!</definedName>
    <definedName name="____KM406407" localSheetId="15">#REF!</definedName>
    <definedName name="____KM406407" localSheetId="9">#REF!</definedName>
    <definedName name="____KM406407" localSheetId="8">#REF!</definedName>
    <definedName name="____KM406407">#REF!</definedName>
    <definedName name="____LAG2">[35]SERVIÇOS!$G$26</definedName>
    <definedName name="____MAI08" localSheetId="3">[36]Consultoria!#REF!</definedName>
    <definedName name="____MAI08">[36]Consultoria!#REF!</definedName>
    <definedName name="____Mai1">[23]Anual!$I$15</definedName>
    <definedName name="____MAI95" localSheetId="3">[14]Consultoria!#REF!</definedName>
    <definedName name="____MAI95">[14]Consultoria!#REF!</definedName>
    <definedName name="____MAI96" localSheetId="3">[14]Consultoria!#REF!</definedName>
    <definedName name="____MAI96">[14]Consultoria!#REF!</definedName>
    <definedName name="____MAI97" localSheetId="3">[14]Consultoria!#REF!</definedName>
    <definedName name="____MAI97">[14]Consultoria!#REF!</definedName>
    <definedName name="____MAI98" localSheetId="3">[14]Consultoria!#REF!</definedName>
    <definedName name="____MAI98">[14]Consultoria!#REF!</definedName>
    <definedName name="____MAI99" localSheetId="3">[14]Consultoria!#REF!</definedName>
    <definedName name="____MAI99">[14]Consultoria!#REF!</definedName>
    <definedName name="____MAI990" localSheetId="3">[14]Consultoria!#REF!</definedName>
    <definedName name="____MAI990">[14]Consultoria!#REF!</definedName>
    <definedName name="____MAR09" localSheetId="3">[36]Consultoria!#REF!</definedName>
    <definedName name="____MAR09">[36]Consultoria!#REF!</definedName>
    <definedName name="____MAR95" localSheetId="3">[14]Consultoria!#REF!</definedName>
    <definedName name="____MAR95">[14]Consultoria!#REF!</definedName>
    <definedName name="____MAR96" localSheetId="3">[14]Consultoria!#REF!</definedName>
    <definedName name="____MAR96">[14]Consultoria!#REF!</definedName>
    <definedName name="____MAR97" localSheetId="3">[14]Consultoria!#REF!</definedName>
    <definedName name="____MAR97">[14]Consultoria!#REF!</definedName>
    <definedName name="____MAR98" localSheetId="3">[14]Consultoria!#REF!</definedName>
    <definedName name="____MAR98">[14]Consultoria!#REF!</definedName>
    <definedName name="____MAR99" localSheetId="3">[14]Consultoria!#REF!</definedName>
    <definedName name="____MAR99">[14]Consultoria!#REF!</definedName>
    <definedName name="____mem2" localSheetId="4">#REF!</definedName>
    <definedName name="____mem2" localSheetId="15">#REF!</definedName>
    <definedName name="____mem2" localSheetId="21">'[11]Mat Asf'!$H$37</definedName>
    <definedName name="____mem2" localSheetId="9">#REF!</definedName>
    <definedName name="____mem2" localSheetId="8">#REF!</definedName>
    <definedName name="____mem2">#REF!</definedName>
    <definedName name="____MO2">'[43]Desmat 0,15'!$H$30</definedName>
    <definedName name="____Nov1">[23]Anual!$I$33</definedName>
    <definedName name="____NOV94" localSheetId="3">[14]Consultoria!#REF!</definedName>
    <definedName name="____NOV94">[14]Consultoria!#REF!</definedName>
    <definedName name="____NOV95" localSheetId="3">[14]Consultoria!#REF!</definedName>
    <definedName name="____NOV95">[14]Consultoria!#REF!</definedName>
    <definedName name="____NOV96" localSheetId="3">[14]Consultoria!#REF!</definedName>
    <definedName name="____NOV96">[14]Consultoria!#REF!</definedName>
    <definedName name="____NOV97" localSheetId="3">[14]Consultoria!#REF!</definedName>
    <definedName name="____NOV97">[14]Consultoria!#REF!</definedName>
    <definedName name="____NOV98" localSheetId="3">[14]Consultoria!#REF!</definedName>
    <definedName name="____NOV98">[14]Consultoria!#REF!</definedName>
    <definedName name="____NOV99" localSheetId="3">[14]Consultoria!#REF!</definedName>
    <definedName name="____NOV99">[14]Consultoria!#REF!</definedName>
    <definedName name="____oac2" localSheetId="4">#REF!</definedName>
    <definedName name="____oac2" localSheetId="15">#REF!</definedName>
    <definedName name="____oac2" localSheetId="21">#REF!</definedName>
    <definedName name="____oac2" localSheetId="9">#REF!</definedName>
    <definedName name="____oac2" localSheetId="8">#REF!</definedName>
    <definedName name="____oac2">#REF!</definedName>
    <definedName name="____oae2" localSheetId="4">#REF!</definedName>
    <definedName name="____oae2" localSheetId="15">#REF!</definedName>
    <definedName name="____oae2" localSheetId="21">#REF!</definedName>
    <definedName name="____oae2" localSheetId="9">#REF!</definedName>
    <definedName name="____oae2" localSheetId="8">#REF!</definedName>
    <definedName name="____oae2">#REF!</definedName>
    <definedName name="____oco2" localSheetId="4">#REF!</definedName>
    <definedName name="____oco2" localSheetId="15">#REF!</definedName>
    <definedName name="____oco2" localSheetId="21">#REF!</definedName>
    <definedName name="____oco2" localSheetId="9">#REF!</definedName>
    <definedName name="____oco2" localSheetId="8">#REF!</definedName>
    <definedName name="____oco2">#REF!</definedName>
    <definedName name="____Out1">[23]Anual!$A$33</definedName>
    <definedName name="____OUT94" localSheetId="3">[14]Consultoria!#REF!</definedName>
    <definedName name="____OUT94">[14]Consultoria!#REF!</definedName>
    <definedName name="____OUT95" localSheetId="3">[14]Consultoria!#REF!</definedName>
    <definedName name="____OUT95">[14]Consultoria!#REF!</definedName>
    <definedName name="____OUT96" localSheetId="3">[14]Consultoria!#REF!</definedName>
    <definedName name="____OUT96">[14]Consultoria!#REF!</definedName>
    <definedName name="____OUT97" localSheetId="3">[14]Consultoria!#REF!</definedName>
    <definedName name="____OUT97">[14]Consultoria!#REF!</definedName>
    <definedName name="____OUT98" localSheetId="4" hidden="1">{#N/A,#N/A,TRUE,"Serviços"}</definedName>
    <definedName name="____OUT98" localSheetId="3">[14]Consultoria!#REF!</definedName>
    <definedName name="____OUT98" localSheetId="7" hidden="1">{#N/A,#N/A,TRUE,"Serviços"}</definedName>
    <definedName name="____OUT98" localSheetId="9" hidden="1">{#N/A,#N/A,TRUE,"Serviços"}</definedName>
    <definedName name="____OUT98" localSheetId="8" hidden="1">{#N/A,#N/A,TRUE,"Serviços"}</definedName>
    <definedName name="____OUT98">[14]Consultoria!#REF!</definedName>
    <definedName name="____OUT99" localSheetId="3">[14]Consultoria!#REF!</definedName>
    <definedName name="____OUT99">[14]Consultoria!#REF!</definedName>
    <definedName name="____OUTTT98" hidden="1">{#N/A,#N/A,TRUE,"Serviços"}</definedName>
    <definedName name="____PAG1">"$#REF!.$C$16"</definedName>
    <definedName name="____PAG10">"$#REF!.$C$26"</definedName>
    <definedName name="____PAG11">"$#REF!.$C$27"</definedName>
    <definedName name="____PAG12">"$#REF!.$C$28"</definedName>
    <definedName name="____PAG13">"$#REF!.$C$21"</definedName>
    <definedName name="____PAG2">"$#REF!.$C$17"</definedName>
    <definedName name="____PAG3">"$#REF!.$C$18"</definedName>
    <definedName name="____PAG4">"$#REF!.$C$19"</definedName>
    <definedName name="____PAG5">"$#REF!.$C$20"</definedName>
    <definedName name="____PAG6">"$#REF!.$C$22"</definedName>
    <definedName name="____PAG7">"$#REF!.$C$23"</definedName>
    <definedName name="____PAG8">"$#REF!.$C$24"</definedName>
    <definedName name="____PAG9">"$#REF!.$C$25"</definedName>
    <definedName name="____pav2" localSheetId="4">#REF!</definedName>
    <definedName name="____pav2" localSheetId="15">#REF!</definedName>
    <definedName name="____pav2" localSheetId="21">#REF!</definedName>
    <definedName name="____pav2" localSheetId="9">#REF!</definedName>
    <definedName name="____pav2" localSheetId="8">#REF!</definedName>
    <definedName name="____pav2">#REF!</definedName>
    <definedName name="____PL1" localSheetId="4">#REF!</definedName>
    <definedName name="____PL1" localSheetId="15">#REF!</definedName>
    <definedName name="____PL1" localSheetId="9">#REF!</definedName>
    <definedName name="____PL1" localSheetId="8">#REF!</definedName>
    <definedName name="____PL1">#REF!</definedName>
    <definedName name="____r" localSheetId="4">#REF!</definedName>
    <definedName name="____r" localSheetId="15">#REF!</definedName>
    <definedName name="____r" localSheetId="9">#REF!</definedName>
    <definedName name="____r" localSheetId="8">#REF!</definedName>
    <definedName name="____r">#REF!</definedName>
    <definedName name="____Rbv1" localSheetId="4">'[19]Página 16'!$C$3:$C$7</definedName>
    <definedName name="____Rbv1">'[19]Página 16'!$C$3:$C$7</definedName>
    <definedName name="____reg1" localSheetId="4">[21]DADOS!$B$4</definedName>
    <definedName name="____reg1">[21]DADOS!$B$4</definedName>
    <definedName name="____reg3" localSheetId="4">[22]eq!$A$2:$D$42</definedName>
    <definedName name="____reg3">[22]eq!$A$2:$D$42</definedName>
    <definedName name="____reg5" localSheetId="4">[22]mo!$A$2:$C$10</definedName>
    <definedName name="____reg5">[22]mo!$A$2:$C$10</definedName>
    <definedName name="____reg7" localSheetId="4">[21]mat!$A$2:$C$33</definedName>
    <definedName name="____reg7">[21]mat!$A$2:$C$33</definedName>
    <definedName name="____RET1" localSheetId="4">#REF!</definedName>
    <definedName name="____RET1" localSheetId="15">#REF!</definedName>
    <definedName name="____RET1" localSheetId="21">#REF!</definedName>
    <definedName name="____RET1" localSheetId="9">#REF!</definedName>
    <definedName name="____RET1" localSheetId="8">#REF!</definedName>
    <definedName name="____RET1">#REF!</definedName>
    <definedName name="____Set1">[23]Anual!$Q$24</definedName>
    <definedName name="____SET94" localSheetId="3">[14]Consultoria!#REF!</definedName>
    <definedName name="____SET94">[14]Consultoria!#REF!</definedName>
    <definedName name="____SET95" localSheetId="3">[14]Consultoria!#REF!</definedName>
    <definedName name="____SET95">[14]Consultoria!#REF!</definedName>
    <definedName name="____SET96" localSheetId="3">[14]Consultoria!#REF!</definedName>
    <definedName name="____SET96">[14]Consultoria!#REF!</definedName>
    <definedName name="____SET97" localSheetId="3">[14]Consultoria!#REF!</definedName>
    <definedName name="____SET97">[14]Consultoria!#REF!</definedName>
    <definedName name="____SET98" localSheetId="3">[14]Consultoria!#REF!</definedName>
    <definedName name="____SET98">[14]Consultoria!#REF!</definedName>
    <definedName name="____SET99" localSheetId="3">[14]Consultoria!#REF!</definedName>
    <definedName name="____SET99">[14]Consultoria!#REF!</definedName>
    <definedName name="____TB10">"'file:///D:/Meus documentos/ANASTÁCIO/SERCEL/BR262990800.xls'#$TLMB.$#REF!$#REF!"</definedName>
    <definedName name="____tb97">"$#REF!.$E$71"</definedName>
    <definedName name="____tbw97">"$#REF!.$E$73"</definedName>
    <definedName name="____TCB4">"$#REF!.$I$26"</definedName>
    <definedName name="____TCC4">"$#REF!.$I$18"</definedName>
    <definedName name="____TEB4">"$#REF!.$I$16"</definedName>
    <definedName name="____ter2" localSheetId="4">#REF!</definedName>
    <definedName name="____ter2" localSheetId="15">#REF!</definedName>
    <definedName name="____ter2" localSheetId="21">#REF!</definedName>
    <definedName name="____ter2" localSheetId="9">#REF!</definedName>
    <definedName name="____ter2" localSheetId="8">#REF!</definedName>
    <definedName name="____ter2">#REF!</definedName>
    <definedName name="____TP10">'[23]Recuperação da Pista'!$H$560</definedName>
    <definedName name="____TP5">'[23]Recuperação da Pista'!$H$400</definedName>
    <definedName name="____tsd4" localSheetId="4">#REF!</definedName>
    <definedName name="____tsd4" localSheetId="15">#REF!</definedName>
    <definedName name="____tsd4" localSheetId="21">#REF!</definedName>
    <definedName name="____tsd4" localSheetId="9">#REF!</definedName>
    <definedName name="____tsd4" localSheetId="8">#REF!</definedName>
    <definedName name="____tsd4">#REF!</definedName>
    <definedName name="____TT1" localSheetId="4">'[32]Rel-15ª med.'!$D$18</definedName>
    <definedName name="____TT1" localSheetId="21">[9]RELATÓRIO!$D$18</definedName>
    <definedName name="____TT1">'[32]Rel-15ª med.'!$D$18</definedName>
    <definedName name="____TT10" localSheetId="4">[38]RELATÓRIO!$D$64</definedName>
    <definedName name="____TT10" localSheetId="21">[9]RELATÓRIO!$D$64</definedName>
    <definedName name="____TT10">[38]RELATÓRIO!$D$64</definedName>
    <definedName name="____TT100" localSheetId="4">[38]RELATÓRIO!$D$530</definedName>
    <definedName name="____TT100" localSheetId="21">[9]RELATÓRIO!$D$530</definedName>
    <definedName name="____TT100">[38]RELATÓRIO!$D$530</definedName>
    <definedName name="____TT101" localSheetId="4">[38]RELATÓRIO!$D$535</definedName>
    <definedName name="____TT101" localSheetId="21">[9]RELATÓRIO!$D$535</definedName>
    <definedName name="____TT101">[38]RELATÓRIO!$D$535</definedName>
    <definedName name="____TT102" localSheetId="4">'[15]Relatório-1ª med.'!#REF!</definedName>
    <definedName name="____TT102" localSheetId="15">'[15]Relatório-1ª med.'!#REF!</definedName>
    <definedName name="____TT102" localSheetId="21">[9]RELATÓRIO!$D$540</definedName>
    <definedName name="____TT102" localSheetId="9">'[15]Relatório-1ª med.'!#REF!</definedName>
    <definedName name="____TT102" localSheetId="8">'[15]Relatório-1ª med.'!#REF!</definedName>
    <definedName name="____TT102">'[15]Relatório-1ª med.'!#REF!</definedName>
    <definedName name="____TT103" localSheetId="4">[38]RELATÓRIO!$D$545</definedName>
    <definedName name="____TT103" localSheetId="21">[9]RELATÓRIO!$D$545</definedName>
    <definedName name="____TT103">[38]RELATÓRIO!$D$545</definedName>
    <definedName name="____TT104" localSheetId="4">[38]RELATÓRIO!$D$550</definedName>
    <definedName name="____TT104" localSheetId="21">[9]RELATÓRIO!$D$550</definedName>
    <definedName name="____TT104">[38]RELATÓRIO!$D$550</definedName>
    <definedName name="____TT105" localSheetId="4">[38]RELATÓRIO!$D$555</definedName>
    <definedName name="____TT105" localSheetId="21">[9]RELATÓRIO!$D$555</definedName>
    <definedName name="____TT105">[38]RELATÓRIO!$D$555</definedName>
    <definedName name="____TT106" localSheetId="4">[38]RELATÓRIO!$D$560</definedName>
    <definedName name="____TT106" localSheetId="21">[9]RELATÓRIO!$D$560</definedName>
    <definedName name="____TT106">[38]RELATÓRIO!$D$560</definedName>
    <definedName name="____TT107" localSheetId="4">'[15]Relatório-1ª med.'!#REF!</definedName>
    <definedName name="____TT107" localSheetId="15">'[15]Relatório-1ª med.'!#REF!</definedName>
    <definedName name="____TT107" localSheetId="21">[9]RELATÓRIO!$D$567</definedName>
    <definedName name="____TT107" localSheetId="9">'[15]Relatório-1ª med.'!#REF!</definedName>
    <definedName name="____TT107" localSheetId="8">'[15]Relatório-1ª med.'!#REF!</definedName>
    <definedName name="____TT107">'[15]Relatório-1ª med.'!#REF!</definedName>
    <definedName name="____TT108" localSheetId="4">[38]RELATÓRIO!$D$572</definedName>
    <definedName name="____TT108" localSheetId="21">[9]RELATÓRIO!$D$572</definedName>
    <definedName name="____TT108">[38]RELATÓRIO!$D$572</definedName>
    <definedName name="____TT109" localSheetId="4">[38]RELATÓRIO!$D$577</definedName>
    <definedName name="____TT109" localSheetId="21">[9]RELATÓRIO!$D$577</definedName>
    <definedName name="____TT109">[38]RELATÓRIO!$D$577</definedName>
    <definedName name="____TT11" localSheetId="4">[38]RELATÓRIO!$D$69</definedName>
    <definedName name="____TT11" localSheetId="21">[9]RELATÓRIO!$D$69</definedName>
    <definedName name="____TT11">[38]RELATÓRIO!$D$69</definedName>
    <definedName name="____TT110" localSheetId="4">[38]RELATÓRIO!$D$582</definedName>
    <definedName name="____TT110" localSheetId="21">[9]RELATÓRIO!$D$582</definedName>
    <definedName name="____TT110">[38]RELATÓRIO!$D$582</definedName>
    <definedName name="____TT111" localSheetId="4">[38]RELATÓRIO!$D$587</definedName>
    <definedName name="____TT111" localSheetId="21">[9]RELATÓRIO!$D$587</definedName>
    <definedName name="____TT111">[38]RELATÓRIO!$D$587</definedName>
    <definedName name="____TT112" localSheetId="4">[38]RELATÓRIO!$D$592</definedName>
    <definedName name="____TT112" localSheetId="21">[9]RELATÓRIO!$D$592</definedName>
    <definedName name="____TT112">[38]RELATÓRIO!$D$592</definedName>
    <definedName name="____TT113" localSheetId="4">[38]RELATÓRIO!$D$597</definedName>
    <definedName name="____TT113" localSheetId="21">[9]RELATÓRIO!$D$597</definedName>
    <definedName name="____TT113">[38]RELATÓRIO!$D$597</definedName>
    <definedName name="____TT114" localSheetId="4">[38]RELATÓRIO!$D$602</definedName>
    <definedName name="____TT114" localSheetId="21">[9]RELATÓRIO!$D$602</definedName>
    <definedName name="____TT114">[38]RELATÓRIO!$D$602</definedName>
    <definedName name="____TT115" localSheetId="4">[38]RELATÓRIO!$D$607</definedName>
    <definedName name="____TT115" localSheetId="21">[9]RELATÓRIO!$D$607</definedName>
    <definedName name="____TT115">[38]RELATÓRIO!$D$607</definedName>
    <definedName name="____TT116" localSheetId="4">[38]RELATÓRIO!$D$612</definedName>
    <definedName name="____TT116" localSheetId="21">[9]RELATÓRIO!$D$612</definedName>
    <definedName name="____TT116">[38]RELATÓRIO!$D$612</definedName>
    <definedName name="____TT117" localSheetId="4">[38]RELATÓRIO!$D$616</definedName>
    <definedName name="____TT117" localSheetId="21">[9]RELATÓRIO!$D$616</definedName>
    <definedName name="____TT117">[38]RELATÓRIO!$D$616</definedName>
    <definedName name="____TT118" localSheetId="4">[38]RELATÓRIO!$D$621</definedName>
    <definedName name="____TT118" localSheetId="21">[9]RELATÓRIO!$D$621</definedName>
    <definedName name="____TT118">[38]RELATÓRIO!$D$621</definedName>
    <definedName name="____TT119" localSheetId="4">[38]RELATÓRIO!$D$626</definedName>
    <definedName name="____TT119" localSheetId="21">[9]RELATÓRIO!$D$626</definedName>
    <definedName name="____TT119">[38]RELATÓRIO!$D$626</definedName>
    <definedName name="____TT12" localSheetId="4">[38]RELATÓRIO!$D$74</definedName>
    <definedName name="____TT12" localSheetId="21">[9]RELATÓRIO!$D$74</definedName>
    <definedName name="____TT12">[38]RELATÓRIO!$D$74</definedName>
    <definedName name="____TT120" localSheetId="4">[38]RELATÓRIO!$D$631</definedName>
    <definedName name="____TT120" localSheetId="21">[9]RELATÓRIO!$D$631</definedName>
    <definedName name="____TT120">[38]RELATÓRIO!$D$631</definedName>
    <definedName name="____TT121" localSheetId="4">'[15]Relatório-1ª med.'!#REF!</definedName>
    <definedName name="____TT121" localSheetId="15">'[15]Relatório-1ª med.'!#REF!</definedName>
    <definedName name="____TT121" localSheetId="21">[9]RELATÓRIO!$D$636</definedName>
    <definedName name="____TT121" localSheetId="9">'[15]Relatório-1ª med.'!#REF!</definedName>
    <definedName name="____TT121" localSheetId="8">'[15]Relatório-1ª med.'!#REF!</definedName>
    <definedName name="____TT121">'[15]Relatório-1ª med.'!#REF!</definedName>
    <definedName name="____TT122" localSheetId="4">[38]RELATÓRIO!$D$641</definedName>
    <definedName name="____TT122" localSheetId="21">[9]RELATÓRIO!$D$641</definedName>
    <definedName name="____TT122">[38]RELATÓRIO!$D$641</definedName>
    <definedName name="____TT123" localSheetId="4">'[15]Relatório-1ª med.'!#REF!</definedName>
    <definedName name="____TT123" localSheetId="15">'[15]Relatório-1ª med.'!#REF!</definedName>
    <definedName name="____TT123" localSheetId="21">[9]RELATÓRIO!$D$646</definedName>
    <definedName name="____TT123" localSheetId="9">'[15]Relatório-1ª med.'!#REF!</definedName>
    <definedName name="____TT123" localSheetId="8">'[15]Relatório-1ª med.'!#REF!</definedName>
    <definedName name="____TT123">'[15]Relatório-1ª med.'!#REF!</definedName>
    <definedName name="____TT124" localSheetId="4">[38]RELATÓRIO!$D$652</definedName>
    <definedName name="____TT124" localSheetId="21">[9]RELATÓRIO!$D$652</definedName>
    <definedName name="____TT124">[38]RELATÓRIO!$D$652</definedName>
    <definedName name="____TT125" localSheetId="4">[38]RELATÓRIO!$D$657</definedName>
    <definedName name="____TT125" localSheetId="21">[9]RELATÓRIO!$D$657</definedName>
    <definedName name="____TT125">[38]RELATÓRIO!$D$657</definedName>
    <definedName name="____TT126" localSheetId="4">[38]RELATÓRIO!$D$662</definedName>
    <definedName name="____TT126" localSheetId="21">[9]RELATÓRIO!$D$662</definedName>
    <definedName name="____TT126">[38]RELATÓRIO!$D$662</definedName>
    <definedName name="____TT127" localSheetId="4">[38]RELATÓRIO!$D$667</definedName>
    <definedName name="____TT127" localSheetId="21">[9]RELATÓRIO!$D$667</definedName>
    <definedName name="____TT127">[38]RELATÓRIO!$D$667</definedName>
    <definedName name="____TT128" localSheetId="4">[38]RELATÓRIO!$D$672</definedName>
    <definedName name="____TT128" localSheetId="21">[9]RELATÓRIO!$D$672</definedName>
    <definedName name="____TT128">[38]RELATÓRIO!$D$672</definedName>
    <definedName name="____TT129" localSheetId="4">[38]RELATÓRIO!$D$677</definedName>
    <definedName name="____TT129" localSheetId="21">[9]RELATÓRIO!$D$677</definedName>
    <definedName name="____TT129">[38]RELATÓRIO!$D$677</definedName>
    <definedName name="____TT13" localSheetId="4">[38]RELATÓRIO!$D$79</definedName>
    <definedName name="____TT13" localSheetId="21">[9]RELATÓRIO!$D$79</definedName>
    <definedName name="____TT13">[38]RELATÓRIO!$D$79</definedName>
    <definedName name="____TT130" localSheetId="4">[38]RELATÓRIO!$D$682</definedName>
    <definedName name="____TT130" localSheetId="21">[9]RELATÓRIO!$D$682</definedName>
    <definedName name="____TT130">[38]RELATÓRIO!$D$682</definedName>
    <definedName name="____TT131" localSheetId="4">[38]RELATÓRIO!$D$687</definedName>
    <definedName name="____TT131" localSheetId="21">[9]RELATÓRIO!$D$687</definedName>
    <definedName name="____TT131">[38]RELATÓRIO!$D$687</definedName>
    <definedName name="____TT132" localSheetId="4">[38]RELATÓRIO!$D$692</definedName>
    <definedName name="____TT132" localSheetId="21">[9]RELATÓRIO!$D$692</definedName>
    <definedName name="____TT132">[38]RELATÓRIO!$D$692</definedName>
    <definedName name="____TT133" localSheetId="4">[38]RELATÓRIO!$D$697</definedName>
    <definedName name="____TT133" localSheetId="21">[9]RELATÓRIO!$D$697</definedName>
    <definedName name="____TT133">[38]RELATÓRIO!$D$697</definedName>
    <definedName name="____TT134" localSheetId="4">[38]RELATÓRIO!$D$702</definedName>
    <definedName name="____TT134" localSheetId="21">[9]RELATÓRIO!$D$702</definedName>
    <definedName name="____TT134">[38]RELATÓRIO!$D$702</definedName>
    <definedName name="____TT135" localSheetId="4">[38]RELATÓRIO!$D$707</definedName>
    <definedName name="____TT135" localSheetId="21">[9]RELATÓRIO!$D$707</definedName>
    <definedName name="____TT135">[38]RELATÓRIO!$D$707</definedName>
    <definedName name="____TT136" localSheetId="4">[38]RELATÓRIO!$D$712</definedName>
    <definedName name="____TT136" localSheetId="21">[9]RELATÓRIO!$D$712</definedName>
    <definedName name="____TT136">[38]RELATÓRIO!$D$712</definedName>
    <definedName name="____TT137" localSheetId="4">[38]RELATÓRIO!$D$716</definedName>
    <definedName name="____TT137" localSheetId="21">[9]RELATÓRIO!$D$716</definedName>
    <definedName name="____TT137">[38]RELATÓRIO!$D$716</definedName>
    <definedName name="____TT138" localSheetId="4">[38]RELATÓRIO!$D$721</definedName>
    <definedName name="____TT138" localSheetId="21">[9]RELATÓRIO!$D$721</definedName>
    <definedName name="____TT138">[38]RELATÓRIO!$D$721</definedName>
    <definedName name="____TT139" localSheetId="4">[38]RELATÓRIO!$D$726</definedName>
    <definedName name="____TT139" localSheetId="21">[9]RELATÓRIO!$D$726</definedName>
    <definedName name="____TT139">[38]RELATÓRIO!$D$726</definedName>
    <definedName name="____TT14" localSheetId="4">[38]RELATÓRIO!$D$84</definedName>
    <definedName name="____TT14" localSheetId="21">[9]RELATÓRIO!$D$84</definedName>
    <definedName name="____TT14">[38]RELATÓRIO!$D$84</definedName>
    <definedName name="____TT140" localSheetId="4">[38]RELATÓRIO!$D$731</definedName>
    <definedName name="____TT140" localSheetId="21">[9]RELATÓRIO!$D$731</definedName>
    <definedName name="____TT140">[38]RELATÓRIO!$D$731</definedName>
    <definedName name="____TT141" localSheetId="4">[38]RELATÓRIO!$D$736</definedName>
    <definedName name="____TT141" localSheetId="21">[9]RELATÓRIO!$D$736</definedName>
    <definedName name="____TT141">[38]RELATÓRIO!$D$736</definedName>
    <definedName name="____TT142" localSheetId="4">[38]RELATÓRIO!$D$741</definedName>
    <definedName name="____TT142" localSheetId="21">[9]RELATÓRIO!$D$741</definedName>
    <definedName name="____TT142">[38]RELATÓRIO!$D$741</definedName>
    <definedName name="____TT15" localSheetId="4">[38]RELATÓRIO!$D$89</definedName>
    <definedName name="____TT15" localSheetId="21">[9]RELATÓRIO!$D$89</definedName>
    <definedName name="____TT15">[38]RELATÓRIO!$D$89</definedName>
    <definedName name="____TT16" localSheetId="4">[38]RELATÓRIO!$D$93</definedName>
    <definedName name="____TT16" localSheetId="21">[9]RELATÓRIO!$D$93</definedName>
    <definedName name="____TT16">[38]RELATÓRIO!$D$93</definedName>
    <definedName name="____TT17" localSheetId="4">[38]RELATÓRIO!$D$98</definedName>
    <definedName name="____TT17" localSheetId="21">[9]RELATÓRIO!$D$98</definedName>
    <definedName name="____TT17">[38]RELATÓRIO!$D$98</definedName>
    <definedName name="____TT18" localSheetId="4">[31]RELATÓRIO!$D$103</definedName>
    <definedName name="____TT18" localSheetId="21">[9]RELATÓRIO!$D$103</definedName>
    <definedName name="____TT18">[31]RELATÓRIO!$D$103</definedName>
    <definedName name="____TT19" localSheetId="4">'[15]Relatório-1ª med.'!#REF!</definedName>
    <definedName name="____TT19" localSheetId="15">'[15]Relatório-1ª med.'!#REF!</definedName>
    <definedName name="____TT19" localSheetId="21">[9]RELATÓRIO!$D$108</definedName>
    <definedName name="____TT19" localSheetId="9">'[15]Relatório-1ª med.'!#REF!</definedName>
    <definedName name="____TT19" localSheetId="8">'[15]Relatório-1ª med.'!#REF!</definedName>
    <definedName name="____TT19">'[15]Relatório-1ª med.'!#REF!</definedName>
    <definedName name="____TT2" localSheetId="4">'[32]Rel-15ª med.'!$D$23</definedName>
    <definedName name="____TT2" localSheetId="21">[9]RELATÓRIO!$D$23</definedName>
    <definedName name="____TT2">'[32]Rel-15ª med.'!$D$23</definedName>
    <definedName name="____TT20" localSheetId="4">'[15]Relatório-1ª med.'!#REF!</definedName>
    <definedName name="____TT20" localSheetId="15">'[15]Relatório-1ª med.'!#REF!</definedName>
    <definedName name="____TT20" localSheetId="21">[9]RELATÓRIO!$D$113</definedName>
    <definedName name="____TT20" localSheetId="9">'[15]Relatório-1ª med.'!#REF!</definedName>
    <definedName name="____TT20" localSheetId="8">'[15]Relatório-1ª med.'!#REF!</definedName>
    <definedName name="____TT20">'[15]Relatório-1ª med.'!#REF!</definedName>
    <definedName name="____TT21" localSheetId="4">'[15]Relatório-1ª med.'!#REF!</definedName>
    <definedName name="____TT21" localSheetId="15">'[15]Relatório-1ª med.'!#REF!</definedName>
    <definedName name="____TT21" localSheetId="21">[9]RELATÓRIO!$D$118</definedName>
    <definedName name="____TT21" localSheetId="9">'[15]Relatório-1ª med.'!#REF!</definedName>
    <definedName name="____TT21" localSheetId="8">'[15]Relatório-1ª med.'!#REF!</definedName>
    <definedName name="____TT21">'[15]Relatório-1ª med.'!#REF!</definedName>
    <definedName name="____TT22" localSheetId="4">'[15]Relatório-1ª med.'!#REF!</definedName>
    <definedName name="____TT22" localSheetId="15">'[15]Relatório-1ª med.'!#REF!</definedName>
    <definedName name="____TT22" localSheetId="21">[9]RELATÓRIO!$D$123</definedName>
    <definedName name="____TT22" localSheetId="9">'[15]Relatório-1ª med.'!#REF!</definedName>
    <definedName name="____TT22" localSheetId="8">'[15]Relatório-1ª med.'!#REF!</definedName>
    <definedName name="____TT22">'[15]Relatório-1ª med.'!#REF!</definedName>
    <definedName name="____tt23" localSheetId="4">'[32]Rel-15ª med.'!$D$80</definedName>
    <definedName name="____tt23" localSheetId="21">[9]RELATÓRIO!$D$129</definedName>
    <definedName name="____tt23">'[32]Rel-15ª med.'!$D$80</definedName>
    <definedName name="____TT24" localSheetId="4">'[32]Rel-15ª med.'!$D$85</definedName>
    <definedName name="____TT24" localSheetId="21">[9]RELATÓRIO!$D$134</definedName>
    <definedName name="____TT24">'[32]Rel-15ª med.'!$D$85</definedName>
    <definedName name="____TT25" localSheetId="4">[38]RELATÓRIO!$D$139</definedName>
    <definedName name="____TT25" localSheetId="21">[9]RELATÓRIO!$D$139</definedName>
    <definedName name="____TT25">[38]RELATÓRIO!$D$139</definedName>
    <definedName name="____TT26" localSheetId="4">'[15]Relatório-1ª med.'!#REF!</definedName>
    <definedName name="____TT26" localSheetId="15">'[15]Relatório-1ª med.'!#REF!</definedName>
    <definedName name="____TT26" localSheetId="21">[9]RELATÓRIO!$D$144</definedName>
    <definedName name="____TT26" localSheetId="9">'[15]Relatório-1ª med.'!#REF!</definedName>
    <definedName name="____TT26" localSheetId="8">'[15]Relatório-1ª med.'!#REF!</definedName>
    <definedName name="____TT26">'[15]Relatório-1ª med.'!#REF!</definedName>
    <definedName name="____TT27" localSheetId="4">'[15]Relatório-1ª med.'!#REF!</definedName>
    <definedName name="____TT27" localSheetId="15">'[15]Relatório-1ª med.'!#REF!</definedName>
    <definedName name="____TT27" localSheetId="21">[9]RELATÓRIO!$D$149</definedName>
    <definedName name="____TT27" localSheetId="9">'[15]Relatório-1ª med.'!#REF!</definedName>
    <definedName name="____TT27" localSheetId="8">'[15]Relatório-1ª med.'!#REF!</definedName>
    <definedName name="____TT27">'[15]Relatório-1ª med.'!#REF!</definedName>
    <definedName name="____TT28" localSheetId="4">'[15]Relatório-1ª med.'!#REF!</definedName>
    <definedName name="____TT28" localSheetId="15">'[15]Relatório-1ª med.'!#REF!</definedName>
    <definedName name="____TT28" localSheetId="21">[9]RELATÓRIO!$D$154</definedName>
    <definedName name="____TT28" localSheetId="9">'[15]Relatório-1ª med.'!#REF!</definedName>
    <definedName name="____TT28" localSheetId="8">'[15]Relatório-1ª med.'!#REF!</definedName>
    <definedName name="____TT28">'[15]Relatório-1ª med.'!#REF!</definedName>
    <definedName name="____tt288" localSheetId="4">[38]RELATÓRIO!$D$159</definedName>
    <definedName name="____tt288" localSheetId="21">[9]RELATÓRIO!$D$159</definedName>
    <definedName name="____tt288">[38]RELATÓRIO!$D$159</definedName>
    <definedName name="____TT29" localSheetId="4">'[32]Rel-15ª med.'!$D$100</definedName>
    <definedName name="____TT29" localSheetId="21">[9]RELATÓRIO!$D$164</definedName>
    <definedName name="____TT29">'[32]Rel-15ª med.'!$D$100</definedName>
    <definedName name="____TT3" localSheetId="4">'[32]Rel-15ª med.'!$D$29</definedName>
    <definedName name="____TT3" localSheetId="21">[9]RELATÓRIO!$D$28</definedName>
    <definedName name="____TT3">'[32]Rel-15ª med.'!$D$29</definedName>
    <definedName name="____TT30" localSheetId="4">'[15]Relatório-1ª med.'!#REF!</definedName>
    <definedName name="____TT30" localSheetId="15">'[15]Relatório-1ª med.'!#REF!</definedName>
    <definedName name="____TT30" localSheetId="21">[9]RELATÓRIO!$D$169</definedName>
    <definedName name="____TT30" localSheetId="9">'[15]Relatório-1ª med.'!#REF!</definedName>
    <definedName name="____TT30" localSheetId="8">'[15]Relatório-1ª med.'!#REF!</definedName>
    <definedName name="____TT30">'[15]Relatório-1ª med.'!#REF!</definedName>
    <definedName name="____tt300" localSheetId="4">[38]RELATÓRIO!$D$174</definedName>
    <definedName name="____tt300" localSheetId="21">[9]RELATÓRIO!$D$174</definedName>
    <definedName name="____tt300">[38]RELATÓRIO!$D$174</definedName>
    <definedName name="____TT31" localSheetId="4">'[15]Relatório-1ª med.'!#REF!</definedName>
    <definedName name="____TT31" localSheetId="15">'[15]Relatório-1ª med.'!#REF!</definedName>
    <definedName name="____TT31" localSheetId="21">[9]RELATÓRIO!$D$179</definedName>
    <definedName name="____TT31" localSheetId="9">'[15]Relatório-1ª med.'!#REF!</definedName>
    <definedName name="____TT31" localSheetId="8">'[15]Relatório-1ª med.'!#REF!</definedName>
    <definedName name="____TT31">'[15]Relatório-1ª med.'!#REF!</definedName>
    <definedName name="____TT32" localSheetId="4">'[15]Relatório-1ª med.'!#REF!</definedName>
    <definedName name="____TT32" localSheetId="15">'[15]Relatório-1ª med.'!#REF!</definedName>
    <definedName name="____TT32" localSheetId="21">[9]RELATÓRIO!$D$184</definedName>
    <definedName name="____TT32" localSheetId="9">'[15]Relatório-1ª med.'!#REF!</definedName>
    <definedName name="____TT32" localSheetId="8">'[15]Relatório-1ª med.'!#REF!</definedName>
    <definedName name="____TT32">'[15]Relatório-1ª med.'!#REF!</definedName>
    <definedName name="____tt322" localSheetId="4">[38]RELATÓRIO!$D$189</definedName>
    <definedName name="____tt322" localSheetId="21">[9]RELATÓRIO!$D$189</definedName>
    <definedName name="____tt322">[38]RELATÓRIO!$D$189</definedName>
    <definedName name="____TT33" localSheetId="4">'[15]Relatório-1ª med.'!#REF!</definedName>
    <definedName name="____TT33" localSheetId="15">'[15]Relatório-1ª med.'!#REF!</definedName>
    <definedName name="____TT33" localSheetId="21">[9]RELATÓRIO!$D$195</definedName>
    <definedName name="____TT33" localSheetId="9">'[15]Relatório-1ª med.'!#REF!</definedName>
    <definedName name="____TT33" localSheetId="8">'[15]Relatório-1ª med.'!#REF!</definedName>
    <definedName name="____TT33">'[15]Relatório-1ª med.'!#REF!</definedName>
    <definedName name="____TT34" localSheetId="4">'[15]Relatório-1ª med.'!#REF!</definedName>
    <definedName name="____TT34" localSheetId="15">'[15]Relatório-1ª med.'!#REF!</definedName>
    <definedName name="____TT34" localSheetId="21">[9]RELATÓRIO!$D$200</definedName>
    <definedName name="____TT34" localSheetId="9">'[15]Relatório-1ª med.'!#REF!</definedName>
    <definedName name="____TT34" localSheetId="8">'[15]Relatório-1ª med.'!#REF!</definedName>
    <definedName name="____TT34">'[15]Relatório-1ª med.'!#REF!</definedName>
    <definedName name="____TT35" localSheetId="4">[38]RELATÓRIO!$D$205</definedName>
    <definedName name="____TT35" localSheetId="21">[9]RELATÓRIO!$D$205</definedName>
    <definedName name="____TT35">[38]RELATÓRIO!$D$205</definedName>
    <definedName name="____TT36" localSheetId="4">'[15]Relatório-1ª med.'!#REF!</definedName>
    <definedName name="____TT36" localSheetId="15">'[15]Relatório-1ª med.'!#REF!</definedName>
    <definedName name="____TT36" localSheetId="21">[9]RELATÓRIO!$D$210</definedName>
    <definedName name="____TT36" localSheetId="9">'[15]Relatório-1ª med.'!#REF!</definedName>
    <definedName name="____TT36" localSheetId="8">'[15]Relatório-1ª med.'!#REF!</definedName>
    <definedName name="____TT36">'[15]Relatório-1ª med.'!#REF!</definedName>
    <definedName name="____TT37" localSheetId="4">'[15]Relatório-1ª med.'!#REF!</definedName>
    <definedName name="____TT37" localSheetId="15">'[15]Relatório-1ª med.'!#REF!</definedName>
    <definedName name="____TT37" localSheetId="21">[9]RELATÓRIO!$D$215</definedName>
    <definedName name="____TT37" localSheetId="9">'[15]Relatório-1ª med.'!#REF!</definedName>
    <definedName name="____TT37" localSheetId="8">'[15]Relatório-1ª med.'!#REF!</definedName>
    <definedName name="____TT37">'[15]Relatório-1ª med.'!#REF!</definedName>
    <definedName name="____TT38" localSheetId="4">'[15]Relatório-1ª med.'!#REF!</definedName>
    <definedName name="____TT38" localSheetId="15">'[15]Relatório-1ª med.'!#REF!</definedName>
    <definedName name="____TT38" localSheetId="21">[9]RELATÓRIO!$D$220</definedName>
    <definedName name="____TT38" localSheetId="9">'[15]Relatório-1ª med.'!#REF!</definedName>
    <definedName name="____TT38" localSheetId="8">'[15]Relatório-1ª med.'!#REF!</definedName>
    <definedName name="____TT38">'[15]Relatório-1ª med.'!#REF!</definedName>
    <definedName name="____TT39" localSheetId="4">'[15]Relatório-1ª med.'!#REF!</definedName>
    <definedName name="____TT39" localSheetId="15">'[15]Relatório-1ª med.'!#REF!</definedName>
    <definedName name="____TT39" localSheetId="21">[9]RELATÓRIO!$D$225</definedName>
    <definedName name="____TT39" localSheetId="9">'[15]Relatório-1ª med.'!#REF!</definedName>
    <definedName name="____TT39" localSheetId="8">'[15]Relatório-1ª med.'!#REF!</definedName>
    <definedName name="____TT39">'[15]Relatório-1ª med.'!#REF!</definedName>
    <definedName name="____TT4" localSheetId="4">'[32]Rel-15ª med.'!$D$34</definedName>
    <definedName name="____TT4" localSheetId="21">[9]RELATÓRIO!$D$33</definedName>
    <definedName name="____TT4">'[32]Rel-15ª med.'!$D$34</definedName>
    <definedName name="____TT40" localSheetId="4">'[15]Relatório-1ª med.'!#REF!</definedName>
    <definedName name="____TT40" localSheetId="15">'[15]Relatório-1ª med.'!#REF!</definedName>
    <definedName name="____TT40" localSheetId="21">[9]RELATÓRIO!$D$230</definedName>
    <definedName name="____TT40" localSheetId="9">'[15]Relatório-1ª med.'!#REF!</definedName>
    <definedName name="____TT40" localSheetId="8">'[15]Relatório-1ª med.'!#REF!</definedName>
    <definedName name="____TT40">'[15]Relatório-1ª med.'!#REF!</definedName>
    <definedName name="____TT41" localSheetId="4">[38]RELATÓRIO!$D$235</definedName>
    <definedName name="____TT41" localSheetId="21">[9]RELATÓRIO!$D$235</definedName>
    <definedName name="____TT41">[38]RELATÓRIO!$D$235</definedName>
    <definedName name="____TT42" localSheetId="4">[38]RELATÓRIO!$D$240</definedName>
    <definedName name="____TT42" localSheetId="21">[9]RELATÓRIO!$D$240</definedName>
    <definedName name="____TT42">[38]RELATÓRIO!$D$240</definedName>
    <definedName name="____TT43" localSheetId="4">[38]RELATÓRIO!$D$245</definedName>
    <definedName name="____TT43" localSheetId="21">[9]RELATÓRIO!$D$245</definedName>
    <definedName name="____TT43">[38]RELATÓRIO!$D$245</definedName>
    <definedName name="____TT44" localSheetId="4">[38]RELATÓRIO!$D$250</definedName>
    <definedName name="____TT44" localSheetId="21">[9]RELATÓRIO!$D$250</definedName>
    <definedName name="____TT44">[38]RELATÓRIO!$D$250</definedName>
    <definedName name="____TT45" localSheetId="4">[38]RELATÓRIO!$D$255</definedName>
    <definedName name="____TT45" localSheetId="21">[9]RELATÓRIO!$D$255</definedName>
    <definedName name="____TT45">[38]RELATÓRIO!$D$255</definedName>
    <definedName name="____TT46" localSheetId="4">[38]RELATÓRIO!$D$260</definedName>
    <definedName name="____TT46" localSheetId="21">[9]RELATÓRIO!$D$260</definedName>
    <definedName name="____TT46">[38]RELATÓRIO!$D$260</definedName>
    <definedName name="____TT47" localSheetId="4">[38]RELATÓRIO!$D$265</definedName>
    <definedName name="____TT47" localSheetId="21">[9]RELATÓRIO!$D$265</definedName>
    <definedName name="____TT47">[38]RELATÓRIO!$D$265</definedName>
    <definedName name="____TT48" localSheetId="4">[38]RELATÓRIO!$D$270</definedName>
    <definedName name="____TT48" localSheetId="21">[9]RELATÓRIO!$D$270</definedName>
    <definedName name="____TT48">[38]RELATÓRIO!$D$270</definedName>
    <definedName name="____TT49" localSheetId="4">[38]RELATÓRIO!$D$275</definedName>
    <definedName name="____TT49" localSheetId="21">[9]RELATÓRIO!$D$275</definedName>
    <definedName name="____TT49">[38]RELATÓRIO!$D$275</definedName>
    <definedName name="____TT5" localSheetId="4">'[15]Relatório-1ª med.'!#REF!</definedName>
    <definedName name="____TT5" localSheetId="15">'[15]Relatório-1ª med.'!#REF!</definedName>
    <definedName name="____TT5" localSheetId="21">[9]RELATÓRIO!$D$38</definedName>
    <definedName name="____TT5" localSheetId="9">'[15]Relatório-1ª med.'!#REF!</definedName>
    <definedName name="____TT5" localSheetId="8">'[15]Relatório-1ª med.'!#REF!</definedName>
    <definedName name="____TT5">'[15]Relatório-1ª med.'!#REF!</definedName>
    <definedName name="____TT50" localSheetId="4">[38]RELATÓRIO!$D$280</definedName>
    <definedName name="____TT50" localSheetId="21">[9]RELATÓRIO!$D$280</definedName>
    <definedName name="____TT50">[38]RELATÓRIO!$D$280</definedName>
    <definedName name="____TT51" localSheetId="4">[38]RELATÓRIO!$D$285</definedName>
    <definedName name="____TT51" localSheetId="21">[9]RELATÓRIO!$D$285</definedName>
    <definedName name="____TT51">[38]RELATÓRIO!$D$285</definedName>
    <definedName name="____TT52" localSheetId="4">'[15]Relatório-1ª med.'!#REF!</definedName>
    <definedName name="____TT52" localSheetId="15">'[15]Relatório-1ª med.'!#REF!</definedName>
    <definedName name="____TT52" localSheetId="21">[9]RELATÓRIO!$D$290</definedName>
    <definedName name="____TT52" localSheetId="9">'[15]Relatório-1ª med.'!#REF!</definedName>
    <definedName name="____TT52" localSheetId="8">'[15]Relatório-1ª med.'!#REF!</definedName>
    <definedName name="____TT52">'[15]Relatório-1ª med.'!#REF!</definedName>
    <definedName name="____TT53" localSheetId="4">'[15]Relatório-1ª med.'!#REF!</definedName>
    <definedName name="____TT53" localSheetId="15">'[15]Relatório-1ª med.'!#REF!</definedName>
    <definedName name="____TT53" localSheetId="21">[9]RELATÓRIO!$D$295</definedName>
    <definedName name="____TT53" localSheetId="9">'[15]Relatório-1ª med.'!#REF!</definedName>
    <definedName name="____TT53" localSheetId="8">'[15]Relatório-1ª med.'!#REF!</definedName>
    <definedName name="____TT53">'[15]Relatório-1ª med.'!#REF!</definedName>
    <definedName name="____TT54" localSheetId="4">'[15]Relatório-1ª med.'!#REF!</definedName>
    <definedName name="____TT54" localSheetId="15">'[15]Relatório-1ª med.'!#REF!</definedName>
    <definedName name="____TT54" localSheetId="21">[9]RELATÓRIO!$D$300</definedName>
    <definedName name="____TT54" localSheetId="9">'[15]Relatório-1ª med.'!#REF!</definedName>
    <definedName name="____TT54" localSheetId="8">'[15]Relatório-1ª med.'!#REF!</definedName>
    <definedName name="____TT54">'[15]Relatório-1ª med.'!#REF!</definedName>
    <definedName name="____TT55" localSheetId="4">'[15]Relatório-1ª med.'!#REF!</definedName>
    <definedName name="____TT55" localSheetId="15">'[15]Relatório-1ª med.'!#REF!</definedName>
    <definedName name="____TT55" localSheetId="21">[9]RELATÓRIO!$D$305</definedName>
    <definedName name="____TT55" localSheetId="9">'[15]Relatório-1ª med.'!#REF!</definedName>
    <definedName name="____TT55" localSheetId="8">'[15]Relatório-1ª med.'!#REF!</definedName>
    <definedName name="____TT55">'[15]Relatório-1ª med.'!#REF!</definedName>
    <definedName name="____TT56" localSheetId="4">[38]RELATÓRIO!$D$310</definedName>
    <definedName name="____TT56" localSheetId="21">[9]RELATÓRIO!$D$310</definedName>
    <definedName name="____TT56">[38]RELATÓRIO!$D$310</definedName>
    <definedName name="____TT57" localSheetId="4">[38]RELATÓRIO!$D$315</definedName>
    <definedName name="____TT57" localSheetId="21">[9]RELATÓRIO!$D$315</definedName>
    <definedName name="____TT57">[38]RELATÓRIO!$D$315</definedName>
    <definedName name="____TT58" localSheetId="4">[38]RELATÓRIO!$D$320</definedName>
    <definedName name="____TT58" localSheetId="21">[9]RELATÓRIO!$D$320</definedName>
    <definedName name="____TT58">[38]RELATÓRIO!$D$320</definedName>
    <definedName name="____TT59" localSheetId="4">[38]RELATÓRIO!$D$325</definedName>
    <definedName name="____TT59" localSheetId="21">[9]RELATÓRIO!$D$325</definedName>
    <definedName name="____TT59">[38]RELATÓRIO!$D$325</definedName>
    <definedName name="____TT6" localSheetId="4">'[15]Relatório-1ª med.'!#REF!</definedName>
    <definedName name="____TT6" localSheetId="15">'[15]Relatório-1ª med.'!#REF!</definedName>
    <definedName name="____TT6" localSheetId="21">[9]RELATÓRIO!$D$43</definedName>
    <definedName name="____TT6" localSheetId="9">'[15]Relatório-1ª med.'!#REF!</definedName>
    <definedName name="____TT6" localSheetId="8">'[15]Relatório-1ª med.'!#REF!</definedName>
    <definedName name="____TT6">'[15]Relatório-1ª med.'!#REF!</definedName>
    <definedName name="____TT60" localSheetId="4">'[15]Relatório-1ª med.'!#REF!</definedName>
    <definedName name="____TT60" localSheetId="15">'[15]Relatório-1ª med.'!#REF!</definedName>
    <definedName name="____TT60" localSheetId="21">[9]RELATÓRIO!$D$330</definedName>
    <definedName name="____TT60" localSheetId="9">'[15]Relatório-1ª med.'!#REF!</definedName>
    <definedName name="____TT60" localSheetId="8">'[15]Relatório-1ª med.'!#REF!</definedName>
    <definedName name="____TT60">'[15]Relatório-1ª med.'!#REF!</definedName>
    <definedName name="____TT61" localSheetId="4">'[15]Relatório-1ª med.'!#REF!</definedName>
    <definedName name="____TT61" localSheetId="15">'[15]Relatório-1ª med.'!#REF!</definedName>
    <definedName name="____TT61" localSheetId="21">[9]RELATÓRIO!$D$335</definedName>
    <definedName name="____TT61" localSheetId="9">'[15]Relatório-1ª med.'!#REF!</definedName>
    <definedName name="____TT61" localSheetId="8">'[15]Relatório-1ª med.'!#REF!</definedName>
    <definedName name="____TT61">'[15]Relatório-1ª med.'!#REF!</definedName>
    <definedName name="____TT62" localSheetId="4">[38]RELATÓRIO!$D$339</definedName>
    <definedName name="____TT62" localSheetId="21">[9]RELATÓRIO!$D$339</definedName>
    <definedName name="____TT62">[38]RELATÓRIO!$D$339</definedName>
    <definedName name="____TT63" localSheetId="4">[38]RELATÓRIO!$D$344</definedName>
    <definedName name="____TT63" localSheetId="21">[9]RELATÓRIO!$D$344</definedName>
    <definedName name="____TT63">[38]RELATÓRIO!$D$344</definedName>
    <definedName name="____TT64" localSheetId="4">[38]RELATÓRIO!$D$349</definedName>
    <definedName name="____TT64" localSheetId="21">[9]RELATÓRIO!$D$349</definedName>
    <definedName name="____TT64">[38]RELATÓRIO!$D$349</definedName>
    <definedName name="____TT65" localSheetId="4">[38]RELATÓRIO!$D$354</definedName>
    <definedName name="____TT65" localSheetId="21">[9]RELATÓRIO!$D$354</definedName>
    <definedName name="____TT65">[38]RELATÓRIO!$D$354</definedName>
    <definedName name="____TT66" localSheetId="4">[38]RELATÓRIO!$D$359</definedName>
    <definedName name="____TT66" localSheetId="21">[9]RELATÓRIO!$D$359</definedName>
    <definedName name="____TT66">[38]RELATÓRIO!$D$359</definedName>
    <definedName name="____TT67" localSheetId="4">[38]RELATÓRIO!$D$365</definedName>
    <definedName name="____TT67" localSheetId="21">[9]RELATÓRIO!$D$365</definedName>
    <definedName name="____TT67">[38]RELATÓRIO!$D$365</definedName>
    <definedName name="____TT68" localSheetId="4">[38]RELATÓRIO!$D$370</definedName>
    <definedName name="____TT68" localSheetId="21">[9]RELATÓRIO!$D$370</definedName>
    <definedName name="____TT68">[38]RELATÓRIO!$D$370</definedName>
    <definedName name="____TT69" localSheetId="4">'[15]Relatório-1ª med.'!#REF!</definedName>
    <definedName name="____TT69" localSheetId="15">'[15]Relatório-1ª med.'!#REF!</definedName>
    <definedName name="____TT69" localSheetId="21">[9]RELATÓRIO!$D$375</definedName>
    <definedName name="____TT69" localSheetId="9">'[15]Relatório-1ª med.'!#REF!</definedName>
    <definedName name="____TT69" localSheetId="8">'[15]Relatório-1ª med.'!#REF!</definedName>
    <definedName name="____TT69">'[15]Relatório-1ª med.'!#REF!</definedName>
    <definedName name="____TT7" localSheetId="4">'[15]Relatório-1ª med.'!#REF!</definedName>
    <definedName name="____TT7" localSheetId="15">'[15]Relatório-1ª med.'!#REF!</definedName>
    <definedName name="____TT7" localSheetId="21">[9]RELATÓRIO!$D$48</definedName>
    <definedName name="____TT7" localSheetId="9">'[15]Relatório-1ª med.'!#REF!</definedName>
    <definedName name="____TT7" localSheetId="8">'[15]Relatório-1ª med.'!#REF!</definedName>
    <definedName name="____TT7">'[15]Relatório-1ª med.'!#REF!</definedName>
    <definedName name="____TT70" localSheetId="4">'[15]Relatório-1ª med.'!#REF!</definedName>
    <definedName name="____TT70" localSheetId="15">'[15]Relatório-1ª med.'!#REF!</definedName>
    <definedName name="____TT70" localSheetId="21">[9]RELATÓRIO!$D$380</definedName>
    <definedName name="____TT70" localSheetId="9">'[15]Relatório-1ª med.'!#REF!</definedName>
    <definedName name="____TT70" localSheetId="8">'[15]Relatório-1ª med.'!#REF!</definedName>
    <definedName name="____TT70">'[15]Relatório-1ª med.'!#REF!</definedName>
    <definedName name="____TT71" localSheetId="4">'[15]Relatório-1ª med.'!#REF!</definedName>
    <definedName name="____TT71" localSheetId="15">'[15]Relatório-1ª med.'!#REF!</definedName>
    <definedName name="____TT71" localSheetId="21">[9]RELATÓRIO!$D$385</definedName>
    <definedName name="____TT71" localSheetId="9">'[15]Relatório-1ª med.'!#REF!</definedName>
    <definedName name="____TT71" localSheetId="8">'[15]Relatório-1ª med.'!#REF!</definedName>
    <definedName name="____TT71">'[15]Relatório-1ª med.'!#REF!</definedName>
    <definedName name="____TT72" localSheetId="4">[38]RELATÓRIO!$D$390</definedName>
    <definedName name="____TT72" localSheetId="21">[9]RELATÓRIO!$D$390</definedName>
    <definedName name="____TT72">[38]RELATÓRIO!$D$390</definedName>
    <definedName name="____TT73" localSheetId="4">[38]RELATÓRIO!$D$395</definedName>
    <definedName name="____TT73" localSheetId="21">[9]RELATÓRIO!$D$395</definedName>
    <definedName name="____TT73">[38]RELATÓRIO!$D$395</definedName>
    <definedName name="____TT74" localSheetId="4">'[15]Relatório-1ª med.'!#REF!</definedName>
    <definedName name="____TT74" localSheetId="15">'[15]Relatório-1ª med.'!#REF!</definedName>
    <definedName name="____TT74" localSheetId="21">[9]RELATÓRIO!$D$400</definedName>
    <definedName name="____TT74" localSheetId="9">'[15]Relatório-1ª med.'!#REF!</definedName>
    <definedName name="____TT74" localSheetId="8">'[15]Relatório-1ª med.'!#REF!</definedName>
    <definedName name="____TT74">'[15]Relatório-1ª med.'!#REF!</definedName>
    <definedName name="____TT75" localSheetId="4">'[15]Relatório-1ª med.'!#REF!</definedName>
    <definedName name="____TT75" localSheetId="15">'[15]Relatório-1ª med.'!#REF!</definedName>
    <definedName name="____TT75" localSheetId="21">[9]RELATÓRIO!$D$405</definedName>
    <definedName name="____TT75" localSheetId="9">'[15]Relatório-1ª med.'!#REF!</definedName>
    <definedName name="____TT75" localSheetId="8">'[15]Relatório-1ª med.'!#REF!</definedName>
    <definedName name="____TT75">'[15]Relatório-1ª med.'!#REF!</definedName>
    <definedName name="____TT76" localSheetId="4">'[15]Relatório-1ª med.'!#REF!</definedName>
    <definedName name="____TT76" localSheetId="15">'[15]Relatório-1ª med.'!#REF!</definedName>
    <definedName name="____TT76" localSheetId="21">[9]RELATÓRIO!$D$410</definedName>
    <definedName name="____TT76" localSheetId="9">'[15]Relatório-1ª med.'!#REF!</definedName>
    <definedName name="____TT76" localSheetId="8">'[15]Relatório-1ª med.'!#REF!</definedName>
    <definedName name="____TT76">'[15]Relatório-1ª med.'!#REF!</definedName>
    <definedName name="____TT77" localSheetId="4">'[15]Relatório-1ª med.'!#REF!</definedName>
    <definedName name="____TT77" localSheetId="15">'[15]Relatório-1ª med.'!#REF!</definedName>
    <definedName name="____TT77" localSheetId="21">[9]RELATÓRIO!$D$415</definedName>
    <definedName name="____TT77" localSheetId="9">'[15]Relatório-1ª med.'!#REF!</definedName>
    <definedName name="____TT77" localSheetId="8">'[15]Relatório-1ª med.'!#REF!</definedName>
    <definedName name="____TT77">'[15]Relatório-1ª med.'!#REF!</definedName>
    <definedName name="____TT78" localSheetId="4">'[15]Relatório-1ª med.'!#REF!</definedName>
    <definedName name="____TT78" localSheetId="15">'[15]Relatório-1ª med.'!#REF!</definedName>
    <definedName name="____TT78" localSheetId="21">[9]RELATÓRIO!$D$420</definedName>
    <definedName name="____TT78">'[15]Relatório-1ª med.'!#REF!</definedName>
    <definedName name="____TT79" localSheetId="4">'[15]Relatório-1ª med.'!#REF!</definedName>
    <definedName name="____TT79" localSheetId="15">'[15]Relatório-1ª med.'!#REF!</definedName>
    <definedName name="____TT79" localSheetId="21">[9]RELATÓRIO!$D$425</definedName>
    <definedName name="____TT79">'[15]Relatório-1ª med.'!#REF!</definedName>
    <definedName name="____TT8" localSheetId="4">[38]RELATÓRIO!$D$53</definedName>
    <definedName name="____TT8" localSheetId="21">[9]RELATÓRIO!$D$53</definedName>
    <definedName name="____TT8">[38]RELATÓRIO!$D$53</definedName>
    <definedName name="____TT80" localSheetId="4">[38]RELATÓRIO!$D$430</definedName>
    <definedName name="____TT80" localSheetId="21">[9]RELATÓRIO!$D$430</definedName>
    <definedName name="____TT80">[38]RELATÓRIO!$D$430</definedName>
    <definedName name="____TT81" localSheetId="4">[38]RELATÓRIO!$D$434</definedName>
    <definedName name="____TT81" localSheetId="21">[9]RELATÓRIO!$D$434</definedName>
    <definedName name="____TT81">[38]RELATÓRIO!$D$434</definedName>
    <definedName name="____TT82" localSheetId="4">[38]RELATÓRIO!$D$439</definedName>
    <definedName name="____TT82" localSheetId="21">[9]RELATÓRIO!$D$439</definedName>
    <definedName name="____TT82">[38]RELATÓRIO!$D$439</definedName>
    <definedName name="____TT83" localSheetId="4">[38]RELATÓRIO!$D$444</definedName>
    <definedName name="____TT83" localSheetId="21">[9]RELATÓRIO!$D$444</definedName>
    <definedName name="____TT83">[38]RELATÓRIO!$D$444</definedName>
    <definedName name="____TT84" localSheetId="4">[38]RELATÓRIO!$D$449</definedName>
    <definedName name="____TT84" localSheetId="21">[9]RELATÓRIO!$D$449</definedName>
    <definedName name="____TT84">[38]RELATÓRIO!$D$449</definedName>
    <definedName name="____TT85" localSheetId="4">[38]RELATÓRIO!$D$454</definedName>
    <definedName name="____TT85" localSheetId="21">[9]RELATÓRIO!$D$454</definedName>
    <definedName name="____TT85">[38]RELATÓRIO!$D$454</definedName>
    <definedName name="____TT86" localSheetId="4">[38]RELATÓRIO!$D$459</definedName>
    <definedName name="____TT86" localSheetId="21">[9]RELATÓRIO!$D$459</definedName>
    <definedName name="____TT86">[38]RELATÓRIO!$D$459</definedName>
    <definedName name="____TT87" localSheetId="4">[38]RELATÓRIO!$D$464</definedName>
    <definedName name="____TT87" localSheetId="21">[9]RELATÓRIO!$D$464</definedName>
    <definedName name="____TT87">[38]RELATÓRIO!$D$464</definedName>
    <definedName name="____TT88" localSheetId="4">[38]RELATÓRIO!$D$469</definedName>
    <definedName name="____TT88" localSheetId="21">[9]RELATÓRIO!$D$469</definedName>
    <definedName name="____TT88">[38]RELATÓRIO!$D$469</definedName>
    <definedName name="____TT89" localSheetId="4">[38]RELATÓRIO!$D$474</definedName>
    <definedName name="____TT89" localSheetId="21">[9]RELATÓRIO!$D$474</definedName>
    <definedName name="____TT89">[38]RELATÓRIO!$D$474</definedName>
    <definedName name="____TT9" localSheetId="4">[38]RELATÓRIO!$D$58</definedName>
    <definedName name="____TT9" localSheetId="21">[9]RELATÓRIO!$D$58</definedName>
    <definedName name="____TT9">[38]RELATÓRIO!$D$58</definedName>
    <definedName name="____TT90" localSheetId="4">[38]RELATÓRIO!$D$479</definedName>
    <definedName name="____TT90" localSheetId="21">[9]RELATÓRIO!$D$479</definedName>
    <definedName name="____TT90">[38]RELATÓRIO!$D$479</definedName>
    <definedName name="____TT91" localSheetId="4">[38]RELATÓRIO!$D$484</definedName>
    <definedName name="____TT91" localSheetId="21">[9]RELATÓRIO!$D$484</definedName>
    <definedName name="____TT91">[38]RELATÓRIO!$D$484</definedName>
    <definedName name="____TT92" localSheetId="4">[38]RELATÓRIO!$D$490</definedName>
    <definedName name="____TT92" localSheetId="21">[9]RELATÓRIO!$D$490</definedName>
    <definedName name="____TT92">[38]RELATÓRIO!$D$490</definedName>
    <definedName name="____TT93" localSheetId="4">[38]RELATÓRIO!$D$495</definedName>
    <definedName name="____TT93" localSheetId="21">[9]RELATÓRIO!$D$495</definedName>
    <definedName name="____TT93">[38]RELATÓRIO!$D$495</definedName>
    <definedName name="____TT94" localSheetId="4">'[15]Relatório-1ª med.'!#REF!</definedName>
    <definedName name="____TT94" localSheetId="15">'[15]Relatório-1ª med.'!#REF!</definedName>
    <definedName name="____TT94" localSheetId="21">[9]RELATÓRIO!$D$500</definedName>
    <definedName name="____TT94" localSheetId="9">'[15]Relatório-1ª med.'!#REF!</definedName>
    <definedName name="____TT94" localSheetId="8">'[15]Relatório-1ª med.'!#REF!</definedName>
    <definedName name="____TT94">'[15]Relatório-1ª med.'!#REF!</definedName>
    <definedName name="____TT95" localSheetId="4">'[15]Relatório-1ª med.'!#REF!</definedName>
    <definedName name="____TT95" localSheetId="15">'[15]Relatório-1ª med.'!#REF!</definedName>
    <definedName name="____TT95" localSheetId="21">[9]RELATÓRIO!$D$505</definedName>
    <definedName name="____TT95" localSheetId="9">'[15]Relatório-1ª med.'!#REF!</definedName>
    <definedName name="____TT95" localSheetId="8">'[15]Relatório-1ª med.'!#REF!</definedName>
    <definedName name="____TT95">'[15]Relatório-1ª med.'!#REF!</definedName>
    <definedName name="____TT96" localSheetId="4">'[32]Rel-15ª med.'!#REF!</definedName>
    <definedName name="____TT96" localSheetId="15">'[32]Rel-15ª med.'!#REF!</definedName>
    <definedName name="____TT96" localSheetId="21">[9]RELATÓRIO!$D$510</definedName>
    <definedName name="____TT96" localSheetId="9">'[32]Rel-15ª med.'!#REF!</definedName>
    <definedName name="____TT96" localSheetId="8">'[32]Rel-15ª med.'!#REF!</definedName>
    <definedName name="____TT96">'[32]Rel-15ª med.'!#REF!</definedName>
    <definedName name="____TT97" localSheetId="4">'[15]Relatório-1ª med.'!#REF!</definedName>
    <definedName name="____TT97" localSheetId="15">'[15]Relatório-1ª med.'!#REF!</definedName>
    <definedName name="____TT97" localSheetId="21">[9]RELATÓRIO!$D$515</definedName>
    <definedName name="____TT97" localSheetId="9">'[15]Relatório-1ª med.'!#REF!</definedName>
    <definedName name="____TT97" localSheetId="8">'[15]Relatório-1ª med.'!#REF!</definedName>
    <definedName name="____TT97">'[15]Relatório-1ª med.'!#REF!</definedName>
    <definedName name="____TT98" localSheetId="4">[38]RELATÓRIO!$D$520</definedName>
    <definedName name="____TT98" localSheetId="21">[9]RELATÓRIO!$D$520</definedName>
    <definedName name="____TT98">[38]RELATÓRIO!$D$520</definedName>
    <definedName name="____TT99" localSheetId="4">[38]RELATÓRIO!$D$525</definedName>
    <definedName name="____TT99" localSheetId="21">[9]RELATÓRIO!$D$525</definedName>
    <definedName name="____TT99">[38]RELATÓRIO!$D$525</definedName>
    <definedName name="____xlnm.Print_Area_1" localSheetId="4">#REF!</definedName>
    <definedName name="____xlnm.Print_Area_1" localSheetId="15">#REF!</definedName>
    <definedName name="____xlnm.Print_Area_1" localSheetId="9">#REF!</definedName>
    <definedName name="____xlnm.Print_Area_1" localSheetId="8">#REF!</definedName>
    <definedName name="____xlnm.Print_Area_1">#REF!</definedName>
    <definedName name="___A1" localSheetId="3">#REF!</definedName>
    <definedName name="___A1">#REF!</definedName>
    <definedName name="___a2" localSheetId="3">#REF!</definedName>
    <definedName name="___a2">#REF!</definedName>
    <definedName name="___Abr1">[44]Calendário!$A$15</definedName>
    <definedName name="___ABR95" localSheetId="4">#REF!</definedName>
    <definedName name="___ABR95" localSheetId="3">[14]Consultoria!#REF!</definedName>
    <definedName name="___ABR95" localSheetId="15">#REF!</definedName>
    <definedName name="___ABR95" localSheetId="7">#REF!</definedName>
    <definedName name="___ABR95" localSheetId="9">#REF!</definedName>
    <definedName name="___ABR95" localSheetId="8">#REF!</definedName>
    <definedName name="___ABR95">[14]Consultoria!#REF!</definedName>
    <definedName name="___ABR96" localSheetId="4">#REF!</definedName>
    <definedName name="___ABR96" localSheetId="3">[14]Consultoria!#REF!</definedName>
    <definedName name="___ABR96" localSheetId="15">#REF!</definedName>
    <definedName name="___ABR96" localSheetId="7">#REF!</definedName>
    <definedName name="___ABR96" localSheetId="9">#REF!</definedName>
    <definedName name="___ABR96" localSheetId="8">#REF!</definedName>
    <definedName name="___ABR96">[14]Consultoria!#REF!</definedName>
    <definedName name="___ABR97" localSheetId="4">#REF!</definedName>
    <definedName name="___ABR97" localSheetId="3">[14]Consultoria!#REF!</definedName>
    <definedName name="___ABR97" localSheetId="15">#REF!</definedName>
    <definedName name="___ABR97" localSheetId="7">#REF!</definedName>
    <definedName name="___ABR97" localSheetId="9">#REF!</definedName>
    <definedName name="___ABR97" localSheetId="8">#REF!</definedName>
    <definedName name="___ABR97">[14]Consultoria!#REF!</definedName>
    <definedName name="___ABR98" localSheetId="4">#REF!</definedName>
    <definedName name="___ABR98" localSheetId="3">[14]Consultoria!#REF!</definedName>
    <definedName name="___ABR98" localSheetId="15">#REF!</definedName>
    <definedName name="___ABR98" localSheetId="7">#REF!</definedName>
    <definedName name="___ABR98" localSheetId="9">#REF!</definedName>
    <definedName name="___ABR98" localSheetId="8">#REF!</definedName>
    <definedName name="___ABR98">[14]Consultoria!#REF!</definedName>
    <definedName name="___ABR99" localSheetId="4">#REF!</definedName>
    <definedName name="___ABR99" localSheetId="3">[14]Consultoria!#REF!</definedName>
    <definedName name="___ABR99" localSheetId="15">#REF!</definedName>
    <definedName name="___ABR99" localSheetId="7">#REF!</definedName>
    <definedName name="___ABR99" localSheetId="9">#REF!</definedName>
    <definedName name="___ABR99" localSheetId="8">#REF!</definedName>
    <definedName name="___ABR99">[14]Consultoria!#REF!</definedName>
    <definedName name="___ACA25" localSheetId="4">[39]DADOS!$C$17</definedName>
    <definedName name="___ACA25">[39]DADOS!$C$17</definedName>
    <definedName name="___ACA50" localSheetId="4">[39]DADOS!$C$16</definedName>
    <definedName name="___ACA50">[39]DADOS!$C$16</definedName>
    <definedName name="___Ago1">[44]Calendário!$I$24</definedName>
    <definedName name="___AGO95" localSheetId="4">#REF!</definedName>
    <definedName name="___AGO95" localSheetId="3">[14]Consultoria!#REF!</definedName>
    <definedName name="___AGO95" localSheetId="15">#REF!</definedName>
    <definedName name="___AGO95" localSheetId="7">#REF!</definedName>
    <definedName name="___AGO95" localSheetId="9">#REF!</definedName>
    <definedName name="___AGO95" localSheetId="8">#REF!</definedName>
    <definedName name="___AGO95">[14]Consultoria!#REF!</definedName>
    <definedName name="___AGO96" localSheetId="4">#REF!</definedName>
    <definedName name="___AGO96" localSheetId="3">[14]Consultoria!#REF!</definedName>
    <definedName name="___AGO96" localSheetId="15">#REF!</definedName>
    <definedName name="___AGO96" localSheetId="7">#REF!</definedName>
    <definedName name="___AGO96" localSheetId="9">#REF!</definedName>
    <definedName name="___AGO96" localSheetId="8">#REF!</definedName>
    <definedName name="___AGO96">[14]Consultoria!#REF!</definedName>
    <definedName name="___AGO97" localSheetId="4">#REF!</definedName>
    <definedName name="___AGO97" localSheetId="3">[14]Consultoria!#REF!</definedName>
    <definedName name="___AGO97" localSheetId="15">#REF!</definedName>
    <definedName name="___AGO97" localSheetId="7">#REF!</definedName>
    <definedName name="___AGO97" localSheetId="9">#REF!</definedName>
    <definedName name="___AGO97" localSheetId="8">#REF!</definedName>
    <definedName name="___AGO97">[14]Consultoria!#REF!</definedName>
    <definedName name="___AGO98" localSheetId="4">#REF!</definedName>
    <definedName name="___AGO98" localSheetId="3">[14]Consultoria!#REF!</definedName>
    <definedName name="___AGO98" localSheetId="15">#REF!</definedName>
    <definedName name="___AGO98" localSheetId="7">#REF!</definedName>
    <definedName name="___AGO98" localSheetId="9">#REF!</definedName>
    <definedName name="___AGO98" localSheetId="8">#REF!</definedName>
    <definedName name="___AGO98">[14]Consultoria!#REF!</definedName>
    <definedName name="___AGO99" localSheetId="4">#REF!</definedName>
    <definedName name="___AGO99" localSheetId="3">[14]Consultoria!#REF!</definedName>
    <definedName name="___AGO99" localSheetId="15">#REF!</definedName>
    <definedName name="___AGO99" localSheetId="7">#REF!</definedName>
    <definedName name="___AGO99" localSheetId="9">#REF!</definedName>
    <definedName name="___AGO99" localSheetId="8">#REF!</definedName>
    <definedName name="___AGO99">[14]Consultoria!#REF!</definedName>
    <definedName name="___arg13" localSheetId="4">#REF!</definedName>
    <definedName name="___arg13" localSheetId="15">#REF!</definedName>
    <definedName name="___arg13" localSheetId="9">#REF!</definedName>
    <definedName name="___arg13" localSheetId="8">#REF!</definedName>
    <definedName name="___arg13">#REF!</definedName>
    <definedName name="___arg16" localSheetId="4">#REF!</definedName>
    <definedName name="___arg16" localSheetId="15">#REF!</definedName>
    <definedName name="___arg16" localSheetId="9">#REF!</definedName>
    <definedName name="___arg16" localSheetId="8">#REF!</definedName>
    <definedName name="___arg16">#REF!</definedName>
    <definedName name="___ATD1">[45]PATO!$G$42</definedName>
    <definedName name="___Aut2" localSheetId="4">[46]PROJETO!#REF!</definedName>
    <definedName name="___Aut2" localSheetId="15">[46]PROJETO!#REF!</definedName>
    <definedName name="___Aut2" localSheetId="9">[46]PROJETO!#REF!</definedName>
    <definedName name="___Aut2" localSheetId="8">[46]PROJETO!#REF!</definedName>
    <definedName name="___Aut2">[46]PROJETO!#REF!</definedName>
    <definedName name="___b1" localSheetId="3">#REF!</definedName>
    <definedName name="___b1">#REF!</definedName>
    <definedName name="___ba2" localSheetId="4" hidden="1">{#N/A,#N/A,FALSE,"GERAL";#N/A,#N/A,FALSE,"012-96";#N/A,#N/A,FALSE,"018-96";#N/A,#N/A,FALSE,"027-96";#N/A,#N/A,FALSE,"059-96";#N/A,#N/A,FALSE,"076-96";#N/A,#N/A,FALSE,"019-97";#N/A,#N/A,FALSE,"021-97";#N/A,#N/A,FALSE,"022-97";#N/A,#N/A,FALSE,"028-97"}</definedName>
    <definedName name="___ba2" localSheetId="9" hidden="1">{#N/A,#N/A,FALSE,"GERAL";#N/A,#N/A,FALSE,"012-96";#N/A,#N/A,FALSE,"018-96";#N/A,#N/A,FALSE,"027-96";#N/A,#N/A,FALSE,"059-96";#N/A,#N/A,FALSE,"076-96";#N/A,#N/A,FALSE,"019-97";#N/A,#N/A,FALSE,"021-97";#N/A,#N/A,FALSE,"022-97";#N/A,#N/A,FALSE,"028-97"}</definedName>
    <definedName name="___ba2" localSheetId="8" hidden="1">{#N/A,#N/A,FALSE,"GERAL";#N/A,#N/A,FALSE,"012-96";#N/A,#N/A,FALSE,"018-96";#N/A,#N/A,FALSE,"027-96";#N/A,#N/A,FALSE,"059-96";#N/A,#N/A,FALSE,"076-96";#N/A,#N/A,FALSE,"019-97";#N/A,#N/A,FALSE,"021-97";#N/A,#N/A,FALSE,"022-97";#N/A,#N/A,FALSE,"028-97"}</definedName>
    <definedName name="___ba2" hidden="1">{#N/A,#N/A,FALSE,"GERAL";#N/A,#N/A,FALSE,"012-96";#N/A,#N/A,FALSE,"018-96";#N/A,#N/A,FALSE,"027-96";#N/A,#N/A,FALSE,"059-96";#N/A,#N/A,FALSE,"076-96";#N/A,#N/A,FALSE,"019-97";#N/A,#N/A,FALSE,"021-97";#N/A,#N/A,FALSE,"022-97";#N/A,#N/A,FALSE,"028-97"}</definedName>
    <definedName name="___BD8">"$#REF!.$P$4"</definedName>
    <definedName name="___BDI1" localSheetId="4">BDI!___BDI1</definedName>
    <definedName name="___BDI1" localSheetId="9">'Mem Calc Pontes'!___BDI1</definedName>
    <definedName name="___BDI1" localSheetId="8">'Mem. Calc.'!___BDI1</definedName>
    <definedName name="___BDI1">[0]!___BDI1</definedName>
    <definedName name="___bdi100" localSheetId="4">[40]INVENTÁRIO!$B$3</definedName>
    <definedName name="___bdi100">[40]INVENTÁRIO!$B$3</definedName>
    <definedName name="___BDI2" localSheetId="4">[41]INVENTÁRIO!$B$3</definedName>
    <definedName name="___BDI2">[41]INVENTÁRIO!$B$3</definedName>
    <definedName name="___brv2">'[23]Página 16'!$C$3:$C$7</definedName>
    <definedName name="___Brz1">[23]Feriados!$B$4:$B$14</definedName>
    <definedName name="___Brz2">[23]Feriados!$B$17:$B$24</definedName>
    <definedName name="___C" localSheetId="4">#REF!</definedName>
    <definedName name="___C" localSheetId="15">#REF!</definedName>
    <definedName name="___C" localSheetId="9">#REF!</definedName>
    <definedName name="___C" localSheetId="8">#REF!</definedName>
    <definedName name="___C">#REF!</definedName>
    <definedName name="___cab1" localSheetId="4">#REF!</definedName>
    <definedName name="___cab1" localSheetId="15">#REF!</definedName>
    <definedName name="___cab1" localSheetId="21">#REF!</definedName>
    <definedName name="___cab1" localSheetId="9">#REF!</definedName>
    <definedName name="___cab1" localSheetId="8">#REF!</definedName>
    <definedName name="___cab1">#REF!</definedName>
    <definedName name="___cab2" localSheetId="4">#REF!</definedName>
    <definedName name="___cab2" localSheetId="15">#REF!</definedName>
    <definedName name="___cab2" localSheetId="21">#REF!</definedName>
    <definedName name="___cab2" localSheetId="9">#REF!</definedName>
    <definedName name="___cab2" localSheetId="8">#REF!</definedName>
    <definedName name="___cab2">#REF!</definedName>
    <definedName name="___CMM30" localSheetId="4">[39]DADOS!$B$39</definedName>
    <definedName name="___CMM30">[39]DADOS!$B$39</definedName>
    <definedName name="___dd1" localSheetId="4">[42]RESUMO!#REF!</definedName>
    <definedName name="___dd1" localSheetId="15">[42]RESUMO!#REF!</definedName>
    <definedName name="___dd1" localSheetId="9">[42]RESUMO!#REF!</definedName>
    <definedName name="___dd1" localSheetId="8">[42]RESUMO!#REF!</definedName>
    <definedName name="___dd1">[42]RESUMO!#REF!</definedName>
    <definedName name="___dd2" localSheetId="4">[42]REAJU!$K$30</definedName>
    <definedName name="___dd2">[42]REAJU!$K$30</definedName>
    <definedName name="___Dez1">[44]Calendário!$Q$33</definedName>
    <definedName name="___DEZ94" localSheetId="4">#REF!</definedName>
    <definedName name="___DEZ94" localSheetId="3">[14]Consultoria!#REF!</definedName>
    <definedName name="___DEZ94" localSheetId="15">#REF!</definedName>
    <definedName name="___DEZ94" localSheetId="7">#REF!</definedName>
    <definedName name="___DEZ94" localSheetId="9">#REF!</definedName>
    <definedName name="___DEZ94" localSheetId="8">#REF!</definedName>
    <definedName name="___DEZ94">[14]Consultoria!#REF!</definedName>
    <definedName name="___DEZ95" localSheetId="4">#REF!</definedName>
    <definedName name="___DEZ95" localSheetId="3">[14]Consultoria!#REF!</definedName>
    <definedName name="___DEZ95" localSheetId="15">#REF!</definedName>
    <definedName name="___DEZ95" localSheetId="7">#REF!</definedName>
    <definedName name="___DEZ95" localSheetId="9">#REF!</definedName>
    <definedName name="___DEZ95" localSheetId="8">#REF!</definedName>
    <definedName name="___DEZ95">[14]Consultoria!#REF!</definedName>
    <definedName name="___DEZ96" localSheetId="4">#REF!</definedName>
    <definedName name="___DEZ96" localSheetId="3">[14]Consultoria!#REF!</definedName>
    <definedName name="___DEZ96" localSheetId="15">#REF!</definedName>
    <definedName name="___DEZ96" localSheetId="7">#REF!</definedName>
    <definedName name="___DEZ96" localSheetId="9">#REF!</definedName>
    <definedName name="___DEZ96" localSheetId="8">#REF!</definedName>
    <definedName name="___DEZ96">[14]Consultoria!#REF!</definedName>
    <definedName name="___DEZ97" localSheetId="4">#REF!</definedName>
    <definedName name="___DEZ97" localSheetId="3">[14]Consultoria!#REF!</definedName>
    <definedName name="___DEZ97" localSheetId="15">#REF!</definedName>
    <definedName name="___DEZ97" localSheetId="7">#REF!</definedName>
    <definedName name="___DEZ97" localSheetId="9">#REF!</definedName>
    <definedName name="___DEZ97" localSheetId="8">#REF!</definedName>
    <definedName name="___DEZ97">[14]Consultoria!#REF!</definedName>
    <definedName name="___DEZ98" localSheetId="4">#REF!</definedName>
    <definedName name="___DEZ98" localSheetId="3">[14]Consultoria!#REF!</definedName>
    <definedName name="___DEZ98" localSheetId="15">#REF!</definedName>
    <definedName name="___DEZ98" localSheetId="7">#REF!</definedName>
    <definedName name="___DEZ98" localSheetId="9">#REF!</definedName>
    <definedName name="___DEZ98" localSheetId="8">#REF!</definedName>
    <definedName name="___DEZ98">[14]Consultoria!#REF!</definedName>
    <definedName name="___DEZ99" localSheetId="4">#REF!</definedName>
    <definedName name="___DEZ99" localSheetId="3">[14]Consultoria!#REF!</definedName>
    <definedName name="___DEZ99" localSheetId="15">#REF!</definedName>
    <definedName name="___DEZ99" localSheetId="7">#REF!</definedName>
    <definedName name="___DEZ99" localSheetId="9">#REF!</definedName>
    <definedName name="___DEZ99" localSheetId="8">#REF!</definedName>
    <definedName name="___DEZ99">[14]Consultoria!#REF!</definedName>
    <definedName name="___dmt1000" localSheetId="4">#REF!</definedName>
    <definedName name="___dmt1000" localSheetId="15">#REF!</definedName>
    <definedName name="___dmt1000" localSheetId="21">#REF!</definedName>
    <definedName name="___dmt1000" localSheetId="9">#REF!</definedName>
    <definedName name="___dmt1000" localSheetId="8">#REF!</definedName>
    <definedName name="___dmt1000">#REF!</definedName>
    <definedName name="___dmt1200" localSheetId="4">#REF!</definedName>
    <definedName name="___dmt1200" localSheetId="15">#REF!</definedName>
    <definedName name="___dmt1200" localSheetId="21">#REF!</definedName>
    <definedName name="___dmt1200" localSheetId="9">#REF!</definedName>
    <definedName name="___dmt1200" localSheetId="8">#REF!</definedName>
    <definedName name="___dmt1200">#REF!</definedName>
    <definedName name="___dmt2" localSheetId="4">#REF!</definedName>
    <definedName name="___dmt2" localSheetId="15">#REF!</definedName>
    <definedName name="___dmt2" localSheetId="21">#REF!</definedName>
    <definedName name="___dmt2" localSheetId="9">#REF!</definedName>
    <definedName name="___dmt2" localSheetId="8">#REF!</definedName>
    <definedName name="___dmt2">#REF!</definedName>
    <definedName name="___dmt200" localSheetId="15">#REF!</definedName>
    <definedName name="___dmt200" localSheetId="21">#REF!</definedName>
    <definedName name="___dmt200">#REF!</definedName>
    <definedName name="___dmt400" localSheetId="15">#REF!</definedName>
    <definedName name="___dmt400" localSheetId="21">#REF!</definedName>
    <definedName name="___dmt400">#REF!</definedName>
    <definedName name="___dmt50" localSheetId="15">#REF!</definedName>
    <definedName name="___dmt50" localSheetId="21">#REF!</definedName>
    <definedName name="___dmt50">#REF!</definedName>
    <definedName name="___dmt600" localSheetId="15">#REF!</definedName>
    <definedName name="___dmt600" localSheetId="21">#REF!</definedName>
    <definedName name="___dmt600">#REF!</definedName>
    <definedName name="___dmt800" localSheetId="15">#REF!</definedName>
    <definedName name="___dmt800" localSheetId="21">#REF!</definedName>
    <definedName name="___dmt800">#REF!</definedName>
    <definedName name="___dre2" localSheetId="15">#REF!</definedName>
    <definedName name="___dre2" localSheetId="21">#REF!</definedName>
    <definedName name="___dre2">#REF!</definedName>
    <definedName name="___emp2" localSheetId="4">'[47]DMT modelo'!$AA$13</definedName>
    <definedName name="___emp2" localSheetId="21">'[13]DMT modelo'!$AA$13</definedName>
    <definedName name="___emp2">'[47]DMT modelo'!$AA$13</definedName>
    <definedName name="___est1" localSheetId="4">[48]DIPRVS12!#REF!</definedName>
    <definedName name="___est1" localSheetId="15">[48]DIPRVS12!#REF!</definedName>
    <definedName name="___est1" localSheetId="9">[48]DIPRVS12!#REF!</definedName>
    <definedName name="___est1" localSheetId="8">[48]DIPRVS12!#REF!</definedName>
    <definedName name="___est1">[48]DIPRVS12!#REF!</definedName>
    <definedName name="___EXT1">#REF!</definedName>
    <definedName name="___Ext2" localSheetId="4">'[16]P A T O 99 B'!#REF!</definedName>
    <definedName name="___Ext2" localSheetId="15">'[16]P A T O 99 B'!#REF!</definedName>
    <definedName name="___Ext2" localSheetId="9">'[16]P A T O 99 B'!#REF!</definedName>
    <definedName name="___Ext2" localSheetId="8">'[16]P A T O 99 B'!#REF!</definedName>
    <definedName name="___Ext2">'[16]P A T O 99 B'!#REF!</definedName>
    <definedName name="___Fev1">[44]Calendário!$I$6</definedName>
    <definedName name="___FEV95" localSheetId="4">#REF!</definedName>
    <definedName name="___FEV95" localSheetId="3">[14]Consultoria!#REF!</definedName>
    <definedName name="___FEV95" localSheetId="15">#REF!</definedName>
    <definedName name="___FEV95" localSheetId="7">#REF!</definedName>
    <definedName name="___FEV95" localSheetId="9">#REF!</definedName>
    <definedName name="___FEV95" localSheetId="8">#REF!</definedName>
    <definedName name="___FEV95">[14]Consultoria!#REF!</definedName>
    <definedName name="___FEV96" localSheetId="4">#REF!</definedName>
    <definedName name="___FEV96" localSheetId="3">[14]Consultoria!#REF!</definedName>
    <definedName name="___FEV96" localSheetId="15">#REF!</definedName>
    <definedName name="___FEV96" localSheetId="7">#REF!</definedName>
    <definedName name="___FEV96" localSheetId="9">#REF!</definedName>
    <definedName name="___FEV96" localSheetId="8">#REF!</definedName>
    <definedName name="___FEV96">[14]Consultoria!#REF!</definedName>
    <definedName name="___FEV97" localSheetId="4">#REF!</definedName>
    <definedName name="___FEV97" localSheetId="3">[14]Consultoria!#REF!</definedName>
    <definedName name="___FEV97" localSheetId="15">#REF!</definedName>
    <definedName name="___FEV97" localSheetId="7">#REF!</definedName>
    <definedName name="___FEV97" localSheetId="9">#REF!</definedName>
    <definedName name="___FEV97" localSheetId="8">#REF!</definedName>
    <definedName name="___FEV97">[14]Consultoria!#REF!</definedName>
    <definedName name="___FEV98" localSheetId="4">#REF!</definedName>
    <definedName name="___FEV98" localSheetId="3">[14]Consultoria!#REF!</definedName>
    <definedName name="___FEV98" localSheetId="15">#REF!</definedName>
    <definedName name="___FEV98" localSheetId="7">#REF!</definedName>
    <definedName name="___FEV98" localSheetId="9">#REF!</definedName>
    <definedName name="___FEV98" localSheetId="8">#REF!</definedName>
    <definedName name="___FEV98">[14]Consultoria!#REF!</definedName>
    <definedName name="___FEV99" localSheetId="4">#REF!</definedName>
    <definedName name="___FEV99" localSheetId="3">[14]Consultoria!#REF!</definedName>
    <definedName name="___FEV99" localSheetId="15">#REF!</definedName>
    <definedName name="___FEV99" localSheetId="7">#REF!</definedName>
    <definedName name="___FEV99" localSheetId="9">#REF!</definedName>
    <definedName name="___FEV99" localSheetId="8">#REF!</definedName>
    <definedName name="___FEV99">[14]Consultoria!#REF!</definedName>
    <definedName name="___HUL99" localSheetId="3">[14]Consultoria!#REF!</definedName>
    <definedName name="___HUL99">[14]Consultoria!#REF!</definedName>
    <definedName name="___ind100" localSheetId="4">#REF!</definedName>
    <definedName name="___ind100" localSheetId="15">#REF!</definedName>
    <definedName name="___ind100" localSheetId="21">#REF!</definedName>
    <definedName name="___ind100" localSheetId="9">#REF!</definedName>
    <definedName name="___ind100" localSheetId="8">#REF!</definedName>
    <definedName name="___ind100">#REF!</definedName>
    <definedName name="___ind2" localSheetId="4">#REF!</definedName>
    <definedName name="___ind2" localSheetId="15">#REF!</definedName>
    <definedName name="___ind2" localSheetId="9">#REF!</definedName>
    <definedName name="___ind2" localSheetId="8">#REF!</definedName>
    <definedName name="___ind2">#REF!</definedName>
    <definedName name="___Jan1">[44]Calendário!$A$6</definedName>
    <definedName name="___JAN2003" localSheetId="4">#REF!</definedName>
    <definedName name="___JAN2003" localSheetId="15">#REF!</definedName>
    <definedName name="___JAN2003" localSheetId="9">#REF!</definedName>
    <definedName name="___JAN2003" localSheetId="8">#REF!</definedName>
    <definedName name="___JAN2003">#REF!</definedName>
    <definedName name="___JAN95" localSheetId="4">#REF!</definedName>
    <definedName name="___JAN95" localSheetId="3">[14]Consultoria!#REF!</definedName>
    <definedName name="___JAN95" localSheetId="15">#REF!</definedName>
    <definedName name="___JAN95" localSheetId="7">#REF!</definedName>
    <definedName name="___JAN95" localSheetId="9">#REF!</definedName>
    <definedName name="___JAN95" localSheetId="8">#REF!</definedName>
    <definedName name="___JAN95">[14]Consultoria!#REF!</definedName>
    <definedName name="___JAN96" localSheetId="4">#REF!</definedName>
    <definedName name="___JAN96" localSheetId="3">[14]Consultoria!#REF!</definedName>
    <definedName name="___JAN96" localSheetId="15">#REF!</definedName>
    <definedName name="___JAN96" localSheetId="7">#REF!</definedName>
    <definedName name="___JAN96" localSheetId="9">#REF!</definedName>
    <definedName name="___JAN96" localSheetId="8">#REF!</definedName>
    <definedName name="___JAN96">[14]Consultoria!#REF!</definedName>
    <definedName name="___JAN97" localSheetId="4">#REF!</definedName>
    <definedName name="___JAN97" localSheetId="3">[14]Consultoria!#REF!</definedName>
    <definedName name="___JAN97" localSheetId="15">#REF!</definedName>
    <definedName name="___JAN97" localSheetId="7">#REF!</definedName>
    <definedName name="___JAN97" localSheetId="9">#REF!</definedName>
    <definedName name="___JAN97" localSheetId="8">#REF!</definedName>
    <definedName name="___JAN97">[14]Consultoria!#REF!</definedName>
    <definedName name="___JAN98" localSheetId="4">#REF!</definedName>
    <definedName name="___JAN98" localSheetId="3">[14]Consultoria!#REF!</definedName>
    <definedName name="___JAN98" localSheetId="15">#REF!</definedName>
    <definedName name="___JAN98" localSheetId="7">#REF!</definedName>
    <definedName name="___JAN98" localSheetId="9">#REF!</definedName>
    <definedName name="___JAN98" localSheetId="8">#REF!</definedName>
    <definedName name="___JAN98">[14]Consultoria!#REF!</definedName>
    <definedName name="___JAN9888" localSheetId="3">[14]Consultoria!#REF!</definedName>
    <definedName name="___JAN9888">[14]Consultoria!#REF!</definedName>
    <definedName name="___JAN99" localSheetId="4">#REF!</definedName>
    <definedName name="___JAN99" localSheetId="3">[14]Consultoria!#REF!</definedName>
    <definedName name="___JAN99" localSheetId="15">#REF!</definedName>
    <definedName name="___JAN99" localSheetId="7">#REF!</definedName>
    <definedName name="___JAN99" localSheetId="9">#REF!</definedName>
    <definedName name="___JAN99" localSheetId="8">#REF!</definedName>
    <definedName name="___JAN99">[14]Consultoria!#REF!</definedName>
    <definedName name="___JAZ1" localSheetId="4">#REF!</definedName>
    <definedName name="___JAZ1" localSheetId="15">#REF!</definedName>
    <definedName name="___JAZ1" localSheetId="21">#REF!</definedName>
    <definedName name="___JAZ1" localSheetId="9">#REF!</definedName>
    <definedName name="___JAZ1" localSheetId="8">#REF!</definedName>
    <definedName name="___JAZ1">#REF!</definedName>
    <definedName name="___JAZ11" localSheetId="4">#REF!</definedName>
    <definedName name="___JAZ11" localSheetId="15">#REF!</definedName>
    <definedName name="___JAZ11" localSheetId="21">#REF!</definedName>
    <definedName name="___JAZ11" localSheetId="9">#REF!</definedName>
    <definedName name="___JAZ11" localSheetId="8">#REF!</definedName>
    <definedName name="___JAZ11">#REF!</definedName>
    <definedName name="___JAZ2" localSheetId="4">#REF!</definedName>
    <definedName name="___JAZ2" localSheetId="15">#REF!</definedName>
    <definedName name="___JAZ2" localSheetId="21">#REF!</definedName>
    <definedName name="___JAZ2" localSheetId="9">#REF!</definedName>
    <definedName name="___JAZ2" localSheetId="8">#REF!</definedName>
    <definedName name="___JAZ2">#REF!</definedName>
    <definedName name="___JAZ22" localSheetId="15">#REF!</definedName>
    <definedName name="___JAZ22" localSheetId="21">#REF!</definedName>
    <definedName name="___JAZ22">#REF!</definedName>
    <definedName name="___JAZ3" localSheetId="15">#REF!</definedName>
    <definedName name="___JAZ3" localSheetId="21">#REF!</definedName>
    <definedName name="___JAZ3">#REF!</definedName>
    <definedName name="___JAZ33" localSheetId="15">#REF!</definedName>
    <definedName name="___JAZ33" localSheetId="21">#REF!</definedName>
    <definedName name="___JAZ33">#REF!</definedName>
    <definedName name="___Jul1">[44]Calendário!$A$24</definedName>
    <definedName name="___JUL95" localSheetId="4">#REF!</definedName>
    <definedName name="___JUL95" localSheetId="3">[14]Consultoria!#REF!</definedName>
    <definedName name="___JUL95" localSheetId="15">#REF!</definedName>
    <definedName name="___JUL95" localSheetId="7">#REF!</definedName>
    <definedName name="___JUL95" localSheetId="9">#REF!</definedName>
    <definedName name="___JUL95" localSheetId="8">#REF!</definedName>
    <definedName name="___JUL95">[14]Consultoria!#REF!</definedName>
    <definedName name="___JUL96" localSheetId="4">#REF!</definedName>
    <definedName name="___JUL96" localSheetId="3">[14]Consultoria!#REF!</definedName>
    <definedName name="___JUL96" localSheetId="15">#REF!</definedName>
    <definedName name="___JUL96" localSheetId="7">#REF!</definedName>
    <definedName name="___JUL96" localSheetId="9">#REF!</definedName>
    <definedName name="___JUL96" localSheetId="8">#REF!</definedName>
    <definedName name="___JUL96">[14]Consultoria!#REF!</definedName>
    <definedName name="___JUL97" localSheetId="4">#REF!</definedName>
    <definedName name="___JUL97" localSheetId="3">[14]Consultoria!#REF!</definedName>
    <definedName name="___JUL97" localSheetId="15">#REF!</definedName>
    <definedName name="___JUL97" localSheetId="7">#REF!</definedName>
    <definedName name="___JUL97" localSheetId="9">#REF!</definedName>
    <definedName name="___JUL97" localSheetId="8">#REF!</definedName>
    <definedName name="___JUL97">[14]Consultoria!#REF!</definedName>
    <definedName name="___JUL98" localSheetId="4">#REF!</definedName>
    <definedName name="___JUL98" localSheetId="3">[14]Consultoria!#REF!</definedName>
    <definedName name="___JUL98" localSheetId="15">#REF!</definedName>
    <definedName name="___JUL98" localSheetId="7">#REF!</definedName>
    <definedName name="___JUL98" localSheetId="9">#REF!</definedName>
    <definedName name="___JUL98" localSheetId="8">#REF!</definedName>
    <definedName name="___JUL98">[14]Consultoria!#REF!</definedName>
    <definedName name="___JUL99" localSheetId="4">#REF!</definedName>
    <definedName name="___JUL99" localSheetId="3">[14]Consultoria!#REF!</definedName>
    <definedName name="___JUL99" localSheetId="15">#REF!</definedName>
    <definedName name="___JUL99" localSheetId="7">#REF!</definedName>
    <definedName name="___JUL99" localSheetId="9">#REF!</definedName>
    <definedName name="___JUL99" localSheetId="8">#REF!</definedName>
    <definedName name="___JUL99">[14]Consultoria!#REF!</definedName>
    <definedName name="___Jun1">[44]Calendário!$Q$15</definedName>
    <definedName name="___JUN95" localSheetId="4">#REF!</definedName>
    <definedName name="___JUN95" localSheetId="3">[14]Consultoria!#REF!</definedName>
    <definedName name="___JUN95" localSheetId="15">#REF!</definedName>
    <definedName name="___JUN95" localSheetId="7">#REF!</definedName>
    <definedName name="___JUN95" localSheetId="9">#REF!</definedName>
    <definedName name="___JUN95" localSheetId="8">#REF!</definedName>
    <definedName name="___JUN95">[14]Consultoria!#REF!</definedName>
    <definedName name="___JUN96" localSheetId="4">#REF!</definedName>
    <definedName name="___JUN96" localSheetId="3">[14]Consultoria!#REF!</definedName>
    <definedName name="___JUN96" localSheetId="15">#REF!</definedName>
    <definedName name="___JUN96" localSheetId="7">#REF!</definedName>
    <definedName name="___JUN96" localSheetId="9">#REF!</definedName>
    <definedName name="___JUN96" localSheetId="8">#REF!</definedName>
    <definedName name="___JUN96">[14]Consultoria!#REF!</definedName>
    <definedName name="___JUN97" localSheetId="4">#REF!</definedName>
    <definedName name="___JUN97" localSheetId="3">[14]Consultoria!#REF!</definedName>
    <definedName name="___JUN97" localSheetId="15">#REF!</definedName>
    <definedName name="___JUN97" localSheetId="7">#REF!</definedName>
    <definedName name="___JUN97" localSheetId="9">#REF!</definedName>
    <definedName name="___JUN97" localSheetId="8">#REF!</definedName>
    <definedName name="___JUN97">[14]Consultoria!#REF!</definedName>
    <definedName name="___JUN98" localSheetId="4">#REF!</definedName>
    <definedName name="___JUN98" localSheetId="3">[14]Consultoria!#REF!</definedName>
    <definedName name="___JUN98" localSheetId="15">#REF!</definedName>
    <definedName name="___JUN98" localSheetId="7">#REF!</definedName>
    <definedName name="___JUN98" localSheetId="9">#REF!</definedName>
    <definedName name="___JUN98" localSheetId="8">#REF!</definedName>
    <definedName name="___JUN98">[14]Consultoria!#REF!</definedName>
    <definedName name="___JUN99" localSheetId="4">#REF!</definedName>
    <definedName name="___JUN99" localSheetId="3">[14]Consultoria!#REF!</definedName>
    <definedName name="___JUN99" localSheetId="15">#REF!</definedName>
    <definedName name="___JUN99" localSheetId="7">#REF!</definedName>
    <definedName name="___JUN99" localSheetId="9">#REF!</definedName>
    <definedName name="___JUN99" localSheetId="8">#REF!</definedName>
    <definedName name="___JUN99">[14]Consultoria!#REF!</definedName>
    <definedName name="___KM406407" localSheetId="4">#REF!</definedName>
    <definedName name="___KM406407" localSheetId="15">#REF!</definedName>
    <definedName name="___KM406407" localSheetId="9">#REF!</definedName>
    <definedName name="___KM406407" localSheetId="8">#REF!</definedName>
    <definedName name="___KM406407">#REF!</definedName>
    <definedName name="___LAG2">[35]SERVIÇOS!$G$26</definedName>
    <definedName name="___MAI08" localSheetId="3">[36]Consultoria!#REF!</definedName>
    <definedName name="___MAI08">[36]Consultoria!#REF!</definedName>
    <definedName name="___Mai1">[44]Calendário!$I$15</definedName>
    <definedName name="___MAI95" localSheetId="4">#REF!</definedName>
    <definedName name="___MAI95" localSheetId="3">[14]Consultoria!#REF!</definedName>
    <definedName name="___MAI95" localSheetId="15">#REF!</definedName>
    <definedName name="___MAI95" localSheetId="7">#REF!</definedName>
    <definedName name="___MAI95" localSheetId="9">#REF!</definedName>
    <definedName name="___MAI95" localSheetId="8">#REF!</definedName>
    <definedName name="___MAI95">[14]Consultoria!#REF!</definedName>
    <definedName name="___MAI96" localSheetId="4">#REF!</definedName>
    <definedName name="___MAI96" localSheetId="3">[14]Consultoria!#REF!</definedName>
    <definedName name="___MAI96" localSheetId="15">#REF!</definedName>
    <definedName name="___MAI96" localSheetId="7">#REF!</definedName>
    <definedName name="___MAI96" localSheetId="9">#REF!</definedName>
    <definedName name="___MAI96" localSheetId="8">#REF!</definedName>
    <definedName name="___MAI96">[14]Consultoria!#REF!</definedName>
    <definedName name="___MAI97" localSheetId="4">#REF!</definedName>
    <definedName name="___MAI97" localSheetId="3">[14]Consultoria!#REF!</definedName>
    <definedName name="___MAI97" localSheetId="15">#REF!</definedName>
    <definedName name="___MAI97" localSheetId="7">#REF!</definedName>
    <definedName name="___MAI97" localSheetId="9">#REF!</definedName>
    <definedName name="___MAI97" localSheetId="8">#REF!</definedName>
    <definedName name="___MAI97">[14]Consultoria!#REF!</definedName>
    <definedName name="___MAI98" localSheetId="4">#REF!</definedName>
    <definedName name="___MAI98" localSheetId="3">[14]Consultoria!#REF!</definedName>
    <definedName name="___MAI98" localSheetId="15">#REF!</definedName>
    <definedName name="___MAI98" localSheetId="7">#REF!</definedName>
    <definedName name="___MAI98" localSheetId="9">#REF!</definedName>
    <definedName name="___MAI98" localSheetId="8">#REF!</definedName>
    <definedName name="___MAI98">[14]Consultoria!#REF!</definedName>
    <definedName name="___MAI99" localSheetId="4">#REF!</definedName>
    <definedName name="___MAI99" localSheetId="3">[14]Consultoria!#REF!</definedName>
    <definedName name="___MAI99" localSheetId="15">#REF!</definedName>
    <definedName name="___MAI99" localSheetId="7">#REF!</definedName>
    <definedName name="___MAI99" localSheetId="9">#REF!</definedName>
    <definedName name="___MAI99" localSheetId="8">#REF!</definedName>
    <definedName name="___MAI99">[14]Consultoria!#REF!</definedName>
    <definedName name="___MAI990" localSheetId="3">[14]Consultoria!#REF!</definedName>
    <definedName name="___MAI990">[14]Consultoria!#REF!</definedName>
    <definedName name="___MAR09" localSheetId="3">[36]Consultoria!#REF!</definedName>
    <definedName name="___MAR09">[36]Consultoria!#REF!</definedName>
    <definedName name="___Mar1">[44]Calendário!$Q$6</definedName>
    <definedName name="___MAR95" localSheetId="4">#REF!</definedName>
    <definedName name="___MAR95" localSheetId="3">[14]Consultoria!#REF!</definedName>
    <definedName name="___MAR95" localSheetId="15">#REF!</definedName>
    <definedName name="___MAR95" localSheetId="7">#REF!</definedName>
    <definedName name="___MAR95" localSheetId="9">#REF!</definedName>
    <definedName name="___MAR95" localSheetId="8">#REF!</definedName>
    <definedName name="___MAR95">[14]Consultoria!#REF!</definedName>
    <definedName name="___MAR96" localSheetId="4">#REF!</definedName>
    <definedName name="___MAR96" localSheetId="3">[14]Consultoria!#REF!</definedName>
    <definedName name="___MAR96" localSheetId="15">#REF!</definedName>
    <definedName name="___MAR96" localSheetId="7">#REF!</definedName>
    <definedName name="___MAR96" localSheetId="9">#REF!</definedName>
    <definedName name="___MAR96" localSheetId="8">#REF!</definedName>
    <definedName name="___MAR96">[14]Consultoria!#REF!</definedName>
    <definedName name="___MAR97" localSheetId="4">#REF!</definedName>
    <definedName name="___MAR97" localSheetId="3">[14]Consultoria!#REF!</definedName>
    <definedName name="___MAR97" localSheetId="15">#REF!</definedName>
    <definedName name="___MAR97" localSheetId="7">#REF!</definedName>
    <definedName name="___MAR97" localSheetId="9">#REF!</definedName>
    <definedName name="___MAR97" localSheetId="8">#REF!</definedName>
    <definedName name="___MAR97">[14]Consultoria!#REF!</definedName>
    <definedName name="___MAR98" localSheetId="4">#REF!</definedName>
    <definedName name="___MAR98" localSheetId="3">[14]Consultoria!#REF!</definedName>
    <definedName name="___MAR98" localSheetId="15">#REF!</definedName>
    <definedName name="___MAR98" localSheetId="7">#REF!</definedName>
    <definedName name="___MAR98" localSheetId="9">#REF!</definedName>
    <definedName name="___MAR98" localSheetId="8">#REF!</definedName>
    <definedName name="___MAR98">[14]Consultoria!#REF!</definedName>
    <definedName name="___MAR99" localSheetId="4">#REF!</definedName>
    <definedName name="___MAR99" localSheetId="3">[14]Consultoria!#REF!</definedName>
    <definedName name="___MAR99" localSheetId="15">#REF!</definedName>
    <definedName name="___MAR99" localSheetId="7">#REF!</definedName>
    <definedName name="___MAR99" localSheetId="9">#REF!</definedName>
    <definedName name="___MAR99" localSheetId="8">#REF!</definedName>
    <definedName name="___MAR99">[14]Consultoria!#REF!</definedName>
    <definedName name="___mem2" localSheetId="4">'[49]Mat Asf'!$H$37</definedName>
    <definedName name="___mem2" localSheetId="21">'[7]Mat Asf'!$H$37</definedName>
    <definedName name="___mem2">'[49]Mat Asf'!$H$37</definedName>
    <definedName name="___MO2">'[43]Desmat 0,15'!$H$30</definedName>
    <definedName name="___Nov1">[44]Calendário!$I$33</definedName>
    <definedName name="___NOV94" localSheetId="4">#REF!</definedName>
    <definedName name="___NOV94" localSheetId="3">[14]Consultoria!#REF!</definedName>
    <definedName name="___NOV94" localSheetId="15">#REF!</definedName>
    <definedName name="___NOV94" localSheetId="7">#REF!</definedName>
    <definedName name="___NOV94" localSheetId="9">#REF!</definedName>
    <definedName name="___NOV94" localSheetId="8">#REF!</definedName>
    <definedName name="___NOV94">[14]Consultoria!#REF!</definedName>
    <definedName name="___NOV95" localSheetId="4">#REF!</definedName>
    <definedName name="___NOV95" localSheetId="3">[14]Consultoria!#REF!</definedName>
    <definedName name="___NOV95" localSheetId="15">#REF!</definedName>
    <definedName name="___NOV95" localSheetId="7">#REF!</definedName>
    <definedName name="___NOV95" localSheetId="9">#REF!</definedName>
    <definedName name="___NOV95" localSheetId="8">#REF!</definedName>
    <definedName name="___NOV95">[14]Consultoria!#REF!</definedName>
    <definedName name="___NOV96" localSheetId="4">#REF!</definedName>
    <definedName name="___NOV96" localSheetId="3">[14]Consultoria!#REF!</definedName>
    <definedName name="___NOV96" localSheetId="15">#REF!</definedName>
    <definedName name="___NOV96" localSheetId="7">#REF!</definedName>
    <definedName name="___NOV96" localSheetId="9">#REF!</definedName>
    <definedName name="___NOV96" localSheetId="8">#REF!</definedName>
    <definedName name="___NOV96">[14]Consultoria!#REF!</definedName>
    <definedName name="___NOV97" localSheetId="4">#REF!</definedName>
    <definedName name="___NOV97" localSheetId="3">[14]Consultoria!#REF!</definedName>
    <definedName name="___NOV97" localSheetId="15">#REF!</definedName>
    <definedName name="___NOV97" localSheetId="7">#REF!</definedName>
    <definedName name="___NOV97" localSheetId="9">#REF!</definedName>
    <definedName name="___NOV97" localSheetId="8">#REF!</definedName>
    <definedName name="___NOV97">[14]Consultoria!#REF!</definedName>
    <definedName name="___NOV98" localSheetId="4">#REF!</definedName>
    <definedName name="___NOV98" localSheetId="3">[14]Consultoria!#REF!</definedName>
    <definedName name="___NOV98" localSheetId="15">#REF!</definedName>
    <definedName name="___NOV98" localSheetId="7">#REF!</definedName>
    <definedName name="___NOV98" localSheetId="9">#REF!</definedName>
    <definedName name="___NOV98" localSheetId="8">#REF!</definedName>
    <definedName name="___NOV98">[14]Consultoria!#REF!</definedName>
    <definedName name="___NOV99" localSheetId="4">#REF!</definedName>
    <definedName name="___NOV99" localSheetId="3">[14]Consultoria!#REF!</definedName>
    <definedName name="___NOV99" localSheetId="15">#REF!</definedName>
    <definedName name="___NOV99" localSheetId="7">#REF!</definedName>
    <definedName name="___NOV99" localSheetId="9">#REF!</definedName>
    <definedName name="___NOV99" localSheetId="8">#REF!</definedName>
    <definedName name="___NOV99">[14]Consultoria!#REF!</definedName>
    <definedName name="___oac2" localSheetId="4">#REF!</definedName>
    <definedName name="___oac2" localSheetId="15">#REF!</definedName>
    <definedName name="___oac2" localSheetId="21">#REF!</definedName>
    <definedName name="___oac2" localSheetId="9">#REF!</definedName>
    <definedName name="___oac2" localSheetId="8">#REF!</definedName>
    <definedName name="___oac2">#REF!</definedName>
    <definedName name="___oae2" localSheetId="4">#REF!</definedName>
    <definedName name="___oae2" localSheetId="15">#REF!</definedName>
    <definedName name="___oae2" localSheetId="21">#REF!</definedName>
    <definedName name="___oae2" localSheetId="9">#REF!</definedName>
    <definedName name="___oae2" localSheetId="8">#REF!</definedName>
    <definedName name="___oae2">#REF!</definedName>
    <definedName name="___oco2" localSheetId="4">#REF!</definedName>
    <definedName name="___oco2" localSheetId="15">#REF!</definedName>
    <definedName name="___oco2" localSheetId="21">#REF!</definedName>
    <definedName name="___oco2" localSheetId="9">#REF!</definedName>
    <definedName name="___oco2" localSheetId="8">#REF!</definedName>
    <definedName name="___oco2">#REF!</definedName>
    <definedName name="___Out1">[44]Calendário!$A$33</definedName>
    <definedName name="___OUT94" localSheetId="4">#REF!</definedName>
    <definedName name="___OUT94" localSheetId="3">[14]Consultoria!#REF!</definedName>
    <definedName name="___OUT94" localSheetId="15">#REF!</definedName>
    <definedName name="___OUT94" localSheetId="7">#REF!</definedName>
    <definedName name="___OUT94" localSheetId="9">#REF!</definedName>
    <definedName name="___OUT94" localSheetId="8">#REF!</definedName>
    <definedName name="___OUT94">[14]Consultoria!#REF!</definedName>
    <definedName name="___OUT95" localSheetId="4">#REF!</definedName>
    <definedName name="___OUT95" localSheetId="3">[14]Consultoria!#REF!</definedName>
    <definedName name="___OUT95" localSheetId="15">#REF!</definedName>
    <definedName name="___OUT95" localSheetId="7">#REF!</definedName>
    <definedName name="___OUT95" localSheetId="9">#REF!</definedName>
    <definedName name="___OUT95" localSheetId="8">#REF!</definedName>
    <definedName name="___OUT95">[14]Consultoria!#REF!</definedName>
    <definedName name="___OUT96" localSheetId="4">#REF!</definedName>
    <definedName name="___OUT96" localSheetId="3">[14]Consultoria!#REF!</definedName>
    <definedName name="___OUT96" localSheetId="15">#REF!</definedName>
    <definedName name="___OUT96" localSheetId="7">#REF!</definedName>
    <definedName name="___OUT96" localSheetId="9">#REF!</definedName>
    <definedName name="___OUT96" localSheetId="8">#REF!</definedName>
    <definedName name="___OUT96">[14]Consultoria!#REF!</definedName>
    <definedName name="___OUT97" localSheetId="4">#REF!</definedName>
    <definedName name="___OUT97" localSheetId="3">[14]Consultoria!#REF!</definedName>
    <definedName name="___OUT97" localSheetId="15">#REF!</definedName>
    <definedName name="___OUT97" localSheetId="7">#REF!</definedName>
    <definedName name="___OUT97" localSheetId="9">#REF!</definedName>
    <definedName name="___OUT97" localSheetId="8">#REF!</definedName>
    <definedName name="___OUT97">[14]Consultoria!#REF!</definedName>
    <definedName name="___OUT98" localSheetId="4" hidden="1">{#N/A,#N/A,TRUE,"Serviços"}</definedName>
    <definedName name="___OUT98" localSheetId="3">[14]Consultoria!#REF!</definedName>
    <definedName name="___OUT98" localSheetId="7" hidden="1">{#N/A,#N/A,TRUE,"Serviços"}</definedName>
    <definedName name="___OUT98" localSheetId="9" hidden="1">{#N/A,#N/A,TRUE,"Serviços"}</definedName>
    <definedName name="___OUT98" localSheetId="8" hidden="1">{#N/A,#N/A,TRUE,"Serviços"}</definedName>
    <definedName name="___OUT98">[14]Consultoria!#REF!</definedName>
    <definedName name="___OUT99" localSheetId="4">#REF!</definedName>
    <definedName name="___OUT99" localSheetId="3">[14]Consultoria!#REF!</definedName>
    <definedName name="___OUT99" localSheetId="15">#REF!</definedName>
    <definedName name="___OUT99" localSheetId="7">#REF!</definedName>
    <definedName name="___OUT99" localSheetId="9">#REF!</definedName>
    <definedName name="___OUT99" localSheetId="8">#REF!</definedName>
    <definedName name="___OUT99">[14]Consultoria!#REF!</definedName>
    <definedName name="___PAG1">"$#REF!.$C$16"</definedName>
    <definedName name="___PAG10">"$#REF!.$C$26"</definedName>
    <definedName name="___PAG11">"$#REF!.$C$27"</definedName>
    <definedName name="___PAG12">"$#REF!.$C$28"</definedName>
    <definedName name="___PAG13">"$#REF!.$C$21"</definedName>
    <definedName name="___PAG2">"$#REF!.$C$17"</definedName>
    <definedName name="___PAG3">"$#REF!.$C$18"</definedName>
    <definedName name="___PAG4">"$#REF!.$C$19"</definedName>
    <definedName name="___PAG5">"$#REF!.$C$20"</definedName>
    <definedName name="___PAG6">"$#REF!.$C$22"</definedName>
    <definedName name="___PAG7">"$#REF!.$C$23"</definedName>
    <definedName name="___PAG8">"$#REF!.$C$24"</definedName>
    <definedName name="___PAG9">"$#REF!.$C$25"</definedName>
    <definedName name="___pav2" localSheetId="4">#REF!</definedName>
    <definedName name="___pav2" localSheetId="15">#REF!</definedName>
    <definedName name="___pav2" localSheetId="21">#REF!</definedName>
    <definedName name="___pav2" localSheetId="9">#REF!</definedName>
    <definedName name="___pav2" localSheetId="8">#REF!</definedName>
    <definedName name="___pav2">#REF!</definedName>
    <definedName name="___PL1" localSheetId="4">#REF!</definedName>
    <definedName name="___PL1" localSheetId="15">#REF!</definedName>
    <definedName name="___PL1" localSheetId="9">#REF!</definedName>
    <definedName name="___PL1" localSheetId="8">#REF!</definedName>
    <definedName name="___PL1">#REF!</definedName>
    <definedName name="___QQ2" localSheetId="4">#N/A</definedName>
    <definedName name="___QQ2" localSheetId="9">'Mem Calc Pontes'!___QQ2</definedName>
    <definedName name="___QQ2" localSheetId="8">'Mem. Calc.'!___QQ2</definedName>
    <definedName name="___QQ2">[0]!___QQ2</definedName>
    <definedName name="___r" localSheetId="4">#REF!</definedName>
    <definedName name="___r" localSheetId="15">#REF!</definedName>
    <definedName name="___r" localSheetId="9">#REF!</definedName>
    <definedName name="___r" localSheetId="8">#REF!</definedName>
    <definedName name="___r">#REF!</definedName>
    <definedName name="___Rbv1" localSheetId="4">'[19]Página 16'!$C$3:$C$7</definedName>
    <definedName name="___Rbv1">'[19]Página 16'!$C$3:$C$7</definedName>
    <definedName name="___reg1" localSheetId="4">[21]DADOS!$B$4</definedName>
    <definedName name="___reg1">[21]DADOS!$B$4</definedName>
    <definedName name="___reg3" localSheetId="4">[22]eq!$A$2:$D$42</definedName>
    <definedName name="___reg3">[22]eq!$A$2:$D$42</definedName>
    <definedName name="___reg5" localSheetId="4">[22]mo!$A$2:$C$10</definedName>
    <definedName name="___reg5">[22]mo!$A$2:$C$10</definedName>
    <definedName name="___reg7" localSheetId="4">[21]mat!$A$2:$C$33</definedName>
    <definedName name="___reg7">[21]mat!$A$2:$C$33</definedName>
    <definedName name="___RET1" localSheetId="4">#REF!</definedName>
    <definedName name="___RET1" localSheetId="15">#REF!</definedName>
    <definedName name="___RET1" localSheetId="21">#REF!</definedName>
    <definedName name="___RET1" localSheetId="9">#REF!</definedName>
    <definedName name="___RET1" localSheetId="8">#REF!</definedName>
    <definedName name="___RET1">#REF!</definedName>
    <definedName name="___SE2" localSheetId="4">#REF!</definedName>
    <definedName name="___SE2" localSheetId="15">#REF!</definedName>
    <definedName name="___SE2" localSheetId="9">#REF!</definedName>
    <definedName name="___SE2" localSheetId="8">#REF!</definedName>
    <definedName name="___SE2">#REF!</definedName>
    <definedName name="___Set1">[44]Calendário!$Q$24</definedName>
    <definedName name="___SET94" localSheetId="4">#REF!</definedName>
    <definedName name="___SET94" localSheetId="3">[14]Consultoria!#REF!</definedName>
    <definedName name="___SET94" localSheetId="15">#REF!</definedName>
    <definedName name="___SET94" localSheetId="7">#REF!</definedName>
    <definedName name="___SET94" localSheetId="9">#REF!</definedName>
    <definedName name="___SET94" localSheetId="8">#REF!</definedName>
    <definedName name="___SET94">[14]Consultoria!#REF!</definedName>
    <definedName name="___SET95" localSheetId="4">#REF!</definedName>
    <definedName name="___SET95" localSheetId="3">[14]Consultoria!#REF!</definedName>
    <definedName name="___SET95" localSheetId="15">#REF!</definedName>
    <definedName name="___SET95" localSheetId="7">#REF!</definedName>
    <definedName name="___SET95" localSheetId="9">#REF!</definedName>
    <definedName name="___SET95" localSheetId="8">#REF!</definedName>
    <definedName name="___SET95">[14]Consultoria!#REF!</definedName>
    <definedName name="___SET96" localSheetId="4">#REF!</definedName>
    <definedName name="___SET96" localSheetId="3">[14]Consultoria!#REF!</definedName>
    <definedName name="___SET96" localSheetId="15">#REF!</definedName>
    <definedName name="___SET96" localSheetId="7">#REF!</definedName>
    <definedName name="___SET96" localSheetId="9">#REF!</definedName>
    <definedName name="___SET96" localSheetId="8">#REF!</definedName>
    <definedName name="___SET96">[14]Consultoria!#REF!</definedName>
    <definedName name="___SET97" localSheetId="4">#REF!</definedName>
    <definedName name="___SET97" localSheetId="3">[14]Consultoria!#REF!</definedName>
    <definedName name="___SET97" localSheetId="15">#REF!</definedName>
    <definedName name="___SET97" localSheetId="7">#REF!</definedName>
    <definedName name="___SET97" localSheetId="9">#REF!</definedName>
    <definedName name="___SET97" localSheetId="8">#REF!</definedName>
    <definedName name="___SET97">[14]Consultoria!#REF!</definedName>
    <definedName name="___SET98" localSheetId="4">#REF!</definedName>
    <definedName name="___SET98" localSheetId="3">[14]Consultoria!#REF!</definedName>
    <definedName name="___SET98" localSheetId="15">#REF!</definedName>
    <definedName name="___SET98" localSheetId="7">#REF!</definedName>
    <definedName name="___SET98" localSheetId="9">#REF!</definedName>
    <definedName name="___SET98" localSheetId="8">#REF!</definedName>
    <definedName name="___SET98">[14]Consultoria!#REF!</definedName>
    <definedName name="___SET99" localSheetId="4">#REF!</definedName>
    <definedName name="___SET99" localSheetId="3">[14]Consultoria!#REF!</definedName>
    <definedName name="___SET99" localSheetId="15">#REF!</definedName>
    <definedName name="___SET99" localSheetId="7">#REF!</definedName>
    <definedName name="___SET99" localSheetId="9">#REF!</definedName>
    <definedName name="___SET99" localSheetId="8">#REF!</definedName>
    <definedName name="___SET99">[14]Consultoria!#REF!</definedName>
    <definedName name="___STC04" localSheetId="4">#REF!</definedName>
    <definedName name="___STC04" localSheetId="15">#REF!</definedName>
    <definedName name="___STC04" localSheetId="9">#REF!</definedName>
    <definedName name="___STC04" localSheetId="8">#REF!</definedName>
    <definedName name="___STC04">#REF!</definedName>
    <definedName name="___TB10">"'file:///D:/Meus documentos/ANASTÁCIO/SERCEL/BR262990800.xls'#$TLMB.$#REF!$#REF!"</definedName>
    <definedName name="___tb97">"$#REF!.$E$71"</definedName>
    <definedName name="___tbw97">"$#REF!.$E$73"</definedName>
    <definedName name="___TCB4">"$#REF!.$I$26"</definedName>
    <definedName name="___TCB5">[45]TLCB5!$I$34</definedName>
    <definedName name="___TCC4">"$#REF!.$I$18"</definedName>
    <definedName name="___TEB4">"$#REF!.$I$16"</definedName>
    <definedName name="___ter2" localSheetId="4">#REF!</definedName>
    <definedName name="___ter2" localSheetId="15">#REF!</definedName>
    <definedName name="___ter2" localSheetId="21">#REF!</definedName>
    <definedName name="___ter2" localSheetId="9">#REF!</definedName>
    <definedName name="___ter2" localSheetId="8">#REF!</definedName>
    <definedName name="___ter2">#REF!</definedName>
    <definedName name="___tsd4" localSheetId="4">#REF!</definedName>
    <definedName name="___tsd4" localSheetId="15">#REF!</definedName>
    <definedName name="___tsd4" localSheetId="21">#REF!</definedName>
    <definedName name="___tsd4" localSheetId="9">#REF!</definedName>
    <definedName name="___tsd4" localSheetId="8">#REF!</definedName>
    <definedName name="___tsd4">#REF!</definedName>
    <definedName name="___TT1" localSheetId="4">[31]RELATÓRIO!$D$18</definedName>
    <definedName name="___TT1" localSheetId="21">[9]RELATÓRIO!$D$18</definedName>
    <definedName name="___TT1">[31]RELATÓRIO!$D$18</definedName>
    <definedName name="___TT10" localSheetId="4">[31]RELATÓRIO!$D$64</definedName>
    <definedName name="___TT10" localSheetId="21">[9]RELATÓRIO!$D$64</definedName>
    <definedName name="___TT10">[31]RELATÓRIO!$D$64</definedName>
    <definedName name="___TT100" localSheetId="4">[31]RELATÓRIO!$D$530</definedName>
    <definedName name="___TT100" localSheetId="21">[9]RELATÓRIO!$D$530</definedName>
    <definedName name="___TT100">[31]RELATÓRIO!$D$530</definedName>
    <definedName name="___TT101" localSheetId="4">[31]RELATÓRIO!$D$535</definedName>
    <definedName name="___TT101" localSheetId="21">[9]RELATÓRIO!$D$535</definedName>
    <definedName name="___TT101">[31]RELATÓRIO!$D$535</definedName>
    <definedName name="___TT102" localSheetId="4">'[15]Relatório-1ª med.'!#REF!</definedName>
    <definedName name="___TT102" localSheetId="15">'[15]Relatório-1ª med.'!#REF!</definedName>
    <definedName name="___TT102" localSheetId="21">[9]RELATÓRIO!$D$540</definedName>
    <definedName name="___TT102" localSheetId="9">'[15]Relatório-1ª med.'!#REF!</definedName>
    <definedName name="___TT102" localSheetId="8">'[15]Relatório-1ª med.'!#REF!</definedName>
    <definedName name="___TT102">'[15]Relatório-1ª med.'!#REF!</definedName>
    <definedName name="___TT103" localSheetId="4">[31]RELATÓRIO!$D$545</definedName>
    <definedName name="___TT103" localSheetId="21">[9]RELATÓRIO!$D$545</definedName>
    <definedName name="___TT103">[31]RELATÓRIO!$D$545</definedName>
    <definedName name="___TT104" localSheetId="4">[31]RELATÓRIO!$D$550</definedName>
    <definedName name="___TT104" localSheetId="21">[9]RELATÓRIO!$D$550</definedName>
    <definedName name="___TT104">[31]RELATÓRIO!$D$550</definedName>
    <definedName name="___TT105" localSheetId="4">[31]RELATÓRIO!$D$555</definedName>
    <definedName name="___TT105" localSheetId="21">[9]RELATÓRIO!$D$555</definedName>
    <definedName name="___TT105">[31]RELATÓRIO!$D$555</definedName>
    <definedName name="___TT106" localSheetId="4">[31]RELATÓRIO!$D$560</definedName>
    <definedName name="___TT106" localSheetId="21">[9]RELATÓRIO!$D$560</definedName>
    <definedName name="___TT106">[31]RELATÓRIO!$D$560</definedName>
    <definedName name="___TT107" localSheetId="4">'[15]Relatório-1ª med.'!#REF!</definedName>
    <definedName name="___TT107" localSheetId="15">'[15]Relatório-1ª med.'!#REF!</definedName>
    <definedName name="___TT107" localSheetId="21">[9]RELATÓRIO!$D$567</definedName>
    <definedName name="___TT107" localSheetId="9">'[15]Relatório-1ª med.'!#REF!</definedName>
    <definedName name="___TT107" localSheetId="8">'[15]Relatório-1ª med.'!#REF!</definedName>
    <definedName name="___TT107">'[15]Relatório-1ª med.'!#REF!</definedName>
    <definedName name="___TT108" localSheetId="4">[31]RELATÓRIO!$D$572</definedName>
    <definedName name="___TT108" localSheetId="21">[9]RELATÓRIO!$D$572</definedName>
    <definedName name="___TT108">[31]RELATÓRIO!$D$572</definedName>
    <definedName name="___TT109" localSheetId="4">[31]RELATÓRIO!$D$577</definedName>
    <definedName name="___TT109" localSheetId="21">[9]RELATÓRIO!$D$577</definedName>
    <definedName name="___TT109">[31]RELATÓRIO!$D$577</definedName>
    <definedName name="___TT11" localSheetId="4">[31]RELATÓRIO!$D$69</definedName>
    <definedName name="___TT11" localSheetId="21">[9]RELATÓRIO!$D$69</definedName>
    <definedName name="___TT11">[31]RELATÓRIO!$D$69</definedName>
    <definedName name="___TT110" localSheetId="4">[31]RELATÓRIO!$D$582</definedName>
    <definedName name="___TT110" localSheetId="21">[9]RELATÓRIO!$D$582</definedName>
    <definedName name="___TT110">[31]RELATÓRIO!$D$582</definedName>
    <definedName name="___TT111" localSheetId="4">[31]RELATÓRIO!$D$587</definedName>
    <definedName name="___TT111" localSheetId="21">[9]RELATÓRIO!$D$587</definedName>
    <definedName name="___TT111">[31]RELATÓRIO!$D$587</definedName>
    <definedName name="___TT112" localSheetId="4">[31]RELATÓRIO!$D$592</definedName>
    <definedName name="___TT112" localSheetId="21">[9]RELATÓRIO!$D$592</definedName>
    <definedName name="___TT112">[31]RELATÓRIO!$D$592</definedName>
    <definedName name="___TT113" localSheetId="4">[31]RELATÓRIO!$D$597</definedName>
    <definedName name="___TT113" localSheetId="21">[9]RELATÓRIO!$D$597</definedName>
    <definedName name="___TT113">[31]RELATÓRIO!$D$597</definedName>
    <definedName name="___TT114" localSheetId="4">[31]RELATÓRIO!$D$602</definedName>
    <definedName name="___TT114" localSheetId="21">[9]RELATÓRIO!$D$602</definedName>
    <definedName name="___TT114">[31]RELATÓRIO!$D$602</definedName>
    <definedName name="___TT115" localSheetId="4">[31]RELATÓRIO!$D$607</definedName>
    <definedName name="___TT115" localSheetId="21">[9]RELATÓRIO!$D$607</definedName>
    <definedName name="___TT115">[31]RELATÓRIO!$D$607</definedName>
    <definedName name="___TT116" localSheetId="4">[31]RELATÓRIO!$D$612</definedName>
    <definedName name="___TT116" localSheetId="21">[9]RELATÓRIO!$D$612</definedName>
    <definedName name="___TT116">[31]RELATÓRIO!$D$612</definedName>
    <definedName name="___TT117" localSheetId="4">[31]RELATÓRIO!$D$616</definedName>
    <definedName name="___TT117" localSheetId="21">[9]RELATÓRIO!$D$616</definedName>
    <definedName name="___TT117">[31]RELATÓRIO!$D$616</definedName>
    <definedName name="___TT118" localSheetId="4">[31]RELATÓRIO!$D$621</definedName>
    <definedName name="___TT118" localSheetId="21">[9]RELATÓRIO!$D$621</definedName>
    <definedName name="___TT118">[31]RELATÓRIO!$D$621</definedName>
    <definedName name="___TT119" localSheetId="4">[31]RELATÓRIO!$D$626</definedName>
    <definedName name="___TT119" localSheetId="21">[9]RELATÓRIO!$D$626</definedName>
    <definedName name="___TT119">[31]RELATÓRIO!$D$626</definedName>
    <definedName name="___TT12" localSheetId="4">[31]RELATÓRIO!$D$74</definedName>
    <definedName name="___TT12" localSheetId="21">[9]RELATÓRIO!$D$74</definedName>
    <definedName name="___TT12">[31]RELATÓRIO!$D$74</definedName>
    <definedName name="___TT120" localSheetId="4">[31]RELATÓRIO!$D$631</definedName>
    <definedName name="___TT120" localSheetId="21">[9]RELATÓRIO!$D$631</definedName>
    <definedName name="___TT120">[31]RELATÓRIO!$D$631</definedName>
    <definedName name="___TT121" localSheetId="4">'[15]Relatório-1ª med.'!#REF!</definedName>
    <definedName name="___TT121" localSheetId="15">'[15]Relatório-1ª med.'!#REF!</definedName>
    <definedName name="___TT121" localSheetId="21">[9]RELATÓRIO!$D$636</definedName>
    <definedName name="___TT121" localSheetId="9">'[15]Relatório-1ª med.'!#REF!</definedName>
    <definedName name="___TT121" localSheetId="8">'[15]Relatório-1ª med.'!#REF!</definedName>
    <definedName name="___TT121">'[15]Relatório-1ª med.'!#REF!</definedName>
    <definedName name="___TT122" localSheetId="4">[31]RELATÓRIO!$D$641</definedName>
    <definedName name="___TT122" localSheetId="21">[9]RELATÓRIO!$D$641</definedName>
    <definedName name="___TT122">[31]RELATÓRIO!$D$641</definedName>
    <definedName name="___TT123" localSheetId="4">'[15]Relatório-1ª med.'!#REF!</definedName>
    <definedName name="___TT123" localSheetId="15">'[15]Relatório-1ª med.'!#REF!</definedName>
    <definedName name="___TT123" localSheetId="21">[9]RELATÓRIO!$D$646</definedName>
    <definedName name="___TT123" localSheetId="9">'[15]Relatório-1ª med.'!#REF!</definedName>
    <definedName name="___TT123" localSheetId="8">'[15]Relatório-1ª med.'!#REF!</definedName>
    <definedName name="___TT123">'[15]Relatório-1ª med.'!#REF!</definedName>
    <definedName name="___TT124" localSheetId="4">[31]RELATÓRIO!$D$652</definedName>
    <definedName name="___TT124" localSheetId="21">[9]RELATÓRIO!$D$652</definedName>
    <definedName name="___TT124">[31]RELATÓRIO!$D$652</definedName>
    <definedName name="___TT125" localSheetId="4">[31]RELATÓRIO!$D$657</definedName>
    <definedName name="___TT125" localSheetId="21">[9]RELATÓRIO!$D$657</definedName>
    <definedName name="___TT125">[31]RELATÓRIO!$D$657</definedName>
    <definedName name="___TT126" localSheetId="4">[31]RELATÓRIO!$D$662</definedName>
    <definedName name="___TT126" localSheetId="21">[9]RELATÓRIO!$D$662</definedName>
    <definedName name="___TT126">[31]RELATÓRIO!$D$662</definedName>
    <definedName name="___TT127" localSheetId="4">[31]RELATÓRIO!$D$667</definedName>
    <definedName name="___TT127" localSheetId="21">[9]RELATÓRIO!$D$667</definedName>
    <definedName name="___TT127">[31]RELATÓRIO!$D$667</definedName>
    <definedName name="___TT128" localSheetId="4">[31]RELATÓRIO!$D$672</definedName>
    <definedName name="___TT128" localSheetId="21">[9]RELATÓRIO!$D$672</definedName>
    <definedName name="___TT128">[31]RELATÓRIO!$D$672</definedName>
    <definedName name="___TT129" localSheetId="4">[31]RELATÓRIO!$D$677</definedName>
    <definedName name="___TT129" localSheetId="21">[9]RELATÓRIO!$D$677</definedName>
    <definedName name="___TT129">[31]RELATÓRIO!$D$677</definedName>
    <definedName name="___TT13" localSheetId="4">[31]RELATÓRIO!$D$79</definedName>
    <definedName name="___TT13" localSheetId="21">[9]RELATÓRIO!$D$79</definedName>
    <definedName name="___TT13">[31]RELATÓRIO!$D$79</definedName>
    <definedName name="___TT130" localSheetId="4">[31]RELATÓRIO!$D$682</definedName>
    <definedName name="___TT130" localSheetId="21">[9]RELATÓRIO!$D$682</definedName>
    <definedName name="___TT130">[31]RELATÓRIO!$D$682</definedName>
    <definedName name="___TT131" localSheetId="4">[31]RELATÓRIO!$D$687</definedName>
    <definedName name="___TT131" localSheetId="21">[9]RELATÓRIO!$D$687</definedName>
    <definedName name="___TT131">[31]RELATÓRIO!$D$687</definedName>
    <definedName name="___TT132" localSheetId="4">[31]RELATÓRIO!$D$692</definedName>
    <definedName name="___TT132" localSheetId="21">[9]RELATÓRIO!$D$692</definedName>
    <definedName name="___TT132">[31]RELATÓRIO!$D$692</definedName>
    <definedName name="___TT133" localSheetId="4">[31]RELATÓRIO!$D$697</definedName>
    <definedName name="___TT133" localSheetId="21">[9]RELATÓRIO!$D$697</definedName>
    <definedName name="___TT133">[31]RELATÓRIO!$D$697</definedName>
    <definedName name="___TT134" localSheetId="4">[31]RELATÓRIO!$D$702</definedName>
    <definedName name="___TT134" localSheetId="21">[9]RELATÓRIO!$D$702</definedName>
    <definedName name="___TT134">[31]RELATÓRIO!$D$702</definedName>
    <definedName name="___TT135" localSheetId="4">[31]RELATÓRIO!$D$707</definedName>
    <definedName name="___TT135" localSheetId="21">[9]RELATÓRIO!$D$707</definedName>
    <definedName name="___TT135">[31]RELATÓRIO!$D$707</definedName>
    <definedName name="___TT136" localSheetId="4">[31]RELATÓRIO!$D$712</definedName>
    <definedName name="___TT136" localSheetId="21">[9]RELATÓRIO!$D$712</definedName>
    <definedName name="___TT136">[31]RELATÓRIO!$D$712</definedName>
    <definedName name="___TT137" localSheetId="4">[31]RELATÓRIO!$D$716</definedName>
    <definedName name="___TT137" localSheetId="21">[9]RELATÓRIO!$D$716</definedName>
    <definedName name="___TT137">[31]RELATÓRIO!$D$716</definedName>
    <definedName name="___TT138" localSheetId="4">[31]RELATÓRIO!$D$721</definedName>
    <definedName name="___TT138" localSheetId="21">[9]RELATÓRIO!$D$721</definedName>
    <definedName name="___TT138">[31]RELATÓRIO!$D$721</definedName>
    <definedName name="___TT139" localSheetId="4">[31]RELATÓRIO!$D$726</definedName>
    <definedName name="___TT139" localSheetId="21">[9]RELATÓRIO!$D$726</definedName>
    <definedName name="___TT139">[31]RELATÓRIO!$D$726</definedName>
    <definedName name="___TT14" localSheetId="4">[31]RELATÓRIO!$D$84</definedName>
    <definedName name="___TT14" localSheetId="21">[9]RELATÓRIO!$D$84</definedName>
    <definedName name="___TT14">[31]RELATÓRIO!$D$84</definedName>
    <definedName name="___TT140" localSheetId="4">[31]RELATÓRIO!$D$731</definedName>
    <definedName name="___TT140" localSheetId="21">[9]RELATÓRIO!$D$731</definedName>
    <definedName name="___TT140">[31]RELATÓRIO!$D$731</definedName>
    <definedName name="___TT141" localSheetId="4">[31]RELATÓRIO!$D$736</definedName>
    <definedName name="___TT141" localSheetId="21">[9]RELATÓRIO!$D$736</definedName>
    <definedName name="___TT141">[31]RELATÓRIO!$D$736</definedName>
    <definedName name="___TT142" localSheetId="4">[31]RELATÓRIO!$D$741</definedName>
    <definedName name="___TT142" localSheetId="21">[9]RELATÓRIO!$D$741</definedName>
    <definedName name="___TT142">[31]RELATÓRIO!$D$741</definedName>
    <definedName name="___TT15" localSheetId="4">[31]RELATÓRIO!$D$89</definedName>
    <definedName name="___TT15" localSheetId="21">[9]RELATÓRIO!$D$89</definedName>
    <definedName name="___TT15">[31]RELATÓRIO!$D$89</definedName>
    <definedName name="___TT16" localSheetId="4">[31]RELATÓRIO!$D$93</definedName>
    <definedName name="___TT16" localSheetId="21">[9]RELATÓRIO!$D$93</definedName>
    <definedName name="___TT16">[31]RELATÓRIO!$D$93</definedName>
    <definedName name="___TT17" localSheetId="4">[31]RELATÓRIO!$D$98</definedName>
    <definedName name="___TT17" localSheetId="21">[9]RELATÓRIO!$D$98</definedName>
    <definedName name="___TT17">[31]RELATÓRIO!$D$98</definedName>
    <definedName name="___TT18" localSheetId="4">[50]RELATÓRIO!#REF!</definedName>
    <definedName name="___TT18" localSheetId="15">[50]RELATÓRIO!#REF!</definedName>
    <definedName name="___TT18" localSheetId="21">[9]RELATÓRIO!$D$103</definedName>
    <definedName name="___TT18" localSheetId="9">[50]RELATÓRIO!#REF!</definedName>
    <definedName name="___TT18" localSheetId="8">[50]RELATÓRIO!#REF!</definedName>
    <definedName name="___TT18">[50]RELATÓRIO!#REF!</definedName>
    <definedName name="___TT19" localSheetId="4">'[15]Relatório-1ª med.'!#REF!</definedName>
    <definedName name="___TT19" localSheetId="15">'[15]Relatório-1ª med.'!#REF!</definedName>
    <definedName name="___TT19" localSheetId="21">[9]RELATÓRIO!$D$108</definedName>
    <definedName name="___TT19" localSheetId="9">'[15]Relatório-1ª med.'!#REF!</definedName>
    <definedName name="___TT19" localSheetId="8">'[15]Relatório-1ª med.'!#REF!</definedName>
    <definedName name="___TT19">'[15]Relatório-1ª med.'!#REF!</definedName>
    <definedName name="___TT2" localSheetId="4">[31]RELATÓRIO!$D$23</definedName>
    <definedName name="___TT2" localSheetId="21">[9]RELATÓRIO!$D$23</definedName>
    <definedName name="___TT2">[31]RELATÓRIO!$D$23</definedName>
    <definedName name="___TT20" localSheetId="4">'[15]Relatório-1ª med.'!#REF!</definedName>
    <definedName name="___TT20" localSheetId="15">'[15]Relatório-1ª med.'!#REF!</definedName>
    <definedName name="___TT20" localSheetId="21">[9]RELATÓRIO!$D$113</definedName>
    <definedName name="___TT20" localSheetId="9">'[15]Relatório-1ª med.'!#REF!</definedName>
    <definedName name="___TT20" localSheetId="8">'[15]Relatório-1ª med.'!#REF!</definedName>
    <definedName name="___TT20">'[15]Relatório-1ª med.'!#REF!</definedName>
    <definedName name="___TT21" localSheetId="4">'[15]Relatório-1ª med.'!#REF!</definedName>
    <definedName name="___TT21" localSheetId="15">'[15]Relatório-1ª med.'!#REF!</definedName>
    <definedName name="___TT21" localSheetId="21">[9]RELATÓRIO!$D$118</definedName>
    <definedName name="___TT21" localSheetId="9">'[15]Relatório-1ª med.'!#REF!</definedName>
    <definedName name="___TT21" localSheetId="8">'[15]Relatório-1ª med.'!#REF!</definedName>
    <definedName name="___TT21">'[15]Relatório-1ª med.'!#REF!</definedName>
    <definedName name="___TT22" localSheetId="4">'[15]Relatório-1ª med.'!#REF!</definedName>
    <definedName name="___TT22" localSheetId="15">'[15]Relatório-1ª med.'!#REF!</definedName>
    <definedName name="___TT22" localSheetId="21">[9]RELATÓRIO!$D$123</definedName>
    <definedName name="___TT22" localSheetId="9">'[15]Relatório-1ª med.'!#REF!</definedName>
    <definedName name="___TT22" localSheetId="8">'[15]Relatório-1ª med.'!#REF!</definedName>
    <definedName name="___TT22">'[15]Relatório-1ª med.'!#REF!</definedName>
    <definedName name="___tt23" localSheetId="4">[31]RELATÓRIO!$D$129</definedName>
    <definedName name="___tt23" localSheetId="21">[9]RELATÓRIO!$D$129</definedName>
    <definedName name="___tt23">[31]RELATÓRIO!$D$129</definedName>
    <definedName name="___TT24" localSheetId="4">[31]RELATÓRIO!$D$134</definedName>
    <definedName name="___TT24" localSheetId="21">[9]RELATÓRIO!$D$134</definedName>
    <definedName name="___TT24">[31]RELATÓRIO!$D$134</definedName>
    <definedName name="___TT25" localSheetId="4">[31]RELATÓRIO!$D$139</definedName>
    <definedName name="___TT25" localSheetId="21">[9]RELATÓRIO!$D$139</definedName>
    <definedName name="___TT25">[31]RELATÓRIO!$D$139</definedName>
    <definedName name="___TT26" localSheetId="4">'[15]Relatório-1ª med.'!#REF!</definedName>
    <definedName name="___TT26" localSheetId="15">'[15]Relatório-1ª med.'!#REF!</definedName>
    <definedName name="___TT26" localSheetId="21">[9]RELATÓRIO!$D$144</definedName>
    <definedName name="___TT26" localSheetId="9">'[15]Relatório-1ª med.'!#REF!</definedName>
    <definedName name="___TT26" localSheetId="8">'[15]Relatório-1ª med.'!#REF!</definedName>
    <definedName name="___TT26">'[15]Relatório-1ª med.'!#REF!</definedName>
    <definedName name="___TT27" localSheetId="4">'[15]Relatório-1ª med.'!#REF!</definedName>
    <definedName name="___TT27" localSheetId="15">'[15]Relatório-1ª med.'!#REF!</definedName>
    <definedName name="___TT27" localSheetId="21">[9]RELATÓRIO!$D$149</definedName>
    <definedName name="___TT27" localSheetId="9">'[15]Relatório-1ª med.'!#REF!</definedName>
    <definedName name="___TT27" localSheetId="8">'[15]Relatório-1ª med.'!#REF!</definedName>
    <definedName name="___TT27">'[15]Relatório-1ª med.'!#REF!</definedName>
    <definedName name="___TT28" localSheetId="4">'[15]Relatório-1ª med.'!#REF!</definedName>
    <definedName name="___TT28" localSheetId="15">'[15]Relatório-1ª med.'!#REF!</definedName>
    <definedName name="___TT28" localSheetId="21">[9]RELATÓRIO!$D$154</definedName>
    <definedName name="___TT28" localSheetId="9">'[15]Relatório-1ª med.'!#REF!</definedName>
    <definedName name="___TT28" localSheetId="8">'[15]Relatório-1ª med.'!#REF!</definedName>
    <definedName name="___TT28">'[15]Relatório-1ª med.'!#REF!</definedName>
    <definedName name="___tt288" localSheetId="4">[31]RELATÓRIO!$D$159</definedName>
    <definedName name="___tt288" localSheetId="21">[9]RELATÓRIO!$D$159</definedName>
    <definedName name="___tt288">[31]RELATÓRIO!$D$159</definedName>
    <definedName name="___TT29" localSheetId="4">[31]RELATÓRIO!$D$164</definedName>
    <definedName name="___TT29" localSheetId="21">[9]RELATÓRIO!$D$164</definedName>
    <definedName name="___TT29">[31]RELATÓRIO!$D$164</definedName>
    <definedName name="___TT3" localSheetId="4">[31]RELATÓRIO!$D$28</definedName>
    <definedName name="___TT3" localSheetId="21">[9]RELATÓRIO!$D$28</definedName>
    <definedName name="___TT3">[31]RELATÓRIO!$D$28</definedName>
    <definedName name="___TT30" localSheetId="4">'[15]Relatório-1ª med.'!#REF!</definedName>
    <definedName name="___TT30" localSheetId="15">'[15]Relatório-1ª med.'!#REF!</definedName>
    <definedName name="___TT30" localSheetId="21">[9]RELATÓRIO!$D$169</definedName>
    <definedName name="___TT30" localSheetId="9">'[15]Relatório-1ª med.'!#REF!</definedName>
    <definedName name="___TT30" localSheetId="8">'[15]Relatório-1ª med.'!#REF!</definedName>
    <definedName name="___TT30">'[15]Relatório-1ª med.'!#REF!</definedName>
    <definedName name="___tt300" localSheetId="4">[31]RELATÓRIO!$D$174</definedName>
    <definedName name="___tt300" localSheetId="21">[9]RELATÓRIO!$D$174</definedName>
    <definedName name="___tt300">[31]RELATÓRIO!$D$174</definedName>
    <definedName name="___TT31" localSheetId="4">'[15]Relatório-1ª med.'!#REF!</definedName>
    <definedName name="___TT31" localSheetId="15">'[15]Relatório-1ª med.'!#REF!</definedName>
    <definedName name="___TT31" localSheetId="21">[9]RELATÓRIO!$D$179</definedName>
    <definedName name="___TT31" localSheetId="9">'[15]Relatório-1ª med.'!#REF!</definedName>
    <definedName name="___TT31" localSheetId="8">'[15]Relatório-1ª med.'!#REF!</definedName>
    <definedName name="___TT31">'[15]Relatório-1ª med.'!#REF!</definedName>
    <definedName name="___TT32" localSheetId="4">'[15]Relatório-1ª med.'!#REF!</definedName>
    <definedName name="___TT32" localSheetId="15">'[15]Relatório-1ª med.'!#REF!</definedName>
    <definedName name="___TT32" localSheetId="21">[9]RELATÓRIO!$D$184</definedName>
    <definedName name="___TT32" localSheetId="9">'[15]Relatório-1ª med.'!#REF!</definedName>
    <definedName name="___TT32" localSheetId="8">'[15]Relatório-1ª med.'!#REF!</definedName>
    <definedName name="___TT32">'[15]Relatório-1ª med.'!#REF!</definedName>
    <definedName name="___tt322" localSheetId="4">[31]RELATÓRIO!$D$189</definedName>
    <definedName name="___tt322" localSheetId="21">[9]RELATÓRIO!$D$189</definedName>
    <definedName name="___tt322">[31]RELATÓRIO!$D$189</definedName>
    <definedName name="___TT33" localSheetId="4">'[15]Relatório-1ª med.'!#REF!</definedName>
    <definedName name="___TT33" localSheetId="15">'[15]Relatório-1ª med.'!#REF!</definedName>
    <definedName name="___TT33" localSheetId="21">[9]RELATÓRIO!$D$195</definedName>
    <definedName name="___TT33" localSheetId="9">'[15]Relatório-1ª med.'!#REF!</definedName>
    <definedName name="___TT33" localSheetId="8">'[15]Relatório-1ª med.'!#REF!</definedName>
    <definedName name="___TT33">'[15]Relatório-1ª med.'!#REF!</definedName>
    <definedName name="___TT34" localSheetId="4">'[15]Relatório-1ª med.'!#REF!</definedName>
    <definedName name="___TT34" localSheetId="15">'[15]Relatório-1ª med.'!#REF!</definedName>
    <definedName name="___TT34" localSheetId="21">[9]RELATÓRIO!$D$200</definedName>
    <definedName name="___TT34" localSheetId="9">'[15]Relatório-1ª med.'!#REF!</definedName>
    <definedName name="___TT34" localSheetId="8">'[15]Relatório-1ª med.'!#REF!</definedName>
    <definedName name="___TT34">'[15]Relatório-1ª med.'!#REF!</definedName>
    <definedName name="___TT35" localSheetId="4">[31]RELATÓRIO!$D$205</definedName>
    <definedName name="___TT35" localSheetId="21">[9]RELATÓRIO!$D$205</definedName>
    <definedName name="___TT35">[31]RELATÓRIO!$D$205</definedName>
    <definedName name="___TT36" localSheetId="4">'[15]Relatório-1ª med.'!#REF!</definedName>
    <definedName name="___TT36" localSheetId="15">'[15]Relatório-1ª med.'!#REF!</definedName>
    <definedName name="___TT36" localSheetId="21">[9]RELATÓRIO!$D$210</definedName>
    <definedName name="___TT36" localSheetId="9">'[15]Relatório-1ª med.'!#REF!</definedName>
    <definedName name="___TT36" localSheetId="8">'[15]Relatório-1ª med.'!#REF!</definedName>
    <definedName name="___TT36">'[15]Relatório-1ª med.'!#REF!</definedName>
    <definedName name="___TT37" localSheetId="4">'[15]Relatório-1ª med.'!#REF!</definedName>
    <definedName name="___TT37" localSheetId="15">'[15]Relatório-1ª med.'!#REF!</definedName>
    <definedName name="___TT37" localSheetId="21">[9]RELATÓRIO!$D$215</definedName>
    <definedName name="___TT37" localSheetId="9">'[15]Relatório-1ª med.'!#REF!</definedName>
    <definedName name="___TT37" localSheetId="8">'[15]Relatório-1ª med.'!#REF!</definedName>
    <definedName name="___TT37">'[15]Relatório-1ª med.'!#REF!</definedName>
    <definedName name="___TT38" localSheetId="4">'[15]Relatório-1ª med.'!#REF!</definedName>
    <definedName name="___TT38" localSheetId="15">'[15]Relatório-1ª med.'!#REF!</definedName>
    <definedName name="___TT38" localSheetId="21">[9]RELATÓRIO!$D$220</definedName>
    <definedName name="___TT38" localSheetId="9">'[15]Relatório-1ª med.'!#REF!</definedName>
    <definedName name="___TT38" localSheetId="8">'[15]Relatório-1ª med.'!#REF!</definedName>
    <definedName name="___TT38">'[15]Relatório-1ª med.'!#REF!</definedName>
    <definedName name="___TT39" localSheetId="4">'[15]Relatório-1ª med.'!#REF!</definedName>
    <definedName name="___TT39" localSheetId="15">'[15]Relatório-1ª med.'!#REF!</definedName>
    <definedName name="___TT39" localSheetId="21">[9]RELATÓRIO!$D$225</definedName>
    <definedName name="___TT39" localSheetId="9">'[15]Relatório-1ª med.'!#REF!</definedName>
    <definedName name="___TT39" localSheetId="8">'[15]Relatório-1ª med.'!#REF!</definedName>
    <definedName name="___TT39">'[15]Relatório-1ª med.'!#REF!</definedName>
    <definedName name="___TT4" localSheetId="4">[31]RELATÓRIO!$D$33</definedName>
    <definedName name="___TT4" localSheetId="21">[9]RELATÓRIO!$D$33</definedName>
    <definedName name="___TT4">[31]RELATÓRIO!$D$33</definedName>
    <definedName name="___TT40" localSheetId="4">'[15]Relatório-1ª med.'!#REF!</definedName>
    <definedName name="___TT40" localSheetId="15">'[15]Relatório-1ª med.'!#REF!</definedName>
    <definedName name="___TT40" localSheetId="21">[9]RELATÓRIO!$D$230</definedName>
    <definedName name="___TT40" localSheetId="9">'[15]Relatório-1ª med.'!#REF!</definedName>
    <definedName name="___TT40" localSheetId="8">'[15]Relatório-1ª med.'!#REF!</definedName>
    <definedName name="___TT40">'[15]Relatório-1ª med.'!#REF!</definedName>
    <definedName name="___TT41" localSheetId="4">[31]RELATÓRIO!$D$235</definedName>
    <definedName name="___TT41" localSheetId="21">[9]RELATÓRIO!$D$235</definedName>
    <definedName name="___TT41">[31]RELATÓRIO!$D$235</definedName>
    <definedName name="___TT42" localSheetId="4">[31]RELATÓRIO!$D$240</definedName>
    <definedName name="___TT42" localSheetId="21">[9]RELATÓRIO!$D$240</definedName>
    <definedName name="___TT42">[31]RELATÓRIO!$D$240</definedName>
    <definedName name="___TT43" localSheetId="4">[31]RELATÓRIO!$D$245</definedName>
    <definedName name="___TT43" localSheetId="21">[9]RELATÓRIO!$D$245</definedName>
    <definedName name="___TT43">[31]RELATÓRIO!$D$245</definedName>
    <definedName name="___TT44" localSheetId="4">[31]RELATÓRIO!$D$250</definedName>
    <definedName name="___TT44" localSheetId="21">[9]RELATÓRIO!$D$250</definedName>
    <definedName name="___TT44">[31]RELATÓRIO!$D$250</definedName>
    <definedName name="___TT45" localSheetId="4">[31]RELATÓRIO!$D$255</definedName>
    <definedName name="___TT45" localSheetId="21">[9]RELATÓRIO!$D$255</definedName>
    <definedName name="___TT45">[31]RELATÓRIO!$D$255</definedName>
    <definedName name="___TT46" localSheetId="4">[31]RELATÓRIO!$D$260</definedName>
    <definedName name="___TT46" localSheetId="21">[9]RELATÓRIO!$D$260</definedName>
    <definedName name="___TT46">[31]RELATÓRIO!$D$260</definedName>
    <definedName name="___TT47" localSheetId="4">[31]RELATÓRIO!$D$265</definedName>
    <definedName name="___TT47" localSheetId="21">[9]RELATÓRIO!$D$265</definedName>
    <definedName name="___TT47">[31]RELATÓRIO!$D$265</definedName>
    <definedName name="___TT48" localSheetId="4">[31]RELATÓRIO!$D$270</definedName>
    <definedName name="___TT48" localSheetId="21">[9]RELATÓRIO!$D$270</definedName>
    <definedName name="___TT48">[31]RELATÓRIO!$D$270</definedName>
    <definedName name="___TT49" localSheetId="4">[31]RELATÓRIO!$D$275</definedName>
    <definedName name="___TT49" localSheetId="21">[9]RELATÓRIO!$D$275</definedName>
    <definedName name="___TT49">[31]RELATÓRIO!$D$275</definedName>
    <definedName name="___TT5" localSheetId="4">'[15]Relatório-1ª med.'!#REF!</definedName>
    <definedName name="___TT5" localSheetId="15">'[15]Relatório-1ª med.'!#REF!</definedName>
    <definedName name="___TT5" localSheetId="21">[9]RELATÓRIO!$D$38</definedName>
    <definedName name="___TT5" localSheetId="9">'[15]Relatório-1ª med.'!#REF!</definedName>
    <definedName name="___TT5" localSheetId="8">'[15]Relatório-1ª med.'!#REF!</definedName>
    <definedName name="___TT5">'[15]Relatório-1ª med.'!#REF!</definedName>
    <definedName name="___TT50" localSheetId="4">[31]RELATÓRIO!$D$280</definedName>
    <definedName name="___TT50" localSheetId="21">[9]RELATÓRIO!$D$280</definedName>
    <definedName name="___TT50">[31]RELATÓRIO!$D$280</definedName>
    <definedName name="___TT51" localSheetId="4">[31]RELATÓRIO!$D$285</definedName>
    <definedName name="___TT51" localSheetId="21">[9]RELATÓRIO!$D$285</definedName>
    <definedName name="___TT51">[31]RELATÓRIO!$D$285</definedName>
    <definedName name="___TT52" localSheetId="4">'[15]Relatório-1ª med.'!#REF!</definedName>
    <definedName name="___TT52" localSheetId="15">'[15]Relatório-1ª med.'!#REF!</definedName>
    <definedName name="___TT52" localSheetId="21">[9]RELATÓRIO!$D$290</definedName>
    <definedName name="___TT52" localSheetId="9">'[15]Relatório-1ª med.'!#REF!</definedName>
    <definedName name="___TT52" localSheetId="8">'[15]Relatório-1ª med.'!#REF!</definedName>
    <definedName name="___TT52">'[15]Relatório-1ª med.'!#REF!</definedName>
    <definedName name="___TT53" localSheetId="4">'[15]Relatório-1ª med.'!#REF!</definedName>
    <definedName name="___TT53" localSheetId="15">'[15]Relatório-1ª med.'!#REF!</definedName>
    <definedName name="___TT53" localSheetId="21">[9]RELATÓRIO!$D$295</definedName>
    <definedName name="___TT53" localSheetId="9">'[15]Relatório-1ª med.'!#REF!</definedName>
    <definedName name="___TT53" localSheetId="8">'[15]Relatório-1ª med.'!#REF!</definedName>
    <definedName name="___TT53">'[15]Relatório-1ª med.'!#REF!</definedName>
    <definedName name="___TT54" localSheetId="4">'[15]Relatório-1ª med.'!#REF!</definedName>
    <definedName name="___TT54" localSheetId="15">'[15]Relatório-1ª med.'!#REF!</definedName>
    <definedName name="___TT54" localSheetId="21">[9]RELATÓRIO!$D$300</definedName>
    <definedName name="___TT54" localSheetId="9">'[15]Relatório-1ª med.'!#REF!</definedName>
    <definedName name="___TT54" localSheetId="8">'[15]Relatório-1ª med.'!#REF!</definedName>
    <definedName name="___TT54">'[15]Relatório-1ª med.'!#REF!</definedName>
    <definedName name="___TT55" localSheetId="4">'[15]Relatório-1ª med.'!#REF!</definedName>
    <definedName name="___TT55" localSheetId="15">'[15]Relatório-1ª med.'!#REF!</definedName>
    <definedName name="___TT55" localSheetId="21">[9]RELATÓRIO!$D$305</definedName>
    <definedName name="___TT55" localSheetId="9">'[15]Relatório-1ª med.'!#REF!</definedName>
    <definedName name="___TT55" localSheetId="8">'[15]Relatório-1ª med.'!#REF!</definedName>
    <definedName name="___TT55">'[15]Relatório-1ª med.'!#REF!</definedName>
    <definedName name="___TT56" localSheetId="4">[31]RELATÓRIO!$D$310</definedName>
    <definedName name="___TT56" localSheetId="21">[9]RELATÓRIO!$D$310</definedName>
    <definedName name="___TT56">[31]RELATÓRIO!$D$310</definedName>
    <definedName name="___TT57" localSheetId="4">[31]RELATÓRIO!$D$315</definedName>
    <definedName name="___TT57" localSheetId="21">[9]RELATÓRIO!$D$315</definedName>
    <definedName name="___TT57">[31]RELATÓRIO!$D$315</definedName>
    <definedName name="___TT58" localSheetId="4">[31]RELATÓRIO!$D$320</definedName>
    <definedName name="___TT58" localSheetId="21">[9]RELATÓRIO!$D$320</definedName>
    <definedName name="___TT58">[31]RELATÓRIO!$D$320</definedName>
    <definedName name="___TT59" localSheetId="4">[31]RELATÓRIO!$D$325</definedName>
    <definedName name="___TT59" localSheetId="21">[9]RELATÓRIO!$D$325</definedName>
    <definedName name="___TT59">[31]RELATÓRIO!$D$325</definedName>
    <definedName name="___TT6" localSheetId="4">'[15]Relatório-1ª med.'!#REF!</definedName>
    <definedName name="___TT6" localSheetId="15">'[15]Relatório-1ª med.'!#REF!</definedName>
    <definedName name="___TT6" localSheetId="21">[9]RELATÓRIO!$D$43</definedName>
    <definedName name="___TT6" localSheetId="9">'[15]Relatório-1ª med.'!#REF!</definedName>
    <definedName name="___TT6" localSheetId="8">'[15]Relatório-1ª med.'!#REF!</definedName>
    <definedName name="___TT6">'[15]Relatório-1ª med.'!#REF!</definedName>
    <definedName name="___TT60" localSheetId="4">'[15]Relatório-1ª med.'!#REF!</definedName>
    <definedName name="___TT60" localSheetId="15">'[15]Relatório-1ª med.'!#REF!</definedName>
    <definedName name="___TT60" localSheetId="21">[9]RELATÓRIO!$D$330</definedName>
    <definedName name="___TT60" localSheetId="9">'[15]Relatório-1ª med.'!#REF!</definedName>
    <definedName name="___TT60" localSheetId="8">'[15]Relatório-1ª med.'!#REF!</definedName>
    <definedName name="___TT60">'[15]Relatório-1ª med.'!#REF!</definedName>
    <definedName name="___TT61" localSheetId="4">'[15]Relatório-1ª med.'!#REF!</definedName>
    <definedName name="___TT61" localSheetId="15">'[15]Relatório-1ª med.'!#REF!</definedName>
    <definedName name="___TT61" localSheetId="21">[9]RELATÓRIO!$D$335</definedName>
    <definedName name="___TT61" localSheetId="9">'[15]Relatório-1ª med.'!#REF!</definedName>
    <definedName name="___TT61" localSheetId="8">'[15]Relatório-1ª med.'!#REF!</definedName>
    <definedName name="___TT61">'[15]Relatório-1ª med.'!#REF!</definedName>
    <definedName name="___TT62" localSheetId="4">[31]RELATÓRIO!$D$339</definedName>
    <definedName name="___TT62" localSheetId="21">[9]RELATÓRIO!$D$339</definedName>
    <definedName name="___TT62">[31]RELATÓRIO!$D$339</definedName>
    <definedName name="___TT63" localSheetId="4">[31]RELATÓRIO!$D$344</definedName>
    <definedName name="___TT63" localSheetId="21">[9]RELATÓRIO!$D$344</definedName>
    <definedName name="___TT63">[31]RELATÓRIO!$D$344</definedName>
    <definedName name="___TT64" localSheetId="4">[31]RELATÓRIO!$D$349</definedName>
    <definedName name="___TT64" localSheetId="21">[9]RELATÓRIO!$D$349</definedName>
    <definedName name="___TT64">[31]RELATÓRIO!$D$349</definedName>
    <definedName name="___TT65" localSheetId="4">[31]RELATÓRIO!$D$354</definedName>
    <definedName name="___TT65" localSheetId="21">[9]RELATÓRIO!$D$354</definedName>
    <definedName name="___TT65">[31]RELATÓRIO!$D$354</definedName>
    <definedName name="___TT66" localSheetId="4">[31]RELATÓRIO!$D$359</definedName>
    <definedName name="___TT66" localSheetId="21">[9]RELATÓRIO!$D$359</definedName>
    <definedName name="___TT66">[31]RELATÓRIO!$D$359</definedName>
    <definedName name="___TT67" localSheetId="4">[31]RELATÓRIO!$D$365</definedName>
    <definedName name="___TT67" localSheetId="21">[9]RELATÓRIO!$D$365</definedName>
    <definedName name="___TT67">[31]RELATÓRIO!$D$365</definedName>
    <definedName name="___TT68" localSheetId="4">[31]RELATÓRIO!$D$370</definedName>
    <definedName name="___TT68" localSheetId="21">[9]RELATÓRIO!$D$370</definedName>
    <definedName name="___TT68">[31]RELATÓRIO!$D$370</definedName>
    <definedName name="___TT69" localSheetId="4">'[15]Relatório-1ª med.'!#REF!</definedName>
    <definedName name="___TT69" localSheetId="15">'[15]Relatório-1ª med.'!#REF!</definedName>
    <definedName name="___TT69" localSheetId="21">[9]RELATÓRIO!$D$375</definedName>
    <definedName name="___TT69" localSheetId="9">'[15]Relatório-1ª med.'!#REF!</definedName>
    <definedName name="___TT69" localSheetId="8">'[15]Relatório-1ª med.'!#REF!</definedName>
    <definedName name="___TT69">'[15]Relatório-1ª med.'!#REF!</definedName>
    <definedName name="___TT7" localSheetId="4">'[15]Relatório-1ª med.'!#REF!</definedName>
    <definedName name="___TT7" localSheetId="15">'[15]Relatório-1ª med.'!#REF!</definedName>
    <definedName name="___TT7" localSheetId="21">[9]RELATÓRIO!$D$48</definedName>
    <definedName name="___TT7" localSheetId="9">'[15]Relatório-1ª med.'!#REF!</definedName>
    <definedName name="___TT7" localSheetId="8">'[15]Relatório-1ª med.'!#REF!</definedName>
    <definedName name="___TT7">'[15]Relatório-1ª med.'!#REF!</definedName>
    <definedName name="___TT70" localSheetId="4">'[15]Relatório-1ª med.'!#REF!</definedName>
    <definedName name="___TT70" localSheetId="15">'[15]Relatório-1ª med.'!#REF!</definedName>
    <definedName name="___TT70" localSheetId="21">[9]RELATÓRIO!$D$380</definedName>
    <definedName name="___TT70" localSheetId="9">'[15]Relatório-1ª med.'!#REF!</definedName>
    <definedName name="___TT70" localSheetId="8">'[15]Relatório-1ª med.'!#REF!</definedName>
    <definedName name="___TT70">'[15]Relatório-1ª med.'!#REF!</definedName>
    <definedName name="___TT71" localSheetId="4">'[15]Relatório-1ª med.'!#REF!</definedName>
    <definedName name="___TT71" localSheetId="15">'[15]Relatório-1ª med.'!#REF!</definedName>
    <definedName name="___TT71" localSheetId="21">[9]RELATÓRIO!$D$385</definedName>
    <definedName name="___TT71" localSheetId="9">'[15]Relatório-1ª med.'!#REF!</definedName>
    <definedName name="___TT71" localSheetId="8">'[15]Relatório-1ª med.'!#REF!</definedName>
    <definedName name="___TT71">'[15]Relatório-1ª med.'!#REF!</definedName>
    <definedName name="___TT72" localSheetId="4">[31]RELATÓRIO!$D$390</definedName>
    <definedName name="___TT72" localSheetId="21">[9]RELATÓRIO!$D$390</definedName>
    <definedName name="___TT72">[31]RELATÓRIO!$D$390</definedName>
    <definedName name="___TT73" localSheetId="4">[31]RELATÓRIO!$D$395</definedName>
    <definedName name="___TT73" localSheetId="21">[9]RELATÓRIO!$D$395</definedName>
    <definedName name="___TT73">[31]RELATÓRIO!$D$395</definedName>
    <definedName name="___TT74" localSheetId="4">'[15]Relatório-1ª med.'!#REF!</definedName>
    <definedName name="___TT74" localSheetId="15">'[15]Relatório-1ª med.'!#REF!</definedName>
    <definedName name="___TT74" localSheetId="21">[9]RELATÓRIO!$D$400</definedName>
    <definedName name="___TT74" localSheetId="9">'[15]Relatório-1ª med.'!#REF!</definedName>
    <definedName name="___TT74" localSheetId="8">'[15]Relatório-1ª med.'!#REF!</definedName>
    <definedName name="___TT74">'[15]Relatório-1ª med.'!#REF!</definedName>
    <definedName name="___TT75" localSheetId="4">'[15]Relatório-1ª med.'!#REF!</definedName>
    <definedName name="___TT75" localSheetId="15">'[15]Relatório-1ª med.'!#REF!</definedName>
    <definedName name="___TT75" localSheetId="21">[9]RELATÓRIO!$D$405</definedName>
    <definedName name="___TT75" localSheetId="9">'[15]Relatório-1ª med.'!#REF!</definedName>
    <definedName name="___TT75" localSheetId="8">'[15]Relatório-1ª med.'!#REF!</definedName>
    <definedName name="___TT75">'[15]Relatório-1ª med.'!#REF!</definedName>
    <definedName name="___TT76" localSheetId="4">'[15]Relatório-1ª med.'!#REF!</definedName>
    <definedName name="___TT76" localSheetId="15">'[15]Relatório-1ª med.'!#REF!</definedName>
    <definedName name="___TT76" localSheetId="21">[9]RELATÓRIO!$D$410</definedName>
    <definedName name="___TT76" localSheetId="9">'[15]Relatório-1ª med.'!#REF!</definedName>
    <definedName name="___TT76" localSheetId="8">'[15]Relatório-1ª med.'!#REF!</definedName>
    <definedName name="___TT76">'[15]Relatório-1ª med.'!#REF!</definedName>
    <definedName name="___TT77" localSheetId="4">'[15]Relatório-1ª med.'!#REF!</definedName>
    <definedName name="___TT77" localSheetId="15">'[15]Relatório-1ª med.'!#REF!</definedName>
    <definedName name="___TT77" localSheetId="21">[9]RELATÓRIO!$D$415</definedName>
    <definedName name="___TT77" localSheetId="9">'[15]Relatório-1ª med.'!#REF!</definedName>
    <definedName name="___TT77" localSheetId="8">'[15]Relatório-1ª med.'!#REF!</definedName>
    <definedName name="___TT77">'[15]Relatório-1ª med.'!#REF!</definedName>
    <definedName name="___TT78" localSheetId="4">'[15]Relatório-1ª med.'!#REF!</definedName>
    <definedName name="___TT78" localSheetId="15">'[15]Relatório-1ª med.'!#REF!</definedName>
    <definedName name="___TT78" localSheetId="21">[9]RELATÓRIO!$D$420</definedName>
    <definedName name="___TT78">'[15]Relatório-1ª med.'!#REF!</definedName>
    <definedName name="___TT79" localSheetId="4">'[15]Relatório-1ª med.'!#REF!</definedName>
    <definedName name="___TT79" localSheetId="15">'[15]Relatório-1ª med.'!#REF!</definedName>
    <definedName name="___TT79" localSheetId="21">[9]RELATÓRIO!$D$425</definedName>
    <definedName name="___TT79">'[15]Relatório-1ª med.'!#REF!</definedName>
    <definedName name="___TT8" localSheetId="4">[31]RELATÓRIO!$D$53</definedName>
    <definedName name="___TT8" localSheetId="21">[9]RELATÓRIO!$D$53</definedName>
    <definedName name="___TT8">[31]RELATÓRIO!$D$53</definedName>
    <definedName name="___TT80" localSheetId="4">[31]RELATÓRIO!$D$430</definedName>
    <definedName name="___TT80" localSheetId="21">[9]RELATÓRIO!$D$430</definedName>
    <definedName name="___TT80">[31]RELATÓRIO!$D$430</definedName>
    <definedName name="___TT81" localSheetId="4">[31]RELATÓRIO!$D$434</definedName>
    <definedName name="___TT81" localSheetId="21">[9]RELATÓRIO!$D$434</definedName>
    <definedName name="___TT81">[31]RELATÓRIO!$D$434</definedName>
    <definedName name="___TT82" localSheetId="4">[31]RELATÓRIO!$D$439</definedName>
    <definedName name="___TT82" localSheetId="21">[9]RELATÓRIO!$D$439</definedName>
    <definedName name="___TT82">[31]RELATÓRIO!$D$439</definedName>
    <definedName name="___TT83" localSheetId="4">[31]RELATÓRIO!$D$444</definedName>
    <definedName name="___TT83" localSheetId="21">[9]RELATÓRIO!$D$444</definedName>
    <definedName name="___TT83">[31]RELATÓRIO!$D$444</definedName>
    <definedName name="___TT84" localSheetId="4">[31]RELATÓRIO!$D$449</definedName>
    <definedName name="___TT84" localSheetId="21">[9]RELATÓRIO!$D$449</definedName>
    <definedName name="___TT84">[31]RELATÓRIO!$D$449</definedName>
    <definedName name="___TT85" localSheetId="4">[31]RELATÓRIO!$D$454</definedName>
    <definedName name="___TT85" localSheetId="21">[9]RELATÓRIO!$D$454</definedName>
    <definedName name="___TT85">[31]RELATÓRIO!$D$454</definedName>
    <definedName name="___TT86" localSheetId="4">[31]RELATÓRIO!$D$459</definedName>
    <definedName name="___TT86" localSheetId="21">[9]RELATÓRIO!$D$459</definedName>
    <definedName name="___TT86">[31]RELATÓRIO!$D$459</definedName>
    <definedName name="___TT87" localSheetId="4">[31]RELATÓRIO!$D$464</definedName>
    <definedName name="___TT87" localSheetId="21">[9]RELATÓRIO!$D$464</definedName>
    <definedName name="___TT87">[31]RELATÓRIO!$D$464</definedName>
    <definedName name="___TT88" localSheetId="4">[31]RELATÓRIO!$D$469</definedName>
    <definedName name="___TT88" localSheetId="21">[9]RELATÓRIO!$D$469</definedName>
    <definedName name="___TT88">[31]RELATÓRIO!$D$469</definedName>
    <definedName name="___TT89" localSheetId="4">[31]RELATÓRIO!$D$474</definedName>
    <definedName name="___TT89" localSheetId="21">[9]RELATÓRIO!$D$474</definedName>
    <definedName name="___TT89">[31]RELATÓRIO!$D$474</definedName>
    <definedName name="___TT9" localSheetId="4">[31]RELATÓRIO!$D$58</definedName>
    <definedName name="___TT9" localSheetId="21">[9]RELATÓRIO!$D$58</definedName>
    <definedName name="___TT9">[31]RELATÓRIO!$D$58</definedName>
    <definedName name="___TT90" localSheetId="4">[31]RELATÓRIO!$D$479</definedName>
    <definedName name="___TT90" localSheetId="21">[9]RELATÓRIO!$D$479</definedName>
    <definedName name="___TT90">[31]RELATÓRIO!$D$479</definedName>
    <definedName name="___TT91" localSheetId="4">[31]RELATÓRIO!$D$484</definedName>
    <definedName name="___TT91" localSheetId="21">[9]RELATÓRIO!$D$484</definedName>
    <definedName name="___TT91">[31]RELATÓRIO!$D$484</definedName>
    <definedName name="___TT92" localSheetId="4">[31]RELATÓRIO!$D$490</definedName>
    <definedName name="___TT92" localSheetId="21">[9]RELATÓRIO!$D$490</definedName>
    <definedName name="___TT92">[31]RELATÓRIO!$D$490</definedName>
    <definedName name="___TT93" localSheetId="4">[31]RELATÓRIO!$D$495</definedName>
    <definedName name="___TT93" localSheetId="21">[9]RELATÓRIO!$D$495</definedName>
    <definedName name="___TT93">[31]RELATÓRIO!$D$495</definedName>
    <definedName name="___TT94" localSheetId="4">'[15]Relatório-1ª med.'!#REF!</definedName>
    <definedName name="___TT94" localSheetId="15">'[15]Relatório-1ª med.'!#REF!</definedName>
    <definedName name="___TT94" localSheetId="21">[9]RELATÓRIO!$D$500</definedName>
    <definedName name="___TT94" localSheetId="9">'[15]Relatório-1ª med.'!#REF!</definedName>
    <definedName name="___TT94" localSheetId="8">'[15]Relatório-1ª med.'!#REF!</definedName>
    <definedName name="___TT94">'[15]Relatório-1ª med.'!#REF!</definedName>
    <definedName name="___TT95" localSheetId="4">'[15]Relatório-1ª med.'!#REF!</definedName>
    <definedName name="___TT95" localSheetId="15">'[15]Relatório-1ª med.'!#REF!</definedName>
    <definedName name="___TT95" localSheetId="21">[9]RELATÓRIO!$D$505</definedName>
    <definedName name="___TT95" localSheetId="9">'[15]Relatório-1ª med.'!#REF!</definedName>
    <definedName name="___TT95" localSheetId="8">'[15]Relatório-1ª med.'!#REF!</definedName>
    <definedName name="___TT95">'[15]Relatório-1ª med.'!#REF!</definedName>
    <definedName name="___TT96" localSheetId="4">[31]RELATÓRIO!$D$510</definedName>
    <definedName name="___TT96" localSheetId="21">[9]RELATÓRIO!$D$510</definedName>
    <definedName name="___TT96">[31]RELATÓRIO!$D$510</definedName>
    <definedName name="___TT97" localSheetId="4">'[15]Relatório-1ª med.'!#REF!</definedName>
    <definedName name="___TT97" localSheetId="15">'[15]Relatório-1ª med.'!#REF!</definedName>
    <definedName name="___TT97" localSheetId="21">[9]RELATÓRIO!$D$515</definedName>
    <definedName name="___TT97" localSheetId="9">'[15]Relatório-1ª med.'!#REF!</definedName>
    <definedName name="___TT97" localSheetId="8">'[15]Relatório-1ª med.'!#REF!</definedName>
    <definedName name="___TT97">'[15]Relatório-1ª med.'!#REF!</definedName>
    <definedName name="___TT98" localSheetId="4">[31]RELATÓRIO!$D$520</definedName>
    <definedName name="___TT98" localSheetId="21">[9]RELATÓRIO!$D$520</definedName>
    <definedName name="___TT98">[31]RELATÓRIO!$D$520</definedName>
    <definedName name="___TT99" localSheetId="4">[31]RELATÓRIO!$D$525</definedName>
    <definedName name="___TT99" localSheetId="21">[9]RELATÓRIO!$D$525</definedName>
    <definedName name="___TT99">[31]RELATÓRIO!$D$525</definedName>
    <definedName name="___xlnm.Print_Area_1" localSheetId="4">#REF!</definedName>
    <definedName name="___xlnm.Print_Area_1" localSheetId="15">#REF!</definedName>
    <definedName name="___xlnm.Print_Area_1" localSheetId="9">#REF!</definedName>
    <definedName name="___xlnm.Print_Area_1" localSheetId="8">#REF!</definedName>
    <definedName name="___xlnm.Print_Area_1">#REF!</definedName>
    <definedName name="___xlnm.Print_Area_4">NA()</definedName>
    <definedName name="__1__123Graph_A__200__BPF" localSheetId="4" hidden="1">#REF!</definedName>
    <definedName name="__1__123Graph_A__200__BPF" localSheetId="15" hidden="1">#REF!</definedName>
    <definedName name="__1__123Graph_A__200__BPF" localSheetId="9" hidden="1">#REF!</definedName>
    <definedName name="__1__123Graph_A__200__BPF" localSheetId="8" hidden="1">#REF!</definedName>
    <definedName name="__1__123Graph_A__200__BPF" hidden="1">#REF!</definedName>
    <definedName name="__1__123Graph_ACHART_1" localSheetId="4" hidden="1">'[51]PROP ELAB GANH'!$K$9:$K$15</definedName>
    <definedName name="__1__123Graph_ACHART_1" hidden="1">'[51]PROP ELAB GANH'!$K$9:$K$15</definedName>
    <definedName name="__10__123Graph_BCHART_9" localSheetId="4" hidden="1">'[51]PROP ELAB GANH'!$C$9:$C$15</definedName>
    <definedName name="__10__123Graph_BCHART_9" hidden="1">'[51]PROP ELAB GANH'!$C$9:$C$15</definedName>
    <definedName name="__10__123Graph_C__200__D50" localSheetId="4" hidden="1">#REF!</definedName>
    <definedName name="__10__123Graph_C__200__D50" localSheetId="15" hidden="1">#REF!</definedName>
    <definedName name="__10__123Graph_C__200__D50" localSheetId="9" hidden="1">#REF!</definedName>
    <definedName name="__10__123Graph_C__200__D50" localSheetId="8" hidden="1">#REF!</definedName>
    <definedName name="__10__123Graph_C__200__D50" hidden="1">#REF!</definedName>
    <definedName name="__11__123Graph_CGRANULOMETRIA_1" localSheetId="4" hidden="1">#REF!</definedName>
    <definedName name="__11__123Graph_CGRANULOMETRIA_1" localSheetId="15" hidden="1">#REF!</definedName>
    <definedName name="__11__123Graph_CGRANULOMETRIA_1" localSheetId="9" hidden="1">#REF!</definedName>
    <definedName name="__11__123Graph_CGRANULOMETRIA_1" localSheetId="8" hidden="1">#REF!</definedName>
    <definedName name="__11__123Graph_CGRANULOMETRIA_1" hidden="1">#REF!</definedName>
    <definedName name="__11__123Graph_LBL_ACHART_2" localSheetId="4" hidden="1">[51]PARETOS!$M$4:$M$10</definedName>
    <definedName name="__11__123Graph_LBL_ACHART_2" hidden="1">[51]PARETOS!$M$4:$M$10</definedName>
    <definedName name="__12__123Graph_D__200__BPF" localSheetId="4" hidden="1">#REF!</definedName>
    <definedName name="__12__123Graph_D__200__BPF" localSheetId="15" hidden="1">#REF!</definedName>
    <definedName name="__12__123Graph_D__200__BPF" localSheetId="9" hidden="1">#REF!</definedName>
    <definedName name="__12__123Graph_D__200__BPF" localSheetId="8" hidden="1">#REF!</definedName>
    <definedName name="__12__123Graph_D__200__BPF" hidden="1">#REF!</definedName>
    <definedName name="__12__123Graph_LBL_ACHART_3" localSheetId="4" hidden="1">[51]PARETOS!$N$29:$N$36</definedName>
    <definedName name="__12__123Graph_LBL_ACHART_3" hidden="1">[51]PARETOS!$N$29:$N$36</definedName>
    <definedName name="__123Graph_A" localSheetId="4" hidden="1">[52]aux!$I$28:$M$28</definedName>
    <definedName name="__123Graph_A" hidden="1">[52]aux!$I$28:$M$28</definedName>
    <definedName name="__123Graph_AGraph1" localSheetId="4" hidden="1">[52]aux!$I$6:$M$6</definedName>
    <definedName name="__123Graph_AGraph1" hidden="1">[52]aux!$I$6:$M$6</definedName>
    <definedName name="__123Graph_AGraph10" localSheetId="4" hidden="1">[52]aux!$I$24:$M$24</definedName>
    <definedName name="__123Graph_AGraph10" hidden="1">[52]aux!$I$24:$M$24</definedName>
    <definedName name="__123Graph_AGraph11" localSheetId="4" hidden="1">[52]aux!$I$26:$M$26</definedName>
    <definedName name="__123Graph_AGraph11" hidden="1">[52]aux!$I$26:$M$26</definedName>
    <definedName name="__123Graph_AGraph12" localSheetId="4" hidden="1">[52]aux!$I$28:$M$28</definedName>
    <definedName name="__123Graph_AGraph12" hidden="1">[52]aux!$I$28:$M$28</definedName>
    <definedName name="__123Graph_AGraph2" localSheetId="4" hidden="1">[52]aux!$I$8:$M$8</definedName>
    <definedName name="__123Graph_AGraph2" hidden="1">[52]aux!$I$8:$M$8</definedName>
    <definedName name="__123Graph_AGraph3" localSheetId="4" hidden="1">[52]aux!$I$10:$M$10</definedName>
    <definedName name="__123Graph_AGraph3" hidden="1">[52]aux!$I$10:$M$10</definedName>
    <definedName name="__123Graph_AGraph4" localSheetId="4" hidden="1">[52]aux!$I$12:$M$12</definedName>
    <definedName name="__123Graph_AGraph4" hidden="1">[52]aux!$I$12:$M$12</definedName>
    <definedName name="__123Graph_AGraph5" localSheetId="4" hidden="1">[52]aux!$I$14:$M$14</definedName>
    <definedName name="__123Graph_AGraph5" hidden="1">[52]aux!$I$14:$M$14</definedName>
    <definedName name="__123Graph_AGraph6" localSheetId="4" hidden="1">[52]aux!$I$16:$M$16</definedName>
    <definedName name="__123Graph_AGraph6" hidden="1">[52]aux!$I$16:$M$16</definedName>
    <definedName name="__123Graph_AGraph7" localSheetId="4" hidden="1">[52]aux!$I$18:$M$18</definedName>
    <definedName name="__123Graph_AGraph7" hidden="1">[52]aux!$I$18:$M$18</definedName>
    <definedName name="__123Graph_AGraph8" localSheetId="4" hidden="1">[52]aux!$I$20:$M$20</definedName>
    <definedName name="__123Graph_AGraph8" hidden="1">[52]aux!$I$20:$M$20</definedName>
    <definedName name="__123Graph_AGraph9" localSheetId="4" hidden="1">[52]aux!$I$22:$M$22</definedName>
    <definedName name="__123Graph_AGraph9" hidden="1">[52]aux!$I$22:$M$22</definedName>
    <definedName name="__123Graph_ASIDECO" localSheetId="4" hidden="1">#REF!</definedName>
    <definedName name="__123Graph_ASIDECO" localSheetId="15" hidden="1">#REF!</definedName>
    <definedName name="__123Graph_ASIDECO" localSheetId="9" hidden="1">#REF!</definedName>
    <definedName name="__123Graph_ASIDECO" localSheetId="8" hidden="1">#REF!</definedName>
    <definedName name="__123Graph_ASIDECO" hidden="1">#REF!</definedName>
    <definedName name="__123Graph_B" localSheetId="4" hidden="1">[52]aux!$B$28:$F$28</definedName>
    <definedName name="__123Graph_B" hidden="1">[52]aux!$B$28:$F$28</definedName>
    <definedName name="__123Graph_BGraph1" localSheetId="4" hidden="1">[52]aux!$B$6:$F$6</definedName>
    <definedName name="__123Graph_BGraph1" hidden="1">[52]aux!$B$6:$F$6</definedName>
    <definedName name="__123Graph_BGraph10" localSheetId="4" hidden="1">[52]aux!$B$24:$F$24</definedName>
    <definedName name="__123Graph_BGraph10" hidden="1">[52]aux!$B$24:$F$24</definedName>
    <definedName name="__123Graph_BGraph11" localSheetId="4" hidden="1">[52]aux!$B$26:$F$26</definedName>
    <definedName name="__123Graph_BGraph11" hidden="1">[52]aux!$B$26:$F$26</definedName>
    <definedName name="__123Graph_BGraph12" localSheetId="4" hidden="1">[52]aux!$B$28:$F$28</definedName>
    <definedName name="__123Graph_BGraph12" hidden="1">[52]aux!$B$28:$F$28</definedName>
    <definedName name="__123Graph_BGraph2" localSheetId="4" hidden="1">[52]aux!$B$8:$F$8</definedName>
    <definedName name="__123Graph_BGraph2" hidden="1">[52]aux!$B$8:$F$8</definedName>
    <definedName name="__123Graph_BGraph3" localSheetId="4" hidden="1">[52]aux!$B$10:$F$10</definedName>
    <definedName name="__123Graph_BGraph3" hidden="1">[52]aux!$B$10:$F$10</definedName>
    <definedName name="__123Graph_BGraph4" localSheetId="4" hidden="1">[52]aux!$B$12:$F$12</definedName>
    <definedName name="__123Graph_BGraph4" hidden="1">[52]aux!$B$12:$F$12</definedName>
    <definedName name="__123Graph_BGraph5" localSheetId="4" hidden="1">[52]aux!$B$14:$F$14</definedName>
    <definedName name="__123Graph_BGraph5" hidden="1">[52]aux!$B$14:$F$14</definedName>
    <definedName name="__123Graph_BGraph6" localSheetId="4" hidden="1">[52]aux!$B$16:$F$16</definedName>
    <definedName name="__123Graph_BGraph6" hidden="1">[52]aux!$B$16:$F$16</definedName>
    <definedName name="__123Graph_BGraph7" localSheetId="4" hidden="1">[52]aux!$B$18:$F$18</definedName>
    <definedName name="__123Graph_BGraph7" hidden="1">[52]aux!$B$18:$F$18</definedName>
    <definedName name="__123Graph_BGraph8" localSheetId="4" hidden="1">[52]aux!$B$20:$F$20</definedName>
    <definedName name="__123Graph_BGraph8" hidden="1">[52]aux!$B$20:$F$20</definedName>
    <definedName name="__123Graph_BGraph9" localSheetId="4" hidden="1">[52]aux!$B$22:$F$22</definedName>
    <definedName name="__123Graph_BGraph9" hidden="1">[52]aux!$B$22:$F$22</definedName>
    <definedName name="__123Graph_BSIDECO" localSheetId="4" hidden="1">#REF!</definedName>
    <definedName name="__123Graph_BSIDECO" localSheetId="15" hidden="1">#REF!</definedName>
    <definedName name="__123Graph_BSIDECO" localSheetId="9" hidden="1">#REF!</definedName>
    <definedName name="__123Graph_BSIDECO" localSheetId="8" hidden="1">#REF!</definedName>
    <definedName name="__123Graph_BSIDECO" hidden="1">#REF!</definedName>
    <definedName name="__123Graph_C" localSheetId="4" hidden="1">#REF!</definedName>
    <definedName name="__123Graph_C" localSheetId="15" hidden="1">#REF!</definedName>
    <definedName name="__123Graph_C" localSheetId="9" hidden="1">#REF!</definedName>
    <definedName name="__123Graph_C" localSheetId="8" hidden="1">#REF!</definedName>
    <definedName name="__123Graph_C" hidden="1">#REF!</definedName>
    <definedName name="__123Graph_CGraph7" hidden="1">[53]A!$B$6:$E$6</definedName>
    <definedName name="__123Graph_CGraph8" hidden="1">[53]A!$B$6:$E$6</definedName>
    <definedName name="__123Graph_CSIDECO" localSheetId="4" hidden="1">#REF!</definedName>
    <definedName name="__123Graph_CSIDECO" localSheetId="15" hidden="1">#REF!</definedName>
    <definedName name="__123Graph_CSIDECO" localSheetId="9" hidden="1">#REF!</definedName>
    <definedName name="__123Graph_CSIDECO" localSheetId="8" hidden="1">#REF!</definedName>
    <definedName name="__123Graph_CSIDECO" hidden="1">#REF!</definedName>
    <definedName name="__123Graph_D" localSheetId="15" hidden="1">#REF!</definedName>
    <definedName name="__123Graph_D" hidden="1">#REF!</definedName>
    <definedName name="__123Graph_DGraph7" hidden="1">[53]A!$B$7:$E$7</definedName>
    <definedName name="__123Graph_DGraph8" hidden="1">[53]A!$B$7:$E$7</definedName>
    <definedName name="__123Graph_E" localSheetId="15" hidden="1">#REF!</definedName>
    <definedName name="__123Graph_E" hidden="1">#REF!</definedName>
    <definedName name="__123Graph_EGraph7" hidden="1">[53]A!$B$8:$E$8</definedName>
    <definedName name="__123Graph_EGraph8" hidden="1">[53]A!$B$8:$E$8</definedName>
    <definedName name="__123Graph_F" localSheetId="15" hidden="1">#REF!</definedName>
    <definedName name="__123Graph_F" hidden="1">#REF!</definedName>
    <definedName name="__123Graph_X" localSheetId="4" hidden="1">[52]aux!$B$29:$F$29</definedName>
    <definedName name="__123Graph_X" hidden="1">[52]aux!$B$29:$F$29</definedName>
    <definedName name="__123Graph_XGraph1" localSheetId="4" hidden="1">[52]aux!$B$7:$F$7</definedName>
    <definedName name="__123Graph_XGraph1" hidden="1">[52]aux!$B$7:$F$7</definedName>
    <definedName name="__123Graph_XGraph10" localSheetId="4" hidden="1">[52]aux!$B$25:$F$25</definedName>
    <definedName name="__123Graph_XGraph10" hidden="1">[52]aux!$B$25:$F$25</definedName>
    <definedName name="__123Graph_XGraph11" localSheetId="4" hidden="1">[52]aux!$B$27:$F$27</definedName>
    <definedName name="__123Graph_XGraph11" hidden="1">[52]aux!$B$27:$F$27</definedName>
    <definedName name="__123Graph_XGraph12" localSheetId="4" hidden="1">[52]aux!$B$29:$F$29</definedName>
    <definedName name="__123Graph_XGraph12" hidden="1">[52]aux!$B$29:$F$29</definedName>
    <definedName name="__123Graph_XGraph2" localSheetId="4" hidden="1">[52]aux!$B$9:$F$9</definedName>
    <definedName name="__123Graph_XGraph2" hidden="1">[52]aux!$B$9:$F$9</definedName>
    <definedName name="__123Graph_XGraph3" localSheetId="4" hidden="1">[52]aux!$B$11:$F$11</definedName>
    <definedName name="__123Graph_XGraph3" hidden="1">[52]aux!$B$11:$F$11</definedName>
    <definedName name="__123Graph_XGraph4" localSheetId="4" hidden="1">[52]aux!$B$13:$F$13</definedName>
    <definedName name="__123Graph_XGraph4" hidden="1">[52]aux!$B$13:$F$13</definedName>
    <definedName name="__123Graph_XGraph5" localSheetId="4" hidden="1">[52]aux!$B$15:$F$15</definedName>
    <definedName name="__123Graph_XGraph5" hidden="1">[52]aux!$B$15:$F$15</definedName>
    <definedName name="__123Graph_XGraph6" localSheetId="4" hidden="1">[52]aux!$B$17:$F$17</definedName>
    <definedName name="__123Graph_XGraph6" hidden="1">[52]aux!$B$17:$F$17</definedName>
    <definedName name="__123Graph_XGraph7" localSheetId="4" hidden="1">[52]aux!$B$19:$F$19</definedName>
    <definedName name="__123Graph_XGraph7" hidden="1">[52]aux!$B$19:$F$19</definedName>
    <definedName name="__123Graph_XGraph8" localSheetId="4" hidden="1">[52]aux!$B$21:$F$21</definedName>
    <definedName name="__123Graph_XGraph8" hidden="1">[52]aux!$B$21:$F$21</definedName>
    <definedName name="__123Graph_XGraph9" localSheetId="4" hidden="1">[52]aux!$B$23:$F$23</definedName>
    <definedName name="__123Graph_XGraph9" hidden="1">[52]aux!$B$23:$F$23</definedName>
    <definedName name="__123Graph_XSIDECO" localSheetId="4" hidden="1">#REF!</definedName>
    <definedName name="__123Graph_XSIDECO" localSheetId="15" hidden="1">#REF!</definedName>
    <definedName name="__123Graph_XSIDECO" localSheetId="9" hidden="1">#REF!</definedName>
    <definedName name="__123Graph_XSIDECO" localSheetId="8" hidden="1">#REF!</definedName>
    <definedName name="__123Graph_XSIDECO" hidden="1">#REF!</definedName>
    <definedName name="__13__123Graph_D__200__D50" localSheetId="4" hidden="1">#REF!</definedName>
    <definedName name="__13__123Graph_D__200__D50" localSheetId="15" hidden="1">#REF!</definedName>
    <definedName name="__13__123Graph_D__200__D50" localSheetId="9" hidden="1">#REF!</definedName>
    <definedName name="__13__123Graph_D__200__D50" localSheetId="8" hidden="1">#REF!</definedName>
    <definedName name="__13__123Graph_D__200__D50" hidden="1">#REF!</definedName>
    <definedName name="__13__123Graph_LBL_ACHART_7" localSheetId="4" hidden="1">'[51]PROP ELAB GANH'!$P$47:$P$55</definedName>
    <definedName name="__13__123Graph_LBL_ACHART_7" hidden="1">'[51]PROP ELAB GANH'!$P$47:$P$55</definedName>
    <definedName name="__14__123Graph_E__200__BPF" localSheetId="4" hidden="1">#REF!</definedName>
    <definedName name="__14__123Graph_E__200__BPF" localSheetId="15" hidden="1">#REF!</definedName>
    <definedName name="__14__123Graph_E__200__BPF" localSheetId="9" hidden="1">#REF!</definedName>
    <definedName name="__14__123Graph_E__200__BPF" localSheetId="8" hidden="1">#REF!</definedName>
    <definedName name="__14__123Graph_E__200__BPF" hidden="1">#REF!</definedName>
    <definedName name="__14__123Graph_LBL_ACHART_8" localSheetId="4" hidden="1">'[51]PROP ELAB GANH'!$P$70:$P$78</definedName>
    <definedName name="__14__123Graph_LBL_ACHART_8" hidden="1">'[51]PROP ELAB GANH'!$P$70:$P$78</definedName>
    <definedName name="__15__123Graph_E__200__D50" localSheetId="4" hidden="1">#REF!</definedName>
    <definedName name="__15__123Graph_E__200__D50" localSheetId="15" hidden="1">#REF!</definedName>
    <definedName name="__15__123Graph_E__200__D50" localSheetId="9" hidden="1">#REF!</definedName>
    <definedName name="__15__123Graph_E__200__D50" localSheetId="8" hidden="1">#REF!</definedName>
    <definedName name="__15__123Graph_E__200__D50" hidden="1">#REF!</definedName>
    <definedName name="__15__123Graph_LBL_BCHART_2" localSheetId="4" hidden="1">[51]PARETOS!$N$4:$N$10</definedName>
    <definedName name="__15__123Graph_LBL_BCHART_2" hidden="1">[51]PARETOS!$N$4:$N$10</definedName>
    <definedName name="__16__123Graph_F__200__BPF" localSheetId="4" hidden="1">#REF!</definedName>
    <definedName name="__16__123Graph_F__200__BPF" localSheetId="15" hidden="1">#REF!</definedName>
    <definedName name="__16__123Graph_F__200__BPF" localSheetId="9" hidden="1">#REF!</definedName>
    <definedName name="__16__123Graph_F__200__BPF" localSheetId="8" hidden="1">#REF!</definedName>
    <definedName name="__16__123Graph_F__200__BPF" hidden="1">#REF!</definedName>
    <definedName name="__16__123Graph_LBL_BCHART_3" localSheetId="4" hidden="1">[51]PARETOS!$O$28:$O$35</definedName>
    <definedName name="__16__123Graph_LBL_BCHART_3" hidden="1">[51]PARETOS!$O$28:$O$35</definedName>
    <definedName name="__17__123Graph_F__200__D50" localSheetId="4" hidden="1">#REF!</definedName>
    <definedName name="__17__123Graph_F__200__D50" localSheetId="15" hidden="1">#REF!</definedName>
    <definedName name="__17__123Graph_F__200__D50" localSheetId="9" hidden="1">#REF!</definedName>
    <definedName name="__17__123Graph_F__200__D50" localSheetId="8" hidden="1">#REF!</definedName>
    <definedName name="__17__123Graph_F__200__D50" hidden="1">#REF!</definedName>
    <definedName name="__17__123Graph_XCHART_3" localSheetId="4" hidden="1">[51]PARETOS!$M$29:$M$36</definedName>
    <definedName name="__17__123Graph_XCHART_3" hidden="1">[51]PARETOS!$M$29:$M$36</definedName>
    <definedName name="__18__123Graph_X__200__BPF" localSheetId="4" hidden="1">#REF!</definedName>
    <definedName name="__18__123Graph_X__200__BPF" localSheetId="15" hidden="1">#REF!</definedName>
    <definedName name="__18__123Graph_X__200__BPF" localSheetId="9" hidden="1">#REF!</definedName>
    <definedName name="__18__123Graph_X__200__BPF" localSheetId="8" hidden="1">#REF!</definedName>
    <definedName name="__18__123Graph_X__200__BPF" hidden="1">#REF!</definedName>
    <definedName name="__18__123Graph_XCHART_8" localSheetId="4" hidden="1">'[51]PROP ELAB GANH'!$L$70:$L$78</definedName>
    <definedName name="__18__123Graph_XCHART_8" hidden="1">'[51]PROP ELAB GANH'!$L$70:$L$78</definedName>
    <definedName name="__19__123Graph_X__200__D50" localSheetId="4" hidden="1">#REF!</definedName>
    <definedName name="__19__123Graph_X__200__D50" localSheetId="15" hidden="1">#REF!</definedName>
    <definedName name="__19__123Graph_X__200__D50" localSheetId="9" hidden="1">#REF!</definedName>
    <definedName name="__19__123Graph_X__200__D50" localSheetId="8" hidden="1">#REF!</definedName>
    <definedName name="__19__123Graph_X__200__D50" hidden="1">#REF!</definedName>
    <definedName name="__19__123Graph_XCHART_9" localSheetId="4" hidden="1">'[51]PROP ELAB GANH'!$K$93:$K$99</definedName>
    <definedName name="__19__123Graph_XCHART_9" hidden="1">'[51]PROP ELAB GANH'!$K$93:$K$99</definedName>
    <definedName name="__1Excel_BuiltIn_Print_Titles_9_1" localSheetId="4">#REF!</definedName>
    <definedName name="__1Excel_BuiltIn_Print_Titles_9_1" localSheetId="15">#REF!</definedName>
    <definedName name="__1Excel_BuiltIn_Print_Titles_9_1" localSheetId="9">#REF!</definedName>
    <definedName name="__1Excel_BuiltIn_Print_Titles_9_1" localSheetId="8">#REF!</definedName>
    <definedName name="__1Excel_BuiltIn_Print_Titles_9_1">#REF!</definedName>
    <definedName name="__2__123Graph_A__200__D50" localSheetId="4" hidden="1">#REF!</definedName>
    <definedName name="__2__123Graph_A__200__D50" localSheetId="15" hidden="1">#REF!</definedName>
    <definedName name="__2__123Graph_A__200__D50" localSheetId="9" hidden="1">#REF!</definedName>
    <definedName name="__2__123Graph_A__200__D50" localSheetId="8" hidden="1">#REF!</definedName>
    <definedName name="__2__123Graph_A__200__D50" hidden="1">#REF!</definedName>
    <definedName name="__2__123Graph_ACHART_2" localSheetId="4" hidden="1">[51]PARETOS!$M$4:$M$10</definedName>
    <definedName name="__2__123Graph_ACHART_2" hidden="1">[51]PARETOS!$M$4:$M$10</definedName>
    <definedName name="__20__123Graph_XEFICIENCIA_1" localSheetId="4" hidden="1">#REF!</definedName>
    <definedName name="__20__123Graph_XEFICIENCIA_1" localSheetId="15" hidden="1">#REF!</definedName>
    <definedName name="__20__123Graph_XEFICIENCIA_1" localSheetId="9" hidden="1">#REF!</definedName>
    <definedName name="__20__123Graph_XEFICIENCIA_1" localSheetId="8" hidden="1">#REF!</definedName>
    <definedName name="__20__123Graph_XEFICIENCIA_1" hidden="1">#REF!</definedName>
    <definedName name="__21__123Graph_XGRANULOMETRIA_1" localSheetId="4" hidden="1">#REF!</definedName>
    <definedName name="__21__123Graph_XGRANULOMETRIA_1" localSheetId="15" hidden="1">#REF!</definedName>
    <definedName name="__21__123Graph_XGRANULOMETRIA_1" localSheetId="9" hidden="1">#REF!</definedName>
    <definedName name="__21__123Graph_XGRANULOMETRIA_1" localSheetId="8" hidden="1">#REF!</definedName>
    <definedName name="__21__123Graph_XGRANULOMETRIA_1" hidden="1">#REF!</definedName>
    <definedName name="__3__123Graph_ACHART_3" localSheetId="4" hidden="1">[51]PARETOS!$N$29:$N$36</definedName>
    <definedName name="__3__123Graph_ACHART_3" hidden="1">[51]PARETOS!$N$29:$N$36</definedName>
    <definedName name="__3__123Graph_AEFICIENCIA_1" localSheetId="4" hidden="1">#REF!</definedName>
    <definedName name="__3__123Graph_AEFICIENCIA_1" localSheetId="15" hidden="1">#REF!</definedName>
    <definedName name="__3__123Graph_AEFICIENCIA_1" localSheetId="9" hidden="1">#REF!</definedName>
    <definedName name="__3__123Graph_AEFICIENCIA_1" localSheetId="8" hidden="1">#REF!</definedName>
    <definedName name="__3__123Graph_AEFICIENCIA_1" hidden="1">#REF!</definedName>
    <definedName name="__4__123Graph_ACHART_7" localSheetId="4" hidden="1">'[51]PROP ELAB GANH'!$P$47:$P$55</definedName>
    <definedName name="__4__123Graph_ACHART_7" hidden="1">'[51]PROP ELAB GANH'!$P$47:$P$55</definedName>
    <definedName name="__4__123Graph_AGRANULOMETRIA_1" localSheetId="4" hidden="1">#REF!</definedName>
    <definedName name="__4__123Graph_AGRANULOMETRIA_1" localSheetId="15" hidden="1">#REF!</definedName>
    <definedName name="__4__123Graph_AGRANULOMETRIA_1" localSheetId="9" hidden="1">#REF!</definedName>
    <definedName name="__4__123Graph_AGRANULOMETRIA_1" localSheetId="8" hidden="1">#REF!</definedName>
    <definedName name="__4__123Graph_AGRANULOMETRIA_1" hidden="1">#REF!</definedName>
    <definedName name="__5__123Graph_ACHART_8" localSheetId="4" hidden="1">'[51]PROP ELAB GANH'!$P$70:$P$78</definedName>
    <definedName name="__5__123Graph_ACHART_8" hidden="1">'[51]PROP ELAB GANH'!$P$70:$P$78</definedName>
    <definedName name="__5__123Graph_B__200__BPF" localSheetId="4" hidden="1">#REF!</definedName>
    <definedName name="__5__123Graph_B__200__BPF" localSheetId="15" hidden="1">#REF!</definedName>
    <definedName name="__5__123Graph_B__200__BPF" localSheetId="9" hidden="1">#REF!</definedName>
    <definedName name="__5__123Graph_B__200__BPF" localSheetId="8" hidden="1">#REF!</definedName>
    <definedName name="__5__123Graph_B__200__BPF" hidden="1">#REF!</definedName>
    <definedName name="__6__123Graph_ACHART_9" localSheetId="4" hidden="1">'[51]PROP ELAB GANH'!$L$95:$L$101</definedName>
    <definedName name="__6__123Graph_ACHART_9" hidden="1">'[51]PROP ELAB GANH'!$L$95:$L$101</definedName>
    <definedName name="__6__123Graph_B__200__D50" localSheetId="4" hidden="1">#REF!</definedName>
    <definedName name="__6__123Graph_B__200__D50" localSheetId="15" hidden="1">#REF!</definedName>
    <definedName name="__6__123Graph_B__200__D50" localSheetId="9" hidden="1">#REF!</definedName>
    <definedName name="__6__123Graph_B__200__D50" localSheetId="8" hidden="1">#REF!</definedName>
    <definedName name="__6__123Graph_B__200__D50" hidden="1">#REF!</definedName>
    <definedName name="__7__123Graph_BCHART_1" localSheetId="4" hidden="1">'[51]PROP ELAB GANH'!$E$9:$E$15</definedName>
    <definedName name="__7__123Graph_BCHART_1" hidden="1">'[51]PROP ELAB GANH'!$E$9:$E$15</definedName>
    <definedName name="__7__123Graph_BEFICIENCIA_1" localSheetId="4" hidden="1">#REF!</definedName>
    <definedName name="__7__123Graph_BEFICIENCIA_1" localSheetId="15" hidden="1">#REF!</definedName>
    <definedName name="__7__123Graph_BEFICIENCIA_1" localSheetId="9" hidden="1">#REF!</definedName>
    <definedName name="__7__123Graph_BEFICIENCIA_1" localSheetId="8" hidden="1">#REF!</definedName>
    <definedName name="__7__123Graph_BEFICIENCIA_1" hidden="1">#REF!</definedName>
    <definedName name="__8__123Graph_BCHART_2" localSheetId="4" hidden="1">[51]PARETOS!$N$4:$N$10</definedName>
    <definedName name="__8__123Graph_BCHART_2" hidden="1">[51]PARETOS!$N$4:$N$10</definedName>
    <definedName name="__8__123Graph_BGRANULOMETRIA_1" localSheetId="4" hidden="1">#REF!</definedName>
    <definedName name="__8__123Graph_BGRANULOMETRIA_1" localSheetId="15" hidden="1">#REF!</definedName>
    <definedName name="__8__123Graph_BGRANULOMETRIA_1" localSheetId="9" hidden="1">#REF!</definedName>
    <definedName name="__8__123Graph_BGRANULOMETRIA_1" localSheetId="8" hidden="1">#REF!</definedName>
    <definedName name="__8__123Graph_BGRANULOMETRIA_1" hidden="1">#REF!</definedName>
    <definedName name="__9__123Graph_BCHART_3" localSheetId="4" hidden="1">[51]PARETOS!$O$28:$O$35</definedName>
    <definedName name="__9__123Graph_BCHART_3" hidden="1">[51]PARETOS!$O$28:$O$35</definedName>
    <definedName name="__9__123Graph_C__200__BPF" localSheetId="4" hidden="1">#REF!</definedName>
    <definedName name="__9__123Graph_C__200__BPF" localSheetId="15" hidden="1">#REF!</definedName>
    <definedName name="__9__123Graph_C__200__BPF" localSheetId="9" hidden="1">#REF!</definedName>
    <definedName name="__9__123Graph_C__200__BPF" localSheetId="8" hidden="1">#REF!</definedName>
    <definedName name="__9__123Graph_C__200__BPF" hidden="1">#REF!</definedName>
    <definedName name="__A1" localSheetId="3">#REF!</definedName>
    <definedName name="__A1">#REF!</definedName>
    <definedName name="__a2" localSheetId="3">#REF!</definedName>
    <definedName name="__a2">#REF!</definedName>
    <definedName name="__ABR95" localSheetId="4">#REF!</definedName>
    <definedName name="__ABR95" localSheetId="3">[14]Consultoria!#REF!</definedName>
    <definedName name="__ABR95" localSheetId="15">#REF!</definedName>
    <definedName name="__ABR95" localSheetId="7">#REF!</definedName>
    <definedName name="__ABR95" localSheetId="9">#REF!</definedName>
    <definedName name="__ABR95" localSheetId="8">#REF!</definedName>
    <definedName name="__ABR95">[14]Consultoria!#REF!</definedName>
    <definedName name="__ABR96" localSheetId="4">#REF!</definedName>
    <definedName name="__ABR96" localSheetId="3">[14]Consultoria!#REF!</definedName>
    <definedName name="__ABR96" localSheetId="15">#REF!</definedName>
    <definedName name="__ABR96" localSheetId="7">#REF!</definedName>
    <definedName name="__ABR96" localSheetId="9">#REF!</definedName>
    <definedName name="__ABR96" localSheetId="8">#REF!</definedName>
    <definedName name="__ABR96">[14]Consultoria!#REF!</definedName>
    <definedName name="__ABR97" localSheetId="4">#REF!</definedName>
    <definedName name="__ABR97" localSheetId="3">[14]Consultoria!#REF!</definedName>
    <definedName name="__ABR97" localSheetId="15">#REF!</definedName>
    <definedName name="__ABR97" localSheetId="7">#REF!</definedName>
    <definedName name="__ABR97" localSheetId="9">#REF!</definedName>
    <definedName name="__ABR97" localSheetId="8">#REF!</definedName>
    <definedName name="__ABR97">[14]Consultoria!#REF!</definedName>
    <definedName name="__ABR98" localSheetId="4">#REF!</definedName>
    <definedName name="__ABR98" localSheetId="3">[14]Consultoria!#REF!</definedName>
    <definedName name="__ABR98" localSheetId="15">#REF!</definedName>
    <definedName name="__ABR98" localSheetId="7">#REF!</definedName>
    <definedName name="__ABR98" localSheetId="9">#REF!</definedName>
    <definedName name="__ABR98" localSheetId="8">#REF!</definedName>
    <definedName name="__ABR98">[14]Consultoria!#REF!</definedName>
    <definedName name="__ABR99" localSheetId="4">#REF!</definedName>
    <definedName name="__ABR99" localSheetId="3">[14]Consultoria!#REF!</definedName>
    <definedName name="__ABR99" localSheetId="15">#REF!</definedName>
    <definedName name="__ABR99" localSheetId="7">#REF!</definedName>
    <definedName name="__ABR99" localSheetId="9">#REF!</definedName>
    <definedName name="__ABR99" localSheetId="8">#REF!</definedName>
    <definedName name="__ABR99">[14]Consultoria!#REF!</definedName>
    <definedName name="__ACA25" localSheetId="4">[54]DADOS!$C$17</definedName>
    <definedName name="__ACA25">[55]DADOS!$C$17</definedName>
    <definedName name="__ACA50" localSheetId="4">[54]DADOS!$C$16</definedName>
    <definedName name="__ACA50">[55]DADOS!$C$16</definedName>
    <definedName name="__ACM30">[45]MB!$E$12</definedName>
    <definedName name="__ago1" localSheetId="4" hidden="1">{"'gráf jan00'!$A$1:$AK$41"}</definedName>
    <definedName name="__ago1" localSheetId="9" hidden="1">{"'gráf jan00'!$A$1:$AK$41"}</definedName>
    <definedName name="__ago1" localSheetId="8" hidden="1">{"'gráf jan00'!$A$1:$AK$41"}</definedName>
    <definedName name="__ago1" hidden="1">{"'gráf jan00'!$A$1:$AK$41"}</definedName>
    <definedName name="__ago10" localSheetId="4" hidden="1">{"'gráf jan00'!$A$1:$AK$41"}</definedName>
    <definedName name="__ago10" localSheetId="9" hidden="1">{"'gráf jan00'!$A$1:$AK$41"}</definedName>
    <definedName name="__ago10" localSheetId="8" hidden="1">{"'gráf jan00'!$A$1:$AK$41"}</definedName>
    <definedName name="__ago10" hidden="1">{"'gráf jan00'!$A$1:$AK$41"}</definedName>
    <definedName name="__ago2" localSheetId="4" hidden="1">{"'gráf jan00'!$A$1:$AK$41"}</definedName>
    <definedName name="__ago2" localSheetId="9" hidden="1">{"'gráf jan00'!$A$1:$AK$41"}</definedName>
    <definedName name="__ago2" localSheetId="8" hidden="1">{"'gráf jan00'!$A$1:$AK$41"}</definedName>
    <definedName name="__ago2" hidden="1">{"'gráf jan00'!$A$1:$AK$41"}</definedName>
    <definedName name="__ago3" localSheetId="4" hidden="1">{"'gráf jan00'!$A$1:$AK$41"}</definedName>
    <definedName name="__ago3" localSheetId="9" hidden="1">{"'gráf jan00'!$A$1:$AK$41"}</definedName>
    <definedName name="__ago3" localSheetId="8" hidden="1">{"'gráf jan00'!$A$1:$AK$41"}</definedName>
    <definedName name="__ago3" hidden="1">{"'gráf jan00'!$A$1:$AK$41"}</definedName>
    <definedName name="__ago4" localSheetId="4" hidden="1">{"'gráf jan00'!$A$1:$AK$41"}</definedName>
    <definedName name="__ago4" localSheetId="9" hidden="1">{"'gráf jan00'!$A$1:$AK$41"}</definedName>
    <definedName name="__ago4" localSheetId="8" hidden="1">{"'gráf jan00'!$A$1:$AK$41"}</definedName>
    <definedName name="__ago4" hidden="1">{"'gráf jan00'!$A$1:$AK$41"}</definedName>
    <definedName name="__ago5" localSheetId="4" hidden="1">{"'gráf jan00'!$A$1:$AK$41"}</definedName>
    <definedName name="__ago5" localSheetId="9" hidden="1">{"'gráf jan00'!$A$1:$AK$41"}</definedName>
    <definedName name="__ago5" localSheetId="8" hidden="1">{"'gráf jan00'!$A$1:$AK$41"}</definedName>
    <definedName name="__ago5" hidden="1">{"'gráf jan00'!$A$1:$AK$41"}</definedName>
    <definedName name="__ago6" localSheetId="4" hidden="1">{"'gráf jan00'!$A$1:$AK$41"}</definedName>
    <definedName name="__ago6" localSheetId="9" hidden="1">{"'gráf jan00'!$A$1:$AK$41"}</definedName>
    <definedName name="__ago6" localSheetId="8" hidden="1">{"'gráf jan00'!$A$1:$AK$41"}</definedName>
    <definedName name="__ago6" hidden="1">{"'gráf jan00'!$A$1:$AK$41"}</definedName>
    <definedName name="__ago7" localSheetId="4" hidden="1">{"'gráf jan00'!$A$1:$AK$41"}</definedName>
    <definedName name="__ago7" localSheetId="9" hidden="1">{"'gráf jan00'!$A$1:$AK$41"}</definedName>
    <definedName name="__ago7" localSheetId="8" hidden="1">{"'gráf jan00'!$A$1:$AK$41"}</definedName>
    <definedName name="__ago7" hidden="1">{"'gráf jan00'!$A$1:$AK$41"}</definedName>
    <definedName name="__ago8" localSheetId="4" hidden="1">{"'gráf jan00'!$A$1:$AK$41"}</definedName>
    <definedName name="__ago8" localSheetId="9" hidden="1">{"'gráf jan00'!$A$1:$AK$41"}</definedName>
    <definedName name="__ago8" localSheetId="8" hidden="1">{"'gráf jan00'!$A$1:$AK$41"}</definedName>
    <definedName name="__ago8" hidden="1">{"'gráf jan00'!$A$1:$AK$41"}</definedName>
    <definedName name="__ago9" localSheetId="4" hidden="1">{"'gráf jan00'!$A$1:$AK$41"}</definedName>
    <definedName name="__ago9" localSheetId="9" hidden="1">{"'gráf jan00'!$A$1:$AK$41"}</definedName>
    <definedName name="__ago9" localSheetId="8" hidden="1">{"'gráf jan00'!$A$1:$AK$41"}</definedName>
    <definedName name="__ago9" hidden="1">{"'gráf jan00'!$A$1:$AK$41"}</definedName>
    <definedName name="__AGO95" localSheetId="4">#REF!</definedName>
    <definedName name="__AGO95" localSheetId="3">[14]Consultoria!#REF!</definedName>
    <definedName name="__AGO95" localSheetId="15">#REF!</definedName>
    <definedName name="__AGO95" localSheetId="7">#REF!</definedName>
    <definedName name="__AGO95" localSheetId="9">#REF!</definedName>
    <definedName name="__AGO95" localSheetId="8">#REF!</definedName>
    <definedName name="__AGO95">[14]Consultoria!#REF!</definedName>
    <definedName name="__AGO96" localSheetId="4">#REF!</definedName>
    <definedName name="__AGO96" localSheetId="3">[14]Consultoria!#REF!</definedName>
    <definedName name="__AGO96" localSheetId="15">#REF!</definedName>
    <definedName name="__AGO96" localSheetId="7">#REF!</definedName>
    <definedName name="__AGO96" localSheetId="9">#REF!</definedName>
    <definedName name="__AGO96" localSheetId="8">#REF!</definedName>
    <definedName name="__AGO96">[14]Consultoria!#REF!</definedName>
    <definedName name="__AGO97" localSheetId="4">#REF!</definedName>
    <definedName name="__AGO97" localSheetId="3">[14]Consultoria!#REF!</definedName>
    <definedName name="__AGO97" localSheetId="15">#REF!</definedName>
    <definedName name="__AGO97" localSheetId="7">#REF!</definedName>
    <definedName name="__AGO97" localSheetId="9">#REF!</definedName>
    <definedName name="__AGO97" localSheetId="8">#REF!</definedName>
    <definedName name="__AGO97">[14]Consultoria!#REF!</definedName>
    <definedName name="__AGO98" localSheetId="4">#REF!</definedName>
    <definedName name="__AGO98" localSheetId="3">[14]Consultoria!#REF!</definedName>
    <definedName name="__AGO98" localSheetId="15">#REF!</definedName>
    <definedName name="__AGO98" localSheetId="7">#REF!</definedName>
    <definedName name="__AGO98" localSheetId="9">#REF!</definedName>
    <definedName name="__AGO98" localSheetId="8">#REF!</definedName>
    <definedName name="__AGO98">[14]Consultoria!#REF!</definedName>
    <definedName name="__AGO99" localSheetId="4">#REF!</definedName>
    <definedName name="__AGO99" localSheetId="3">[14]Consultoria!#REF!</definedName>
    <definedName name="__AGO99" localSheetId="15">#REF!</definedName>
    <definedName name="__AGO99" localSheetId="7">#REF!</definedName>
    <definedName name="__AGO99" localSheetId="9">#REF!</definedName>
    <definedName name="__AGO99" localSheetId="8">#REF!</definedName>
    <definedName name="__AGO99">[14]Consultoria!#REF!</definedName>
    <definedName name="__ago99999" localSheetId="4" hidden="1">{"'gráf jan00'!$A$1:$AK$41"}</definedName>
    <definedName name="__ago99999" localSheetId="9" hidden="1">{"'gráf jan00'!$A$1:$AK$41"}</definedName>
    <definedName name="__ago99999" localSheetId="8" hidden="1">{"'gráf jan00'!$A$1:$AK$41"}</definedName>
    <definedName name="__ago99999" hidden="1">{"'gráf jan00'!$A$1:$AK$41"}</definedName>
    <definedName name="__arg13" localSheetId="15">#REF!</definedName>
    <definedName name="__arg13">#REF!</definedName>
    <definedName name="__arg16" localSheetId="15">#REF!</definedName>
    <definedName name="__arg16">#REF!</definedName>
    <definedName name="__ATD1">[45]PATO!$G$42</definedName>
    <definedName name="__Aut2" localSheetId="4">[46]PROJETO!#REF!</definedName>
    <definedName name="__Aut2" localSheetId="15">[46]PROJETO!#REF!</definedName>
    <definedName name="__Aut2">[46]PROJETO!#REF!</definedName>
    <definedName name="__b1" localSheetId="3">#REF!</definedName>
    <definedName name="__b1" localSheetId="21" hidden="1">{#N/A,#N/A,FALSE,"MO (2)"}</definedName>
    <definedName name="__b1">#REF!</definedName>
    <definedName name="__BD8">"$#REF!.$P$4"</definedName>
    <definedName name="__BDI1" localSheetId="4">BDI!__BDI1</definedName>
    <definedName name="__BDI1" localSheetId="9">'Mem Calc Pontes'!__BDI1</definedName>
    <definedName name="__BDI1" localSheetId="8">'Mem. Calc.'!__BDI1</definedName>
    <definedName name="__BDI1">[0]!__BDI1</definedName>
    <definedName name="__bdi100" localSheetId="4">[40]INVENTÁRIO!$B$3</definedName>
    <definedName name="__bdi100">[40]INVENTÁRIO!$B$3</definedName>
    <definedName name="__BDI2" localSheetId="4">[41]INVENTÁRIO!$B$3</definedName>
    <definedName name="__BDI2">[41]INVENTÁRIO!$B$3</definedName>
    <definedName name="__brv2" localSheetId="4">'[17]Página 16'!$C$3:$C$7</definedName>
    <definedName name="__brv2">'[17]Página 16'!$C$3:$C$7</definedName>
    <definedName name="__Brz1">[56]Feriados!$B$4:$B$14</definedName>
    <definedName name="__Brz2">[56]Feriados!$B$17:$B$24</definedName>
    <definedName name="__C">"$#REF!.$#REF!$#REF!:$#REF!$#REF!"</definedName>
    <definedName name="__cab1" localSheetId="15">#REF!</definedName>
    <definedName name="__cab1" localSheetId="21">#REF!</definedName>
    <definedName name="__cab1" localSheetId="9">#REF!</definedName>
    <definedName name="__cab1">#REF!</definedName>
    <definedName name="__cab2" localSheetId="15">#REF!</definedName>
    <definedName name="__cab2" localSheetId="21">#REF!</definedName>
    <definedName name="__cab2" localSheetId="9">#REF!</definedName>
    <definedName name="__cab2">#REF!</definedName>
    <definedName name="__CEF200" hidden="1">{#N/A,#N/A,FALSE,"MO (2)"}</definedName>
    <definedName name="__CEF222" hidden="1">{#N/A,#N/A,FALSE,"MO (2)"}</definedName>
    <definedName name="__CEF300" hidden="1">{#N/A,#N/A,FALSE,"MO (2)"}</definedName>
    <definedName name="__CEF500" hidden="1">{#N/A,#N/A,FALSE,"MO (2)"}</definedName>
    <definedName name="__CMM30" localSheetId="4">[54]DADOS!$B$39</definedName>
    <definedName name="__CMM30">[55]DADOS!$B$39</definedName>
    <definedName name="__dd1" localSheetId="4">[42]RESUMO!#REF!</definedName>
    <definedName name="__dd1" localSheetId="15">[42]RESUMO!#REF!</definedName>
    <definedName name="__dd1" localSheetId="9">[42]RESUMO!#REF!</definedName>
    <definedName name="__dd1" localSheetId="8">[42]RESUMO!#REF!</definedName>
    <definedName name="__dd1">[42]RESUMO!#REF!</definedName>
    <definedName name="__dd2" localSheetId="4">[42]REAJU!$K$30</definedName>
    <definedName name="__dd2">[42]REAJU!$K$30</definedName>
    <definedName name="__DEZ94" localSheetId="4">#REF!</definedName>
    <definedName name="__DEZ94" localSheetId="3">[14]Consultoria!#REF!</definedName>
    <definedName name="__DEZ94" localSheetId="15">#REF!</definedName>
    <definedName name="__DEZ94" localSheetId="7">#REF!</definedName>
    <definedName name="__DEZ94" localSheetId="9">#REF!</definedName>
    <definedName name="__DEZ94" localSheetId="8">#REF!</definedName>
    <definedName name="__DEZ94">[14]Consultoria!#REF!</definedName>
    <definedName name="__DEZ95" localSheetId="4">#REF!</definedName>
    <definedName name="__DEZ95" localSheetId="3">[14]Consultoria!#REF!</definedName>
    <definedName name="__DEZ95" localSheetId="15">#REF!</definedName>
    <definedName name="__DEZ95" localSheetId="7">#REF!</definedName>
    <definedName name="__DEZ95" localSheetId="9">#REF!</definedName>
    <definedName name="__DEZ95" localSheetId="8">#REF!</definedName>
    <definedName name="__DEZ95">[14]Consultoria!#REF!</definedName>
    <definedName name="__DEZ96" localSheetId="4">#REF!</definedName>
    <definedName name="__DEZ96" localSheetId="3">[14]Consultoria!#REF!</definedName>
    <definedName name="__DEZ96" localSheetId="15">#REF!</definedName>
    <definedName name="__DEZ96" localSheetId="7">#REF!</definedName>
    <definedName name="__DEZ96" localSheetId="9">#REF!</definedName>
    <definedName name="__DEZ96" localSheetId="8">#REF!</definedName>
    <definedName name="__DEZ96">[14]Consultoria!#REF!</definedName>
    <definedName name="__DEZ97" localSheetId="4">#REF!</definedName>
    <definedName name="__DEZ97" localSheetId="3">[14]Consultoria!#REF!</definedName>
    <definedName name="__DEZ97" localSheetId="15">#REF!</definedName>
    <definedName name="__DEZ97" localSheetId="7">#REF!</definedName>
    <definedName name="__DEZ97" localSheetId="9">#REF!</definedName>
    <definedName name="__DEZ97" localSheetId="8">#REF!</definedName>
    <definedName name="__DEZ97">[14]Consultoria!#REF!</definedName>
    <definedName name="__DEZ98" localSheetId="4">#REF!</definedName>
    <definedName name="__DEZ98" localSheetId="3">[14]Consultoria!#REF!</definedName>
    <definedName name="__DEZ98" localSheetId="15">#REF!</definedName>
    <definedName name="__DEZ98" localSheetId="7">#REF!</definedName>
    <definedName name="__DEZ98" localSheetId="9">#REF!</definedName>
    <definedName name="__DEZ98" localSheetId="8">#REF!</definedName>
    <definedName name="__DEZ98">[14]Consultoria!#REF!</definedName>
    <definedName name="__DEZ99" localSheetId="4">#REF!</definedName>
    <definedName name="__DEZ99" localSheetId="3">[14]Consultoria!#REF!</definedName>
    <definedName name="__DEZ99" localSheetId="15">#REF!</definedName>
    <definedName name="__DEZ99" localSheetId="7">#REF!</definedName>
    <definedName name="__DEZ99" localSheetId="9">#REF!</definedName>
    <definedName name="__DEZ99" localSheetId="8">#REF!</definedName>
    <definedName name="__DEZ99">[14]Consultoria!#REF!</definedName>
    <definedName name="__dmt1000" localSheetId="4">#REF!</definedName>
    <definedName name="__dmt1000" localSheetId="15">#REF!</definedName>
    <definedName name="__dmt1000" localSheetId="21">#REF!</definedName>
    <definedName name="__dmt1000" localSheetId="9">#REF!</definedName>
    <definedName name="__dmt1000" localSheetId="8">#REF!</definedName>
    <definedName name="__dmt1000">#REF!</definedName>
    <definedName name="__dmt1200" localSheetId="4">#REF!</definedName>
    <definedName name="__dmt1200" localSheetId="15">#REF!</definedName>
    <definedName name="__dmt1200" localSheetId="21">#REF!</definedName>
    <definedName name="__dmt1200" localSheetId="9">#REF!</definedName>
    <definedName name="__dmt1200" localSheetId="8">#REF!</definedName>
    <definedName name="__dmt1200">#REF!</definedName>
    <definedName name="__dmt2" localSheetId="4">#REF!</definedName>
    <definedName name="__dmt2" localSheetId="15">#REF!</definedName>
    <definedName name="__dmt2" localSheetId="21">#REF!</definedName>
    <definedName name="__dmt2" localSheetId="9">#REF!</definedName>
    <definedName name="__dmt2" localSheetId="8">#REF!</definedName>
    <definedName name="__dmt2">#REF!</definedName>
    <definedName name="__dmt200" localSheetId="15">#REF!</definedName>
    <definedName name="__dmt200" localSheetId="21">#REF!</definedName>
    <definedName name="__dmt200">#REF!</definedName>
    <definedName name="__dmt400" localSheetId="15">#REF!</definedName>
    <definedName name="__dmt400" localSheetId="21">#REF!</definedName>
    <definedName name="__dmt400">#REF!</definedName>
    <definedName name="__dmt50" localSheetId="15">#REF!</definedName>
    <definedName name="__dmt50" localSheetId="21">#REF!</definedName>
    <definedName name="__dmt50">#REF!</definedName>
    <definedName name="__dmt600" localSheetId="15">#REF!</definedName>
    <definedName name="__dmt600" localSheetId="21">#REF!</definedName>
    <definedName name="__dmt600">#REF!</definedName>
    <definedName name="__dmt800" localSheetId="15">#REF!</definedName>
    <definedName name="__dmt800" localSheetId="21">#REF!</definedName>
    <definedName name="__dmt800">#REF!</definedName>
    <definedName name="__dre2" localSheetId="15">#REF!</definedName>
    <definedName name="__dre2" localSheetId="21">#REF!</definedName>
    <definedName name="__dre2">#REF!</definedName>
    <definedName name="__efc10" localSheetId="4" hidden="1">{"'RR'!$A$2:$E$81"}</definedName>
    <definedName name="__efc10" localSheetId="9" hidden="1">{"'RR'!$A$2:$E$81"}</definedName>
    <definedName name="__efc10" localSheetId="8" hidden="1">{"'RR'!$A$2:$E$81"}</definedName>
    <definedName name="__efc10" hidden="1">{"'RR'!$A$2:$E$81"}</definedName>
    <definedName name="__EFC2" localSheetId="4" hidden="1">{"'RR'!$A$2:$E$81"}</definedName>
    <definedName name="__EFC2" localSheetId="9" hidden="1">{"'RR'!$A$2:$E$81"}</definedName>
    <definedName name="__EFC2" localSheetId="8" hidden="1">{"'RR'!$A$2:$E$81"}</definedName>
    <definedName name="__EFC2" hidden="1">{"'RR'!$A$2:$E$81"}</definedName>
    <definedName name="__EFC3" localSheetId="4" hidden="1">{"'RR'!$A$2:$E$81"}</definedName>
    <definedName name="__EFC3" localSheetId="9" hidden="1">{"'RR'!$A$2:$E$81"}</definedName>
    <definedName name="__EFC3" localSheetId="8" hidden="1">{"'RR'!$A$2:$E$81"}</definedName>
    <definedName name="__EFC3" hidden="1">{"'RR'!$A$2:$E$81"}</definedName>
    <definedName name="__EFC4" localSheetId="4" hidden="1">{"'RR'!$A$2:$E$81"}</definedName>
    <definedName name="__EFC4" localSheetId="9" hidden="1">{"'RR'!$A$2:$E$81"}</definedName>
    <definedName name="__EFC4" localSheetId="8" hidden="1">{"'RR'!$A$2:$E$81"}</definedName>
    <definedName name="__EFC4" hidden="1">{"'RR'!$A$2:$E$81"}</definedName>
    <definedName name="__emp2" localSheetId="4">'[57]DMT modelo'!$AA$13</definedName>
    <definedName name="__emp2" localSheetId="21">'[13]DMT modelo'!$AA$13</definedName>
    <definedName name="__emp2">'[57]DMT modelo'!$AA$13</definedName>
    <definedName name="__EXT1">#REF!</definedName>
    <definedName name="__Ext2" localSheetId="4">'[16]P A T O 99 B'!#REF!</definedName>
    <definedName name="__Ext2" localSheetId="15">'[16]P A T O 99 B'!#REF!</definedName>
    <definedName name="__Ext2" localSheetId="9">'[16]P A T O 99 B'!#REF!</definedName>
    <definedName name="__Ext2" localSheetId="8">'[16]P A T O 99 B'!#REF!</definedName>
    <definedName name="__Ext2">'[16]P A T O 99 B'!#REF!</definedName>
    <definedName name="__FEV95" localSheetId="4">#REF!</definedName>
    <definedName name="__FEV95" localSheetId="3">[14]Consultoria!#REF!</definedName>
    <definedName name="__FEV95" localSheetId="15">#REF!</definedName>
    <definedName name="__FEV95" localSheetId="7">#REF!</definedName>
    <definedName name="__FEV95" localSheetId="9">#REF!</definedName>
    <definedName name="__FEV95" localSheetId="8">#REF!</definedName>
    <definedName name="__FEV95">[14]Consultoria!#REF!</definedName>
    <definedName name="__FEV96" localSheetId="4">#REF!</definedName>
    <definedName name="__FEV96" localSheetId="3">[14]Consultoria!#REF!</definedName>
    <definedName name="__FEV96" localSheetId="15">#REF!</definedName>
    <definedName name="__FEV96" localSheetId="7">#REF!</definedName>
    <definedName name="__FEV96" localSheetId="9">#REF!</definedName>
    <definedName name="__FEV96" localSheetId="8">#REF!</definedName>
    <definedName name="__FEV96">[14]Consultoria!#REF!</definedName>
    <definedName name="__FEV97" localSheetId="4">#REF!</definedName>
    <definedName name="__FEV97" localSheetId="3">[14]Consultoria!#REF!</definedName>
    <definedName name="__FEV97" localSheetId="15">#REF!</definedName>
    <definedName name="__FEV97" localSheetId="7">#REF!</definedName>
    <definedName name="__FEV97" localSheetId="9">#REF!</definedName>
    <definedName name="__FEV97" localSheetId="8">#REF!</definedName>
    <definedName name="__FEV97">[14]Consultoria!#REF!</definedName>
    <definedName name="__FEV98" localSheetId="4">#REF!</definedName>
    <definedName name="__FEV98" localSheetId="3">[14]Consultoria!#REF!</definedName>
    <definedName name="__FEV98" localSheetId="15">#REF!</definedName>
    <definedName name="__FEV98" localSheetId="7">#REF!</definedName>
    <definedName name="__FEV98" localSheetId="9">#REF!</definedName>
    <definedName name="__FEV98" localSheetId="8">#REF!</definedName>
    <definedName name="__FEV98">[14]Consultoria!#REF!</definedName>
    <definedName name="__FEV99" localSheetId="4">#REF!</definedName>
    <definedName name="__FEV99" localSheetId="3">[14]Consultoria!#REF!</definedName>
    <definedName name="__FEV99" localSheetId="15">#REF!</definedName>
    <definedName name="__FEV99" localSheetId="7">#REF!</definedName>
    <definedName name="__FEV99" localSheetId="9">#REF!</definedName>
    <definedName name="__FEV99" localSheetId="8">#REF!</definedName>
    <definedName name="__FEV99">[14]Consultoria!#REF!</definedName>
    <definedName name="__ffp16" localSheetId="4" hidden="1">{"'gráf jan00'!$A$1:$AK$41"}</definedName>
    <definedName name="__ffp16" localSheetId="9" hidden="1">{"'gráf jan00'!$A$1:$AK$41"}</definedName>
    <definedName name="__ffp16" localSheetId="8" hidden="1">{"'gráf jan00'!$A$1:$AK$41"}</definedName>
    <definedName name="__ffp16" hidden="1">{"'gráf jan00'!$A$1:$AK$41"}</definedName>
    <definedName name="__ffp4589" localSheetId="4" hidden="1">{"'gráf jan00'!$A$1:$AK$41"}</definedName>
    <definedName name="__ffp4589" localSheetId="9" hidden="1">{"'gráf jan00'!$A$1:$AK$41"}</definedName>
    <definedName name="__ffp4589" localSheetId="8" hidden="1">{"'gráf jan00'!$A$1:$AK$41"}</definedName>
    <definedName name="__ffp4589" hidden="1">{"'gráf jan00'!$A$1:$AK$41"}</definedName>
    <definedName name="__FR2" localSheetId="4" hidden="1">{#N/A,#N/A,FALSE,"GERAL";#N/A,#N/A,FALSE,"012-96";#N/A,#N/A,FALSE,"018-96";#N/A,#N/A,FALSE,"027-96";#N/A,#N/A,FALSE,"059-96";#N/A,#N/A,FALSE,"076-96";#N/A,#N/A,FALSE,"019-97";#N/A,#N/A,FALSE,"021-97";#N/A,#N/A,FALSE,"022-97";#N/A,#N/A,FALSE,"028-97"}</definedName>
    <definedName name="__FR2" localSheetId="9" hidden="1">{#N/A,#N/A,FALSE,"GERAL";#N/A,#N/A,FALSE,"012-96";#N/A,#N/A,FALSE,"018-96";#N/A,#N/A,FALSE,"027-96";#N/A,#N/A,FALSE,"059-96";#N/A,#N/A,FALSE,"076-96";#N/A,#N/A,FALSE,"019-97";#N/A,#N/A,FALSE,"021-97";#N/A,#N/A,FALSE,"022-97";#N/A,#N/A,FALSE,"028-97"}</definedName>
    <definedName name="__FR2" localSheetId="8" hidden="1">{#N/A,#N/A,FALSE,"GERAL";#N/A,#N/A,FALSE,"012-96";#N/A,#N/A,FALSE,"018-96";#N/A,#N/A,FALSE,"027-96";#N/A,#N/A,FALSE,"059-96";#N/A,#N/A,FALSE,"076-96";#N/A,#N/A,FALSE,"019-97";#N/A,#N/A,FALSE,"021-97";#N/A,#N/A,FALSE,"022-97";#N/A,#N/A,FALSE,"028-97"}</definedName>
    <definedName name="__FR2" hidden="1">{#N/A,#N/A,FALSE,"GERAL";#N/A,#N/A,FALSE,"012-96";#N/A,#N/A,FALSE,"018-96";#N/A,#N/A,FALSE,"027-96";#N/A,#N/A,FALSE,"059-96";#N/A,#N/A,FALSE,"076-96";#N/A,#N/A,FALSE,"019-97";#N/A,#N/A,FALSE,"021-97";#N/A,#N/A,FALSE,"022-97";#N/A,#N/A,FALSE,"028-97"}</definedName>
    <definedName name="__HUL99" localSheetId="3">[14]Consultoria!#REF!</definedName>
    <definedName name="__HUL99">[14]Consultoria!#REF!</definedName>
    <definedName name="__ind100" localSheetId="4">#REF!</definedName>
    <definedName name="__ind100" localSheetId="15">#REF!</definedName>
    <definedName name="__ind100" localSheetId="21">#REF!</definedName>
    <definedName name="__ind100" localSheetId="9">#REF!</definedName>
    <definedName name="__ind100" localSheetId="8">#REF!</definedName>
    <definedName name="__ind100">#REF!</definedName>
    <definedName name="__ind2" localSheetId="4">#REF!</definedName>
    <definedName name="__ind2" localSheetId="15">#REF!</definedName>
    <definedName name="__ind2" localSheetId="9">#REF!</definedName>
    <definedName name="__ind2" localSheetId="8">#REF!</definedName>
    <definedName name="__ind2">#REF!</definedName>
    <definedName name="__IntlFixup" hidden="1">TRUE</definedName>
    <definedName name="__JAN2003" localSheetId="4">#REF!</definedName>
    <definedName name="__JAN2003" localSheetId="15">#REF!</definedName>
    <definedName name="__JAN2003" localSheetId="9">#REF!</definedName>
    <definedName name="__JAN2003" localSheetId="8">#REF!</definedName>
    <definedName name="__JAN2003">#REF!</definedName>
    <definedName name="__JAN95" localSheetId="4">#REF!</definedName>
    <definedName name="__JAN95" localSheetId="3">[14]Consultoria!#REF!</definedName>
    <definedName name="__JAN95" localSheetId="15">#REF!</definedName>
    <definedName name="__JAN95" localSheetId="7">#REF!</definedName>
    <definedName name="__JAN95" localSheetId="9">#REF!</definedName>
    <definedName name="__JAN95" localSheetId="8">#REF!</definedName>
    <definedName name="__JAN95">[14]Consultoria!#REF!</definedName>
    <definedName name="__JAN96" localSheetId="4">#REF!</definedName>
    <definedName name="__JAN96" localSheetId="3">[14]Consultoria!#REF!</definedName>
    <definedName name="__JAN96" localSheetId="15">#REF!</definedName>
    <definedName name="__JAN96" localSheetId="7">#REF!</definedName>
    <definedName name="__JAN96" localSheetId="9">#REF!</definedName>
    <definedName name="__JAN96" localSheetId="8">#REF!</definedName>
    <definedName name="__JAN96">[14]Consultoria!#REF!</definedName>
    <definedName name="__JAN97" localSheetId="4">#REF!</definedName>
    <definedName name="__JAN97" localSheetId="3">[14]Consultoria!#REF!</definedName>
    <definedName name="__JAN97" localSheetId="15">#REF!</definedName>
    <definedName name="__JAN97" localSheetId="7">#REF!</definedName>
    <definedName name="__JAN97" localSheetId="9">#REF!</definedName>
    <definedName name="__JAN97" localSheetId="8">#REF!</definedName>
    <definedName name="__JAN97">[14]Consultoria!#REF!</definedName>
    <definedName name="__JAN98" localSheetId="4">#REF!</definedName>
    <definedName name="__JAN98" localSheetId="3">[14]Consultoria!#REF!</definedName>
    <definedName name="__JAN98" localSheetId="15">#REF!</definedName>
    <definedName name="__JAN98" localSheetId="7">#REF!</definedName>
    <definedName name="__JAN98" localSheetId="9">#REF!</definedName>
    <definedName name="__JAN98" localSheetId="8">#REF!</definedName>
    <definedName name="__JAN98">[14]Consultoria!#REF!</definedName>
    <definedName name="__JAN9888" localSheetId="3">[14]Consultoria!#REF!</definedName>
    <definedName name="__JAN9888">[14]Consultoria!#REF!</definedName>
    <definedName name="__JAN99" localSheetId="4">#REF!</definedName>
    <definedName name="__JAN99" localSheetId="3">[14]Consultoria!#REF!</definedName>
    <definedName name="__JAN99" localSheetId="15">#REF!</definedName>
    <definedName name="__JAN99" localSheetId="7">#REF!</definedName>
    <definedName name="__JAN99" localSheetId="9">#REF!</definedName>
    <definedName name="__JAN99" localSheetId="8">#REF!</definedName>
    <definedName name="__JAN99">[14]Consultoria!#REF!</definedName>
    <definedName name="__JAZ1" localSheetId="4">#REF!</definedName>
    <definedName name="__JAZ1" localSheetId="15">#REF!</definedName>
    <definedName name="__JAZ1" localSheetId="21">#REF!</definedName>
    <definedName name="__JAZ1" localSheetId="9">#REF!</definedName>
    <definedName name="__JAZ1" localSheetId="8">#REF!</definedName>
    <definedName name="__JAZ1">#REF!</definedName>
    <definedName name="__JAZ11" localSheetId="4">#REF!</definedName>
    <definedName name="__JAZ11" localSheetId="15">#REF!</definedName>
    <definedName name="__JAZ11" localSheetId="21">#REF!</definedName>
    <definedName name="__JAZ11" localSheetId="9">#REF!</definedName>
    <definedName name="__JAZ11" localSheetId="8">#REF!</definedName>
    <definedName name="__JAZ11">#REF!</definedName>
    <definedName name="__JAZ2" localSheetId="4">#REF!</definedName>
    <definedName name="__JAZ2" localSheetId="15">#REF!</definedName>
    <definedName name="__JAZ2" localSheetId="21">#REF!</definedName>
    <definedName name="__JAZ2" localSheetId="9">#REF!</definedName>
    <definedName name="__JAZ2" localSheetId="8">#REF!</definedName>
    <definedName name="__JAZ2">#REF!</definedName>
    <definedName name="__JAZ22" localSheetId="15">#REF!</definedName>
    <definedName name="__JAZ22" localSheetId="21">#REF!</definedName>
    <definedName name="__JAZ22">#REF!</definedName>
    <definedName name="__JAZ3" localSheetId="15">#REF!</definedName>
    <definedName name="__JAZ3" localSheetId="21">#REF!</definedName>
    <definedName name="__JAZ3">#REF!</definedName>
    <definedName name="__JAZ33" localSheetId="15">#REF!</definedName>
    <definedName name="__JAZ33" localSheetId="21">#REF!</definedName>
    <definedName name="__JAZ33">#REF!</definedName>
    <definedName name="__JUL95" localSheetId="4">#REF!</definedName>
    <definedName name="__JUL95" localSheetId="3">[14]Consultoria!#REF!</definedName>
    <definedName name="__JUL95" localSheetId="15">#REF!</definedName>
    <definedName name="__JUL95" localSheetId="7">#REF!</definedName>
    <definedName name="__JUL95" localSheetId="9">#REF!</definedName>
    <definedName name="__JUL95" localSheetId="8">#REF!</definedName>
    <definedName name="__JUL95">[14]Consultoria!#REF!</definedName>
    <definedName name="__JUL96" localSheetId="4">#REF!</definedName>
    <definedName name="__JUL96" localSheetId="3">[14]Consultoria!#REF!</definedName>
    <definedName name="__JUL96" localSheetId="15">#REF!</definedName>
    <definedName name="__JUL96" localSheetId="7">#REF!</definedName>
    <definedName name="__JUL96" localSheetId="9">#REF!</definedName>
    <definedName name="__JUL96" localSheetId="8">#REF!</definedName>
    <definedName name="__JUL96">[14]Consultoria!#REF!</definedName>
    <definedName name="__JUL97" localSheetId="4">#REF!</definedName>
    <definedName name="__JUL97" localSheetId="3">[14]Consultoria!#REF!</definedName>
    <definedName name="__JUL97" localSheetId="15">#REF!</definedName>
    <definedName name="__JUL97" localSheetId="7">#REF!</definedName>
    <definedName name="__JUL97" localSheetId="9">#REF!</definedName>
    <definedName name="__JUL97" localSheetId="8">#REF!</definedName>
    <definedName name="__JUL97">[14]Consultoria!#REF!</definedName>
    <definedName name="__JUL98" localSheetId="4">#REF!</definedName>
    <definedName name="__JUL98" localSheetId="3">[14]Consultoria!#REF!</definedName>
    <definedName name="__JUL98" localSheetId="15">#REF!</definedName>
    <definedName name="__JUL98" localSheetId="7">#REF!</definedName>
    <definedName name="__JUL98" localSheetId="9">#REF!</definedName>
    <definedName name="__JUL98" localSheetId="8">#REF!</definedName>
    <definedName name="__JUL98">[14]Consultoria!#REF!</definedName>
    <definedName name="__JUL99" localSheetId="4">#REF!</definedName>
    <definedName name="__JUL99" localSheetId="3">[14]Consultoria!#REF!</definedName>
    <definedName name="__JUL99" localSheetId="15">#REF!</definedName>
    <definedName name="__JUL99" localSheetId="7">#REF!</definedName>
    <definedName name="__JUL99" localSheetId="9">#REF!</definedName>
    <definedName name="__JUL99" localSheetId="8">#REF!</definedName>
    <definedName name="__JUL99">[14]Consultoria!#REF!</definedName>
    <definedName name="__jun04" localSheetId="4" hidden="1">{"'gráf jan00'!$A$1:$AK$41"}</definedName>
    <definedName name="__jun04" localSheetId="9" hidden="1">{"'gráf jan00'!$A$1:$AK$41"}</definedName>
    <definedName name="__jun04" localSheetId="8" hidden="1">{"'gráf jan00'!$A$1:$AK$41"}</definedName>
    <definedName name="__jun04" hidden="1">{"'gráf jan00'!$A$1:$AK$41"}</definedName>
    <definedName name="__JUN95" localSheetId="4">#REF!</definedName>
    <definedName name="__JUN95" localSheetId="3">[14]Consultoria!#REF!</definedName>
    <definedName name="__JUN95" localSheetId="15">#REF!</definedName>
    <definedName name="__JUN95" localSheetId="7">#REF!</definedName>
    <definedName name="__JUN95" localSheetId="9">#REF!</definedName>
    <definedName name="__JUN95" localSheetId="8">#REF!</definedName>
    <definedName name="__JUN95">[14]Consultoria!#REF!</definedName>
    <definedName name="__JUN96" localSheetId="4">#REF!</definedName>
    <definedName name="__JUN96" localSheetId="3">[14]Consultoria!#REF!</definedName>
    <definedName name="__JUN96" localSheetId="15">#REF!</definedName>
    <definedName name="__JUN96" localSheetId="7">#REF!</definedName>
    <definedName name="__JUN96" localSheetId="9">#REF!</definedName>
    <definedName name="__JUN96" localSheetId="8">#REF!</definedName>
    <definedName name="__JUN96">[14]Consultoria!#REF!</definedName>
    <definedName name="__JUN97" localSheetId="4">#REF!</definedName>
    <definedName name="__JUN97" localSheetId="3">[14]Consultoria!#REF!</definedName>
    <definedName name="__JUN97" localSheetId="15">#REF!</definedName>
    <definedName name="__JUN97" localSheetId="7">#REF!</definedName>
    <definedName name="__JUN97" localSheetId="9">#REF!</definedName>
    <definedName name="__JUN97" localSheetId="8">#REF!</definedName>
    <definedName name="__JUN97">[14]Consultoria!#REF!</definedName>
    <definedName name="__JUN98" localSheetId="4">#REF!</definedName>
    <definedName name="__JUN98" localSheetId="3">[14]Consultoria!#REF!</definedName>
    <definedName name="__JUN98" localSheetId="15">#REF!</definedName>
    <definedName name="__JUN98" localSheetId="7">#REF!</definedName>
    <definedName name="__JUN98" localSheetId="9">#REF!</definedName>
    <definedName name="__JUN98" localSheetId="8">#REF!</definedName>
    <definedName name="__JUN98">[14]Consultoria!#REF!</definedName>
    <definedName name="__JUN99" localSheetId="4">#REF!</definedName>
    <definedName name="__JUN99" localSheetId="3">[14]Consultoria!#REF!</definedName>
    <definedName name="__JUN99" localSheetId="15">#REF!</definedName>
    <definedName name="__JUN99" localSheetId="7">#REF!</definedName>
    <definedName name="__JUN99" localSheetId="9">#REF!</definedName>
    <definedName name="__JUN99" localSheetId="8">#REF!</definedName>
    <definedName name="__JUN99">[14]Consultoria!#REF!</definedName>
    <definedName name="__KM406407" localSheetId="4">#REF!</definedName>
    <definedName name="__KM406407" localSheetId="15">#REF!</definedName>
    <definedName name="__KM406407" localSheetId="9">#REF!</definedName>
    <definedName name="__KM406407" localSheetId="8">#REF!</definedName>
    <definedName name="__KM406407">#REF!</definedName>
    <definedName name="__LAG2">[35]SERVIÇOS!$G$26</definedName>
    <definedName name="__lkh2" localSheetId="4">#REF!</definedName>
    <definedName name="__lkh2" localSheetId="15">#REF!</definedName>
    <definedName name="__lkh2" localSheetId="9">#REF!</definedName>
    <definedName name="__lkh2" localSheetId="8">#REF!</definedName>
    <definedName name="__lkh2">#REF!</definedName>
    <definedName name="__MAI08" localSheetId="3">[58]Consultoria!#REF!</definedName>
    <definedName name="__MAI08">[36]Consultoria!#REF!</definedName>
    <definedName name="__MAI95" localSheetId="4">#REF!</definedName>
    <definedName name="__MAI95" localSheetId="3">[14]Consultoria!#REF!</definedName>
    <definedName name="__MAI95" localSheetId="15">#REF!</definedName>
    <definedName name="__MAI95" localSheetId="7">#REF!</definedName>
    <definedName name="__MAI95" localSheetId="9">#REF!</definedName>
    <definedName name="__MAI95" localSheetId="8">#REF!</definedName>
    <definedName name="__MAI95">[14]Consultoria!#REF!</definedName>
    <definedName name="__MAI96" localSheetId="4">#REF!</definedName>
    <definedName name="__MAI96" localSheetId="3">[14]Consultoria!#REF!</definedName>
    <definedName name="__MAI96" localSheetId="15">#REF!</definedName>
    <definedName name="__MAI96" localSheetId="7">#REF!</definedName>
    <definedName name="__MAI96" localSheetId="9">#REF!</definedName>
    <definedName name="__MAI96" localSheetId="8">#REF!</definedName>
    <definedName name="__MAI96">[14]Consultoria!#REF!</definedName>
    <definedName name="__MAI97" localSheetId="4">#REF!</definedName>
    <definedName name="__MAI97" localSheetId="3">[14]Consultoria!#REF!</definedName>
    <definedName name="__MAI97" localSheetId="15">#REF!</definedName>
    <definedName name="__MAI97" localSheetId="7">#REF!</definedName>
    <definedName name="__MAI97" localSheetId="9">#REF!</definedName>
    <definedName name="__MAI97" localSheetId="8">#REF!</definedName>
    <definedName name="__MAI97">[14]Consultoria!#REF!</definedName>
    <definedName name="__MAI98" localSheetId="4">#REF!</definedName>
    <definedName name="__MAI98" localSheetId="3">[14]Consultoria!#REF!</definedName>
    <definedName name="__MAI98" localSheetId="15">#REF!</definedName>
    <definedName name="__MAI98" localSheetId="7">#REF!</definedName>
    <definedName name="__MAI98" localSheetId="9">#REF!</definedName>
    <definedName name="__MAI98" localSheetId="8">#REF!</definedName>
    <definedName name="__MAI98">[14]Consultoria!#REF!</definedName>
    <definedName name="__MAI99" localSheetId="4">#REF!</definedName>
    <definedName name="__MAI99" localSheetId="3">[14]Consultoria!#REF!</definedName>
    <definedName name="__MAI99" localSheetId="15">#REF!</definedName>
    <definedName name="__MAI99" localSheetId="7">#REF!</definedName>
    <definedName name="__MAI99" localSheetId="9">#REF!</definedName>
    <definedName name="__MAI99" localSheetId="8">#REF!</definedName>
    <definedName name="__MAI99">[14]Consultoria!#REF!</definedName>
    <definedName name="__MAI990" localSheetId="3">[14]Consultoria!#REF!</definedName>
    <definedName name="__MAI990">[14]Consultoria!#REF!</definedName>
    <definedName name="__MAR09" localSheetId="3">[58]Consultoria!#REF!</definedName>
    <definedName name="__MAR09">[36]Consultoria!#REF!</definedName>
    <definedName name="__MAR95" localSheetId="4">#REF!</definedName>
    <definedName name="__MAR95" localSheetId="3">[14]Consultoria!#REF!</definedName>
    <definedName name="__MAR95" localSheetId="15">#REF!</definedName>
    <definedName name="__MAR95" localSheetId="7">#REF!</definedName>
    <definedName name="__MAR95" localSheetId="9">#REF!</definedName>
    <definedName name="__MAR95" localSheetId="8">#REF!</definedName>
    <definedName name="__MAR95">[14]Consultoria!#REF!</definedName>
    <definedName name="__MAR96" localSheetId="4">#REF!</definedName>
    <definedName name="__MAR96" localSheetId="3">[14]Consultoria!#REF!</definedName>
    <definedName name="__MAR96" localSheetId="15">#REF!</definedName>
    <definedName name="__MAR96" localSheetId="7">#REF!</definedName>
    <definedName name="__MAR96" localSheetId="9">#REF!</definedName>
    <definedName name="__MAR96" localSheetId="8">#REF!</definedName>
    <definedName name="__MAR96">[14]Consultoria!#REF!</definedName>
    <definedName name="__MAR97" localSheetId="4">#REF!</definedName>
    <definedName name="__MAR97" localSheetId="3">[14]Consultoria!#REF!</definedName>
    <definedName name="__MAR97" localSheetId="15">#REF!</definedName>
    <definedName name="__MAR97" localSheetId="7">#REF!</definedName>
    <definedName name="__MAR97" localSheetId="9">#REF!</definedName>
    <definedName name="__MAR97" localSheetId="8">#REF!</definedName>
    <definedName name="__MAR97">[14]Consultoria!#REF!</definedName>
    <definedName name="__MAR98" localSheetId="4">#REF!</definedName>
    <definedName name="__MAR98" localSheetId="3">[14]Consultoria!#REF!</definedName>
    <definedName name="__MAR98" localSheetId="15">#REF!</definedName>
    <definedName name="__MAR98" localSheetId="7">#REF!</definedName>
    <definedName name="__MAR98" localSheetId="9">#REF!</definedName>
    <definedName name="__MAR98" localSheetId="8">#REF!</definedName>
    <definedName name="__MAR98">[14]Consultoria!#REF!</definedName>
    <definedName name="__MAR99" localSheetId="4">#REF!</definedName>
    <definedName name="__MAR99" localSheetId="3">[14]Consultoria!#REF!</definedName>
    <definedName name="__MAR99" localSheetId="15">#REF!</definedName>
    <definedName name="__MAR99" localSheetId="7">#REF!</definedName>
    <definedName name="__MAR99" localSheetId="9">#REF!</definedName>
    <definedName name="__MAR99" localSheetId="8">#REF!</definedName>
    <definedName name="__MAR99">[14]Consultoria!#REF!</definedName>
    <definedName name="__mem2" localSheetId="4">#REF!</definedName>
    <definedName name="__mem2" localSheetId="15">#REF!</definedName>
    <definedName name="__mem2" localSheetId="21">'[7]Mat Asf'!$H$37</definedName>
    <definedName name="__mem2" localSheetId="9">#REF!</definedName>
    <definedName name="__mem2" localSheetId="8">#REF!</definedName>
    <definedName name="__mem2">#REF!</definedName>
    <definedName name="__MO2" localSheetId="4">'[59]Desmat 0,15'!$H$30</definedName>
    <definedName name="__MO2" localSheetId="21">'[43]Desmat 0,15'!$H$30</definedName>
    <definedName name="__MO2">'[59]Desmat 0,15'!$H$30</definedName>
    <definedName name="__NOV94" localSheetId="4">#REF!</definedName>
    <definedName name="__NOV94" localSheetId="3">[14]Consultoria!#REF!</definedName>
    <definedName name="__NOV94" localSheetId="15">#REF!</definedName>
    <definedName name="__NOV94" localSheetId="7">#REF!</definedName>
    <definedName name="__NOV94" localSheetId="9">#REF!</definedName>
    <definedName name="__NOV94" localSheetId="8">#REF!</definedName>
    <definedName name="__NOV94">[14]Consultoria!#REF!</definedName>
    <definedName name="__NOV95" localSheetId="4">#REF!</definedName>
    <definedName name="__NOV95" localSheetId="3">[14]Consultoria!#REF!</definedName>
    <definedName name="__NOV95" localSheetId="15">#REF!</definedName>
    <definedName name="__NOV95" localSheetId="7">#REF!</definedName>
    <definedName name="__NOV95" localSheetId="9">#REF!</definedName>
    <definedName name="__NOV95" localSheetId="8">#REF!</definedName>
    <definedName name="__NOV95">[14]Consultoria!#REF!</definedName>
    <definedName name="__NOV96" localSheetId="4">#REF!</definedName>
    <definedName name="__NOV96" localSheetId="3">[14]Consultoria!#REF!</definedName>
    <definedName name="__NOV96" localSheetId="15">#REF!</definedName>
    <definedName name="__NOV96" localSheetId="7">#REF!</definedName>
    <definedName name="__NOV96" localSheetId="9">#REF!</definedName>
    <definedName name="__NOV96" localSheetId="8">#REF!</definedName>
    <definedName name="__NOV96">[14]Consultoria!#REF!</definedName>
    <definedName name="__NOV97" localSheetId="4">#REF!</definedName>
    <definedName name="__NOV97" localSheetId="3">[14]Consultoria!#REF!</definedName>
    <definedName name="__NOV97" localSheetId="15">#REF!</definedName>
    <definedName name="__NOV97" localSheetId="7">#REF!</definedName>
    <definedName name="__NOV97" localSheetId="9">#REF!</definedName>
    <definedName name="__NOV97" localSheetId="8">#REF!</definedName>
    <definedName name="__NOV97">[14]Consultoria!#REF!</definedName>
    <definedName name="__NOV98" localSheetId="4">#REF!</definedName>
    <definedName name="__NOV98" localSheetId="3">[14]Consultoria!#REF!</definedName>
    <definedName name="__NOV98" localSheetId="15">#REF!</definedName>
    <definedName name="__NOV98" localSheetId="7">#REF!</definedName>
    <definedName name="__NOV98" localSheetId="9">#REF!</definedName>
    <definedName name="__NOV98" localSheetId="8">#REF!</definedName>
    <definedName name="__NOV98">[14]Consultoria!#REF!</definedName>
    <definedName name="__NOV99" localSheetId="4">#REF!</definedName>
    <definedName name="__NOV99" localSheetId="3">[14]Consultoria!#REF!</definedName>
    <definedName name="__NOV99" localSheetId="15">#REF!</definedName>
    <definedName name="__NOV99" localSheetId="7">#REF!</definedName>
    <definedName name="__NOV99" localSheetId="9">#REF!</definedName>
    <definedName name="__NOV99" localSheetId="8">#REF!</definedName>
    <definedName name="__NOV99">[14]Consultoria!#REF!</definedName>
    <definedName name="__oac2" localSheetId="4">#REF!</definedName>
    <definedName name="__oac2" localSheetId="15">#REF!</definedName>
    <definedName name="__oac2" localSheetId="21">#REF!</definedName>
    <definedName name="__oac2" localSheetId="9">#REF!</definedName>
    <definedName name="__oac2" localSheetId="8">#REF!</definedName>
    <definedName name="__oac2">#REF!</definedName>
    <definedName name="__oae2" localSheetId="4">#REF!</definedName>
    <definedName name="__oae2" localSheetId="15">#REF!</definedName>
    <definedName name="__oae2" localSheetId="21">#REF!</definedName>
    <definedName name="__oae2" localSheetId="9">#REF!</definedName>
    <definedName name="__oae2" localSheetId="8">#REF!</definedName>
    <definedName name="__oae2">#REF!</definedName>
    <definedName name="__oco2" localSheetId="4">#REF!</definedName>
    <definedName name="__oco2" localSheetId="15">#REF!</definedName>
    <definedName name="__oco2" localSheetId="21">#REF!</definedName>
    <definedName name="__oco2" localSheetId="9">#REF!</definedName>
    <definedName name="__oco2" localSheetId="8">#REF!</definedName>
    <definedName name="__oco2">#REF!</definedName>
    <definedName name="__OUT94" localSheetId="4">#REF!</definedName>
    <definedName name="__OUT94" localSheetId="3">[14]Consultoria!#REF!</definedName>
    <definedName name="__OUT94" localSheetId="15">#REF!</definedName>
    <definedName name="__OUT94" localSheetId="7">#REF!</definedName>
    <definedName name="__OUT94" localSheetId="9">#REF!</definedName>
    <definedName name="__OUT94" localSheetId="8">#REF!</definedName>
    <definedName name="__OUT94">[14]Consultoria!#REF!</definedName>
    <definedName name="__OUT95" localSheetId="4">#REF!</definedName>
    <definedName name="__OUT95" localSheetId="3">[14]Consultoria!#REF!</definedName>
    <definedName name="__OUT95" localSheetId="15">#REF!</definedName>
    <definedName name="__OUT95" localSheetId="7">#REF!</definedName>
    <definedName name="__OUT95" localSheetId="9">#REF!</definedName>
    <definedName name="__OUT95" localSheetId="8">#REF!</definedName>
    <definedName name="__OUT95">[14]Consultoria!#REF!</definedName>
    <definedName name="__OUT96" localSheetId="4">#REF!</definedName>
    <definedName name="__OUT96" localSheetId="3">[14]Consultoria!#REF!</definedName>
    <definedName name="__OUT96" localSheetId="15">#REF!</definedName>
    <definedName name="__OUT96" localSheetId="7">#REF!</definedName>
    <definedName name="__OUT96" localSheetId="9">#REF!</definedName>
    <definedName name="__OUT96" localSheetId="8">#REF!</definedName>
    <definedName name="__OUT96">[14]Consultoria!#REF!</definedName>
    <definedName name="__OUT97" localSheetId="4">#REF!</definedName>
    <definedName name="__OUT97" localSheetId="3">[14]Consultoria!#REF!</definedName>
    <definedName name="__OUT97" localSheetId="15">#REF!</definedName>
    <definedName name="__OUT97" localSheetId="7">#REF!</definedName>
    <definedName name="__OUT97" localSheetId="9">#REF!</definedName>
    <definedName name="__OUT97" localSheetId="8">#REF!</definedName>
    <definedName name="__OUT97">[14]Consultoria!#REF!</definedName>
    <definedName name="__OUT98" localSheetId="4" hidden="1">{#N/A,#N/A,TRUE,"Serviços"}</definedName>
    <definedName name="__OUT98" localSheetId="3">[14]Consultoria!#REF!</definedName>
    <definedName name="__OUT98" localSheetId="7" hidden="1">{#N/A,#N/A,TRUE,"Serviços"}</definedName>
    <definedName name="__OUT98" localSheetId="9" hidden="1">{#N/A,#N/A,TRUE,"Serviços"}</definedName>
    <definedName name="__OUT98" localSheetId="8" hidden="1">{#N/A,#N/A,TRUE,"Serviços"}</definedName>
    <definedName name="__OUT98">[14]Consultoria!#REF!</definedName>
    <definedName name="__OUT988888" hidden="1">{#N/A,#N/A,TRUE,"Serviços"}</definedName>
    <definedName name="__OUT99" localSheetId="4">#REF!</definedName>
    <definedName name="__OUT99" localSheetId="3">[14]Consultoria!#REF!</definedName>
    <definedName name="__OUT99" localSheetId="15">#REF!</definedName>
    <definedName name="__OUT99" localSheetId="7">#REF!</definedName>
    <definedName name="__OUT99" localSheetId="9">#REF!</definedName>
    <definedName name="__OUT99" localSheetId="8">#REF!</definedName>
    <definedName name="__OUT99">[14]Consultoria!#REF!</definedName>
    <definedName name="__PA01" hidden="1">{"'teste'!$B$2:$R$49"}</definedName>
    <definedName name="__PAG1">"$#REF!.$C$16"</definedName>
    <definedName name="__PAG10">"$#REF!.$C$26"</definedName>
    <definedName name="__PAG11">"$#REF!.$C$27"</definedName>
    <definedName name="__PAG12">"$#REF!.$C$28"</definedName>
    <definedName name="__PAG13">"$#REF!.$C$21"</definedName>
    <definedName name="__PAG2">"$#REF!.$C$17"</definedName>
    <definedName name="__PAG3">"$#REF!.$C$18"</definedName>
    <definedName name="__PAG4">"$#REF!.$C$19"</definedName>
    <definedName name="__PAG5">"$#REF!.$C$20"</definedName>
    <definedName name="__PAG6">"$#REF!.$C$22"</definedName>
    <definedName name="__PAG7">"$#REF!.$C$23"</definedName>
    <definedName name="__PAG8">"$#REF!.$C$24"</definedName>
    <definedName name="__PAG9">"$#REF!.$C$25"</definedName>
    <definedName name="__pav2" localSheetId="4">#REF!</definedName>
    <definedName name="__pav2" localSheetId="15">#REF!</definedName>
    <definedName name="__pav2" localSheetId="21">#REF!</definedName>
    <definedName name="__pav2" localSheetId="9">#REF!</definedName>
    <definedName name="__pav2" localSheetId="8">#REF!</definedName>
    <definedName name="__pav2">#REF!</definedName>
    <definedName name="__PL1" localSheetId="4">#REF!</definedName>
    <definedName name="__PL1" localSheetId="15">#REF!</definedName>
    <definedName name="__PL1" localSheetId="9">#REF!</definedName>
    <definedName name="__PL1" localSheetId="8">#REF!</definedName>
    <definedName name="__PL1">#REF!</definedName>
    <definedName name="__PMF2" localSheetId="4">'[60]BR-230 POMBAL-S.GONÇALO'!$B$7</definedName>
    <definedName name="__PMF2">'[60]BR-230 POMBAL-S.GONÇALO'!$B$7</definedName>
    <definedName name="__PN10" localSheetId="4" hidden="1">{"'gráf jan00'!$A$1:$AK$41"}</definedName>
    <definedName name="__PN10" localSheetId="9" hidden="1">{"'gráf jan00'!$A$1:$AK$41"}</definedName>
    <definedName name="__PN10" localSheetId="8" hidden="1">{"'gráf jan00'!$A$1:$AK$41"}</definedName>
    <definedName name="__PN10" hidden="1">{"'gráf jan00'!$A$1:$AK$41"}</definedName>
    <definedName name="__QQ2" localSheetId="4">#N/A</definedName>
    <definedName name="__QQ2" localSheetId="9">'Mem Calc Pontes'!__QQ2</definedName>
    <definedName name="__QQ2" localSheetId="8">'Mem. Calc.'!__QQ2</definedName>
    <definedName name="__QQ2">[0]!__QQ2</definedName>
    <definedName name="__r" localSheetId="4">#REF!</definedName>
    <definedName name="__r" localSheetId="15">#REF!</definedName>
    <definedName name="__r" localSheetId="9">#REF!</definedName>
    <definedName name="__r" localSheetId="8">#REF!</definedName>
    <definedName name="__r">#REF!</definedName>
    <definedName name="__Rbv1" localSheetId="4">'[19]Página 16'!$C$3:$C$7</definedName>
    <definedName name="__Rbv1">'[19]Página 16'!$C$3:$C$7</definedName>
    <definedName name="__reg1" localSheetId="4">[21]DADOS!$B$4</definedName>
    <definedName name="__reg1">[21]DADOS!$B$4</definedName>
    <definedName name="__reg3" localSheetId="4">[22]eq!$A$2:$D$42</definedName>
    <definedName name="__reg3">[22]eq!$A$2:$D$42</definedName>
    <definedName name="__reg5" localSheetId="4">[22]mo!$A$2:$C$10</definedName>
    <definedName name="__reg5">[22]mo!$A$2:$C$10</definedName>
    <definedName name="__reg7" localSheetId="4">[21]mat!$A$2:$C$33</definedName>
    <definedName name="__reg7">[21]mat!$A$2:$C$33</definedName>
    <definedName name="__RET1" localSheetId="4">#REF!</definedName>
    <definedName name="__RET1" localSheetId="15">#REF!</definedName>
    <definedName name="__RET1" localSheetId="21">#REF!</definedName>
    <definedName name="__RET1" localSheetId="9">#REF!</definedName>
    <definedName name="__RET1" localSheetId="8">#REF!</definedName>
    <definedName name="__RET1">#REF!</definedName>
    <definedName name="__SE2" localSheetId="4">#REF!</definedName>
    <definedName name="__SE2" localSheetId="15">#REF!</definedName>
    <definedName name="__SE2" localSheetId="9">#REF!</definedName>
    <definedName name="__SE2" localSheetId="8">#REF!</definedName>
    <definedName name="__SE2">#REF!</definedName>
    <definedName name="__SET94" localSheetId="4">#REF!</definedName>
    <definedName name="__SET94" localSheetId="3">[14]Consultoria!#REF!</definedName>
    <definedName name="__SET94" localSheetId="15">#REF!</definedName>
    <definedName name="__SET94" localSheetId="7">#REF!</definedName>
    <definedName name="__SET94" localSheetId="9">#REF!</definedName>
    <definedName name="__SET94" localSheetId="8">#REF!</definedName>
    <definedName name="__SET94">[14]Consultoria!#REF!</definedName>
    <definedName name="__SET95" localSheetId="4">#REF!</definedName>
    <definedName name="__SET95" localSheetId="3">[14]Consultoria!#REF!</definedName>
    <definedName name="__SET95" localSheetId="15">#REF!</definedName>
    <definedName name="__SET95" localSheetId="7">#REF!</definedName>
    <definedName name="__SET95" localSheetId="9">#REF!</definedName>
    <definedName name="__SET95" localSheetId="8">#REF!</definedName>
    <definedName name="__SET95">[14]Consultoria!#REF!</definedName>
    <definedName name="__SET96" localSheetId="4">#REF!</definedName>
    <definedName name="__SET96" localSheetId="3">[14]Consultoria!#REF!</definedName>
    <definedName name="__SET96" localSheetId="15">#REF!</definedName>
    <definedName name="__SET96" localSheetId="7">#REF!</definedName>
    <definedName name="__SET96" localSheetId="9">#REF!</definedName>
    <definedName name="__SET96" localSheetId="8">#REF!</definedName>
    <definedName name="__SET96">[14]Consultoria!#REF!</definedName>
    <definedName name="__SET97" localSheetId="4">#REF!</definedName>
    <definedName name="__SET97" localSheetId="3">[14]Consultoria!#REF!</definedName>
    <definedName name="__SET97" localSheetId="15">#REF!</definedName>
    <definedName name="__SET97" localSheetId="7">#REF!</definedName>
    <definedName name="__SET97" localSheetId="9">#REF!</definedName>
    <definedName name="__SET97" localSheetId="8">#REF!</definedName>
    <definedName name="__SET97">[14]Consultoria!#REF!</definedName>
    <definedName name="__SET98" localSheetId="4">#REF!</definedName>
    <definedName name="__SET98" localSheetId="3">[14]Consultoria!#REF!</definedName>
    <definedName name="__SET98" localSheetId="15">#REF!</definedName>
    <definedName name="__SET98" localSheetId="7">#REF!</definedName>
    <definedName name="__SET98" localSheetId="9">#REF!</definedName>
    <definedName name="__SET98" localSheetId="8">#REF!</definedName>
    <definedName name="__SET98">[14]Consultoria!#REF!</definedName>
    <definedName name="__SET99" localSheetId="4">#REF!</definedName>
    <definedName name="__SET99" localSheetId="3">[14]Consultoria!#REF!</definedName>
    <definedName name="__SET99" localSheetId="15">#REF!</definedName>
    <definedName name="__SET99" localSheetId="7">#REF!</definedName>
    <definedName name="__SET99" localSheetId="9">#REF!</definedName>
    <definedName name="__SET99" localSheetId="8">#REF!</definedName>
    <definedName name="__SET99">[14]Consultoria!#REF!</definedName>
    <definedName name="__STC04" localSheetId="4">#REF!</definedName>
    <definedName name="__STC04" localSheetId="15">#REF!</definedName>
    <definedName name="__STC04" localSheetId="9">#REF!</definedName>
    <definedName name="__STC04" localSheetId="8">#REF!</definedName>
    <definedName name="__STC04">#REF!</definedName>
    <definedName name="__tab0198">'[61]DER janeiro98'!$A$1:$D$810</definedName>
    <definedName name="__TB10">"'file:///D:/Meus documentos/ANASTÁCIO/SERCEL/BR262990800.xls'#$TLMB.$#REF!$#REF!"</definedName>
    <definedName name="__tb97">"$#REF!.$E$71"</definedName>
    <definedName name="__tbw97">"$#REF!.$E$73"</definedName>
    <definedName name="__TCB4">"$#REF!.$I$26"</definedName>
    <definedName name="__TCB5">[45]TLCB5!$I$34</definedName>
    <definedName name="__TCC4">"$#REF!.$I$18"</definedName>
    <definedName name="__TCM30">[45]MB!$F$25</definedName>
    <definedName name="__TEB4">"$#REF!.$I$16"</definedName>
    <definedName name="__ter2" localSheetId="4">#REF!</definedName>
    <definedName name="__ter2" localSheetId="15">#REF!</definedName>
    <definedName name="__ter2" localSheetId="21">#REF!</definedName>
    <definedName name="__ter2" localSheetId="9">#REF!</definedName>
    <definedName name="__ter2" localSheetId="8">#REF!</definedName>
    <definedName name="__ter2">#REF!</definedName>
    <definedName name="__tsd4" localSheetId="4">#REF!</definedName>
    <definedName name="__tsd4" localSheetId="15">#REF!</definedName>
    <definedName name="__tsd4" localSheetId="21">#REF!</definedName>
    <definedName name="__tsd4" localSheetId="9">#REF!</definedName>
    <definedName name="__tsd4" localSheetId="8">#REF!</definedName>
    <definedName name="__tsd4">#REF!</definedName>
    <definedName name="__TT1" localSheetId="4">'[26]Rel-15ª med.'!$D$18</definedName>
    <definedName name="__TT1" localSheetId="21">[9]RELATÓRIO!$D$18</definedName>
    <definedName name="__TT1">'[26]Rel-15ª med.'!$D$18</definedName>
    <definedName name="__TT10" localSheetId="4">[27]RELATÓRIO!$D$64</definedName>
    <definedName name="__TT10" localSheetId="21">[9]RELATÓRIO!$D$64</definedName>
    <definedName name="__TT10">[27]RELATÓRIO!$D$64</definedName>
    <definedName name="__TT100" localSheetId="4">[27]RELATÓRIO!$D$530</definedName>
    <definedName name="__TT100" localSheetId="21">[9]RELATÓRIO!$D$530</definedName>
    <definedName name="__TT100">[27]RELATÓRIO!$D$530</definedName>
    <definedName name="__TT101" localSheetId="4">[27]RELATÓRIO!$D$535</definedName>
    <definedName name="__TT101" localSheetId="21">[9]RELATÓRIO!$D$535</definedName>
    <definedName name="__TT101">[27]RELATÓRIO!$D$535</definedName>
    <definedName name="__TT102" localSheetId="4">'[15]Relatório-1ª med.'!#REF!</definedName>
    <definedName name="__TT102" localSheetId="15">'[15]Relatório-1ª med.'!#REF!</definedName>
    <definedName name="__TT102" localSheetId="21">[9]RELATÓRIO!$D$540</definedName>
    <definedName name="__TT102" localSheetId="9">'[15]Relatório-1ª med.'!#REF!</definedName>
    <definedName name="__TT102" localSheetId="8">'[15]Relatório-1ª med.'!#REF!</definedName>
    <definedName name="__TT102">'[15]Relatório-1ª med.'!#REF!</definedName>
    <definedName name="__TT103" localSheetId="4">[27]RELATÓRIO!$D$545</definedName>
    <definedName name="__TT103" localSheetId="21">[9]RELATÓRIO!$D$545</definedName>
    <definedName name="__TT103">[27]RELATÓRIO!$D$545</definedName>
    <definedName name="__TT104" localSheetId="4">[27]RELATÓRIO!$D$550</definedName>
    <definedName name="__TT104" localSheetId="21">[9]RELATÓRIO!$D$550</definedName>
    <definedName name="__TT104">[27]RELATÓRIO!$D$550</definedName>
    <definedName name="__TT105" localSheetId="4">[27]RELATÓRIO!$D$555</definedName>
    <definedName name="__TT105" localSheetId="21">[9]RELATÓRIO!$D$555</definedName>
    <definedName name="__TT105">[27]RELATÓRIO!$D$555</definedName>
    <definedName name="__TT106" localSheetId="4">[27]RELATÓRIO!$D$560</definedName>
    <definedName name="__TT106" localSheetId="21">[9]RELATÓRIO!$D$560</definedName>
    <definedName name="__TT106">[27]RELATÓRIO!$D$560</definedName>
    <definedName name="__TT107" localSheetId="4">'[15]Relatório-1ª med.'!#REF!</definedName>
    <definedName name="__TT107" localSheetId="15">'[15]Relatório-1ª med.'!#REF!</definedName>
    <definedName name="__TT107" localSheetId="21">[9]RELATÓRIO!$D$567</definedName>
    <definedName name="__TT107" localSheetId="9">'[15]Relatório-1ª med.'!#REF!</definedName>
    <definedName name="__TT107" localSheetId="8">'[15]Relatório-1ª med.'!#REF!</definedName>
    <definedName name="__TT107">'[15]Relatório-1ª med.'!#REF!</definedName>
    <definedName name="__TT108" localSheetId="4">[27]RELATÓRIO!$D$572</definedName>
    <definedName name="__TT108" localSheetId="21">[9]RELATÓRIO!$D$572</definedName>
    <definedName name="__TT108">[27]RELATÓRIO!$D$572</definedName>
    <definedName name="__TT109" localSheetId="4">[27]RELATÓRIO!$D$577</definedName>
    <definedName name="__TT109" localSheetId="21">[9]RELATÓRIO!$D$577</definedName>
    <definedName name="__TT109">[27]RELATÓRIO!$D$577</definedName>
    <definedName name="__TT11" localSheetId="4">[27]RELATÓRIO!$D$69</definedName>
    <definedName name="__TT11" localSheetId="21">[9]RELATÓRIO!$D$69</definedName>
    <definedName name="__TT11">[27]RELATÓRIO!$D$69</definedName>
    <definedName name="__TT110" localSheetId="4">[27]RELATÓRIO!$D$582</definedName>
    <definedName name="__TT110" localSheetId="21">[9]RELATÓRIO!$D$582</definedName>
    <definedName name="__TT110">[27]RELATÓRIO!$D$582</definedName>
    <definedName name="__TT111" localSheetId="4">[27]RELATÓRIO!$D$587</definedName>
    <definedName name="__TT111" localSheetId="21">[9]RELATÓRIO!$D$587</definedName>
    <definedName name="__TT111">[27]RELATÓRIO!$D$587</definedName>
    <definedName name="__TT112" localSheetId="4">[27]RELATÓRIO!$D$592</definedName>
    <definedName name="__TT112" localSheetId="21">[9]RELATÓRIO!$D$592</definedName>
    <definedName name="__TT112">[27]RELATÓRIO!$D$592</definedName>
    <definedName name="__TT113" localSheetId="4">[27]RELATÓRIO!$D$597</definedName>
    <definedName name="__TT113" localSheetId="21">[9]RELATÓRIO!$D$597</definedName>
    <definedName name="__TT113">[27]RELATÓRIO!$D$597</definedName>
    <definedName name="__TT114" localSheetId="4">[27]RELATÓRIO!$D$602</definedName>
    <definedName name="__TT114" localSheetId="21">[9]RELATÓRIO!$D$602</definedName>
    <definedName name="__TT114">[27]RELATÓRIO!$D$602</definedName>
    <definedName name="__TT115" localSheetId="4">[27]RELATÓRIO!$D$607</definedName>
    <definedName name="__TT115" localSheetId="21">[9]RELATÓRIO!$D$607</definedName>
    <definedName name="__TT115">[27]RELATÓRIO!$D$607</definedName>
    <definedName name="__TT116" localSheetId="4">[27]RELATÓRIO!$D$612</definedName>
    <definedName name="__TT116" localSheetId="21">[9]RELATÓRIO!$D$612</definedName>
    <definedName name="__TT116">[27]RELATÓRIO!$D$612</definedName>
    <definedName name="__TT117" localSheetId="4">[27]RELATÓRIO!$D$616</definedName>
    <definedName name="__TT117" localSheetId="21">[9]RELATÓRIO!$D$616</definedName>
    <definedName name="__TT117">[27]RELATÓRIO!$D$616</definedName>
    <definedName name="__TT118" localSheetId="4">[27]RELATÓRIO!$D$621</definedName>
    <definedName name="__TT118" localSheetId="21">[9]RELATÓRIO!$D$621</definedName>
    <definedName name="__TT118">[27]RELATÓRIO!$D$621</definedName>
    <definedName name="__TT119" localSheetId="4">[27]RELATÓRIO!$D$626</definedName>
    <definedName name="__TT119" localSheetId="21">[9]RELATÓRIO!$D$626</definedName>
    <definedName name="__TT119">[27]RELATÓRIO!$D$626</definedName>
    <definedName name="__TT12" localSheetId="4">[27]RELATÓRIO!$D$74</definedName>
    <definedName name="__TT12" localSheetId="21">[9]RELATÓRIO!$D$74</definedName>
    <definedName name="__TT12">[27]RELATÓRIO!$D$74</definedName>
    <definedName name="__TT120" localSheetId="4">[27]RELATÓRIO!$D$631</definedName>
    <definedName name="__TT120" localSheetId="21">[9]RELATÓRIO!$D$631</definedName>
    <definedName name="__TT120">[27]RELATÓRIO!$D$631</definedName>
    <definedName name="__TT121" localSheetId="4">'[15]Relatório-1ª med.'!#REF!</definedName>
    <definedName name="__TT121" localSheetId="15">'[15]Relatório-1ª med.'!#REF!</definedName>
    <definedName name="__TT121" localSheetId="21">[9]RELATÓRIO!$D$636</definedName>
    <definedName name="__TT121" localSheetId="9">'[15]Relatório-1ª med.'!#REF!</definedName>
    <definedName name="__TT121" localSheetId="8">'[15]Relatório-1ª med.'!#REF!</definedName>
    <definedName name="__TT121">'[15]Relatório-1ª med.'!#REF!</definedName>
    <definedName name="__TT122" localSheetId="4">[27]RELATÓRIO!$D$641</definedName>
    <definedName name="__TT122" localSheetId="21">[9]RELATÓRIO!$D$641</definedName>
    <definedName name="__TT122">[27]RELATÓRIO!$D$641</definedName>
    <definedName name="__TT123" localSheetId="4">'[15]Relatório-1ª med.'!#REF!</definedName>
    <definedName name="__TT123" localSheetId="15">'[15]Relatório-1ª med.'!#REF!</definedName>
    <definedName name="__TT123" localSheetId="21">[9]RELATÓRIO!$D$646</definedName>
    <definedName name="__TT123" localSheetId="9">'[15]Relatório-1ª med.'!#REF!</definedName>
    <definedName name="__TT123" localSheetId="8">'[15]Relatório-1ª med.'!#REF!</definedName>
    <definedName name="__TT123">'[15]Relatório-1ª med.'!#REF!</definedName>
    <definedName name="__TT124" localSheetId="4">[27]RELATÓRIO!$D$652</definedName>
    <definedName name="__TT124" localSheetId="21">[9]RELATÓRIO!$D$652</definedName>
    <definedName name="__TT124">[27]RELATÓRIO!$D$652</definedName>
    <definedName name="__TT125" localSheetId="4">[27]RELATÓRIO!$D$657</definedName>
    <definedName name="__TT125" localSheetId="21">[9]RELATÓRIO!$D$657</definedName>
    <definedName name="__TT125">[27]RELATÓRIO!$D$657</definedName>
    <definedName name="__TT126" localSheetId="4">[27]RELATÓRIO!$D$662</definedName>
    <definedName name="__TT126" localSheetId="21">[9]RELATÓRIO!$D$662</definedName>
    <definedName name="__TT126">[27]RELATÓRIO!$D$662</definedName>
    <definedName name="__TT127" localSheetId="4">[27]RELATÓRIO!$D$667</definedName>
    <definedName name="__TT127" localSheetId="21">[9]RELATÓRIO!$D$667</definedName>
    <definedName name="__TT127">[27]RELATÓRIO!$D$667</definedName>
    <definedName name="__TT128" localSheetId="4">[27]RELATÓRIO!$D$672</definedName>
    <definedName name="__TT128" localSheetId="21">[9]RELATÓRIO!$D$672</definedName>
    <definedName name="__TT128">[27]RELATÓRIO!$D$672</definedName>
    <definedName name="__TT129" localSheetId="4">[27]RELATÓRIO!$D$677</definedName>
    <definedName name="__TT129" localSheetId="21">[9]RELATÓRIO!$D$677</definedName>
    <definedName name="__TT129">[27]RELATÓRIO!$D$677</definedName>
    <definedName name="__TT13" localSheetId="4">[27]RELATÓRIO!$D$79</definedName>
    <definedName name="__TT13" localSheetId="21">[9]RELATÓRIO!$D$79</definedName>
    <definedName name="__TT13">[27]RELATÓRIO!$D$79</definedName>
    <definedName name="__TT130" localSheetId="4">[27]RELATÓRIO!$D$682</definedName>
    <definedName name="__TT130" localSheetId="21">[9]RELATÓRIO!$D$682</definedName>
    <definedName name="__TT130">[27]RELATÓRIO!$D$682</definedName>
    <definedName name="__TT131" localSheetId="4">[27]RELATÓRIO!$D$687</definedName>
    <definedName name="__TT131" localSheetId="21">[9]RELATÓRIO!$D$687</definedName>
    <definedName name="__TT131">[27]RELATÓRIO!$D$687</definedName>
    <definedName name="__TT132" localSheetId="4">[27]RELATÓRIO!$D$692</definedName>
    <definedName name="__TT132" localSheetId="21">[9]RELATÓRIO!$D$692</definedName>
    <definedName name="__TT132">[27]RELATÓRIO!$D$692</definedName>
    <definedName name="__TT133" localSheetId="4">[27]RELATÓRIO!$D$697</definedName>
    <definedName name="__TT133" localSheetId="21">[9]RELATÓRIO!$D$697</definedName>
    <definedName name="__TT133">[27]RELATÓRIO!$D$697</definedName>
    <definedName name="__TT134" localSheetId="4">[27]RELATÓRIO!$D$702</definedName>
    <definedName name="__TT134" localSheetId="21">[9]RELATÓRIO!$D$702</definedName>
    <definedName name="__TT134">[27]RELATÓRIO!$D$702</definedName>
    <definedName name="__TT135" localSheetId="4">[27]RELATÓRIO!$D$707</definedName>
    <definedName name="__TT135" localSheetId="21">[9]RELATÓRIO!$D$707</definedName>
    <definedName name="__TT135">[27]RELATÓRIO!$D$707</definedName>
    <definedName name="__TT136" localSheetId="4">[27]RELATÓRIO!$D$712</definedName>
    <definedName name="__TT136" localSheetId="21">[9]RELATÓRIO!$D$712</definedName>
    <definedName name="__TT136">[27]RELATÓRIO!$D$712</definedName>
    <definedName name="__TT137" localSheetId="4">[27]RELATÓRIO!$D$716</definedName>
    <definedName name="__TT137" localSheetId="21">[9]RELATÓRIO!$D$716</definedName>
    <definedName name="__TT137">[27]RELATÓRIO!$D$716</definedName>
    <definedName name="__TT138" localSheetId="4">[27]RELATÓRIO!$D$721</definedName>
    <definedName name="__TT138" localSheetId="21">[9]RELATÓRIO!$D$721</definedName>
    <definedName name="__TT138">[27]RELATÓRIO!$D$721</definedName>
    <definedName name="__TT139" localSheetId="4">[27]RELATÓRIO!$D$726</definedName>
    <definedName name="__TT139" localSheetId="21">[9]RELATÓRIO!$D$726</definedName>
    <definedName name="__TT139">[27]RELATÓRIO!$D$726</definedName>
    <definedName name="__TT14" localSheetId="4">[27]RELATÓRIO!$D$84</definedName>
    <definedName name="__TT14" localSheetId="21">[9]RELATÓRIO!$D$84</definedName>
    <definedName name="__TT14">[27]RELATÓRIO!$D$84</definedName>
    <definedName name="__TT140" localSheetId="4">[27]RELATÓRIO!$D$731</definedName>
    <definedName name="__TT140" localSheetId="21">[9]RELATÓRIO!$D$731</definedName>
    <definedName name="__TT140">[27]RELATÓRIO!$D$731</definedName>
    <definedName name="__TT141" localSheetId="4">[27]RELATÓRIO!$D$736</definedName>
    <definedName name="__TT141" localSheetId="21">[9]RELATÓRIO!$D$736</definedName>
    <definedName name="__TT141">[27]RELATÓRIO!$D$736</definedName>
    <definedName name="__TT142" localSheetId="4">[27]RELATÓRIO!$D$741</definedName>
    <definedName name="__TT142" localSheetId="21">[9]RELATÓRIO!$D$741</definedName>
    <definedName name="__TT142">[27]RELATÓRIO!$D$741</definedName>
    <definedName name="__TT15" localSheetId="4">[27]RELATÓRIO!$D$89</definedName>
    <definedName name="__TT15" localSheetId="21">[9]RELATÓRIO!$D$89</definedName>
    <definedName name="__TT15">[27]RELATÓRIO!$D$89</definedName>
    <definedName name="__TT16" localSheetId="4">[27]RELATÓRIO!$D$93</definedName>
    <definedName name="__TT16" localSheetId="21">[9]RELATÓRIO!$D$93</definedName>
    <definedName name="__TT16">[27]RELATÓRIO!$D$93</definedName>
    <definedName name="__TT17" localSheetId="4">[27]RELATÓRIO!$D$98</definedName>
    <definedName name="__TT17" localSheetId="21">[9]RELATÓRIO!$D$98</definedName>
    <definedName name="__TT17">[27]RELATÓRIO!$D$98</definedName>
    <definedName name="__TT18" localSheetId="4">[62]RELATÓRIO!#REF!</definedName>
    <definedName name="__TT18" localSheetId="15">[62]RELATÓRIO!#REF!</definedName>
    <definedName name="__TT18" localSheetId="21">[9]RELATÓRIO!$D$103</definedName>
    <definedName name="__TT18" localSheetId="9">[62]RELATÓRIO!#REF!</definedName>
    <definedName name="__TT18" localSheetId="8">[62]RELATÓRIO!#REF!</definedName>
    <definedName name="__TT18">[62]RELATÓRIO!#REF!</definedName>
    <definedName name="__TT19" localSheetId="4">'[15]Relatório-1ª med.'!#REF!</definedName>
    <definedName name="__TT19" localSheetId="15">'[15]Relatório-1ª med.'!#REF!</definedName>
    <definedName name="__TT19" localSheetId="21">[9]RELATÓRIO!$D$108</definedName>
    <definedName name="__TT19" localSheetId="9">'[15]Relatório-1ª med.'!#REF!</definedName>
    <definedName name="__TT19" localSheetId="8">'[15]Relatório-1ª med.'!#REF!</definedName>
    <definedName name="__TT19">'[15]Relatório-1ª med.'!#REF!</definedName>
    <definedName name="__TT2" localSheetId="4">[63]RELATÓRIO!#REF!</definedName>
    <definedName name="__TT2" localSheetId="15">[63]RELATÓRIO!#REF!</definedName>
    <definedName name="__TT2" localSheetId="21">[9]RELATÓRIO!$D$23</definedName>
    <definedName name="__TT2" localSheetId="9">[63]RELATÓRIO!#REF!</definedName>
    <definedName name="__TT2" localSheetId="8">[63]RELATÓRIO!#REF!</definedName>
    <definedName name="__TT2">[63]RELATÓRIO!#REF!</definedName>
    <definedName name="__TT20" localSheetId="4">'[15]Relatório-1ª med.'!#REF!</definedName>
    <definedName name="__TT20" localSheetId="15">'[15]Relatório-1ª med.'!#REF!</definedName>
    <definedName name="__TT20" localSheetId="21">[9]RELATÓRIO!$D$113</definedName>
    <definedName name="__TT20" localSheetId="9">'[15]Relatório-1ª med.'!#REF!</definedName>
    <definedName name="__TT20" localSheetId="8">'[15]Relatório-1ª med.'!#REF!</definedName>
    <definedName name="__TT20">'[15]Relatório-1ª med.'!#REF!</definedName>
    <definedName name="__TT21" localSheetId="4">'[15]Relatório-1ª med.'!#REF!</definedName>
    <definedName name="__TT21" localSheetId="15">'[15]Relatório-1ª med.'!#REF!</definedName>
    <definedName name="__TT21" localSheetId="21">[9]RELATÓRIO!$D$118</definedName>
    <definedName name="__TT21">'[15]Relatório-1ª med.'!#REF!</definedName>
    <definedName name="__TT22" localSheetId="4">'[15]Relatório-1ª med.'!#REF!</definedName>
    <definedName name="__TT22" localSheetId="15">'[15]Relatório-1ª med.'!#REF!</definedName>
    <definedName name="__TT22" localSheetId="21">[9]RELATÓRIO!$D$123</definedName>
    <definedName name="__TT22">'[15]Relatório-1ª med.'!#REF!</definedName>
    <definedName name="__tt23" localSheetId="4">'[26]Rel-15ª med.'!$D$80</definedName>
    <definedName name="__tt23" localSheetId="21">[9]RELATÓRIO!$D$129</definedName>
    <definedName name="__tt23">'[26]Rel-15ª med.'!$D$80</definedName>
    <definedName name="__TT24" localSheetId="4">'[26]Rel-15ª med.'!$D$85</definedName>
    <definedName name="__TT24" localSheetId="21">[9]RELATÓRIO!$D$134</definedName>
    <definedName name="__TT24">'[26]Rel-15ª med.'!$D$85</definedName>
    <definedName name="__TT25" localSheetId="4">[27]RELATÓRIO!$D$139</definedName>
    <definedName name="__TT25" localSheetId="21">[9]RELATÓRIO!$D$139</definedName>
    <definedName name="__TT25">[27]RELATÓRIO!$D$139</definedName>
    <definedName name="__TT26" localSheetId="4">'[15]Relatório-1ª med.'!#REF!</definedName>
    <definedName name="__TT26" localSheetId="15">'[15]Relatório-1ª med.'!#REF!</definedName>
    <definedName name="__TT26" localSheetId="21">[9]RELATÓRIO!$D$144</definedName>
    <definedName name="__TT26" localSheetId="9">'[15]Relatório-1ª med.'!#REF!</definedName>
    <definedName name="__TT26" localSheetId="8">'[15]Relatório-1ª med.'!#REF!</definedName>
    <definedName name="__TT26">'[15]Relatório-1ª med.'!#REF!</definedName>
    <definedName name="__TT27" localSheetId="4">'[15]Relatório-1ª med.'!#REF!</definedName>
    <definedName name="__TT27" localSheetId="15">'[15]Relatório-1ª med.'!#REF!</definedName>
    <definedName name="__TT27" localSheetId="21">[9]RELATÓRIO!$D$149</definedName>
    <definedName name="__TT27" localSheetId="9">'[15]Relatório-1ª med.'!#REF!</definedName>
    <definedName name="__TT27" localSheetId="8">'[15]Relatório-1ª med.'!#REF!</definedName>
    <definedName name="__TT27">'[15]Relatório-1ª med.'!#REF!</definedName>
    <definedName name="__TT28" localSheetId="4">'[15]Relatório-1ª med.'!#REF!</definedName>
    <definedName name="__TT28" localSheetId="15">'[15]Relatório-1ª med.'!#REF!</definedName>
    <definedName name="__TT28" localSheetId="21">[9]RELATÓRIO!$D$154</definedName>
    <definedName name="__TT28" localSheetId="9">'[15]Relatório-1ª med.'!#REF!</definedName>
    <definedName name="__TT28" localSheetId="8">'[15]Relatório-1ª med.'!#REF!</definedName>
    <definedName name="__TT28">'[15]Relatório-1ª med.'!#REF!</definedName>
    <definedName name="__tt288" localSheetId="4">[27]RELATÓRIO!$D$159</definedName>
    <definedName name="__tt288" localSheetId="21">[9]RELATÓRIO!$D$159</definedName>
    <definedName name="__tt288">[27]RELATÓRIO!$D$159</definedName>
    <definedName name="__TT29" localSheetId="4">'[26]Rel-15ª med.'!$D$100</definedName>
    <definedName name="__TT29" localSheetId="21">[9]RELATÓRIO!$D$164</definedName>
    <definedName name="__TT29">'[26]Rel-15ª med.'!$D$100</definedName>
    <definedName name="__TT3" localSheetId="4">'[26]Rel-15ª med.'!$D$29</definedName>
    <definedName name="__TT3" localSheetId="21">[9]RELATÓRIO!$D$28</definedName>
    <definedName name="__TT3">'[26]Rel-15ª med.'!$D$29</definedName>
    <definedName name="__TT30" localSheetId="4">'[15]Relatório-1ª med.'!#REF!</definedName>
    <definedName name="__TT30" localSheetId="15">'[15]Relatório-1ª med.'!#REF!</definedName>
    <definedName name="__TT30" localSheetId="21">[9]RELATÓRIO!$D$169</definedName>
    <definedName name="__TT30" localSheetId="9">'[15]Relatório-1ª med.'!#REF!</definedName>
    <definedName name="__TT30" localSheetId="8">'[15]Relatório-1ª med.'!#REF!</definedName>
    <definedName name="__TT30">'[15]Relatório-1ª med.'!#REF!</definedName>
    <definedName name="__tt300" localSheetId="4">[27]RELATÓRIO!$D$174</definedName>
    <definedName name="__tt300" localSheetId="21">[9]RELATÓRIO!$D$174</definedName>
    <definedName name="__tt300">[27]RELATÓRIO!$D$174</definedName>
    <definedName name="__TT31" localSheetId="4">'[15]Relatório-1ª med.'!#REF!</definedName>
    <definedName name="__TT31" localSheetId="15">'[15]Relatório-1ª med.'!#REF!</definedName>
    <definedName name="__TT31" localSheetId="21">[9]RELATÓRIO!$D$179</definedName>
    <definedName name="__TT31" localSheetId="9">'[15]Relatório-1ª med.'!#REF!</definedName>
    <definedName name="__TT31" localSheetId="8">'[15]Relatório-1ª med.'!#REF!</definedName>
    <definedName name="__TT31">'[15]Relatório-1ª med.'!#REF!</definedName>
    <definedName name="__TT32" localSheetId="4">'[15]Relatório-1ª med.'!#REF!</definedName>
    <definedName name="__TT32" localSheetId="15">'[15]Relatório-1ª med.'!#REF!</definedName>
    <definedName name="__TT32" localSheetId="21">[9]RELATÓRIO!$D$184</definedName>
    <definedName name="__TT32" localSheetId="9">'[15]Relatório-1ª med.'!#REF!</definedName>
    <definedName name="__TT32" localSheetId="8">'[15]Relatório-1ª med.'!#REF!</definedName>
    <definedName name="__TT32">'[15]Relatório-1ª med.'!#REF!</definedName>
    <definedName name="__tt322" localSheetId="4">[27]RELATÓRIO!$D$189</definedName>
    <definedName name="__tt322" localSheetId="21">[9]RELATÓRIO!$D$189</definedName>
    <definedName name="__tt322">[27]RELATÓRIO!$D$189</definedName>
    <definedName name="__TT33" localSheetId="4">'[15]Relatório-1ª med.'!#REF!</definedName>
    <definedName name="__TT33" localSheetId="15">'[15]Relatório-1ª med.'!#REF!</definedName>
    <definedName name="__TT33" localSheetId="21">[9]RELATÓRIO!$D$195</definedName>
    <definedName name="__TT33" localSheetId="9">'[15]Relatório-1ª med.'!#REF!</definedName>
    <definedName name="__TT33" localSheetId="8">'[15]Relatório-1ª med.'!#REF!</definedName>
    <definedName name="__TT33">'[15]Relatório-1ª med.'!#REF!</definedName>
    <definedName name="__TT34" localSheetId="4">'[15]Relatório-1ª med.'!#REF!</definedName>
    <definedName name="__TT34" localSheetId="15">'[15]Relatório-1ª med.'!#REF!</definedName>
    <definedName name="__TT34" localSheetId="21">[9]RELATÓRIO!$D$200</definedName>
    <definedName name="__TT34" localSheetId="9">'[15]Relatório-1ª med.'!#REF!</definedName>
    <definedName name="__TT34" localSheetId="8">'[15]Relatório-1ª med.'!#REF!</definedName>
    <definedName name="__TT34">'[15]Relatório-1ª med.'!#REF!</definedName>
    <definedName name="__TT35" localSheetId="4">[27]RELATÓRIO!$D$205</definedName>
    <definedName name="__TT35" localSheetId="21">[9]RELATÓRIO!$D$205</definedName>
    <definedName name="__TT35">[27]RELATÓRIO!$D$205</definedName>
    <definedName name="__TT36" localSheetId="4">'[15]Relatório-1ª med.'!#REF!</definedName>
    <definedName name="__TT36" localSheetId="15">'[15]Relatório-1ª med.'!#REF!</definedName>
    <definedName name="__TT36" localSheetId="21">[9]RELATÓRIO!$D$210</definedName>
    <definedName name="__TT36" localSheetId="9">'[15]Relatório-1ª med.'!#REF!</definedName>
    <definedName name="__TT36" localSheetId="8">'[15]Relatório-1ª med.'!#REF!</definedName>
    <definedName name="__TT36">'[15]Relatório-1ª med.'!#REF!</definedName>
    <definedName name="__TT37" localSheetId="4">'[15]Relatório-1ª med.'!#REF!</definedName>
    <definedName name="__TT37" localSheetId="15">'[15]Relatório-1ª med.'!#REF!</definedName>
    <definedName name="__TT37" localSheetId="21">[9]RELATÓRIO!$D$215</definedName>
    <definedName name="__TT37" localSheetId="9">'[15]Relatório-1ª med.'!#REF!</definedName>
    <definedName name="__TT37" localSheetId="8">'[15]Relatório-1ª med.'!#REF!</definedName>
    <definedName name="__TT37">'[15]Relatório-1ª med.'!#REF!</definedName>
    <definedName name="__TT38" localSheetId="4">'[15]Relatório-1ª med.'!#REF!</definedName>
    <definedName name="__TT38" localSheetId="15">'[15]Relatório-1ª med.'!#REF!</definedName>
    <definedName name="__TT38" localSheetId="21">[9]RELATÓRIO!$D$220</definedName>
    <definedName name="__TT38" localSheetId="9">'[15]Relatório-1ª med.'!#REF!</definedName>
    <definedName name="__TT38" localSheetId="8">'[15]Relatório-1ª med.'!#REF!</definedName>
    <definedName name="__TT38">'[15]Relatório-1ª med.'!#REF!</definedName>
    <definedName name="__TT39" localSheetId="4">'[15]Relatório-1ª med.'!#REF!</definedName>
    <definedName name="__TT39" localSheetId="15">'[15]Relatório-1ª med.'!#REF!</definedName>
    <definedName name="__TT39" localSheetId="21">[9]RELATÓRIO!$D$225</definedName>
    <definedName name="__TT39" localSheetId="9">'[15]Relatório-1ª med.'!#REF!</definedName>
    <definedName name="__TT39" localSheetId="8">'[15]Relatório-1ª med.'!#REF!</definedName>
    <definedName name="__TT39">'[15]Relatório-1ª med.'!#REF!</definedName>
    <definedName name="__TT4" localSheetId="15">[63]RELATÓRIO!#REF!</definedName>
    <definedName name="__TT4" localSheetId="21">[9]RELATÓRIO!$D$33</definedName>
    <definedName name="__TT4">[63]RELATÓRIO!#REF!</definedName>
    <definedName name="__TT40" localSheetId="4">'[15]Relatório-1ª med.'!#REF!</definedName>
    <definedName name="__TT40" localSheetId="15">'[15]Relatório-1ª med.'!#REF!</definedName>
    <definedName name="__TT40" localSheetId="21">[9]RELATÓRIO!$D$230</definedName>
    <definedName name="__TT40">'[15]Relatório-1ª med.'!#REF!</definedName>
    <definedName name="__TT41" localSheetId="4">[27]RELATÓRIO!$D$235</definedName>
    <definedName name="__TT41" localSheetId="21">[9]RELATÓRIO!$D$235</definedName>
    <definedName name="__TT41">[27]RELATÓRIO!$D$235</definedName>
    <definedName name="__TT42" localSheetId="4">[27]RELATÓRIO!$D$240</definedName>
    <definedName name="__TT42" localSheetId="21">[9]RELATÓRIO!$D$240</definedName>
    <definedName name="__TT42">[27]RELATÓRIO!$D$240</definedName>
    <definedName name="__TT43" localSheetId="4">[27]RELATÓRIO!$D$245</definedName>
    <definedName name="__TT43" localSheetId="21">[9]RELATÓRIO!$D$245</definedName>
    <definedName name="__TT43">[27]RELATÓRIO!$D$245</definedName>
    <definedName name="__TT44" localSheetId="4">[27]RELATÓRIO!$D$250</definedName>
    <definedName name="__TT44" localSheetId="21">[9]RELATÓRIO!$D$250</definedName>
    <definedName name="__TT44">[27]RELATÓRIO!$D$250</definedName>
    <definedName name="__TT45" localSheetId="4">[27]RELATÓRIO!$D$255</definedName>
    <definedName name="__TT45" localSheetId="21">[9]RELATÓRIO!$D$255</definedName>
    <definedName name="__TT45">[27]RELATÓRIO!$D$255</definedName>
    <definedName name="__TT46" localSheetId="4">[27]RELATÓRIO!$D$260</definedName>
    <definedName name="__TT46" localSheetId="21">[9]RELATÓRIO!$D$260</definedName>
    <definedName name="__TT46">[27]RELATÓRIO!$D$260</definedName>
    <definedName name="__TT47" localSheetId="4">[27]RELATÓRIO!$D$265</definedName>
    <definedName name="__TT47" localSheetId="21">[9]RELATÓRIO!$D$265</definedName>
    <definedName name="__TT47">[27]RELATÓRIO!$D$265</definedName>
    <definedName name="__TT48" localSheetId="4">[27]RELATÓRIO!$D$270</definedName>
    <definedName name="__TT48" localSheetId="21">[9]RELATÓRIO!$D$270</definedName>
    <definedName name="__TT48">[27]RELATÓRIO!$D$270</definedName>
    <definedName name="__TT49" localSheetId="4">[27]RELATÓRIO!$D$275</definedName>
    <definedName name="__TT49" localSheetId="21">[9]RELATÓRIO!$D$275</definedName>
    <definedName name="__TT49">[27]RELATÓRIO!$D$275</definedName>
    <definedName name="__TT5" localSheetId="4">'[15]Relatório-1ª med.'!#REF!</definedName>
    <definedName name="__TT5" localSheetId="15">'[15]Relatório-1ª med.'!#REF!</definedName>
    <definedName name="__TT5" localSheetId="21">[9]RELATÓRIO!$D$38</definedName>
    <definedName name="__TT5" localSheetId="9">'[15]Relatório-1ª med.'!#REF!</definedName>
    <definedName name="__TT5" localSheetId="8">'[15]Relatório-1ª med.'!#REF!</definedName>
    <definedName name="__TT5">'[15]Relatório-1ª med.'!#REF!</definedName>
    <definedName name="__TT50" localSheetId="4">[27]RELATÓRIO!$D$280</definedName>
    <definedName name="__TT50" localSheetId="21">[9]RELATÓRIO!$D$280</definedName>
    <definedName name="__TT50">[27]RELATÓRIO!$D$280</definedName>
    <definedName name="__TT51" localSheetId="4">[27]RELATÓRIO!$D$285</definedName>
    <definedName name="__TT51" localSheetId="21">[9]RELATÓRIO!$D$285</definedName>
    <definedName name="__TT51">[27]RELATÓRIO!$D$285</definedName>
    <definedName name="__TT52" localSheetId="4">'[15]Relatório-1ª med.'!#REF!</definedName>
    <definedName name="__TT52" localSheetId="15">'[15]Relatório-1ª med.'!#REF!</definedName>
    <definedName name="__TT52" localSheetId="21">[9]RELATÓRIO!$D$290</definedName>
    <definedName name="__TT52" localSheetId="9">'[15]Relatório-1ª med.'!#REF!</definedName>
    <definedName name="__TT52" localSheetId="8">'[15]Relatório-1ª med.'!#REF!</definedName>
    <definedName name="__TT52">'[15]Relatório-1ª med.'!#REF!</definedName>
    <definedName name="__TT53" localSheetId="4">'[15]Relatório-1ª med.'!#REF!</definedName>
    <definedName name="__TT53" localSheetId="15">'[15]Relatório-1ª med.'!#REF!</definedName>
    <definedName name="__TT53" localSheetId="21">[9]RELATÓRIO!$D$295</definedName>
    <definedName name="__TT53" localSheetId="9">'[15]Relatório-1ª med.'!#REF!</definedName>
    <definedName name="__TT53" localSheetId="8">'[15]Relatório-1ª med.'!#REF!</definedName>
    <definedName name="__TT53">'[15]Relatório-1ª med.'!#REF!</definedName>
    <definedName name="__TT54" localSheetId="4">'[15]Relatório-1ª med.'!#REF!</definedName>
    <definedName name="__TT54" localSheetId="15">'[15]Relatório-1ª med.'!#REF!</definedName>
    <definedName name="__TT54" localSheetId="21">[9]RELATÓRIO!$D$300</definedName>
    <definedName name="__TT54" localSheetId="9">'[15]Relatório-1ª med.'!#REF!</definedName>
    <definedName name="__TT54" localSheetId="8">'[15]Relatório-1ª med.'!#REF!</definedName>
    <definedName name="__TT54">'[15]Relatório-1ª med.'!#REF!</definedName>
    <definedName name="__TT55" localSheetId="4">'[15]Relatório-1ª med.'!#REF!</definedName>
    <definedName name="__TT55" localSheetId="15">'[15]Relatório-1ª med.'!#REF!</definedName>
    <definedName name="__TT55" localSheetId="21">[9]RELATÓRIO!$D$305</definedName>
    <definedName name="__TT55" localSheetId="9">'[15]Relatório-1ª med.'!#REF!</definedName>
    <definedName name="__TT55" localSheetId="8">'[15]Relatório-1ª med.'!#REF!</definedName>
    <definedName name="__TT55">'[15]Relatório-1ª med.'!#REF!</definedName>
    <definedName name="__TT56" localSheetId="4">[27]RELATÓRIO!$D$310</definedName>
    <definedName name="__TT56" localSheetId="21">[9]RELATÓRIO!$D$310</definedName>
    <definedName name="__TT56">[27]RELATÓRIO!$D$310</definedName>
    <definedName name="__TT57" localSheetId="4">[27]RELATÓRIO!$D$315</definedName>
    <definedName name="__TT57" localSheetId="21">[9]RELATÓRIO!$D$315</definedName>
    <definedName name="__TT57">[27]RELATÓRIO!$D$315</definedName>
    <definedName name="__TT58" localSheetId="4">[27]RELATÓRIO!$D$320</definedName>
    <definedName name="__TT58" localSheetId="21">[9]RELATÓRIO!$D$320</definedName>
    <definedName name="__TT58">[27]RELATÓRIO!$D$320</definedName>
    <definedName name="__TT59" localSheetId="4">[27]RELATÓRIO!$D$325</definedName>
    <definedName name="__TT59" localSheetId="21">[9]RELATÓRIO!$D$325</definedName>
    <definedName name="__TT59">[27]RELATÓRIO!$D$325</definedName>
    <definedName name="__TT6" localSheetId="4">'[15]Relatório-1ª med.'!#REF!</definedName>
    <definedName name="__TT6" localSheetId="15">'[15]Relatório-1ª med.'!#REF!</definedName>
    <definedName name="__TT6" localSheetId="21">[9]RELATÓRIO!$D$43</definedName>
    <definedName name="__TT6" localSheetId="9">'[15]Relatório-1ª med.'!#REF!</definedName>
    <definedName name="__TT6" localSheetId="8">'[15]Relatório-1ª med.'!#REF!</definedName>
    <definedName name="__TT6">'[15]Relatório-1ª med.'!#REF!</definedName>
    <definedName name="__TT60" localSheetId="4">'[15]Relatório-1ª med.'!#REF!</definedName>
    <definedName name="__TT60" localSheetId="15">'[15]Relatório-1ª med.'!#REF!</definedName>
    <definedName name="__TT60" localSheetId="21">[9]RELATÓRIO!$D$330</definedName>
    <definedName name="__TT60" localSheetId="9">'[15]Relatório-1ª med.'!#REF!</definedName>
    <definedName name="__TT60" localSheetId="8">'[15]Relatório-1ª med.'!#REF!</definedName>
    <definedName name="__TT60">'[15]Relatório-1ª med.'!#REF!</definedName>
    <definedName name="__TT61" localSheetId="4">'[15]Relatório-1ª med.'!#REF!</definedName>
    <definedName name="__TT61" localSheetId="15">'[15]Relatório-1ª med.'!#REF!</definedName>
    <definedName name="__TT61" localSheetId="21">[9]RELATÓRIO!$D$335</definedName>
    <definedName name="__TT61" localSheetId="9">'[15]Relatório-1ª med.'!#REF!</definedName>
    <definedName name="__TT61" localSheetId="8">'[15]Relatório-1ª med.'!#REF!</definedName>
    <definedName name="__TT61">'[15]Relatório-1ª med.'!#REF!</definedName>
    <definedName name="__TT62" localSheetId="4">[27]RELATÓRIO!$D$339</definedName>
    <definedName name="__TT62" localSheetId="21">[9]RELATÓRIO!$D$339</definedName>
    <definedName name="__TT62">[27]RELATÓRIO!$D$339</definedName>
    <definedName name="__TT63" localSheetId="4">[27]RELATÓRIO!$D$344</definedName>
    <definedName name="__TT63" localSheetId="21">[9]RELATÓRIO!$D$344</definedName>
    <definedName name="__TT63">[27]RELATÓRIO!$D$344</definedName>
    <definedName name="__TT64" localSheetId="4">[27]RELATÓRIO!$D$349</definedName>
    <definedName name="__TT64" localSheetId="21">[9]RELATÓRIO!$D$349</definedName>
    <definedName name="__TT64">[27]RELATÓRIO!$D$349</definedName>
    <definedName name="__TT65" localSheetId="4">[27]RELATÓRIO!$D$354</definedName>
    <definedName name="__TT65" localSheetId="21">[9]RELATÓRIO!$D$354</definedName>
    <definedName name="__TT65">[27]RELATÓRIO!$D$354</definedName>
    <definedName name="__TT66" localSheetId="4">[27]RELATÓRIO!$D$359</definedName>
    <definedName name="__TT66" localSheetId="21">[9]RELATÓRIO!$D$359</definedName>
    <definedName name="__TT66">[27]RELATÓRIO!$D$359</definedName>
    <definedName name="__TT67" localSheetId="4">[27]RELATÓRIO!$D$365</definedName>
    <definedName name="__TT67" localSheetId="21">[9]RELATÓRIO!$D$365</definedName>
    <definedName name="__TT67">[27]RELATÓRIO!$D$365</definedName>
    <definedName name="__TT68" localSheetId="4">[27]RELATÓRIO!$D$370</definedName>
    <definedName name="__TT68" localSheetId="21">[9]RELATÓRIO!$D$370</definedName>
    <definedName name="__TT68">[27]RELATÓRIO!$D$370</definedName>
    <definedName name="__TT69" localSheetId="4">'[15]Relatório-1ª med.'!#REF!</definedName>
    <definedName name="__TT69" localSheetId="15">'[15]Relatório-1ª med.'!#REF!</definedName>
    <definedName name="__TT69" localSheetId="21">[9]RELATÓRIO!$D$375</definedName>
    <definedName name="__TT69" localSheetId="9">'[15]Relatório-1ª med.'!#REF!</definedName>
    <definedName name="__TT69" localSheetId="8">'[15]Relatório-1ª med.'!#REF!</definedName>
    <definedName name="__TT69">'[15]Relatório-1ª med.'!#REF!</definedName>
    <definedName name="__TT7" localSheetId="4">'[15]Relatório-1ª med.'!#REF!</definedName>
    <definedName name="__TT7" localSheetId="15">'[15]Relatório-1ª med.'!#REF!</definedName>
    <definedName name="__TT7" localSheetId="21">[9]RELATÓRIO!$D$48</definedName>
    <definedName name="__TT7" localSheetId="9">'[15]Relatório-1ª med.'!#REF!</definedName>
    <definedName name="__TT7" localSheetId="8">'[15]Relatório-1ª med.'!#REF!</definedName>
    <definedName name="__TT7">'[15]Relatório-1ª med.'!#REF!</definedName>
    <definedName name="__TT70" localSheetId="4">'[15]Relatório-1ª med.'!#REF!</definedName>
    <definedName name="__TT70" localSheetId="15">'[15]Relatório-1ª med.'!#REF!</definedName>
    <definedName name="__TT70" localSheetId="21">[9]RELATÓRIO!$D$380</definedName>
    <definedName name="__TT70" localSheetId="9">'[15]Relatório-1ª med.'!#REF!</definedName>
    <definedName name="__TT70" localSheetId="8">'[15]Relatório-1ª med.'!#REF!</definedName>
    <definedName name="__TT70">'[15]Relatório-1ª med.'!#REF!</definedName>
    <definedName name="__TT71" localSheetId="4">'[15]Relatório-1ª med.'!#REF!</definedName>
    <definedName name="__TT71" localSheetId="15">'[15]Relatório-1ª med.'!#REF!</definedName>
    <definedName name="__TT71" localSheetId="21">[9]RELATÓRIO!$D$385</definedName>
    <definedName name="__TT71" localSheetId="9">'[15]Relatório-1ª med.'!#REF!</definedName>
    <definedName name="__TT71" localSheetId="8">'[15]Relatório-1ª med.'!#REF!</definedName>
    <definedName name="__TT71">'[15]Relatório-1ª med.'!#REF!</definedName>
    <definedName name="__TT72" localSheetId="4">[27]RELATÓRIO!$D$390</definedName>
    <definedName name="__TT72" localSheetId="21">[9]RELATÓRIO!$D$390</definedName>
    <definedName name="__TT72">[27]RELATÓRIO!$D$390</definedName>
    <definedName name="__TT73" localSheetId="4">[27]RELATÓRIO!$D$395</definedName>
    <definedName name="__TT73" localSheetId="21">[9]RELATÓRIO!$D$395</definedName>
    <definedName name="__TT73">[27]RELATÓRIO!$D$395</definedName>
    <definedName name="__TT74" localSheetId="4">'[15]Relatório-1ª med.'!#REF!</definedName>
    <definedName name="__TT74" localSheetId="15">'[15]Relatório-1ª med.'!#REF!</definedName>
    <definedName name="__TT74" localSheetId="21">[9]RELATÓRIO!$D$400</definedName>
    <definedName name="__TT74" localSheetId="9">'[15]Relatório-1ª med.'!#REF!</definedName>
    <definedName name="__TT74" localSheetId="8">'[15]Relatório-1ª med.'!#REF!</definedName>
    <definedName name="__TT74">'[15]Relatório-1ª med.'!#REF!</definedName>
    <definedName name="__TT75" localSheetId="4">'[15]Relatório-1ª med.'!#REF!</definedName>
    <definedName name="__TT75" localSheetId="15">'[15]Relatório-1ª med.'!#REF!</definedName>
    <definedName name="__TT75" localSheetId="21">[9]RELATÓRIO!$D$405</definedName>
    <definedName name="__TT75" localSheetId="9">'[15]Relatório-1ª med.'!#REF!</definedName>
    <definedName name="__TT75" localSheetId="8">'[15]Relatório-1ª med.'!#REF!</definedName>
    <definedName name="__TT75">'[15]Relatório-1ª med.'!#REF!</definedName>
    <definedName name="__TT76" localSheetId="4">'[15]Relatório-1ª med.'!#REF!</definedName>
    <definedName name="__TT76" localSheetId="15">'[15]Relatório-1ª med.'!#REF!</definedName>
    <definedName name="__TT76" localSheetId="21">[9]RELATÓRIO!$D$410</definedName>
    <definedName name="__TT76" localSheetId="9">'[15]Relatório-1ª med.'!#REF!</definedName>
    <definedName name="__TT76" localSheetId="8">'[15]Relatório-1ª med.'!#REF!</definedName>
    <definedName name="__TT76">'[15]Relatório-1ª med.'!#REF!</definedName>
    <definedName name="__TT77" localSheetId="4">'[15]Relatório-1ª med.'!#REF!</definedName>
    <definedName name="__TT77" localSheetId="15">'[15]Relatório-1ª med.'!#REF!</definedName>
    <definedName name="__TT77" localSheetId="21">[9]RELATÓRIO!$D$415</definedName>
    <definedName name="__TT77" localSheetId="9">'[15]Relatório-1ª med.'!#REF!</definedName>
    <definedName name="__TT77" localSheetId="8">'[15]Relatório-1ª med.'!#REF!</definedName>
    <definedName name="__TT77">'[15]Relatório-1ª med.'!#REF!</definedName>
    <definedName name="__TT78" localSheetId="4">'[15]Relatório-1ª med.'!#REF!</definedName>
    <definedName name="__TT78" localSheetId="15">'[15]Relatório-1ª med.'!#REF!</definedName>
    <definedName name="__TT78" localSheetId="21">[9]RELATÓRIO!$D$420</definedName>
    <definedName name="__TT78">'[15]Relatório-1ª med.'!#REF!</definedName>
    <definedName name="__TT79" localSheetId="4">'[15]Relatório-1ª med.'!#REF!</definedName>
    <definedName name="__TT79" localSheetId="15">'[15]Relatório-1ª med.'!#REF!</definedName>
    <definedName name="__TT79" localSheetId="21">[9]RELATÓRIO!$D$425</definedName>
    <definedName name="__TT79">'[15]Relatório-1ª med.'!#REF!</definedName>
    <definedName name="__TT8" localSheetId="4">[27]RELATÓRIO!$D$53</definedName>
    <definedName name="__TT8" localSheetId="21">[9]RELATÓRIO!$D$53</definedName>
    <definedName name="__TT8">[27]RELATÓRIO!$D$53</definedName>
    <definedName name="__TT80" localSheetId="4">[27]RELATÓRIO!$D$430</definedName>
    <definedName name="__TT80" localSheetId="21">[9]RELATÓRIO!$D$430</definedName>
    <definedName name="__TT80">[27]RELATÓRIO!$D$430</definedName>
    <definedName name="__TT81" localSheetId="4">[27]RELATÓRIO!$D$434</definedName>
    <definedName name="__TT81" localSheetId="21">[9]RELATÓRIO!$D$434</definedName>
    <definedName name="__TT81">[27]RELATÓRIO!$D$434</definedName>
    <definedName name="__TT82" localSheetId="4">[27]RELATÓRIO!$D$439</definedName>
    <definedName name="__TT82" localSheetId="21">[9]RELATÓRIO!$D$439</definedName>
    <definedName name="__TT82">[27]RELATÓRIO!$D$439</definedName>
    <definedName name="__TT83" localSheetId="4">[27]RELATÓRIO!$D$444</definedName>
    <definedName name="__TT83" localSheetId="21">[9]RELATÓRIO!$D$444</definedName>
    <definedName name="__TT83">[27]RELATÓRIO!$D$444</definedName>
    <definedName name="__TT84" localSheetId="4">[27]RELATÓRIO!$D$449</definedName>
    <definedName name="__TT84" localSheetId="21">[9]RELATÓRIO!$D$449</definedName>
    <definedName name="__TT84">[27]RELATÓRIO!$D$449</definedName>
    <definedName name="__TT85" localSheetId="4">[27]RELATÓRIO!$D$454</definedName>
    <definedName name="__TT85" localSheetId="21">[9]RELATÓRIO!$D$454</definedName>
    <definedName name="__TT85">[27]RELATÓRIO!$D$454</definedName>
    <definedName name="__TT86" localSheetId="4">[27]RELATÓRIO!$D$459</definedName>
    <definedName name="__TT86" localSheetId="21">[9]RELATÓRIO!$D$459</definedName>
    <definedName name="__TT86">[27]RELATÓRIO!$D$459</definedName>
    <definedName name="__TT87" localSheetId="4">[27]RELATÓRIO!$D$464</definedName>
    <definedName name="__TT87" localSheetId="21">[9]RELATÓRIO!$D$464</definedName>
    <definedName name="__TT87">[27]RELATÓRIO!$D$464</definedName>
    <definedName name="__TT88" localSheetId="4">[27]RELATÓRIO!$D$469</definedName>
    <definedName name="__TT88" localSheetId="21">[9]RELATÓRIO!$D$469</definedName>
    <definedName name="__TT88">[27]RELATÓRIO!$D$469</definedName>
    <definedName name="__TT89" localSheetId="4">[27]RELATÓRIO!$D$474</definedName>
    <definedName name="__TT89" localSheetId="21">[9]RELATÓRIO!$D$474</definedName>
    <definedName name="__TT89">[27]RELATÓRIO!$D$474</definedName>
    <definedName name="__TT9" localSheetId="4">[27]RELATÓRIO!$D$58</definedName>
    <definedName name="__TT9" localSheetId="21">[9]RELATÓRIO!$D$58</definedName>
    <definedName name="__TT9">[27]RELATÓRIO!$D$58</definedName>
    <definedName name="__TT90" localSheetId="4">[27]RELATÓRIO!$D$479</definedName>
    <definedName name="__TT90" localSheetId="21">[9]RELATÓRIO!$D$479</definedName>
    <definedName name="__TT90">[27]RELATÓRIO!$D$479</definedName>
    <definedName name="__TT91" localSheetId="4">[27]RELATÓRIO!$D$484</definedName>
    <definedName name="__TT91" localSheetId="21">[9]RELATÓRIO!$D$484</definedName>
    <definedName name="__TT91">[27]RELATÓRIO!$D$484</definedName>
    <definedName name="__TT92" localSheetId="4">[27]RELATÓRIO!$D$490</definedName>
    <definedName name="__TT92" localSheetId="21">[9]RELATÓRIO!$D$490</definedName>
    <definedName name="__TT92">[27]RELATÓRIO!$D$490</definedName>
    <definedName name="__TT93" localSheetId="4">[27]RELATÓRIO!$D$495</definedName>
    <definedName name="__TT93" localSheetId="21">[9]RELATÓRIO!$D$495</definedName>
    <definedName name="__TT93">[27]RELATÓRIO!$D$495</definedName>
    <definedName name="__TT94" localSheetId="4">'[15]Relatório-1ª med.'!#REF!</definedName>
    <definedName name="__TT94" localSheetId="15">'[15]Relatório-1ª med.'!#REF!</definedName>
    <definedName name="__TT94" localSheetId="21">[9]RELATÓRIO!$D$500</definedName>
    <definedName name="__TT94" localSheetId="9">'[15]Relatório-1ª med.'!#REF!</definedName>
    <definedName name="__TT94" localSheetId="8">'[15]Relatório-1ª med.'!#REF!</definedName>
    <definedName name="__TT94">'[15]Relatório-1ª med.'!#REF!</definedName>
    <definedName name="__TT95" localSheetId="4">'[15]Relatório-1ª med.'!#REF!</definedName>
    <definedName name="__TT95" localSheetId="15">'[15]Relatório-1ª med.'!#REF!</definedName>
    <definedName name="__TT95" localSheetId="21">[9]RELATÓRIO!$D$505</definedName>
    <definedName name="__TT95" localSheetId="9">'[15]Relatório-1ª med.'!#REF!</definedName>
    <definedName name="__TT95" localSheetId="8">'[15]Relatório-1ª med.'!#REF!</definedName>
    <definedName name="__TT95">'[15]Relatório-1ª med.'!#REF!</definedName>
    <definedName name="__TT96" localSheetId="4">[63]RELATÓRIO!#REF!</definedName>
    <definedName name="__TT96" localSheetId="15">[63]RELATÓRIO!#REF!</definedName>
    <definedName name="__TT96" localSheetId="21">[9]RELATÓRIO!$D$510</definedName>
    <definedName name="__TT96" localSheetId="9">[63]RELATÓRIO!#REF!</definedName>
    <definedName name="__TT96" localSheetId="8">[63]RELATÓRIO!#REF!</definedName>
    <definedName name="__TT96">[63]RELATÓRIO!#REF!</definedName>
    <definedName name="__TT97" localSheetId="4">'[15]Relatório-1ª med.'!#REF!</definedName>
    <definedName name="__TT97" localSheetId="15">'[15]Relatório-1ª med.'!#REF!</definedName>
    <definedName name="__TT97" localSheetId="21">[9]RELATÓRIO!$D$515</definedName>
    <definedName name="__TT97" localSheetId="9">'[15]Relatório-1ª med.'!#REF!</definedName>
    <definedName name="__TT97" localSheetId="8">'[15]Relatório-1ª med.'!#REF!</definedName>
    <definedName name="__TT97">'[15]Relatório-1ª med.'!#REF!</definedName>
    <definedName name="__TT98" localSheetId="4">[27]RELATÓRIO!$D$520</definedName>
    <definedName name="__TT98" localSheetId="21">[9]RELATÓRIO!$D$520</definedName>
    <definedName name="__TT98">[27]RELATÓRIO!$D$520</definedName>
    <definedName name="__TT99" localSheetId="4">[27]RELATÓRIO!$D$525</definedName>
    <definedName name="__TT99" localSheetId="21">[9]RELATÓRIO!$D$525</definedName>
    <definedName name="__TT99">[27]RELATÓRIO!$D$525</definedName>
    <definedName name="__xlfn.AVERAGEIF" hidden="1">#NAME?</definedName>
    <definedName name="__xlfn.RTD" hidden="1">#NAME?</definedName>
    <definedName name="__xlnm.Print_Area">{#NAME?}</definedName>
    <definedName name="__xlnm.Print_Area_1" localSheetId="4">#REF!</definedName>
    <definedName name="__xlnm.Print_Area_1" localSheetId="15">#REF!</definedName>
    <definedName name="__xlnm.Print_Area_1" localSheetId="9">#REF!</definedName>
    <definedName name="__xlnm.Print_Area_1" localSheetId="8">#REF!</definedName>
    <definedName name="__xlnm.Print_Area_1">#REF!</definedName>
    <definedName name="__xlnm.Print_Area_3">{#NAME?}</definedName>
    <definedName name="__xlnm.Print_Area_4">NA()</definedName>
    <definedName name="__xlnm.Print_Area_5">{#NAME?}</definedName>
    <definedName name="__xlnm.Print_Area_6">{#NAME?}</definedName>
    <definedName name="__xlnm.Print_Area_7">{#NAME?}</definedName>
    <definedName name="__xlnm.Print_Titles">{#NAME?}</definedName>
    <definedName name="__xlnm.Print_Titles_1">{#NAME?}</definedName>
    <definedName name="__xlnm.Print_Titles_10">{#NAME?}</definedName>
    <definedName name="__xlnm.Print_Titles_2">{#NAME?}</definedName>
    <definedName name="__xlnm.Print_Titles_3">{#NAME?}</definedName>
    <definedName name="__xlnm.Print_Titles_4">{#NAME?}</definedName>
    <definedName name="__xlnm.Print_Titles_5">{#NAME?}</definedName>
    <definedName name="__xlnm.Print_Titles_6">{#NAME?}</definedName>
    <definedName name="__xlnm.Print_Titles_7">{#NAME?}</definedName>
    <definedName name="__xlnm.Print_Titles_8">{#NAME?}</definedName>
    <definedName name="__xlnm.Print_Titles_9">{#NAME?}</definedName>
    <definedName name="_0">"$#REF!.$#REF!$#REF!:$#REF!$#REF!"</definedName>
    <definedName name="_01_09_96" localSheetId="15">#REF!</definedName>
    <definedName name="_01_09_96" localSheetId="21">#REF!</definedName>
    <definedName name="_01_09_96" localSheetId="9">#REF!</definedName>
    <definedName name="_01_09_96">#REF!</definedName>
    <definedName name="_01_09_96_25" localSheetId="15">#REF!</definedName>
    <definedName name="_01_09_96_25" localSheetId="9">#REF!</definedName>
    <definedName name="_01_09_96_25">#REF!</definedName>
    <definedName name="_08.302.01" localSheetId="15">#REF!</definedName>
    <definedName name="_08.302.01" localSheetId="9">#REF!</definedName>
    <definedName name="_08.302.01">#REF!</definedName>
    <definedName name="_1.0_3S0900100" localSheetId="15">#REF!</definedName>
    <definedName name="_1.0_3S0900100">#REF!</definedName>
    <definedName name="_1.0_3S0900200" localSheetId="15">#REF!</definedName>
    <definedName name="_1.0_3S0900200">#REF!</definedName>
    <definedName name="_1.0_3S0900203" localSheetId="15">#REF!</definedName>
    <definedName name="_1.0_3S0900203">#REF!</definedName>
    <definedName name="_1.0_3S0900290" localSheetId="15">#REF!</definedName>
    <definedName name="_1.0_3S0900290">#REF!</definedName>
    <definedName name="_1.0_3S0900291" localSheetId="15">#REF!</definedName>
    <definedName name="_1.0_3S0900291">#REF!</definedName>
    <definedName name="_1__123Graph_A__200__BPF" localSheetId="15" hidden="1">#REF!</definedName>
    <definedName name="_1__123Graph_A__200__BPF" hidden="1">#REF!</definedName>
    <definedName name="_1__123Graph_ACHART_1" localSheetId="4" hidden="1">'[51]PROP ELAB GANH'!$K$9:$K$15</definedName>
    <definedName name="_1__123Graph_ACHART_1" hidden="1">'[51]PROP ELAB GANH'!$K$9:$K$15</definedName>
    <definedName name="_1_0_1">"$#REF!.$#REF!$#REF!:$#REF!$#REF!"</definedName>
    <definedName name="_10___123Graph_CCHART_1" localSheetId="4" hidden="1">[64]EAIGESEN!#REF!</definedName>
    <definedName name="_10___123Graph_CCHART_1" localSheetId="15" hidden="1">[64]EAIGESEN!#REF!</definedName>
    <definedName name="_10___123Graph_CCHART_1" localSheetId="9" hidden="1">[64]EAIGESEN!#REF!</definedName>
    <definedName name="_10___123Graph_CCHART_1" localSheetId="8" hidden="1">[64]EAIGESEN!#REF!</definedName>
    <definedName name="_10___123Graph_CCHART_1" hidden="1">[64]EAIGESEN!#REF!</definedName>
    <definedName name="_10__123Graph_BCHART_9" localSheetId="4" hidden="1">'[51]PROP ELAB GANH'!$C$9:$C$15</definedName>
    <definedName name="_10__123Graph_BCHART_9" hidden="1">'[51]PROP ELAB GANH'!$C$9:$C$15</definedName>
    <definedName name="_10__123Graph_C__200__D50" localSheetId="4" hidden="1">#REF!</definedName>
    <definedName name="_10__123Graph_C__200__D50" localSheetId="15" hidden="1">#REF!</definedName>
    <definedName name="_10__123Graph_C__200__D50" localSheetId="9" hidden="1">#REF!</definedName>
    <definedName name="_10__123Graph_C__200__D50" localSheetId="8" hidden="1">#REF!</definedName>
    <definedName name="_10__123Graph_C__200__D50" hidden="1">#REF!</definedName>
    <definedName name="_10__123Graph_ECHART_1" localSheetId="15" hidden="1">[65]EAIGESEN!#REF!</definedName>
    <definedName name="_10__123Graph_ECHART_1" hidden="1">[65]EAIGESEN!#REF!</definedName>
    <definedName name="_10DMT_50_200_5_1" localSheetId="4">#REF!</definedName>
    <definedName name="_10DMT_50_200_5_1" localSheetId="15">#REF!</definedName>
    <definedName name="_10DMT_50_200_5_1" localSheetId="9">#REF!</definedName>
    <definedName name="_10DMT_50_200_5_1" localSheetId="8">#REF!</definedName>
    <definedName name="_10DMT_50_200_5_1">#REF!</definedName>
    <definedName name="_10PassaExtenso_7_1">"#NAME!PassaExtenso"</definedName>
    <definedName name="_11__123Graph_CGRANULOMETRIA_1" localSheetId="4" hidden="1">#REF!</definedName>
    <definedName name="_11__123Graph_CGRANULOMETRIA_1" localSheetId="15" hidden="1">#REF!</definedName>
    <definedName name="_11__123Graph_CGRANULOMETRIA_1" localSheetId="9" hidden="1">#REF!</definedName>
    <definedName name="_11__123Graph_CGRANULOMETRIA_1" localSheetId="8" hidden="1">#REF!</definedName>
    <definedName name="_11__123Graph_CGRANULOMETRIA_1" hidden="1">#REF!</definedName>
    <definedName name="_11__123Graph_LBL_ACHART_2" localSheetId="4" hidden="1">[51]PARETOS!$M$4:$M$10</definedName>
    <definedName name="_11__123Graph_LBL_ACHART_2" hidden="1">[51]PARETOS!$M$4:$M$10</definedName>
    <definedName name="_11drena_5_1" localSheetId="4">#REF!</definedName>
    <definedName name="_11drena_5_1" localSheetId="15">#REF!</definedName>
    <definedName name="_11drena_5_1" localSheetId="9">#REF!</definedName>
    <definedName name="_11drena_5_1" localSheetId="8">#REF!</definedName>
    <definedName name="_11drena_5_1">#REF!</definedName>
    <definedName name="_12__123Graph_D__200__BPF" localSheetId="4" hidden="1">#REF!</definedName>
    <definedName name="_12__123Graph_D__200__BPF" localSheetId="15" hidden="1">#REF!</definedName>
    <definedName name="_12__123Graph_D__200__BPF" localSheetId="9" hidden="1">#REF!</definedName>
    <definedName name="_12__123Graph_D__200__BPF" localSheetId="8" hidden="1">#REF!</definedName>
    <definedName name="_12__123Graph_D__200__BPF" hidden="1">#REF!</definedName>
    <definedName name="_12__123Graph_FCHART_1" localSheetId="15" hidden="1">[65]EAIGESEN!#REF!</definedName>
    <definedName name="_12__123Graph_FCHART_1" hidden="1">[65]EAIGESEN!#REF!</definedName>
    <definedName name="_12__123Graph_LBL_ACHART_3" localSheetId="4" hidden="1">[51]PARETOS!$N$29:$N$36</definedName>
    <definedName name="_12__123Graph_LBL_ACHART_3" hidden="1">[51]PARETOS!$N$29:$N$36</definedName>
    <definedName name="_12Excel_BuiltIn_Criteria_1">"$#REF!.$#REF!$#REF!"</definedName>
    <definedName name="_13___123Graph_DCHART_1" localSheetId="4" hidden="1">[64]EAIGESEN!#REF!</definedName>
    <definedName name="_13___123Graph_DCHART_1" localSheetId="15" hidden="1">[64]EAIGESEN!#REF!</definedName>
    <definedName name="_13___123Graph_DCHART_1" localSheetId="9" hidden="1">[64]EAIGESEN!#REF!</definedName>
    <definedName name="_13___123Graph_DCHART_1" localSheetId="8" hidden="1">[64]EAIGESEN!#REF!</definedName>
    <definedName name="_13___123Graph_DCHART_1" hidden="1">[64]EAIGESEN!#REF!</definedName>
    <definedName name="_13__123Graph_D__200__D50" localSheetId="4" hidden="1">#REF!</definedName>
    <definedName name="_13__123Graph_D__200__D50" localSheetId="15" hidden="1">#REF!</definedName>
    <definedName name="_13__123Graph_D__200__D50" localSheetId="9" hidden="1">#REF!</definedName>
    <definedName name="_13__123Graph_D__200__D50" localSheetId="8" hidden="1">#REF!</definedName>
    <definedName name="_13__123Graph_D__200__D50" hidden="1">#REF!</definedName>
    <definedName name="_13__123Graph_LBL_ACHART_7" localSheetId="4" hidden="1">'[51]PROP ELAB GANH'!$P$47:$P$55</definedName>
    <definedName name="_13__123Graph_LBL_ACHART_7" hidden="1">'[51]PROP ELAB GANH'!$P$47:$P$55</definedName>
    <definedName name="_13Excel_BuiltIn_Print_Area_1" localSheetId="4">#REF!</definedName>
    <definedName name="_13Excel_BuiltIn_Print_Area_1" localSheetId="15">#REF!</definedName>
    <definedName name="_13Excel_BuiltIn_Print_Area_1" localSheetId="9">#REF!</definedName>
    <definedName name="_13Excel_BuiltIn_Print_Area_1" localSheetId="8">#REF!</definedName>
    <definedName name="_13Excel_BuiltIn_Print_Area_1">#REF!</definedName>
    <definedName name="_14__123Graph_E__200__BPF" localSheetId="4" hidden="1">#REF!</definedName>
    <definedName name="_14__123Graph_E__200__BPF" localSheetId="15" hidden="1">#REF!</definedName>
    <definedName name="_14__123Graph_E__200__BPF" localSheetId="9" hidden="1">#REF!</definedName>
    <definedName name="_14__123Graph_E__200__BPF" localSheetId="8" hidden="1">#REF!</definedName>
    <definedName name="_14__123Graph_E__200__BPF" hidden="1">#REF!</definedName>
    <definedName name="_14__123Graph_LBL_ACHART_8" localSheetId="4" hidden="1">'[51]PROP ELAB GANH'!$P$70:$P$78</definedName>
    <definedName name="_14__123Graph_LBL_ACHART_8" hidden="1">'[51]PROP ELAB GANH'!$P$70:$P$78</definedName>
    <definedName name="_14__123Graph_XCHART_3" localSheetId="15" hidden="1">[66]estgg!#REF!</definedName>
    <definedName name="_14__123Graph_XCHART_3" hidden="1">[66]estgg!#REF!</definedName>
    <definedName name="_14Excel_BuiltIn_Print_Area_1_1" localSheetId="4">#REF!</definedName>
    <definedName name="_14Excel_BuiltIn_Print_Area_1_1" localSheetId="15">#REF!</definedName>
    <definedName name="_14Excel_BuiltIn_Print_Area_1_1" localSheetId="9">#REF!</definedName>
    <definedName name="_14Excel_BuiltIn_Print_Area_1_1" localSheetId="8">#REF!</definedName>
    <definedName name="_14Excel_BuiltIn_Print_Area_1_1">#REF!</definedName>
    <definedName name="_15__123Graph_E__200__D50" localSheetId="4" hidden="1">#REF!</definedName>
    <definedName name="_15__123Graph_E__200__D50" localSheetId="15" hidden="1">#REF!</definedName>
    <definedName name="_15__123Graph_E__200__D50" localSheetId="9" hidden="1">#REF!</definedName>
    <definedName name="_15__123Graph_E__200__D50" localSheetId="8" hidden="1">#REF!</definedName>
    <definedName name="_15__123Graph_E__200__D50" hidden="1">#REF!</definedName>
    <definedName name="_15__123Graph_LBL_BCHART_2" localSheetId="4" hidden="1">[51]PARETOS!$N$4:$N$10</definedName>
    <definedName name="_15__123Graph_LBL_BCHART_2" hidden="1">[51]PARETOS!$N$4:$N$10</definedName>
    <definedName name="_15Excel_BuiltIn_Print_Area_3_1" localSheetId="4">#REF!</definedName>
    <definedName name="_15Excel_BuiltIn_Print_Area_3_1" localSheetId="15">#REF!</definedName>
    <definedName name="_15Excel_BuiltIn_Print_Area_3_1" localSheetId="9">#REF!</definedName>
    <definedName name="_15Excel_BuiltIn_Print_Area_3_1" localSheetId="8">#REF!</definedName>
    <definedName name="_15Excel_BuiltIn_Print_Area_3_1">#REF!</definedName>
    <definedName name="_16___123Graph_ECHART_1" localSheetId="4" hidden="1">[64]EAIGESEN!#REF!</definedName>
    <definedName name="_16___123Graph_ECHART_1" localSheetId="15" hidden="1">[64]EAIGESEN!#REF!</definedName>
    <definedName name="_16___123Graph_ECHART_1" localSheetId="9" hidden="1">[64]EAIGESEN!#REF!</definedName>
    <definedName name="_16___123Graph_ECHART_1" localSheetId="8" hidden="1">[64]EAIGESEN!#REF!</definedName>
    <definedName name="_16___123Graph_ECHART_1" hidden="1">[64]EAIGESEN!#REF!</definedName>
    <definedName name="_16__123Graph_F__200__BPF" localSheetId="4" hidden="1">#REF!</definedName>
    <definedName name="_16__123Graph_F__200__BPF" localSheetId="15" hidden="1">#REF!</definedName>
    <definedName name="_16__123Graph_F__200__BPF" localSheetId="9" hidden="1">#REF!</definedName>
    <definedName name="_16__123Graph_F__200__BPF" localSheetId="8" hidden="1">#REF!</definedName>
    <definedName name="_16__123Graph_F__200__BPF" hidden="1">#REF!</definedName>
    <definedName name="_16__123Graph_LBL_BCHART_3" localSheetId="4" hidden="1">[51]PARETOS!$O$28:$O$35</definedName>
    <definedName name="_16__123Graph_LBL_BCHART_3" hidden="1">[51]PARETOS!$O$28:$O$35</definedName>
    <definedName name="_16Excel_BuiltIn_Print_Area_4_1" localSheetId="4">(#REF!,#REF!)</definedName>
    <definedName name="_16Excel_BuiltIn_Print_Area_4_1" localSheetId="15">(#REF!,#REF!)</definedName>
    <definedName name="_16Excel_BuiltIn_Print_Area_4_1" localSheetId="9">(#REF!,#REF!)</definedName>
    <definedName name="_16Excel_BuiltIn_Print_Area_4_1" localSheetId="8">(#REF!,#REF!)</definedName>
    <definedName name="_16Excel_BuiltIn_Print_Area_4_1">(#REF!,#REF!)</definedName>
    <definedName name="_17__123Graph_F__200__D50" localSheetId="4" hidden="1">#REF!</definedName>
    <definedName name="_17__123Graph_F__200__D50" localSheetId="15" hidden="1">#REF!</definedName>
    <definedName name="_17__123Graph_F__200__D50" localSheetId="9" hidden="1">#REF!</definedName>
    <definedName name="_17__123Graph_F__200__D50" localSheetId="8" hidden="1">#REF!</definedName>
    <definedName name="_17__123Graph_F__200__D50" hidden="1">#REF!</definedName>
    <definedName name="_17__123Graph_XCHART_3" localSheetId="4" hidden="1">[51]PARETOS!$M$29:$M$36</definedName>
    <definedName name="_17__123Graph_XCHART_3" hidden="1">[51]PARETOS!$M$29:$M$36</definedName>
    <definedName name="_17Excel_BuiltIn_Print_Area_5_1" localSheetId="4">#REF!</definedName>
    <definedName name="_17Excel_BuiltIn_Print_Area_5_1" localSheetId="15">#REF!</definedName>
    <definedName name="_17Excel_BuiltIn_Print_Area_5_1" localSheetId="9">#REF!</definedName>
    <definedName name="_17Excel_BuiltIn_Print_Area_5_1" localSheetId="8">#REF!</definedName>
    <definedName name="_17Excel_BuiltIn_Print_Area_5_1">#REF!</definedName>
    <definedName name="_18__123Graph_X__200__BPF" localSheetId="4" hidden="1">#REF!</definedName>
    <definedName name="_18__123Graph_X__200__BPF" localSheetId="15" hidden="1">#REF!</definedName>
    <definedName name="_18__123Graph_X__200__BPF" localSheetId="9" hidden="1">#REF!</definedName>
    <definedName name="_18__123Graph_X__200__BPF" localSheetId="8" hidden="1">#REF!</definedName>
    <definedName name="_18__123Graph_X__200__BPF" hidden="1">#REF!</definedName>
    <definedName name="_18__123Graph_XCHART_8" localSheetId="4" hidden="1">'[51]PROP ELAB GANH'!$L$70:$L$78</definedName>
    <definedName name="_18__123Graph_XCHART_8" hidden="1">'[51]PROP ELAB GANH'!$L$70:$L$78</definedName>
    <definedName name="_1830201">#N/A</definedName>
    <definedName name="_1830201_26">NA()</definedName>
    <definedName name="_1830201_27">NA()</definedName>
    <definedName name="_18Excel_BuiltIn_Print_Area_6_1" localSheetId="4">#REF!</definedName>
    <definedName name="_18Excel_BuiltIn_Print_Area_6_1" localSheetId="15">#REF!</definedName>
    <definedName name="_18Excel_BuiltIn_Print_Area_6_1" localSheetId="9">#REF!</definedName>
    <definedName name="_18Excel_BuiltIn_Print_Area_6_1" localSheetId="8">#REF!</definedName>
    <definedName name="_18Excel_BuiltIn_Print_Area_6_1">#REF!</definedName>
    <definedName name="_19___123Graph_FCHART_1" localSheetId="4" hidden="1">[64]EAIGESEN!#REF!</definedName>
    <definedName name="_19___123Graph_FCHART_1" localSheetId="15" hidden="1">[64]EAIGESEN!#REF!</definedName>
    <definedName name="_19___123Graph_FCHART_1" localSheetId="9" hidden="1">[64]EAIGESEN!#REF!</definedName>
    <definedName name="_19___123Graph_FCHART_1" localSheetId="8" hidden="1">[64]EAIGESEN!#REF!</definedName>
    <definedName name="_19___123Graph_FCHART_1" hidden="1">[64]EAIGESEN!#REF!</definedName>
    <definedName name="_19__123Graph_X__200__D50" localSheetId="4" hidden="1">#REF!</definedName>
    <definedName name="_19__123Graph_X__200__D50" localSheetId="15" hidden="1">#REF!</definedName>
    <definedName name="_19__123Graph_X__200__D50" localSheetId="9" hidden="1">#REF!</definedName>
    <definedName name="_19__123Graph_X__200__D50" localSheetId="8" hidden="1">#REF!</definedName>
    <definedName name="_19__123Graph_X__200__D50" hidden="1">#REF!</definedName>
    <definedName name="_19__123Graph_XCHART_9" localSheetId="4" hidden="1">'[51]PROP ELAB GANH'!$K$93:$K$99</definedName>
    <definedName name="_19__123Graph_XCHART_9" hidden="1">'[51]PROP ELAB GANH'!$K$93:$K$99</definedName>
    <definedName name="_19Excel_BuiltIn_Print_Area_9_1" localSheetId="4">#REF!</definedName>
    <definedName name="_19Excel_BuiltIn_Print_Area_9_1" localSheetId="15">#REF!</definedName>
    <definedName name="_19Excel_BuiltIn_Print_Area_9_1" localSheetId="9">#REF!</definedName>
    <definedName name="_19Excel_BuiltIn_Print_Area_9_1" localSheetId="8">#REF!</definedName>
    <definedName name="_19Excel_BuiltIn_Print_Area_9_1">#REF!</definedName>
    <definedName name="_1Excel_BuiltIn_Print_Area_1_1_1" localSheetId="21">#REF!</definedName>
    <definedName name="_1Excel_BuiltIn_Print_Area_1_1_1">#REF!</definedName>
    <definedName name="_1Excel_BuiltIn_Print_Area_2_1">"$Quad_Quant_.$#REF!$#REF!:$#REF!$#REF!"</definedName>
    <definedName name="_1Excel_BuiltIn_Print_Area_4_1" localSheetId="4">#REF!</definedName>
    <definedName name="_1Excel_BuiltIn_Print_Area_4_1" localSheetId="15">#REF!</definedName>
    <definedName name="_1Excel_BuiltIn_Print_Area_4_1" localSheetId="9">#REF!</definedName>
    <definedName name="_1Excel_BuiltIn_Print_Area_4_1" localSheetId="8">#REF!</definedName>
    <definedName name="_1Excel_BuiltIn_Print_Area_4_1">#REF!</definedName>
    <definedName name="_1Excel_BuiltIn_Print_Area_7_1" localSheetId="4">#REF!</definedName>
    <definedName name="_1Excel_BuiltIn_Print_Area_7_1" localSheetId="15">#REF!</definedName>
    <definedName name="_1Excel_BuiltIn_Print_Area_7_1" localSheetId="9">#REF!</definedName>
    <definedName name="_1Excel_BuiltIn_Print_Area_7_1" localSheetId="8">#REF!</definedName>
    <definedName name="_1Excel_BuiltIn_Print_Area_7_1">#REF!</definedName>
    <definedName name="_1Excel_BuiltIn_Print_Titles_9_1" localSheetId="4">#REF!</definedName>
    <definedName name="_1Excel_BuiltIn_Print_Titles_9_1" localSheetId="15">#REF!</definedName>
    <definedName name="_1Excel_BuiltIn_Print_Titles_9_1" localSheetId="9">#REF!</definedName>
    <definedName name="_1Excel_BuiltIn_Print_Titles_9_1" localSheetId="8">#REF!</definedName>
    <definedName name="_1Excel_BuiltIn_Print_Titles_9_1">#REF!</definedName>
    <definedName name="_2.0_3S0900100" localSheetId="15">#REF!</definedName>
    <definedName name="_2.0_3S0900100">#REF!</definedName>
    <definedName name="_2.0_3S0900200" localSheetId="15">#REF!</definedName>
    <definedName name="_2.0_3S0900200">#REF!</definedName>
    <definedName name="_2__123Graph_A__200__D50" localSheetId="15" hidden="1">#REF!</definedName>
    <definedName name="_2__123Graph_A__200__D50" hidden="1">#REF!</definedName>
    <definedName name="_2__123Graph_ACHART_2" localSheetId="4" hidden="1">[51]PARETOS!$M$4:$M$10</definedName>
    <definedName name="_2__123Graph_ACHART_2" hidden="1">[51]PARETOS!$M$4:$M$10</definedName>
    <definedName name="_2__123Graph_ACHART_3" hidden="1">[65]EAIGESEN!$O$16:$O$17</definedName>
    <definedName name="_20__123Graph_XEFICIENCIA_1" localSheetId="4" hidden="1">#REF!</definedName>
    <definedName name="_20__123Graph_XEFICIENCIA_1" localSheetId="15" hidden="1">#REF!</definedName>
    <definedName name="_20__123Graph_XEFICIENCIA_1" localSheetId="9" hidden="1">#REF!</definedName>
    <definedName name="_20__123Graph_XEFICIENCIA_1" localSheetId="8" hidden="1">#REF!</definedName>
    <definedName name="_20__123Graph_XEFICIENCIA_1" hidden="1">#REF!</definedName>
    <definedName name="_20Fae_08_3_1">"'file:///Eng_aroldo/Meus documentos/Documents and Settings/Flávio R. Carmona/My Documents/3 - Sanches Tripoloni/3 - Diamantino/4 - BR-364/2 - CREMA/Medição/06a.MP/MP06.xls'#$Medição.$#REF!$#REF!"</definedName>
    <definedName name="_21__123Graph_XGRANULOMETRIA_1" localSheetId="4" hidden="1">#REF!</definedName>
    <definedName name="_21__123Graph_XGRANULOMETRIA_1" localSheetId="15" hidden="1">#REF!</definedName>
    <definedName name="_21__123Graph_XGRANULOMETRIA_1" localSheetId="9" hidden="1">#REF!</definedName>
    <definedName name="_21__123Graph_XGRANULOMETRIA_1" localSheetId="8" hidden="1">#REF!</definedName>
    <definedName name="_21__123Graph_XGRANULOMETRIA_1" hidden="1">#REF!</definedName>
    <definedName name="_21Fae_08_4_1" localSheetId="4">[67]Medição!#REF!</definedName>
    <definedName name="_21Fae_08_4_1" localSheetId="15">[67]Medição!#REF!</definedName>
    <definedName name="_21Fae_08_4_1" localSheetId="9">[67]Medição!#REF!</definedName>
    <definedName name="_21Fae_08_4_1" localSheetId="8">[67]Medição!#REF!</definedName>
    <definedName name="_21Fae_08_4_1">[67]Medição!#REF!</definedName>
    <definedName name="_21PassaExtenso_4_1">NA()</definedName>
    <definedName name="_22___123Graph_XCHART_3" localSheetId="4" hidden="1">[68]estgg!#REF!</definedName>
    <definedName name="_22___123Graph_XCHART_3" localSheetId="15" hidden="1">[68]estgg!#REF!</definedName>
    <definedName name="_22___123Graph_XCHART_3" localSheetId="9" hidden="1">[68]estgg!#REF!</definedName>
    <definedName name="_22___123Graph_XCHART_3" localSheetId="8" hidden="1">[68]estgg!#REF!</definedName>
    <definedName name="_22___123Graph_XCHART_3" hidden="1">[68]estgg!#REF!</definedName>
    <definedName name="_22Fase_02_3_1">"'file:///Eng_aroldo/Meus documentos/Documents and Settings/Flávio R. Carmona/My Documents/3 - Sanches Tripoloni/3 - Diamantino/4 - BR-364/2 - CREMA/Medição/06a.MP/MP06.xls'#$Medição.$#REF!$#REF!"</definedName>
    <definedName name="_22PassaExtenso_6_1">"#NAME!PassaExtenso"</definedName>
    <definedName name="_23Fase_02_4_1" localSheetId="4">[67]Medição!#REF!</definedName>
    <definedName name="_23Fase_02_4_1" localSheetId="15">[67]Medição!#REF!</definedName>
    <definedName name="_23Fase_02_4_1" localSheetId="9">[67]Medição!#REF!</definedName>
    <definedName name="_23Fase_02_4_1" localSheetId="8">[67]Medição!#REF!</definedName>
    <definedName name="_23Fase_02_4_1">[67]Medição!#REF!</definedName>
    <definedName name="_23PassaExtenso_7_1">"#NAME!PassaExtenso"</definedName>
    <definedName name="_24Fase_03_3_1">"'file:///Eng_aroldo/Meus documentos/Documents and Settings/Flávio R. Carmona/My Documents/3 - Sanches Tripoloni/3 - Diamantino/4 - BR-364/2 - CREMA/Medição/06a.MP/MP06.xls'#$Medição.$#REF!$#REF!"</definedName>
    <definedName name="_25__123Graph_ACHART_1" localSheetId="4" hidden="1">[64]EAIGESEN!#REF!</definedName>
    <definedName name="_25__123Graph_ACHART_1" localSheetId="15" hidden="1">[64]EAIGESEN!#REF!</definedName>
    <definedName name="_25__123Graph_ACHART_1" localSheetId="9" hidden="1">[64]EAIGESEN!#REF!</definedName>
    <definedName name="_25__123Graph_ACHART_1" localSheetId="8" hidden="1">[64]EAIGESEN!#REF!</definedName>
    <definedName name="_25__123Graph_ACHART_1" hidden="1">[64]EAIGESEN!#REF!</definedName>
    <definedName name="_25Fase_03_4_1" localSheetId="4">[67]Medição!#REF!</definedName>
    <definedName name="_25Fase_03_4_1" localSheetId="15">[67]Medição!#REF!</definedName>
    <definedName name="_25Fase_03_4_1" localSheetId="9">[67]Medição!#REF!</definedName>
    <definedName name="_25Fase_03_4_1" localSheetId="8">[67]Medição!#REF!</definedName>
    <definedName name="_25Fase_03_4_1">[67]Medição!#REF!</definedName>
    <definedName name="_26__123Graph_ACHART_3" localSheetId="4" hidden="1">[64]EAIGESEN!$O$11:$O$12</definedName>
    <definedName name="_26__123Graph_ACHART_3" hidden="1">[64]EAIGESEN!$O$11:$O$12</definedName>
    <definedName name="_26Fase_04_3_1">"'file:///Eng_aroldo/Meus documentos/Documents and Settings/Flávio R. Carmona/My Documents/3 - Sanches Tripoloni/3 - Diamantino/4 - BR-364/2 - CREMA/Medição/06a.MP/MP06.xls'#$Medição.$#REF!$#REF!"</definedName>
    <definedName name="_27Fase_04_4_1" localSheetId="4">[67]Medição!#REF!</definedName>
    <definedName name="_27Fase_04_4_1" localSheetId="15">[67]Medição!#REF!</definedName>
    <definedName name="_27Fase_04_4_1" localSheetId="9">[67]Medição!#REF!</definedName>
    <definedName name="_27Fase_04_4_1" localSheetId="8">[67]Medição!#REF!</definedName>
    <definedName name="_27Fase_04_4_1">[67]Medição!#REF!</definedName>
    <definedName name="_28Fase_05_3_1">"'file:///Eng_aroldo/Meus documentos/Documents and Settings/Flávio R. Carmona/My Documents/3 - Sanches Tripoloni/3 - Diamantino/4 - BR-364/2 - CREMA/Medição/06a.MP/MP06.xls'#$Medição.$#REF!$#REF!"</definedName>
    <definedName name="_29__123Graph_BCHART_1" localSheetId="4" hidden="1">[64]EAIGESEN!#REF!</definedName>
    <definedName name="_29__123Graph_BCHART_1" localSheetId="15" hidden="1">[64]EAIGESEN!#REF!</definedName>
    <definedName name="_29__123Graph_BCHART_1" localSheetId="9" hidden="1">[64]EAIGESEN!#REF!</definedName>
    <definedName name="_29__123Graph_BCHART_1" localSheetId="8" hidden="1">[64]EAIGESEN!#REF!</definedName>
    <definedName name="_29__123Graph_BCHART_1" hidden="1">[64]EAIGESEN!#REF!</definedName>
    <definedName name="_29Fase_05_4_1" localSheetId="4">[67]Medição!#REF!</definedName>
    <definedName name="_29Fase_05_4_1" localSheetId="15">[67]Medição!#REF!</definedName>
    <definedName name="_29Fase_05_4_1" localSheetId="9">[67]Medição!#REF!</definedName>
    <definedName name="_29Fase_05_4_1" localSheetId="8">[67]Medição!#REF!</definedName>
    <definedName name="_29Fase_05_4_1">[67]Medição!#REF!</definedName>
    <definedName name="_2AGREGADO_5_1" localSheetId="4">'[69]memória de calculo_liquida'!#REF!</definedName>
    <definedName name="_2AGREGADO_5_1" localSheetId="15">'[69]memória de calculo_liquida'!#REF!</definedName>
    <definedName name="_2AGREGADO_5_1" localSheetId="9">'[69]memória de calculo_liquida'!#REF!</definedName>
    <definedName name="_2AGREGADO_5_1" localSheetId="8">'[69]memória de calculo_liquida'!#REF!</definedName>
    <definedName name="_2AGREGADO_5_1">'[69]memória de calculo_liquida'!#REF!</definedName>
    <definedName name="_2Excel_BuiltIn_Print_Area_2_1">"$Quad_Quant_.$#REF!$#REF!:$#REF!$#REF!"</definedName>
    <definedName name="_2Excel_BuiltIn_Print_Area_7_1">"'file:///Y:/ENGENHARIA/Deise Aoki/PATOS - OK/PATOS 05-09-2007-ok/Laptop - Arquivos/DNIT/PATOs/Rondonópolis/PATO_BR-364_km_000_ao_km_11290_LICITAÇÃO MAIO DE 2007.xls'#$reg_mec_fx_dm_.$#REF!$#REF!:$#REF!$#REF!"</definedName>
    <definedName name="_2Excel_BuiltIn_Print_Area_8_1" localSheetId="15">#REF!</definedName>
    <definedName name="_2Excel_BuiltIn_Print_Area_8_1" localSheetId="9">#REF!</definedName>
    <definedName name="_2Excel_BuiltIn_Print_Area_8_1">#REF!</definedName>
    <definedName name="_2Excel_BuiltIn_Print_Titles_9_1" localSheetId="15">#REF!</definedName>
    <definedName name="_2Excel_BuiltIn_Print_Titles_9_1" localSheetId="9">#REF!</definedName>
    <definedName name="_2Excel_BuiltIn_Print_Titles_9_1">#REF!</definedName>
    <definedName name="_3.0_3S0900200" localSheetId="15">#REF!</definedName>
    <definedName name="_3.0_3S0900200" localSheetId="9">#REF!</definedName>
    <definedName name="_3.0_3S0900200">#REF!</definedName>
    <definedName name="_3.0_3S0900290" localSheetId="15">#REF!</definedName>
    <definedName name="_3.0_3S0900290">#REF!</definedName>
    <definedName name="_3.0_3S0900291" localSheetId="15">#REF!</definedName>
    <definedName name="_3.0_3S0900291">#REF!</definedName>
    <definedName name="_3___123Graph_ACHART_1" localSheetId="4" hidden="1">[64]EAIGESEN!#REF!</definedName>
    <definedName name="_3___123Graph_ACHART_1" localSheetId="15" hidden="1">[64]EAIGESEN!#REF!</definedName>
    <definedName name="_3___123Graph_ACHART_1" localSheetId="9" hidden="1">[64]EAIGESEN!#REF!</definedName>
    <definedName name="_3___123Graph_ACHART_1" localSheetId="8" hidden="1">[64]EAIGESEN!#REF!</definedName>
    <definedName name="_3___123Graph_ACHART_1" hidden="1">[64]EAIGESEN!#REF!</definedName>
    <definedName name="_3__123Graph_ACHART_3" localSheetId="4" hidden="1">[51]PARETOS!$N$29:$N$36</definedName>
    <definedName name="_3__123Graph_ACHART_3" hidden="1">[51]PARETOS!$N$29:$N$36</definedName>
    <definedName name="_3__123Graph_AEFICIENCIA_1" localSheetId="4" hidden="1">#REF!</definedName>
    <definedName name="_3__123Graph_AEFICIENCIA_1" localSheetId="15" hidden="1">#REF!</definedName>
    <definedName name="_3__123Graph_AEFICIENCIA_1" localSheetId="9" hidden="1">#REF!</definedName>
    <definedName name="_3__123Graph_AEFICIENCIA_1" localSheetId="8" hidden="1">#REF!</definedName>
    <definedName name="_3__123Graph_AEFICIENCIA_1" hidden="1">#REF!</definedName>
    <definedName name="_30Fase_06_3_1">"'file:///Eng_aroldo/Meus documentos/Documents and Settings/Flávio R. Carmona/My Documents/3 - Sanches Tripoloni/3 - Diamantino/4 - BR-364/2 - CREMA/Medição/06a.MP/MP06.xls'#$Medição.$#REF!$#REF!"</definedName>
    <definedName name="_31Fase_06_4_1" localSheetId="4">[67]Medição!#REF!</definedName>
    <definedName name="_31Fase_06_4_1" localSheetId="15">[67]Medição!#REF!</definedName>
    <definedName name="_31Fase_06_4_1" localSheetId="9">[67]Medição!#REF!</definedName>
    <definedName name="_31Fase_06_4_1" localSheetId="8">[67]Medição!#REF!</definedName>
    <definedName name="_31Fase_06_4_1">[67]Medição!#REF!</definedName>
    <definedName name="_32__123Graph_CCHART_1" localSheetId="4" hidden="1">[64]EAIGESEN!#REF!</definedName>
    <definedName name="_32__123Graph_CCHART_1" localSheetId="15" hidden="1">[64]EAIGESEN!#REF!</definedName>
    <definedName name="_32__123Graph_CCHART_1" localSheetId="9" hidden="1">[64]EAIGESEN!#REF!</definedName>
    <definedName name="_32__123Graph_CCHART_1" localSheetId="8" hidden="1">[64]EAIGESEN!#REF!</definedName>
    <definedName name="_32__123Graph_CCHART_1" hidden="1">[64]EAIGESEN!#REF!</definedName>
    <definedName name="_32Fase_07_3_1">"'file:///Eng_aroldo/Meus documentos/Documents and Settings/Flávio R. Carmona/My Documents/3 - Sanches Tripoloni/3 - Diamantino/4 - BR-364/2 - CREMA/Medição/06a.MP/MP06.xls'#$Medição.$#REF!$#REF!"</definedName>
    <definedName name="_33Fase_07_4_1" localSheetId="4">[67]Medição!#REF!</definedName>
    <definedName name="_33Fase_07_4_1" localSheetId="15">[67]Medição!#REF!</definedName>
    <definedName name="_33Fase_07_4_1" localSheetId="9">[67]Medição!#REF!</definedName>
    <definedName name="_33Fase_07_4_1" localSheetId="8">[67]Medição!#REF!</definedName>
    <definedName name="_33Fase_07_4_1">[67]Medição!#REF!</definedName>
    <definedName name="_34Fase_08_3_1">"'file:///Eng_aroldo/Meus documentos/Documents and Settings/Flávio R. Carmona/My Documents/3 - Sanches Tripoloni/3 - Diamantino/4 - BR-364/2 - CREMA/Medição/06a.MP/MP06.xls'#$Medição.$#REF!$#REF!"</definedName>
    <definedName name="_35__123Graph_DCHART_1" localSheetId="4" hidden="1">[64]EAIGESEN!#REF!</definedName>
    <definedName name="_35__123Graph_DCHART_1" localSheetId="15" hidden="1">[64]EAIGESEN!#REF!</definedName>
    <definedName name="_35__123Graph_DCHART_1" localSheetId="9" hidden="1">[64]EAIGESEN!#REF!</definedName>
    <definedName name="_35__123Graph_DCHART_1" localSheetId="8" hidden="1">[64]EAIGESEN!#REF!</definedName>
    <definedName name="_35__123Graph_DCHART_1" hidden="1">[64]EAIGESEN!#REF!</definedName>
    <definedName name="_35Fase_08_4_1" localSheetId="4">[67]Medição!#REF!</definedName>
    <definedName name="_35Fase_08_4_1" localSheetId="15">[67]Medição!#REF!</definedName>
    <definedName name="_35Fase_08_4_1" localSheetId="9">[67]Medição!#REF!</definedName>
    <definedName name="_35Fase_08_4_1" localSheetId="8">[67]Medição!#REF!</definedName>
    <definedName name="_35Fase_08_4_1">[67]Medição!#REF!</definedName>
    <definedName name="_36FOG_5_1" localSheetId="4">'[69]memória de calculo_liquida'!#REF!</definedName>
    <definedName name="_36FOG_5_1" localSheetId="15">'[69]memória de calculo_liquida'!#REF!</definedName>
    <definedName name="_36FOG_5_1" localSheetId="9">'[69]memória de calculo_liquida'!#REF!</definedName>
    <definedName name="_36FOG_5_1" localSheetId="8">'[69]memória de calculo_liquida'!#REF!</definedName>
    <definedName name="_36FOG_5_1">'[69]memória de calculo_liquida'!#REF!</definedName>
    <definedName name="_37LOCAL_11_1" localSheetId="4">#REF!</definedName>
    <definedName name="_37LOCAL_11_1" localSheetId="15">#REF!</definedName>
    <definedName name="_37LOCAL_11_1" localSheetId="9">#REF!</definedName>
    <definedName name="_37LOCAL_11_1" localSheetId="8">#REF!</definedName>
    <definedName name="_37LOCAL_11_1">#REF!</definedName>
    <definedName name="_38__123Graph_ECHART_1" localSheetId="4" hidden="1">[64]EAIGESEN!#REF!</definedName>
    <definedName name="_38__123Graph_ECHART_1" localSheetId="15" hidden="1">[64]EAIGESEN!#REF!</definedName>
    <definedName name="_38__123Graph_ECHART_1" localSheetId="9" hidden="1">[64]EAIGESEN!#REF!</definedName>
    <definedName name="_38__123Graph_ECHART_1" localSheetId="8" hidden="1">[64]EAIGESEN!#REF!</definedName>
    <definedName name="_38__123Graph_ECHART_1" hidden="1">[64]EAIGESEN!#REF!</definedName>
    <definedName name="_38MBUF_11_1" localSheetId="4">#REF!</definedName>
    <definedName name="_38MBUF_11_1" localSheetId="15">#REF!</definedName>
    <definedName name="_38MBUF_11_1" localSheetId="9">#REF!</definedName>
    <definedName name="_38MBUF_11_1" localSheetId="8">#REF!</definedName>
    <definedName name="_38MBUF_11_1">#REF!</definedName>
    <definedName name="_39MBUQ_11_1" localSheetId="4">#REF!</definedName>
    <definedName name="_39MBUQ_11_1" localSheetId="15">#REF!</definedName>
    <definedName name="_39MBUQ_11_1" localSheetId="9">#REF!</definedName>
    <definedName name="_39MBUQ_11_1" localSheetId="8">#REF!</definedName>
    <definedName name="_39MBUQ_11_1">#REF!</definedName>
    <definedName name="_3area_base_5_1" localSheetId="4">#REF!</definedName>
    <definedName name="_3area_base_5_1" localSheetId="15">#REF!</definedName>
    <definedName name="_3area_base_5_1" localSheetId="9">#REF!</definedName>
    <definedName name="_3area_base_5_1" localSheetId="8">#REF!</definedName>
    <definedName name="_3area_base_5_1">#REF!</definedName>
    <definedName name="_3Excel_BuiltIn_Print_Titles_1_1" localSheetId="15">#REF!</definedName>
    <definedName name="_3Excel_BuiltIn_Print_Titles_1_1">#REF!</definedName>
    <definedName name="_4.0_3S0900200" localSheetId="15">#REF!</definedName>
    <definedName name="_4.0_3S0900200">#REF!</definedName>
    <definedName name="_4.0_3S0900203" localSheetId="15">#REF!</definedName>
    <definedName name="_4.0_3S0900203">#REF!</definedName>
    <definedName name="_4.0_3S0900241" localSheetId="15">#REF!</definedName>
    <definedName name="_4.0_3S0900241">#REF!</definedName>
    <definedName name="_4.0_3S0900290" localSheetId="15">#REF!</definedName>
    <definedName name="_4.0_3S0900290">#REF!</definedName>
    <definedName name="_4.0_3S0900291" localSheetId="15">#REF!</definedName>
    <definedName name="_4.0_3S0900291">#REF!</definedName>
    <definedName name="_4___123Graph_ACHART_3" localSheetId="4" hidden="1">[64]EAIGESEN!$O$11:$O$12</definedName>
    <definedName name="_4___123Graph_ACHART_3" hidden="1">[64]EAIGESEN!$O$11:$O$12</definedName>
    <definedName name="_4__123Graph_ACHART_7" localSheetId="4" hidden="1">'[51]PROP ELAB GANH'!$P$47:$P$55</definedName>
    <definedName name="_4__123Graph_ACHART_7" hidden="1">'[51]PROP ELAB GANH'!$P$47:$P$55</definedName>
    <definedName name="_4__123Graph_AGRANULOMETRIA_1" localSheetId="4" hidden="1">#REF!</definedName>
    <definedName name="_4__123Graph_AGRANULOMETRIA_1" localSheetId="15" hidden="1">#REF!</definedName>
    <definedName name="_4__123Graph_AGRANULOMETRIA_1" localSheetId="9" hidden="1">#REF!</definedName>
    <definedName name="_4__123Graph_AGRANULOMETRIA_1" localSheetId="8" hidden="1">#REF!</definedName>
    <definedName name="_4__123Graph_AGRANULOMETRIA_1" hidden="1">#REF!</definedName>
    <definedName name="_4__123Graph_BCHART_1" localSheetId="15" hidden="1">[65]EAIGESEN!#REF!</definedName>
    <definedName name="_4__123Graph_BCHART_1" hidden="1">[65]EAIGESEN!#REF!</definedName>
    <definedName name="_40mo_base_5_1" localSheetId="4">#REF!</definedName>
    <definedName name="_40mo_base_5_1" localSheetId="15">#REF!</definedName>
    <definedName name="_40mo_base_5_1" localSheetId="9">#REF!</definedName>
    <definedName name="_40mo_base_5_1" localSheetId="8">#REF!</definedName>
    <definedName name="_40mo_base_5_1">#REF!</definedName>
    <definedName name="_41__123Graph_FCHART_1" localSheetId="4" hidden="1">[64]EAIGESEN!#REF!</definedName>
    <definedName name="_41__123Graph_FCHART_1" localSheetId="15" hidden="1">[64]EAIGESEN!#REF!</definedName>
    <definedName name="_41__123Graph_FCHART_1" localSheetId="9" hidden="1">[64]EAIGESEN!#REF!</definedName>
    <definedName name="_41__123Graph_FCHART_1" localSheetId="8" hidden="1">[64]EAIGESEN!#REF!</definedName>
    <definedName name="_41__123Graph_FCHART_1" hidden="1">[64]EAIGESEN!#REF!</definedName>
    <definedName name="_41oac_4_1">"$#REF!.$H$69"</definedName>
    <definedName name="_42oac_5_1" localSheetId="4">#REF!</definedName>
    <definedName name="_42oac_5_1" localSheetId="15">#REF!</definedName>
    <definedName name="_42oac_5_1" localSheetId="9">#REF!</definedName>
    <definedName name="_42oac_5_1" localSheetId="8">#REF!</definedName>
    <definedName name="_42oac_5_1">#REF!</definedName>
    <definedName name="_43oae_5_1" localSheetId="4">#REF!</definedName>
    <definedName name="_43oae_5_1" localSheetId="15">#REF!</definedName>
    <definedName name="_43oae_5_1" localSheetId="9">#REF!</definedName>
    <definedName name="_43oae_5_1" localSheetId="8">#REF!</definedName>
    <definedName name="_43oae_5_1">#REF!</definedName>
    <definedName name="_44__123Graph_XCHART_3" localSheetId="4" hidden="1">[68]estgg!#REF!</definedName>
    <definedName name="_44__123Graph_XCHART_3" localSheetId="15" hidden="1">[68]estgg!#REF!</definedName>
    <definedName name="_44__123Graph_XCHART_3" localSheetId="9" hidden="1">[68]estgg!#REF!</definedName>
    <definedName name="_44__123Graph_XCHART_3" localSheetId="8" hidden="1">[68]estgg!#REF!</definedName>
    <definedName name="_44__123Graph_XCHART_3" hidden="1">[68]estgg!#REF!</definedName>
    <definedName name="_44ocom_5_1" localSheetId="4">#REF!</definedName>
    <definedName name="_44ocom_5_1" localSheetId="15">#REF!</definedName>
    <definedName name="_44ocom_5_1" localSheetId="9">#REF!</definedName>
    <definedName name="_44ocom_5_1" localSheetId="8">#REF!</definedName>
    <definedName name="_44ocom_5_1">#REF!</definedName>
    <definedName name="_45pavi_5_1" localSheetId="4">#REF!</definedName>
    <definedName name="_45pavi_5_1" localSheetId="15">#REF!</definedName>
    <definedName name="_45pavi_5_1" localSheetId="9">#REF!</definedName>
    <definedName name="_45pavi_5_1" localSheetId="8">#REF!</definedName>
    <definedName name="_45pavi_5_1">#REF!</definedName>
    <definedName name="_46PEDREIRA_5_1" localSheetId="4">'[69]memória de calculo_liquida'!#REF!</definedName>
    <definedName name="_46PEDREIRA_5_1" localSheetId="15">'[69]memória de calculo_liquida'!#REF!</definedName>
    <definedName name="_46PEDREIRA_5_1" localSheetId="9">'[69]memória de calculo_liquida'!#REF!</definedName>
    <definedName name="_46PEDREIRA_5_1" localSheetId="8">'[69]memória de calculo_liquida'!#REF!</definedName>
    <definedName name="_46PEDREIRA_5_1">'[69]memória de calculo_liquida'!#REF!</definedName>
    <definedName name="_47RR_2C_5_1" localSheetId="4">'[69]memória de calculo_liquida'!#REF!</definedName>
    <definedName name="_47RR_2C_5_1" localSheetId="15">'[69]memória de calculo_liquida'!#REF!</definedName>
    <definedName name="_47RR_2C_5_1" localSheetId="9">'[69]memória de calculo_liquida'!#REF!</definedName>
    <definedName name="_47RR_2C_5_1" localSheetId="8">'[69]memória de calculo_liquida'!#REF!</definedName>
    <definedName name="_47RR_2C_5_1">'[69]memória de calculo_liquida'!#REF!</definedName>
    <definedName name="_48Tot_Líquido_3_1">"'file:///Eng_aroldo/Meus documentos/Documents and Settings/Flávio R. Carmona/My Documents/3 - Sanches Tripoloni/3 - Diamantino/4 - BR-364/2 - CREMA/Medição/06a.MP/MP06.xls'#$Medição.$#REF!$#REF!"</definedName>
    <definedName name="_49Tot_Líquido_4_1" localSheetId="4">[67]Medição!#REF!</definedName>
    <definedName name="_49Tot_Líquido_4_1" localSheetId="15">[67]Medição!#REF!</definedName>
    <definedName name="_49Tot_Líquido_4_1" localSheetId="9">[67]Medição!#REF!</definedName>
    <definedName name="_49Tot_Líquido_4_1" localSheetId="8">[67]Medição!#REF!</definedName>
    <definedName name="_49Tot_Líquido_4_1">[67]Medição!#REF!</definedName>
    <definedName name="_4BR_11_1" localSheetId="4">[70]ORÇAMENTO!$B$4</definedName>
    <definedName name="_4BR_11_1">[70]ORÇAMENTO!$B$4</definedName>
    <definedName name="_5__123Graph_ACHART_8" localSheetId="4" hidden="1">'[51]PROP ELAB GANH'!$P$70:$P$78</definedName>
    <definedName name="_5__123Graph_ACHART_8" hidden="1">'[51]PROP ELAB GANH'!$P$70:$P$78</definedName>
    <definedName name="_5__123Graph_B__200__BPF" localSheetId="4" hidden="1">#REF!</definedName>
    <definedName name="_5__123Graph_B__200__BPF" localSheetId="15" hidden="1">#REF!</definedName>
    <definedName name="_5__123Graph_B__200__BPF" localSheetId="9" hidden="1">#REF!</definedName>
    <definedName name="_5__123Graph_B__200__BPF" localSheetId="8" hidden="1">#REF!</definedName>
    <definedName name="_5__123Graph_B__200__BPF" hidden="1">#REF!</definedName>
    <definedName name="_50TSD_4_1">"$'memória de calculo_liquida'.$#REF!$#REF!"</definedName>
    <definedName name="_51TSD_5_1" localSheetId="4">'[69]memória de calculo_liquida'!#REF!</definedName>
    <definedName name="_51TSD_5_1" localSheetId="15">'[69]memória de calculo_liquida'!#REF!</definedName>
    <definedName name="_51TSD_5_1" localSheetId="9">'[69]memória de calculo_liquida'!#REF!</definedName>
    <definedName name="_51TSD_5_1" localSheetId="8">'[69]memória de calculo_liquida'!#REF!</definedName>
    <definedName name="_51TSD_5_1">'[69]memória de calculo_liquida'!#REF!</definedName>
    <definedName name="_52TT19_5_1" localSheetId="4">'[71]Rel_19ª med_'!#REF!</definedName>
    <definedName name="_52TT19_5_1" localSheetId="15">'[71]Rel_19ª med_'!#REF!</definedName>
    <definedName name="_52TT19_5_1" localSheetId="9">'[71]Rel_19ª med_'!#REF!</definedName>
    <definedName name="_52TT19_5_1" localSheetId="8">'[71]Rel_19ª med_'!#REF!</definedName>
    <definedName name="_52TT19_5_1">'[71]Rel_19ª med_'!#REF!</definedName>
    <definedName name="_53TT21_5_1" localSheetId="4">'[71]Rel_19ª med_'!#REF!</definedName>
    <definedName name="_53TT21_5_1" localSheetId="15">'[71]Rel_19ª med_'!#REF!</definedName>
    <definedName name="_53TT21_5_1" localSheetId="9">'[71]Rel_19ª med_'!#REF!</definedName>
    <definedName name="_53TT21_5_1" localSheetId="8">'[71]Rel_19ª med_'!#REF!</definedName>
    <definedName name="_53TT21_5_1">'[71]Rel_19ª med_'!#REF!</definedName>
    <definedName name="_54TT22_5_1" localSheetId="4">'[71]Rel_19ª med_'!#REF!</definedName>
    <definedName name="_54TT22_5_1" localSheetId="15">'[71]Rel_19ª med_'!#REF!</definedName>
    <definedName name="_54TT22_5_1" localSheetId="9">'[71]Rel_19ª med_'!#REF!</definedName>
    <definedName name="_54TT22_5_1" localSheetId="8">'[71]Rel_19ª med_'!#REF!</definedName>
    <definedName name="_54TT22_5_1">'[71]Rel_19ª med_'!#REF!</definedName>
    <definedName name="_5cab_cortes_5_1" localSheetId="4">#REF!</definedName>
    <definedName name="_5cab_cortes_5_1" localSheetId="15">#REF!</definedName>
    <definedName name="_5cab_cortes_5_1" localSheetId="9">#REF!</definedName>
    <definedName name="_5cab_cortes_5_1" localSheetId="8">#REF!</definedName>
    <definedName name="_5cab_cortes_5_1">#REF!</definedName>
    <definedName name="_6__123Graph_ACHART_9" localSheetId="4" hidden="1">'[51]PROP ELAB GANH'!$L$95:$L$101</definedName>
    <definedName name="_6__123Graph_ACHART_9" hidden="1">'[51]PROP ELAB GANH'!$L$95:$L$101</definedName>
    <definedName name="_6__123Graph_B__200__D50" localSheetId="4" hidden="1">#REF!</definedName>
    <definedName name="_6__123Graph_B__200__D50" localSheetId="15" hidden="1">#REF!</definedName>
    <definedName name="_6__123Graph_B__200__D50" localSheetId="9" hidden="1">#REF!</definedName>
    <definedName name="_6__123Graph_B__200__D50" localSheetId="8" hidden="1">#REF!</definedName>
    <definedName name="_6__123Graph_B__200__D50" hidden="1">#REF!</definedName>
    <definedName name="_6__123Graph_CCHART_1" localSheetId="15" hidden="1">[65]EAIGESEN!#REF!</definedName>
    <definedName name="_6__123Graph_CCHART_1" hidden="1">[65]EAIGESEN!#REF!</definedName>
    <definedName name="_6cab_dmt_5_1" localSheetId="4">#REF!</definedName>
    <definedName name="_6cab_dmt_5_1" localSheetId="15">#REF!</definedName>
    <definedName name="_6cab_dmt_5_1" localSheetId="9">#REF!</definedName>
    <definedName name="_6cab_dmt_5_1" localSheetId="8">#REF!</definedName>
    <definedName name="_6cab_dmt_5_1">#REF!</definedName>
    <definedName name="_7___123Graph_BCHART_1" localSheetId="4" hidden="1">[64]EAIGESEN!#REF!</definedName>
    <definedName name="_7___123Graph_BCHART_1" localSheetId="15" hidden="1">[64]EAIGESEN!#REF!</definedName>
    <definedName name="_7___123Graph_BCHART_1" localSheetId="9" hidden="1">[64]EAIGESEN!#REF!</definedName>
    <definedName name="_7___123Graph_BCHART_1" localSheetId="8" hidden="1">[64]EAIGESEN!#REF!</definedName>
    <definedName name="_7___123Graph_BCHART_1" hidden="1">[64]EAIGESEN!#REF!</definedName>
    <definedName name="_7__123Graph_BCHART_1" localSheetId="4" hidden="1">'[51]PROP ELAB GANH'!$E$9:$E$15</definedName>
    <definedName name="_7__123Graph_BCHART_1" hidden="1">'[51]PROP ELAB GANH'!$E$9:$E$15</definedName>
    <definedName name="_7__123Graph_BEFICIENCIA_1" localSheetId="4" hidden="1">#REF!</definedName>
    <definedName name="_7__123Graph_BEFICIENCIA_1" localSheetId="15" hidden="1">#REF!</definedName>
    <definedName name="_7__123Graph_BEFICIENCIA_1" localSheetId="9" hidden="1">#REF!</definedName>
    <definedName name="_7__123Graph_BEFICIENCIA_1" localSheetId="8" hidden="1">#REF!</definedName>
    <definedName name="_7__123Graph_BEFICIENCIA_1" hidden="1">#REF!</definedName>
    <definedName name="_7DMT_0_50_5_1" localSheetId="4">#REF!</definedName>
    <definedName name="_7DMT_0_50_5_1" localSheetId="15">#REF!</definedName>
    <definedName name="_7DMT_0_50_5_1" localSheetId="9">#REF!</definedName>
    <definedName name="_7DMT_0_50_5_1" localSheetId="8">#REF!</definedName>
    <definedName name="_7DMT_0_50_5_1">#REF!</definedName>
    <definedName name="_8__123Graph_BCHART_2" localSheetId="4" hidden="1">[51]PARETOS!$N$4:$N$10</definedName>
    <definedName name="_8__123Graph_BCHART_2" hidden="1">[51]PARETOS!$N$4:$N$10</definedName>
    <definedName name="_8__123Graph_BGRANULOMETRIA_1" localSheetId="4" hidden="1">#REF!</definedName>
    <definedName name="_8__123Graph_BGRANULOMETRIA_1" localSheetId="15" hidden="1">#REF!</definedName>
    <definedName name="_8__123Graph_BGRANULOMETRIA_1" localSheetId="9" hidden="1">#REF!</definedName>
    <definedName name="_8__123Graph_BGRANULOMETRIA_1" localSheetId="8" hidden="1">#REF!</definedName>
    <definedName name="_8__123Graph_BGRANULOMETRIA_1" hidden="1">#REF!</definedName>
    <definedName name="_8__123Graph_DCHART_1" localSheetId="15" hidden="1">[65]EAIGESEN!#REF!</definedName>
    <definedName name="_8__123Graph_DCHART_1" hidden="1">[65]EAIGESEN!#REF!</definedName>
    <definedName name="_8DMT_200_400_5_1" localSheetId="4">#REF!</definedName>
    <definedName name="_8DMT_200_400_5_1" localSheetId="15">#REF!</definedName>
    <definedName name="_8DMT_200_400_5_1" localSheetId="9">#REF!</definedName>
    <definedName name="_8DMT_200_400_5_1" localSheetId="8">#REF!</definedName>
    <definedName name="_8DMT_200_400_5_1">#REF!</definedName>
    <definedName name="_8PassaExtenso_4_1">NA()</definedName>
    <definedName name="_9__123Graph_BCHART_3" localSheetId="4" hidden="1">[51]PARETOS!$O$28:$O$35</definedName>
    <definedName name="_9__123Graph_BCHART_3" hidden="1">[51]PARETOS!$O$28:$O$35</definedName>
    <definedName name="_9__123Graph_C__200__BPF" localSheetId="4" hidden="1">#REF!</definedName>
    <definedName name="_9__123Graph_C__200__BPF" localSheetId="15" hidden="1">#REF!</definedName>
    <definedName name="_9__123Graph_C__200__BPF" localSheetId="9" hidden="1">#REF!</definedName>
    <definedName name="_9__123Graph_C__200__BPF" localSheetId="8" hidden="1">#REF!</definedName>
    <definedName name="_9__123Graph_C__200__BPF" hidden="1">#REF!</definedName>
    <definedName name="_9DMT_400_600_5_1" localSheetId="4">#REF!</definedName>
    <definedName name="_9DMT_400_600_5_1" localSheetId="15">#REF!</definedName>
    <definedName name="_9DMT_400_600_5_1" localSheetId="9">#REF!</definedName>
    <definedName name="_9DMT_400_600_5_1" localSheetId="8">#REF!</definedName>
    <definedName name="_9DMT_400_600_5_1">#REF!</definedName>
    <definedName name="_9PassaExtenso_6_1">"#NAME!PassaExtenso"</definedName>
    <definedName name="_A1" localSheetId="3">#REF!</definedName>
    <definedName name="_A1">#REF!</definedName>
    <definedName name="_a2" localSheetId="3">#REF!</definedName>
    <definedName name="_a2">#REF!</definedName>
    <definedName name="_ABR95" localSheetId="4">#REF!</definedName>
    <definedName name="_ABR95" localSheetId="3">[14]Consultoria!#REF!</definedName>
    <definedName name="_ABR95" localSheetId="15">#REF!</definedName>
    <definedName name="_ABR95" localSheetId="7">#REF!</definedName>
    <definedName name="_ABR95" localSheetId="9">#REF!</definedName>
    <definedName name="_ABR95" localSheetId="8">#REF!</definedName>
    <definedName name="_ABR95">[14]Consultoria!#REF!</definedName>
    <definedName name="_ABR96" localSheetId="4">#REF!</definedName>
    <definedName name="_ABR96" localSheetId="3">[14]Consultoria!#REF!</definedName>
    <definedName name="_ABR96" localSheetId="15">#REF!</definedName>
    <definedName name="_ABR96" localSheetId="7">#REF!</definedName>
    <definedName name="_ABR96" localSheetId="9">#REF!</definedName>
    <definedName name="_ABR96" localSheetId="8">#REF!</definedName>
    <definedName name="_ABR96">[14]Consultoria!#REF!</definedName>
    <definedName name="_ABR97" localSheetId="4">#REF!</definedName>
    <definedName name="_ABR97" localSheetId="3">[14]Consultoria!#REF!</definedName>
    <definedName name="_ABR97" localSheetId="15">#REF!</definedName>
    <definedName name="_ABR97" localSheetId="7">#REF!</definedName>
    <definedName name="_ABR97" localSheetId="9">#REF!</definedName>
    <definedName name="_ABR97" localSheetId="8">#REF!</definedName>
    <definedName name="_ABR97">[14]Consultoria!#REF!</definedName>
    <definedName name="_ABR98" localSheetId="4">#REF!</definedName>
    <definedName name="_ABR98" localSheetId="3">[14]Consultoria!#REF!</definedName>
    <definedName name="_ABR98" localSheetId="15">#REF!</definedName>
    <definedName name="_ABR98" localSheetId="7">#REF!</definedName>
    <definedName name="_ABR98" localSheetId="9">#REF!</definedName>
    <definedName name="_ABR98" localSheetId="8">#REF!</definedName>
    <definedName name="_ABR98">[14]Consultoria!#REF!</definedName>
    <definedName name="_ABR99" localSheetId="4">#REF!</definedName>
    <definedName name="_ABR99" localSheetId="3">[14]Consultoria!#REF!</definedName>
    <definedName name="_ABR99" localSheetId="15">#REF!</definedName>
    <definedName name="_ABR99" localSheetId="7">#REF!</definedName>
    <definedName name="_ABR99" localSheetId="9">#REF!</definedName>
    <definedName name="_ABR99" localSheetId="8">#REF!</definedName>
    <definedName name="_ABR99">[14]Consultoria!#REF!</definedName>
    <definedName name="_ACA25" localSheetId="4">[54]DADOS!$C$17</definedName>
    <definedName name="_ACA25">[55]DADOS!$C$17</definedName>
    <definedName name="_ACA50" localSheetId="4">[54]DADOS!$C$16</definedName>
    <definedName name="_ACA50">[55]DADOS!$C$16</definedName>
    <definedName name="_ago1" localSheetId="4" hidden="1">{"'gráf jan00'!$A$1:$AK$41"}</definedName>
    <definedName name="_ago1" localSheetId="9" hidden="1">{"'gráf jan00'!$A$1:$AK$41"}</definedName>
    <definedName name="_ago1" localSheetId="8" hidden="1">{"'gráf jan00'!$A$1:$AK$41"}</definedName>
    <definedName name="_ago1" hidden="1">{"'gráf jan00'!$A$1:$AK$41"}</definedName>
    <definedName name="_ago10" localSheetId="4" hidden="1">{"'gráf jan00'!$A$1:$AK$41"}</definedName>
    <definedName name="_ago10" localSheetId="9" hidden="1">{"'gráf jan00'!$A$1:$AK$41"}</definedName>
    <definedName name="_ago10" localSheetId="8" hidden="1">{"'gráf jan00'!$A$1:$AK$41"}</definedName>
    <definedName name="_ago10" hidden="1">{"'gráf jan00'!$A$1:$AK$41"}</definedName>
    <definedName name="_ago2" localSheetId="4" hidden="1">{"'gráf jan00'!$A$1:$AK$41"}</definedName>
    <definedName name="_ago2" localSheetId="9" hidden="1">{"'gráf jan00'!$A$1:$AK$41"}</definedName>
    <definedName name="_ago2" localSheetId="8" hidden="1">{"'gráf jan00'!$A$1:$AK$41"}</definedName>
    <definedName name="_ago2" hidden="1">{"'gráf jan00'!$A$1:$AK$41"}</definedName>
    <definedName name="_ago3" localSheetId="4" hidden="1">{"'gráf jan00'!$A$1:$AK$41"}</definedName>
    <definedName name="_ago3" localSheetId="9" hidden="1">{"'gráf jan00'!$A$1:$AK$41"}</definedName>
    <definedName name="_ago3" localSheetId="8" hidden="1">{"'gráf jan00'!$A$1:$AK$41"}</definedName>
    <definedName name="_ago3" hidden="1">{"'gráf jan00'!$A$1:$AK$41"}</definedName>
    <definedName name="_ago4" localSheetId="4" hidden="1">{"'gráf jan00'!$A$1:$AK$41"}</definedName>
    <definedName name="_ago4" localSheetId="9" hidden="1">{"'gráf jan00'!$A$1:$AK$41"}</definedName>
    <definedName name="_ago4" localSheetId="8" hidden="1">{"'gráf jan00'!$A$1:$AK$41"}</definedName>
    <definedName name="_ago4" hidden="1">{"'gráf jan00'!$A$1:$AK$41"}</definedName>
    <definedName name="_ago5" localSheetId="4" hidden="1">{"'gráf jan00'!$A$1:$AK$41"}</definedName>
    <definedName name="_ago5" localSheetId="9" hidden="1">{"'gráf jan00'!$A$1:$AK$41"}</definedName>
    <definedName name="_ago5" localSheetId="8" hidden="1">{"'gráf jan00'!$A$1:$AK$41"}</definedName>
    <definedName name="_ago5" hidden="1">{"'gráf jan00'!$A$1:$AK$41"}</definedName>
    <definedName name="_ago6" localSheetId="4" hidden="1">{"'gráf jan00'!$A$1:$AK$41"}</definedName>
    <definedName name="_ago6" localSheetId="9" hidden="1">{"'gráf jan00'!$A$1:$AK$41"}</definedName>
    <definedName name="_ago6" localSheetId="8" hidden="1">{"'gráf jan00'!$A$1:$AK$41"}</definedName>
    <definedName name="_ago6" hidden="1">{"'gráf jan00'!$A$1:$AK$41"}</definedName>
    <definedName name="_ago7" localSheetId="4" hidden="1">{"'gráf jan00'!$A$1:$AK$41"}</definedName>
    <definedName name="_ago7" localSheetId="9" hidden="1">{"'gráf jan00'!$A$1:$AK$41"}</definedName>
    <definedName name="_ago7" localSheetId="8" hidden="1">{"'gráf jan00'!$A$1:$AK$41"}</definedName>
    <definedName name="_ago7" hidden="1">{"'gráf jan00'!$A$1:$AK$41"}</definedName>
    <definedName name="_ago8" localSheetId="4" hidden="1">{"'gráf jan00'!$A$1:$AK$41"}</definedName>
    <definedName name="_ago8" localSheetId="9" hidden="1">{"'gráf jan00'!$A$1:$AK$41"}</definedName>
    <definedName name="_ago8" localSheetId="8" hidden="1">{"'gráf jan00'!$A$1:$AK$41"}</definedName>
    <definedName name="_ago8" hidden="1">{"'gráf jan00'!$A$1:$AK$41"}</definedName>
    <definedName name="_ago9" localSheetId="4" hidden="1">{"'gráf jan00'!$A$1:$AK$41"}</definedName>
    <definedName name="_ago9" localSheetId="9" hidden="1">{"'gráf jan00'!$A$1:$AK$41"}</definedName>
    <definedName name="_ago9" localSheetId="8" hidden="1">{"'gráf jan00'!$A$1:$AK$41"}</definedName>
    <definedName name="_ago9" hidden="1">{"'gráf jan00'!$A$1:$AK$41"}</definedName>
    <definedName name="_AGO95" localSheetId="4">#REF!</definedName>
    <definedName name="_AGO95" localSheetId="3">[14]Consultoria!#REF!</definedName>
    <definedName name="_AGO95" localSheetId="15">#REF!</definedName>
    <definedName name="_AGO95" localSheetId="7">#REF!</definedName>
    <definedName name="_AGO95" localSheetId="9">#REF!</definedName>
    <definedName name="_AGO95" localSheetId="8">#REF!</definedName>
    <definedName name="_AGO95">[14]Consultoria!#REF!</definedName>
    <definedName name="_AGO96" localSheetId="4">#REF!</definedName>
    <definedName name="_AGO96" localSheetId="3">[14]Consultoria!#REF!</definedName>
    <definedName name="_AGO96" localSheetId="15">#REF!</definedName>
    <definedName name="_AGO96" localSheetId="7">#REF!</definedName>
    <definedName name="_AGO96" localSheetId="9">#REF!</definedName>
    <definedName name="_AGO96" localSheetId="8">#REF!</definedName>
    <definedName name="_AGO96">[14]Consultoria!#REF!</definedName>
    <definedName name="_AGO97" localSheetId="4">#REF!</definedName>
    <definedName name="_AGO97" localSheetId="3">[14]Consultoria!#REF!</definedName>
    <definedName name="_AGO97" localSheetId="15">#REF!</definedName>
    <definedName name="_AGO97" localSheetId="7">#REF!</definedName>
    <definedName name="_AGO97" localSheetId="9">#REF!</definedName>
    <definedName name="_AGO97" localSheetId="8">#REF!</definedName>
    <definedName name="_AGO97">[14]Consultoria!#REF!</definedName>
    <definedName name="_AGO98" localSheetId="4">#REF!</definedName>
    <definedName name="_AGO98" localSheetId="3">[14]Consultoria!#REF!</definedName>
    <definedName name="_AGO98" localSheetId="15">#REF!</definedName>
    <definedName name="_AGO98" localSheetId="7">#REF!</definedName>
    <definedName name="_AGO98" localSheetId="9">#REF!</definedName>
    <definedName name="_AGO98" localSheetId="8">#REF!</definedName>
    <definedName name="_AGO98">[14]Consultoria!#REF!</definedName>
    <definedName name="_AGO99" localSheetId="4">#REF!</definedName>
    <definedName name="_AGO99" localSheetId="3">[14]Consultoria!#REF!</definedName>
    <definedName name="_AGO99" localSheetId="15">#REF!</definedName>
    <definedName name="_AGO99" localSheetId="7">#REF!</definedName>
    <definedName name="_AGO99" localSheetId="9">#REF!</definedName>
    <definedName name="_AGO99" localSheetId="8">#REF!</definedName>
    <definedName name="_AGO99">[14]Consultoria!#REF!</definedName>
    <definedName name="_ago99999" localSheetId="4" hidden="1">{"'gráf jan00'!$A$1:$AK$41"}</definedName>
    <definedName name="_ago99999" localSheetId="9" hidden="1">{"'gráf jan00'!$A$1:$AK$41"}</definedName>
    <definedName name="_ago99999" localSheetId="8" hidden="1">{"'gráf jan00'!$A$1:$AK$41"}</definedName>
    <definedName name="_ago99999" hidden="1">{"'gráf jan00'!$A$1:$AK$41"}</definedName>
    <definedName name="_arg13" localSheetId="15">#REF!</definedName>
    <definedName name="_arg13">#REF!</definedName>
    <definedName name="_arg16" localSheetId="15">#REF!</definedName>
    <definedName name="_arg16">#REF!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ut2" localSheetId="4">[46]PROJETO!#REF!</definedName>
    <definedName name="_Aut2" localSheetId="15">[46]PROJETO!#REF!</definedName>
    <definedName name="_Aut2" localSheetId="9">[46]PROJETO!#REF!</definedName>
    <definedName name="_Aut2" localSheetId="8">[46]PROJETO!#REF!</definedName>
    <definedName name="_Aut2">[46]PROJETO!#REF!</definedName>
    <definedName name="_b1" localSheetId="3">#REF!</definedName>
    <definedName name="_b1" localSheetId="21" hidden="1">{#N/A,#N/A,FALSE,"MO (2)"}</definedName>
    <definedName name="_b1">#REF!</definedName>
    <definedName name="_ba2" localSheetId="4" hidden="1">{#N/A,#N/A,FALSE,"GERAL";#N/A,#N/A,FALSE,"012-96";#N/A,#N/A,FALSE,"018-96";#N/A,#N/A,FALSE,"027-96";#N/A,#N/A,FALSE,"059-96";#N/A,#N/A,FALSE,"076-96";#N/A,#N/A,FALSE,"019-97";#N/A,#N/A,FALSE,"021-97";#N/A,#N/A,FALSE,"022-97";#N/A,#N/A,FALSE,"028-97"}</definedName>
    <definedName name="_ba2" localSheetId="9" hidden="1">{#N/A,#N/A,FALSE,"GERAL";#N/A,#N/A,FALSE,"012-96";#N/A,#N/A,FALSE,"018-96";#N/A,#N/A,FALSE,"027-96";#N/A,#N/A,FALSE,"059-96";#N/A,#N/A,FALSE,"076-96";#N/A,#N/A,FALSE,"019-97";#N/A,#N/A,FALSE,"021-97";#N/A,#N/A,FALSE,"022-97";#N/A,#N/A,FALSE,"028-97"}</definedName>
    <definedName name="_ba2" localSheetId="8" hidden="1">{#N/A,#N/A,FALSE,"GERAL";#N/A,#N/A,FALSE,"012-96";#N/A,#N/A,FALSE,"018-96";#N/A,#N/A,FALSE,"027-96";#N/A,#N/A,FALSE,"059-96";#N/A,#N/A,FALSE,"076-96";#N/A,#N/A,FALSE,"019-97";#N/A,#N/A,FALSE,"021-97";#N/A,#N/A,FALSE,"022-97";#N/A,#N/A,FALSE,"028-97"}</definedName>
    <definedName name="_ba2" hidden="1">{#N/A,#N/A,FALSE,"GERAL";#N/A,#N/A,FALSE,"012-96";#N/A,#N/A,FALSE,"018-96";#N/A,#N/A,FALSE,"027-96";#N/A,#N/A,FALSE,"059-96";#N/A,#N/A,FALSE,"076-96";#N/A,#N/A,FALSE,"019-97";#N/A,#N/A,FALSE,"021-97";#N/A,#N/A,FALSE,"022-97";#N/A,#N/A,FALSE,"028-97"}</definedName>
    <definedName name="_BD8">"$#REF!.$P$4"</definedName>
    <definedName name="_BDI1">#N/A</definedName>
    <definedName name="_bdi100" localSheetId="4">[40]INVENTÁRIO!$B$3</definedName>
    <definedName name="_bdi100">[40]INVENTÁRIO!$B$3</definedName>
    <definedName name="_BDI2" localSheetId="4">[41]INVENTÁRIO!$B$3</definedName>
    <definedName name="_BDI2">[41]INVENTÁRIO!$B$3</definedName>
    <definedName name="_brv2" localSheetId="4">'[17]Página 16'!$C$3:$C$7</definedName>
    <definedName name="_brv2">'[17]Página 16'!$C$3:$C$7</definedName>
    <definedName name="_Brz1">[56]Feriados!$B$4:$B$14</definedName>
    <definedName name="_Brz2">[56]Feriados!$B$17:$B$24</definedName>
    <definedName name="_c" localSheetId="4">[1]PLMUSEU!#REF!</definedName>
    <definedName name="_c" localSheetId="15">[1]PLMUSEU!#REF!</definedName>
    <definedName name="_c" localSheetId="9">[1]PLMUSEU!#REF!</definedName>
    <definedName name="_c" localSheetId="8">[1]PLMUSEU!#REF!</definedName>
    <definedName name="_c">[1]PLMUSEU!#REF!</definedName>
    <definedName name="_cab1" localSheetId="4">#REF!</definedName>
    <definedName name="_cab1" localSheetId="15">#REF!</definedName>
    <definedName name="_cab1" localSheetId="21">#REF!</definedName>
    <definedName name="_cab1" localSheetId="9">#REF!</definedName>
    <definedName name="_cab1" localSheetId="8">#REF!</definedName>
    <definedName name="_cab1">#REF!</definedName>
    <definedName name="_cab2" localSheetId="15">#REF!</definedName>
    <definedName name="_cab2" localSheetId="21">#REF!</definedName>
    <definedName name="_cab2" localSheetId="9">#REF!</definedName>
    <definedName name="_cab2">#REF!</definedName>
    <definedName name="_CCM30" localSheetId="4">'[72]SERVIÇOS digitado'!#REF!</definedName>
    <definedName name="_CCM30" localSheetId="15">'[72]SERVIÇOS digitado'!#REF!</definedName>
    <definedName name="_CCM30" localSheetId="9">'[72]SERVIÇOS digitado'!#REF!</definedName>
    <definedName name="_CCM30" localSheetId="8">'[72]SERVIÇOS digitado'!#REF!</definedName>
    <definedName name="_CCM30">'[72]SERVIÇOS digitado'!#REF!</definedName>
    <definedName name="_CEF200" hidden="1">{#N/A,#N/A,FALSE,"MO (2)"}</definedName>
    <definedName name="_CEF222" hidden="1">{#N/A,#N/A,FALSE,"MO (2)"}</definedName>
    <definedName name="_CEF300" hidden="1">{#N/A,#N/A,FALSE,"MO (2)"}</definedName>
    <definedName name="_CEF500" hidden="1">{#N/A,#N/A,FALSE,"MO (2)"}</definedName>
    <definedName name="_CIE400">[73]DADOS!$J$36</definedName>
    <definedName name="_CMM30" localSheetId="4">[54]DADOS!$B$39</definedName>
    <definedName name="_CMM30">[55]DADOS!$B$39</definedName>
    <definedName name="_COE400">[73]DADOS!$G$36</definedName>
    <definedName name="_COL36" localSheetId="4">#REF!</definedName>
    <definedName name="_COL36" localSheetId="15">#REF!</definedName>
    <definedName name="_COL36" localSheetId="9">#REF!</definedName>
    <definedName name="_COL36" localSheetId="8">#REF!</definedName>
    <definedName name="_COL36">#REF!</definedName>
    <definedName name="_COL37" localSheetId="4">#REF!</definedName>
    <definedName name="_COL37" localSheetId="15">#REF!</definedName>
    <definedName name="_COL37" localSheetId="9">#REF!</definedName>
    <definedName name="_COL37" localSheetId="8">#REF!</definedName>
    <definedName name="_COL37">#REF!</definedName>
    <definedName name="_COL38" localSheetId="4">#REF!</definedName>
    <definedName name="_COL38" localSheetId="15">#REF!</definedName>
    <definedName name="_COL38" localSheetId="9">#REF!</definedName>
    <definedName name="_COL38" localSheetId="8">#REF!</definedName>
    <definedName name="_COL38">#REF!</definedName>
    <definedName name="_dd1" localSheetId="4">[74]RESUMO!#REF!</definedName>
    <definedName name="_dd1" localSheetId="15">[74]RESUMO!#REF!</definedName>
    <definedName name="_dd1" localSheetId="9">[74]RESUMO!#REF!</definedName>
    <definedName name="_dd1" localSheetId="8">[74]RESUMO!#REF!</definedName>
    <definedName name="_dd1">[74]RESUMO!#REF!</definedName>
    <definedName name="_dd2" localSheetId="4">[74]REAJU!$K$30</definedName>
    <definedName name="_dd2">[74]REAJU!$K$30</definedName>
    <definedName name="_DEZ94" localSheetId="4">#REF!</definedName>
    <definedName name="_DEZ94" localSheetId="3">[14]Consultoria!#REF!</definedName>
    <definedName name="_DEZ94" localSheetId="15">#REF!</definedName>
    <definedName name="_DEZ94" localSheetId="7">#REF!</definedName>
    <definedName name="_DEZ94" localSheetId="9">#REF!</definedName>
    <definedName name="_DEZ94" localSheetId="8">#REF!</definedName>
    <definedName name="_DEZ94">[14]Consultoria!#REF!</definedName>
    <definedName name="_DEZ95" localSheetId="4">#REF!</definedName>
    <definedName name="_DEZ95" localSheetId="3">[14]Consultoria!#REF!</definedName>
    <definedName name="_DEZ95" localSheetId="15">#REF!</definedName>
    <definedName name="_DEZ95" localSheetId="7">#REF!</definedName>
    <definedName name="_DEZ95" localSheetId="9">#REF!</definedName>
    <definedName name="_DEZ95" localSheetId="8">#REF!</definedName>
    <definedName name="_DEZ95">[14]Consultoria!#REF!</definedName>
    <definedName name="_DEZ96" localSheetId="4">#REF!</definedName>
    <definedName name="_DEZ96" localSheetId="3">[14]Consultoria!#REF!</definedName>
    <definedName name="_DEZ96" localSheetId="15">#REF!</definedName>
    <definedName name="_DEZ96" localSheetId="7">#REF!</definedName>
    <definedName name="_DEZ96" localSheetId="9">#REF!</definedName>
    <definedName name="_DEZ96" localSheetId="8">#REF!</definedName>
    <definedName name="_DEZ96">[14]Consultoria!#REF!</definedName>
    <definedName name="_DEZ97" localSheetId="4">#REF!</definedName>
    <definedName name="_DEZ97" localSheetId="3">[14]Consultoria!#REF!</definedName>
    <definedName name="_DEZ97" localSheetId="15">#REF!</definedName>
    <definedName name="_DEZ97" localSheetId="7">#REF!</definedName>
    <definedName name="_DEZ97" localSheetId="9">#REF!</definedName>
    <definedName name="_DEZ97" localSheetId="8">#REF!</definedName>
    <definedName name="_DEZ97">[14]Consultoria!#REF!</definedName>
    <definedName name="_DEZ98" localSheetId="4">#REF!</definedName>
    <definedName name="_DEZ98" localSheetId="3">[14]Consultoria!#REF!</definedName>
    <definedName name="_DEZ98" localSheetId="15">#REF!</definedName>
    <definedName name="_DEZ98" localSheetId="7">#REF!</definedName>
    <definedName name="_DEZ98" localSheetId="9">#REF!</definedName>
    <definedName name="_DEZ98" localSheetId="8">#REF!</definedName>
    <definedName name="_DEZ98">[14]Consultoria!#REF!</definedName>
    <definedName name="_DEZ99" localSheetId="4">#REF!</definedName>
    <definedName name="_DEZ99" localSheetId="3">[14]Consultoria!#REF!</definedName>
    <definedName name="_DEZ99" localSheetId="15">#REF!</definedName>
    <definedName name="_DEZ99" localSheetId="7">#REF!</definedName>
    <definedName name="_DEZ99" localSheetId="9">#REF!</definedName>
    <definedName name="_DEZ99" localSheetId="8">#REF!</definedName>
    <definedName name="_DEZ99">[14]Consultoria!#REF!</definedName>
    <definedName name="_DIV1004" localSheetId="4">#REF!</definedName>
    <definedName name="_DIV1004" localSheetId="15">#REF!</definedName>
    <definedName name="_DIV1004" localSheetId="9">#REF!</definedName>
    <definedName name="_DIV1004" localSheetId="8">#REF!</definedName>
    <definedName name="_DIV1004">#REF!</definedName>
    <definedName name="_DIV1015" localSheetId="4">#REF!</definedName>
    <definedName name="_DIV1015" localSheetId="15">#REF!</definedName>
    <definedName name="_DIV1015" localSheetId="9">#REF!</definedName>
    <definedName name="_DIV1015" localSheetId="8">#REF!</definedName>
    <definedName name="_DIV1015">#REF!</definedName>
    <definedName name="_DIV1039" localSheetId="4">#REF!</definedName>
    <definedName name="_DIV1039" localSheetId="15">#REF!</definedName>
    <definedName name="_DIV1039" localSheetId="9">#REF!</definedName>
    <definedName name="_DIV1039" localSheetId="8">#REF!</definedName>
    <definedName name="_DIV1039">#REF!</definedName>
    <definedName name="_DIV1050" localSheetId="15">#REF!</definedName>
    <definedName name="_DIV1050">#REF!</definedName>
    <definedName name="_DIV278" localSheetId="15">#REF!</definedName>
    <definedName name="_DIV278">#REF!</definedName>
    <definedName name="_DIV279" localSheetId="15">#REF!</definedName>
    <definedName name="_DIV279">#REF!</definedName>
    <definedName name="_DIV45" localSheetId="15">#REF!</definedName>
    <definedName name="_DIV45">#REF!</definedName>
    <definedName name="_DIV450" localSheetId="15">#REF!</definedName>
    <definedName name="_DIV450">#REF!</definedName>
    <definedName name="_DIV709" localSheetId="15">#REF!</definedName>
    <definedName name="_DIV709">#REF!</definedName>
    <definedName name="_DIV710" localSheetId="15">#REF!</definedName>
    <definedName name="_DIV710">#REF!</definedName>
    <definedName name="_DIV711" localSheetId="15">#REF!</definedName>
    <definedName name="_DIV711">#REF!</definedName>
    <definedName name="_DIV718" localSheetId="15">#REF!</definedName>
    <definedName name="_DIV718">#REF!</definedName>
    <definedName name="_DIV719" localSheetId="15">#REF!</definedName>
    <definedName name="_DIV719">#REF!</definedName>
    <definedName name="_DIV720" localSheetId="15">#REF!</definedName>
    <definedName name="_DIV720">#REF!</definedName>
    <definedName name="_DIV819" localSheetId="15">#REF!</definedName>
    <definedName name="_DIV819">#REF!</definedName>
    <definedName name="_DIV947" localSheetId="15">#REF!</definedName>
    <definedName name="_DIV947">#REF!</definedName>
    <definedName name="_dmt1000" localSheetId="15">#REF!</definedName>
    <definedName name="_dmt1000" localSheetId="21">#REF!</definedName>
    <definedName name="_dmt1000">#REF!</definedName>
    <definedName name="_dmt1200" localSheetId="15">#REF!</definedName>
    <definedName name="_dmt1200" localSheetId="21">#REF!</definedName>
    <definedName name="_dmt1200">#REF!</definedName>
    <definedName name="_dmt2" localSheetId="15">#REF!</definedName>
    <definedName name="_dmt2" localSheetId="21">#REF!</definedName>
    <definedName name="_dmt2">#REF!</definedName>
    <definedName name="_dmt200" localSheetId="15">#REF!</definedName>
    <definedName name="_dmt200" localSheetId="21">#REF!</definedName>
    <definedName name="_dmt200">#REF!</definedName>
    <definedName name="_dmt400" localSheetId="15">#REF!</definedName>
    <definedName name="_dmt400" localSheetId="21">#REF!</definedName>
    <definedName name="_dmt400">#REF!</definedName>
    <definedName name="_dmt50" localSheetId="15">#REF!</definedName>
    <definedName name="_dmt50" localSheetId="21">#REF!</definedName>
    <definedName name="_dmt50">#REF!</definedName>
    <definedName name="_dmt600" localSheetId="15">#REF!</definedName>
    <definedName name="_dmt600" localSheetId="21">#REF!</definedName>
    <definedName name="_dmt600">#REF!</definedName>
    <definedName name="_dmt800" localSheetId="15">#REF!</definedName>
    <definedName name="_dmt800" localSheetId="21">#REF!</definedName>
    <definedName name="_dmt800">#REF!</definedName>
    <definedName name="_dre2" localSheetId="15">#REF!</definedName>
    <definedName name="_dre2" localSheetId="21">#REF!</definedName>
    <definedName name="_dre2">#REF!</definedName>
    <definedName name="_efc10" localSheetId="4" hidden="1">{"'RR'!$A$2:$E$81"}</definedName>
    <definedName name="_efc10" localSheetId="9" hidden="1">{"'RR'!$A$2:$E$81"}</definedName>
    <definedName name="_efc10" localSheetId="8" hidden="1">{"'RR'!$A$2:$E$81"}</definedName>
    <definedName name="_efc10" hidden="1">{"'RR'!$A$2:$E$81"}</definedName>
    <definedName name="_EFC2" localSheetId="4" hidden="1">{"'RR'!$A$2:$E$81"}</definedName>
    <definedName name="_EFC2" localSheetId="9" hidden="1">{"'RR'!$A$2:$E$81"}</definedName>
    <definedName name="_EFC2" localSheetId="8" hidden="1">{"'RR'!$A$2:$E$81"}</definedName>
    <definedName name="_EFC2" hidden="1">{"'RR'!$A$2:$E$81"}</definedName>
    <definedName name="_EFC3" localSheetId="4" hidden="1">{"'RR'!$A$2:$E$81"}</definedName>
    <definedName name="_EFC3" localSheetId="9" hidden="1">{"'RR'!$A$2:$E$81"}</definedName>
    <definedName name="_EFC3" localSheetId="8" hidden="1">{"'RR'!$A$2:$E$81"}</definedName>
    <definedName name="_EFC3" hidden="1">{"'RR'!$A$2:$E$81"}</definedName>
    <definedName name="_EFC4" localSheetId="4" hidden="1">{"'RR'!$A$2:$E$81"}</definedName>
    <definedName name="_EFC4" localSheetId="9" hidden="1">{"'RR'!$A$2:$E$81"}</definedName>
    <definedName name="_EFC4" localSheetId="8" hidden="1">{"'RR'!$A$2:$E$81"}</definedName>
    <definedName name="_EFC4" hidden="1">{"'RR'!$A$2:$E$81"}</definedName>
    <definedName name="_emp2" localSheetId="4">'[47]DMT modelo'!$AA$13</definedName>
    <definedName name="_emp2" localSheetId="21">'[13]DMT modelo'!$AA$13</definedName>
    <definedName name="_emp2">'[47]DMT modelo'!$AA$13</definedName>
    <definedName name="_est1" localSheetId="4">[75]DIPRVS12!#REF!</definedName>
    <definedName name="_est1" localSheetId="15">[75]DIPRVS12!#REF!</definedName>
    <definedName name="_est1" localSheetId="9">[75]DIPRVS12!#REF!</definedName>
    <definedName name="_est1" localSheetId="8">[75]DIPRVS12!#REF!</definedName>
    <definedName name="_est1">[75]DIPRVS12!#REF!</definedName>
    <definedName name="_EXT1">#REF!</definedName>
    <definedName name="_Ext2" localSheetId="4">'[16]P A T O 99 B'!#REF!</definedName>
    <definedName name="_Ext2" localSheetId="15">'[16]P A T O 99 B'!#REF!</definedName>
    <definedName name="_Ext2" localSheetId="9">'[16]P A T O 99 B'!#REF!</definedName>
    <definedName name="_Ext2" localSheetId="8">'[16]P A T O 99 B'!#REF!</definedName>
    <definedName name="_Ext2">'[16]P A T O 99 B'!#REF!</definedName>
    <definedName name="_fall" localSheetId="4" hidden="1">#REF!</definedName>
    <definedName name="_fall" localSheetId="15" hidden="1">#REF!</definedName>
    <definedName name="_fall" localSheetId="9" hidden="1">#REF!</definedName>
    <definedName name="_fall" localSheetId="8" hidden="1">#REF!</definedName>
    <definedName name="_fall" hidden="1">#REF!</definedName>
    <definedName name="_FEV95" localSheetId="4">#REF!</definedName>
    <definedName name="_FEV95" localSheetId="3">[14]Consultoria!#REF!</definedName>
    <definedName name="_FEV95" localSheetId="15">#REF!</definedName>
    <definedName name="_FEV95" localSheetId="7">#REF!</definedName>
    <definedName name="_FEV95" localSheetId="9">#REF!</definedName>
    <definedName name="_FEV95" localSheetId="8">#REF!</definedName>
    <definedName name="_FEV95">[14]Consultoria!#REF!</definedName>
    <definedName name="_FEV96" localSheetId="4">#REF!</definedName>
    <definedName name="_FEV96" localSheetId="3">[14]Consultoria!#REF!</definedName>
    <definedName name="_FEV96" localSheetId="15">#REF!</definedName>
    <definedName name="_FEV96" localSheetId="7">#REF!</definedName>
    <definedName name="_FEV96" localSheetId="9">#REF!</definedName>
    <definedName name="_FEV96" localSheetId="8">#REF!</definedName>
    <definedName name="_FEV96">[14]Consultoria!#REF!</definedName>
    <definedName name="_FEV97" localSheetId="4">#REF!</definedName>
    <definedName name="_FEV97" localSheetId="3">[14]Consultoria!#REF!</definedName>
    <definedName name="_FEV97" localSheetId="15">#REF!</definedName>
    <definedName name="_FEV97" localSheetId="7">#REF!</definedName>
    <definedName name="_FEV97" localSheetId="9">#REF!</definedName>
    <definedName name="_FEV97" localSheetId="8">#REF!</definedName>
    <definedName name="_FEV97">[14]Consultoria!#REF!</definedName>
    <definedName name="_FEV98" localSheetId="4">#REF!</definedName>
    <definedName name="_FEV98" localSheetId="3">[14]Consultoria!#REF!</definedName>
    <definedName name="_FEV98" localSheetId="15">#REF!</definedName>
    <definedName name="_FEV98" localSheetId="7">#REF!</definedName>
    <definedName name="_FEV98" localSheetId="9">#REF!</definedName>
    <definedName name="_FEV98" localSheetId="8">#REF!</definedName>
    <definedName name="_FEV98">[14]Consultoria!#REF!</definedName>
    <definedName name="_FEV99" localSheetId="4">#REF!</definedName>
    <definedName name="_FEV99" localSheetId="3">[14]Consultoria!#REF!</definedName>
    <definedName name="_FEV99" localSheetId="15">#REF!</definedName>
    <definedName name="_FEV99" localSheetId="7">#REF!</definedName>
    <definedName name="_FEV99" localSheetId="9">#REF!</definedName>
    <definedName name="_FEV99" localSheetId="8">#REF!</definedName>
    <definedName name="_FEV99">[14]Consultoria!#REF!</definedName>
    <definedName name="_ffp16" localSheetId="4" hidden="1">{"'gráf jan00'!$A$1:$AK$41"}</definedName>
    <definedName name="_ffp16" localSheetId="9" hidden="1">{"'gráf jan00'!$A$1:$AK$41"}</definedName>
    <definedName name="_ffp16" localSheetId="8" hidden="1">{"'gráf jan00'!$A$1:$AK$41"}</definedName>
    <definedName name="_ffp16" hidden="1">{"'gráf jan00'!$A$1:$AK$41"}</definedName>
    <definedName name="_ffp4589" localSheetId="4" hidden="1">{"'gráf jan00'!$A$1:$AK$41"}</definedName>
    <definedName name="_ffp4589" localSheetId="9" hidden="1">{"'gráf jan00'!$A$1:$AK$41"}</definedName>
    <definedName name="_ffp4589" localSheetId="8" hidden="1">{"'gráf jan00'!$A$1:$AK$41"}</definedName>
    <definedName name="_ffp4589" hidden="1">{"'gráf jan00'!$A$1:$AK$41"}</definedName>
    <definedName name="_Fill" localSheetId="22" hidden="1">#REF!</definedName>
    <definedName name="_Fill" localSheetId="3" hidden="1">#REF!</definedName>
    <definedName name="_Fill" localSheetId="15" hidden="1">#REF!</definedName>
    <definedName name="_Fill" localSheetId="7" hidden="1">#REF!</definedName>
    <definedName name="_Fill" hidden="1">#REF!</definedName>
    <definedName name="_fill1" localSheetId="15" hidden="1">#REF!</definedName>
    <definedName name="_fill1" hidden="1">#REF!</definedName>
    <definedName name="_xlnm._FilterDatabase" localSheetId="4" hidden="1">#REF!</definedName>
    <definedName name="_xlnm._FilterDatabase" localSheetId="15" hidden="1">#REF!</definedName>
    <definedName name="_xlnm._FilterDatabase" localSheetId="7" hidden="1">'Curva ABC serv'!$G$6:$G$15</definedName>
    <definedName name="_xlnm._FilterDatabase" localSheetId="9" hidden="1">#REF!</definedName>
    <definedName name="_xlnm._FilterDatabase" localSheetId="8" hidden="1">#REF!</definedName>
    <definedName name="_xlnm._FilterDatabase" localSheetId="1" hidden="1">'PLANILHA RESUMO GERAL'!$B$1:$C$16</definedName>
    <definedName name="_xlnm._FilterDatabase" hidden="1">#REF!</definedName>
    <definedName name="_FR2" localSheetId="4" hidden="1">{#N/A,#N/A,FALSE,"GERAL";#N/A,#N/A,FALSE,"012-96";#N/A,#N/A,FALSE,"018-96";#N/A,#N/A,FALSE,"027-96";#N/A,#N/A,FALSE,"059-96";#N/A,#N/A,FALSE,"076-96";#N/A,#N/A,FALSE,"019-97";#N/A,#N/A,FALSE,"021-97";#N/A,#N/A,FALSE,"022-97";#N/A,#N/A,FALSE,"028-97"}</definedName>
    <definedName name="_FR2" localSheetId="9" hidden="1">{#N/A,#N/A,FALSE,"GERAL";#N/A,#N/A,FALSE,"012-96";#N/A,#N/A,FALSE,"018-96";#N/A,#N/A,FALSE,"027-96";#N/A,#N/A,FALSE,"059-96";#N/A,#N/A,FALSE,"076-96";#N/A,#N/A,FALSE,"019-97";#N/A,#N/A,FALSE,"021-97";#N/A,#N/A,FALSE,"022-97";#N/A,#N/A,FALSE,"028-97"}</definedName>
    <definedName name="_FR2" localSheetId="8" hidden="1">{#N/A,#N/A,FALSE,"GERAL";#N/A,#N/A,FALSE,"012-96";#N/A,#N/A,FALSE,"018-96";#N/A,#N/A,FALSE,"027-96";#N/A,#N/A,FALSE,"059-96";#N/A,#N/A,FALSE,"076-96";#N/A,#N/A,FALSE,"019-97";#N/A,#N/A,FALSE,"021-97";#N/A,#N/A,FALSE,"022-97";#N/A,#N/A,FALSE,"028-97"}</definedName>
    <definedName name="_FR2" hidden="1">{#N/A,#N/A,FALSE,"GERAL";#N/A,#N/A,FALSE,"012-96";#N/A,#N/A,FALSE,"018-96";#N/A,#N/A,FALSE,"027-96";#N/A,#N/A,FALSE,"059-96";#N/A,#N/A,FALSE,"076-96";#N/A,#N/A,FALSE,"019-97";#N/A,#N/A,FALSE,"021-97";#N/A,#N/A,FALSE,"022-97";#N/A,#N/A,FALSE,"028-97"}</definedName>
    <definedName name="_HUL99" localSheetId="3">[14]Consultoria!#REF!</definedName>
    <definedName name="_HUL99">[14]Consultoria!#REF!</definedName>
    <definedName name="_I" localSheetId="4">#REF!</definedName>
    <definedName name="_I" localSheetId="15">#REF!</definedName>
    <definedName name="_I" localSheetId="9">#REF!</definedName>
    <definedName name="_I" localSheetId="8">#REF!</definedName>
    <definedName name="_I">#REF!</definedName>
    <definedName name="_I_1">"$#REF!.$M$67:$IN$875"</definedName>
    <definedName name="_I_25" localSheetId="15">#REF!</definedName>
    <definedName name="_I_25" localSheetId="9">#REF!</definedName>
    <definedName name="_I_25">#REF!</definedName>
    <definedName name="_ind100" localSheetId="15">#REF!</definedName>
    <definedName name="_ind100" localSheetId="21">#REF!</definedName>
    <definedName name="_ind100" localSheetId="9">#REF!</definedName>
    <definedName name="_ind100">#REF!</definedName>
    <definedName name="_ind2" localSheetId="15">#REF!</definedName>
    <definedName name="_ind2" localSheetId="9">#REF!</definedName>
    <definedName name="_ind2">#REF!</definedName>
    <definedName name="_JAN2003" localSheetId="15">#REF!</definedName>
    <definedName name="_JAN2003">#REF!</definedName>
    <definedName name="_JAN95" localSheetId="4">#REF!</definedName>
    <definedName name="_JAN95" localSheetId="3">[14]Consultoria!#REF!</definedName>
    <definedName name="_JAN95" localSheetId="15">#REF!</definedName>
    <definedName name="_JAN95" localSheetId="7">#REF!</definedName>
    <definedName name="_JAN95" localSheetId="9">#REF!</definedName>
    <definedName name="_JAN95" localSheetId="8">#REF!</definedName>
    <definedName name="_JAN95">[14]Consultoria!#REF!</definedName>
    <definedName name="_JAN96" localSheetId="4">#REF!</definedName>
    <definedName name="_JAN96" localSheetId="3">[14]Consultoria!#REF!</definedName>
    <definedName name="_JAN96" localSheetId="15">#REF!</definedName>
    <definedName name="_JAN96" localSheetId="7">#REF!</definedName>
    <definedName name="_JAN96" localSheetId="9">#REF!</definedName>
    <definedName name="_JAN96" localSheetId="8">#REF!</definedName>
    <definedName name="_JAN96">[14]Consultoria!#REF!</definedName>
    <definedName name="_JAN97" localSheetId="4">#REF!</definedName>
    <definedName name="_JAN97" localSheetId="3">[14]Consultoria!#REF!</definedName>
    <definedName name="_JAN97" localSheetId="15">#REF!</definedName>
    <definedName name="_JAN97" localSheetId="7">#REF!</definedName>
    <definedName name="_JAN97" localSheetId="9">#REF!</definedName>
    <definedName name="_JAN97" localSheetId="8">#REF!</definedName>
    <definedName name="_JAN97">[14]Consultoria!#REF!</definedName>
    <definedName name="_JAN98" localSheetId="4">#REF!</definedName>
    <definedName name="_JAN98" localSheetId="3">[14]Consultoria!#REF!</definedName>
    <definedName name="_JAN98" localSheetId="15">#REF!</definedName>
    <definedName name="_JAN98" localSheetId="7">#REF!</definedName>
    <definedName name="_JAN98" localSheetId="9">#REF!</definedName>
    <definedName name="_JAN98" localSheetId="8">#REF!</definedName>
    <definedName name="_JAN98">[14]Consultoria!#REF!</definedName>
    <definedName name="_JAN9888" localSheetId="3">[14]Consultoria!#REF!</definedName>
    <definedName name="_JAN9888">[14]Consultoria!#REF!</definedName>
    <definedName name="_JAN99" localSheetId="4">#REF!</definedName>
    <definedName name="_JAN99" localSheetId="3">[14]Consultoria!#REF!</definedName>
    <definedName name="_JAN99" localSheetId="15">#REF!</definedName>
    <definedName name="_JAN99" localSheetId="7">#REF!</definedName>
    <definedName name="_JAN99" localSheetId="9">#REF!</definedName>
    <definedName name="_JAN99" localSheetId="8">#REF!</definedName>
    <definedName name="_JAN99">[14]Consultoria!#REF!</definedName>
    <definedName name="_JAZ1" localSheetId="4">#REF!</definedName>
    <definedName name="_JAZ1" localSheetId="15">#REF!</definedName>
    <definedName name="_JAZ1" localSheetId="21">#REF!</definedName>
    <definedName name="_JAZ1" localSheetId="9">#REF!</definedName>
    <definedName name="_JAZ1" localSheetId="8">#REF!</definedName>
    <definedName name="_JAZ1">#REF!</definedName>
    <definedName name="_JAZ11" localSheetId="4">#REF!</definedName>
    <definedName name="_JAZ11" localSheetId="15">#REF!</definedName>
    <definedName name="_JAZ11" localSheetId="21">#REF!</definedName>
    <definedName name="_JAZ11" localSheetId="9">#REF!</definedName>
    <definedName name="_JAZ11" localSheetId="8">#REF!</definedName>
    <definedName name="_JAZ11">#REF!</definedName>
    <definedName name="_JAZ2" localSheetId="4">#REF!</definedName>
    <definedName name="_JAZ2" localSheetId="15">#REF!</definedName>
    <definedName name="_JAZ2" localSheetId="21">#REF!</definedName>
    <definedName name="_JAZ2" localSheetId="9">#REF!</definedName>
    <definedName name="_JAZ2" localSheetId="8">#REF!</definedName>
    <definedName name="_JAZ2">#REF!</definedName>
    <definedName name="_JAZ22" localSheetId="15">#REF!</definedName>
    <definedName name="_JAZ22" localSheetId="21">#REF!</definedName>
    <definedName name="_JAZ22">#REF!</definedName>
    <definedName name="_JAZ3" localSheetId="15">#REF!</definedName>
    <definedName name="_JAZ3" localSheetId="21">#REF!</definedName>
    <definedName name="_JAZ3">#REF!</definedName>
    <definedName name="_JAZ33" localSheetId="15">#REF!</definedName>
    <definedName name="_JAZ33" localSheetId="21">#REF!</definedName>
    <definedName name="_JAZ33">#REF!</definedName>
    <definedName name="_JUL95" localSheetId="4">#REF!</definedName>
    <definedName name="_JUL95" localSheetId="3">[14]Consultoria!#REF!</definedName>
    <definedName name="_JUL95" localSheetId="15">#REF!</definedName>
    <definedName name="_JUL95" localSheetId="7">#REF!</definedName>
    <definedName name="_JUL95" localSheetId="9">#REF!</definedName>
    <definedName name="_JUL95" localSheetId="8">#REF!</definedName>
    <definedName name="_JUL95">[14]Consultoria!#REF!</definedName>
    <definedName name="_JUL96" localSheetId="4">#REF!</definedName>
    <definedName name="_JUL96" localSheetId="3">[14]Consultoria!#REF!</definedName>
    <definedName name="_JUL96" localSheetId="15">#REF!</definedName>
    <definedName name="_JUL96" localSheetId="7">#REF!</definedName>
    <definedName name="_JUL96" localSheetId="9">#REF!</definedName>
    <definedName name="_JUL96" localSheetId="8">#REF!</definedName>
    <definedName name="_JUL96">[14]Consultoria!#REF!</definedName>
    <definedName name="_JUL97" localSheetId="4">#REF!</definedName>
    <definedName name="_JUL97" localSheetId="3">[14]Consultoria!#REF!</definedName>
    <definedName name="_JUL97" localSheetId="15">#REF!</definedName>
    <definedName name="_JUL97" localSheetId="7">#REF!</definedName>
    <definedName name="_JUL97" localSheetId="9">#REF!</definedName>
    <definedName name="_JUL97" localSheetId="8">#REF!</definedName>
    <definedName name="_JUL97">[14]Consultoria!#REF!</definedName>
    <definedName name="_JUL98" localSheetId="4">#REF!</definedName>
    <definedName name="_JUL98" localSheetId="3">[14]Consultoria!#REF!</definedName>
    <definedName name="_JUL98" localSheetId="15">#REF!</definedName>
    <definedName name="_JUL98" localSheetId="7">#REF!</definedName>
    <definedName name="_JUL98" localSheetId="9">#REF!</definedName>
    <definedName name="_JUL98" localSheetId="8">#REF!</definedName>
    <definedName name="_JUL98">[14]Consultoria!#REF!</definedName>
    <definedName name="_JUL99" localSheetId="4">#REF!</definedName>
    <definedName name="_JUL99" localSheetId="3">[14]Consultoria!#REF!</definedName>
    <definedName name="_JUL99" localSheetId="15">#REF!</definedName>
    <definedName name="_JUL99" localSheetId="7">#REF!</definedName>
    <definedName name="_JUL99" localSheetId="9">#REF!</definedName>
    <definedName name="_JUL99" localSheetId="8">#REF!</definedName>
    <definedName name="_JUL99">[14]Consultoria!#REF!</definedName>
    <definedName name="_jun04" localSheetId="4" hidden="1">{"'gráf jan00'!$A$1:$AK$41"}</definedName>
    <definedName name="_jun04" localSheetId="9" hidden="1">{"'gráf jan00'!$A$1:$AK$41"}</definedName>
    <definedName name="_jun04" localSheetId="8" hidden="1">{"'gráf jan00'!$A$1:$AK$41"}</definedName>
    <definedName name="_jun04" hidden="1">{"'gráf jan00'!$A$1:$AK$41"}</definedName>
    <definedName name="_JUN95" localSheetId="4">#REF!</definedName>
    <definedName name="_JUN95" localSheetId="3">[14]Consultoria!#REF!</definedName>
    <definedName name="_JUN95" localSheetId="15">#REF!</definedName>
    <definedName name="_JUN95" localSheetId="7">#REF!</definedName>
    <definedName name="_JUN95" localSheetId="9">#REF!</definedName>
    <definedName name="_JUN95" localSheetId="8">#REF!</definedName>
    <definedName name="_JUN95">[14]Consultoria!#REF!</definedName>
    <definedName name="_JUN96" localSheetId="4">#REF!</definedName>
    <definedName name="_JUN96" localSheetId="3">[14]Consultoria!#REF!</definedName>
    <definedName name="_JUN96" localSheetId="15">#REF!</definedName>
    <definedName name="_JUN96" localSheetId="7">#REF!</definedName>
    <definedName name="_JUN96" localSheetId="9">#REF!</definedName>
    <definedName name="_JUN96" localSheetId="8">#REF!</definedName>
    <definedName name="_JUN96">[14]Consultoria!#REF!</definedName>
    <definedName name="_JUN97" localSheetId="4">#REF!</definedName>
    <definedName name="_JUN97" localSheetId="3">[14]Consultoria!#REF!</definedName>
    <definedName name="_JUN97" localSheetId="15">#REF!</definedName>
    <definedName name="_JUN97" localSheetId="7">#REF!</definedName>
    <definedName name="_JUN97" localSheetId="9">#REF!</definedName>
    <definedName name="_JUN97" localSheetId="8">#REF!</definedName>
    <definedName name="_JUN97">[14]Consultoria!#REF!</definedName>
    <definedName name="_JUN98" localSheetId="4">#REF!</definedName>
    <definedName name="_JUN98" localSheetId="3">[14]Consultoria!#REF!</definedName>
    <definedName name="_JUN98" localSheetId="15">#REF!</definedName>
    <definedName name="_JUN98" localSheetId="7">#REF!</definedName>
    <definedName name="_JUN98" localSheetId="9">#REF!</definedName>
    <definedName name="_JUN98" localSheetId="8">#REF!</definedName>
    <definedName name="_JUN98">[14]Consultoria!#REF!</definedName>
    <definedName name="_JUN99" localSheetId="4">#REF!</definedName>
    <definedName name="_JUN99" localSheetId="3">[14]Consultoria!#REF!</definedName>
    <definedName name="_JUN99" localSheetId="15">#REF!</definedName>
    <definedName name="_JUN99" localSheetId="7">#REF!</definedName>
    <definedName name="_JUN99" localSheetId="9">#REF!</definedName>
    <definedName name="_JUN99" localSheetId="8">#REF!</definedName>
    <definedName name="_JUN99">[14]Consultoria!#REF!</definedName>
    <definedName name="_Key1" localSheetId="4" hidden="1">'[76]1.6'!$A$11</definedName>
    <definedName name="_Key1" localSheetId="22" hidden="1">#REF!</definedName>
    <definedName name="_Key1" localSheetId="3" hidden="1">#REF!</definedName>
    <definedName name="_Key1" localSheetId="7" hidden="1">'[76]1.6'!$A$11</definedName>
    <definedName name="_Key1" localSheetId="21" hidden="1">'[77]1.6'!$A$11</definedName>
    <definedName name="_Key1" localSheetId="9" hidden="1">'[76]1.6'!$A$11</definedName>
    <definedName name="_Key1" localSheetId="8" hidden="1">'[76]1.6'!$A$11</definedName>
    <definedName name="_Key1" hidden="1">#REF!</definedName>
    <definedName name="_Key2" localSheetId="4" hidden="1">'[51]DESEMP AN'!$B$37:$B$65</definedName>
    <definedName name="_Key2" localSheetId="22" hidden="1">#REF!</definedName>
    <definedName name="_Key2" localSheetId="3" hidden="1">#REF!</definedName>
    <definedName name="_Key2" localSheetId="15" hidden="1">#REF!</definedName>
    <definedName name="_Key2" localSheetId="7" hidden="1">'[51]DESEMP AN'!$B$37:$B$65</definedName>
    <definedName name="_Key2" localSheetId="9" hidden="1">'[51]DESEMP AN'!$B$37:$B$65</definedName>
    <definedName name="_Key2" localSheetId="8" hidden="1">'[51]DESEMP AN'!$B$37:$B$65</definedName>
    <definedName name="_Key2" hidden="1">#REF!</definedName>
    <definedName name="_KM406407" localSheetId="4">#REF!</definedName>
    <definedName name="_KM406407" localSheetId="15">#REF!</definedName>
    <definedName name="_KM406407" localSheetId="9">#REF!</definedName>
    <definedName name="_KM406407" localSheetId="8">#REF!</definedName>
    <definedName name="_KM406407">#REF!</definedName>
    <definedName name="_l" localSheetId="4">#REF!</definedName>
    <definedName name="_l" localSheetId="15">#REF!</definedName>
    <definedName name="_l">#REF!</definedName>
    <definedName name="_la2" localSheetId="4">'[72]SERVIÇOS digitado'!#REF!</definedName>
    <definedName name="_la2" localSheetId="15">'[72]SERVIÇOS digitado'!#REF!</definedName>
    <definedName name="_la2">'[72]SERVIÇOS digitado'!#REF!</definedName>
    <definedName name="_LAG2">[35]SERVIÇOS!$G$26</definedName>
    <definedName name="_lkh2" localSheetId="4">#REF!</definedName>
    <definedName name="_lkh2" localSheetId="15">#REF!</definedName>
    <definedName name="_lkh2" localSheetId="9">#REF!</definedName>
    <definedName name="_lkh2" localSheetId="8">#REF!</definedName>
    <definedName name="_lkh2">#REF!</definedName>
    <definedName name="_LO1004" localSheetId="4">#REF!</definedName>
    <definedName name="_LO1004" localSheetId="15">#REF!</definedName>
    <definedName name="_LO1004" localSheetId="9">#REF!</definedName>
    <definedName name="_LO1004" localSheetId="8">#REF!</definedName>
    <definedName name="_LO1004">#REF!</definedName>
    <definedName name="_LO1015" localSheetId="4">#REF!</definedName>
    <definedName name="_LO1015" localSheetId="15">#REF!</definedName>
    <definedName name="_LO1015" localSheetId="9">#REF!</definedName>
    <definedName name="_LO1015" localSheetId="8">#REF!</definedName>
    <definedName name="_LO1015">#REF!</definedName>
    <definedName name="_LO1039" localSheetId="15">#REF!</definedName>
    <definedName name="_LO1039">#REF!</definedName>
    <definedName name="_LO1050" localSheetId="15">#REF!</definedName>
    <definedName name="_LO1050">#REF!</definedName>
    <definedName name="_LO278" localSheetId="15">#REF!</definedName>
    <definedName name="_LO278">#REF!</definedName>
    <definedName name="_LO279" localSheetId="15">#REF!</definedName>
    <definedName name="_LO279">#REF!</definedName>
    <definedName name="_LO450" localSheetId="15">#REF!</definedName>
    <definedName name="_LO450">#REF!</definedName>
    <definedName name="_LO709" localSheetId="15">#REF!</definedName>
    <definedName name="_LO709">#REF!</definedName>
    <definedName name="_LO710" localSheetId="15">#REF!</definedName>
    <definedName name="_LO710">#REF!</definedName>
    <definedName name="_LO711" localSheetId="15">#REF!</definedName>
    <definedName name="_LO711">#REF!</definedName>
    <definedName name="_LO719" localSheetId="15">#REF!</definedName>
    <definedName name="_LO719">#REF!</definedName>
    <definedName name="_LO720" localSheetId="15">#REF!</definedName>
    <definedName name="_LO720">#REF!</definedName>
    <definedName name="_LO819" localSheetId="15">#REF!</definedName>
    <definedName name="_LO819">#REF!</definedName>
    <definedName name="_LO947" localSheetId="15">#REF!</definedName>
    <definedName name="_LO947">#REF!</definedName>
    <definedName name="_MAI08" localSheetId="3">[58]Consultoria!#REF!</definedName>
    <definedName name="_MAI08">[36]Consultoria!#REF!</definedName>
    <definedName name="_MAI95" localSheetId="4">#REF!</definedName>
    <definedName name="_MAI95" localSheetId="3">[14]Consultoria!#REF!</definedName>
    <definedName name="_MAI95" localSheetId="15">#REF!</definedName>
    <definedName name="_MAI95" localSheetId="7">#REF!</definedName>
    <definedName name="_MAI95" localSheetId="9">#REF!</definedName>
    <definedName name="_MAI95" localSheetId="8">#REF!</definedName>
    <definedName name="_MAI95">[14]Consultoria!#REF!</definedName>
    <definedName name="_MAI96" localSheetId="4">#REF!</definedName>
    <definedName name="_MAI96" localSheetId="3">[14]Consultoria!#REF!</definedName>
    <definedName name="_MAI96" localSheetId="15">#REF!</definedName>
    <definedName name="_MAI96" localSheetId="7">#REF!</definedName>
    <definedName name="_MAI96" localSheetId="9">#REF!</definedName>
    <definedName name="_MAI96" localSheetId="8">#REF!</definedName>
    <definedName name="_MAI96">[14]Consultoria!#REF!</definedName>
    <definedName name="_MAI97" localSheetId="4">#REF!</definedName>
    <definedName name="_MAI97" localSheetId="3">[14]Consultoria!#REF!</definedName>
    <definedName name="_MAI97" localSheetId="15">#REF!</definedName>
    <definedName name="_MAI97" localSheetId="7">#REF!</definedName>
    <definedName name="_MAI97" localSheetId="9">#REF!</definedName>
    <definedName name="_MAI97" localSheetId="8">#REF!</definedName>
    <definedName name="_MAI97">[14]Consultoria!#REF!</definedName>
    <definedName name="_MAI98" localSheetId="4">#REF!</definedName>
    <definedName name="_MAI98" localSheetId="3">[14]Consultoria!#REF!</definedName>
    <definedName name="_MAI98" localSheetId="15">#REF!</definedName>
    <definedName name="_MAI98" localSheetId="7">#REF!</definedName>
    <definedName name="_MAI98" localSheetId="9">#REF!</definedName>
    <definedName name="_MAI98" localSheetId="8">#REF!</definedName>
    <definedName name="_MAI98">[14]Consultoria!#REF!</definedName>
    <definedName name="_MAI99" localSheetId="4">#REF!</definedName>
    <definedName name="_MAI99" localSheetId="3">[14]Consultoria!#REF!</definedName>
    <definedName name="_MAI99" localSheetId="15">#REF!</definedName>
    <definedName name="_MAI99" localSheetId="7">#REF!</definedName>
    <definedName name="_MAI99" localSheetId="9">#REF!</definedName>
    <definedName name="_MAI99" localSheetId="8">#REF!</definedName>
    <definedName name="_MAI99">[14]Consultoria!#REF!</definedName>
    <definedName name="_MAI990" localSheetId="3">[14]Consultoria!#REF!</definedName>
    <definedName name="_MAI990">[14]Consultoria!#REF!</definedName>
    <definedName name="_MAR09" localSheetId="3">[58]Consultoria!#REF!</definedName>
    <definedName name="_MAR09">[36]Consultoria!#REF!</definedName>
    <definedName name="_MAR95" localSheetId="4">#REF!</definedName>
    <definedName name="_MAR95" localSheetId="3">[14]Consultoria!#REF!</definedName>
    <definedName name="_MAR95" localSheetId="15">#REF!</definedName>
    <definedName name="_MAR95" localSheetId="7">#REF!</definedName>
    <definedName name="_MAR95" localSheetId="9">#REF!</definedName>
    <definedName name="_MAR95" localSheetId="8">#REF!</definedName>
    <definedName name="_MAR95">[14]Consultoria!#REF!</definedName>
    <definedName name="_MAR96" localSheetId="4">#REF!</definedName>
    <definedName name="_MAR96" localSheetId="3">[14]Consultoria!#REF!</definedName>
    <definedName name="_MAR96" localSheetId="15">#REF!</definedName>
    <definedName name="_MAR96" localSheetId="7">#REF!</definedName>
    <definedName name="_MAR96" localSheetId="9">#REF!</definedName>
    <definedName name="_MAR96" localSheetId="8">#REF!</definedName>
    <definedName name="_MAR96">[14]Consultoria!#REF!</definedName>
    <definedName name="_MAR97" localSheetId="4">#REF!</definedName>
    <definedName name="_MAR97" localSheetId="3">[14]Consultoria!#REF!</definedName>
    <definedName name="_MAR97" localSheetId="15">#REF!</definedName>
    <definedName name="_MAR97" localSheetId="7">#REF!</definedName>
    <definedName name="_MAR97" localSheetId="9">#REF!</definedName>
    <definedName name="_MAR97" localSheetId="8">#REF!</definedName>
    <definedName name="_MAR97">[14]Consultoria!#REF!</definedName>
    <definedName name="_MAR98" localSheetId="4">#REF!</definedName>
    <definedName name="_MAR98" localSheetId="3">[14]Consultoria!#REF!</definedName>
    <definedName name="_MAR98" localSheetId="15">#REF!</definedName>
    <definedName name="_MAR98" localSheetId="7">#REF!</definedName>
    <definedName name="_MAR98" localSheetId="9">#REF!</definedName>
    <definedName name="_MAR98" localSheetId="8">#REF!</definedName>
    <definedName name="_MAR98">[14]Consultoria!#REF!</definedName>
    <definedName name="_MAR99" localSheetId="4">#REF!</definedName>
    <definedName name="_MAR99" localSheetId="3">[14]Consultoria!#REF!</definedName>
    <definedName name="_MAR99" localSheetId="15">#REF!</definedName>
    <definedName name="_MAR99" localSheetId="7">#REF!</definedName>
    <definedName name="_MAR99" localSheetId="9">#REF!</definedName>
    <definedName name="_MAR99" localSheetId="8">#REF!</definedName>
    <definedName name="_MAR99">[14]Consultoria!#REF!</definedName>
    <definedName name="_MatInverse_In" localSheetId="4" hidden="1">[78]samarco!$M$1</definedName>
    <definedName name="_MatInverse_In" hidden="1">[78]samarco!$M$1</definedName>
    <definedName name="_MatInverse_Out" localSheetId="4" hidden="1">[78]samarco!$E$25:$P$25</definedName>
    <definedName name="_MatInverse_Out" hidden="1">[78]samarco!$E$25:$P$25</definedName>
    <definedName name="_MatMult_A" localSheetId="4" hidden="1">#REF!</definedName>
    <definedName name="_MatMult_A" localSheetId="15" hidden="1">#REF!</definedName>
    <definedName name="_MatMult_A" localSheetId="9" hidden="1">#REF!</definedName>
    <definedName name="_MatMult_A" localSheetId="8" hidden="1">#REF!</definedName>
    <definedName name="_MatMult_A" hidden="1">#REF!</definedName>
    <definedName name="_ME1004" localSheetId="4">#REF!</definedName>
    <definedName name="_ME1004" localSheetId="15">#REF!</definedName>
    <definedName name="_ME1004" localSheetId="9">#REF!</definedName>
    <definedName name="_ME1004" localSheetId="8">#REF!</definedName>
    <definedName name="_ME1004">#REF!</definedName>
    <definedName name="_ME1015" localSheetId="4">#REF!</definedName>
    <definedName name="_ME1015" localSheetId="15">#REF!</definedName>
    <definedName name="_ME1015" localSheetId="9">#REF!</definedName>
    <definedName name="_ME1015" localSheetId="8">#REF!</definedName>
    <definedName name="_ME1015">#REF!</definedName>
    <definedName name="_ME1039" localSheetId="15">#REF!</definedName>
    <definedName name="_ME1039">#REF!</definedName>
    <definedName name="_ME1050" localSheetId="15">#REF!</definedName>
    <definedName name="_ME1050">#REF!</definedName>
    <definedName name="_ME278" localSheetId="15">#REF!</definedName>
    <definedName name="_ME278">#REF!</definedName>
    <definedName name="_ME279" localSheetId="15">#REF!</definedName>
    <definedName name="_ME279">#REF!</definedName>
    <definedName name="_ME450" localSheetId="15">#REF!</definedName>
    <definedName name="_ME450">#REF!</definedName>
    <definedName name="_ME709" localSheetId="15">#REF!</definedName>
    <definedName name="_ME709">#REF!</definedName>
    <definedName name="_ME710" localSheetId="15">#REF!</definedName>
    <definedName name="_ME710">#REF!</definedName>
    <definedName name="_ME711" localSheetId="15">#REF!</definedName>
    <definedName name="_ME711">#REF!</definedName>
    <definedName name="_ME719" localSheetId="15">#REF!</definedName>
    <definedName name="_ME719">#REF!</definedName>
    <definedName name="_ME720" localSheetId="15">#REF!</definedName>
    <definedName name="_ME720">#REF!</definedName>
    <definedName name="_ME819" localSheetId="15">#REF!</definedName>
    <definedName name="_ME819">#REF!</definedName>
    <definedName name="_ME947" localSheetId="15">#REF!</definedName>
    <definedName name="_ME947">#REF!</definedName>
    <definedName name="_mem2" localSheetId="15">#REF!</definedName>
    <definedName name="_mem2" localSheetId="21">'[11]Mat Asf'!$H$37</definedName>
    <definedName name="_mem2">#REF!</definedName>
    <definedName name="_MO2" localSheetId="4">'[59]Desmat 0,15'!$H$30</definedName>
    <definedName name="_MO2" localSheetId="21">'[43]Desmat 0,15'!$H$30</definedName>
    <definedName name="_MO2">'[59]Desmat 0,15'!$H$30</definedName>
    <definedName name="_NOV94" localSheetId="4">#REF!</definedName>
    <definedName name="_NOV94" localSheetId="3">[14]Consultoria!#REF!</definedName>
    <definedName name="_NOV94" localSheetId="15">#REF!</definedName>
    <definedName name="_NOV94" localSheetId="7">#REF!</definedName>
    <definedName name="_NOV94" localSheetId="9">#REF!</definedName>
    <definedName name="_NOV94" localSheetId="8">#REF!</definedName>
    <definedName name="_NOV94">[14]Consultoria!#REF!</definedName>
    <definedName name="_NOV95" localSheetId="4">#REF!</definedName>
    <definedName name="_NOV95" localSheetId="3">[14]Consultoria!#REF!</definedName>
    <definedName name="_NOV95" localSheetId="15">#REF!</definedName>
    <definedName name="_NOV95" localSheetId="7">#REF!</definedName>
    <definedName name="_NOV95" localSheetId="9">#REF!</definedName>
    <definedName name="_NOV95" localSheetId="8">#REF!</definedName>
    <definedName name="_NOV95">[14]Consultoria!#REF!</definedName>
    <definedName name="_NOV96" localSheetId="4">#REF!</definedName>
    <definedName name="_NOV96" localSheetId="3">[14]Consultoria!#REF!</definedName>
    <definedName name="_NOV96" localSheetId="15">#REF!</definedName>
    <definedName name="_NOV96" localSheetId="7">#REF!</definedName>
    <definedName name="_NOV96" localSheetId="9">#REF!</definedName>
    <definedName name="_NOV96" localSheetId="8">#REF!</definedName>
    <definedName name="_NOV96">[14]Consultoria!#REF!</definedName>
    <definedName name="_NOV97" localSheetId="4">#REF!</definedName>
    <definedName name="_NOV97" localSheetId="3">[14]Consultoria!#REF!</definedName>
    <definedName name="_NOV97" localSheetId="15">#REF!</definedName>
    <definedName name="_NOV97" localSheetId="7">#REF!</definedName>
    <definedName name="_NOV97" localSheetId="9">#REF!</definedName>
    <definedName name="_NOV97" localSheetId="8">#REF!</definedName>
    <definedName name="_NOV97">[14]Consultoria!#REF!</definedName>
    <definedName name="_NOV98" localSheetId="4">#REF!</definedName>
    <definedName name="_NOV98" localSheetId="3">[14]Consultoria!#REF!</definedName>
    <definedName name="_NOV98" localSheetId="15">#REF!</definedName>
    <definedName name="_NOV98" localSheetId="7">#REF!</definedName>
    <definedName name="_NOV98" localSheetId="9">#REF!</definedName>
    <definedName name="_NOV98" localSheetId="8">#REF!</definedName>
    <definedName name="_NOV98">[14]Consultoria!#REF!</definedName>
    <definedName name="_NOV99" localSheetId="4">#REF!</definedName>
    <definedName name="_NOV99" localSheetId="3">[14]Consultoria!#REF!</definedName>
    <definedName name="_NOV99" localSheetId="15">#REF!</definedName>
    <definedName name="_NOV99" localSheetId="7">#REF!</definedName>
    <definedName name="_NOV99" localSheetId="9">#REF!</definedName>
    <definedName name="_NOV99" localSheetId="8">#REF!</definedName>
    <definedName name="_NOV99">[14]Consultoria!#REF!</definedName>
    <definedName name="_oac2" localSheetId="4">#REF!</definedName>
    <definedName name="_oac2" localSheetId="15">#REF!</definedName>
    <definedName name="_oac2" localSheetId="21">#REF!</definedName>
    <definedName name="_oac2" localSheetId="9">#REF!</definedName>
    <definedName name="_oac2" localSheetId="8">#REF!</definedName>
    <definedName name="_oac2">#REF!</definedName>
    <definedName name="_oae2" localSheetId="4">#REF!</definedName>
    <definedName name="_oae2" localSheetId="15">#REF!</definedName>
    <definedName name="_oae2" localSheetId="21">#REF!</definedName>
    <definedName name="_oae2" localSheetId="9">#REF!</definedName>
    <definedName name="_oae2" localSheetId="8">#REF!</definedName>
    <definedName name="_oae2">#REF!</definedName>
    <definedName name="_oco2" localSheetId="4">#REF!</definedName>
    <definedName name="_oco2" localSheetId="15">#REF!</definedName>
    <definedName name="_oco2" localSheetId="21">#REF!</definedName>
    <definedName name="_oco2" localSheetId="9">#REF!</definedName>
    <definedName name="_oco2" localSheetId="8">#REF!</definedName>
    <definedName name="_oco2">#REF!</definedName>
    <definedName name="_OR1" localSheetId="4">'[79]orcID nº1'!$A$14:$G$1025</definedName>
    <definedName name="_OR1">'[79]orcID nº1'!$A$14:$G$1025</definedName>
    <definedName name="_OR12" localSheetId="4">'[79]orc ID nº12'!$A$16:$G$181</definedName>
    <definedName name="_OR12">'[79]orc ID nº12'!$A$16:$G$181</definedName>
    <definedName name="_OR13" localSheetId="4">'[79]orc ID nº13'!$A$13:$G$34</definedName>
    <definedName name="_OR13">'[79]orc ID nº13'!$A$13:$G$34</definedName>
    <definedName name="_OR14" localSheetId="4">'[79]orc ID nº 14'!$A$14:$G$16</definedName>
    <definedName name="_OR14">'[79]orc ID nº 14'!$A$14:$G$16</definedName>
    <definedName name="_OR15" localSheetId="4">'[79]orc ID nº 15'!$A$14:$G$104</definedName>
    <definedName name="_OR15">'[79]orc ID nº 15'!$A$14:$G$104</definedName>
    <definedName name="_OR16" localSheetId="4">'[79]orc ID nº16'!$A$14:$G$33</definedName>
    <definedName name="_OR16">'[79]orc ID nº16'!$A$14:$G$33</definedName>
    <definedName name="_OR17" localSheetId="4">'[79]orc ID nº17'!$A$16:$G$80</definedName>
    <definedName name="_OR17">'[79]orc ID nº17'!$A$16:$G$80</definedName>
    <definedName name="_OR18" localSheetId="4">'[79]orc ID nº 18'!$A$14:$G$123</definedName>
    <definedName name="_OR18">'[79]orc ID nº 18'!$A$14:$G$123</definedName>
    <definedName name="_OR19" localSheetId="4">'[79]orc ID nº19'!$A$14:$G$96</definedName>
    <definedName name="_OR19">'[79]orc ID nº19'!$A$14:$G$96</definedName>
    <definedName name="_OR2" localSheetId="4">'[79]orc ID nº2 '!$A$14:$G$70</definedName>
    <definedName name="_OR2">'[79]orc ID nº2 '!$A$14:$G$70</definedName>
    <definedName name="_OR3" localSheetId="4">'[79]orc ID nº3'!$A$14:$G$134</definedName>
    <definedName name="_OR3">'[79]orc ID nº3'!$A$14:$G$134</definedName>
    <definedName name="_OR4" localSheetId="4">'[79]orcID nº4'!$A$14:$G$165</definedName>
    <definedName name="_OR4">'[79]orcID nº4'!$A$14:$G$165</definedName>
    <definedName name="_OR5" localSheetId="4">'[79]orcID nº5'!$A$14:$G$149</definedName>
    <definedName name="_OR5">'[79]orcID nº5'!$A$14:$G$149</definedName>
    <definedName name="_OR6" localSheetId="4">'[79]orcID nº6'!$A$14:$G$138</definedName>
    <definedName name="_OR6">'[79]orcID nº6'!$A$14:$G$138</definedName>
    <definedName name="_OR7" localSheetId="4">'[79]orcID nº7'!$A$14:$G$137</definedName>
    <definedName name="_OR7">'[79]orcID nº7'!$A$14:$G$137</definedName>
    <definedName name="_OR8" localSheetId="4">'[79]orc ID nº8'!$A$14:$G$133</definedName>
    <definedName name="_OR8">'[79]orc ID nº8'!$A$14:$G$133</definedName>
    <definedName name="_OR9" localSheetId="4">'[79]orc ID nº9'!$A$14:$G$157</definedName>
    <definedName name="_OR9">'[79]orc ID nº9'!$A$14:$G$157</definedName>
    <definedName name="_Order1" hidden="1">255</definedName>
    <definedName name="_Order2" localSheetId="4" hidden="1">255</definedName>
    <definedName name="_Order2" localSheetId="7" hidden="1">255</definedName>
    <definedName name="_Order2" localSheetId="21" hidden="1">255</definedName>
    <definedName name="_Order2" localSheetId="9" hidden="1">255</definedName>
    <definedName name="_Order2" localSheetId="8" hidden="1">255</definedName>
    <definedName name="_Order2" hidden="1">0</definedName>
    <definedName name="_OUT94" localSheetId="4">#REF!</definedName>
    <definedName name="_OUT94" localSheetId="3">[14]Consultoria!#REF!</definedName>
    <definedName name="_OUT94" localSheetId="15">#REF!</definedName>
    <definedName name="_OUT94" localSheetId="7">#REF!</definedName>
    <definedName name="_OUT94" localSheetId="9">#REF!</definedName>
    <definedName name="_OUT94" localSheetId="8">#REF!</definedName>
    <definedName name="_OUT94">[14]Consultoria!#REF!</definedName>
    <definedName name="_OUT95" localSheetId="4">#REF!</definedName>
    <definedName name="_OUT95" localSheetId="3">[14]Consultoria!#REF!</definedName>
    <definedName name="_OUT95" localSheetId="15">#REF!</definedName>
    <definedName name="_OUT95" localSheetId="7">#REF!</definedName>
    <definedName name="_OUT95" localSheetId="9">#REF!</definedName>
    <definedName name="_OUT95" localSheetId="8">#REF!</definedName>
    <definedName name="_OUT95">[14]Consultoria!#REF!</definedName>
    <definedName name="_OUT96" localSheetId="4">#REF!</definedName>
    <definedName name="_OUT96" localSheetId="3">[14]Consultoria!#REF!</definedName>
    <definedName name="_OUT96" localSheetId="15">#REF!</definedName>
    <definedName name="_OUT96" localSheetId="7">#REF!</definedName>
    <definedName name="_OUT96" localSheetId="9">#REF!</definedName>
    <definedName name="_OUT96" localSheetId="8">#REF!</definedName>
    <definedName name="_OUT96">[14]Consultoria!#REF!</definedName>
    <definedName name="_OUT97" localSheetId="4">#REF!</definedName>
    <definedName name="_OUT97" localSheetId="3">[14]Consultoria!#REF!</definedName>
    <definedName name="_OUT97" localSheetId="15">#REF!</definedName>
    <definedName name="_OUT97" localSheetId="7">#REF!</definedName>
    <definedName name="_OUT97" localSheetId="9">#REF!</definedName>
    <definedName name="_OUT97" localSheetId="8">#REF!</definedName>
    <definedName name="_OUT97">[14]Consultoria!#REF!</definedName>
    <definedName name="_OUT98" localSheetId="4">{#N/A,#N/A,TRUE,"Serviços"}</definedName>
    <definedName name="_OUT98" localSheetId="3">[14]Consultoria!#REF!</definedName>
    <definedName name="_OUT98" localSheetId="7">#REF!</definedName>
    <definedName name="_OUT98" localSheetId="9">#REF!</definedName>
    <definedName name="_OUT98" localSheetId="8">#REF!</definedName>
    <definedName name="_OUT98">[14]Consultoria!#REF!</definedName>
    <definedName name="_OUT98_" hidden="1">{#N/A,#N/A,TRUE,"Serviços"}</definedName>
    <definedName name="_OUT99" localSheetId="4">#REF!</definedName>
    <definedName name="_OUT99" localSheetId="3">[14]Consultoria!#REF!</definedName>
    <definedName name="_OUT99" localSheetId="15">#REF!</definedName>
    <definedName name="_OUT99" localSheetId="7">#REF!</definedName>
    <definedName name="_OUT99" localSheetId="9">#REF!</definedName>
    <definedName name="_OUT99" localSheetId="8">#REF!</definedName>
    <definedName name="_OUT99">[14]Consultoria!#REF!</definedName>
    <definedName name="_OUTTTT9888" hidden="1">{#N/A,#N/A,TRUE,"Serviços"}</definedName>
    <definedName name="_PA01" hidden="1">{"'teste'!$B$2:$R$49"}</definedName>
    <definedName name="_PAG1">"$#REF!.$C$16"</definedName>
    <definedName name="_PAG10">"$#REF!.$C$26"</definedName>
    <definedName name="_PAG11">"$#REF!.$C$27"</definedName>
    <definedName name="_PAG12">"$#REF!.$C$28"</definedName>
    <definedName name="_PAG13">"$#REF!.$C$21"</definedName>
    <definedName name="_PAG2">"$#REF!.$C$17"</definedName>
    <definedName name="_PAG3">"$#REF!.$C$18"</definedName>
    <definedName name="_PAG4">"$#REF!.$C$19"</definedName>
    <definedName name="_PAG5">"$#REF!.$C$20"</definedName>
    <definedName name="_PAG6">"$#REF!.$C$22"</definedName>
    <definedName name="_PAG7">"$#REF!.$C$23"</definedName>
    <definedName name="_PAG8">"$#REF!.$C$24"</definedName>
    <definedName name="_PAG9">"$#REF!.$C$25"</definedName>
    <definedName name="_Parse_On" localSheetId="15" hidden="1">#REF!</definedName>
    <definedName name="_Parse_On" hidden="1">#REF!</definedName>
    <definedName name="_Parse_Out" localSheetId="4" hidden="1">#REF!</definedName>
    <definedName name="_Parse_Out" localSheetId="15" hidden="1">#REF!</definedName>
    <definedName name="_Parse_Out" localSheetId="9" hidden="1">#REF!</definedName>
    <definedName name="_Parse_Out" localSheetId="8" hidden="1">#REF!</definedName>
    <definedName name="_Parse_Out" hidden="1">#REF!</definedName>
    <definedName name="_pav2" localSheetId="4">#REF!</definedName>
    <definedName name="_pav2" localSheetId="15">#REF!</definedName>
    <definedName name="_pav2" localSheetId="21">#REF!</definedName>
    <definedName name="_pav2" localSheetId="9">#REF!</definedName>
    <definedName name="_pav2" localSheetId="8">#REF!</definedName>
    <definedName name="_pav2">#REF!</definedName>
    <definedName name="_PCM30" localSheetId="4">'[72]SERVIÇOS digitado'!#REF!</definedName>
    <definedName name="_PCM30" localSheetId="15">'[72]SERVIÇOS digitado'!#REF!</definedName>
    <definedName name="_PCM30" localSheetId="9">'[72]SERVIÇOS digitado'!#REF!</definedName>
    <definedName name="_PCM30" localSheetId="8">'[72]SERVIÇOS digitado'!#REF!</definedName>
    <definedName name="_PCM30">'[72]SERVIÇOS digitado'!#REF!</definedName>
    <definedName name="_PL1" localSheetId="4">#REF!</definedName>
    <definedName name="_PL1" localSheetId="15">#REF!</definedName>
    <definedName name="_PL1" localSheetId="21">#REF!</definedName>
    <definedName name="_PL1" localSheetId="9">#REF!</definedName>
    <definedName name="_PL1" localSheetId="8">#REF!</definedName>
    <definedName name="_PL1">#REF!</definedName>
    <definedName name="_PLA2" localSheetId="4">'[72]SERVIÇOS digitado'!#REF!</definedName>
    <definedName name="_PLA2" localSheetId="15">'[72]SERVIÇOS digitado'!#REF!</definedName>
    <definedName name="_PLA2" localSheetId="9">'[72]SERVIÇOS digitado'!#REF!</definedName>
    <definedName name="_PLA2" localSheetId="8">'[72]SERVIÇOS digitado'!#REF!</definedName>
    <definedName name="_PLA2">'[72]SERVIÇOS digitado'!#REF!</definedName>
    <definedName name="_PMF2" localSheetId="4">'[60]BR-230 POMBAL-S.GONÇALO'!$B$7</definedName>
    <definedName name="_PMF2">'[60]BR-230 POMBAL-S.GONÇALO'!$B$7</definedName>
    <definedName name="_PN10" localSheetId="4" hidden="1">{"'gráf jan00'!$A$1:$AK$41"}</definedName>
    <definedName name="_PN10" localSheetId="9" hidden="1">{"'gráf jan00'!$A$1:$AK$41"}</definedName>
    <definedName name="_PN10" localSheetId="8" hidden="1">{"'gráf jan00'!$A$1:$AK$41"}</definedName>
    <definedName name="_PN10" hidden="1">{"'gráf jan00'!$A$1:$AK$41"}</definedName>
    <definedName name="_PR1004" localSheetId="15">#REF!</definedName>
    <definedName name="_PR1004">#REF!</definedName>
    <definedName name="_PR1015" localSheetId="15">#REF!</definedName>
    <definedName name="_PR1015">#REF!</definedName>
    <definedName name="_PR1039" localSheetId="15">#REF!</definedName>
    <definedName name="_PR1039">#REF!</definedName>
    <definedName name="_PR1050" localSheetId="15">#REF!</definedName>
    <definedName name="_PR1050">#REF!</definedName>
    <definedName name="_PR278" localSheetId="15">#REF!</definedName>
    <definedName name="_PR278">#REF!</definedName>
    <definedName name="_PR279" localSheetId="15">#REF!</definedName>
    <definedName name="_PR279">#REF!</definedName>
    <definedName name="_PR450" localSheetId="15">#REF!</definedName>
    <definedName name="_PR450">#REF!</definedName>
    <definedName name="_PR709" localSheetId="15">#REF!</definedName>
    <definedName name="_PR709">#REF!</definedName>
    <definedName name="_PR710" localSheetId="15">#REF!</definedName>
    <definedName name="_PR710">#REF!</definedName>
    <definedName name="_PR711" localSheetId="15">#REF!</definedName>
    <definedName name="_PR711">#REF!</definedName>
    <definedName name="_PR719" localSheetId="15">#REF!</definedName>
    <definedName name="_PR719">#REF!</definedName>
    <definedName name="_PR720" localSheetId="15">#REF!</definedName>
    <definedName name="_PR720">#REF!</definedName>
    <definedName name="_PR819" localSheetId="15">#REF!</definedName>
    <definedName name="_PR819">#REF!</definedName>
    <definedName name="_PR947" localSheetId="15">#REF!</definedName>
    <definedName name="_PR947">#REF!</definedName>
    <definedName name="_PTB10" localSheetId="4">'[72]SERVIÇOS digitado'!#REF!</definedName>
    <definedName name="_PTB10" localSheetId="15">'[72]SERVIÇOS digitado'!#REF!</definedName>
    <definedName name="_PTB10">'[72]SERVIÇOS digitado'!#REF!</definedName>
    <definedName name="_QQ2" localSheetId="4">#N/A</definedName>
    <definedName name="_QQ2" localSheetId="9">'Mem Calc Pontes'!_QQ2</definedName>
    <definedName name="_QQ2" localSheetId="8">'Mem. Calc.'!_QQ2</definedName>
    <definedName name="_QQ2">[0]!_QQ2</definedName>
    <definedName name="_r" localSheetId="4">#REF!</definedName>
    <definedName name="_r" localSheetId="15">#REF!</definedName>
    <definedName name="_r" localSheetId="9">#REF!</definedName>
    <definedName name="_r" localSheetId="8">#REF!</definedName>
    <definedName name="_r">#REF!</definedName>
    <definedName name="_Rbv1" localSheetId="4">'[19]Página 16'!$C$3:$C$7</definedName>
    <definedName name="_Rbv1">'[19]Página 16'!$C$3:$C$7</definedName>
    <definedName name="_RC152K04" localSheetId="4" hidden="1">{#N/A,#N/A,FALSE,"GERAL";#N/A,#N/A,FALSE,"012-96";#N/A,#N/A,FALSE,"018-96";#N/A,#N/A,FALSE,"027-96";#N/A,#N/A,FALSE,"059-96";#N/A,#N/A,FALSE,"076-96";#N/A,#N/A,FALSE,"019-97";#N/A,#N/A,FALSE,"021-97";#N/A,#N/A,FALSE,"022-97";#N/A,#N/A,FALSE,"028-97"}</definedName>
    <definedName name="_RC152K04" localSheetId="9" hidden="1">{#N/A,#N/A,FALSE,"GERAL";#N/A,#N/A,FALSE,"012-96";#N/A,#N/A,FALSE,"018-96";#N/A,#N/A,FALSE,"027-96";#N/A,#N/A,FALSE,"059-96";#N/A,#N/A,FALSE,"076-96";#N/A,#N/A,FALSE,"019-97";#N/A,#N/A,FALSE,"021-97";#N/A,#N/A,FALSE,"022-97";#N/A,#N/A,FALSE,"028-97"}</definedName>
    <definedName name="_RC152K04" localSheetId="8" hidden="1">{#N/A,#N/A,FALSE,"GERAL";#N/A,#N/A,FALSE,"012-96";#N/A,#N/A,FALSE,"018-96";#N/A,#N/A,FALSE,"027-96";#N/A,#N/A,FALSE,"059-96";#N/A,#N/A,FALSE,"076-96";#N/A,#N/A,FALSE,"019-97";#N/A,#N/A,FALSE,"021-97";#N/A,#N/A,FALSE,"022-97";#N/A,#N/A,FALSE,"028-97"}</definedName>
    <definedName name="_RC152K04" hidden="1">{#N/A,#N/A,FALSE,"GERAL";#N/A,#N/A,FALSE,"012-96";#N/A,#N/A,FALSE,"018-96";#N/A,#N/A,FALSE,"027-96";#N/A,#N/A,FALSE,"059-96";#N/A,#N/A,FALSE,"076-96";#N/A,#N/A,FALSE,"019-97";#N/A,#N/A,FALSE,"021-97";#N/A,#N/A,FALSE,"022-97";#N/A,#N/A,FALSE,"028-97"}</definedName>
    <definedName name="_reg1" localSheetId="4">[21]DADOS!$B$4</definedName>
    <definedName name="_reg1">[21]DADOS!$B$4</definedName>
    <definedName name="_reg3" localSheetId="4">[22]eq!$A$2:$D$42</definedName>
    <definedName name="_reg3">[22]eq!$A$2:$D$42</definedName>
    <definedName name="_reg5" localSheetId="4">[22]mo!$A$2:$C$10</definedName>
    <definedName name="_reg5">[22]mo!$A$2:$C$10</definedName>
    <definedName name="_reg7" localSheetId="4">[21]mat!$A$2:$C$33</definedName>
    <definedName name="_reg7">[21]mat!$A$2:$C$33</definedName>
    <definedName name="_Regression_Int" hidden="1">1</definedName>
    <definedName name="_Regression_Out" localSheetId="4" hidden="1">[78]samarco!$I$37</definedName>
    <definedName name="_Regression_Out" hidden="1">[78]samarco!$I$37</definedName>
    <definedName name="_Regression_X" localSheetId="4" hidden="1">[78]samarco!$H$37:$H$39</definedName>
    <definedName name="_Regression_X" hidden="1">[78]samarco!$H$37:$H$39</definedName>
    <definedName name="_Regression_Y" localSheetId="4" hidden="1">[78]samarco!$G$37:$G$39</definedName>
    <definedName name="_Regression_Y" hidden="1">[78]samarco!$G$37:$G$39</definedName>
    <definedName name="_RET1" localSheetId="4">#REF!</definedName>
    <definedName name="_RET1" localSheetId="15">#REF!</definedName>
    <definedName name="_RET1" localSheetId="21">#REF!</definedName>
    <definedName name="_RET1" localSheetId="9">#REF!</definedName>
    <definedName name="_RET1" localSheetId="8">#REF!</definedName>
    <definedName name="_RET1">#REF!</definedName>
    <definedName name="_ROD1" localSheetId="4">[80]DG!$B$10</definedName>
    <definedName name="_ROD1">[80]DG!$B$10</definedName>
    <definedName name="_S" localSheetId="4">[81]COMPOS1!#REF!</definedName>
    <definedName name="_S" localSheetId="15">[81]COMPOS1!#REF!</definedName>
    <definedName name="_S" localSheetId="9">[81]COMPOS1!#REF!</definedName>
    <definedName name="_S" localSheetId="8">[81]COMPOS1!#REF!</definedName>
    <definedName name="_S">[81]COMPOS1!#REF!</definedName>
    <definedName name="_S_1">#N/A</definedName>
    <definedName name="_S_10" localSheetId="4">[3]COMPOS1!#REF!</definedName>
    <definedName name="_S_10" localSheetId="15">[3]COMPOS1!#REF!</definedName>
    <definedName name="_S_10" localSheetId="9">[3]COMPOS1!#REF!</definedName>
    <definedName name="_S_10" localSheetId="8">[3]COMPOS1!#REF!</definedName>
    <definedName name="_S_10">[3]COMPOS1!#REF!</definedName>
    <definedName name="_S_25" localSheetId="4">[3]COMPOS1!#REF!</definedName>
    <definedName name="_S_25" localSheetId="15">[3]COMPOS1!#REF!</definedName>
    <definedName name="_S_25" localSheetId="9">[3]COMPOS1!#REF!</definedName>
    <definedName name="_S_25" localSheetId="8">[3]COMPOS1!#REF!</definedName>
    <definedName name="_S_25">[3]COMPOS1!#REF!</definedName>
    <definedName name="_S_27" localSheetId="4">[3]COMPOS1!#REF!</definedName>
    <definedName name="_S_27" localSheetId="15">[3]COMPOS1!#REF!</definedName>
    <definedName name="_S_27" localSheetId="9">[3]COMPOS1!#REF!</definedName>
    <definedName name="_S_27" localSheetId="8">[3]COMPOS1!#REF!</definedName>
    <definedName name="_S_27">[3]COMPOS1!#REF!</definedName>
    <definedName name="_S_29" localSheetId="4">[82]COMPOS1!#REF!</definedName>
    <definedName name="_S_29" localSheetId="15">[82]COMPOS1!#REF!</definedName>
    <definedName name="_S_29">[82]COMPOS1!#REF!</definedName>
    <definedName name="_S_31" localSheetId="4">[82]COMPOS1!#REF!</definedName>
    <definedName name="_S_31" localSheetId="15">[82]COMPOS1!#REF!</definedName>
    <definedName name="_S_31">[82]COMPOS1!#REF!</definedName>
    <definedName name="_S_9" localSheetId="4">[3]COMPOS1!#REF!</definedName>
    <definedName name="_S_9" localSheetId="15">[3]COMPOS1!#REF!</definedName>
    <definedName name="_S_9">[3]COMPOS1!#REF!</definedName>
    <definedName name="_SE2" localSheetId="15">#REF!</definedName>
    <definedName name="_SE2" localSheetId="9">#REF!</definedName>
    <definedName name="_SE2">#REF!</definedName>
    <definedName name="_SET94" localSheetId="4">#REF!</definedName>
    <definedName name="_SET94" localSheetId="3">[14]Consultoria!#REF!</definedName>
    <definedName name="_SET94" localSheetId="15">#REF!</definedName>
    <definedName name="_SET94" localSheetId="7">#REF!</definedName>
    <definedName name="_SET94" localSheetId="9">#REF!</definedName>
    <definedName name="_SET94" localSheetId="8">#REF!</definedName>
    <definedName name="_SET94">[14]Consultoria!#REF!</definedName>
    <definedName name="_SET95" localSheetId="4">#REF!</definedName>
    <definedName name="_SET95" localSheetId="3">[14]Consultoria!#REF!</definedName>
    <definedName name="_SET95" localSheetId="15">#REF!</definedName>
    <definedName name="_SET95" localSheetId="7">#REF!</definedName>
    <definedName name="_SET95" localSheetId="9">#REF!</definedName>
    <definedName name="_SET95" localSheetId="8">#REF!</definedName>
    <definedName name="_SET95">[14]Consultoria!#REF!</definedName>
    <definedName name="_SET96" localSheetId="4">#REF!</definedName>
    <definedName name="_SET96" localSheetId="3">[14]Consultoria!#REF!</definedName>
    <definedName name="_SET96" localSheetId="15">#REF!</definedName>
    <definedName name="_SET96" localSheetId="7">#REF!</definedName>
    <definedName name="_SET96" localSheetId="9">#REF!</definedName>
    <definedName name="_SET96" localSheetId="8">#REF!</definedName>
    <definedName name="_SET96">[14]Consultoria!#REF!</definedName>
    <definedName name="_SET97" localSheetId="4">#REF!</definedName>
    <definedName name="_SET97" localSheetId="3">[14]Consultoria!#REF!</definedName>
    <definedName name="_SET97" localSheetId="15">#REF!</definedName>
    <definedName name="_SET97" localSheetId="7">#REF!</definedName>
    <definedName name="_SET97" localSheetId="9">#REF!</definedName>
    <definedName name="_SET97" localSheetId="8">#REF!</definedName>
    <definedName name="_SET97">[14]Consultoria!#REF!</definedName>
    <definedName name="_SET98" localSheetId="4">#REF!</definedName>
    <definedName name="_SET98" localSheetId="3">[14]Consultoria!#REF!</definedName>
    <definedName name="_SET98" localSheetId="15">#REF!</definedName>
    <definedName name="_SET98" localSheetId="7">#REF!</definedName>
    <definedName name="_SET98" localSheetId="9">#REF!</definedName>
    <definedName name="_SET98" localSheetId="8">#REF!</definedName>
    <definedName name="_SET98">[14]Consultoria!#REF!</definedName>
    <definedName name="_SET99" localSheetId="4">#REF!</definedName>
    <definedName name="_SET99" localSheetId="3">[14]Consultoria!#REF!</definedName>
    <definedName name="_SET99" localSheetId="15">#REF!</definedName>
    <definedName name="_SET99" localSheetId="7">#REF!</definedName>
    <definedName name="_SET99" localSheetId="9">#REF!</definedName>
    <definedName name="_SET99" localSheetId="8">#REF!</definedName>
    <definedName name="_SET99">[14]Consultoria!#REF!</definedName>
    <definedName name="_Sort" localSheetId="4" hidden="1">'[51]DESEMP AN'!$B$37:$H$86</definedName>
    <definedName name="_Sort" localSheetId="22" hidden="1">#REF!</definedName>
    <definedName name="_Sort" localSheetId="3" hidden="1">#REF!</definedName>
    <definedName name="_Sort" localSheetId="15" hidden="1">#REF!</definedName>
    <definedName name="_Sort" localSheetId="7" hidden="1">'[51]DESEMP AN'!$B$37:$H$86</definedName>
    <definedName name="_Sort" localSheetId="9" hidden="1">'[51]DESEMP AN'!$B$37:$H$86</definedName>
    <definedName name="_Sort" localSheetId="8" hidden="1">'[51]DESEMP AN'!$B$37:$H$86</definedName>
    <definedName name="_Sort" hidden="1">#REF!</definedName>
    <definedName name="_STC04" localSheetId="4">#REF!</definedName>
    <definedName name="_STC04" localSheetId="15">#REF!</definedName>
    <definedName name="_STC04" localSheetId="9">#REF!</definedName>
    <definedName name="_STC04" localSheetId="8">#REF!</definedName>
    <definedName name="_STC04">#REF!</definedName>
    <definedName name="_t" localSheetId="4">#REF!</definedName>
    <definedName name="_t" localSheetId="15">#REF!</definedName>
    <definedName name="_t" localSheetId="8">#REF!</definedName>
    <definedName name="_t">#REF!</definedName>
    <definedName name="_T350" localSheetId="4">[83]RELATÓRIO!$D$400</definedName>
    <definedName name="_T350">[83]RELATÓRIO!$D$400</definedName>
    <definedName name="_tab0198" localSheetId="4">'[84]DER janeiro98'!$A$1:$D$810</definedName>
    <definedName name="_tab0198">'[84]DER janeiro98'!$A$1:$D$810</definedName>
    <definedName name="_Table2_In1" localSheetId="4" hidden="1">#REF!</definedName>
    <definedName name="_Table2_In1" localSheetId="15" hidden="1">#REF!</definedName>
    <definedName name="_Table2_In1" localSheetId="9" hidden="1">#REF!</definedName>
    <definedName name="_Table2_In1" localSheetId="8" hidden="1">#REF!</definedName>
    <definedName name="_Table2_In1" hidden="1">#REF!</definedName>
    <definedName name="_Table2_In2" localSheetId="4" hidden="1">#REF!</definedName>
    <definedName name="_Table2_In2" localSheetId="15" hidden="1">#REF!</definedName>
    <definedName name="_Table2_In2" localSheetId="9" hidden="1">#REF!</definedName>
    <definedName name="_Table2_In2" localSheetId="8" hidden="1">#REF!</definedName>
    <definedName name="_Table2_In2" hidden="1">#REF!</definedName>
    <definedName name="_Table2_Out" localSheetId="4" hidden="1">#REF!</definedName>
    <definedName name="_Table2_Out" localSheetId="15" hidden="1">#REF!</definedName>
    <definedName name="_Table2_Out" localSheetId="9" hidden="1">#REF!</definedName>
    <definedName name="_Table2_Out" localSheetId="8" hidden="1">#REF!</definedName>
    <definedName name="_Table2_Out" hidden="1">#REF!</definedName>
    <definedName name="_TB10" localSheetId="4">"'file:///D:/Meus documentos/ANASTÁCIO/SERCEL/BR262990800.xls'#$TLMB.$#REF!$#REF!"</definedName>
    <definedName name="_TB10" localSheetId="15">#REF!</definedName>
    <definedName name="_TB10" localSheetId="8">#REF!</definedName>
    <definedName name="_TB10">#REF!</definedName>
    <definedName name="_tb97">"$#REF!.$E$71"</definedName>
    <definedName name="_tbw97">"$#REF!.$E$73"</definedName>
    <definedName name="_TCB4" localSheetId="4">"$#REF!.$I$26"</definedName>
    <definedName name="_TCB4">[72]TLCB5!$I$36</definedName>
    <definedName name="_TCC4">"$#REF!.$I$18"</definedName>
    <definedName name="_TCM30" localSheetId="4">'[85]Mat. Bet.'!$F$25</definedName>
    <definedName name="_TCM30">'[86]Mat. Bet.'!$F$25</definedName>
    <definedName name="_TEB4">"$#REF!.$I$16"</definedName>
    <definedName name="_ter2" localSheetId="4">#REF!</definedName>
    <definedName name="_ter2" localSheetId="15">#REF!</definedName>
    <definedName name="_ter2" localSheetId="21">#REF!</definedName>
    <definedName name="_ter2" localSheetId="9">#REF!</definedName>
    <definedName name="_ter2" localSheetId="8">#REF!</definedName>
    <definedName name="_ter2">#REF!</definedName>
    <definedName name="_TOT2" localSheetId="4">#REF!</definedName>
    <definedName name="_TOT2" localSheetId="15">#REF!</definedName>
    <definedName name="_TOT2" localSheetId="9">#REF!</definedName>
    <definedName name="_TOT2" localSheetId="8">#REF!</definedName>
    <definedName name="_TOT2">#REF!</definedName>
    <definedName name="_TOT3" localSheetId="4">#REF!</definedName>
    <definedName name="_TOT3" localSheetId="15">#REF!</definedName>
    <definedName name="_TOT3" localSheetId="9">#REF!</definedName>
    <definedName name="_TOT3" localSheetId="8">#REF!</definedName>
    <definedName name="_TOT3">#REF!</definedName>
    <definedName name="_TOT4" localSheetId="4">#REF!</definedName>
    <definedName name="_TOT4" localSheetId="15">#REF!</definedName>
    <definedName name="_TOT4">#REF!</definedName>
    <definedName name="_TOT5" localSheetId="4">#REF!</definedName>
    <definedName name="_TOT5" localSheetId="15">#REF!</definedName>
    <definedName name="_TOT5">#REF!</definedName>
    <definedName name="_TOT6" localSheetId="4">'[87]SERVIÇOS digitado'!$I$113</definedName>
    <definedName name="_TOT6">'[72]SERVIÇOS digitado'!$I$113</definedName>
    <definedName name="_TOT7" localSheetId="4">'[72]SERVIÇOS digitado'!#REF!</definedName>
    <definedName name="_TOT7" localSheetId="15">'[72]SERVIÇOS digitado'!#REF!</definedName>
    <definedName name="_TOT7" localSheetId="9">'[72]SERVIÇOS digitado'!#REF!</definedName>
    <definedName name="_TOT7" localSheetId="8">'[72]SERVIÇOS digitado'!#REF!</definedName>
    <definedName name="_TOT7">'[72]SERVIÇOS digitado'!#REF!</definedName>
    <definedName name="_TSD2" localSheetId="4">'[72]SERVIÇOS digitado'!#REF!</definedName>
    <definedName name="_TSD2" localSheetId="15">'[72]SERVIÇOS digitado'!#REF!</definedName>
    <definedName name="_TSD2" localSheetId="9">'[72]SERVIÇOS digitado'!#REF!</definedName>
    <definedName name="_TSD2" localSheetId="8">'[72]SERVIÇOS digitado'!#REF!</definedName>
    <definedName name="_TSD2">'[72]SERVIÇOS digitado'!#REF!</definedName>
    <definedName name="_tsd4" localSheetId="4">#REF!</definedName>
    <definedName name="_tsd4" localSheetId="15">#REF!</definedName>
    <definedName name="_tsd4" localSheetId="21">#REF!</definedName>
    <definedName name="_tsd4" localSheetId="9">#REF!</definedName>
    <definedName name="_tsd4" localSheetId="8">#REF!</definedName>
    <definedName name="_tsd4">#REF!</definedName>
    <definedName name="_tt1" localSheetId="4">#N/A</definedName>
    <definedName name="_tt1" localSheetId="21">#N/A</definedName>
    <definedName name="_tt1" localSheetId="9">'Mem Calc Pontes'!_tt1</definedName>
    <definedName name="_tt1" localSheetId="8">'Mem. Calc.'!_tt1</definedName>
    <definedName name="_tt1">[0]!_tt1</definedName>
    <definedName name="_TT10" localSheetId="4">[31]RELATÓRIO!$D$64</definedName>
    <definedName name="_TT10" localSheetId="21">[9]RELATÓRIO!$D$64</definedName>
    <definedName name="_TT10">[31]RELATÓRIO!$D$64</definedName>
    <definedName name="_TT100" localSheetId="4">[31]RELATÓRIO!$D$530</definedName>
    <definedName name="_TT100" localSheetId="21">[9]RELATÓRIO!$D$530</definedName>
    <definedName name="_TT100">[31]RELATÓRIO!$D$530</definedName>
    <definedName name="_TT101" localSheetId="4">[31]RELATÓRIO!$D$535</definedName>
    <definedName name="_TT101" localSheetId="21">[9]RELATÓRIO!$D$535</definedName>
    <definedName name="_TT101">[31]RELATÓRIO!$D$535</definedName>
    <definedName name="_TT102" localSheetId="4">'[15]Relatório-1ª med.'!#REF!</definedName>
    <definedName name="_TT102" localSheetId="15">'[15]Relatório-1ª med.'!#REF!</definedName>
    <definedName name="_TT102" localSheetId="21">[9]RELATÓRIO!$D$540</definedName>
    <definedName name="_TT102" localSheetId="9">'[15]Relatório-1ª med.'!#REF!</definedName>
    <definedName name="_TT102" localSheetId="8">'[15]Relatório-1ª med.'!#REF!</definedName>
    <definedName name="_TT102">'[15]Relatório-1ª med.'!#REF!</definedName>
    <definedName name="_TT103" localSheetId="4">[31]RELATÓRIO!$D$545</definedName>
    <definedName name="_TT103" localSheetId="21">[9]RELATÓRIO!$D$545</definedName>
    <definedName name="_TT103">[31]RELATÓRIO!$D$545</definedName>
    <definedName name="_TT104" localSheetId="4">[31]RELATÓRIO!$D$550</definedName>
    <definedName name="_TT104" localSheetId="21">[9]RELATÓRIO!$D$550</definedName>
    <definedName name="_TT104">[31]RELATÓRIO!$D$550</definedName>
    <definedName name="_TT105" localSheetId="4">[31]RELATÓRIO!$D$555</definedName>
    <definedName name="_TT105" localSheetId="21">[9]RELATÓRIO!$D$555</definedName>
    <definedName name="_TT105">[31]RELATÓRIO!$D$555</definedName>
    <definedName name="_TT106" localSheetId="4">[31]RELATÓRIO!$D$560</definedName>
    <definedName name="_TT106" localSheetId="21">[9]RELATÓRIO!$D$560</definedName>
    <definedName name="_TT106">[31]RELATÓRIO!$D$560</definedName>
    <definedName name="_TT107" localSheetId="4">'[15]Relatório-1ª med.'!#REF!</definedName>
    <definedName name="_TT107" localSheetId="15">'[15]Relatório-1ª med.'!#REF!</definedName>
    <definedName name="_TT107" localSheetId="21">[9]RELATÓRIO!$D$567</definedName>
    <definedName name="_TT107" localSheetId="9">'[15]Relatório-1ª med.'!#REF!</definedName>
    <definedName name="_TT107" localSheetId="8">'[15]Relatório-1ª med.'!#REF!</definedName>
    <definedName name="_TT107">'[15]Relatório-1ª med.'!#REF!</definedName>
    <definedName name="_TT108" localSheetId="4">[31]RELATÓRIO!$D$572</definedName>
    <definedName name="_TT108" localSheetId="21">[9]RELATÓRIO!$D$572</definedName>
    <definedName name="_TT108">[31]RELATÓRIO!$D$572</definedName>
    <definedName name="_TT109" localSheetId="4">[31]RELATÓRIO!$D$577</definedName>
    <definedName name="_TT109" localSheetId="21">[9]RELATÓRIO!$D$577</definedName>
    <definedName name="_TT109">[31]RELATÓRIO!$D$577</definedName>
    <definedName name="_TT11" localSheetId="4">[31]RELATÓRIO!$D$69</definedName>
    <definedName name="_TT11" localSheetId="21">[9]RELATÓRIO!$D$69</definedName>
    <definedName name="_TT11">[31]RELATÓRIO!$D$69</definedName>
    <definedName name="_TT110" localSheetId="4">[31]RELATÓRIO!$D$582</definedName>
    <definedName name="_TT110" localSheetId="21">[9]RELATÓRIO!$D$582</definedName>
    <definedName name="_TT110">[31]RELATÓRIO!$D$582</definedName>
    <definedName name="_TT111" localSheetId="4">[31]RELATÓRIO!$D$587</definedName>
    <definedName name="_TT111" localSheetId="21">[9]RELATÓRIO!$D$587</definedName>
    <definedName name="_TT111">[31]RELATÓRIO!$D$587</definedName>
    <definedName name="_TT112" localSheetId="4">[31]RELATÓRIO!$D$592</definedName>
    <definedName name="_TT112" localSheetId="21">[9]RELATÓRIO!$D$592</definedName>
    <definedName name="_TT112">[31]RELATÓRIO!$D$592</definedName>
    <definedName name="_TT113" localSheetId="4">[31]RELATÓRIO!$D$597</definedName>
    <definedName name="_TT113" localSheetId="21">[9]RELATÓRIO!$D$597</definedName>
    <definedName name="_TT113">[31]RELATÓRIO!$D$597</definedName>
    <definedName name="_TT114" localSheetId="4">[31]RELATÓRIO!$D$602</definedName>
    <definedName name="_TT114" localSheetId="21">[9]RELATÓRIO!$D$602</definedName>
    <definedName name="_TT114">[31]RELATÓRIO!$D$602</definedName>
    <definedName name="_TT115" localSheetId="4">[31]RELATÓRIO!$D$607</definedName>
    <definedName name="_TT115" localSheetId="21">[9]RELATÓRIO!$D$607</definedName>
    <definedName name="_TT115">[31]RELATÓRIO!$D$607</definedName>
    <definedName name="_TT116" localSheetId="4">[31]RELATÓRIO!$D$612</definedName>
    <definedName name="_TT116" localSheetId="21">[9]RELATÓRIO!$D$612</definedName>
    <definedName name="_TT116">[31]RELATÓRIO!$D$612</definedName>
    <definedName name="_TT117" localSheetId="4">[31]RELATÓRIO!$D$616</definedName>
    <definedName name="_TT117" localSheetId="21">[9]RELATÓRIO!$D$616</definedName>
    <definedName name="_TT117">[31]RELATÓRIO!$D$616</definedName>
    <definedName name="_TT118" localSheetId="4">[31]RELATÓRIO!$D$621</definedName>
    <definedName name="_TT118" localSheetId="21">[9]RELATÓRIO!$D$621</definedName>
    <definedName name="_TT118">[31]RELATÓRIO!$D$621</definedName>
    <definedName name="_TT119" localSheetId="4">[31]RELATÓRIO!$D$626</definedName>
    <definedName name="_TT119" localSheetId="21">[9]RELATÓRIO!$D$626</definedName>
    <definedName name="_TT119">[31]RELATÓRIO!$D$626</definedName>
    <definedName name="_TT12" localSheetId="4">[31]RELATÓRIO!$D$74</definedName>
    <definedName name="_TT12" localSheetId="21">[9]RELATÓRIO!$D$74</definedName>
    <definedName name="_TT12">[31]RELATÓRIO!$D$74</definedName>
    <definedName name="_TT120" localSheetId="4">[31]RELATÓRIO!$D$631</definedName>
    <definedName name="_TT120" localSheetId="21">[9]RELATÓRIO!$D$631</definedName>
    <definedName name="_TT120">[31]RELATÓRIO!$D$631</definedName>
    <definedName name="_TT121" localSheetId="4">'[15]Relatório-1ª med.'!#REF!</definedName>
    <definedName name="_TT121" localSheetId="15">'[15]Relatório-1ª med.'!#REF!</definedName>
    <definedName name="_TT121" localSheetId="21">[9]RELATÓRIO!$D$636</definedName>
    <definedName name="_TT121" localSheetId="9">'[15]Relatório-1ª med.'!#REF!</definedName>
    <definedName name="_TT121" localSheetId="8">'[15]Relatório-1ª med.'!#REF!</definedName>
    <definedName name="_TT121">'[15]Relatório-1ª med.'!#REF!</definedName>
    <definedName name="_TT122" localSheetId="4">[31]RELATÓRIO!$D$641</definedName>
    <definedName name="_TT122" localSheetId="21">[9]RELATÓRIO!$D$641</definedName>
    <definedName name="_TT122">[31]RELATÓRIO!$D$641</definedName>
    <definedName name="_TT123" localSheetId="4">'[15]Relatório-1ª med.'!#REF!</definedName>
    <definedName name="_TT123" localSheetId="15">'[15]Relatório-1ª med.'!#REF!</definedName>
    <definedName name="_TT123" localSheetId="21">[9]RELATÓRIO!$D$646</definedName>
    <definedName name="_TT123" localSheetId="9">'[15]Relatório-1ª med.'!#REF!</definedName>
    <definedName name="_TT123" localSheetId="8">'[15]Relatório-1ª med.'!#REF!</definedName>
    <definedName name="_TT123">'[15]Relatório-1ª med.'!#REF!</definedName>
    <definedName name="_TT124" localSheetId="4">[31]RELATÓRIO!$D$652</definedName>
    <definedName name="_TT124" localSheetId="21">[9]RELATÓRIO!$D$652</definedName>
    <definedName name="_TT124">[31]RELATÓRIO!$D$652</definedName>
    <definedName name="_TT125" localSheetId="4">[31]RELATÓRIO!$D$657</definedName>
    <definedName name="_TT125" localSheetId="21">[9]RELATÓRIO!$D$657</definedName>
    <definedName name="_TT125">[31]RELATÓRIO!$D$657</definedName>
    <definedName name="_TT126" localSheetId="4">[31]RELATÓRIO!$D$662</definedName>
    <definedName name="_TT126" localSheetId="21">[9]RELATÓRIO!$D$662</definedName>
    <definedName name="_TT126">[31]RELATÓRIO!$D$662</definedName>
    <definedName name="_TT127" localSheetId="4">[31]RELATÓRIO!$D$667</definedName>
    <definedName name="_TT127" localSheetId="21">[9]RELATÓRIO!$D$667</definedName>
    <definedName name="_TT127">[31]RELATÓRIO!$D$667</definedName>
    <definedName name="_TT128" localSheetId="4">[31]RELATÓRIO!$D$672</definedName>
    <definedName name="_TT128" localSheetId="21">[9]RELATÓRIO!$D$672</definedName>
    <definedName name="_TT128">[31]RELATÓRIO!$D$672</definedName>
    <definedName name="_TT129" localSheetId="4">[31]RELATÓRIO!$D$677</definedName>
    <definedName name="_TT129" localSheetId="21">[9]RELATÓRIO!$D$677</definedName>
    <definedName name="_TT129">[31]RELATÓRIO!$D$677</definedName>
    <definedName name="_TT13" localSheetId="4">[31]RELATÓRIO!$D$79</definedName>
    <definedName name="_TT13" localSheetId="21">[9]RELATÓRIO!$D$79</definedName>
    <definedName name="_TT13">[31]RELATÓRIO!$D$79</definedName>
    <definedName name="_TT130" localSheetId="4">[31]RELATÓRIO!$D$682</definedName>
    <definedName name="_TT130" localSheetId="21">[9]RELATÓRIO!$D$682</definedName>
    <definedName name="_TT130">[31]RELATÓRIO!$D$682</definedName>
    <definedName name="_TT131" localSheetId="4">[31]RELATÓRIO!$D$687</definedName>
    <definedName name="_TT131" localSheetId="21">[9]RELATÓRIO!$D$687</definedName>
    <definedName name="_TT131">[31]RELATÓRIO!$D$687</definedName>
    <definedName name="_TT132" localSheetId="4">[31]RELATÓRIO!$D$692</definedName>
    <definedName name="_TT132" localSheetId="21">[9]RELATÓRIO!$D$692</definedName>
    <definedName name="_TT132">[31]RELATÓRIO!$D$692</definedName>
    <definedName name="_TT133" localSheetId="4">[31]RELATÓRIO!$D$697</definedName>
    <definedName name="_TT133" localSheetId="21">[9]RELATÓRIO!$D$697</definedName>
    <definedName name="_TT133">[31]RELATÓRIO!$D$697</definedName>
    <definedName name="_TT134" localSheetId="4">[31]RELATÓRIO!$D$702</definedName>
    <definedName name="_TT134" localSheetId="21">[9]RELATÓRIO!$D$702</definedName>
    <definedName name="_TT134">[31]RELATÓRIO!$D$702</definedName>
    <definedName name="_TT135" localSheetId="4">[31]RELATÓRIO!$D$707</definedName>
    <definedName name="_TT135" localSheetId="21">[9]RELATÓRIO!$D$707</definedName>
    <definedName name="_TT135">[31]RELATÓRIO!$D$707</definedName>
    <definedName name="_TT136" localSheetId="4">[31]RELATÓRIO!$D$712</definedName>
    <definedName name="_TT136" localSheetId="21">[9]RELATÓRIO!$D$712</definedName>
    <definedName name="_TT136">[31]RELATÓRIO!$D$712</definedName>
    <definedName name="_TT137" localSheetId="4">[31]RELATÓRIO!$D$716</definedName>
    <definedName name="_TT137" localSheetId="21">[9]RELATÓRIO!$D$716</definedName>
    <definedName name="_TT137">[31]RELATÓRIO!$D$716</definedName>
    <definedName name="_TT138" localSheetId="4">[31]RELATÓRIO!$D$721</definedName>
    <definedName name="_TT138" localSheetId="21">[9]RELATÓRIO!$D$721</definedName>
    <definedName name="_TT138">[31]RELATÓRIO!$D$721</definedName>
    <definedName name="_TT139" localSheetId="4">[31]RELATÓRIO!$D$726</definedName>
    <definedName name="_TT139" localSheetId="21">[9]RELATÓRIO!$D$726</definedName>
    <definedName name="_TT139">[31]RELATÓRIO!$D$726</definedName>
    <definedName name="_TT14" localSheetId="4">[31]RELATÓRIO!$D$84</definedName>
    <definedName name="_TT14" localSheetId="21">[9]RELATÓRIO!$D$84</definedName>
    <definedName name="_TT14">[31]RELATÓRIO!$D$84</definedName>
    <definedName name="_TT140" localSheetId="4">[31]RELATÓRIO!$D$731</definedName>
    <definedName name="_TT140" localSheetId="21">[9]RELATÓRIO!$D$731</definedName>
    <definedName name="_TT140">[31]RELATÓRIO!$D$731</definedName>
    <definedName name="_TT141" localSheetId="4">[31]RELATÓRIO!$D$736</definedName>
    <definedName name="_TT141" localSheetId="21">[9]RELATÓRIO!$D$736</definedName>
    <definedName name="_TT141">[31]RELATÓRIO!$D$736</definedName>
    <definedName name="_TT142" localSheetId="4">[31]RELATÓRIO!$D$741</definedName>
    <definedName name="_TT142" localSheetId="21">[9]RELATÓRIO!$D$741</definedName>
    <definedName name="_TT142">[31]RELATÓRIO!$D$741</definedName>
    <definedName name="_TT15" localSheetId="4">[31]RELATÓRIO!$D$89</definedName>
    <definedName name="_TT15" localSheetId="21">[9]RELATÓRIO!$D$89</definedName>
    <definedName name="_TT15">[31]RELATÓRIO!$D$89</definedName>
    <definedName name="_TT16" localSheetId="4">[31]RELATÓRIO!$D$93</definedName>
    <definedName name="_TT16" localSheetId="21">[9]RELATÓRIO!$D$93</definedName>
    <definedName name="_TT16">[31]RELATÓRIO!$D$93</definedName>
    <definedName name="_TT17" localSheetId="4">[31]RELATÓRIO!$D$98</definedName>
    <definedName name="_TT17" localSheetId="21">[9]RELATÓRIO!$D$98</definedName>
    <definedName name="_TT17">[31]RELATÓRIO!$D$98</definedName>
    <definedName name="_TT18" localSheetId="4">[50]RELATÓRIO!#REF!</definedName>
    <definedName name="_TT18" localSheetId="15">[50]RELATÓRIO!#REF!</definedName>
    <definedName name="_TT18" localSheetId="21">[9]RELATÓRIO!$D$103</definedName>
    <definedName name="_TT18" localSheetId="9">[50]RELATÓRIO!#REF!</definedName>
    <definedName name="_TT18" localSheetId="8">[50]RELATÓRIO!#REF!</definedName>
    <definedName name="_TT18">[50]RELATÓRIO!#REF!</definedName>
    <definedName name="_TT19" localSheetId="4">'[15]Relatório-1ª med.'!#REF!</definedName>
    <definedName name="_TT19" localSheetId="15">'[15]Relatório-1ª med.'!#REF!</definedName>
    <definedName name="_TT19" localSheetId="21">[9]RELATÓRIO!$D$108</definedName>
    <definedName name="_TT19" localSheetId="9">'[15]Relatório-1ª med.'!#REF!</definedName>
    <definedName name="_TT19" localSheetId="8">'[15]Relatório-1ª med.'!#REF!</definedName>
    <definedName name="_TT19">'[15]Relatório-1ª med.'!#REF!</definedName>
    <definedName name="_TT2" localSheetId="4">[63]RELATÓRIO!#REF!</definedName>
    <definedName name="_TT2" localSheetId="15">[63]RELATÓRIO!#REF!</definedName>
    <definedName name="_TT2" localSheetId="21">[9]RELATÓRIO!$D$23</definedName>
    <definedName name="_TT2" localSheetId="9">[63]RELATÓRIO!#REF!</definedName>
    <definedName name="_TT2" localSheetId="8">[63]RELATÓRIO!#REF!</definedName>
    <definedName name="_TT2">[63]RELATÓRIO!#REF!</definedName>
    <definedName name="_TT20" localSheetId="4">'[15]Relatório-1ª med.'!#REF!</definedName>
    <definedName name="_TT20" localSheetId="15">'[15]Relatório-1ª med.'!#REF!</definedName>
    <definedName name="_TT20" localSheetId="21">[9]RELATÓRIO!$D$113</definedName>
    <definedName name="_TT20" localSheetId="9">'[15]Relatório-1ª med.'!#REF!</definedName>
    <definedName name="_TT20" localSheetId="8">'[15]Relatório-1ª med.'!#REF!</definedName>
    <definedName name="_TT20">'[15]Relatório-1ª med.'!#REF!</definedName>
    <definedName name="_TT21" localSheetId="4">'[15]Relatório-1ª med.'!#REF!</definedName>
    <definedName name="_TT21" localSheetId="15">'[15]Relatório-1ª med.'!#REF!</definedName>
    <definedName name="_TT21" localSheetId="21">[9]RELATÓRIO!$D$118</definedName>
    <definedName name="_TT21">'[15]Relatório-1ª med.'!#REF!</definedName>
    <definedName name="_TT22" localSheetId="4">'[15]Relatório-1ª med.'!#REF!</definedName>
    <definedName name="_TT22" localSheetId="15">'[15]Relatório-1ª med.'!#REF!</definedName>
    <definedName name="_TT22" localSheetId="21">[9]RELATÓRIO!$D$123</definedName>
    <definedName name="_TT22">'[15]Relatório-1ª med.'!#REF!</definedName>
    <definedName name="_tt23" localSheetId="4">[31]RELATÓRIO!$D$129</definedName>
    <definedName name="_tt23" localSheetId="21">[9]RELATÓRIO!$D$129</definedName>
    <definedName name="_tt23">[31]RELATÓRIO!$D$129</definedName>
    <definedName name="_TT24" localSheetId="4">[31]RELATÓRIO!$D$134</definedName>
    <definedName name="_TT24" localSheetId="21">[9]RELATÓRIO!$D$134</definedName>
    <definedName name="_TT24">[31]RELATÓRIO!$D$134</definedName>
    <definedName name="_TT25" localSheetId="4">[31]RELATÓRIO!$D$139</definedName>
    <definedName name="_TT25" localSheetId="21">[9]RELATÓRIO!$D$139</definedName>
    <definedName name="_TT25">[31]RELATÓRIO!$D$139</definedName>
    <definedName name="_TT26" localSheetId="4">'[15]Relatório-1ª med.'!#REF!</definedName>
    <definedName name="_TT26" localSheetId="15">'[15]Relatório-1ª med.'!#REF!</definedName>
    <definedName name="_TT26" localSheetId="21">[9]RELATÓRIO!$D$144</definedName>
    <definedName name="_TT26" localSheetId="9">'[15]Relatório-1ª med.'!#REF!</definedName>
    <definedName name="_TT26" localSheetId="8">'[15]Relatório-1ª med.'!#REF!</definedName>
    <definedName name="_TT26">'[15]Relatório-1ª med.'!#REF!</definedName>
    <definedName name="_TT27" localSheetId="4">'[15]Relatório-1ª med.'!#REF!</definedName>
    <definedName name="_TT27" localSheetId="15">'[15]Relatório-1ª med.'!#REF!</definedName>
    <definedName name="_TT27" localSheetId="21">[9]RELATÓRIO!$D$149</definedName>
    <definedName name="_TT27" localSheetId="9">'[15]Relatório-1ª med.'!#REF!</definedName>
    <definedName name="_TT27" localSheetId="8">'[15]Relatório-1ª med.'!#REF!</definedName>
    <definedName name="_TT27">'[15]Relatório-1ª med.'!#REF!</definedName>
    <definedName name="_TT28" localSheetId="4">'[15]Relatório-1ª med.'!#REF!</definedName>
    <definedName name="_TT28" localSheetId="15">'[15]Relatório-1ª med.'!#REF!</definedName>
    <definedName name="_TT28" localSheetId="21">[9]RELATÓRIO!$D$154</definedName>
    <definedName name="_TT28" localSheetId="9">'[15]Relatório-1ª med.'!#REF!</definedName>
    <definedName name="_TT28" localSheetId="8">'[15]Relatório-1ª med.'!#REF!</definedName>
    <definedName name="_TT28">'[15]Relatório-1ª med.'!#REF!</definedName>
    <definedName name="_tt288" localSheetId="4">[31]RELATÓRIO!$D$159</definedName>
    <definedName name="_tt288" localSheetId="21">[9]RELATÓRIO!$D$159</definedName>
    <definedName name="_tt288">[31]RELATÓRIO!$D$159</definedName>
    <definedName name="_TT29" localSheetId="4">[31]RELATÓRIO!$D$164</definedName>
    <definedName name="_TT29" localSheetId="21">[9]RELATÓRIO!$D$164</definedName>
    <definedName name="_TT29">[31]RELATÓRIO!$D$164</definedName>
    <definedName name="_TT3" localSheetId="4">[31]RELATÓRIO!$D$28</definedName>
    <definedName name="_TT3" localSheetId="21">[9]RELATÓRIO!$D$28</definedName>
    <definedName name="_TT3">[31]RELATÓRIO!$D$28</definedName>
    <definedName name="_TT30" localSheetId="4">'[15]Relatório-1ª med.'!#REF!</definedName>
    <definedName name="_TT30" localSheetId="15">'[15]Relatório-1ª med.'!#REF!</definedName>
    <definedName name="_TT30" localSheetId="21">[9]RELATÓRIO!$D$169</definedName>
    <definedName name="_TT30" localSheetId="9">'[15]Relatório-1ª med.'!#REF!</definedName>
    <definedName name="_TT30" localSheetId="8">'[15]Relatório-1ª med.'!#REF!</definedName>
    <definedName name="_TT30">'[15]Relatório-1ª med.'!#REF!</definedName>
    <definedName name="_tt300" localSheetId="4">[31]RELATÓRIO!$D$174</definedName>
    <definedName name="_tt300" localSheetId="21">[9]RELATÓRIO!$D$174</definedName>
    <definedName name="_tt300">[31]RELATÓRIO!$D$174</definedName>
    <definedName name="_TT31" localSheetId="4">'[15]Relatório-1ª med.'!#REF!</definedName>
    <definedName name="_TT31" localSheetId="15">'[15]Relatório-1ª med.'!#REF!</definedName>
    <definedName name="_TT31" localSheetId="21">[9]RELATÓRIO!$D$179</definedName>
    <definedName name="_TT31" localSheetId="9">'[15]Relatório-1ª med.'!#REF!</definedName>
    <definedName name="_TT31" localSheetId="8">'[15]Relatório-1ª med.'!#REF!</definedName>
    <definedName name="_TT31">'[15]Relatório-1ª med.'!#REF!</definedName>
    <definedName name="_TT32" localSheetId="4">'[15]Relatório-1ª med.'!#REF!</definedName>
    <definedName name="_TT32" localSheetId="15">'[15]Relatório-1ª med.'!#REF!</definedName>
    <definedName name="_TT32" localSheetId="21">[9]RELATÓRIO!$D$184</definedName>
    <definedName name="_TT32" localSheetId="9">'[15]Relatório-1ª med.'!#REF!</definedName>
    <definedName name="_TT32" localSheetId="8">'[15]Relatório-1ª med.'!#REF!</definedName>
    <definedName name="_TT32">'[15]Relatório-1ª med.'!#REF!</definedName>
    <definedName name="_tt322" localSheetId="4">[31]RELATÓRIO!$D$189</definedName>
    <definedName name="_tt322" localSheetId="21">[9]RELATÓRIO!$D$189</definedName>
    <definedName name="_tt322">[31]RELATÓRIO!$D$189</definedName>
    <definedName name="_TT33" localSheetId="4">'[15]Relatório-1ª med.'!#REF!</definedName>
    <definedName name="_TT33" localSheetId="15">'[15]Relatório-1ª med.'!#REF!</definedName>
    <definedName name="_TT33" localSheetId="21">[9]RELATÓRIO!$D$195</definedName>
    <definedName name="_TT33" localSheetId="9">'[15]Relatório-1ª med.'!#REF!</definedName>
    <definedName name="_TT33" localSheetId="8">'[15]Relatório-1ª med.'!#REF!</definedName>
    <definedName name="_TT33">'[15]Relatório-1ª med.'!#REF!</definedName>
    <definedName name="_TT34" localSheetId="4">'[15]Relatório-1ª med.'!#REF!</definedName>
    <definedName name="_TT34" localSheetId="15">'[15]Relatório-1ª med.'!#REF!</definedName>
    <definedName name="_TT34" localSheetId="21">[9]RELATÓRIO!$D$200</definedName>
    <definedName name="_TT34" localSheetId="9">'[15]Relatório-1ª med.'!#REF!</definedName>
    <definedName name="_TT34" localSheetId="8">'[15]Relatório-1ª med.'!#REF!</definedName>
    <definedName name="_TT34">'[15]Relatório-1ª med.'!#REF!</definedName>
    <definedName name="_TT35" localSheetId="4">[31]RELATÓRIO!$D$205</definedName>
    <definedName name="_TT35" localSheetId="21">[9]RELATÓRIO!$D$205</definedName>
    <definedName name="_TT35">[31]RELATÓRIO!$D$205</definedName>
    <definedName name="_TT36" localSheetId="4">'[15]Relatório-1ª med.'!#REF!</definedName>
    <definedName name="_TT36" localSheetId="15">'[15]Relatório-1ª med.'!#REF!</definedName>
    <definedName name="_TT36" localSheetId="21">[9]RELATÓRIO!$D$210</definedName>
    <definedName name="_TT36" localSheetId="9">'[15]Relatório-1ª med.'!#REF!</definedName>
    <definedName name="_TT36" localSheetId="8">'[15]Relatório-1ª med.'!#REF!</definedName>
    <definedName name="_TT36">'[15]Relatório-1ª med.'!#REF!</definedName>
    <definedName name="_TT37" localSheetId="4">'[15]Relatório-1ª med.'!#REF!</definedName>
    <definedName name="_TT37" localSheetId="15">'[15]Relatório-1ª med.'!#REF!</definedName>
    <definedName name="_TT37" localSheetId="21">[9]RELATÓRIO!$D$215</definedName>
    <definedName name="_TT37" localSheetId="9">'[15]Relatório-1ª med.'!#REF!</definedName>
    <definedName name="_TT37" localSheetId="8">'[15]Relatório-1ª med.'!#REF!</definedName>
    <definedName name="_TT37">'[15]Relatório-1ª med.'!#REF!</definedName>
    <definedName name="_TT38" localSheetId="4">'[15]Relatório-1ª med.'!#REF!</definedName>
    <definedName name="_TT38" localSheetId="15">'[15]Relatório-1ª med.'!#REF!</definedName>
    <definedName name="_TT38" localSheetId="21">[9]RELATÓRIO!$D$220</definedName>
    <definedName name="_TT38" localSheetId="9">'[15]Relatório-1ª med.'!#REF!</definedName>
    <definedName name="_TT38" localSheetId="8">'[15]Relatório-1ª med.'!#REF!</definedName>
    <definedName name="_TT38">'[15]Relatório-1ª med.'!#REF!</definedName>
    <definedName name="_TT39" localSheetId="4">'[15]Relatório-1ª med.'!#REF!</definedName>
    <definedName name="_TT39" localSheetId="15">'[15]Relatório-1ª med.'!#REF!</definedName>
    <definedName name="_TT39" localSheetId="21">[9]RELATÓRIO!$D$225</definedName>
    <definedName name="_TT39" localSheetId="9">'[15]Relatório-1ª med.'!#REF!</definedName>
    <definedName name="_TT39" localSheetId="8">'[15]Relatório-1ª med.'!#REF!</definedName>
    <definedName name="_TT39">'[15]Relatório-1ª med.'!#REF!</definedName>
    <definedName name="_TT4" localSheetId="15">[63]RELATÓRIO!#REF!</definedName>
    <definedName name="_TT4" localSheetId="21">[9]RELATÓRIO!$D$33</definedName>
    <definedName name="_TT4">[63]RELATÓRIO!#REF!</definedName>
    <definedName name="_TT40" localSheetId="4">'[15]Relatório-1ª med.'!#REF!</definedName>
    <definedName name="_TT40" localSheetId="15">'[15]Relatório-1ª med.'!#REF!</definedName>
    <definedName name="_TT40" localSheetId="21">[9]RELATÓRIO!$D$230</definedName>
    <definedName name="_TT40">'[15]Relatório-1ª med.'!#REF!</definedName>
    <definedName name="_TT41" localSheetId="4">[31]RELATÓRIO!$D$235</definedName>
    <definedName name="_TT41" localSheetId="21">[9]RELATÓRIO!$D$235</definedName>
    <definedName name="_TT41">[31]RELATÓRIO!$D$235</definedName>
    <definedName name="_TT42" localSheetId="4">[31]RELATÓRIO!$D$240</definedName>
    <definedName name="_TT42" localSheetId="21">[9]RELATÓRIO!$D$240</definedName>
    <definedName name="_TT42">[31]RELATÓRIO!$D$240</definedName>
    <definedName name="_TT43" localSheetId="4">[31]RELATÓRIO!$D$245</definedName>
    <definedName name="_TT43" localSheetId="21">[9]RELATÓRIO!$D$245</definedName>
    <definedName name="_TT43">[31]RELATÓRIO!$D$245</definedName>
    <definedName name="_TT44" localSheetId="4">[31]RELATÓRIO!$D$250</definedName>
    <definedName name="_TT44" localSheetId="21">[9]RELATÓRIO!$D$250</definedName>
    <definedName name="_TT44">[31]RELATÓRIO!$D$250</definedName>
    <definedName name="_TT45" localSheetId="4">[31]RELATÓRIO!$D$255</definedName>
    <definedName name="_TT45" localSheetId="21">[9]RELATÓRIO!$D$255</definedName>
    <definedName name="_TT45">[31]RELATÓRIO!$D$255</definedName>
    <definedName name="_TT46" localSheetId="4">[31]RELATÓRIO!$D$260</definedName>
    <definedName name="_TT46" localSheetId="21">[9]RELATÓRIO!$D$260</definedName>
    <definedName name="_TT46">[31]RELATÓRIO!$D$260</definedName>
    <definedName name="_TT47" localSheetId="4">[31]RELATÓRIO!$D$265</definedName>
    <definedName name="_TT47" localSheetId="21">[9]RELATÓRIO!$D$265</definedName>
    <definedName name="_TT47">[31]RELATÓRIO!$D$265</definedName>
    <definedName name="_TT48" localSheetId="4">[31]RELATÓRIO!$D$270</definedName>
    <definedName name="_TT48" localSheetId="21">[9]RELATÓRIO!$D$270</definedName>
    <definedName name="_TT48">[31]RELATÓRIO!$D$270</definedName>
    <definedName name="_TT49" localSheetId="4">[31]RELATÓRIO!$D$275</definedName>
    <definedName name="_TT49" localSheetId="21">[9]RELATÓRIO!$D$275</definedName>
    <definedName name="_TT49">[31]RELATÓRIO!$D$275</definedName>
    <definedName name="_TT5" localSheetId="4">'[15]Relatório-1ª med.'!#REF!</definedName>
    <definedName name="_TT5" localSheetId="15">'[15]Relatório-1ª med.'!#REF!</definedName>
    <definedName name="_TT5" localSheetId="21">[9]RELATÓRIO!$D$38</definedName>
    <definedName name="_TT5" localSheetId="9">'[15]Relatório-1ª med.'!#REF!</definedName>
    <definedName name="_TT5" localSheetId="8">'[15]Relatório-1ª med.'!#REF!</definedName>
    <definedName name="_TT5">'[15]Relatório-1ª med.'!#REF!</definedName>
    <definedName name="_TT50" localSheetId="4">[31]RELATÓRIO!$D$280</definedName>
    <definedName name="_TT50" localSheetId="21">[9]RELATÓRIO!$D$280</definedName>
    <definedName name="_TT50">[31]RELATÓRIO!$D$280</definedName>
    <definedName name="_TT51" localSheetId="4">[31]RELATÓRIO!$D$285</definedName>
    <definedName name="_TT51" localSheetId="21">[9]RELATÓRIO!$D$285</definedName>
    <definedName name="_TT51">[31]RELATÓRIO!$D$285</definedName>
    <definedName name="_TT52" localSheetId="4">'[15]Relatório-1ª med.'!#REF!</definedName>
    <definedName name="_TT52" localSheetId="15">'[15]Relatório-1ª med.'!#REF!</definedName>
    <definedName name="_TT52" localSheetId="21">[9]RELATÓRIO!$D$290</definedName>
    <definedName name="_TT52" localSheetId="9">'[15]Relatório-1ª med.'!#REF!</definedName>
    <definedName name="_TT52" localSheetId="8">'[15]Relatório-1ª med.'!#REF!</definedName>
    <definedName name="_TT52">'[15]Relatório-1ª med.'!#REF!</definedName>
    <definedName name="_TT53" localSheetId="4">'[15]Relatório-1ª med.'!#REF!</definedName>
    <definedName name="_TT53" localSheetId="15">'[15]Relatório-1ª med.'!#REF!</definedName>
    <definedName name="_TT53" localSheetId="21">[9]RELATÓRIO!$D$295</definedName>
    <definedName name="_TT53" localSheetId="9">'[15]Relatório-1ª med.'!#REF!</definedName>
    <definedName name="_TT53" localSheetId="8">'[15]Relatório-1ª med.'!#REF!</definedName>
    <definedName name="_TT53">'[15]Relatório-1ª med.'!#REF!</definedName>
    <definedName name="_TT54" localSheetId="4">'[15]Relatório-1ª med.'!#REF!</definedName>
    <definedName name="_TT54" localSheetId="15">'[15]Relatório-1ª med.'!#REF!</definedName>
    <definedName name="_TT54" localSheetId="21">[9]RELATÓRIO!$D$300</definedName>
    <definedName name="_TT54" localSheetId="9">'[15]Relatório-1ª med.'!#REF!</definedName>
    <definedName name="_TT54" localSheetId="8">'[15]Relatório-1ª med.'!#REF!</definedName>
    <definedName name="_TT54">'[15]Relatório-1ª med.'!#REF!</definedName>
    <definedName name="_TT55" localSheetId="4">'[15]Relatório-1ª med.'!#REF!</definedName>
    <definedName name="_TT55" localSheetId="15">'[15]Relatório-1ª med.'!#REF!</definedName>
    <definedName name="_TT55" localSheetId="21">[9]RELATÓRIO!$D$305</definedName>
    <definedName name="_TT55" localSheetId="9">'[15]Relatório-1ª med.'!#REF!</definedName>
    <definedName name="_TT55" localSheetId="8">'[15]Relatório-1ª med.'!#REF!</definedName>
    <definedName name="_TT55">'[15]Relatório-1ª med.'!#REF!</definedName>
    <definedName name="_TT56" localSheetId="4">[31]RELATÓRIO!$D$310</definedName>
    <definedName name="_TT56" localSheetId="21">[9]RELATÓRIO!$D$310</definedName>
    <definedName name="_TT56">[31]RELATÓRIO!$D$310</definedName>
    <definedName name="_TT57" localSheetId="4">[31]RELATÓRIO!$D$315</definedName>
    <definedName name="_TT57" localSheetId="21">[9]RELATÓRIO!$D$315</definedName>
    <definedName name="_TT57">[31]RELATÓRIO!$D$315</definedName>
    <definedName name="_TT58" localSheetId="4">[31]RELATÓRIO!$D$320</definedName>
    <definedName name="_TT58" localSheetId="21">[9]RELATÓRIO!$D$320</definedName>
    <definedName name="_TT58">[31]RELATÓRIO!$D$320</definedName>
    <definedName name="_TT59" localSheetId="4">[31]RELATÓRIO!$D$325</definedName>
    <definedName name="_TT59" localSheetId="21">[9]RELATÓRIO!$D$325</definedName>
    <definedName name="_TT59">[31]RELATÓRIO!$D$325</definedName>
    <definedName name="_TT6" localSheetId="4">'[15]Relatório-1ª med.'!#REF!</definedName>
    <definedName name="_TT6" localSheetId="15">'[15]Relatório-1ª med.'!#REF!</definedName>
    <definedName name="_TT6" localSheetId="21">[9]RELATÓRIO!$D$43</definedName>
    <definedName name="_TT6" localSheetId="9">'[15]Relatório-1ª med.'!#REF!</definedName>
    <definedName name="_TT6" localSheetId="8">'[15]Relatório-1ª med.'!#REF!</definedName>
    <definedName name="_TT6">'[15]Relatório-1ª med.'!#REF!</definedName>
    <definedName name="_TT60" localSheetId="4">'[15]Relatório-1ª med.'!#REF!</definedName>
    <definedName name="_TT60" localSheetId="15">'[15]Relatório-1ª med.'!#REF!</definedName>
    <definedName name="_TT60" localSheetId="21">[9]RELATÓRIO!$D$330</definedName>
    <definedName name="_TT60" localSheetId="9">'[15]Relatório-1ª med.'!#REF!</definedName>
    <definedName name="_TT60" localSheetId="8">'[15]Relatório-1ª med.'!#REF!</definedName>
    <definedName name="_TT60">'[15]Relatório-1ª med.'!#REF!</definedName>
    <definedName name="_TT61" localSheetId="4">'[15]Relatório-1ª med.'!#REF!</definedName>
    <definedName name="_TT61" localSheetId="15">'[15]Relatório-1ª med.'!#REF!</definedName>
    <definedName name="_TT61" localSheetId="21">[9]RELATÓRIO!$D$335</definedName>
    <definedName name="_TT61" localSheetId="9">'[15]Relatório-1ª med.'!#REF!</definedName>
    <definedName name="_TT61" localSheetId="8">'[15]Relatório-1ª med.'!#REF!</definedName>
    <definedName name="_TT61">'[15]Relatório-1ª med.'!#REF!</definedName>
    <definedName name="_TT62" localSheetId="4">[31]RELATÓRIO!$D$339</definedName>
    <definedName name="_TT62" localSheetId="21">[9]RELATÓRIO!$D$339</definedName>
    <definedName name="_TT62">[31]RELATÓRIO!$D$339</definedName>
    <definedName name="_TT63" localSheetId="4">[31]RELATÓRIO!$D$344</definedName>
    <definedName name="_TT63" localSheetId="21">[9]RELATÓRIO!$D$344</definedName>
    <definedName name="_TT63">[31]RELATÓRIO!$D$344</definedName>
    <definedName name="_TT64" localSheetId="4">[31]RELATÓRIO!$D$349</definedName>
    <definedName name="_TT64" localSheetId="21">[9]RELATÓRIO!$D$349</definedName>
    <definedName name="_TT64">[31]RELATÓRIO!$D$349</definedName>
    <definedName name="_TT65" localSheetId="4">[31]RELATÓRIO!$D$354</definedName>
    <definedName name="_TT65" localSheetId="21">[9]RELATÓRIO!$D$354</definedName>
    <definedName name="_TT65">[31]RELATÓRIO!$D$354</definedName>
    <definedName name="_TT66" localSheetId="4">[31]RELATÓRIO!$D$359</definedName>
    <definedName name="_TT66" localSheetId="21">[9]RELATÓRIO!$D$359</definedName>
    <definedName name="_TT66">[31]RELATÓRIO!$D$359</definedName>
    <definedName name="_TT67" localSheetId="4">[31]RELATÓRIO!$D$365</definedName>
    <definedName name="_TT67" localSheetId="21">[9]RELATÓRIO!$D$365</definedName>
    <definedName name="_TT67">[31]RELATÓRIO!$D$365</definedName>
    <definedName name="_TT68" localSheetId="4">[31]RELATÓRIO!$D$370</definedName>
    <definedName name="_TT68" localSheetId="21">[9]RELATÓRIO!$D$370</definedName>
    <definedName name="_TT68">[31]RELATÓRIO!$D$370</definedName>
    <definedName name="_TT69" localSheetId="4">'[15]Relatório-1ª med.'!#REF!</definedName>
    <definedName name="_TT69" localSheetId="15">'[15]Relatório-1ª med.'!#REF!</definedName>
    <definedName name="_TT69" localSheetId="21">[9]RELATÓRIO!$D$375</definedName>
    <definedName name="_TT69" localSheetId="9">'[15]Relatório-1ª med.'!#REF!</definedName>
    <definedName name="_TT69" localSheetId="8">'[15]Relatório-1ª med.'!#REF!</definedName>
    <definedName name="_TT69">'[15]Relatório-1ª med.'!#REF!</definedName>
    <definedName name="_TT7" localSheetId="4">'[15]Relatório-1ª med.'!#REF!</definedName>
    <definedName name="_TT7" localSheetId="15">'[15]Relatório-1ª med.'!#REF!</definedName>
    <definedName name="_TT7" localSheetId="21">[9]RELATÓRIO!$D$48</definedName>
    <definedName name="_TT7" localSheetId="9">'[15]Relatório-1ª med.'!#REF!</definedName>
    <definedName name="_TT7" localSheetId="8">'[15]Relatório-1ª med.'!#REF!</definedName>
    <definedName name="_TT7">'[15]Relatório-1ª med.'!#REF!</definedName>
    <definedName name="_TT70" localSheetId="4">'[15]Relatório-1ª med.'!#REF!</definedName>
    <definedName name="_TT70" localSheetId="15">'[15]Relatório-1ª med.'!#REF!</definedName>
    <definedName name="_TT70" localSheetId="21">[9]RELATÓRIO!$D$380</definedName>
    <definedName name="_TT70" localSheetId="9">'[15]Relatório-1ª med.'!#REF!</definedName>
    <definedName name="_TT70" localSheetId="8">'[15]Relatório-1ª med.'!#REF!</definedName>
    <definedName name="_TT70">'[15]Relatório-1ª med.'!#REF!</definedName>
    <definedName name="_TT71" localSheetId="4">'[15]Relatório-1ª med.'!#REF!</definedName>
    <definedName name="_TT71" localSheetId="15">'[15]Relatório-1ª med.'!#REF!</definedName>
    <definedName name="_TT71" localSheetId="21">[9]RELATÓRIO!$D$385</definedName>
    <definedName name="_TT71" localSheetId="9">'[15]Relatório-1ª med.'!#REF!</definedName>
    <definedName name="_TT71" localSheetId="8">'[15]Relatório-1ª med.'!#REF!</definedName>
    <definedName name="_TT71">'[15]Relatório-1ª med.'!#REF!</definedName>
    <definedName name="_TT72" localSheetId="4">[31]RELATÓRIO!$D$390</definedName>
    <definedName name="_TT72" localSheetId="21">[9]RELATÓRIO!$D$390</definedName>
    <definedName name="_TT72">[31]RELATÓRIO!$D$390</definedName>
    <definedName name="_TT73" localSheetId="4">[31]RELATÓRIO!$D$395</definedName>
    <definedName name="_TT73" localSheetId="21">[9]RELATÓRIO!$D$395</definedName>
    <definedName name="_TT73">[31]RELATÓRIO!$D$395</definedName>
    <definedName name="_TT74" localSheetId="4">'[15]Relatório-1ª med.'!#REF!</definedName>
    <definedName name="_TT74" localSheetId="15">'[15]Relatório-1ª med.'!#REF!</definedName>
    <definedName name="_TT74" localSheetId="21">[9]RELATÓRIO!$D$400</definedName>
    <definedName name="_TT74" localSheetId="9">'[15]Relatório-1ª med.'!#REF!</definedName>
    <definedName name="_TT74" localSheetId="8">'[15]Relatório-1ª med.'!#REF!</definedName>
    <definedName name="_TT74">'[15]Relatório-1ª med.'!#REF!</definedName>
    <definedName name="_TT75" localSheetId="4">'[15]Relatório-1ª med.'!#REF!</definedName>
    <definedName name="_TT75" localSheetId="15">'[15]Relatório-1ª med.'!#REF!</definedName>
    <definedName name="_TT75" localSheetId="21">[9]RELATÓRIO!$D$405</definedName>
    <definedName name="_TT75" localSheetId="9">'[15]Relatório-1ª med.'!#REF!</definedName>
    <definedName name="_TT75" localSheetId="8">'[15]Relatório-1ª med.'!#REF!</definedName>
    <definedName name="_TT75">'[15]Relatório-1ª med.'!#REF!</definedName>
    <definedName name="_TT76" localSheetId="4">'[15]Relatório-1ª med.'!#REF!</definedName>
    <definedName name="_TT76" localSheetId="15">'[15]Relatório-1ª med.'!#REF!</definedName>
    <definedName name="_TT76" localSheetId="21">[9]RELATÓRIO!$D$410</definedName>
    <definedName name="_TT76" localSheetId="9">'[15]Relatório-1ª med.'!#REF!</definedName>
    <definedName name="_TT76" localSheetId="8">'[15]Relatório-1ª med.'!#REF!</definedName>
    <definedName name="_TT76">'[15]Relatório-1ª med.'!#REF!</definedName>
    <definedName name="_TT77" localSheetId="4">'[15]Relatório-1ª med.'!#REF!</definedName>
    <definedName name="_TT77" localSheetId="15">'[15]Relatório-1ª med.'!#REF!</definedName>
    <definedName name="_TT77" localSheetId="21">[9]RELATÓRIO!$D$415</definedName>
    <definedName name="_TT77" localSheetId="9">'[15]Relatório-1ª med.'!#REF!</definedName>
    <definedName name="_TT77" localSheetId="8">'[15]Relatório-1ª med.'!#REF!</definedName>
    <definedName name="_TT77">'[15]Relatório-1ª med.'!#REF!</definedName>
    <definedName name="_TT78" localSheetId="4">'[15]Relatório-1ª med.'!#REF!</definedName>
    <definedName name="_TT78" localSheetId="15">'[15]Relatório-1ª med.'!#REF!</definedName>
    <definedName name="_TT78" localSheetId="21">[9]RELATÓRIO!$D$420</definedName>
    <definedName name="_TT78">'[15]Relatório-1ª med.'!#REF!</definedName>
    <definedName name="_TT79" localSheetId="4">'[15]Relatório-1ª med.'!#REF!</definedName>
    <definedName name="_TT79" localSheetId="15">'[15]Relatório-1ª med.'!#REF!</definedName>
    <definedName name="_TT79" localSheetId="21">[9]RELATÓRIO!$D$425</definedName>
    <definedName name="_TT79">'[15]Relatório-1ª med.'!#REF!</definedName>
    <definedName name="_TT8" localSheetId="4">[31]RELATÓRIO!$D$53</definedName>
    <definedName name="_TT8" localSheetId="21">[9]RELATÓRIO!$D$53</definedName>
    <definedName name="_TT8">[31]RELATÓRIO!$D$53</definedName>
    <definedName name="_TT80" localSheetId="4">[31]RELATÓRIO!$D$430</definedName>
    <definedName name="_TT80" localSheetId="21">[9]RELATÓRIO!$D$430</definedName>
    <definedName name="_TT80">[31]RELATÓRIO!$D$430</definedName>
    <definedName name="_TT81" localSheetId="4">[31]RELATÓRIO!$D$434</definedName>
    <definedName name="_TT81" localSheetId="21">[9]RELATÓRIO!$D$434</definedName>
    <definedName name="_TT81">[31]RELATÓRIO!$D$434</definedName>
    <definedName name="_TT82" localSheetId="4">[31]RELATÓRIO!$D$439</definedName>
    <definedName name="_TT82" localSheetId="21">[9]RELATÓRIO!$D$439</definedName>
    <definedName name="_TT82">[31]RELATÓRIO!$D$439</definedName>
    <definedName name="_TT83" localSheetId="4">[31]RELATÓRIO!$D$444</definedName>
    <definedName name="_TT83" localSheetId="21">[9]RELATÓRIO!$D$444</definedName>
    <definedName name="_TT83">[31]RELATÓRIO!$D$444</definedName>
    <definedName name="_TT84" localSheetId="4">[31]RELATÓRIO!$D$449</definedName>
    <definedName name="_TT84" localSheetId="21">[9]RELATÓRIO!$D$449</definedName>
    <definedName name="_TT84">[31]RELATÓRIO!$D$449</definedName>
    <definedName name="_TT85" localSheetId="4">[31]RELATÓRIO!$D$454</definedName>
    <definedName name="_TT85" localSheetId="21">[9]RELATÓRIO!$D$454</definedName>
    <definedName name="_TT85">[31]RELATÓRIO!$D$454</definedName>
    <definedName name="_TT86" localSheetId="4">[31]RELATÓRIO!$D$459</definedName>
    <definedName name="_TT86" localSheetId="21">[9]RELATÓRIO!$D$459</definedName>
    <definedName name="_TT86">[31]RELATÓRIO!$D$459</definedName>
    <definedName name="_TT87" localSheetId="4">[31]RELATÓRIO!$D$464</definedName>
    <definedName name="_TT87" localSheetId="21">[9]RELATÓRIO!$D$464</definedName>
    <definedName name="_TT87">[31]RELATÓRIO!$D$464</definedName>
    <definedName name="_TT88" localSheetId="4">[31]RELATÓRIO!$D$469</definedName>
    <definedName name="_TT88" localSheetId="21">[9]RELATÓRIO!$D$469</definedName>
    <definedName name="_TT88">[31]RELATÓRIO!$D$469</definedName>
    <definedName name="_TT89" localSheetId="4">[31]RELATÓRIO!$D$474</definedName>
    <definedName name="_TT89" localSheetId="21">[9]RELATÓRIO!$D$474</definedName>
    <definedName name="_TT89">[31]RELATÓRIO!$D$474</definedName>
    <definedName name="_TT9" localSheetId="4">[31]RELATÓRIO!$D$58</definedName>
    <definedName name="_TT9" localSheetId="21">[9]RELATÓRIO!$D$58</definedName>
    <definedName name="_TT9">[31]RELATÓRIO!$D$58</definedName>
    <definedName name="_TT90" localSheetId="4">[31]RELATÓRIO!$D$479</definedName>
    <definedName name="_TT90" localSheetId="21">[9]RELATÓRIO!$D$479</definedName>
    <definedName name="_TT90">[31]RELATÓRIO!$D$479</definedName>
    <definedName name="_TT91" localSheetId="4">[31]RELATÓRIO!$D$484</definedName>
    <definedName name="_TT91" localSheetId="21">[9]RELATÓRIO!$D$484</definedName>
    <definedName name="_TT91">[31]RELATÓRIO!$D$484</definedName>
    <definedName name="_TT92" localSheetId="4">[31]RELATÓRIO!$D$490</definedName>
    <definedName name="_TT92" localSheetId="21">[9]RELATÓRIO!$D$490</definedName>
    <definedName name="_TT92">[31]RELATÓRIO!$D$490</definedName>
    <definedName name="_TT93" localSheetId="4">[31]RELATÓRIO!$D$495</definedName>
    <definedName name="_TT93" localSheetId="21">[9]RELATÓRIO!$D$495</definedName>
    <definedName name="_TT93">[31]RELATÓRIO!$D$495</definedName>
    <definedName name="_TT94" localSheetId="4">'[15]Relatório-1ª med.'!#REF!</definedName>
    <definedName name="_TT94" localSheetId="15">'[15]Relatório-1ª med.'!#REF!</definedName>
    <definedName name="_TT94" localSheetId="21">[9]RELATÓRIO!$D$500</definedName>
    <definedName name="_TT94" localSheetId="9">'[15]Relatório-1ª med.'!#REF!</definedName>
    <definedName name="_TT94" localSheetId="8">'[15]Relatório-1ª med.'!#REF!</definedName>
    <definedName name="_TT94">'[15]Relatório-1ª med.'!#REF!</definedName>
    <definedName name="_TT95" localSheetId="4">'[15]Relatório-1ª med.'!#REF!</definedName>
    <definedName name="_TT95" localSheetId="15">'[15]Relatório-1ª med.'!#REF!</definedName>
    <definedName name="_TT95" localSheetId="21">[9]RELATÓRIO!$D$505</definedName>
    <definedName name="_TT95" localSheetId="9">'[15]Relatório-1ª med.'!#REF!</definedName>
    <definedName name="_TT95" localSheetId="8">'[15]Relatório-1ª med.'!#REF!</definedName>
    <definedName name="_TT95">'[15]Relatório-1ª med.'!#REF!</definedName>
    <definedName name="_TT96" localSheetId="4">[63]RELATÓRIO!#REF!</definedName>
    <definedName name="_TT96" localSheetId="15">[63]RELATÓRIO!#REF!</definedName>
    <definedName name="_TT96" localSheetId="21">[9]RELATÓRIO!$D$510</definedName>
    <definedName name="_TT96" localSheetId="9">[63]RELATÓRIO!#REF!</definedName>
    <definedName name="_TT96" localSheetId="8">[63]RELATÓRIO!#REF!</definedName>
    <definedName name="_TT96">[63]RELATÓRIO!#REF!</definedName>
    <definedName name="_TT97" localSheetId="4">'[15]Relatório-1ª med.'!#REF!</definedName>
    <definedName name="_TT97" localSheetId="15">'[15]Relatório-1ª med.'!#REF!</definedName>
    <definedName name="_TT97" localSheetId="21">[9]RELATÓRIO!$D$515</definedName>
    <definedName name="_TT97" localSheetId="9">'[15]Relatório-1ª med.'!#REF!</definedName>
    <definedName name="_TT97" localSheetId="8">'[15]Relatório-1ª med.'!#REF!</definedName>
    <definedName name="_TT97">'[15]Relatório-1ª med.'!#REF!</definedName>
    <definedName name="_TT98" localSheetId="4">[31]RELATÓRIO!$D$520</definedName>
    <definedName name="_TT98" localSheetId="21">[9]RELATÓRIO!$D$520</definedName>
    <definedName name="_TT98">[31]RELATÓRIO!$D$520</definedName>
    <definedName name="_TT99" localSheetId="4">[31]RELATÓRIO!$D$525</definedName>
    <definedName name="_TT99" localSheetId="21">[9]RELATÓRIO!$D$525</definedName>
    <definedName name="_TT99">[31]RELATÓRIO!$D$525</definedName>
    <definedName name="_wrn.pendencias" localSheetId="4" hidden="1">{#N/A,#N/A,FALSE,"GERAL";#N/A,#N/A,FALSE,"012-96";#N/A,#N/A,FALSE,"018-96";#N/A,#N/A,FALSE,"027-96";#N/A,#N/A,FALSE,"059-96";#N/A,#N/A,FALSE,"076-96";#N/A,#N/A,FALSE,"019-97";#N/A,#N/A,FALSE,"021-97";#N/A,#N/A,FALSE,"022-97";#N/A,#N/A,FALSE,"028-97"}</definedName>
    <definedName name="_wrn.pendencias" localSheetId="9" hidden="1">{#N/A,#N/A,FALSE,"GERAL";#N/A,#N/A,FALSE,"012-96";#N/A,#N/A,FALSE,"018-96";#N/A,#N/A,FALSE,"027-96";#N/A,#N/A,FALSE,"059-96";#N/A,#N/A,FALSE,"076-96";#N/A,#N/A,FALSE,"019-97";#N/A,#N/A,FALSE,"021-97";#N/A,#N/A,FALSE,"022-97";#N/A,#N/A,FALSE,"028-97"}</definedName>
    <definedName name="_wrn.pendencias" localSheetId="8" hidden="1">{#N/A,#N/A,FALSE,"GERAL";#N/A,#N/A,FALSE,"012-96";#N/A,#N/A,FALSE,"018-96";#N/A,#N/A,FALSE,"027-96";#N/A,#N/A,FALSE,"059-96";#N/A,#N/A,FALSE,"076-96";#N/A,#N/A,FALSE,"019-97";#N/A,#N/A,FALSE,"021-97";#N/A,#N/A,FALSE,"022-97";#N/A,#N/A,FALSE,"028-97"}</definedName>
    <definedName name="_wrn.pendencias" hidden="1">{#N/A,#N/A,FALSE,"GERAL";#N/A,#N/A,FALSE,"012-96";#N/A,#N/A,FALSE,"018-96";#N/A,#N/A,FALSE,"027-96";#N/A,#N/A,FALSE,"059-96";#N/A,#N/A,FALSE,"076-96";#N/A,#N/A,FALSE,"019-97";#N/A,#N/A,FALSE,"021-97";#N/A,#N/A,FALSE,"022-97";#N/A,#N/A,FALSE,"028-97"}</definedName>
    <definedName name="_WWW1" localSheetId="4" hidden="1">{#N/A,#N/A,FALSE,"QD_F1 Invest Detalhado";#N/A,#N/A,FALSE,"QD_F3 Invest_Comparado";#N/A,#N/A,FALSE,"QD_B Trafego";#N/A,#N/A,FALSE,"QD_D0 Custos Operacionais";#N/A,#N/A,FALSE,"QD_C Receita";#N/A,#N/A,FALSE,"QD_D Custos";#N/A,#N/A,FALSE,"QD_E Resultado";#N/A,#N/A,FALSE,"QD_G Fluxo Caixa"}</definedName>
    <definedName name="_WWW1" localSheetId="9" hidden="1">{#N/A,#N/A,FALSE,"QD_F1 Invest Detalhado";#N/A,#N/A,FALSE,"QD_F3 Invest_Comparado";#N/A,#N/A,FALSE,"QD_B Trafego";#N/A,#N/A,FALSE,"QD_D0 Custos Operacionais";#N/A,#N/A,FALSE,"QD_C Receita";#N/A,#N/A,FALSE,"QD_D Custos";#N/A,#N/A,FALSE,"QD_E Resultado";#N/A,#N/A,FALSE,"QD_G Fluxo Caixa"}</definedName>
    <definedName name="_WWW1" localSheetId="8" hidden="1">{#N/A,#N/A,FALSE,"QD_F1 Invest Detalhado";#N/A,#N/A,FALSE,"QD_F3 Invest_Comparado";#N/A,#N/A,FALSE,"QD_B Trafego";#N/A,#N/A,FALSE,"QD_D0 Custos Operacionais";#N/A,#N/A,FALSE,"QD_C Receita";#N/A,#N/A,FALSE,"QD_D Custos";#N/A,#N/A,FALSE,"QD_E Resultado";#N/A,#N/A,FALSE,"QD_G Fluxo Caixa"}</definedName>
    <definedName name="_WWW1" hidden="1">{#N/A,#N/A,FALSE,"QD_F1 Invest Detalhado";#N/A,#N/A,FALSE,"QD_F3 Invest_Comparado";#N/A,#N/A,FALSE,"QD_B Trafego";#N/A,#N/A,FALSE,"QD_D0 Custos Operacionais";#N/A,#N/A,FALSE,"QD_C Receita";#N/A,#N/A,FALSE,"QD_D Custos";#N/A,#N/A,FALSE,"QD_E Resultado";#N/A,#N/A,FALSE,"QD_G Fluxo Caixa"}</definedName>
    <definedName name="_x" localSheetId="4">[1]PLMUSEU!#REF!</definedName>
    <definedName name="_x" localSheetId="15">[1]PLMUSEU!#REF!</definedName>
    <definedName name="_x">[1]PLMUSEU!#REF!</definedName>
    <definedName name="_z" localSheetId="4">[1]PLMUSEU!#REF!</definedName>
    <definedName name="_z" localSheetId="15">[1]PLMUSEU!#REF!</definedName>
    <definedName name="_z">[1]PLMUSEU!#REF!</definedName>
    <definedName name="a" localSheetId="4">#REF!</definedName>
    <definedName name="A" localSheetId="3">[88]TERRAPLENAGEM!#REF!</definedName>
    <definedName name="a" localSheetId="15">#REF!</definedName>
    <definedName name="a" localSheetId="7">#REF!</definedName>
    <definedName name="a" localSheetId="21">#REF!</definedName>
    <definedName name="a" localSheetId="9">#REF!</definedName>
    <definedName name="a" localSheetId="8">#REF!</definedName>
    <definedName name="A">[89]TERRAPLENAGEM!#REF!</definedName>
    <definedName name="A.001" localSheetId="4">#REF!</definedName>
    <definedName name="A.001" localSheetId="15">#REF!</definedName>
    <definedName name="A.001" localSheetId="9">#REF!</definedName>
    <definedName name="A.001" localSheetId="8">#REF!</definedName>
    <definedName name="A.001">#REF!</definedName>
    <definedName name="A.001I" localSheetId="4">#REF!</definedName>
    <definedName name="A.001I" localSheetId="15">#REF!</definedName>
    <definedName name="A.001I" localSheetId="9">#REF!</definedName>
    <definedName name="A.001I" localSheetId="8">#REF!</definedName>
    <definedName name="A.001I">#REF!</definedName>
    <definedName name="A.002" localSheetId="4">#REF!</definedName>
    <definedName name="A.002" localSheetId="15">#REF!</definedName>
    <definedName name="A.002" localSheetId="9">#REF!</definedName>
    <definedName name="A.002" localSheetId="8">#REF!</definedName>
    <definedName name="A.002">#REF!</definedName>
    <definedName name="A.002I" localSheetId="15">#REF!</definedName>
    <definedName name="A.002I">#REF!</definedName>
    <definedName name="A.003" localSheetId="15">#REF!</definedName>
    <definedName name="A.003">#REF!</definedName>
    <definedName name="A.003I" localSheetId="15">#REF!</definedName>
    <definedName name="A.003I">#REF!</definedName>
    <definedName name="A.004" localSheetId="15">#REF!</definedName>
    <definedName name="A.004">#REF!</definedName>
    <definedName name="A.004I" localSheetId="15">#REF!</definedName>
    <definedName name="A.004I">#REF!</definedName>
    <definedName name="A.005" localSheetId="15">#REF!</definedName>
    <definedName name="A.005">#REF!</definedName>
    <definedName name="A.005I" localSheetId="15">#REF!</definedName>
    <definedName name="A.005I">#REF!</definedName>
    <definedName name="A.007" localSheetId="15">#REF!</definedName>
    <definedName name="A.007">#REF!</definedName>
    <definedName name="A.007I" localSheetId="15">#REF!</definedName>
    <definedName name="A.007I">#REF!</definedName>
    <definedName name="A.009" localSheetId="15">#REF!</definedName>
    <definedName name="A.009">#REF!</definedName>
    <definedName name="A.009I" localSheetId="15">#REF!</definedName>
    <definedName name="A.009I">#REF!</definedName>
    <definedName name="A.010" localSheetId="15">#REF!</definedName>
    <definedName name="A.010">#REF!</definedName>
    <definedName name="A.010I" localSheetId="15">#REF!</definedName>
    <definedName name="A.010I">#REF!</definedName>
    <definedName name="A.011" localSheetId="15">#REF!</definedName>
    <definedName name="A.011">#REF!</definedName>
    <definedName name="A.011I" localSheetId="15">#REF!</definedName>
    <definedName name="A.011I">#REF!</definedName>
    <definedName name="A.012" localSheetId="15">#REF!</definedName>
    <definedName name="A.012">#REF!</definedName>
    <definedName name="A.012I" localSheetId="15">#REF!</definedName>
    <definedName name="A.012I">#REF!</definedName>
    <definedName name="A.013" localSheetId="15">#REF!</definedName>
    <definedName name="A.013">#REF!</definedName>
    <definedName name="A.013I" localSheetId="15">#REF!</definedName>
    <definedName name="A.013I">#REF!</definedName>
    <definedName name="A.014" localSheetId="15">#REF!</definedName>
    <definedName name="A.014">#REF!</definedName>
    <definedName name="A.014I" localSheetId="15">#REF!</definedName>
    <definedName name="A.014I">#REF!</definedName>
    <definedName name="A.016" localSheetId="15">#REF!</definedName>
    <definedName name="A.016">#REF!</definedName>
    <definedName name="A.016I" localSheetId="15">#REF!</definedName>
    <definedName name="A.016I">#REF!</definedName>
    <definedName name="A.017" localSheetId="15">#REF!</definedName>
    <definedName name="A.017">#REF!</definedName>
    <definedName name="A.017I" localSheetId="15">#REF!</definedName>
    <definedName name="A.017I">#REF!</definedName>
    <definedName name="A.018" localSheetId="15">#REF!</definedName>
    <definedName name="A.018">#REF!</definedName>
    <definedName name="A.018I" localSheetId="15">#REF!</definedName>
    <definedName name="A.018I">#REF!</definedName>
    <definedName name="A.019" localSheetId="15">#REF!</definedName>
    <definedName name="A.019">#REF!</definedName>
    <definedName name="A.019I" localSheetId="15">#REF!</definedName>
    <definedName name="A.019I">#REF!</definedName>
    <definedName name="A.020" localSheetId="15">#REF!</definedName>
    <definedName name="A.020">#REF!</definedName>
    <definedName name="A.020I" localSheetId="15">#REF!</definedName>
    <definedName name="A.020I">#REF!</definedName>
    <definedName name="A.021" localSheetId="15">#REF!</definedName>
    <definedName name="A.021">#REF!</definedName>
    <definedName name="A.021I" localSheetId="15">#REF!</definedName>
    <definedName name="A.021I">#REF!</definedName>
    <definedName name="A.022" localSheetId="15">#REF!</definedName>
    <definedName name="A.022">#REF!</definedName>
    <definedName name="A.022I" localSheetId="15">#REF!</definedName>
    <definedName name="A.022I">#REF!</definedName>
    <definedName name="A.023" localSheetId="15">#REF!</definedName>
    <definedName name="A.023">#REF!</definedName>
    <definedName name="A.023I" localSheetId="15">#REF!</definedName>
    <definedName name="A.023I">#REF!</definedName>
    <definedName name="A.024" localSheetId="15">#REF!</definedName>
    <definedName name="A.024">#REF!</definedName>
    <definedName name="A.024I" localSheetId="15">#REF!</definedName>
    <definedName name="A.024I">#REF!</definedName>
    <definedName name="A.025" localSheetId="15">#REF!</definedName>
    <definedName name="A.025">#REF!</definedName>
    <definedName name="A.025I" localSheetId="15">#REF!</definedName>
    <definedName name="A.025I">#REF!</definedName>
    <definedName name="A.026" localSheetId="15">#REF!</definedName>
    <definedName name="A.026">#REF!</definedName>
    <definedName name="A.026I" localSheetId="15">#REF!</definedName>
    <definedName name="A.026I">#REF!</definedName>
    <definedName name="A.027" localSheetId="15">#REF!</definedName>
    <definedName name="A.027">#REF!</definedName>
    <definedName name="A.027I" localSheetId="15">#REF!</definedName>
    <definedName name="A.027I">#REF!</definedName>
    <definedName name="A.028" localSheetId="15">#REF!</definedName>
    <definedName name="A.028">#REF!</definedName>
    <definedName name="A.028I" localSheetId="15">#REF!</definedName>
    <definedName name="A.028I">#REF!</definedName>
    <definedName name="A.029" localSheetId="15">#REF!</definedName>
    <definedName name="A.029">#REF!</definedName>
    <definedName name="A.029I" localSheetId="15">#REF!</definedName>
    <definedName name="A.029I">#REF!</definedName>
    <definedName name="A.030" localSheetId="15">#REF!</definedName>
    <definedName name="A.030">#REF!</definedName>
    <definedName name="A.030I" localSheetId="15">#REF!</definedName>
    <definedName name="A.030I">#REF!</definedName>
    <definedName name="A.031" localSheetId="15">#REF!</definedName>
    <definedName name="A.031">#REF!</definedName>
    <definedName name="A.031I" localSheetId="15">#REF!</definedName>
    <definedName name="A.031I">#REF!</definedName>
    <definedName name="A.032" localSheetId="15">#REF!</definedName>
    <definedName name="A.032">#REF!</definedName>
    <definedName name="A.032I" localSheetId="15">#REF!</definedName>
    <definedName name="A.032I">#REF!</definedName>
    <definedName name="A.033" localSheetId="15">#REF!</definedName>
    <definedName name="A.033">#REF!</definedName>
    <definedName name="A.033I" localSheetId="15">#REF!</definedName>
    <definedName name="A.033I">#REF!</definedName>
    <definedName name="A.036" localSheetId="15">#REF!</definedName>
    <definedName name="A.036">#REF!</definedName>
    <definedName name="A.036I" localSheetId="15">#REF!</definedName>
    <definedName name="A.036I">#REF!</definedName>
    <definedName name="A.037" localSheetId="15">#REF!</definedName>
    <definedName name="A.037">#REF!</definedName>
    <definedName name="A.037I" localSheetId="15">#REF!</definedName>
    <definedName name="A.037I">#REF!</definedName>
    <definedName name="A.038" localSheetId="15">#REF!</definedName>
    <definedName name="A.038">#REF!</definedName>
    <definedName name="A.038I" localSheetId="15">#REF!</definedName>
    <definedName name="A.038I">#REF!</definedName>
    <definedName name="A.041" localSheetId="15">#REF!</definedName>
    <definedName name="A.041">#REF!</definedName>
    <definedName name="A.041I" localSheetId="15">#REF!</definedName>
    <definedName name="A.041I">#REF!</definedName>
    <definedName name="A.057" localSheetId="15">#REF!</definedName>
    <definedName name="A.057">#REF!</definedName>
    <definedName name="A.057I" localSheetId="15">#REF!</definedName>
    <definedName name="A.057I">#REF!</definedName>
    <definedName name="A.059" localSheetId="15">#REF!</definedName>
    <definedName name="A.059">#REF!</definedName>
    <definedName name="A.059I" localSheetId="15">#REF!</definedName>
    <definedName name="A.059I">#REF!</definedName>
    <definedName name="A.063" localSheetId="15">#REF!</definedName>
    <definedName name="A.063">#REF!</definedName>
    <definedName name="A.063I" localSheetId="15">#REF!</definedName>
    <definedName name="A.063I">#REF!</definedName>
    <definedName name="A.065" localSheetId="15">#REF!</definedName>
    <definedName name="A.065">#REF!</definedName>
    <definedName name="A.065I" localSheetId="15">#REF!</definedName>
    <definedName name="A.065I">#REF!</definedName>
    <definedName name="A.067" localSheetId="15">#REF!</definedName>
    <definedName name="A.067">#REF!</definedName>
    <definedName name="A.067I" localSheetId="15">#REF!</definedName>
    <definedName name="A.067I">#REF!</definedName>
    <definedName name="A.070" localSheetId="15">#REF!</definedName>
    <definedName name="A.070">#REF!</definedName>
    <definedName name="A.070I" localSheetId="15">#REF!</definedName>
    <definedName name="A.070I">#REF!</definedName>
    <definedName name="A.073" localSheetId="15">#REF!</definedName>
    <definedName name="A.073">#REF!</definedName>
    <definedName name="A.073I" localSheetId="15">#REF!</definedName>
    <definedName name="A.073I">#REF!</definedName>
    <definedName name="A.075" localSheetId="15">#REF!</definedName>
    <definedName name="A.075">#REF!</definedName>
    <definedName name="A.075I" localSheetId="15">#REF!</definedName>
    <definedName name="A.075I">#REF!</definedName>
    <definedName name="A.083" localSheetId="15">#REF!</definedName>
    <definedName name="A.083">#REF!</definedName>
    <definedName name="A.083I" localSheetId="15">#REF!</definedName>
    <definedName name="A.083I">#REF!</definedName>
    <definedName name="A.084" localSheetId="15">#REF!</definedName>
    <definedName name="A.084">#REF!</definedName>
    <definedName name="A.084I" localSheetId="15">#REF!</definedName>
    <definedName name="A.084I">#REF!</definedName>
    <definedName name="A.086" localSheetId="15">#REF!</definedName>
    <definedName name="A.086">#REF!</definedName>
    <definedName name="A.086I" localSheetId="15">#REF!</definedName>
    <definedName name="A.086I">#REF!</definedName>
    <definedName name="A.087" localSheetId="15">#REF!</definedName>
    <definedName name="A.087">#REF!</definedName>
    <definedName name="A.087I" localSheetId="15">#REF!</definedName>
    <definedName name="A.087I">#REF!</definedName>
    <definedName name="A.088" localSheetId="15">#REF!</definedName>
    <definedName name="A.088">#REF!</definedName>
    <definedName name="A.088I" localSheetId="15">#REF!</definedName>
    <definedName name="A.088I">#REF!</definedName>
    <definedName name="A.089" localSheetId="15">#REF!</definedName>
    <definedName name="A.089">#REF!</definedName>
    <definedName name="A.089I" localSheetId="15">#REF!</definedName>
    <definedName name="A.089I">#REF!</definedName>
    <definedName name="A.090" localSheetId="15">#REF!</definedName>
    <definedName name="A.090">#REF!</definedName>
    <definedName name="A.090I" localSheetId="15">#REF!</definedName>
    <definedName name="A.090I">#REF!</definedName>
    <definedName name="A.091" localSheetId="15">#REF!</definedName>
    <definedName name="A.091">#REF!</definedName>
    <definedName name="A.091I" localSheetId="15">#REF!</definedName>
    <definedName name="A.091I">#REF!</definedName>
    <definedName name="A.092" localSheetId="15">#REF!</definedName>
    <definedName name="A.092">#REF!</definedName>
    <definedName name="A.092I" localSheetId="15">#REF!</definedName>
    <definedName name="A.092I">#REF!</definedName>
    <definedName name="A.093" localSheetId="15">#REF!</definedName>
    <definedName name="A.093">#REF!</definedName>
    <definedName name="A.093I" localSheetId="15">#REF!</definedName>
    <definedName name="A.093I">#REF!</definedName>
    <definedName name="A.094" localSheetId="15">#REF!</definedName>
    <definedName name="A.094">#REF!</definedName>
    <definedName name="A.094I" localSheetId="15">#REF!</definedName>
    <definedName name="A.094I">#REF!</definedName>
    <definedName name="A.095" localSheetId="15">#REF!</definedName>
    <definedName name="A.095">#REF!</definedName>
    <definedName name="A.095I" localSheetId="15">#REF!</definedName>
    <definedName name="A.095I">#REF!</definedName>
    <definedName name="A.096" localSheetId="15">#REF!</definedName>
    <definedName name="A.096">#REF!</definedName>
    <definedName name="A.096I" localSheetId="15">#REF!</definedName>
    <definedName name="A.096I">#REF!</definedName>
    <definedName name="A.097" localSheetId="15">#REF!</definedName>
    <definedName name="A.097">#REF!</definedName>
    <definedName name="A.097I" localSheetId="15">#REF!</definedName>
    <definedName name="A.097I">#REF!</definedName>
    <definedName name="A.098" localSheetId="15">#REF!</definedName>
    <definedName name="A.098">#REF!</definedName>
    <definedName name="A.098I" localSheetId="15">#REF!</definedName>
    <definedName name="A.098I">#REF!</definedName>
    <definedName name="A.099" localSheetId="15">#REF!</definedName>
    <definedName name="A.099">#REF!</definedName>
    <definedName name="A.099I" localSheetId="15">#REF!</definedName>
    <definedName name="A.099I">#REF!</definedName>
    <definedName name="A.100" localSheetId="15">#REF!</definedName>
    <definedName name="A.100">#REF!</definedName>
    <definedName name="A.100I" localSheetId="15">#REF!</definedName>
    <definedName name="A.100I">#REF!</definedName>
    <definedName name="A.101" localSheetId="15">#REF!</definedName>
    <definedName name="A.101">#REF!</definedName>
    <definedName name="A.101I" localSheetId="15">#REF!</definedName>
    <definedName name="A.101I">#REF!</definedName>
    <definedName name="A.102" localSheetId="15">#REF!</definedName>
    <definedName name="A.102">#REF!</definedName>
    <definedName name="A.102I" localSheetId="15">#REF!</definedName>
    <definedName name="A.102I">#REF!</definedName>
    <definedName name="A.103" localSheetId="15">#REF!</definedName>
    <definedName name="A.103">#REF!</definedName>
    <definedName name="A.103I" localSheetId="15">#REF!</definedName>
    <definedName name="A.103I">#REF!</definedName>
    <definedName name="A.105" localSheetId="15">#REF!</definedName>
    <definedName name="A.105">#REF!</definedName>
    <definedName name="A.105I" localSheetId="15">#REF!</definedName>
    <definedName name="A.105I">#REF!</definedName>
    <definedName name="A.108" localSheetId="15">#REF!</definedName>
    <definedName name="A.108">#REF!</definedName>
    <definedName name="A.108I" localSheetId="15">#REF!</definedName>
    <definedName name="A.108I">#REF!</definedName>
    <definedName name="A.109" localSheetId="15">#REF!</definedName>
    <definedName name="A.109">#REF!</definedName>
    <definedName name="A.109I" localSheetId="15">#REF!</definedName>
    <definedName name="A.109I">#REF!</definedName>
    <definedName name="A.110" localSheetId="15">#REF!</definedName>
    <definedName name="A.110">#REF!</definedName>
    <definedName name="A.110I" localSheetId="15">#REF!</definedName>
    <definedName name="A.110I">#REF!</definedName>
    <definedName name="A_23">"'file:///C:/{Tião}/SãoSebastião/medição/18ª medição parcial/18ª medição parcial.xls'#$Medição.$#REF!$#REF!"</definedName>
    <definedName name="a_25" localSheetId="15">#REF!</definedName>
    <definedName name="a_25" localSheetId="9">#REF!</definedName>
    <definedName name="a_25">#REF!</definedName>
    <definedName name="A_km" localSheetId="4">'[90]Fresagem de Pista Ago-98'!#REF!</definedName>
    <definedName name="A_km" localSheetId="15">'[90]Fresagem de Pista Ago-98'!#REF!</definedName>
    <definedName name="A_km" localSheetId="9">'[90]Fresagem de Pista Ago-98'!#REF!</definedName>
    <definedName name="A_km" localSheetId="8">'[90]Fresagem de Pista Ago-98'!#REF!</definedName>
    <definedName name="A_km">'[90]Fresagem de Pista Ago-98'!#REF!</definedName>
    <definedName name="a0" localSheetId="3">#REF!</definedName>
    <definedName name="a0">#REF!</definedName>
    <definedName name="A51204756" localSheetId="4">#REF!</definedName>
    <definedName name="A51204756" localSheetId="15">#REF!</definedName>
    <definedName name="A51204756" localSheetId="9">#REF!</definedName>
    <definedName name="A51204756" localSheetId="8">#REF!</definedName>
    <definedName name="A51204756">#REF!</definedName>
    <definedName name="AA" localSheetId="21">'Linear Patologias'!AA</definedName>
    <definedName name="AA">[91]!AA</definedName>
    <definedName name="AA_1" localSheetId="4">#N/A</definedName>
    <definedName name="AA_1" localSheetId="9">'Mem Calc Pontes'!AA_1</definedName>
    <definedName name="AA_1" localSheetId="8">'Mem. Calc.'!AA_1</definedName>
    <definedName name="AA_1">[0]!AA_1</definedName>
    <definedName name="AA_10" localSheetId="4">#N/A</definedName>
    <definedName name="AA_10" localSheetId="9">'Mem Calc Pontes'!AA_10</definedName>
    <definedName name="AA_10" localSheetId="8">'Mem. Calc.'!AA_10</definedName>
    <definedName name="AA_10">[0]!AA_10</definedName>
    <definedName name="AA_12" localSheetId="4">#N/A</definedName>
    <definedName name="AA_12" localSheetId="9">'Mem Calc Pontes'!AA_12</definedName>
    <definedName name="AA_12" localSheetId="8">'Mem. Calc.'!AA_12</definedName>
    <definedName name="AA_12">[0]!AA_12</definedName>
    <definedName name="AA_13" localSheetId="4">#N/A</definedName>
    <definedName name="AA_13" localSheetId="9">'Mem Calc Pontes'!AA_13</definedName>
    <definedName name="AA_13" localSheetId="8">'Mem. Calc.'!AA_13</definedName>
    <definedName name="AA_13">[0]!AA_13</definedName>
    <definedName name="AA_14" localSheetId="4">#N/A</definedName>
    <definedName name="AA_14" localSheetId="9">'Mem Calc Pontes'!AA_14</definedName>
    <definedName name="AA_14" localSheetId="8">'Mem. Calc.'!AA_14</definedName>
    <definedName name="AA_14">[0]!AA_14</definedName>
    <definedName name="AA_19">AA_19</definedName>
    <definedName name="AA_2" localSheetId="4">#N/A</definedName>
    <definedName name="AA_2" localSheetId="9">'Mem Calc Pontes'!AA_2</definedName>
    <definedName name="AA_2" localSheetId="8">'Mem. Calc.'!AA_2</definedName>
    <definedName name="AA_2">[0]!AA_2</definedName>
    <definedName name="AA_20">AA_20</definedName>
    <definedName name="AA_21">AA_21</definedName>
    <definedName name="AA_22" localSheetId="4">#N/A</definedName>
    <definedName name="AA_22" localSheetId="9">'Mem Calc Pontes'!AA_22</definedName>
    <definedName name="AA_22" localSheetId="8">'Mem. Calc.'!AA_22</definedName>
    <definedName name="AA_22">[0]!AA_22</definedName>
    <definedName name="AA_23">AA_23</definedName>
    <definedName name="AA_24">AA_24</definedName>
    <definedName name="AA_25" localSheetId="4">#N/A</definedName>
    <definedName name="AA_25" localSheetId="9">'Mem Calc Pontes'!AA_25</definedName>
    <definedName name="AA_25" localSheetId="8">'Mem. Calc.'!AA_25</definedName>
    <definedName name="AA_25">[0]!AA_25</definedName>
    <definedName name="AA_26" localSheetId="4">#N/A</definedName>
    <definedName name="AA_26" localSheetId="9">'Mem Calc Pontes'!AA_26</definedName>
    <definedName name="AA_26" localSheetId="8">'Mem. Calc.'!AA_26</definedName>
    <definedName name="AA_26">[0]!AA_26</definedName>
    <definedName name="AA_27" localSheetId="4">#N/A</definedName>
    <definedName name="AA_27" localSheetId="9">'Mem Calc Pontes'!AA_27</definedName>
    <definedName name="AA_27" localSheetId="8">'Mem. Calc.'!AA_27</definedName>
    <definedName name="AA_27">[0]!AA_27</definedName>
    <definedName name="AA_28" localSheetId="4">#N/A</definedName>
    <definedName name="AA_28" localSheetId="9">'Mem Calc Pontes'!AA_28</definedName>
    <definedName name="AA_28" localSheetId="8">'Mem. Calc.'!AA_28</definedName>
    <definedName name="AA_28">[0]!AA_28</definedName>
    <definedName name="AA_29" localSheetId="4">#N/A</definedName>
    <definedName name="AA_29" localSheetId="9">'Mem Calc Pontes'!AA_29</definedName>
    <definedName name="AA_29" localSheetId="8">'Mem. Calc.'!AA_29</definedName>
    <definedName name="AA_29">[0]!AA_29</definedName>
    <definedName name="AA_3" localSheetId="4">#N/A</definedName>
    <definedName name="AA_3" localSheetId="9">'Mem Calc Pontes'!AA_3</definedName>
    <definedName name="AA_3" localSheetId="8">'Mem. Calc.'!AA_3</definedName>
    <definedName name="AA_3">[0]!AA_3</definedName>
    <definedName name="AA_30" localSheetId="4">#N/A</definedName>
    <definedName name="AA_30" localSheetId="9">'Mem Calc Pontes'!AA_30</definedName>
    <definedName name="AA_30" localSheetId="8">'Mem. Calc.'!AA_30</definedName>
    <definedName name="AA_30">[0]!AA_30</definedName>
    <definedName name="AA_31" localSheetId="4">#N/A</definedName>
    <definedName name="AA_31" localSheetId="9">'Mem Calc Pontes'!AA_31</definedName>
    <definedName name="AA_31" localSheetId="8">'Mem. Calc.'!AA_31</definedName>
    <definedName name="AA_31">[0]!AA_31</definedName>
    <definedName name="AA_32" localSheetId="4">#N/A</definedName>
    <definedName name="AA_32" localSheetId="9">'Mem Calc Pontes'!AA_32</definedName>
    <definedName name="AA_32" localSheetId="8">'Mem. Calc.'!AA_32</definedName>
    <definedName name="AA_32">[0]!AA_32</definedName>
    <definedName name="AA_33" localSheetId="4">#N/A</definedName>
    <definedName name="AA_33" localSheetId="9">'Mem Calc Pontes'!AA_33</definedName>
    <definedName name="AA_33" localSheetId="8">'Mem. Calc.'!AA_33</definedName>
    <definedName name="AA_33">[0]!AA_33</definedName>
    <definedName name="AA_34" localSheetId="4">#N/A</definedName>
    <definedName name="AA_34" localSheetId="9">'Mem Calc Pontes'!AA_34</definedName>
    <definedName name="AA_34" localSheetId="8">'Mem. Calc.'!AA_34</definedName>
    <definedName name="AA_34">[0]!AA_34</definedName>
    <definedName name="AA_35" localSheetId="4">#N/A</definedName>
    <definedName name="AA_35" localSheetId="9">'Mem Calc Pontes'!AA_35</definedName>
    <definedName name="AA_35" localSheetId="8">'Mem. Calc.'!AA_35</definedName>
    <definedName name="AA_35">[0]!AA_35</definedName>
    <definedName name="AA_36" localSheetId="4">#N/A</definedName>
    <definedName name="AA_36" localSheetId="9">'Mem Calc Pontes'!AA_36</definedName>
    <definedName name="AA_36" localSheetId="8">'Mem. Calc.'!AA_36</definedName>
    <definedName name="AA_36">[0]!AA_36</definedName>
    <definedName name="AA_37" localSheetId="4">#N/A</definedName>
    <definedName name="AA_37" localSheetId="9">'Mem Calc Pontes'!AA_37</definedName>
    <definedName name="AA_37" localSheetId="8">'Mem. Calc.'!AA_37</definedName>
    <definedName name="AA_37">[0]!AA_37</definedName>
    <definedName name="AA_38" localSheetId="4">#N/A</definedName>
    <definedName name="AA_38" localSheetId="9">'Mem Calc Pontes'!AA_38</definedName>
    <definedName name="AA_38" localSheetId="8">'Mem. Calc.'!AA_38</definedName>
    <definedName name="AA_38">[0]!AA_38</definedName>
    <definedName name="AA_39">AA_39</definedName>
    <definedName name="AA_4" localSheetId="4">#N/A</definedName>
    <definedName name="AA_4" localSheetId="9">'Mem Calc Pontes'!AA_4</definedName>
    <definedName name="AA_4" localSheetId="8">'Mem. Calc.'!AA_4</definedName>
    <definedName name="AA_4">[0]!AA_4</definedName>
    <definedName name="AA_40">AA_40</definedName>
    <definedName name="AA_41">AA_41</definedName>
    <definedName name="AA_42">AA_42</definedName>
    <definedName name="AA_43">AA_43</definedName>
    <definedName name="AA_44">AA_44</definedName>
    <definedName name="AA_45">AA_45</definedName>
    <definedName name="AA_46">AA_46</definedName>
    <definedName name="AA_47">AA_47</definedName>
    <definedName name="AA_48">AA_48</definedName>
    <definedName name="AA_5" localSheetId="4">#N/A</definedName>
    <definedName name="AA_5" localSheetId="9">'Mem Calc Pontes'!AA_5</definedName>
    <definedName name="AA_5" localSheetId="8">'Mem. Calc.'!AA_5</definedName>
    <definedName name="AA_5">[0]!AA_5</definedName>
    <definedName name="AA_51">AA_51</definedName>
    <definedName name="AA_52">AA_52</definedName>
    <definedName name="AA_53">AA_53</definedName>
    <definedName name="AA_54">AA_54</definedName>
    <definedName name="AA_55">AA_55</definedName>
    <definedName name="AA_56">AA_56</definedName>
    <definedName name="AA_57">AA_57</definedName>
    <definedName name="AA_58">AA_58</definedName>
    <definedName name="AA_59">AA_59</definedName>
    <definedName name="AA_6" localSheetId="4">#N/A</definedName>
    <definedName name="AA_6" localSheetId="9">'Mem Calc Pontes'!AA_6</definedName>
    <definedName name="AA_6" localSheetId="8">'Mem. Calc.'!AA_6</definedName>
    <definedName name="AA_6">[0]!AA_6</definedName>
    <definedName name="AA_60">AA_60</definedName>
    <definedName name="AA_61">AA_61</definedName>
    <definedName name="AA_62">AA_62</definedName>
    <definedName name="AA_63">AA_63</definedName>
    <definedName name="AA_64">AA_64</definedName>
    <definedName name="AA_65">AA_65</definedName>
    <definedName name="AA_66">AA_66</definedName>
    <definedName name="AA_67">AA_67</definedName>
    <definedName name="AA_68">AA_68</definedName>
    <definedName name="AA_69">AA_69</definedName>
    <definedName name="AA_7" localSheetId="4">#N/A</definedName>
    <definedName name="AA_7" localSheetId="9">'Mem Calc Pontes'!AA_7</definedName>
    <definedName name="AA_7" localSheetId="8">'Mem. Calc.'!AA_7</definedName>
    <definedName name="AA_7">[0]!AA_7</definedName>
    <definedName name="AA_70">AA_70</definedName>
    <definedName name="AA_71">AA_71</definedName>
    <definedName name="AA_72">AA_72</definedName>
    <definedName name="AA_8" localSheetId="4">#N/A</definedName>
    <definedName name="AA_8" localSheetId="9">'Mem Calc Pontes'!AA_8</definedName>
    <definedName name="AA_8" localSheetId="8">'Mem. Calc.'!AA_8</definedName>
    <definedName name="AA_8">[0]!AA_8</definedName>
    <definedName name="AA_9" localSheetId="4">#N/A</definedName>
    <definedName name="AA_9" localSheetId="9">'Mem Calc Pontes'!AA_9</definedName>
    <definedName name="AA_9" localSheetId="8">'Mem. Calc.'!AA_9</definedName>
    <definedName name="AA_9">[0]!AA_9</definedName>
    <definedName name="AA150OC" localSheetId="4">#REF!</definedName>
    <definedName name="AA150OC" localSheetId="15">#REF!</definedName>
    <definedName name="AA150OC" localSheetId="9">#REF!</definedName>
    <definedName name="AA150OC" localSheetId="8">#REF!</definedName>
    <definedName name="AA150OC">#REF!</definedName>
    <definedName name="AA150TERRA" localSheetId="4">#REF!</definedName>
    <definedName name="AA150TERRA" localSheetId="15">#REF!</definedName>
    <definedName name="AA150TERRA" localSheetId="9">#REF!</definedName>
    <definedName name="AA150TERRA" localSheetId="8">#REF!</definedName>
    <definedName name="AA150TERRA">#REF!</definedName>
    <definedName name="AAA" localSheetId="4">#REF!</definedName>
    <definedName name="AAA" localSheetId="15">#REF!</definedName>
    <definedName name="AAA" localSheetId="21" hidden="1">{#N/A,#N/A,FALSE,"SYSOC";#N/A,#N/A,FALSE,"RESU-GESTION";#N/A,#N/A,FALSE,"EVOL-MNA";#N/A,#N/A,FALSE,"VTAS-ANALI";#N/A,#N/A,FALSE,"ANALI-GSFIJOS";#N/A,#N/A,FALSE,"DETA-RUBROS";#N/A,#N/A,FALSE,"ANALI-CNF";#N/A,#N/A,FALSE,"BILAN";#N/A,#N/A,FALSE,"TAB_FIN";#N/A,#N/A,FALSE,"IND_ECO"}</definedName>
    <definedName name="AAA" localSheetId="9">#REF!</definedName>
    <definedName name="AAA" localSheetId="8">#REF!</definedName>
    <definedName name="AAA">#REF!</definedName>
    <definedName name="AAA150DRE" localSheetId="15">#REF!</definedName>
    <definedName name="AAA150DRE">#REF!</definedName>
    <definedName name="AAA150PAV" localSheetId="15">#REF!</definedName>
    <definedName name="AAA150PAV">#REF!</definedName>
    <definedName name="aaaa" localSheetId="15">#REF!</definedName>
    <definedName name="aaaa">#REF!</definedName>
    <definedName name="aaaaa" localSheetId="4" hidden="1">{#N/A,#N/A,FALSE,"MO (2)"}</definedName>
    <definedName name="aaaaa" localSheetId="21" hidden="1">{#N/A,#N/A,FALSE,"MO (2)"}</definedName>
    <definedName name="aaaaa" localSheetId="9" hidden="1">{#N/A,#N/A,FALSE,"MO (2)"}</definedName>
    <definedName name="aaaaa" localSheetId="8" hidden="1">{#N/A,#N/A,FALSE,"MO (2)"}</definedName>
    <definedName name="aaaaa" hidden="1">{#N/A,#N/A,FALSE,"MO (2)"}</definedName>
    <definedName name="aaaaaaa" localSheetId="4" hidden="1">{#N/A,#N/A,FALSE,"GERAL";#N/A,#N/A,FALSE,"012-96";#N/A,#N/A,FALSE,"018-96";#N/A,#N/A,FALSE,"027-96";#N/A,#N/A,FALSE,"059-96";#N/A,#N/A,FALSE,"076-96";#N/A,#N/A,FALSE,"019-97";#N/A,#N/A,FALSE,"021-97";#N/A,#N/A,FALSE,"022-97";#N/A,#N/A,FALSE,"028-97"}</definedName>
    <definedName name="aaaaaaa" localSheetId="9" hidden="1">{#N/A,#N/A,FALSE,"GERAL";#N/A,#N/A,FALSE,"012-96";#N/A,#N/A,FALSE,"018-96";#N/A,#N/A,FALSE,"027-96";#N/A,#N/A,FALSE,"059-96";#N/A,#N/A,FALSE,"076-96";#N/A,#N/A,FALSE,"019-97";#N/A,#N/A,FALSE,"021-97";#N/A,#N/A,FALSE,"022-97";#N/A,#N/A,FALSE,"028-97"}</definedName>
    <definedName name="aaaaaaa" localSheetId="8" hidden="1">{#N/A,#N/A,FALSE,"GERAL";#N/A,#N/A,FALSE,"012-96";#N/A,#N/A,FALSE,"018-96";#N/A,#N/A,FALSE,"027-96";#N/A,#N/A,FALSE,"059-96";#N/A,#N/A,FALSE,"076-96";#N/A,#N/A,FALSE,"019-97";#N/A,#N/A,FALSE,"021-97";#N/A,#N/A,FALSE,"022-97";#N/A,#N/A,FALSE,"028-97"}</definedName>
    <definedName name="aaaaaaa" hidden="1">{#N/A,#N/A,FALSE,"GERAL";#N/A,#N/A,FALSE,"012-96";#N/A,#N/A,FALSE,"018-96";#N/A,#N/A,FALSE,"027-96";#N/A,#N/A,FALSE,"059-96";#N/A,#N/A,FALSE,"076-96";#N/A,#N/A,FALSE,"019-97";#N/A,#N/A,FALSE,"021-97";#N/A,#N/A,FALSE,"022-97";#N/A,#N/A,FALSE,"028-97"}</definedName>
    <definedName name="AAAAAAAAA" localSheetId="4">#N/A</definedName>
    <definedName name="AAAAAAAAA" localSheetId="9">'Mem Calc Pontes'!AAAAAAAAA</definedName>
    <definedName name="AAAAAAAAA" localSheetId="8">'Mem. Calc.'!AAAAAAAAA</definedName>
    <definedName name="AAAAAAAAA">[0]!AAAAAAAAA</definedName>
    <definedName name="AAAAAAAAA_25" localSheetId="4">#N/A</definedName>
    <definedName name="AAAAAAAAA_25" localSheetId="9">'Mem Calc Pontes'!AAAAAAAAA_25</definedName>
    <definedName name="AAAAAAAAA_25" localSheetId="8">'Mem. Calc.'!AAAAAAAAA_25</definedName>
    <definedName name="AAAAAAAAA_25">[0]!AAAAAAAAA_25</definedName>
    <definedName name="AAAAAAAAAA" localSheetId="4">'[92]RESUMO-Medição'!$P$113</definedName>
    <definedName name="AAAAAAAAAA">'[92]RESUMO-Medição'!$P$113</definedName>
    <definedName name="AAAAAAAAAAAAAA" localSheetId="4">#REF!</definedName>
    <definedName name="AAAAAAAAAAAAAA" localSheetId="15">#REF!</definedName>
    <definedName name="AAAAAAAAAAAAAA" localSheetId="9">#REF!</definedName>
    <definedName name="AAAAAAAAAAAAAA" localSheetId="8">#REF!</definedName>
    <definedName name="AAAAAAAAAAAAAA">#REF!</definedName>
    <definedName name="AAAOACGRAM" localSheetId="4">'[93]Composições 2'!#REF!</definedName>
    <definedName name="AAAOACGRAM" localSheetId="15">'[93]Composições 2'!#REF!</definedName>
    <definedName name="AAAOACGRAM" localSheetId="9">'[93]Composições 2'!#REF!</definedName>
    <definedName name="AAAOACGRAM" localSheetId="8">'[93]Composições 2'!#REF!</definedName>
    <definedName name="AAAOACGRAM">'[93]Composições 2'!#REF!</definedName>
    <definedName name="aaas" localSheetId="4" hidden="1">{"'gráf jan00'!$A$1:$AK$41"}</definedName>
    <definedName name="aaas" localSheetId="9" hidden="1">{"'gráf jan00'!$A$1:$AK$41"}</definedName>
    <definedName name="aaas" localSheetId="8" hidden="1">{"'gráf jan00'!$A$1:$AK$41"}</definedName>
    <definedName name="aaas" hidden="1">{"'gráf jan00'!$A$1:$AK$41"}</definedName>
    <definedName name="AAB" localSheetId="4">'[93]PAV GRAM'!#REF!</definedName>
    <definedName name="AAB" localSheetId="15">'[93]PAV GRAM'!#REF!</definedName>
    <definedName name="AAB">'[93]PAV GRAM'!#REF!</definedName>
    <definedName name="AAC" localSheetId="4">#REF!</definedName>
    <definedName name="AAC" localSheetId="15">#REF!</definedName>
    <definedName name="AAC" localSheetId="9">#REF!</definedName>
    <definedName name="AAC" localSheetId="8">#REF!</definedName>
    <definedName name="AAC">#REF!</definedName>
    <definedName name="AADLFJ" localSheetId="4">[94]Medição!#REF!</definedName>
    <definedName name="AADLFJ" localSheetId="15">[94]Medição!#REF!</definedName>
    <definedName name="AADLFJ" localSheetId="9">[94]Medição!#REF!</definedName>
    <definedName name="AADLFJ" localSheetId="8">[94]Medição!#REF!</definedName>
    <definedName name="AADLFJ">[94]Medição!#REF!</definedName>
    <definedName name="aasasas" localSheetId="4" hidden="1">{#N/A,#N/A,FALSE,"GERAL";#N/A,#N/A,FALSE,"012-96";#N/A,#N/A,FALSE,"018-96";#N/A,#N/A,FALSE,"027-96";#N/A,#N/A,FALSE,"059-96";#N/A,#N/A,FALSE,"076-96";#N/A,#N/A,FALSE,"019-97";#N/A,#N/A,FALSE,"021-97";#N/A,#N/A,FALSE,"022-97";#N/A,#N/A,FALSE,"028-97"}</definedName>
    <definedName name="aasasas" localSheetId="9" hidden="1">{#N/A,#N/A,FALSE,"GERAL";#N/A,#N/A,FALSE,"012-96";#N/A,#N/A,FALSE,"018-96";#N/A,#N/A,FALSE,"027-96";#N/A,#N/A,FALSE,"059-96";#N/A,#N/A,FALSE,"076-96";#N/A,#N/A,FALSE,"019-97";#N/A,#N/A,FALSE,"021-97";#N/A,#N/A,FALSE,"022-97";#N/A,#N/A,FALSE,"028-97"}</definedName>
    <definedName name="aasasas" localSheetId="8" hidden="1">{#N/A,#N/A,FALSE,"GERAL";#N/A,#N/A,FALSE,"012-96";#N/A,#N/A,FALSE,"018-96";#N/A,#N/A,FALSE,"027-96";#N/A,#N/A,FALSE,"059-96";#N/A,#N/A,FALSE,"076-96";#N/A,#N/A,FALSE,"019-97";#N/A,#N/A,FALSE,"021-97";#N/A,#N/A,FALSE,"022-97";#N/A,#N/A,FALSE,"028-97"}</definedName>
    <definedName name="aasasas" hidden="1">{#N/A,#N/A,FALSE,"GERAL";#N/A,#N/A,FALSE,"012-96";#N/A,#N/A,FALSE,"018-96";#N/A,#N/A,FALSE,"027-96";#N/A,#N/A,FALSE,"059-96";#N/A,#N/A,FALSE,"076-96";#N/A,#N/A,FALSE,"019-97";#N/A,#N/A,FALSE,"021-97";#N/A,#N/A,FALSE,"022-97";#N/A,#N/A,FALSE,"028-97"}</definedName>
    <definedName name="aauf" localSheetId="15">'[95]Resumo Financeiro'!#REF!</definedName>
    <definedName name="aauf">'[95]Resumo Financeiro'!#REF!</definedName>
    <definedName name="aauq" localSheetId="15">'[95]Resumo Financeiro'!#REF!</definedName>
    <definedName name="aauq">'[95]Resumo Financeiro'!#REF!</definedName>
    <definedName name="aauqs" localSheetId="16">[96]!PassaExtenso</definedName>
    <definedName name="aauqs" localSheetId="18">[96]!PassaExtenso</definedName>
    <definedName name="aauqs" localSheetId="19">[96]!PassaExtenso</definedName>
    <definedName name="aauqs" localSheetId="15">[96]!PassaExtenso</definedName>
    <definedName name="aauqs" localSheetId="20">[96]!PassaExtenso</definedName>
    <definedName name="aauqs" localSheetId="17">[96]!PassaExtenso</definedName>
    <definedName name="aauqs">[96]!PassaExtenso</definedName>
    <definedName name="AB" localSheetId="4">#N/A</definedName>
    <definedName name="AB" localSheetId="9">'Mem Calc Pontes'!AB</definedName>
    <definedName name="AB" localSheetId="8">'Mem. Calc.'!AB</definedName>
    <definedName name="AB">[0]!AB</definedName>
    <definedName name="ABC" localSheetId="4">[97]Cálculo!$D$6</definedName>
    <definedName name="ABC">[97]Cálculo!$D$6</definedName>
    <definedName name="ABC.XLS" localSheetId="4" hidden="1">{"'Quadro'!$A$4:$BG$78"}</definedName>
    <definedName name="ABC.XLS" localSheetId="9" hidden="1">{"'Quadro'!$A$4:$BG$78"}</definedName>
    <definedName name="ABC.XLS" localSheetId="8" hidden="1">{"'Quadro'!$A$4:$BG$78"}</definedName>
    <definedName name="ABC.XLS" hidden="1">{"'Quadro'!$A$4:$BG$78"}</definedName>
    <definedName name="ABC_segurança" localSheetId="4">[1]PLMUSEU!#REF!</definedName>
    <definedName name="ABC_segurança" localSheetId="15">[1]PLMUSEU!#REF!</definedName>
    <definedName name="ABC_segurança">[1]PLMUSEU!#REF!</definedName>
    <definedName name="ABERTA" localSheetId="16">NÃO.DISP()</definedName>
    <definedName name="ABERTA" localSheetId="3">NÃO.DISP()</definedName>
    <definedName name="ABERTA" localSheetId="18">NÃO.DISP()</definedName>
    <definedName name="ABERTA" localSheetId="19">NÃO.DISP()</definedName>
    <definedName name="ABERTA" localSheetId="20">NÃO.DISP()</definedName>
    <definedName name="ABERTA" localSheetId="17">NÃO.DISP()</definedName>
    <definedName name="ABERTA">NÃO.DISP()</definedName>
    <definedName name="abobora.xls" localSheetId="4" hidden="1">{"'Quadro'!$A$4:$BG$78"}</definedName>
    <definedName name="abobora.xls" localSheetId="9" hidden="1">{"'Quadro'!$A$4:$BG$78"}</definedName>
    <definedName name="abobora.xls" localSheetId="8" hidden="1">{"'Quadro'!$A$4:$BG$78"}</definedName>
    <definedName name="abobora.xls" hidden="1">{"'Quadro'!$A$4:$BG$78"}</definedName>
    <definedName name="ABR00" localSheetId="4">#REF!</definedName>
    <definedName name="ABR00" localSheetId="3">[14]Consultoria!#REF!</definedName>
    <definedName name="ABR00" localSheetId="15">#REF!</definedName>
    <definedName name="ABR00" localSheetId="7">#REF!</definedName>
    <definedName name="ABR00" localSheetId="9">#REF!</definedName>
    <definedName name="ABR00" localSheetId="8">#REF!</definedName>
    <definedName name="ABR00">[14]Consultoria!#REF!</definedName>
    <definedName name="ABVFDS" localSheetId="3">[14]Consultoria!#REF!</definedName>
    <definedName name="ABVFDS">[14]Consultoria!#REF!</definedName>
    <definedName name="AC" localSheetId="4">#REF!</definedName>
    <definedName name="AC" localSheetId="3">#REF!</definedName>
    <definedName name="AC" localSheetId="15">#REF!</definedName>
    <definedName name="AC" localSheetId="7">#REF!</definedName>
    <definedName name="AC">#REF!</definedName>
    <definedName name="acabamentos" localSheetId="15">#REF!</definedName>
    <definedName name="acabamentos">#REF!</definedName>
    <definedName name="ACAP20RP" localSheetId="15">#REF!</definedName>
    <definedName name="ACAP20RP">#REF!</definedName>
    <definedName name="ACAP20RPMA" localSheetId="4">[98]ROSTO!#REF!</definedName>
    <definedName name="ACAP20RPMA" localSheetId="15">[98]ROSTO!#REF!</definedName>
    <definedName name="ACAP20RPMA">[98]ROSTO!#REF!</definedName>
    <definedName name="ACAP20RPTA" localSheetId="4">#REF!</definedName>
    <definedName name="ACAP20RPTA" localSheetId="15">#REF!</definedName>
    <definedName name="ACAP20RPTA" localSheetId="9">#REF!</definedName>
    <definedName name="ACAP20RPTA" localSheetId="8">#REF!</definedName>
    <definedName name="ACAP20RPTA">#REF!</definedName>
    <definedName name="ACAPPA" localSheetId="4">#REF!</definedName>
    <definedName name="ACAPPA" localSheetId="15">#REF!</definedName>
    <definedName name="ACAPPA" localSheetId="9">#REF!</definedName>
    <definedName name="ACAPPA" localSheetId="8">#REF!</definedName>
    <definedName name="ACAPPA">#REF!</definedName>
    <definedName name="ACAPPAMA" localSheetId="4">[98]ROSTO!#REF!</definedName>
    <definedName name="ACAPPAMA" localSheetId="15">[98]ROSTO!#REF!</definedName>
    <definedName name="ACAPPAMA" localSheetId="9">[98]ROSTO!#REF!</definedName>
    <definedName name="ACAPPAMA" localSheetId="8">[98]ROSTO!#REF!</definedName>
    <definedName name="ACAPPAMA">[98]ROSTO!#REF!</definedName>
    <definedName name="ACAPPATA" localSheetId="4">#REF!</definedName>
    <definedName name="ACAPPATA" localSheetId="15">#REF!</definedName>
    <definedName name="ACAPPATA" localSheetId="9">#REF!</definedName>
    <definedName name="ACAPPATA" localSheetId="8">#REF!</definedName>
    <definedName name="ACAPPATA">#REF!</definedName>
    <definedName name="ACAPRS" localSheetId="4">#REF!</definedName>
    <definedName name="ACAPRS" localSheetId="15">#REF!</definedName>
    <definedName name="ACAPRS" localSheetId="9">#REF!</definedName>
    <definedName name="ACAPRS" localSheetId="8">#REF!</definedName>
    <definedName name="ACAPRS">#REF!</definedName>
    <definedName name="ACAPRSMA" localSheetId="4">[98]ROSTO!#REF!</definedName>
    <definedName name="ACAPRSMA" localSheetId="15">[98]ROSTO!#REF!</definedName>
    <definedName name="ACAPRSMA" localSheetId="9">[98]ROSTO!#REF!</definedName>
    <definedName name="ACAPRSMA" localSheetId="8">[98]ROSTO!#REF!</definedName>
    <definedName name="ACAPRSMA">[98]ROSTO!#REF!</definedName>
    <definedName name="ACAPRSTA" localSheetId="4">#REF!</definedName>
    <definedName name="ACAPRSTA" localSheetId="15">#REF!</definedName>
    <definedName name="ACAPRSTA" localSheetId="9">#REF!</definedName>
    <definedName name="ACAPRSTA" localSheetId="8">#REF!</definedName>
    <definedName name="ACAPRSTA">#REF!</definedName>
    <definedName name="AccessDatabase" localSheetId="4" hidden="1">"C:\Documents and Settings\JPMELLO\Meus documentos\ARQUIVOS 2004\MONITORAMENTO OAC\Monitoramento de OAC.mdb"</definedName>
    <definedName name="AccessDatabase" localSheetId="7" hidden="1">"C:\Documents and Settings\JPMELLO\Meus documentos\ARQUIVOS 2004\MONITORAMENTO OAC\Monitoramento de OAC.mdb"</definedName>
    <definedName name="AccessDatabase" localSheetId="9" hidden="1">"C:\Documents and Settings\JPMELLO\Meus documentos\ARQUIVOS 2004\MONITORAMENTO OAC\Monitoramento de OAC.mdb"</definedName>
    <definedName name="AccessDatabase" localSheetId="8" hidden="1">"C:\Documents and Settings\JPMELLO\Meus documentos\ARQUIVOS 2004\MONITORAMENTO OAC\Monitoramento de OAC.mdb"</definedName>
    <definedName name="AccessDatabase" hidden="1">"C:\Controle\DER\R. Mato Grosso\ct_matMAT GR0898.mdb"</definedName>
    <definedName name="Acidente" localSheetId="4" hidden="1">{"'gráf jan00'!$A$1:$AK$41"}</definedName>
    <definedName name="Acidente" localSheetId="9" hidden="1">{"'gráf jan00'!$A$1:$AK$41"}</definedName>
    <definedName name="Acidente" localSheetId="8" hidden="1">{"'gráf jan00'!$A$1:$AK$41"}</definedName>
    <definedName name="Acidente" hidden="1">{"'gráf jan00'!$A$1:$AK$41"}</definedName>
    <definedName name="ACIDENTE_TRAB" localSheetId="4">'[99]MEMÓRIA HORISTA '!$C$44</definedName>
    <definedName name="ACIDENTE_TRAB">'[99]MEMÓRIA HORISTA '!$C$44</definedName>
    <definedName name="ACM30RP" localSheetId="4">#REF!</definedName>
    <definedName name="ACM30RP" localSheetId="15">#REF!</definedName>
    <definedName name="ACM30RP" localSheetId="9">#REF!</definedName>
    <definedName name="ACM30RP" localSheetId="8">#REF!</definedName>
    <definedName name="ACM30RP">#REF!</definedName>
    <definedName name="ACM30RPMA" localSheetId="4">[98]ROSTO!#REF!</definedName>
    <definedName name="ACM30RPMA" localSheetId="15">[98]ROSTO!#REF!</definedName>
    <definedName name="ACM30RPMA" localSheetId="9">[98]ROSTO!#REF!</definedName>
    <definedName name="ACM30RPMA" localSheetId="8">[98]ROSTO!#REF!</definedName>
    <definedName name="ACM30RPMA">[98]ROSTO!#REF!</definedName>
    <definedName name="ACM30RPTA" localSheetId="4">#REF!</definedName>
    <definedName name="ACM30RPTA" localSheetId="15">#REF!</definedName>
    <definedName name="ACM30RPTA" localSheetId="9">#REF!</definedName>
    <definedName name="ACM30RPTA" localSheetId="8">#REF!</definedName>
    <definedName name="ACM30RPTA">#REF!</definedName>
    <definedName name="ACO" localSheetId="16">NÃO.DISP()</definedName>
    <definedName name="ACO" localSheetId="3">NÃO.DISP()</definedName>
    <definedName name="ACO" localSheetId="18">NÃO.DISP()</definedName>
    <definedName name="ACO" localSheetId="19">NÃO.DISP()</definedName>
    <definedName name="ACO" localSheetId="20">NÃO.DISP()</definedName>
    <definedName name="ACO" localSheetId="17">NÃO.DISP()</definedName>
    <definedName name="ACO">NÃO.DISP()</definedName>
    <definedName name="AÇO_CA_50" localSheetId="4">#REF!</definedName>
    <definedName name="AÇO_CA_50" localSheetId="15">#REF!</definedName>
    <definedName name="AÇO_CA_50" localSheetId="21">#REF!</definedName>
    <definedName name="AÇO_CA_50" localSheetId="9">#REF!</definedName>
    <definedName name="AÇO_CA_50" localSheetId="8">#REF!</definedName>
    <definedName name="AÇO_CA_50">#REF!</definedName>
    <definedName name="acost" hidden="1">{#N/A,#N/A,TRUE,"Serviços"}</definedName>
    <definedName name="ACOSTD" localSheetId="4">#REF!</definedName>
    <definedName name="ACOSTD" localSheetId="15">#REF!</definedName>
    <definedName name="ACOSTD" localSheetId="9">#REF!</definedName>
    <definedName name="ACOSTD" localSheetId="8">#REF!</definedName>
    <definedName name="ACOSTD">#REF!</definedName>
    <definedName name="ACOSTLE" localSheetId="4">#REF!</definedName>
    <definedName name="ACOSTLE" localSheetId="15">#REF!</definedName>
    <definedName name="ACOSTLE" localSheetId="9">#REF!</definedName>
    <definedName name="ACOSTLE" localSheetId="8">#REF!</definedName>
    <definedName name="ACOSTLE">#REF!</definedName>
    <definedName name="ACRE" localSheetId="22" hidden="1">#REF!</definedName>
    <definedName name="ACRE" localSheetId="3" hidden="1">#REF!</definedName>
    <definedName name="ACRE" hidden="1">#REF!</definedName>
    <definedName name="acrescimo" localSheetId="15">#REF!</definedName>
    <definedName name="acrescimo">#REF!</definedName>
    <definedName name="Acréscimo" localSheetId="15">#REF!</definedName>
    <definedName name="Acréscimo">#REF!</definedName>
    <definedName name="ACUMVPI" localSheetId="4">'[98]7CONT FIN'!#REF!</definedName>
    <definedName name="ACUMVPI" localSheetId="15">'[98]7CONT FIN'!#REF!</definedName>
    <definedName name="ACUMVPI" localSheetId="9">'[98]7CONT FIN'!#REF!</definedName>
    <definedName name="ACUMVPI" localSheetId="8">'[98]7CONT FIN'!#REF!</definedName>
    <definedName name="ACUMVPI">'[98]7CONT FIN'!#REF!</definedName>
    <definedName name="ad" localSheetId="4" hidden="1">{#N/A,#N/A,FALSE,"MO (2)"}</definedName>
    <definedName name="ad" localSheetId="21" hidden="1">{#N/A,#N/A,FALSE,"MO (2)"}</definedName>
    <definedName name="ad" localSheetId="9" hidden="1">{#N/A,#N/A,FALSE,"MO (2)"}</definedName>
    <definedName name="ad" localSheetId="8" hidden="1">{#N/A,#N/A,FALSE,"MO (2)"}</definedName>
    <definedName name="ad" hidden="1">{#N/A,#N/A,FALSE,"MO (2)"}</definedName>
    <definedName name="adasdad" localSheetId="4" hidden="1">{"'gráf jan00'!$A$1:$AK$41"}</definedName>
    <definedName name="adasdad" localSheetId="9" hidden="1">{"'gráf jan00'!$A$1:$AK$41"}</definedName>
    <definedName name="adasdad" localSheetId="8" hidden="1">{"'gráf jan00'!$A$1:$AK$41"}</definedName>
    <definedName name="adasdad" hidden="1">{"'gráf jan00'!$A$1:$AK$41"}</definedName>
    <definedName name="adcs" localSheetId="15">#REF!</definedName>
    <definedName name="adcs">#REF!</definedName>
    <definedName name="ADED" localSheetId="4" hidden="1">{"'gráf jan00'!$A$1:$AK$41"}</definedName>
    <definedName name="ADED" localSheetId="9" hidden="1">{"'gráf jan00'!$A$1:$AK$41"}</definedName>
    <definedName name="ADED" localSheetId="8" hidden="1">{"'gráf jan00'!$A$1:$AK$41"}</definedName>
    <definedName name="ADED" hidden="1">{"'gráf jan00'!$A$1:$AK$41"}</definedName>
    <definedName name="ademir" localSheetId="22" hidden="1">{#N/A,#N/A,FALSE,"Cronograma";#N/A,#N/A,FALSE,"Cronogr. 2"}</definedName>
    <definedName name="ademir" hidden="1">{#N/A,#N/A,FALSE,"Cronograma";#N/A,#N/A,FALSE,"Cronogr. 2"}</definedName>
    <definedName name="Adequaqção" localSheetId="4" hidden="1">{"'gráf jan00'!$A$1:$AK$41"}</definedName>
    <definedName name="Adequaqção" localSheetId="9" hidden="1">{"'gráf jan00'!$A$1:$AK$41"}</definedName>
    <definedName name="Adequaqção" localSheetId="8" hidden="1">{"'gráf jan00'!$A$1:$AK$41"}</definedName>
    <definedName name="Adequaqção" hidden="1">{"'gráf jan00'!$A$1:$AK$41"}</definedName>
    <definedName name="ADF" localSheetId="4">'[100]Orçam. AET'!$C$10</definedName>
    <definedName name="ADF">'[100]Orçam. AET'!$C$10</definedName>
    <definedName name="adfdfa" localSheetId="4" hidden="1">{#N/A,#N/A,FALSE,"GERAL";#N/A,#N/A,FALSE,"012-96";#N/A,#N/A,FALSE,"018-96";#N/A,#N/A,FALSE,"027-96";#N/A,#N/A,FALSE,"059-96";#N/A,#N/A,FALSE,"076-96";#N/A,#N/A,FALSE,"019-97";#N/A,#N/A,FALSE,"021-97";#N/A,#N/A,FALSE,"022-97";#N/A,#N/A,FALSE,"028-97"}</definedName>
    <definedName name="adfdfa" localSheetId="9" hidden="1">{#N/A,#N/A,FALSE,"GERAL";#N/A,#N/A,FALSE,"012-96";#N/A,#N/A,FALSE,"018-96";#N/A,#N/A,FALSE,"027-96";#N/A,#N/A,FALSE,"059-96";#N/A,#N/A,FALSE,"076-96";#N/A,#N/A,FALSE,"019-97";#N/A,#N/A,FALSE,"021-97";#N/A,#N/A,FALSE,"022-97";#N/A,#N/A,FALSE,"028-97"}</definedName>
    <definedName name="adfdfa" localSheetId="8" hidden="1">{#N/A,#N/A,FALSE,"GERAL";#N/A,#N/A,FALSE,"012-96";#N/A,#N/A,FALSE,"018-96";#N/A,#N/A,FALSE,"027-96";#N/A,#N/A,FALSE,"059-96";#N/A,#N/A,FALSE,"076-96";#N/A,#N/A,FALSE,"019-97";#N/A,#N/A,FALSE,"021-97";#N/A,#N/A,FALSE,"022-97";#N/A,#N/A,FALSE,"028-97"}</definedName>
    <definedName name="adfdfa" hidden="1">{#N/A,#N/A,FALSE,"GERAL";#N/A,#N/A,FALSE,"012-96";#N/A,#N/A,FALSE,"018-96";#N/A,#N/A,FALSE,"027-96";#N/A,#N/A,FALSE,"059-96";#N/A,#N/A,FALSE,"076-96";#N/A,#N/A,FALSE,"019-97";#N/A,#N/A,FALSE,"021-97";#N/A,#N/A,FALSE,"022-97";#N/A,#N/A,FALSE,"028-97"}</definedName>
    <definedName name="adfedfds">#N/A</definedName>
    <definedName name="ads" localSheetId="4">'[101]RESUMO-DVOP 4ª MED'!$V$23</definedName>
    <definedName name="ads">'[101]RESUMO-DVOP 4ª MED'!$V$23</definedName>
    <definedName name="adsf" localSheetId="4" hidden="1">{"'gráf jan00'!$A$1:$AK$41"}</definedName>
    <definedName name="adsf" localSheetId="9" hidden="1">{"'gráf jan00'!$A$1:$AK$41"}</definedName>
    <definedName name="adsf" localSheetId="8" hidden="1">{"'gráf jan00'!$A$1:$AK$41"}</definedName>
    <definedName name="adsf" hidden="1">{"'gráf jan00'!$A$1:$AK$41"}</definedName>
    <definedName name="adsfad" localSheetId="4" hidden="1">{#N/A,#N/A,FALSE,"GERAL";#N/A,#N/A,FALSE,"012-96";#N/A,#N/A,FALSE,"018-96";#N/A,#N/A,FALSE,"027-96";#N/A,#N/A,FALSE,"059-96";#N/A,#N/A,FALSE,"076-96";#N/A,#N/A,FALSE,"019-97";#N/A,#N/A,FALSE,"021-97";#N/A,#N/A,FALSE,"022-97";#N/A,#N/A,FALSE,"028-97"}</definedName>
    <definedName name="adsfad" localSheetId="9" hidden="1">{#N/A,#N/A,FALSE,"GERAL";#N/A,#N/A,FALSE,"012-96";#N/A,#N/A,FALSE,"018-96";#N/A,#N/A,FALSE,"027-96";#N/A,#N/A,FALSE,"059-96";#N/A,#N/A,FALSE,"076-96";#N/A,#N/A,FALSE,"019-97";#N/A,#N/A,FALSE,"021-97";#N/A,#N/A,FALSE,"022-97";#N/A,#N/A,FALSE,"028-97"}</definedName>
    <definedName name="adsfad" localSheetId="8" hidden="1">{#N/A,#N/A,FALSE,"GERAL";#N/A,#N/A,FALSE,"012-96";#N/A,#N/A,FALSE,"018-96";#N/A,#N/A,FALSE,"027-96";#N/A,#N/A,FALSE,"059-96";#N/A,#N/A,FALSE,"076-96";#N/A,#N/A,FALSE,"019-97";#N/A,#N/A,FALSE,"021-97";#N/A,#N/A,FALSE,"022-97";#N/A,#N/A,FALSE,"028-97"}</definedName>
    <definedName name="adsfad" hidden="1">{#N/A,#N/A,FALSE,"GERAL";#N/A,#N/A,FALSE,"012-96";#N/A,#N/A,FALSE,"018-96";#N/A,#N/A,FALSE,"027-96";#N/A,#N/A,FALSE,"059-96";#N/A,#N/A,FALSE,"076-96";#N/A,#N/A,FALSE,"019-97";#N/A,#N/A,FALSE,"021-97";#N/A,#N/A,FALSE,"022-97";#N/A,#N/A,FALSE,"028-97"}</definedName>
    <definedName name="AEP" localSheetId="4">#REF!</definedName>
    <definedName name="AEP" localSheetId="15">#REF!</definedName>
    <definedName name="AEP" localSheetId="9">#REF!</definedName>
    <definedName name="AEP" localSheetId="8">#REF!</definedName>
    <definedName name="AEP">#REF!</definedName>
    <definedName name="AEPMA" localSheetId="4">[98]ROSTO!#REF!</definedName>
    <definedName name="AEPMA" localSheetId="15">[98]ROSTO!#REF!</definedName>
    <definedName name="AEPMA" localSheetId="9">[98]ROSTO!#REF!</definedName>
    <definedName name="AEPMA" localSheetId="8">[98]ROSTO!#REF!</definedName>
    <definedName name="AEPMA">[98]ROSTO!#REF!</definedName>
    <definedName name="AEPTA" localSheetId="4">#REF!</definedName>
    <definedName name="AEPTA" localSheetId="15">#REF!</definedName>
    <definedName name="AEPTA" localSheetId="9">#REF!</definedName>
    <definedName name="AEPTA" localSheetId="8">#REF!</definedName>
    <definedName name="AEPTA">#REF!</definedName>
    <definedName name="AERG" localSheetId="3">#REF!</definedName>
    <definedName name="AERG">#REF!</definedName>
    <definedName name="AF" localSheetId="4">#REF!</definedName>
    <definedName name="AF" localSheetId="15">#REF!</definedName>
    <definedName name="AF">#REF!</definedName>
    <definedName name="AF_11" localSheetId="4">#REF!</definedName>
    <definedName name="AF_11" localSheetId="15">#REF!</definedName>
    <definedName name="AF_11">#REF!</definedName>
    <definedName name="afdfd" localSheetId="4" hidden="1">{#N/A,#N/A,FALSE,"GERAL";#N/A,#N/A,FALSE,"012-96";#N/A,#N/A,FALSE,"018-96";#N/A,#N/A,FALSE,"027-96";#N/A,#N/A,FALSE,"059-96";#N/A,#N/A,FALSE,"076-96";#N/A,#N/A,FALSE,"019-97";#N/A,#N/A,FALSE,"021-97";#N/A,#N/A,FALSE,"022-97";#N/A,#N/A,FALSE,"028-97"}</definedName>
    <definedName name="afdfd" localSheetId="9" hidden="1">{#N/A,#N/A,FALSE,"GERAL";#N/A,#N/A,FALSE,"012-96";#N/A,#N/A,FALSE,"018-96";#N/A,#N/A,FALSE,"027-96";#N/A,#N/A,FALSE,"059-96";#N/A,#N/A,FALSE,"076-96";#N/A,#N/A,FALSE,"019-97";#N/A,#N/A,FALSE,"021-97";#N/A,#N/A,FALSE,"022-97";#N/A,#N/A,FALSE,"028-97"}</definedName>
    <definedName name="afdfd" localSheetId="8" hidden="1">{#N/A,#N/A,FALSE,"GERAL";#N/A,#N/A,FALSE,"012-96";#N/A,#N/A,FALSE,"018-96";#N/A,#N/A,FALSE,"027-96";#N/A,#N/A,FALSE,"059-96";#N/A,#N/A,FALSE,"076-96";#N/A,#N/A,FALSE,"019-97";#N/A,#N/A,FALSE,"021-97";#N/A,#N/A,FALSE,"022-97";#N/A,#N/A,FALSE,"028-97"}</definedName>
    <definedName name="afdfd" hidden="1">{#N/A,#N/A,FALSE,"GERAL";#N/A,#N/A,FALSE,"012-96";#N/A,#N/A,FALSE,"018-96";#N/A,#N/A,FALSE,"027-96";#N/A,#N/A,FALSE,"059-96";#N/A,#N/A,FALSE,"076-96";#N/A,#N/A,FALSE,"019-97";#N/A,#N/A,FALSE,"021-97";#N/A,#N/A,FALSE,"022-97";#N/A,#N/A,FALSE,"028-97"}</definedName>
    <definedName name="afds" localSheetId="4" hidden="1">{"'gráf jan00'!$A$1:$AK$41"}</definedName>
    <definedName name="afds" localSheetId="9" hidden="1">{"'gráf jan00'!$A$1:$AK$41"}</definedName>
    <definedName name="afds" localSheetId="8" hidden="1">{"'gráf jan00'!$A$1:$AK$41"}</definedName>
    <definedName name="afds" hidden="1">{"'gráf jan00'!$A$1:$AK$41"}</definedName>
    <definedName name="AFP" localSheetId="15">#REF!</definedName>
    <definedName name="AFP">#REF!</definedName>
    <definedName name="AFP_11" localSheetId="15">#REF!</definedName>
    <definedName name="AFP_11">#REF!</definedName>
    <definedName name="ag" localSheetId="4">'[102]memória de calculo_liquida'!#REF!</definedName>
    <definedName name="ag" localSheetId="15">'[102]memória de calculo_liquida'!#REF!</definedName>
    <definedName name="ag">'[102]memória de calculo_liquida'!#REF!</definedName>
    <definedName name="aga" localSheetId="4" hidden="1">{#N/A,#N/A,FALSE,"GERAL";#N/A,#N/A,FALSE,"012-96";#N/A,#N/A,FALSE,"018-96";#N/A,#N/A,FALSE,"027-96";#N/A,#N/A,FALSE,"059-96";#N/A,#N/A,FALSE,"076-96";#N/A,#N/A,FALSE,"019-97";#N/A,#N/A,FALSE,"021-97";#N/A,#N/A,FALSE,"022-97";#N/A,#N/A,FALSE,"028-97"}</definedName>
    <definedName name="aga" localSheetId="9" hidden="1">{#N/A,#N/A,FALSE,"GERAL";#N/A,#N/A,FALSE,"012-96";#N/A,#N/A,FALSE,"018-96";#N/A,#N/A,FALSE,"027-96";#N/A,#N/A,FALSE,"059-96";#N/A,#N/A,FALSE,"076-96";#N/A,#N/A,FALSE,"019-97";#N/A,#N/A,FALSE,"021-97";#N/A,#N/A,FALSE,"022-97";#N/A,#N/A,FALSE,"028-97"}</definedName>
    <definedName name="aga" localSheetId="8" hidden="1">{#N/A,#N/A,FALSE,"GERAL";#N/A,#N/A,FALSE,"012-96";#N/A,#N/A,FALSE,"018-96";#N/A,#N/A,FALSE,"027-96";#N/A,#N/A,FALSE,"059-96";#N/A,#N/A,FALSE,"076-96";#N/A,#N/A,FALSE,"019-97";#N/A,#N/A,FALSE,"021-97";#N/A,#N/A,FALSE,"022-97";#N/A,#N/A,FALSE,"028-97"}</definedName>
    <definedName name="aga" hidden="1">{#N/A,#N/A,FALSE,"GERAL";#N/A,#N/A,FALSE,"012-96";#N/A,#N/A,FALSE,"018-96";#N/A,#N/A,FALSE,"027-96";#N/A,#N/A,FALSE,"059-96";#N/A,#N/A,FALSE,"076-96";#N/A,#N/A,FALSE,"019-97";#N/A,#N/A,FALSE,"021-97";#N/A,#N/A,FALSE,"022-97";#N/A,#N/A,FALSE,"028-97"}</definedName>
    <definedName name="AGAKLJDFK" localSheetId="4" hidden="1">{"'gráf jan00'!$A$1:$AK$41"}</definedName>
    <definedName name="AGAKLJDFK" localSheetId="9" hidden="1">{"'gráf jan00'!$A$1:$AK$41"}</definedName>
    <definedName name="AGAKLJDFK" localSheetId="8" hidden="1">{"'gráf jan00'!$A$1:$AK$41"}</definedName>
    <definedName name="AGAKLJDFK" hidden="1">{"'gráf jan00'!$A$1:$AK$41"}</definedName>
    <definedName name="AGB" localSheetId="3">#REF!</definedName>
    <definedName name="AGB">#REF!</definedName>
    <definedName name="agdadf" localSheetId="4" hidden="1">{#N/A,#N/A,FALSE,"GERAL";#N/A,#N/A,FALSE,"012-96";#N/A,#N/A,FALSE,"018-96";#N/A,#N/A,FALSE,"027-96";#N/A,#N/A,FALSE,"059-96";#N/A,#N/A,FALSE,"076-96";#N/A,#N/A,FALSE,"019-97";#N/A,#N/A,FALSE,"021-97";#N/A,#N/A,FALSE,"022-97";#N/A,#N/A,FALSE,"028-97"}</definedName>
    <definedName name="agdadf" localSheetId="9" hidden="1">{#N/A,#N/A,FALSE,"GERAL";#N/A,#N/A,FALSE,"012-96";#N/A,#N/A,FALSE,"018-96";#N/A,#N/A,FALSE,"027-96";#N/A,#N/A,FALSE,"059-96";#N/A,#N/A,FALSE,"076-96";#N/A,#N/A,FALSE,"019-97";#N/A,#N/A,FALSE,"021-97";#N/A,#N/A,FALSE,"022-97";#N/A,#N/A,FALSE,"028-97"}</definedName>
    <definedName name="agdadf" localSheetId="8" hidden="1">{#N/A,#N/A,FALSE,"GERAL";#N/A,#N/A,FALSE,"012-96";#N/A,#N/A,FALSE,"018-96";#N/A,#N/A,FALSE,"027-96";#N/A,#N/A,FALSE,"059-96";#N/A,#N/A,FALSE,"076-96";#N/A,#N/A,FALSE,"019-97";#N/A,#N/A,FALSE,"021-97";#N/A,#N/A,FALSE,"022-97";#N/A,#N/A,FALSE,"028-97"}</definedName>
    <definedName name="agdadf" hidden="1">{#N/A,#N/A,FALSE,"GERAL";#N/A,#N/A,FALSE,"012-96";#N/A,#N/A,FALSE,"018-96";#N/A,#N/A,FALSE,"027-96";#N/A,#N/A,FALSE,"059-96";#N/A,#N/A,FALSE,"076-96";#N/A,#N/A,FALSE,"019-97";#N/A,#N/A,FALSE,"021-97";#N/A,#N/A,FALSE,"022-97";#N/A,#N/A,FALSE,"028-97"}</definedName>
    <definedName name="agdagdad" localSheetId="4" hidden="1">{#N/A,#N/A,FALSE,"GERAL";#N/A,#N/A,FALSE,"012-96";#N/A,#N/A,FALSE,"018-96";#N/A,#N/A,FALSE,"027-96";#N/A,#N/A,FALSE,"059-96";#N/A,#N/A,FALSE,"076-96";#N/A,#N/A,FALSE,"019-97";#N/A,#N/A,FALSE,"021-97";#N/A,#N/A,FALSE,"022-97";#N/A,#N/A,FALSE,"028-97"}</definedName>
    <definedName name="agdagdad" localSheetId="9" hidden="1">{#N/A,#N/A,FALSE,"GERAL";#N/A,#N/A,FALSE,"012-96";#N/A,#N/A,FALSE,"018-96";#N/A,#N/A,FALSE,"027-96";#N/A,#N/A,FALSE,"059-96";#N/A,#N/A,FALSE,"076-96";#N/A,#N/A,FALSE,"019-97";#N/A,#N/A,FALSE,"021-97";#N/A,#N/A,FALSE,"022-97";#N/A,#N/A,FALSE,"028-97"}</definedName>
    <definedName name="agdagdad" localSheetId="8" hidden="1">{#N/A,#N/A,FALSE,"GERAL";#N/A,#N/A,FALSE,"012-96";#N/A,#N/A,FALSE,"018-96";#N/A,#N/A,FALSE,"027-96";#N/A,#N/A,FALSE,"059-96";#N/A,#N/A,FALSE,"076-96";#N/A,#N/A,FALSE,"019-97";#N/A,#N/A,FALSE,"021-97";#N/A,#N/A,FALSE,"022-97";#N/A,#N/A,FALSE,"028-97"}</definedName>
    <definedName name="agdagdad" hidden="1">{#N/A,#N/A,FALSE,"GERAL";#N/A,#N/A,FALSE,"012-96";#N/A,#N/A,FALSE,"018-96";#N/A,#N/A,FALSE,"027-96";#N/A,#N/A,FALSE,"059-96";#N/A,#N/A,FALSE,"076-96";#N/A,#N/A,FALSE,"019-97";#N/A,#N/A,FALSE,"021-97";#N/A,#N/A,FALSE,"022-97";#N/A,#N/A,FALSE,"028-97"}</definedName>
    <definedName name="AGENCIA" localSheetId="4">#REF!</definedName>
    <definedName name="AGENCIA" localSheetId="15">#REF!</definedName>
    <definedName name="AGENCIA" localSheetId="9">#REF!</definedName>
    <definedName name="AGENCIA" localSheetId="8">#REF!</definedName>
    <definedName name="AGENCIA">#REF!</definedName>
    <definedName name="agfggfdfda" localSheetId="4" hidden="1">{#N/A,#N/A,FALSE,"GERAL";#N/A,#N/A,FALSE,"012-96";#N/A,#N/A,FALSE,"018-96";#N/A,#N/A,FALSE,"027-96";#N/A,#N/A,FALSE,"059-96";#N/A,#N/A,FALSE,"076-96";#N/A,#N/A,FALSE,"019-97";#N/A,#N/A,FALSE,"021-97";#N/A,#N/A,FALSE,"022-97";#N/A,#N/A,FALSE,"028-97"}</definedName>
    <definedName name="agfggfdfda" localSheetId="9" hidden="1">{#N/A,#N/A,FALSE,"GERAL";#N/A,#N/A,FALSE,"012-96";#N/A,#N/A,FALSE,"018-96";#N/A,#N/A,FALSE,"027-96";#N/A,#N/A,FALSE,"059-96";#N/A,#N/A,FALSE,"076-96";#N/A,#N/A,FALSE,"019-97";#N/A,#N/A,FALSE,"021-97";#N/A,#N/A,FALSE,"022-97";#N/A,#N/A,FALSE,"028-97"}</definedName>
    <definedName name="agfggfdfda" localSheetId="8" hidden="1">{#N/A,#N/A,FALSE,"GERAL";#N/A,#N/A,FALSE,"012-96";#N/A,#N/A,FALSE,"018-96";#N/A,#N/A,FALSE,"027-96";#N/A,#N/A,FALSE,"059-96";#N/A,#N/A,FALSE,"076-96";#N/A,#N/A,FALSE,"019-97";#N/A,#N/A,FALSE,"021-97";#N/A,#N/A,FALSE,"022-97";#N/A,#N/A,FALSE,"028-97"}</definedName>
    <definedName name="agfggfdfda" hidden="1">{#N/A,#N/A,FALSE,"GERAL";#N/A,#N/A,FALSE,"012-96";#N/A,#N/A,FALSE,"018-96";#N/A,#N/A,FALSE,"027-96";#N/A,#N/A,FALSE,"059-96";#N/A,#N/A,FALSE,"076-96";#N/A,#N/A,FALSE,"019-97";#N/A,#N/A,FALSE,"021-97";#N/A,#N/A,FALSE,"022-97";#N/A,#N/A,FALSE,"028-97"}</definedName>
    <definedName name="agga" localSheetId="4" hidden="1">{#N/A,#N/A,FALSE,"GERAL";#N/A,#N/A,FALSE,"012-96";#N/A,#N/A,FALSE,"018-96";#N/A,#N/A,FALSE,"027-96";#N/A,#N/A,FALSE,"059-96";#N/A,#N/A,FALSE,"076-96";#N/A,#N/A,FALSE,"019-97";#N/A,#N/A,FALSE,"021-97";#N/A,#N/A,FALSE,"022-97";#N/A,#N/A,FALSE,"028-97"}</definedName>
    <definedName name="agga" localSheetId="9" hidden="1">{#N/A,#N/A,FALSE,"GERAL";#N/A,#N/A,FALSE,"012-96";#N/A,#N/A,FALSE,"018-96";#N/A,#N/A,FALSE,"027-96";#N/A,#N/A,FALSE,"059-96";#N/A,#N/A,FALSE,"076-96";#N/A,#N/A,FALSE,"019-97";#N/A,#N/A,FALSE,"021-97";#N/A,#N/A,FALSE,"022-97";#N/A,#N/A,FALSE,"028-97"}</definedName>
    <definedName name="agga" localSheetId="8" hidden="1">{#N/A,#N/A,FALSE,"GERAL";#N/A,#N/A,FALSE,"012-96";#N/A,#N/A,FALSE,"018-96";#N/A,#N/A,FALSE,"027-96";#N/A,#N/A,FALSE,"059-96";#N/A,#N/A,FALSE,"076-96";#N/A,#N/A,FALSE,"019-97";#N/A,#N/A,FALSE,"021-97";#N/A,#N/A,FALSE,"022-97";#N/A,#N/A,FALSE,"028-97"}</definedName>
    <definedName name="agga" hidden="1">{#N/A,#N/A,FALSE,"GERAL";#N/A,#N/A,FALSE,"012-96";#N/A,#N/A,FALSE,"018-96";#N/A,#N/A,FALSE,"027-96";#N/A,#N/A,FALSE,"059-96";#N/A,#N/A,FALSE,"076-96";#N/A,#N/A,FALSE,"019-97";#N/A,#N/A,FALSE,"021-97";#N/A,#N/A,FALSE,"022-97";#N/A,#N/A,FALSE,"028-97"}</definedName>
    <definedName name="agitannasmna" localSheetId="4" hidden="1">{#N/A,#N/A,FALSE,"GERAL";#N/A,#N/A,FALSE,"012-96";#N/A,#N/A,FALSE,"018-96";#N/A,#N/A,FALSE,"027-96";#N/A,#N/A,FALSE,"059-96";#N/A,#N/A,FALSE,"076-96";#N/A,#N/A,FALSE,"019-97";#N/A,#N/A,FALSE,"021-97";#N/A,#N/A,FALSE,"022-97";#N/A,#N/A,FALSE,"028-97"}</definedName>
    <definedName name="agitannasmna" localSheetId="9" hidden="1">{#N/A,#N/A,FALSE,"GERAL";#N/A,#N/A,FALSE,"012-96";#N/A,#N/A,FALSE,"018-96";#N/A,#N/A,FALSE,"027-96";#N/A,#N/A,FALSE,"059-96";#N/A,#N/A,FALSE,"076-96";#N/A,#N/A,FALSE,"019-97";#N/A,#N/A,FALSE,"021-97";#N/A,#N/A,FALSE,"022-97";#N/A,#N/A,FALSE,"028-97"}</definedName>
    <definedName name="agitannasmna" localSheetId="8" hidden="1">{#N/A,#N/A,FALSE,"GERAL";#N/A,#N/A,FALSE,"012-96";#N/A,#N/A,FALSE,"018-96";#N/A,#N/A,FALSE,"027-96";#N/A,#N/A,FALSE,"059-96";#N/A,#N/A,FALSE,"076-96";#N/A,#N/A,FALSE,"019-97";#N/A,#N/A,FALSE,"021-97";#N/A,#N/A,FALSE,"022-97";#N/A,#N/A,FALSE,"028-97"}</definedName>
    <definedName name="agitannasmna" hidden="1">{#N/A,#N/A,FALSE,"GERAL";#N/A,#N/A,FALSE,"012-96";#N/A,#N/A,FALSE,"018-96";#N/A,#N/A,FALSE,"027-96";#N/A,#N/A,FALSE,"059-96";#N/A,#N/A,FALSE,"076-96";#N/A,#N/A,FALSE,"019-97";#N/A,#N/A,FALSE,"021-97";#N/A,#N/A,FALSE,"022-97";#N/A,#N/A,FALSE,"028-97"}</definedName>
    <definedName name="ago" localSheetId="4" hidden="1">{"'gráf jan00'!$A$1:$AK$41"}</definedName>
    <definedName name="ago" localSheetId="9" hidden="1">{"'gráf jan00'!$A$1:$AK$41"}</definedName>
    <definedName name="ago" localSheetId="8" hidden="1">{"'gráf jan00'!$A$1:$AK$41"}</definedName>
    <definedName name="ago" hidden="1">{"'gráf jan00'!$A$1:$AK$41"}</definedName>
    <definedName name="AGORA" hidden="1">{#N/A,#N/A,FALSE,"SS";#N/A,#N/A,FALSE,"TER1";#N/A,#N/A,FALSE,"TER2";#N/A,#N/A,FALSE,"TER3";#N/A,#N/A,FALSE,"TP1";#N/A,#N/A,FALSE,"TP2";#N/A,#N/A,FALSE,"TP3";#N/A,#N/A,FALSE,"DI1";#N/A,#N/A,FALSE,"DI2";#N/A,#N/A,FALSE,"DI3";#N/A,#N/A,FALSE,"DS1";#N/A,#N/A,FALSE,"DS2";#N/A,#N/A,FALSE,"CM"}</definedName>
    <definedName name="AGORA2" hidden="1">{#N/A,#N/A,FALSE,"SS";#N/A,#N/A,FALSE,"TER1";#N/A,#N/A,FALSE,"TER2";#N/A,#N/A,FALSE,"TER3";#N/A,#N/A,FALSE,"TP1";#N/A,#N/A,FALSE,"TP2";#N/A,#N/A,FALSE,"TP3";#N/A,#N/A,FALSE,"DI1";#N/A,#N/A,FALSE,"DI2";#N/A,#N/A,FALSE,"DI3";#N/A,#N/A,FALSE,"DS1";#N/A,#N/A,FALSE,"DS2";#N/A,#N/A,FALSE,"CM"}</definedName>
    <definedName name="agost5" localSheetId="4" hidden="1">{"'gráf jan00'!$A$1:$AK$41"}</definedName>
    <definedName name="agost5" localSheetId="9" hidden="1">{"'gráf jan00'!$A$1:$AK$41"}</definedName>
    <definedName name="agost5" localSheetId="8" hidden="1">{"'gráf jan00'!$A$1:$AK$41"}</definedName>
    <definedName name="agost5" hidden="1">{"'gráf jan00'!$A$1:$AK$41"}</definedName>
    <definedName name="Agosto" localSheetId="4">#N/A</definedName>
    <definedName name="Agosto" localSheetId="9">'Mem Calc Pontes'!Agosto</definedName>
    <definedName name="Agosto" localSheetId="8">'Mem. Calc.'!Agosto</definedName>
    <definedName name="Agosto">[0]!Agosto</definedName>
    <definedName name="agosto2016" hidden="1">{#N/A,#N/A,TRUE,"Serviços"}</definedName>
    <definedName name="AGREGADO" localSheetId="4">#REF!</definedName>
    <definedName name="AGREGADO" localSheetId="15">#REF!</definedName>
    <definedName name="AGREGADO" localSheetId="21">#REF!</definedName>
    <definedName name="AGREGADO" localSheetId="9">#REF!</definedName>
    <definedName name="AGREGADO" localSheetId="8">#REF!</definedName>
    <definedName name="AGREGADO">#REF!</definedName>
    <definedName name="AGREGADO_10" localSheetId="4">#REF!</definedName>
    <definedName name="AGREGADO_10" localSheetId="15">#REF!</definedName>
    <definedName name="AGREGADO_10" localSheetId="9">#REF!</definedName>
    <definedName name="AGREGADO_10" localSheetId="8">#REF!</definedName>
    <definedName name="AGREGADO_10">#REF!</definedName>
    <definedName name="AGREGADO_4">"$'memória de calculo_liquida'.$#REF!$#REF!"</definedName>
    <definedName name="AGREGADO_5" localSheetId="15">'[103]memória de calculo_liquida'!#REF!</definedName>
    <definedName name="AGREGADO_5" localSheetId="9">'[103]memória de calculo_liquida'!#REF!</definedName>
    <definedName name="AGREGADO_5">'[103]memória de calculo_liquida'!#REF!</definedName>
    <definedName name="AGREGADO_5_11" localSheetId="4">'[104]memória de calculo_liquida'!#REF!</definedName>
    <definedName name="AGREGADO_5_11" localSheetId="15">'[104]memória de calculo_liquida'!#REF!</definedName>
    <definedName name="AGREGADO_5_11" localSheetId="9">'[104]memória de calculo_liquida'!#REF!</definedName>
    <definedName name="AGREGADO_5_11" localSheetId="8">'[104]memória de calculo_liquida'!#REF!</definedName>
    <definedName name="AGREGADO_5_11">'[104]memória de calculo_liquida'!#REF!</definedName>
    <definedName name="AGREGADO_5_4" localSheetId="4">#REF!</definedName>
    <definedName name="AGREGADO_5_4" localSheetId="15">#REF!</definedName>
    <definedName name="AGREGADO_5_4" localSheetId="9">#REF!</definedName>
    <definedName name="AGREGADO_5_4" localSheetId="8">#REF!</definedName>
    <definedName name="AGREGADO_5_4">#REF!</definedName>
    <definedName name="AGREGADO_6" localSheetId="4">#REF!</definedName>
    <definedName name="AGREGADO_6" localSheetId="15">#REF!</definedName>
    <definedName name="AGREGADO_6" localSheetId="9">#REF!</definedName>
    <definedName name="AGREGADO_6" localSheetId="8">#REF!</definedName>
    <definedName name="AGREGADO_6">#REF!</definedName>
    <definedName name="AGREGADO_9" localSheetId="4">#REF!</definedName>
    <definedName name="AGREGADO_9" localSheetId="15">#REF!</definedName>
    <definedName name="AGREGADO_9" localSheetId="9">#REF!</definedName>
    <definedName name="AGREGADO_9" localSheetId="8">#REF!</definedName>
    <definedName name="AGREGADO_9">#REF!</definedName>
    <definedName name="AGUA" localSheetId="16">NÃO.DISP()</definedName>
    <definedName name="agua" localSheetId="4" hidden="1">{#N/A,#N/A,FALSE,"GERAL";#N/A,#N/A,FALSE,"012-96";#N/A,#N/A,FALSE,"018-96";#N/A,#N/A,FALSE,"027-96";#N/A,#N/A,FALSE,"059-96";#N/A,#N/A,FALSE,"076-96";#N/A,#N/A,FALSE,"019-97";#N/A,#N/A,FALSE,"021-97";#N/A,#N/A,FALSE,"022-97";#N/A,#N/A,FALSE,"028-97"}</definedName>
    <definedName name="AGUA" localSheetId="3">NÃO.DISP()</definedName>
    <definedName name="AGUA" localSheetId="18">NÃO.DISP()</definedName>
    <definedName name="AGUA" localSheetId="19">NÃO.DISP()</definedName>
    <definedName name="agua" localSheetId="7" hidden="1">{#N/A,#N/A,FALSE,"GERAL";#N/A,#N/A,FALSE,"012-96";#N/A,#N/A,FALSE,"018-96";#N/A,#N/A,FALSE,"027-96";#N/A,#N/A,FALSE,"059-96";#N/A,#N/A,FALSE,"076-96";#N/A,#N/A,FALSE,"019-97";#N/A,#N/A,FALSE,"021-97";#N/A,#N/A,FALSE,"022-97";#N/A,#N/A,FALSE,"028-97"}</definedName>
    <definedName name="AGUA" localSheetId="20">NÃO.DISP()</definedName>
    <definedName name="agua" localSheetId="9" hidden="1">{#N/A,#N/A,FALSE,"GERAL";#N/A,#N/A,FALSE,"012-96";#N/A,#N/A,FALSE,"018-96";#N/A,#N/A,FALSE,"027-96";#N/A,#N/A,FALSE,"059-96";#N/A,#N/A,FALSE,"076-96";#N/A,#N/A,FALSE,"019-97";#N/A,#N/A,FALSE,"021-97";#N/A,#N/A,FALSE,"022-97";#N/A,#N/A,FALSE,"028-97"}</definedName>
    <definedName name="agua" localSheetId="8" hidden="1">{#N/A,#N/A,FALSE,"GERAL";#N/A,#N/A,FALSE,"012-96";#N/A,#N/A,FALSE,"018-96";#N/A,#N/A,FALSE,"027-96";#N/A,#N/A,FALSE,"059-96";#N/A,#N/A,FALSE,"076-96";#N/A,#N/A,FALSE,"019-97";#N/A,#N/A,FALSE,"021-97";#N/A,#N/A,FALSE,"022-97";#N/A,#N/A,FALSE,"028-97"}</definedName>
    <definedName name="AGUA" localSheetId="17">NÃO.DISP()</definedName>
    <definedName name="AGUA">NÃO.DISP()</definedName>
    <definedName name="AILTON" localSheetId="4">[0]!Plan1</definedName>
    <definedName name="AILTON" localSheetId="15">CORREÇÃO!Plan1</definedName>
    <definedName name="AILTON" localSheetId="9">[0]!Plan1</definedName>
    <definedName name="AILTON" localSheetId="8">[0]!Plan1</definedName>
    <definedName name="AILTON">[0]!Plan1</definedName>
    <definedName name="AILTON_1">#N/A</definedName>
    <definedName name="AILTON_2">#N/A</definedName>
    <definedName name="aj" localSheetId="4">#REF!</definedName>
    <definedName name="aj" localSheetId="15">#REF!</definedName>
    <definedName name="AJ" localSheetId="21">#REF!</definedName>
    <definedName name="aj" localSheetId="9">#REF!</definedName>
    <definedName name="aj" localSheetId="8">#REF!</definedName>
    <definedName name="aj">#REF!</definedName>
    <definedName name="AJA">#REF!</definedName>
    <definedName name="ajud" localSheetId="4">'[105]padrão salarial'!$N$29</definedName>
    <definedName name="ajud">'[105]padrão salarial'!$N$29</definedName>
    <definedName name="al" localSheetId="3">[58]Consultoria!#REF!</definedName>
    <definedName name="al">[36]Consultoria!#REF!</definedName>
    <definedName name="ala_3" localSheetId="4">#REF!</definedName>
    <definedName name="ala_3" localSheetId="15">#REF!</definedName>
    <definedName name="ala_3" localSheetId="9">#REF!</definedName>
    <definedName name="ala_3" localSheetId="8">#REF!</definedName>
    <definedName name="ala_3">#REF!</definedName>
    <definedName name="alcool" localSheetId="4">#REF!</definedName>
    <definedName name="alcool" localSheetId="15">#REF!</definedName>
    <definedName name="alcool" localSheetId="9">#REF!</definedName>
    <definedName name="alcool" localSheetId="8">#REF!</definedName>
    <definedName name="alcool">#REF!</definedName>
    <definedName name="alex" localSheetId="4" hidden="1">{#N/A,#N/A,FALSE,"MO (2)"}</definedName>
    <definedName name="alex" localSheetId="21" hidden="1">{#N/A,#N/A,FALSE,"MO (2)"}</definedName>
    <definedName name="alex" localSheetId="9" hidden="1">{#N/A,#N/A,FALSE,"MO (2)"}</definedName>
    <definedName name="alex" localSheetId="8" hidden="1">{#N/A,#N/A,FALSE,"MO (2)"}</definedName>
    <definedName name="alex" hidden="1">{#N/A,#N/A,FALSE,"MO (2)"}</definedName>
    <definedName name="alex_1" hidden="1">{#N/A,#N/A,FALSE,"MO (2)"}</definedName>
    <definedName name="ali_1" localSheetId="4">#REF!</definedName>
    <definedName name="ali_1" localSheetId="15">#REF!</definedName>
    <definedName name="ali_1" localSheetId="9">#REF!</definedName>
    <definedName name="ali_1" localSheetId="8">#REF!</definedName>
    <definedName name="ali_1">#REF!</definedName>
    <definedName name="ali_2" localSheetId="4">#REF!</definedName>
    <definedName name="ali_2" localSheetId="15">#REF!</definedName>
    <definedName name="ali_2" localSheetId="9">#REF!</definedName>
    <definedName name="ali_2" localSheetId="8">#REF!</definedName>
    <definedName name="ali_2">#REF!</definedName>
    <definedName name="ali_3" localSheetId="4">#REF!</definedName>
    <definedName name="ali_3" localSheetId="15">#REF!</definedName>
    <definedName name="ali_3" localSheetId="9">#REF!</definedName>
    <definedName name="ali_3" localSheetId="8">#REF!</definedName>
    <definedName name="ali_3">#REF!</definedName>
    <definedName name="ALI_CARNE_1" localSheetId="15">#REF!</definedName>
    <definedName name="ALI_CARNE_1">#REF!</definedName>
    <definedName name="ALI_CARNE_2" localSheetId="15">#REF!</definedName>
    <definedName name="ALI_CARNE_2">#REF!</definedName>
    <definedName name="ALIQ_1" localSheetId="15">#REF!</definedName>
    <definedName name="ALIQ_1">#REF!</definedName>
    <definedName name="ALIQ_10" localSheetId="15">#REF!</definedName>
    <definedName name="ALIQ_10">#REF!</definedName>
    <definedName name="ALIQ_2" localSheetId="15">#REF!</definedName>
    <definedName name="ALIQ_2">#REF!</definedName>
    <definedName name="ALIQ_3" localSheetId="15">#REF!</definedName>
    <definedName name="ALIQ_3">#REF!</definedName>
    <definedName name="ALIQ_4" localSheetId="15">#REF!</definedName>
    <definedName name="ALIQ_4">#REF!</definedName>
    <definedName name="ALIQ_5" localSheetId="15">#REF!</definedName>
    <definedName name="ALIQ_5">#REF!</definedName>
    <definedName name="ALIQ_6" localSheetId="15">#REF!</definedName>
    <definedName name="ALIQ_6">#REF!</definedName>
    <definedName name="ALIQ_7" localSheetId="15">#REF!</definedName>
    <definedName name="ALIQ_7">#REF!</definedName>
    <definedName name="ALIQ_8" localSheetId="15">#REF!</definedName>
    <definedName name="ALIQ_8">#REF!</definedName>
    <definedName name="ALIQ_9" localSheetId="15">#REF!</definedName>
    <definedName name="ALIQ_9">#REF!</definedName>
    <definedName name="ALTA" localSheetId="4">'[106]PRO-08'!#REF!</definedName>
    <definedName name="ALTA" localSheetId="15">'[106]PRO-08'!#REF!</definedName>
    <definedName name="ALTA" localSheetId="21">'[107]PRO-08'!#REF!</definedName>
    <definedName name="ALTA">'[106]PRO-08'!#REF!</definedName>
    <definedName name="ALTA_10" localSheetId="4">'[108]PRO-08'!#REF!</definedName>
    <definedName name="ALTA_10" localSheetId="15">'[108]PRO-08'!#REF!</definedName>
    <definedName name="ALTA_10">'[108]PRO-08'!#REF!</definedName>
    <definedName name="ALTA_25" localSheetId="4">'[108]PRO-08'!#REF!</definedName>
    <definedName name="ALTA_25" localSheetId="15">'[108]PRO-08'!#REF!</definedName>
    <definedName name="ALTA_25">'[108]PRO-08'!#REF!</definedName>
    <definedName name="ALTA_27" localSheetId="4">'[108]PRO-08'!#REF!</definedName>
    <definedName name="ALTA_27" localSheetId="15">'[108]PRO-08'!#REF!</definedName>
    <definedName name="ALTA_27">'[108]PRO-08'!#REF!</definedName>
    <definedName name="ALTA_29" localSheetId="4">'[108]PRO-08'!#REF!</definedName>
    <definedName name="ALTA_29" localSheetId="15">'[108]PRO-08'!#REF!</definedName>
    <definedName name="ALTA_29">'[108]PRO-08'!#REF!</definedName>
    <definedName name="ALTA_9" localSheetId="4">'[108]PRO-08'!#REF!</definedName>
    <definedName name="ALTA_9" localSheetId="15">'[108]PRO-08'!#REF!</definedName>
    <definedName name="ALTA_9">'[108]PRO-08'!#REF!</definedName>
    <definedName name="alteração" localSheetId="4">#REF!</definedName>
    <definedName name="alteração" localSheetId="15">#REF!</definedName>
    <definedName name="alteração" localSheetId="9">#REF!</definedName>
    <definedName name="alteração" localSheetId="8">#REF!</definedName>
    <definedName name="alteração">#REF!</definedName>
    <definedName name="ALVENARIA">#N/A</definedName>
    <definedName name="Alvenaria_vedação">"$#REF!.$A$76"</definedName>
    <definedName name="am" localSheetId="4" hidden="1">{#N/A,#N/A,FALSE,"MO (2)"}</definedName>
    <definedName name="am" localSheetId="21" hidden="1">{#N/A,#N/A,FALSE,"MO (2)"}</definedName>
    <definedName name="am" localSheetId="9" hidden="1">{#N/A,#N/A,FALSE,"MO (2)"}</definedName>
    <definedName name="am" localSheetId="8" hidden="1">{#N/A,#N/A,FALSE,"MO (2)"}</definedName>
    <definedName name="am" hidden="1">{#N/A,#N/A,FALSE,"MO (2)"}</definedName>
    <definedName name="AM.01" localSheetId="4">[109]Mat.!#REF!</definedName>
    <definedName name="AM.01" localSheetId="15">[109]Mat.!#REF!</definedName>
    <definedName name="AM.01">[109]Mat.!#REF!</definedName>
    <definedName name="AM.02" localSheetId="4">[109]Mat.!#REF!</definedName>
    <definedName name="AM.02" localSheetId="15">[109]Mat.!#REF!</definedName>
    <definedName name="AM.02">[109]Mat.!#REF!</definedName>
    <definedName name="AM.03" localSheetId="4">[109]Mat.!#REF!</definedName>
    <definedName name="AM.03" localSheetId="15">[109]Mat.!#REF!</definedName>
    <definedName name="AM.03">[109]Mat.!#REF!</definedName>
    <definedName name="AM.04" localSheetId="4">[109]Mat.!#REF!</definedName>
    <definedName name="AM.04" localSheetId="15">[109]Mat.!#REF!</definedName>
    <definedName name="AM.04">[109]Mat.!#REF!</definedName>
    <definedName name="AM.05" localSheetId="4">[109]Mat.!#REF!</definedName>
    <definedName name="AM.05" localSheetId="15">[109]Mat.!#REF!</definedName>
    <definedName name="AM.05">[109]Mat.!#REF!</definedName>
    <definedName name="AM.06" localSheetId="4">[109]Mat.!#REF!</definedName>
    <definedName name="AM.06" localSheetId="15">[109]Mat.!#REF!</definedName>
    <definedName name="AM.06">[109]Mat.!#REF!</definedName>
    <definedName name="AM.07" localSheetId="4">[109]Mat.!#REF!</definedName>
    <definedName name="AM.07" localSheetId="15">[109]Mat.!#REF!</definedName>
    <definedName name="AM.07">[109]Mat.!#REF!</definedName>
    <definedName name="AM.08" localSheetId="4">[109]Mat.!#REF!</definedName>
    <definedName name="AM.08" localSheetId="15">[109]Mat.!#REF!</definedName>
    <definedName name="AM.08">[109]Mat.!#REF!</definedName>
    <definedName name="AM.09" localSheetId="4">[109]Mat.!#REF!</definedName>
    <definedName name="AM.09" localSheetId="15">[109]Mat.!#REF!</definedName>
    <definedName name="AM.09">[109]Mat.!#REF!</definedName>
    <definedName name="AM.10" localSheetId="4">[109]Mat.!#REF!</definedName>
    <definedName name="AM.10" localSheetId="15">[109]Mat.!#REF!</definedName>
    <definedName name="AM.10">[109]Mat.!#REF!</definedName>
    <definedName name="AM.11" localSheetId="4">[109]Mat.!#REF!</definedName>
    <definedName name="AM.11" localSheetId="15">[109]Mat.!#REF!</definedName>
    <definedName name="AM.11">[109]Mat.!#REF!</definedName>
    <definedName name="AM.12" localSheetId="4">[109]Mat.!#REF!</definedName>
    <definedName name="AM.12" localSheetId="15">[109]Mat.!#REF!</definedName>
    <definedName name="AM.12">[109]Mat.!#REF!</definedName>
    <definedName name="AM.19" localSheetId="4">[109]Mat.!#REF!</definedName>
    <definedName name="AM.19" localSheetId="15">[109]Mat.!#REF!</definedName>
    <definedName name="AM.19">[109]Mat.!#REF!</definedName>
    <definedName name="AM.20" localSheetId="4">[109]Mat.!#REF!</definedName>
    <definedName name="AM.20" localSheetId="15">[109]Mat.!#REF!</definedName>
    <definedName name="AM.20">[109]Mat.!#REF!</definedName>
    <definedName name="AM.25" localSheetId="4">[109]Mat.!#REF!</definedName>
    <definedName name="AM.25" localSheetId="15">[109]Mat.!#REF!</definedName>
    <definedName name="AM.25">[109]Mat.!#REF!</definedName>
    <definedName name="AM.26" localSheetId="4">[109]Mat.!#REF!</definedName>
    <definedName name="AM.26" localSheetId="15">[109]Mat.!#REF!</definedName>
    <definedName name="AM.26">[109]Mat.!#REF!</definedName>
    <definedName name="AM.27" localSheetId="4">[109]Mat.!#REF!</definedName>
    <definedName name="AM.27" localSheetId="15">[109]Mat.!#REF!</definedName>
    <definedName name="AM.27">[109]Mat.!#REF!</definedName>
    <definedName name="AM.28" localSheetId="4">[109]Mat.!#REF!</definedName>
    <definedName name="AM.28" localSheetId="15">[109]Mat.!#REF!</definedName>
    <definedName name="AM.28">[109]Mat.!#REF!</definedName>
    <definedName name="AM.29" localSheetId="4">[109]Mat.!#REF!</definedName>
    <definedName name="AM.29" localSheetId="15">[109]Mat.!#REF!</definedName>
    <definedName name="AM.29">[109]Mat.!#REF!</definedName>
    <definedName name="AM.30" localSheetId="4">[109]Mat.!#REF!</definedName>
    <definedName name="AM.30" localSheetId="15">[109]Mat.!#REF!</definedName>
    <definedName name="AM.30">[109]Mat.!#REF!</definedName>
    <definedName name="AM.35" localSheetId="4">[109]Mat.!#REF!</definedName>
    <definedName name="AM.35" localSheetId="15">[109]Mat.!#REF!</definedName>
    <definedName name="AM.35">[109]Mat.!#REF!</definedName>
    <definedName name="AM.36" localSheetId="4">[109]Mat.!#REF!</definedName>
    <definedName name="AM.36" localSheetId="15">[109]Mat.!#REF!</definedName>
    <definedName name="AM.36">[109]Mat.!#REF!</definedName>
    <definedName name="AM.37" localSheetId="4">[109]Mat.!#REF!</definedName>
    <definedName name="AM.37" localSheetId="15">[109]Mat.!#REF!</definedName>
    <definedName name="AM.37">[109]Mat.!#REF!</definedName>
    <definedName name="amarela" localSheetId="4">#REF!</definedName>
    <definedName name="amarela" localSheetId="15">#REF!</definedName>
    <definedName name="amarela" localSheetId="21">#REF!</definedName>
    <definedName name="amarela" localSheetId="9">#REF!</definedName>
    <definedName name="amarela" localSheetId="8">#REF!</definedName>
    <definedName name="amarela">#REF!</definedName>
    <definedName name="amarela_25" localSheetId="4">#REF!</definedName>
    <definedName name="amarela_25" localSheetId="15">#REF!</definedName>
    <definedName name="amarela_25" localSheetId="9">#REF!</definedName>
    <definedName name="amarela_25" localSheetId="8">#REF!</definedName>
    <definedName name="amarela_25">#REF!</definedName>
    <definedName name="Amarelo" localSheetId="4">#REF!</definedName>
    <definedName name="Amarelo" localSheetId="15">#REF!</definedName>
    <definedName name="Amarelo" localSheetId="9">#REF!</definedName>
    <definedName name="Amarelo" localSheetId="8">#REF!</definedName>
    <definedName name="Amarelo">#REF!</definedName>
    <definedName name="AMELI" localSheetId="21" hidden="1">{#N/A,#N/A,FALSE,"MO (2)"}</definedName>
    <definedName name="AMELI" hidden="1">{#N/A,#N/A,FALSE,"MO (2)"}</definedName>
    <definedName name="AMV" localSheetId="4" hidden="1">{"'gráf jan00'!$A$1:$AK$41"}</definedName>
    <definedName name="AMV" localSheetId="9" hidden="1">{"'gráf jan00'!$A$1:$AK$41"}</definedName>
    <definedName name="AMV" localSheetId="8" hidden="1">{"'gráf jan00'!$A$1:$AK$41"}</definedName>
    <definedName name="AMV" hidden="1">{"'gráf jan00'!$A$1:$AK$41"}</definedName>
    <definedName name="ana" localSheetId="15">#REF!</definedName>
    <definedName name="ana">#REF!</definedName>
    <definedName name="AnalisarAterro" localSheetId="4">[110]Plan1!#REF!</definedName>
    <definedName name="AnalisarAterro" localSheetId="15">[110]Plan1!#REF!</definedName>
    <definedName name="AnalisarAterro">[110]Plan1!#REF!</definedName>
    <definedName name="AnalisarCorte" localSheetId="4">[110]Plan1!#REF!</definedName>
    <definedName name="AnalisarCorte" localSheetId="15">[110]Plan1!#REF!</definedName>
    <definedName name="AnalisarCorte">[110]Plan1!#REF!</definedName>
    <definedName name="ananas" localSheetId="4">#REF!</definedName>
    <definedName name="ananas" localSheetId="15">#REF!</definedName>
    <definedName name="ananas" localSheetId="9">#REF!</definedName>
    <definedName name="ananas" localSheetId="8">#REF!</definedName>
    <definedName name="ananas">#REF!</definedName>
    <definedName name="AND" localSheetId="4">#REF!</definedName>
    <definedName name="AND" localSheetId="15">#REF!</definedName>
    <definedName name="AND" localSheetId="21">#REF!</definedName>
    <definedName name="AND" localSheetId="9">#REF!</definedName>
    <definedName name="AND" localSheetId="8">#REF!</definedName>
    <definedName name="AND">#REF!</definedName>
    <definedName name="Anexo" localSheetId="4" hidden="1">{#N/A,#N/A,FALSE,"GERAL";#N/A,#N/A,FALSE,"012-96";#N/A,#N/A,FALSE,"018-96";#N/A,#N/A,FALSE,"027-96";#N/A,#N/A,FALSE,"059-96";#N/A,#N/A,FALSE,"076-96";#N/A,#N/A,FALSE,"019-97";#N/A,#N/A,FALSE,"021-97";#N/A,#N/A,FALSE,"022-97";#N/A,#N/A,FALSE,"028-97"}</definedName>
    <definedName name="Anexo" localSheetId="9" hidden="1">{#N/A,#N/A,FALSE,"GERAL";#N/A,#N/A,FALSE,"012-96";#N/A,#N/A,FALSE,"018-96";#N/A,#N/A,FALSE,"027-96";#N/A,#N/A,FALSE,"059-96";#N/A,#N/A,FALSE,"076-96";#N/A,#N/A,FALSE,"019-97";#N/A,#N/A,FALSE,"021-97";#N/A,#N/A,FALSE,"022-97";#N/A,#N/A,FALSE,"028-97"}</definedName>
    <definedName name="Anexo" localSheetId="8" hidden="1">{#N/A,#N/A,FALSE,"GERAL";#N/A,#N/A,FALSE,"012-96";#N/A,#N/A,FALSE,"018-96";#N/A,#N/A,FALSE,"027-96";#N/A,#N/A,FALSE,"059-96";#N/A,#N/A,FALSE,"076-96";#N/A,#N/A,FALSE,"019-97";#N/A,#N/A,FALSE,"021-97";#N/A,#N/A,FALSE,"022-97";#N/A,#N/A,FALSE,"028-97"}</definedName>
    <definedName name="Anexo" hidden="1">{#N/A,#N/A,FALSE,"GERAL";#N/A,#N/A,FALSE,"012-96";#N/A,#N/A,FALSE,"018-96";#N/A,#N/A,FALSE,"027-96";#N/A,#N/A,FALSE,"059-96";#N/A,#N/A,FALSE,"076-96";#N/A,#N/A,FALSE,"019-97";#N/A,#N/A,FALSE,"021-97";#N/A,#N/A,FALSE,"022-97";#N/A,#N/A,FALSE,"028-97"}</definedName>
    <definedName name="ANEXO1" localSheetId="4" hidden="1">{"'teste'!$B$2:$R$49"}</definedName>
    <definedName name="ANEXO1" localSheetId="9" hidden="1">{"'teste'!$B$2:$R$49"}</definedName>
    <definedName name="ANEXO1" localSheetId="8" hidden="1">{"'teste'!$B$2:$R$49"}</definedName>
    <definedName name="ANEXO1" hidden="1">{"'teste'!$B$2:$R$49"}</definedName>
    <definedName name="ANEXO2" localSheetId="4" hidden="1">{"'teste'!$B$2:$R$49"}</definedName>
    <definedName name="ANEXO2" localSheetId="9" hidden="1">{"'teste'!$B$2:$R$49"}</definedName>
    <definedName name="ANEXO2" localSheetId="8" hidden="1">{"'teste'!$B$2:$R$49"}</definedName>
    <definedName name="ANEXO2" hidden="1">{"'teste'!$B$2:$R$49"}</definedName>
    <definedName name="anscount" localSheetId="21" hidden="1">1</definedName>
    <definedName name="anscount" hidden="1">3</definedName>
    <definedName name="ant" localSheetId="4" hidden="1">{#N/A,#N/A,FALSE,"MO (2)"}</definedName>
    <definedName name="ant" localSheetId="21" hidden="1">{#N/A,#N/A,FALSE,"MO (2)"}</definedName>
    <definedName name="ant" localSheetId="9" hidden="1">{#N/A,#N/A,FALSE,"MO (2)"}</definedName>
    <definedName name="ant" localSheetId="8" hidden="1">{#N/A,#N/A,FALSE,"MO (2)"}</definedName>
    <definedName name="ant" hidden="1">{#N/A,#N/A,FALSE,"MO (2)"}</definedName>
    <definedName name="ant_1" hidden="1">{#N/A,#N/A,FALSE,"MO (2)"}</definedName>
    <definedName name="apre" localSheetId="21">#REF!</definedName>
    <definedName name="apre">#REF!</definedName>
    <definedName name="aq" localSheetId="4">'[90]Fresagem de Pista Ago-98'!#REF!</definedName>
    <definedName name="aq" localSheetId="15">'[90]Fresagem de Pista Ago-98'!#REF!</definedName>
    <definedName name="aq">'[90]Fresagem de Pista Ago-98'!#REF!</definedName>
    <definedName name="AqCAP1">'[111]2.2.5.CBUQ'!$J$43</definedName>
    <definedName name="AqCap2">'[111]2.2.5.PMQ'!$J$30</definedName>
    <definedName name="AQCAP20">"$#REF!.$I$15"</definedName>
    <definedName name="AQCAP20_11" localSheetId="4">#REF!</definedName>
    <definedName name="AQCAP20_11" localSheetId="15">#REF!</definedName>
    <definedName name="AQCAP20_11" localSheetId="9">#REF!</definedName>
    <definedName name="AQCAP20_11" localSheetId="8">#REF!</definedName>
    <definedName name="AQCAP20_11">#REF!</definedName>
    <definedName name="AqCAPCBUQ">'[112]2.2.5.CBUQ'!$J$43</definedName>
    <definedName name="AqCAPPMQ">'[112]2.2.5.PMQ'!$J$30</definedName>
    <definedName name="AQCM30">"$#REF!.$I$16"</definedName>
    <definedName name="AQCM30_11" localSheetId="4">#REF!</definedName>
    <definedName name="AQCM30_11" localSheetId="15">#REF!</definedName>
    <definedName name="AQCM30_11" localSheetId="9">#REF!</definedName>
    <definedName name="AQCM30_11" localSheetId="8">#REF!</definedName>
    <definedName name="AQCM30_11">#REF!</definedName>
    <definedName name="AQRM1C">"$#REF!.$I$18"</definedName>
    <definedName name="AQRM1C_11" localSheetId="4">#REF!</definedName>
    <definedName name="AQRM1C_11" localSheetId="15">#REF!</definedName>
    <definedName name="AQRM1C_11" localSheetId="9">#REF!</definedName>
    <definedName name="AQRM1C_11" localSheetId="8">#REF!</definedName>
    <definedName name="AQRM1C_11">#REF!</definedName>
    <definedName name="AQRR1C">"$#REF!.$I$17"</definedName>
    <definedName name="AQRR1C_11" localSheetId="4">#REF!</definedName>
    <definedName name="AQRR1C_11" localSheetId="15">#REF!</definedName>
    <definedName name="AQRR1C_11" localSheetId="9">#REF!</definedName>
    <definedName name="AQRR1C_11" localSheetId="8">#REF!</definedName>
    <definedName name="AQRR1C_11">#REF!</definedName>
    <definedName name="AquisMatBet">'[111]7.2.9.Aquis.Mat.Bet. 59ªMP-REV'!$G$49</definedName>
    <definedName name="AR" localSheetId="4" hidden="1">{"'Quadro'!$A$4:$BG$78"}</definedName>
    <definedName name="ar" localSheetId="21">#REF!</definedName>
    <definedName name="AR" localSheetId="9" hidden="1">{"'Quadro'!$A$4:$BG$78"}</definedName>
    <definedName name="AR" localSheetId="8" hidden="1">{"'Quadro'!$A$4:$BG$78"}</definedName>
    <definedName name="AR" hidden="1">{"'Quadro'!$A$4:$BG$78"}</definedName>
    <definedName name="AREA" localSheetId="4">"$#REF!.$Q$44"</definedName>
    <definedName name="AREA" localSheetId="3">#REF!</definedName>
    <definedName name="AREA" localSheetId="7">"$#REF!.$Q$44"</definedName>
    <definedName name="AREA" localSheetId="9">"$#REF!.$Q$44"</definedName>
    <definedName name="AREA" localSheetId="8">"$#REF!.$Q$44"</definedName>
    <definedName name="AREA">#REF!</definedName>
    <definedName name="ÀREA" localSheetId="4">'[90]Fresagem de Pista Ago-98'!#REF!</definedName>
    <definedName name="ÀREA" localSheetId="15">'[90]Fresagem de Pista Ago-98'!#REF!</definedName>
    <definedName name="ÀREA" localSheetId="9">'[90]Fresagem de Pista Ago-98'!#REF!</definedName>
    <definedName name="ÀREA" localSheetId="8">'[90]Fresagem de Pista Ago-98'!#REF!</definedName>
    <definedName name="ÀREA">'[90]Fresagem de Pista Ago-98'!#REF!</definedName>
    <definedName name="ÀREA_ACUM" localSheetId="4">'[90]Fresagem de Pista Ago-98'!#REF!</definedName>
    <definedName name="ÀREA_ACUM" localSheetId="15">'[90]Fresagem de Pista Ago-98'!#REF!</definedName>
    <definedName name="ÀREA_ACUM" localSheetId="9">'[90]Fresagem de Pista Ago-98'!#REF!</definedName>
    <definedName name="ÀREA_ACUM" localSheetId="8">'[90]Fresagem de Pista Ago-98'!#REF!</definedName>
    <definedName name="ÀREA_ACUM">'[90]Fresagem de Pista Ago-98'!#REF!</definedName>
    <definedName name="area_base" localSheetId="4">[113]Base!$U$40</definedName>
    <definedName name="area_base" localSheetId="21">#REF!</definedName>
    <definedName name="area_base">[113]Base!$U$40</definedName>
    <definedName name="area_base_10" localSheetId="4">#REF!</definedName>
    <definedName name="area_base_10" localSheetId="15">#REF!</definedName>
    <definedName name="area_base_10" localSheetId="9">#REF!</definedName>
    <definedName name="area_base_10" localSheetId="8">#REF!</definedName>
    <definedName name="area_base_10">#REF!</definedName>
    <definedName name="area_base_4">"$#REF!.$#REF!$#REF!"</definedName>
    <definedName name="area_base_5" localSheetId="4">#REF!</definedName>
    <definedName name="area_base_5" localSheetId="15">#REF!</definedName>
    <definedName name="area_base_5" localSheetId="9">#REF!</definedName>
    <definedName name="area_base_5" localSheetId="8">#REF!</definedName>
    <definedName name="area_base_5">#REF!</definedName>
    <definedName name="area_base_6" localSheetId="4">#REF!</definedName>
    <definedName name="area_base_6" localSheetId="15">#REF!</definedName>
    <definedName name="area_base_6" localSheetId="9">#REF!</definedName>
    <definedName name="area_base_6" localSheetId="8">#REF!</definedName>
    <definedName name="area_base_6">#REF!</definedName>
    <definedName name="area_base_9" localSheetId="4">#REF!</definedName>
    <definedName name="area_base_9" localSheetId="15">#REF!</definedName>
    <definedName name="area_base_9" localSheetId="9">#REF!</definedName>
    <definedName name="area_base_9" localSheetId="8">#REF!</definedName>
    <definedName name="area_base_9">#REF!</definedName>
    <definedName name="_xlnm.Extract" localSheetId="3">#REF!</definedName>
    <definedName name="_xlnm.Extract" localSheetId="15">#REF!</definedName>
    <definedName name="_xlnm.Extract" localSheetId="7">#REF!</definedName>
    <definedName name="_xlnm.Extract">#REF!</definedName>
    <definedName name="_xlnm.Print_Area" localSheetId="16">'ADM LOCAL C Deson'!$A$1:$N$72</definedName>
    <definedName name="_xlnm.Print_Area" localSheetId="10">'ADM LOCAL S Deson'!$A$1:$N$72</definedName>
    <definedName name="_xlnm.Print_Area" localSheetId="4">BDI!$B$2:$H$31</definedName>
    <definedName name="_xlnm.Print_Area" localSheetId="22">BDI_NÃO_DESO!$A$1:$E$43</definedName>
    <definedName name="_xlnm.Print_Area" localSheetId="0">'CARDT. DE CAMP MT-198'!$A$1:$G$30</definedName>
    <definedName name="_xlnm.Print_Area" localSheetId="3">CFF!$A$1:$H$29</definedName>
    <definedName name="_xlnm.Print_Area" localSheetId="13">'Comp. Pontes'!$A$1:$H$136</definedName>
    <definedName name="_xlnm.Print_Area" localSheetId="19">'Comp. Pontes Com Des'!$A$1:$H$136</definedName>
    <definedName name="_xlnm.Print_Area" localSheetId="15">CORREÇÃO!$A$1:$H$13</definedName>
    <definedName name="_xlnm.Print_Area" localSheetId="14">'COTAÇÕES MAD'!$A$1:$D$17</definedName>
    <definedName name="_xlnm.Print_Area" localSheetId="7">'Curva ABC serv'!$A$1:$I$16</definedName>
    <definedName name="_xlnm.Print_Area" localSheetId="5">'Decl. B.D.I'!$A$1:$J$46</definedName>
    <definedName name="_xlnm.Print_Area" localSheetId="20">ISOMETRICO!$A$1:$G$74</definedName>
    <definedName name="_xlnm.Print_Area" localSheetId="21">'Linear Patologias'!$A$1:$CZ$305</definedName>
    <definedName name="_xlnm.Print_Area" localSheetId="8">'Mem. Calc.'!$A$1:$L$203</definedName>
    <definedName name="_xlnm.Print_Area" localSheetId="2">Orçamento!$A$1:$L$24</definedName>
    <definedName name="_xlnm.Print_Area" localSheetId="1">'PLANILHA RESUMO GERAL'!$A$2:$H$61</definedName>
    <definedName name="_xlnm.Print_Area" localSheetId="6">QCI!$B$1:$F$15</definedName>
    <definedName name="_xlnm.Print_Area">#REF!</definedName>
    <definedName name="Área_impressão_IM" localSheetId="4">'[114]61M-CBMI'!$S$1:$U$52</definedName>
    <definedName name="Área_impressão_IM" localSheetId="3">#REF!</definedName>
    <definedName name="Área_impressão_IM" localSheetId="7">'[114]61M-CBMI'!$S$1:$U$52</definedName>
    <definedName name="Área_impressão_IM" localSheetId="21">#REF!</definedName>
    <definedName name="Área_impressão_IM" localSheetId="9">'[114]61M-CBMI'!$S$1:$U$52</definedName>
    <definedName name="Área_impressão_IM" localSheetId="8">'[114]61M-CBMI'!$S$1:$U$52</definedName>
    <definedName name="Área_impressão_IM">#REF!</definedName>
    <definedName name="AREA_IMPRI" localSheetId="4">#REF!</definedName>
    <definedName name="AREA_IMPRI" localSheetId="15">#REF!</definedName>
    <definedName name="AREA_IMPRI" localSheetId="21">#REF!</definedName>
    <definedName name="AREA_IMPRI" localSheetId="9">#REF!</definedName>
    <definedName name="AREA_IMPRI" localSheetId="8">#REF!</definedName>
    <definedName name="AREA_IMPRI">#REF!</definedName>
    <definedName name="AREA_IMPRI_10" localSheetId="4">#REF!</definedName>
    <definedName name="AREA_IMPRI_10" localSheetId="15">#REF!</definedName>
    <definedName name="AREA_IMPRI_10">#REF!</definedName>
    <definedName name="AREA_IMPRI_5" localSheetId="4">#REF!</definedName>
    <definedName name="AREA_IMPRI_5" localSheetId="15">#REF!</definedName>
    <definedName name="AREA_IMPRI_5">#REF!</definedName>
    <definedName name="AREA_IMPRI_6" localSheetId="15">#REF!</definedName>
    <definedName name="AREA_IMPRI_6">#REF!</definedName>
    <definedName name="AREA_IMPRI_9" localSheetId="15">#REF!</definedName>
    <definedName name="AREA_IMPRI_9">#REF!</definedName>
    <definedName name="ÁREA_PROCV_BAIRROS" localSheetId="4">[115]Códigos!$E$5:$O$38</definedName>
    <definedName name="ÁREA_PROCV_BAIRROS">[115]Códigos!$E$5:$O$38</definedName>
    <definedName name="ÁREA_PROCV_SUB_EMPREITEIRAS" localSheetId="4">[115]Códigos!$B$5:$C$38</definedName>
    <definedName name="ÁREA_PROCV_SUB_EMPREITEIRAS">[115]Códigos!$B$5:$C$38</definedName>
    <definedName name="area_sub_base" localSheetId="4">#REF!</definedName>
    <definedName name="area_sub_base" localSheetId="15">#REF!</definedName>
    <definedName name="area_sub_base" localSheetId="21">#REF!</definedName>
    <definedName name="area_sub_base" localSheetId="9">#REF!</definedName>
    <definedName name="area_sub_base" localSheetId="8">#REF!</definedName>
    <definedName name="area_sub_base">#REF!</definedName>
    <definedName name="area_sub_base_10" localSheetId="4">#REF!</definedName>
    <definedName name="area_sub_base_10" localSheetId="15">#REF!</definedName>
    <definedName name="area_sub_base_10" localSheetId="9">#REF!</definedName>
    <definedName name="area_sub_base_10" localSheetId="8">#REF!</definedName>
    <definedName name="area_sub_base_10">#REF!</definedName>
    <definedName name="area_sub_base_5" localSheetId="4">#REF!</definedName>
    <definedName name="area_sub_base_5" localSheetId="15">#REF!</definedName>
    <definedName name="area_sub_base_5" localSheetId="9">#REF!</definedName>
    <definedName name="area_sub_base_5" localSheetId="8">#REF!</definedName>
    <definedName name="area_sub_base_5">#REF!</definedName>
    <definedName name="area_sub_base_6" localSheetId="15">#REF!</definedName>
    <definedName name="area_sub_base_6">#REF!</definedName>
    <definedName name="area_sub_base_9" localSheetId="15">#REF!</definedName>
    <definedName name="area_sub_base_9">#REF!</definedName>
    <definedName name="areabase" localSheetId="15">#REF!</definedName>
    <definedName name="areabase">#REF!</definedName>
    <definedName name="AREAL" localSheetId="4">#REF!</definedName>
    <definedName name="AREAL" localSheetId="15">#REF!</definedName>
    <definedName name="AREAL">#REF!</definedName>
    <definedName name="areal.pista" localSheetId="4">#REF!</definedName>
    <definedName name="areal.pista" localSheetId="15">#REF!</definedName>
    <definedName name="areal.pista">#REF!</definedName>
    <definedName name="AREAL.USINA" localSheetId="4">[116]Diagrama!$E$47</definedName>
    <definedName name="AREAL.USINA">[117]Diagrama!$E$47</definedName>
    <definedName name="ÁreaTotal" localSheetId="4">'[118]Quadro Geral'!$A$1:$H$65536</definedName>
    <definedName name="ÁreaTotal">'[118]Quadro Geral'!$A$1:$H$65536</definedName>
    <definedName name="AREC" localSheetId="4">[54]DADOS!$C$15</definedName>
    <definedName name="AREC">[55]DADOS!$C$15</definedName>
    <definedName name="AREEWR" localSheetId="4" hidden="1">{"'Quadro'!$A$4:$BG$78"}</definedName>
    <definedName name="AREEWR" localSheetId="9" hidden="1">{"'Quadro'!$A$4:$BG$78"}</definedName>
    <definedName name="AREEWR" localSheetId="8" hidden="1">{"'Quadro'!$A$4:$BG$78"}</definedName>
    <definedName name="AREEWR" hidden="1">{"'Quadro'!$A$4:$BG$78"}</definedName>
    <definedName name="AREIA" localSheetId="15">#REF!</definedName>
    <definedName name="Areia" localSheetId="21">#REF!</definedName>
    <definedName name="AREIA">#REF!</definedName>
    <definedName name="AREIACS" localSheetId="4">[54]DADOS!$C$11</definedName>
    <definedName name="AREIACS">[55]DADOS!$C$11</definedName>
    <definedName name="AreiaGrossa">[119]COTAÇÕES!$U$20:$U$23</definedName>
    <definedName name="AREIANP" localSheetId="4">#REF!</definedName>
    <definedName name="AREIANP" localSheetId="15">#REF!</definedName>
    <definedName name="AREIANP" localSheetId="9">#REF!</definedName>
    <definedName name="AREIANP" localSheetId="8">#REF!</definedName>
    <definedName name="AREIANP">#REF!</definedName>
    <definedName name="AREIAPAV" localSheetId="4">#REF!</definedName>
    <definedName name="AREIAPAV" localSheetId="15">#REF!</definedName>
    <definedName name="AREIAPAV" localSheetId="9">#REF!</definedName>
    <definedName name="AREIAPAV" localSheetId="8">#REF!</definedName>
    <definedName name="AREIAPAV">#REF!</definedName>
    <definedName name="AREIAPAVUSINA" localSheetId="4">#REF!</definedName>
    <definedName name="AREIAPAVUSINA" localSheetId="15">#REF!</definedName>
    <definedName name="AREIAPAVUSINA" localSheetId="9">#REF!</definedName>
    <definedName name="AREIAPAVUSINA" localSheetId="8">#REF!</definedName>
    <definedName name="AREIAPAVUSINA">#REF!</definedName>
    <definedName name="ARGAMASSA">"$#REF!.$I$27"</definedName>
    <definedName name="ARGAMASSA10">'[120]QUADRO 08 - COMPOSIÇÕES'!$H$715</definedName>
    <definedName name="ARGAMASSA10S">'[120]QUADRO 08 - COMPOSIÇÕES'!$H$713</definedName>
    <definedName name="ARL1C" localSheetId="4">#REF!</definedName>
    <definedName name="ARL1C" localSheetId="15">#REF!</definedName>
    <definedName name="ARL1C" localSheetId="9">#REF!</definedName>
    <definedName name="ARL1C" localSheetId="8">#REF!</definedName>
    <definedName name="ARL1C">#REF!</definedName>
    <definedName name="ARL1CMA" localSheetId="4">[98]ROSTO!#REF!</definedName>
    <definedName name="ARL1CMA" localSheetId="15">[98]ROSTO!#REF!</definedName>
    <definedName name="ARL1CMA" localSheetId="9">[98]ROSTO!#REF!</definedName>
    <definedName name="ARL1CMA" localSheetId="8">[98]ROSTO!#REF!</definedName>
    <definedName name="ARL1CMA">[98]ROSTO!#REF!</definedName>
    <definedName name="ARL1CTA" localSheetId="4">#REF!</definedName>
    <definedName name="ARL1CTA" localSheetId="15">#REF!</definedName>
    <definedName name="ARL1CTA" localSheetId="9">#REF!</definedName>
    <definedName name="ARL1CTA" localSheetId="8">#REF!</definedName>
    <definedName name="ARL1CTA">#REF!</definedName>
    <definedName name="arm" localSheetId="4">'[105]padrão salarial'!$N$23</definedName>
    <definedName name="arm">'[105]padrão salarial'!$N$23</definedName>
    <definedName name="ARNO" localSheetId="4">#REF!</definedName>
    <definedName name="ARNO" localSheetId="15">#REF!</definedName>
    <definedName name="ARNO" localSheetId="9">#REF!</definedName>
    <definedName name="ARNO" localSheetId="8">#REF!</definedName>
    <definedName name="ARNO">#REF!</definedName>
    <definedName name="ARR1CFRESA" localSheetId="4">#REF!</definedName>
    <definedName name="ARR1CFRESA" localSheetId="15">#REF!</definedName>
    <definedName name="ARR1CFRESA" localSheetId="9">#REF!</definedName>
    <definedName name="ARR1CFRESA" localSheetId="8">#REF!</definedName>
    <definedName name="ARR1CFRESA">#REF!</definedName>
    <definedName name="ARR1CPA" localSheetId="4">#REF!</definedName>
    <definedName name="ARR1CPA" localSheetId="15">#REF!</definedName>
    <definedName name="ARR1CPA" localSheetId="9">#REF!</definedName>
    <definedName name="ARR1CPA" localSheetId="8">#REF!</definedName>
    <definedName name="ARR1CPA">#REF!</definedName>
    <definedName name="ARR1CPAMA" localSheetId="4">[98]ROSTO!#REF!</definedName>
    <definedName name="ARR1CPAMA" localSheetId="15">[98]ROSTO!#REF!</definedName>
    <definedName name="ARR1CPAMA" localSheetId="9">[98]ROSTO!#REF!</definedName>
    <definedName name="ARR1CPAMA" localSheetId="8">[98]ROSTO!#REF!</definedName>
    <definedName name="ARR1CPAMA">[98]ROSTO!#REF!</definedName>
    <definedName name="ARR1CPATA" localSheetId="4">#REF!</definedName>
    <definedName name="ARR1CPATA" localSheetId="15">#REF!</definedName>
    <definedName name="ARR1CPATA" localSheetId="9">#REF!</definedName>
    <definedName name="ARR1CPATA" localSheetId="8">#REF!</definedName>
    <definedName name="ARR1CPATA">#REF!</definedName>
    <definedName name="ARR1CRS" localSheetId="4">#REF!</definedName>
    <definedName name="ARR1CRS" localSheetId="15">#REF!</definedName>
    <definedName name="ARR1CRS" localSheetId="9">#REF!</definedName>
    <definedName name="ARR1CRS" localSheetId="8">#REF!</definedName>
    <definedName name="ARR1CRS">#REF!</definedName>
    <definedName name="ARR1CRSMA" localSheetId="4">[98]ROSTO!#REF!</definedName>
    <definedName name="ARR1CRSMA" localSheetId="15">[98]ROSTO!#REF!</definedName>
    <definedName name="ARR1CRSMA" localSheetId="9">[98]ROSTO!#REF!</definedName>
    <definedName name="ARR1CRSMA" localSheetId="8">[98]ROSTO!#REF!</definedName>
    <definedName name="ARR1CRSMA">[98]ROSTO!#REF!</definedName>
    <definedName name="ARR1CRSTA" localSheetId="4">#REF!</definedName>
    <definedName name="ARR1CRSTA" localSheetId="15">#REF!</definedName>
    <definedName name="ARR1CRSTA" localSheetId="9">#REF!</definedName>
    <definedName name="ARR1CRSTA" localSheetId="8">#REF!</definedName>
    <definedName name="ARR1CRSTA">#REF!</definedName>
    <definedName name="arrrrr" localSheetId="4" hidden="1">{#N/A,#N/A,FALSE,"GERAL";#N/A,#N/A,FALSE,"012-96";#N/A,#N/A,FALSE,"018-96";#N/A,#N/A,FALSE,"027-96";#N/A,#N/A,FALSE,"059-96";#N/A,#N/A,FALSE,"076-96";#N/A,#N/A,FALSE,"019-97";#N/A,#N/A,FALSE,"021-97";#N/A,#N/A,FALSE,"022-97";#N/A,#N/A,FALSE,"028-97"}</definedName>
    <definedName name="arrrrr" localSheetId="9" hidden="1">{#N/A,#N/A,FALSE,"GERAL";#N/A,#N/A,FALSE,"012-96";#N/A,#N/A,FALSE,"018-96";#N/A,#N/A,FALSE,"027-96";#N/A,#N/A,FALSE,"059-96";#N/A,#N/A,FALSE,"076-96";#N/A,#N/A,FALSE,"019-97";#N/A,#N/A,FALSE,"021-97";#N/A,#N/A,FALSE,"022-97";#N/A,#N/A,FALSE,"028-97"}</definedName>
    <definedName name="arrrrr" localSheetId="8" hidden="1">{#N/A,#N/A,FALSE,"GERAL";#N/A,#N/A,FALSE,"012-96";#N/A,#N/A,FALSE,"018-96";#N/A,#N/A,FALSE,"027-96";#N/A,#N/A,FALSE,"059-96";#N/A,#N/A,FALSE,"076-96";#N/A,#N/A,FALSE,"019-97";#N/A,#N/A,FALSE,"021-97";#N/A,#N/A,FALSE,"022-97";#N/A,#N/A,FALSE,"028-97"}</definedName>
    <definedName name="arrrrr" hidden="1">{#N/A,#N/A,FALSE,"GERAL";#N/A,#N/A,FALSE,"012-96";#N/A,#N/A,FALSE,"018-96";#N/A,#N/A,FALSE,"027-96";#N/A,#N/A,FALSE,"059-96";#N/A,#N/A,FALSE,"076-96";#N/A,#N/A,FALSE,"019-97";#N/A,#N/A,FALSE,"021-97";#N/A,#N/A,FALSE,"022-97";#N/A,#N/A,FALSE,"028-97"}</definedName>
    <definedName name="as" localSheetId="15">#REF!</definedName>
    <definedName name="as" localSheetId="9">#REF!</definedName>
    <definedName name="as">#REF!</definedName>
    <definedName name="AS2DocOpenMode" hidden="1">"AS2DocumentEdit"</definedName>
    <definedName name="AS2NamedRange" hidden="1">18</definedName>
    <definedName name="ASA" localSheetId="4">'[121]RESUMO DE MEDIÇÃO'!#REF!</definedName>
    <definedName name="ASA" localSheetId="15">'[121]RESUMO DE MEDIÇÃO'!#REF!</definedName>
    <definedName name="ASA" localSheetId="9">'[121]RESUMO DE MEDIÇÃO'!#REF!</definedName>
    <definedName name="ASA" localSheetId="8">'[121]RESUMO DE MEDIÇÃO'!#REF!</definedName>
    <definedName name="ASA">'[121]RESUMO DE MEDIÇÃO'!#REF!</definedName>
    <definedName name="asaasas" localSheetId="4" hidden="1">{#N/A,#N/A,FALSE,"GERAL";#N/A,#N/A,FALSE,"012-96";#N/A,#N/A,FALSE,"018-96";#N/A,#N/A,FALSE,"027-96";#N/A,#N/A,FALSE,"059-96";#N/A,#N/A,FALSE,"076-96";#N/A,#N/A,FALSE,"019-97";#N/A,#N/A,FALSE,"021-97";#N/A,#N/A,FALSE,"022-97";#N/A,#N/A,FALSE,"028-97"}</definedName>
    <definedName name="asaasas" localSheetId="9" hidden="1">{#N/A,#N/A,FALSE,"GERAL";#N/A,#N/A,FALSE,"012-96";#N/A,#N/A,FALSE,"018-96";#N/A,#N/A,FALSE,"027-96";#N/A,#N/A,FALSE,"059-96";#N/A,#N/A,FALSE,"076-96";#N/A,#N/A,FALSE,"019-97";#N/A,#N/A,FALSE,"021-97";#N/A,#N/A,FALSE,"022-97";#N/A,#N/A,FALSE,"028-97"}</definedName>
    <definedName name="asaasas" localSheetId="8" hidden="1">{#N/A,#N/A,FALSE,"GERAL";#N/A,#N/A,FALSE,"012-96";#N/A,#N/A,FALSE,"018-96";#N/A,#N/A,FALSE,"027-96";#N/A,#N/A,FALSE,"059-96";#N/A,#N/A,FALSE,"076-96";#N/A,#N/A,FALSE,"019-97";#N/A,#N/A,FALSE,"021-97";#N/A,#N/A,FALSE,"022-97";#N/A,#N/A,FALSE,"028-97"}</definedName>
    <definedName name="asaasas" hidden="1">{#N/A,#N/A,FALSE,"GERAL";#N/A,#N/A,FALSE,"012-96";#N/A,#N/A,FALSE,"018-96";#N/A,#N/A,FALSE,"027-96";#N/A,#N/A,FALSE,"059-96";#N/A,#N/A,FALSE,"076-96";#N/A,#N/A,FALSE,"019-97";#N/A,#N/A,FALSE,"021-97";#N/A,#N/A,FALSE,"022-97";#N/A,#N/A,FALSE,"028-97"}</definedName>
    <definedName name="asasa" localSheetId="4" hidden="1">{#N/A,#N/A,FALSE,"MO (2)"}</definedName>
    <definedName name="asasa" localSheetId="21" hidden="1">{#N/A,#N/A,FALSE,"MO (2)"}</definedName>
    <definedName name="asasa" localSheetId="9" hidden="1">{#N/A,#N/A,FALSE,"MO (2)"}</definedName>
    <definedName name="asasa" localSheetId="8" hidden="1">{#N/A,#N/A,FALSE,"MO (2)"}</definedName>
    <definedName name="asasa" hidden="1">{#N/A,#N/A,FALSE,"MO (2)"}</definedName>
    <definedName name="asasas" localSheetId="4" hidden="1">{#N/A,#N/A,FALSE,"GERAL";#N/A,#N/A,FALSE,"012-96";#N/A,#N/A,FALSE,"018-96";#N/A,#N/A,FALSE,"027-96";#N/A,#N/A,FALSE,"059-96";#N/A,#N/A,FALSE,"076-96";#N/A,#N/A,FALSE,"019-97";#N/A,#N/A,FALSE,"021-97";#N/A,#N/A,FALSE,"022-97";#N/A,#N/A,FALSE,"028-97"}</definedName>
    <definedName name="asasas" localSheetId="9" hidden="1">{#N/A,#N/A,FALSE,"GERAL";#N/A,#N/A,FALSE,"012-96";#N/A,#N/A,FALSE,"018-96";#N/A,#N/A,FALSE,"027-96";#N/A,#N/A,FALSE,"059-96";#N/A,#N/A,FALSE,"076-96";#N/A,#N/A,FALSE,"019-97";#N/A,#N/A,FALSE,"021-97";#N/A,#N/A,FALSE,"022-97";#N/A,#N/A,FALSE,"028-97"}</definedName>
    <definedName name="asasas" localSheetId="8" hidden="1">{#N/A,#N/A,FALSE,"GERAL";#N/A,#N/A,FALSE,"012-96";#N/A,#N/A,FALSE,"018-96";#N/A,#N/A,FALSE,"027-96";#N/A,#N/A,FALSE,"059-96";#N/A,#N/A,FALSE,"076-96";#N/A,#N/A,FALSE,"019-97";#N/A,#N/A,FALSE,"021-97";#N/A,#N/A,FALSE,"022-97";#N/A,#N/A,FALSE,"028-97"}</definedName>
    <definedName name="asasas" hidden="1">{#N/A,#N/A,FALSE,"GERAL";#N/A,#N/A,FALSE,"012-96";#N/A,#N/A,FALSE,"018-96";#N/A,#N/A,FALSE,"027-96";#N/A,#N/A,FALSE,"059-96";#N/A,#N/A,FALSE,"076-96";#N/A,#N/A,FALSE,"019-97";#N/A,#N/A,FALSE,"021-97";#N/A,#N/A,FALSE,"022-97";#N/A,#N/A,FALSE,"028-97"}</definedName>
    <definedName name="asasasa" localSheetId="4" hidden="1">{#N/A,#N/A,FALSE,"GERAL";#N/A,#N/A,FALSE,"012-96";#N/A,#N/A,FALSE,"018-96";#N/A,#N/A,FALSE,"027-96";#N/A,#N/A,FALSE,"059-96";#N/A,#N/A,FALSE,"076-96";#N/A,#N/A,FALSE,"019-97";#N/A,#N/A,FALSE,"021-97";#N/A,#N/A,FALSE,"022-97";#N/A,#N/A,FALSE,"028-97"}</definedName>
    <definedName name="asasasa" localSheetId="9" hidden="1">{#N/A,#N/A,FALSE,"GERAL";#N/A,#N/A,FALSE,"012-96";#N/A,#N/A,FALSE,"018-96";#N/A,#N/A,FALSE,"027-96";#N/A,#N/A,FALSE,"059-96";#N/A,#N/A,FALSE,"076-96";#N/A,#N/A,FALSE,"019-97";#N/A,#N/A,FALSE,"021-97";#N/A,#N/A,FALSE,"022-97";#N/A,#N/A,FALSE,"028-97"}</definedName>
    <definedName name="asasasa" localSheetId="8" hidden="1">{#N/A,#N/A,FALSE,"GERAL";#N/A,#N/A,FALSE,"012-96";#N/A,#N/A,FALSE,"018-96";#N/A,#N/A,FALSE,"027-96";#N/A,#N/A,FALSE,"059-96";#N/A,#N/A,FALSE,"076-96";#N/A,#N/A,FALSE,"019-97";#N/A,#N/A,FALSE,"021-97";#N/A,#N/A,FALSE,"022-97";#N/A,#N/A,FALSE,"028-97"}</definedName>
    <definedName name="asasasa" hidden="1">{#N/A,#N/A,FALSE,"GERAL";#N/A,#N/A,FALSE,"012-96";#N/A,#N/A,FALSE,"018-96";#N/A,#N/A,FALSE,"027-96";#N/A,#N/A,FALSE,"059-96";#N/A,#N/A,FALSE,"076-96";#N/A,#N/A,FALSE,"019-97";#N/A,#N/A,FALSE,"021-97";#N/A,#N/A,FALSE,"022-97";#N/A,#N/A,FALSE,"028-97"}</definedName>
    <definedName name="asasasas" localSheetId="4" hidden="1">{#N/A,#N/A,FALSE,"GERAL";#N/A,#N/A,FALSE,"012-96";#N/A,#N/A,FALSE,"018-96";#N/A,#N/A,FALSE,"027-96";#N/A,#N/A,FALSE,"059-96";#N/A,#N/A,FALSE,"076-96";#N/A,#N/A,FALSE,"019-97";#N/A,#N/A,FALSE,"021-97";#N/A,#N/A,FALSE,"022-97";#N/A,#N/A,FALSE,"028-97"}</definedName>
    <definedName name="asasasas" localSheetId="9" hidden="1">{#N/A,#N/A,FALSE,"GERAL";#N/A,#N/A,FALSE,"012-96";#N/A,#N/A,FALSE,"018-96";#N/A,#N/A,FALSE,"027-96";#N/A,#N/A,FALSE,"059-96";#N/A,#N/A,FALSE,"076-96";#N/A,#N/A,FALSE,"019-97";#N/A,#N/A,FALSE,"021-97";#N/A,#N/A,FALSE,"022-97";#N/A,#N/A,FALSE,"028-97"}</definedName>
    <definedName name="asasasas" localSheetId="8" hidden="1">{#N/A,#N/A,FALSE,"GERAL";#N/A,#N/A,FALSE,"012-96";#N/A,#N/A,FALSE,"018-96";#N/A,#N/A,FALSE,"027-96";#N/A,#N/A,FALSE,"059-96";#N/A,#N/A,FALSE,"076-96";#N/A,#N/A,FALSE,"019-97";#N/A,#N/A,FALSE,"021-97";#N/A,#N/A,FALSE,"022-97";#N/A,#N/A,FALSE,"028-97"}</definedName>
    <definedName name="asasasas" hidden="1">{#N/A,#N/A,FALSE,"GERAL";#N/A,#N/A,FALSE,"012-96";#N/A,#N/A,FALSE,"018-96";#N/A,#N/A,FALSE,"027-96";#N/A,#N/A,FALSE,"059-96";#N/A,#N/A,FALSE,"076-96";#N/A,#N/A,FALSE,"019-97";#N/A,#N/A,FALSE,"021-97";#N/A,#N/A,FALSE,"022-97";#N/A,#N/A,FALSE,"028-97"}</definedName>
    <definedName name="asasasasa" localSheetId="4" hidden="1">{#N/A,#N/A,FALSE,"GERAL";#N/A,#N/A,FALSE,"012-96";#N/A,#N/A,FALSE,"018-96";#N/A,#N/A,FALSE,"027-96";#N/A,#N/A,FALSE,"059-96";#N/A,#N/A,FALSE,"076-96";#N/A,#N/A,FALSE,"019-97";#N/A,#N/A,FALSE,"021-97";#N/A,#N/A,FALSE,"022-97";#N/A,#N/A,FALSE,"028-97"}</definedName>
    <definedName name="asasasasa" localSheetId="9" hidden="1">{#N/A,#N/A,FALSE,"GERAL";#N/A,#N/A,FALSE,"012-96";#N/A,#N/A,FALSE,"018-96";#N/A,#N/A,FALSE,"027-96";#N/A,#N/A,FALSE,"059-96";#N/A,#N/A,FALSE,"076-96";#N/A,#N/A,FALSE,"019-97";#N/A,#N/A,FALSE,"021-97";#N/A,#N/A,FALSE,"022-97";#N/A,#N/A,FALSE,"028-97"}</definedName>
    <definedName name="asasasasa" localSheetId="8" hidden="1">{#N/A,#N/A,FALSE,"GERAL";#N/A,#N/A,FALSE,"012-96";#N/A,#N/A,FALSE,"018-96";#N/A,#N/A,FALSE,"027-96";#N/A,#N/A,FALSE,"059-96";#N/A,#N/A,FALSE,"076-96";#N/A,#N/A,FALSE,"019-97";#N/A,#N/A,FALSE,"021-97";#N/A,#N/A,FALSE,"022-97";#N/A,#N/A,FALSE,"028-97"}</definedName>
    <definedName name="asasasasa" hidden="1">{#N/A,#N/A,FALSE,"GERAL";#N/A,#N/A,FALSE,"012-96";#N/A,#N/A,FALSE,"018-96";#N/A,#N/A,FALSE,"027-96";#N/A,#N/A,FALSE,"059-96";#N/A,#N/A,FALSE,"076-96";#N/A,#N/A,FALSE,"019-97";#N/A,#N/A,FALSE,"021-97";#N/A,#N/A,FALSE,"022-97";#N/A,#N/A,FALSE,"028-97"}</definedName>
    <definedName name="asasasass" localSheetId="4" hidden="1">{#N/A,#N/A,FALSE,"GERAL";#N/A,#N/A,FALSE,"012-96";#N/A,#N/A,FALSE,"018-96";#N/A,#N/A,FALSE,"027-96";#N/A,#N/A,FALSE,"059-96";#N/A,#N/A,FALSE,"076-96";#N/A,#N/A,FALSE,"019-97";#N/A,#N/A,FALSE,"021-97";#N/A,#N/A,FALSE,"022-97";#N/A,#N/A,FALSE,"028-97"}</definedName>
    <definedName name="asasasass" localSheetId="9" hidden="1">{#N/A,#N/A,FALSE,"GERAL";#N/A,#N/A,FALSE,"012-96";#N/A,#N/A,FALSE,"018-96";#N/A,#N/A,FALSE,"027-96";#N/A,#N/A,FALSE,"059-96";#N/A,#N/A,FALSE,"076-96";#N/A,#N/A,FALSE,"019-97";#N/A,#N/A,FALSE,"021-97";#N/A,#N/A,FALSE,"022-97";#N/A,#N/A,FALSE,"028-97"}</definedName>
    <definedName name="asasasass" localSheetId="8" hidden="1">{#N/A,#N/A,FALSE,"GERAL";#N/A,#N/A,FALSE,"012-96";#N/A,#N/A,FALSE,"018-96";#N/A,#N/A,FALSE,"027-96";#N/A,#N/A,FALSE,"059-96";#N/A,#N/A,FALSE,"076-96";#N/A,#N/A,FALSE,"019-97";#N/A,#N/A,FALSE,"021-97";#N/A,#N/A,FALSE,"022-97";#N/A,#N/A,FALSE,"028-97"}</definedName>
    <definedName name="asasasass" hidden="1">{#N/A,#N/A,FALSE,"GERAL";#N/A,#N/A,FALSE,"012-96";#N/A,#N/A,FALSE,"018-96";#N/A,#N/A,FALSE,"027-96";#N/A,#N/A,FALSE,"059-96";#N/A,#N/A,FALSE,"076-96";#N/A,#N/A,FALSE,"019-97";#N/A,#N/A,FALSE,"021-97";#N/A,#N/A,FALSE,"022-97";#N/A,#N/A,FALSE,"028-97"}</definedName>
    <definedName name="asassaas" localSheetId="4" hidden="1">{#N/A,#N/A,FALSE,"GERAL";#N/A,#N/A,FALSE,"012-96";#N/A,#N/A,FALSE,"018-96";#N/A,#N/A,FALSE,"027-96";#N/A,#N/A,FALSE,"059-96";#N/A,#N/A,FALSE,"076-96";#N/A,#N/A,FALSE,"019-97";#N/A,#N/A,FALSE,"021-97";#N/A,#N/A,FALSE,"022-97";#N/A,#N/A,FALSE,"028-97"}</definedName>
    <definedName name="asassaas" localSheetId="9" hidden="1">{#N/A,#N/A,FALSE,"GERAL";#N/A,#N/A,FALSE,"012-96";#N/A,#N/A,FALSE,"018-96";#N/A,#N/A,FALSE,"027-96";#N/A,#N/A,FALSE,"059-96";#N/A,#N/A,FALSE,"076-96";#N/A,#N/A,FALSE,"019-97";#N/A,#N/A,FALSE,"021-97";#N/A,#N/A,FALSE,"022-97";#N/A,#N/A,FALSE,"028-97"}</definedName>
    <definedName name="asassaas" localSheetId="8" hidden="1">{#N/A,#N/A,FALSE,"GERAL";#N/A,#N/A,FALSE,"012-96";#N/A,#N/A,FALSE,"018-96";#N/A,#N/A,FALSE,"027-96";#N/A,#N/A,FALSE,"059-96";#N/A,#N/A,FALSE,"076-96";#N/A,#N/A,FALSE,"019-97";#N/A,#N/A,FALSE,"021-97";#N/A,#N/A,FALSE,"022-97";#N/A,#N/A,FALSE,"028-97"}</definedName>
    <definedName name="asassaas" hidden="1">{#N/A,#N/A,FALSE,"GERAL";#N/A,#N/A,FALSE,"012-96";#N/A,#N/A,FALSE,"018-96";#N/A,#N/A,FALSE,"027-96";#N/A,#N/A,FALSE,"059-96";#N/A,#N/A,FALSE,"076-96";#N/A,#N/A,FALSE,"019-97";#N/A,#N/A,FALSE,"021-97";#N/A,#N/A,FALSE,"022-97";#N/A,#N/A,FALSE,"028-97"}</definedName>
    <definedName name="asassasa" localSheetId="4" hidden="1">{#N/A,#N/A,FALSE,"GERAL";#N/A,#N/A,FALSE,"012-96";#N/A,#N/A,FALSE,"018-96";#N/A,#N/A,FALSE,"027-96";#N/A,#N/A,FALSE,"059-96";#N/A,#N/A,FALSE,"076-96";#N/A,#N/A,FALSE,"019-97";#N/A,#N/A,FALSE,"021-97";#N/A,#N/A,FALSE,"022-97";#N/A,#N/A,FALSE,"028-97"}</definedName>
    <definedName name="asassasa" localSheetId="9" hidden="1">{#N/A,#N/A,FALSE,"GERAL";#N/A,#N/A,FALSE,"012-96";#N/A,#N/A,FALSE,"018-96";#N/A,#N/A,FALSE,"027-96";#N/A,#N/A,FALSE,"059-96";#N/A,#N/A,FALSE,"076-96";#N/A,#N/A,FALSE,"019-97";#N/A,#N/A,FALSE,"021-97";#N/A,#N/A,FALSE,"022-97";#N/A,#N/A,FALSE,"028-97"}</definedName>
    <definedName name="asassasa" localSheetId="8" hidden="1">{#N/A,#N/A,FALSE,"GERAL";#N/A,#N/A,FALSE,"012-96";#N/A,#N/A,FALSE,"018-96";#N/A,#N/A,FALSE,"027-96";#N/A,#N/A,FALSE,"059-96";#N/A,#N/A,FALSE,"076-96";#N/A,#N/A,FALSE,"019-97";#N/A,#N/A,FALSE,"021-97";#N/A,#N/A,FALSE,"022-97";#N/A,#N/A,FALSE,"028-97"}</definedName>
    <definedName name="asassasa" hidden="1">{#N/A,#N/A,FALSE,"GERAL";#N/A,#N/A,FALSE,"012-96";#N/A,#N/A,FALSE,"018-96";#N/A,#N/A,FALSE,"027-96";#N/A,#N/A,FALSE,"059-96";#N/A,#N/A,FALSE,"076-96";#N/A,#N/A,FALSE,"019-97";#N/A,#N/A,FALSE,"021-97";#N/A,#N/A,FALSE,"022-97";#N/A,#N/A,FALSE,"028-97"}</definedName>
    <definedName name="asdad" localSheetId="4" hidden="1">{"'gráf jan00'!$A$1:$AK$41"}</definedName>
    <definedName name="asdad" localSheetId="9" hidden="1">{"'gráf jan00'!$A$1:$AK$41"}</definedName>
    <definedName name="asdad" localSheetId="8" hidden="1">{"'gráf jan00'!$A$1:$AK$41"}</definedName>
    <definedName name="asdad" hidden="1">{"'gráf jan00'!$A$1:$AK$41"}</definedName>
    <definedName name="asdadadad" localSheetId="4" hidden="1">{"'gráf jan00'!$A$1:$AK$41"}</definedName>
    <definedName name="asdadadad" localSheetId="9" hidden="1">{"'gráf jan00'!$A$1:$AK$41"}</definedName>
    <definedName name="asdadadad" localSheetId="8" hidden="1">{"'gráf jan00'!$A$1:$AK$41"}</definedName>
    <definedName name="asdadadad" hidden="1">{"'gráf jan00'!$A$1:$AK$41"}</definedName>
    <definedName name="asdasdasdas" localSheetId="4" hidden="1">{"'gráf jan00'!$A$1:$AK$41"}</definedName>
    <definedName name="asdasdasdas" localSheetId="9" hidden="1">{"'gráf jan00'!$A$1:$AK$41"}</definedName>
    <definedName name="asdasdasdas" localSheetId="8" hidden="1">{"'gráf jan00'!$A$1:$AK$41"}</definedName>
    <definedName name="asdasdasdas" hidden="1">{"'gráf jan00'!$A$1:$AK$41"}</definedName>
    <definedName name="asde" localSheetId="15">#REF!</definedName>
    <definedName name="asde">#REF!</definedName>
    <definedName name="asdf" localSheetId="15">#REF!</definedName>
    <definedName name="asdf">#REF!</definedName>
    <definedName name="ASDFG" hidden="1">{#N/A,#N/A,TRUE,"Serviços"}</definedName>
    <definedName name="asdfghqefha" localSheetId="4" hidden="1">{#N/A,#N/A,FALSE,"MO (2)"}</definedName>
    <definedName name="asdfghqefha" localSheetId="9" hidden="1">{#N/A,#N/A,FALSE,"MO (2)"}</definedName>
    <definedName name="asdfghqefha" localSheetId="8" hidden="1">{#N/A,#N/A,FALSE,"MO (2)"}</definedName>
    <definedName name="asdfghqefha" hidden="1">{#N/A,#N/A,FALSE,"MO (2)"}</definedName>
    <definedName name="asdg" localSheetId="4" hidden="1">{"'gráf jan00'!$A$1:$AK$41"}</definedName>
    <definedName name="asdg" localSheetId="9" hidden="1">{"'gráf jan00'!$A$1:$AK$41"}</definedName>
    <definedName name="asdg" localSheetId="8" hidden="1">{"'gráf jan00'!$A$1:$AK$41"}</definedName>
    <definedName name="asdg" hidden="1">{"'gráf jan00'!$A$1:$AK$41"}</definedName>
    <definedName name="ASDSD" localSheetId="4" hidden="1">{"'Quadro'!$A$4:$BG$78"}</definedName>
    <definedName name="ASDSD" localSheetId="9" hidden="1">{"'Quadro'!$A$4:$BG$78"}</definedName>
    <definedName name="ASDSD" localSheetId="8" hidden="1">{"'Quadro'!$A$4:$BG$78"}</definedName>
    <definedName name="ASDSD" hidden="1">{"'Quadro'!$A$4:$BG$78"}</definedName>
    <definedName name="asdsdfagfa" localSheetId="4" hidden="1">{#N/A,#N/A,FALSE,"GERAL";#N/A,#N/A,FALSE,"012-96";#N/A,#N/A,FALSE,"018-96";#N/A,#N/A,FALSE,"027-96";#N/A,#N/A,FALSE,"059-96";#N/A,#N/A,FALSE,"076-96";#N/A,#N/A,FALSE,"019-97";#N/A,#N/A,FALSE,"021-97";#N/A,#N/A,FALSE,"022-97";#N/A,#N/A,FALSE,"028-97"}</definedName>
    <definedName name="asdsdfagfa" localSheetId="9" hidden="1">{#N/A,#N/A,FALSE,"GERAL";#N/A,#N/A,FALSE,"012-96";#N/A,#N/A,FALSE,"018-96";#N/A,#N/A,FALSE,"027-96";#N/A,#N/A,FALSE,"059-96";#N/A,#N/A,FALSE,"076-96";#N/A,#N/A,FALSE,"019-97";#N/A,#N/A,FALSE,"021-97";#N/A,#N/A,FALSE,"022-97";#N/A,#N/A,FALSE,"028-97"}</definedName>
    <definedName name="asdsdfagfa" localSheetId="8" hidden="1">{#N/A,#N/A,FALSE,"GERAL";#N/A,#N/A,FALSE,"012-96";#N/A,#N/A,FALSE,"018-96";#N/A,#N/A,FALSE,"027-96";#N/A,#N/A,FALSE,"059-96";#N/A,#N/A,FALSE,"076-96";#N/A,#N/A,FALSE,"019-97";#N/A,#N/A,FALSE,"021-97";#N/A,#N/A,FALSE,"022-97";#N/A,#N/A,FALSE,"028-97"}</definedName>
    <definedName name="asdsdfagfa" hidden="1">{#N/A,#N/A,FALSE,"GERAL";#N/A,#N/A,FALSE,"012-96";#N/A,#N/A,FALSE,"018-96";#N/A,#N/A,FALSE,"027-96";#N/A,#N/A,FALSE,"059-96";#N/A,#N/A,FALSE,"076-96";#N/A,#N/A,FALSE,"019-97";#N/A,#N/A,FALSE,"021-97";#N/A,#N/A,FALSE,"022-97";#N/A,#N/A,FALSE,"028-97"}</definedName>
    <definedName name="asefete" hidden="1">{#N/A,#N/A,FALSE,"MO (2)"}</definedName>
    <definedName name="ASFALTO">"$#REF!.$E$#REF!"</definedName>
    <definedName name="ASFGG" hidden="1">{#N/A,#N/A,TRUE,"Serviços"}</definedName>
    <definedName name="ASP">#REF!</definedName>
    <definedName name="assaassa" localSheetId="4" hidden="1">{#N/A,#N/A,FALSE,"GERAL";#N/A,#N/A,FALSE,"012-96";#N/A,#N/A,FALSE,"018-96";#N/A,#N/A,FALSE,"027-96";#N/A,#N/A,FALSE,"059-96";#N/A,#N/A,FALSE,"076-96";#N/A,#N/A,FALSE,"019-97";#N/A,#N/A,FALSE,"021-97";#N/A,#N/A,FALSE,"022-97";#N/A,#N/A,FALSE,"028-97"}</definedName>
    <definedName name="assaassa" localSheetId="9" hidden="1">{#N/A,#N/A,FALSE,"GERAL";#N/A,#N/A,FALSE,"012-96";#N/A,#N/A,FALSE,"018-96";#N/A,#N/A,FALSE,"027-96";#N/A,#N/A,FALSE,"059-96";#N/A,#N/A,FALSE,"076-96";#N/A,#N/A,FALSE,"019-97";#N/A,#N/A,FALSE,"021-97";#N/A,#N/A,FALSE,"022-97";#N/A,#N/A,FALSE,"028-97"}</definedName>
    <definedName name="assaassa" localSheetId="8" hidden="1">{#N/A,#N/A,FALSE,"GERAL";#N/A,#N/A,FALSE,"012-96";#N/A,#N/A,FALSE,"018-96";#N/A,#N/A,FALSE,"027-96";#N/A,#N/A,FALSE,"059-96";#N/A,#N/A,FALSE,"076-96";#N/A,#N/A,FALSE,"019-97";#N/A,#N/A,FALSE,"021-97";#N/A,#N/A,FALSE,"022-97";#N/A,#N/A,FALSE,"028-97"}</definedName>
    <definedName name="assaassa" hidden="1">{#N/A,#N/A,FALSE,"GERAL";#N/A,#N/A,FALSE,"012-96";#N/A,#N/A,FALSE,"018-96";#N/A,#N/A,FALSE,"027-96";#N/A,#N/A,FALSE,"059-96";#N/A,#N/A,FALSE,"076-96";#N/A,#N/A,FALSE,"019-97";#N/A,#N/A,FALSE,"021-97";#N/A,#N/A,FALSE,"022-97";#N/A,#N/A,FALSE,"028-97"}</definedName>
    <definedName name="assaassasa" localSheetId="4" hidden="1">{#N/A,#N/A,FALSE,"GERAL";#N/A,#N/A,FALSE,"012-96";#N/A,#N/A,FALSE,"018-96";#N/A,#N/A,FALSE,"027-96";#N/A,#N/A,FALSE,"059-96";#N/A,#N/A,FALSE,"076-96";#N/A,#N/A,FALSE,"019-97";#N/A,#N/A,FALSE,"021-97";#N/A,#N/A,FALSE,"022-97";#N/A,#N/A,FALSE,"028-97"}</definedName>
    <definedName name="assaassasa" localSheetId="9" hidden="1">{#N/A,#N/A,FALSE,"GERAL";#N/A,#N/A,FALSE,"012-96";#N/A,#N/A,FALSE,"018-96";#N/A,#N/A,FALSE,"027-96";#N/A,#N/A,FALSE,"059-96";#N/A,#N/A,FALSE,"076-96";#N/A,#N/A,FALSE,"019-97";#N/A,#N/A,FALSE,"021-97";#N/A,#N/A,FALSE,"022-97";#N/A,#N/A,FALSE,"028-97"}</definedName>
    <definedName name="assaassasa" localSheetId="8" hidden="1">{#N/A,#N/A,FALSE,"GERAL";#N/A,#N/A,FALSE,"012-96";#N/A,#N/A,FALSE,"018-96";#N/A,#N/A,FALSE,"027-96";#N/A,#N/A,FALSE,"059-96";#N/A,#N/A,FALSE,"076-96";#N/A,#N/A,FALSE,"019-97";#N/A,#N/A,FALSE,"021-97";#N/A,#N/A,FALSE,"022-97";#N/A,#N/A,FALSE,"028-97"}</definedName>
    <definedName name="assaassasa" hidden="1">{#N/A,#N/A,FALSE,"GERAL";#N/A,#N/A,FALSE,"012-96";#N/A,#N/A,FALSE,"018-96";#N/A,#N/A,FALSE,"027-96";#N/A,#N/A,FALSE,"059-96";#N/A,#N/A,FALSE,"076-96";#N/A,#N/A,FALSE,"019-97";#N/A,#N/A,FALSE,"021-97";#N/A,#N/A,FALSE,"022-97";#N/A,#N/A,FALSE,"028-97"}</definedName>
    <definedName name="assas" localSheetId="4" hidden="1">{#N/A,#N/A,FALSE,"GERAL";#N/A,#N/A,FALSE,"012-96";#N/A,#N/A,FALSE,"018-96";#N/A,#N/A,FALSE,"027-96";#N/A,#N/A,FALSE,"059-96";#N/A,#N/A,FALSE,"076-96";#N/A,#N/A,FALSE,"019-97";#N/A,#N/A,FALSE,"021-97";#N/A,#N/A,FALSE,"022-97";#N/A,#N/A,FALSE,"028-97"}</definedName>
    <definedName name="assas" localSheetId="9" hidden="1">{#N/A,#N/A,FALSE,"GERAL";#N/A,#N/A,FALSE,"012-96";#N/A,#N/A,FALSE,"018-96";#N/A,#N/A,FALSE,"027-96";#N/A,#N/A,FALSE,"059-96";#N/A,#N/A,FALSE,"076-96";#N/A,#N/A,FALSE,"019-97";#N/A,#N/A,FALSE,"021-97";#N/A,#N/A,FALSE,"022-97";#N/A,#N/A,FALSE,"028-97"}</definedName>
    <definedName name="assas" localSheetId="8" hidden="1">{#N/A,#N/A,FALSE,"GERAL";#N/A,#N/A,FALSE,"012-96";#N/A,#N/A,FALSE,"018-96";#N/A,#N/A,FALSE,"027-96";#N/A,#N/A,FALSE,"059-96";#N/A,#N/A,FALSE,"076-96";#N/A,#N/A,FALSE,"019-97";#N/A,#N/A,FALSE,"021-97";#N/A,#N/A,FALSE,"022-97";#N/A,#N/A,FALSE,"028-97"}</definedName>
    <definedName name="assas" hidden="1">{#N/A,#N/A,FALSE,"GERAL";#N/A,#N/A,FALSE,"012-96";#N/A,#N/A,FALSE,"018-96";#N/A,#N/A,FALSE,"027-96";#N/A,#N/A,FALSE,"059-96";#N/A,#N/A,FALSE,"076-96";#N/A,#N/A,FALSE,"019-97";#N/A,#N/A,FALSE,"021-97";#N/A,#N/A,FALSE,"022-97";#N/A,#N/A,FALSE,"028-97"}</definedName>
    <definedName name="assasa" localSheetId="4" hidden="1">{#N/A,#N/A,FALSE,"GERAL";#N/A,#N/A,FALSE,"012-96";#N/A,#N/A,FALSE,"018-96";#N/A,#N/A,FALSE,"027-96";#N/A,#N/A,FALSE,"059-96";#N/A,#N/A,FALSE,"076-96";#N/A,#N/A,FALSE,"019-97";#N/A,#N/A,FALSE,"021-97";#N/A,#N/A,FALSE,"022-97";#N/A,#N/A,FALSE,"028-97"}</definedName>
    <definedName name="assasa" localSheetId="9" hidden="1">{#N/A,#N/A,FALSE,"GERAL";#N/A,#N/A,FALSE,"012-96";#N/A,#N/A,FALSE,"018-96";#N/A,#N/A,FALSE,"027-96";#N/A,#N/A,FALSE,"059-96";#N/A,#N/A,FALSE,"076-96";#N/A,#N/A,FALSE,"019-97";#N/A,#N/A,FALSE,"021-97";#N/A,#N/A,FALSE,"022-97";#N/A,#N/A,FALSE,"028-97"}</definedName>
    <definedName name="assasa" localSheetId="8" hidden="1">{#N/A,#N/A,FALSE,"GERAL";#N/A,#N/A,FALSE,"012-96";#N/A,#N/A,FALSE,"018-96";#N/A,#N/A,FALSE,"027-96";#N/A,#N/A,FALSE,"059-96";#N/A,#N/A,FALSE,"076-96";#N/A,#N/A,FALSE,"019-97";#N/A,#N/A,FALSE,"021-97";#N/A,#N/A,FALSE,"022-97";#N/A,#N/A,FALSE,"028-97"}</definedName>
    <definedName name="assasa" hidden="1">{#N/A,#N/A,FALSE,"GERAL";#N/A,#N/A,FALSE,"012-96";#N/A,#N/A,FALSE,"018-96";#N/A,#N/A,FALSE,"027-96";#N/A,#N/A,FALSE,"059-96";#N/A,#N/A,FALSE,"076-96";#N/A,#N/A,FALSE,"019-97";#N/A,#N/A,FALSE,"021-97";#N/A,#N/A,FALSE,"022-97";#N/A,#N/A,FALSE,"028-97"}</definedName>
    <definedName name="Assent." localSheetId="4">[1]PLMUSEU!#REF!</definedName>
    <definedName name="Assent." localSheetId="15">[1]PLMUSEU!#REF!</definedName>
    <definedName name="Assent.">[1]PLMUSEU!#REF!</definedName>
    <definedName name="assinatura" localSheetId="4">[122]DADOS!$B$12</definedName>
    <definedName name="assinatura">[122]DADOS!$B$12</definedName>
    <definedName name="ASWEFGQ3" localSheetId="4" hidden="1">{"'gráf jan00'!$A$1:$AK$41"}</definedName>
    <definedName name="ASWEFGQ3" localSheetId="9" hidden="1">{"'gráf jan00'!$A$1:$AK$41"}</definedName>
    <definedName name="ASWEFGQ3" localSheetId="8" hidden="1">{"'gráf jan00'!$A$1:$AK$41"}</definedName>
    <definedName name="ASWEFGQ3" hidden="1">{"'gráf jan00'!$A$1:$AK$41"}</definedName>
    <definedName name="at" localSheetId="4">[46]PROJETO!#REF!</definedName>
    <definedName name="at" localSheetId="15">[46]PROJETO!#REF!</definedName>
    <definedName name="at">[46]PROJETO!#REF!</definedName>
    <definedName name="Aterro1" localSheetId="4">#REF!</definedName>
    <definedName name="Aterro1" localSheetId="15">#REF!</definedName>
    <definedName name="Aterro1" localSheetId="9">#REF!</definedName>
    <definedName name="Aterro1" localSheetId="8">#REF!</definedName>
    <definedName name="Aterro1">#REF!</definedName>
    <definedName name="ATUAL">"$#REF!.$F$29"</definedName>
    <definedName name="aur" localSheetId="4">[46]PROJETO!#REF!</definedName>
    <definedName name="aur" localSheetId="15">[46]PROJETO!#REF!</definedName>
    <definedName name="aur" localSheetId="9">[46]PROJETO!#REF!</definedName>
    <definedName name="aur" localSheetId="8">[46]PROJETO!#REF!</definedName>
    <definedName name="aur">[46]PROJETO!#REF!</definedName>
    <definedName name="Aut_original" localSheetId="4">[123]PROJETO!#REF!</definedName>
    <definedName name="Aut_original" localSheetId="3">[124]PROJETO!#REF!</definedName>
    <definedName name="Aut_original" localSheetId="15">[123]PROJETO!#REF!</definedName>
    <definedName name="Aut_original" localSheetId="7">[123]PROJETO!#REF!</definedName>
    <definedName name="Aut_original" localSheetId="9">[123]PROJETO!#REF!</definedName>
    <definedName name="Aut_original" localSheetId="8">[123]PROJETO!#REF!</definedName>
    <definedName name="Aut_original">[125]PROJETO!#REF!</definedName>
    <definedName name="Aut_original_25" localSheetId="4">[123]PROJETO!#REF!</definedName>
    <definedName name="Aut_original_25" localSheetId="15">[123]PROJETO!#REF!</definedName>
    <definedName name="Aut_original_25">[123]PROJETO!#REF!</definedName>
    <definedName name="Aut_original_4" localSheetId="4">[126]PROJETO!#REF!</definedName>
    <definedName name="Aut_original_4" localSheetId="15">[126]PROJETO!#REF!</definedName>
    <definedName name="Aut_original_4">[126]PROJETO!#REF!</definedName>
    <definedName name="Aut_original2" localSheetId="4">[127]PROJETO!#REF!</definedName>
    <definedName name="Aut_original2" localSheetId="15">[127]PROJETO!#REF!</definedName>
    <definedName name="Aut_original2">[127]PROJETO!#REF!</definedName>
    <definedName name="Aut_r2" localSheetId="4">[128]RESUMO_AUT1!#REF!</definedName>
    <definedName name="Aut_r2" localSheetId="15">[128]RESUMO_AUT1!#REF!</definedName>
    <definedName name="Aut_r2">[128]RESUMO_AUT1!#REF!</definedName>
    <definedName name="Aut_resumo" localSheetId="4">[129]RESUMO_AUT1!#REF!</definedName>
    <definedName name="Aut_resumo" localSheetId="3">[130]RESUMO_AUT1!#REF!</definedName>
    <definedName name="Aut_resumo" localSheetId="15">[129]RESUMO_AUT1!#REF!</definedName>
    <definedName name="Aut_resumo" localSheetId="7">[129]RESUMO_AUT1!#REF!</definedName>
    <definedName name="Aut_resumo" localSheetId="9">[129]RESUMO_AUT1!#REF!</definedName>
    <definedName name="Aut_resumo" localSheetId="8">[129]RESUMO_AUT1!#REF!</definedName>
    <definedName name="Aut_resumo">[131]RESUMO_AUT1!#REF!</definedName>
    <definedName name="Aut_resumo_25" localSheetId="4">[129]RESUMO_AUT1!#REF!</definedName>
    <definedName name="Aut_resumo_25" localSheetId="15">[129]RESUMO_AUT1!#REF!</definedName>
    <definedName name="Aut_resumo_25">[129]RESUMO_AUT1!#REF!</definedName>
    <definedName name="Aut_resumo_4" localSheetId="4">[132]RESUMO_AUT1!#REF!</definedName>
    <definedName name="Aut_resumo_4" localSheetId="15">[132]RESUMO_AUT1!#REF!</definedName>
    <definedName name="Aut_resumo_4">[132]RESUMO_AUT1!#REF!</definedName>
    <definedName name="AUTO" localSheetId="21">[133]plan!#REF!</definedName>
    <definedName name="AUTO">"$#REF!.$D$12"</definedName>
    <definedName name="aux" localSheetId="15">#REF!</definedName>
    <definedName name="aux" localSheetId="9">#REF!</definedName>
    <definedName name="aux">#REF!</definedName>
    <definedName name="AUX_ACID_TRAB" localSheetId="15">#REF!</definedName>
    <definedName name="AUX_ACID_TRAB" localSheetId="9">#REF!</definedName>
    <definedName name="AUX_ACID_TRAB">#REF!</definedName>
    <definedName name="AUX_ENFERMIDADE" localSheetId="15">#REF!</definedName>
    <definedName name="AUX_ENFERMIDADE" localSheetId="9">#REF!</definedName>
    <definedName name="AUX_ENFERMIDADE">#REF!</definedName>
    <definedName name="AUX_ENFERMIDADE_B" localSheetId="4">'[99]MEMÓRIA HORISTA '!$C$45</definedName>
    <definedName name="AUX_ENFERMIDADE_B">'[99]MEMÓRIA HORISTA '!$C$45</definedName>
    <definedName name="AUXILIARES" localSheetId="4">#REF!</definedName>
    <definedName name="AUXILIARES" localSheetId="15">#REF!</definedName>
    <definedName name="AUXILIARES" localSheetId="9">#REF!</definedName>
    <definedName name="AUXILIARES" localSheetId="8">#REF!</definedName>
    <definedName name="AUXILIARES">#REF!</definedName>
    <definedName name="AUXILIO">'[134]61M-CBMI'!$S$1:$U$52</definedName>
    <definedName name="AvFisZero" localSheetId="4">#N/A</definedName>
    <definedName name="AvFisZero" localSheetId="9">'Mem Calc Pontes'!AvFisZero</definedName>
    <definedName name="AvFisZero" localSheetId="8">'Mem. Calc.'!AvFisZero</definedName>
    <definedName name="AvFisZero">[0]!AvFisZero</definedName>
    <definedName name="AVISO_INDENIZADO" localSheetId="4">#REF!</definedName>
    <definedName name="AVISO_INDENIZADO" localSheetId="15">#REF!</definedName>
    <definedName name="AVISO_INDENIZADO" localSheetId="9">#REF!</definedName>
    <definedName name="AVISO_INDENIZADO" localSheetId="8">#REF!</definedName>
    <definedName name="AVISO_INDENIZADO">#REF!</definedName>
    <definedName name="AVV" localSheetId="4">#REF!</definedName>
    <definedName name="AVV" localSheetId="15">#REF!</definedName>
    <definedName name="AVV" localSheetId="9">#REF!</definedName>
    <definedName name="AVV" localSheetId="8">#REF!</definedName>
    <definedName name="AVV">#REF!</definedName>
    <definedName name="AW" localSheetId="4" hidden="1">{"'Quadro'!$A$4:$BG$78"}</definedName>
    <definedName name="AW" localSheetId="9" hidden="1">{"'Quadro'!$A$4:$BG$78"}</definedName>
    <definedName name="AW" localSheetId="8" hidden="1">{"'Quadro'!$A$4:$BG$78"}</definedName>
    <definedName name="AW" hidden="1">{"'Quadro'!$A$4:$BG$78"}</definedName>
    <definedName name="AZSXDCFV" hidden="1">{#N/A,#N/A,TRUE,"Serviços"}</definedName>
    <definedName name="azul" localSheetId="15">#REF!</definedName>
    <definedName name="azul" localSheetId="21">#REF!</definedName>
    <definedName name="azul">#REF!</definedName>
    <definedName name="azul_25" localSheetId="15">#REF!</definedName>
    <definedName name="azul_25">#REF!</definedName>
    <definedName name="AZULSINAL" localSheetId="15">#REF!</definedName>
    <definedName name="AZULSINAL" localSheetId="21">#REF!</definedName>
    <definedName name="AZULSINAL">#REF!</definedName>
    <definedName name="AZULSINAL_25" localSheetId="15">#REF!</definedName>
    <definedName name="AZULSINAL_25">#REF!</definedName>
    <definedName name="AZXSDC" localSheetId="15" hidden="1">#REF!</definedName>
    <definedName name="AZXSDC" hidden="1">#REF!</definedName>
    <definedName name="B" localSheetId="4">[135]Medição!#REF!</definedName>
    <definedName name="B" localSheetId="15">[135]Medição!#REF!</definedName>
    <definedName name="b" localSheetId="21">'[136]RESUMO-DVOP_JBS'!$H$45</definedName>
    <definedName name="B">[135]Medição!#REF!</definedName>
    <definedName name="BANCO" localSheetId="4">#REF!</definedName>
    <definedName name="BANCO" localSheetId="15">#REF!</definedName>
    <definedName name="BANCO" localSheetId="9">#REF!</definedName>
    <definedName name="BANCO" localSheetId="8">#REF!</definedName>
    <definedName name="BANCO">#REF!</definedName>
    <definedName name="_xlnm.Database" localSheetId="4">#REF!</definedName>
    <definedName name="_xlnm.Database" localSheetId="3">#REF!</definedName>
    <definedName name="_xlnm.Database" localSheetId="15">#REF!</definedName>
    <definedName name="_xlnm.Database" localSheetId="7">#REF!</definedName>
    <definedName name="_xlnm.Database" localSheetId="8">#REF!</definedName>
    <definedName name="_xlnm.Database">#REF!</definedName>
    <definedName name="BANCODADOS1" localSheetId="4">'[137]CUSTO EQUIP'!$A$3:$T$57</definedName>
    <definedName name="BANCODADOS1">'[137]CUSTO EQUIP'!$A$3:$T$57</definedName>
    <definedName name="BANDEIRAS">INDEX([138]LOGO!$E$5:$E$60,MATCH([138]LOGO!$H$5,[138]LOGO!$C$5:$C$60,0))</definedName>
    <definedName name="BANDEIRAS_PO" localSheetId="3">INDEX([138]LOGO!$E$5:$E$52,MATCH('[138]PLANILHA ORÇAM.'!#REF!,[138]LOGO!$C$5:$C$52,0))</definedName>
    <definedName name="BANDEIRAS_PO">INDEX([138]LOGO!$E$5:$E$52,MATCH('[138]PLANILHA ORÇAM.'!#REF!,[138]LOGO!$C$5:$C$52,0))</definedName>
    <definedName name="BAS" localSheetId="4">#REF!</definedName>
    <definedName name="BAS" localSheetId="15">#REF!</definedName>
    <definedName name="BAS" localSheetId="9">#REF!</definedName>
    <definedName name="BAS" localSheetId="8">#REF!</definedName>
    <definedName name="BAS">#REF!</definedName>
    <definedName name="BASCARROCERIA" localSheetId="4">#REF!</definedName>
    <definedName name="BASCARROCERIA" localSheetId="3">[88]TERRAPLENAGEM!#REF!</definedName>
    <definedName name="BASCARROCERIA" localSheetId="15">#REF!</definedName>
    <definedName name="BASCARROCERIA" localSheetId="7">#REF!</definedName>
    <definedName name="BASCARROCERIA" localSheetId="9">#REF!</definedName>
    <definedName name="BASCARROCERIA" localSheetId="8">#REF!</definedName>
    <definedName name="BASCARROCERIA">[89]TERRAPLENAGEM!#REF!</definedName>
    <definedName name="base" localSheetId="4">[139]DADOS!$B$8</definedName>
    <definedName name="base" localSheetId="3">[14]Consultoria!#REF!</definedName>
    <definedName name="base" localSheetId="7">[139]DADOS!$B$8</definedName>
    <definedName name="base" localSheetId="9">[139]DADOS!$B$8</definedName>
    <definedName name="base" localSheetId="8">[139]DADOS!$B$8</definedName>
    <definedName name="base">[14]Consultoria!#REF!</definedName>
    <definedName name="BASE_1" localSheetId="4">#REF!</definedName>
    <definedName name="BASE_1" localSheetId="15">#REF!</definedName>
    <definedName name="BASE_1" localSheetId="9">#REF!</definedName>
    <definedName name="BASE_1" localSheetId="8">#REF!</definedName>
    <definedName name="BASE_1">#REF!</definedName>
    <definedName name="BASE_10" localSheetId="4">#REF!</definedName>
    <definedName name="BASE_10" localSheetId="15">#REF!</definedName>
    <definedName name="BASE_10" localSheetId="9">#REF!</definedName>
    <definedName name="BASE_10" localSheetId="8">#REF!</definedName>
    <definedName name="BASE_10">#REF!</definedName>
    <definedName name="BASE_2" localSheetId="4">#REF!</definedName>
    <definedName name="BASE_2" localSheetId="15">#REF!</definedName>
    <definedName name="BASE_2" localSheetId="9">#REF!</definedName>
    <definedName name="BASE_2" localSheetId="8">#REF!</definedName>
    <definedName name="BASE_2">#REF!</definedName>
    <definedName name="BASE_3" localSheetId="15">#REF!</definedName>
    <definedName name="BASE_3">#REF!</definedName>
    <definedName name="BASE_4" localSheetId="15">#REF!</definedName>
    <definedName name="BASE_4">#REF!</definedName>
    <definedName name="BASE_5" localSheetId="15">#REF!</definedName>
    <definedName name="BASE_5">#REF!</definedName>
    <definedName name="BASE_6" localSheetId="15">#REF!</definedName>
    <definedName name="BASE_6">#REF!</definedName>
    <definedName name="BASE_7" localSheetId="15">#REF!</definedName>
    <definedName name="BASE_7">#REF!</definedName>
    <definedName name="BASE_8" localSheetId="15">#REF!</definedName>
    <definedName name="BASE_8">#REF!</definedName>
    <definedName name="BASE_9" localSheetId="15">#REF!</definedName>
    <definedName name="BASE_9">#REF!</definedName>
    <definedName name="BASEMA" localSheetId="4">[98]ROSTO!#REF!</definedName>
    <definedName name="BASEMA" localSheetId="15">[98]ROSTO!#REF!</definedName>
    <definedName name="BASEMA">[98]ROSTO!#REF!</definedName>
    <definedName name="BASETA" localSheetId="4">#REF!</definedName>
    <definedName name="BASETA" localSheetId="15">#REF!</definedName>
    <definedName name="BASETA" localSheetId="9">#REF!</definedName>
    <definedName name="BASETA" localSheetId="8">#REF!</definedName>
    <definedName name="BASETA">#REF!</definedName>
    <definedName name="Básico" localSheetId="3">#REF!</definedName>
    <definedName name="Básico">#REF!</definedName>
    <definedName name="batista" hidden="1">{#N/A,#N/A,FALSE,"SS 1";#N/A,#N/A,FALSE,"SS 2";#N/A,#N/A,FALSE,"TER 1 (1)";#N/A,#N/A,FALSE,"TER 1 (2)";#N/A,#N/A,FALSE,"TER 2 ";#N/A,#N/A,FALSE,"TP  (1)";#N/A,#N/A,FALSE,"TP  (2)";#N/A,#N/A,FALSE,"CM BAR"}</definedName>
    <definedName name="bb">[91]!bb</definedName>
    <definedName name="bb_1">#N/A</definedName>
    <definedName name="bb_2">#N/A</definedName>
    <definedName name="bb_38">bb_38</definedName>
    <definedName name="bbb" localSheetId="3">#REF!</definedName>
    <definedName name="BBB" localSheetId="21" hidden="1">{#N/A,#N/A,FALSE,"SYSOC";#N/A,#N/A,FALSE,"RESU-GESTION";#N/A,#N/A,FALSE,"EVOL-MNA";#N/A,#N/A,FALSE,"VTAS-ANALI";#N/A,#N/A,FALSE,"ANALI-GSFIJOS";#N/A,#N/A,FALSE,"DETA-RUBROS";#N/A,#N/A,FALSE,"ANALI-CNF";#N/A,#N/A,FALSE,"BILAN";#N/A,#N/A,FALSE,"TAB_FIN";#N/A,#N/A,FALSE,"IND_ECO"}</definedName>
    <definedName name="bbb">#REF!</definedName>
    <definedName name="bbbb" localSheetId="4" hidden="1">{#N/A,#N/A,FALSE,"MO (2)"}</definedName>
    <definedName name="bbbb" localSheetId="21" hidden="1">{#N/A,#N/A,FALSE,"MO (2)"}</definedName>
    <definedName name="bbbb" localSheetId="9" hidden="1">{#N/A,#N/A,FALSE,"MO (2)"}</definedName>
    <definedName name="bbbb" localSheetId="8" hidden="1">{#N/A,#N/A,FALSE,"MO (2)"}</definedName>
    <definedName name="bbbb" hidden="1">{#N/A,#N/A,FALSE,"MO (2)"}</definedName>
    <definedName name="bbbb_1" hidden="1">{#N/A,#N/A,FALSE,"MO (2)"}</definedName>
    <definedName name="bbbbbb" localSheetId="4">'[140]Resumo Financeiro'!#REF!</definedName>
    <definedName name="bbbbbb" localSheetId="15">'[140]Resumo Financeiro'!#REF!</definedName>
    <definedName name="bbbbbb">'[140]Resumo Financeiro'!#REF!</definedName>
    <definedName name="bbbbbbb" localSheetId="4" hidden="1">{#N/A,#N/A,FALSE,"MO (2)"}</definedName>
    <definedName name="bbbbbbb" localSheetId="21" hidden="1">{#N/A,#N/A,FALSE,"MO (2)"}</definedName>
    <definedName name="bbbbbbb" localSheetId="9" hidden="1">{#N/A,#N/A,FALSE,"MO (2)"}</definedName>
    <definedName name="bbbbbbb" localSheetId="8" hidden="1">{#N/A,#N/A,FALSE,"MO (2)"}</definedName>
    <definedName name="bbbbbbb" hidden="1">{#N/A,#N/A,FALSE,"MO (2)"}</definedName>
    <definedName name="bc" localSheetId="15">#REF!</definedName>
    <definedName name="bc" localSheetId="9">#REF!</definedName>
    <definedName name="bc">#REF!</definedName>
    <definedName name="BD_SERVICOS" localSheetId="4">'[141]BD SERVIÇOS'!$B$4:$H$110</definedName>
    <definedName name="BD_SERVICOS">'[142]BD SERVIÇOS'!$B$4:$H$110</definedName>
    <definedName name="BDI" localSheetId="4">#REF!</definedName>
    <definedName name="BDI" localSheetId="3">#REF!</definedName>
    <definedName name="BDI" localSheetId="15">#REF!</definedName>
    <definedName name="BDI" localSheetId="7">#REF!</definedName>
    <definedName name="BDI" localSheetId="21">#REF!</definedName>
    <definedName name="BDI" localSheetId="9">#REF!</definedName>
    <definedName name="BDI" localSheetId="8">#REF!</definedName>
    <definedName name="BDI">#REF!</definedName>
    <definedName name="BDI.Difer">'[143]DMT - km 83,40 ao km 196,90'!$J$7</definedName>
    <definedName name="BDI_10" localSheetId="4">#REF!</definedName>
    <definedName name="BDI_10" localSheetId="15">#REF!</definedName>
    <definedName name="BDI_10" localSheetId="8">#REF!</definedName>
    <definedName name="BDI_10">#REF!</definedName>
    <definedName name="BDI_11" localSheetId="4">'[144]CUSTO HORÁRIO'!$N$3</definedName>
    <definedName name="BDI_11">'[144]CUSTO HORÁRIO'!$N$3</definedName>
    <definedName name="BDI_25" localSheetId="4">#REF!</definedName>
    <definedName name="BDI_25" localSheetId="15">#REF!</definedName>
    <definedName name="BDI_25" localSheetId="9">#REF!</definedName>
    <definedName name="BDI_25" localSheetId="8">#REF!</definedName>
    <definedName name="BDI_25">#REF!</definedName>
    <definedName name="BDI_27" localSheetId="4">#REF!</definedName>
    <definedName name="BDI_27" localSheetId="15">#REF!</definedName>
    <definedName name="BDI_27" localSheetId="9">#REF!</definedName>
    <definedName name="BDI_27" localSheetId="8">#REF!</definedName>
    <definedName name="BDI_27">#REF!</definedName>
    <definedName name="BDI_29" localSheetId="4">#REF!</definedName>
    <definedName name="BDI_29" localSheetId="15">#REF!</definedName>
    <definedName name="BDI_29" localSheetId="9">#REF!</definedName>
    <definedName name="BDI_29" localSheetId="8">#REF!</definedName>
    <definedName name="BDI_29">#REF!</definedName>
    <definedName name="BDI_9" localSheetId="15">#REF!</definedName>
    <definedName name="BDI_9">#REF!</definedName>
    <definedName name="BDI_DIFERENCIADO">[145]SETUP!$C$6</definedName>
    <definedName name="BDI_NORMAL">[145]SETUP!$C$5</definedName>
    <definedName name="BDI1_1">#N/A</definedName>
    <definedName name="BDI1_2">#N/A</definedName>
    <definedName name="BDIB">[146]Geral!$B$22</definedName>
    <definedName name="BDIBET" localSheetId="4">'[137]Comp P Unit '!$N$48</definedName>
    <definedName name="BDIBET">'[137]Comp P Unit '!$N$48</definedName>
    <definedName name="BDIG">[146]Geral!$B$23</definedName>
    <definedName name="BETUMINBETIM" localSheetId="4">#REF!</definedName>
    <definedName name="BETUMINBETIM" localSheetId="15">#REF!</definedName>
    <definedName name="BETUMINBETIM" localSheetId="9">#REF!</definedName>
    <definedName name="BETUMINBETIM" localSheetId="8">#REF!</definedName>
    <definedName name="BETUMINBETIM">#REF!</definedName>
    <definedName name="BETUMINCBA" localSheetId="4">#REF!</definedName>
    <definedName name="BETUMINCBA" localSheetId="15">#REF!</definedName>
    <definedName name="BETUMINCBA" localSheetId="9">#REF!</definedName>
    <definedName name="BETUMINCBA" localSheetId="8">#REF!</definedName>
    <definedName name="BETUMINCBA">#REF!</definedName>
    <definedName name="BETUMINOSO" localSheetId="4">#REF!</definedName>
    <definedName name="BETUMINOSO" localSheetId="15">#REF!</definedName>
    <definedName name="BETUMINOSO" localSheetId="9">#REF!</definedName>
    <definedName name="BETUMINOSO" localSheetId="8">#REF!</definedName>
    <definedName name="BETUMINOSO">#REF!</definedName>
    <definedName name="BG" localSheetId="15">#REF!</definedName>
    <definedName name="BG" localSheetId="21">#REF!</definedName>
    <definedName name="BG">#REF!</definedName>
    <definedName name="BG_25" localSheetId="15">#REF!</definedName>
    <definedName name="BG_25">#REF!</definedName>
    <definedName name="BGU" localSheetId="15">#REF!</definedName>
    <definedName name="BGU" localSheetId="21">#REF!</definedName>
    <definedName name="BGU">#REF!</definedName>
    <definedName name="BGU_25" localSheetId="15">#REF!</definedName>
    <definedName name="BGU_25">#REF!</definedName>
    <definedName name="BI" localSheetId="4">[147]Teor!$A$3:$G$7</definedName>
    <definedName name="BI">[147]Teor!$A$3:$G$7</definedName>
    <definedName name="BII" localSheetId="4">'[148]Página 16'!$A$3:$G$7</definedName>
    <definedName name="BII">'[148]Página 16'!$A$3:$G$7</definedName>
    <definedName name="Bloco" localSheetId="4" hidden="1">#REF!</definedName>
    <definedName name="Bloco" localSheetId="15" hidden="1">#REF!</definedName>
    <definedName name="Bloco" localSheetId="9" hidden="1">#REF!</definedName>
    <definedName name="Bloco" localSheetId="8" hidden="1">#REF!</definedName>
    <definedName name="Bloco" hidden="1">#REF!</definedName>
    <definedName name="Bloco2" localSheetId="4" hidden="1">#REF!</definedName>
    <definedName name="Bloco2" localSheetId="15" hidden="1">#REF!</definedName>
    <definedName name="Bloco2" localSheetId="9" hidden="1">#REF!</definedName>
    <definedName name="Bloco2" localSheetId="8" hidden="1">#REF!</definedName>
    <definedName name="Bloco2" hidden="1">#REF!</definedName>
    <definedName name="BLOCOS" localSheetId="4" hidden="1">{#N/A,#N/A,FALSE,"Plan1"}</definedName>
    <definedName name="BLOCOS" localSheetId="9" hidden="1">{#N/A,#N/A,FALSE,"Plan1"}</definedName>
    <definedName name="BLOCOS" localSheetId="8" hidden="1">{#N/A,#N/A,FALSE,"Plan1"}</definedName>
    <definedName name="BLOCOS" hidden="1">{#N/A,#N/A,FALSE,"Plan1"}</definedName>
    <definedName name="BONI">#REF!</definedName>
    <definedName name="BONITO" localSheetId="3">#REF!</definedName>
    <definedName name="BONITO">#REF!</definedName>
    <definedName name="BORIDOS" localSheetId="3">#REF!</definedName>
    <definedName name="BORIDOS">#REF!</definedName>
    <definedName name="bosta" localSheetId="22" hidden="1">{#N/A,#N/A,FALSE,"Cronograma";#N/A,#N/A,FALSE,"Cronogr. 2"}</definedName>
    <definedName name="bosta" hidden="1">{#N/A,#N/A,FALSE,"Cronograma";#N/A,#N/A,FALSE,"Cronogr. 2"}</definedName>
    <definedName name="BOTA" localSheetId="4">#REF!</definedName>
    <definedName name="BOTA" localSheetId="15">#REF!</definedName>
    <definedName name="BOTA" localSheetId="9">#REF!</definedName>
    <definedName name="BOTA" localSheetId="8">#REF!</definedName>
    <definedName name="BOTA">#REF!</definedName>
    <definedName name="BR" localSheetId="4">[149]Croqui!$B$3</definedName>
    <definedName name="BR">'[72]DADOS GERAIS'!$C$6</definedName>
    <definedName name="BR_10">[150]ORÇAMENTO!$B$4</definedName>
    <definedName name="BR_10_13">[150]ORÇAMENTO!$B$4</definedName>
    <definedName name="BR_10_39">[150]ORÇAMENTO!$B$4</definedName>
    <definedName name="BR_10_6">[150]ORÇAMENTO!$B$4</definedName>
    <definedName name="BR_11">[150]ORÇAMENTO!$B$4</definedName>
    <definedName name="BR_11_13">[150]ORÇAMENTO!$B$4</definedName>
    <definedName name="BR_11_39">[150]ORÇAMENTO!$B$4</definedName>
    <definedName name="BR_11_6">[150]ORÇAMENTO!$B$4</definedName>
    <definedName name="BR_12">[150]ORÇAMENTO!$B$4</definedName>
    <definedName name="BR_12_13">[150]ORÇAMENTO!$B$4</definedName>
    <definedName name="BR_12_39">[150]ORÇAMENTO!$B$4</definedName>
    <definedName name="BR_12_6">[150]ORÇAMENTO!$B$4</definedName>
    <definedName name="BR_13">[150]ORÇAMENTO!$B$4</definedName>
    <definedName name="BR_13_13">[150]ORÇAMENTO!$B$4</definedName>
    <definedName name="BR_13_39">[150]ORÇAMENTO!$B$4</definedName>
    <definedName name="BR_13_6">[150]ORÇAMENTO!$B$4</definedName>
    <definedName name="BR_14">[150]ORÇAMENTO!$B$4</definedName>
    <definedName name="BR_14_13">[150]ORÇAMENTO!$B$4</definedName>
    <definedName name="BR_14_39">[150]ORÇAMENTO!$B$4</definedName>
    <definedName name="BR_14_6">[150]ORÇAMENTO!$B$4</definedName>
    <definedName name="BR_15">[150]ORÇAMENTO!$B$4</definedName>
    <definedName name="BR_15_13">[150]ORÇAMENTO!$B$4</definedName>
    <definedName name="BR_15_39">[150]ORÇAMENTO!$B$4</definedName>
    <definedName name="BR_15_6">[150]ORÇAMENTO!$B$4</definedName>
    <definedName name="BR_16">[150]ORÇAMENTO!$B$4</definedName>
    <definedName name="BR_16_13">[150]ORÇAMENTO!$B$4</definedName>
    <definedName name="BR_16_39">[150]ORÇAMENTO!$B$4</definedName>
    <definedName name="BR_16_6">[150]ORÇAMENTO!$B$4</definedName>
    <definedName name="BR_17">[150]ORÇAMENTO!$B$4</definedName>
    <definedName name="BR_17_13">[150]ORÇAMENTO!$B$4</definedName>
    <definedName name="BR_17_39">[150]ORÇAMENTO!$B$4</definedName>
    <definedName name="BR_17_6">[150]ORÇAMENTO!$B$4</definedName>
    <definedName name="BR_18">[150]ORÇAMENTO!$B$4</definedName>
    <definedName name="BR_18_13">[150]ORÇAMENTO!$B$4</definedName>
    <definedName name="BR_18_39">[150]ORÇAMENTO!$B$4</definedName>
    <definedName name="BR_18_6">[150]ORÇAMENTO!$B$4</definedName>
    <definedName name="BR_19">[150]ORÇAMENTO!$B$4</definedName>
    <definedName name="BR_19_13">[150]ORÇAMENTO!$B$4</definedName>
    <definedName name="BR_19_39">[150]ORÇAMENTO!$B$4</definedName>
    <definedName name="BR_19_6">[150]ORÇAMENTO!$B$4</definedName>
    <definedName name="BR_2">[150]ORÇAMENTO!$B$4</definedName>
    <definedName name="BR_2_13">[150]ORÇAMENTO!$B$4</definedName>
    <definedName name="BR_2_39">[150]ORÇAMENTO!$B$4</definedName>
    <definedName name="BR_2_6">[150]ORÇAMENTO!$B$4</definedName>
    <definedName name="BR_20">[150]ORÇAMENTO!$B$4</definedName>
    <definedName name="BR_20_13">[150]ORÇAMENTO!$B$4</definedName>
    <definedName name="BR_20_39">[150]ORÇAMENTO!$B$4</definedName>
    <definedName name="BR_20_6">[150]ORÇAMENTO!$B$4</definedName>
    <definedName name="BR_21">[150]ORÇAMENTO!$B$4</definedName>
    <definedName name="BR_21_13">[150]ORÇAMENTO!$B$4</definedName>
    <definedName name="BR_21_39">[150]ORÇAMENTO!$B$4</definedName>
    <definedName name="BR_21_6">[150]ORÇAMENTO!$B$4</definedName>
    <definedName name="BR_22">[150]ORÇAMENTO!$B$4</definedName>
    <definedName name="BR_22_13">[150]ORÇAMENTO!$B$4</definedName>
    <definedName name="BR_22_39">[150]ORÇAMENTO!$B$4</definedName>
    <definedName name="BR_22_6">[150]ORÇAMENTO!$B$4</definedName>
    <definedName name="BR_23">[150]ORÇAMENTO!$B$4</definedName>
    <definedName name="BR_23_13">[150]ORÇAMENTO!$B$4</definedName>
    <definedName name="BR_23_39">[150]ORÇAMENTO!$B$4</definedName>
    <definedName name="BR_23_6">[150]ORÇAMENTO!$B$4</definedName>
    <definedName name="BR_24">[150]ORÇAMENTO!$B$4</definedName>
    <definedName name="BR_24_13">[150]ORÇAMENTO!$B$4</definedName>
    <definedName name="BR_24_39">[150]ORÇAMENTO!$B$4</definedName>
    <definedName name="BR_24_6">[150]ORÇAMENTO!$B$4</definedName>
    <definedName name="BR_25">[150]ORÇAMENTO!$B$4</definedName>
    <definedName name="BR_25_13">[150]ORÇAMENTO!$B$4</definedName>
    <definedName name="BR_25_39">[150]ORÇAMENTO!$B$4</definedName>
    <definedName name="BR_25_6">[150]ORÇAMENTO!$B$4</definedName>
    <definedName name="BR_26">[150]ORÇAMENTO!$B$4</definedName>
    <definedName name="BR_26_13">[150]ORÇAMENTO!$B$4</definedName>
    <definedName name="BR_26_39">[150]ORÇAMENTO!$B$4</definedName>
    <definedName name="BR_26_6">[150]ORÇAMENTO!$B$4</definedName>
    <definedName name="BR_27">[150]ORÇAMENTO!$B$4</definedName>
    <definedName name="BR_27_13">[150]ORÇAMENTO!$B$4</definedName>
    <definedName name="BR_27_39">[150]ORÇAMENTO!$B$4</definedName>
    <definedName name="BR_27_6">[150]ORÇAMENTO!$B$4</definedName>
    <definedName name="BR_28">[150]ORÇAMENTO!$B$4</definedName>
    <definedName name="BR_28_13">[150]ORÇAMENTO!$B$4</definedName>
    <definedName name="BR_28_39">[150]ORÇAMENTO!$B$4</definedName>
    <definedName name="BR_28_6">[150]ORÇAMENTO!$B$4</definedName>
    <definedName name="BR_29">[150]ORÇAMENTO!$B$4</definedName>
    <definedName name="BR_29_13">[150]ORÇAMENTO!$B$4</definedName>
    <definedName name="BR_29_39">[150]ORÇAMENTO!$B$4</definedName>
    <definedName name="BR_29_6">[150]ORÇAMENTO!$B$4</definedName>
    <definedName name="BR_30">[150]ORÇAMENTO!$B$4</definedName>
    <definedName name="BR_30_13">[150]ORÇAMENTO!$B$4</definedName>
    <definedName name="BR_30_39">[150]ORÇAMENTO!$B$4</definedName>
    <definedName name="BR_30_6">[150]ORÇAMENTO!$B$4</definedName>
    <definedName name="BR_31">[150]ORÇAMENTO!$B$4</definedName>
    <definedName name="BR_32">[150]ORÇAMENTO!$B$4</definedName>
    <definedName name="BR_32_13">[150]ORÇAMENTO!$B$4</definedName>
    <definedName name="BR_32_39">[150]ORÇAMENTO!$B$4</definedName>
    <definedName name="BR_32_6">[150]ORÇAMENTO!$B$4</definedName>
    <definedName name="BR_33">[150]ORÇAMENTO!$B$4</definedName>
    <definedName name="BR_33_13">[150]ORÇAMENTO!$B$4</definedName>
    <definedName name="BR_33_39">[150]ORÇAMENTO!$B$4</definedName>
    <definedName name="BR_33_6">[150]ORÇAMENTO!$B$4</definedName>
    <definedName name="BR_34">[150]ORÇAMENTO!$B$4</definedName>
    <definedName name="BR_34_13">[150]ORÇAMENTO!$B$4</definedName>
    <definedName name="BR_34_39">[150]ORÇAMENTO!$B$4</definedName>
    <definedName name="BR_34_6">[150]ORÇAMENTO!$B$4</definedName>
    <definedName name="BR_36">[150]ORÇAMENTO!$B$4</definedName>
    <definedName name="BR_40">[150]ORÇAMENTO!$B$4</definedName>
    <definedName name="BR_40_13">[150]ORÇAMENTO!$B$4</definedName>
    <definedName name="BR_40_39">[150]ORÇAMENTO!$B$4</definedName>
    <definedName name="BR_40_6">[150]ORÇAMENTO!$B$4</definedName>
    <definedName name="BR_41">[150]ORÇAMENTO!$B$4</definedName>
    <definedName name="BR_41_13">[150]ORÇAMENTO!$B$4</definedName>
    <definedName name="BR_41_39">[150]ORÇAMENTO!$B$4</definedName>
    <definedName name="BR_41_6">[150]ORÇAMENTO!$B$4</definedName>
    <definedName name="BR_43">[150]ORÇAMENTO!$B$4</definedName>
    <definedName name="BR_43_13">[150]ORÇAMENTO!$B$4</definedName>
    <definedName name="BR_43_39">[150]ORÇAMENTO!$B$4</definedName>
    <definedName name="BR_43_6">[150]ORÇAMENTO!$B$4</definedName>
    <definedName name="BR_44">[150]ORÇAMENTO!$B$4</definedName>
    <definedName name="BR_44_13">[150]ORÇAMENTO!$B$4</definedName>
    <definedName name="BR_44_39">[150]ORÇAMENTO!$B$4</definedName>
    <definedName name="BR_44_6">[150]ORÇAMENTO!$B$4</definedName>
    <definedName name="BR_45">[150]ORÇAMENTO!$B$4</definedName>
    <definedName name="BR_45_13">[150]ORÇAMENTO!$B$4</definedName>
    <definedName name="BR_45_39">[150]ORÇAMENTO!$B$4</definedName>
    <definedName name="BR_45_6">[150]ORÇAMENTO!$B$4</definedName>
    <definedName name="BR_46">[150]ORÇAMENTO!$B$4</definedName>
    <definedName name="BR_46_13">[150]ORÇAMENTO!$B$4</definedName>
    <definedName name="BR_46_39">[150]ORÇAMENTO!$B$4</definedName>
    <definedName name="BR_46_6">[150]ORÇAMENTO!$B$4</definedName>
    <definedName name="BR_47">[150]ORÇAMENTO!$B$4</definedName>
    <definedName name="BR_47_13">[150]ORÇAMENTO!$B$4</definedName>
    <definedName name="BR_47_39">[150]ORÇAMENTO!$B$4</definedName>
    <definedName name="BR_47_6">[150]ORÇAMENTO!$B$4</definedName>
    <definedName name="BR_48">[150]ORÇAMENTO!$B$4</definedName>
    <definedName name="BR_48_13">[150]ORÇAMENTO!$B$4</definedName>
    <definedName name="BR_48_39">[150]ORÇAMENTO!$B$4</definedName>
    <definedName name="BR_48_6">[150]ORÇAMENTO!$B$4</definedName>
    <definedName name="BR_49">[150]ORÇAMENTO!$B$4</definedName>
    <definedName name="BR_49_13">[150]ORÇAMENTO!$B$4</definedName>
    <definedName name="BR_49_39">[150]ORÇAMENTO!$B$4</definedName>
    <definedName name="BR_49_6">[150]ORÇAMENTO!$B$4</definedName>
    <definedName name="BR_50">[150]ORÇAMENTO!$B$4</definedName>
    <definedName name="BR_50_13">[150]ORÇAMENTO!$B$4</definedName>
    <definedName name="BR_50_39">[150]ORÇAMENTO!$B$4</definedName>
    <definedName name="BR_50_6">[150]ORÇAMENTO!$B$4</definedName>
    <definedName name="BR_51">[150]ORÇAMENTO!$B$4</definedName>
    <definedName name="BR_51_13">[150]ORÇAMENTO!$B$4</definedName>
    <definedName name="BR_51_39">[150]ORÇAMENTO!$B$4</definedName>
    <definedName name="BR_51_6">[150]ORÇAMENTO!$B$4</definedName>
    <definedName name="BR_52">[150]ORÇAMENTO!$B$4</definedName>
    <definedName name="BR_52_13">[150]ORÇAMENTO!$B$4</definedName>
    <definedName name="BR_52_39">[150]ORÇAMENTO!$B$4</definedName>
    <definedName name="BR_52_6">[150]ORÇAMENTO!$B$4</definedName>
    <definedName name="BR_6">[150]ORÇAMENTO!$B$4</definedName>
    <definedName name="BR_6_13">[150]ORÇAMENTO!$B$4</definedName>
    <definedName name="BR_6_39">[150]ORÇAMENTO!$B$4</definedName>
    <definedName name="BR_6_6">[150]ORÇAMENTO!$B$4</definedName>
    <definedName name="BR_7">[150]ORÇAMENTO!$B$4</definedName>
    <definedName name="BR_7_13">[150]ORÇAMENTO!$B$4</definedName>
    <definedName name="BR_7_39">[150]ORÇAMENTO!$B$4</definedName>
    <definedName name="BR_7_6">[150]ORÇAMENTO!$B$4</definedName>
    <definedName name="BR_8">[150]ORÇAMENTO!$B$4</definedName>
    <definedName name="BR_8_13">[150]ORÇAMENTO!$B$4</definedName>
    <definedName name="BR_8_39">[150]ORÇAMENTO!$B$4</definedName>
    <definedName name="BR_8_6">[150]ORÇAMENTO!$B$4</definedName>
    <definedName name="BR_9">[150]ORÇAMENTO!$B$4</definedName>
    <definedName name="BR_9_13">[150]ORÇAMENTO!$B$4</definedName>
    <definedName name="BR_9_39">[150]ORÇAMENTO!$B$4</definedName>
    <definedName name="BR_9_6">[150]ORÇAMENTO!$B$4</definedName>
    <definedName name="BRITA" localSheetId="4">#REF!</definedName>
    <definedName name="BRITA" localSheetId="15">#REF!</definedName>
    <definedName name="Brita" localSheetId="21">#REF!</definedName>
    <definedName name="BRITA" localSheetId="9">#REF!</definedName>
    <definedName name="BRITA" localSheetId="8">#REF!</definedName>
    <definedName name="BRITA">#REF!</definedName>
    <definedName name="BRITA_DRENO" hidden="1">{#N/A,#N/A,TRUE,"Plan1"}</definedName>
    <definedName name="BRITA_TSD" localSheetId="21" hidden="1">{#N/A,#N/A,TRUE,"Plan1"}</definedName>
    <definedName name="Brita_TSD" hidden="1">{#N/A,#N/A,TRUE,"Plan1"}</definedName>
    <definedName name="BRITA_TSD_2" localSheetId="21" hidden="1">{#N/A,#N/A,TRUE,"Plan1"}</definedName>
    <definedName name="Brita_TSD_2" hidden="1">{#N/A,#N/A,TRUE,"Plan1"}</definedName>
    <definedName name="BRITA1">[119]COTAÇÕES!$U$28:$U$31</definedName>
    <definedName name="BRITA2">[119]COTAÇÕES!$U$32:$U$35</definedName>
    <definedName name="britage" localSheetId="4" hidden="1">{#N/A,#N/A,FALSE,"GERAL";#N/A,#N/A,FALSE,"012-96";#N/A,#N/A,FALSE,"018-96";#N/A,#N/A,FALSE,"027-96";#N/A,#N/A,FALSE,"059-96";#N/A,#N/A,FALSE,"076-96";#N/A,#N/A,FALSE,"019-97";#N/A,#N/A,FALSE,"021-97";#N/A,#N/A,FALSE,"022-97";#N/A,#N/A,FALSE,"028-97"}</definedName>
    <definedName name="britage" localSheetId="9" hidden="1">{#N/A,#N/A,FALSE,"GERAL";#N/A,#N/A,FALSE,"012-96";#N/A,#N/A,FALSE,"018-96";#N/A,#N/A,FALSE,"027-96";#N/A,#N/A,FALSE,"059-96";#N/A,#N/A,FALSE,"076-96";#N/A,#N/A,FALSE,"019-97";#N/A,#N/A,FALSE,"021-97";#N/A,#N/A,FALSE,"022-97";#N/A,#N/A,FALSE,"028-97"}</definedName>
    <definedName name="britage" localSheetId="8" hidden="1">{#N/A,#N/A,FALSE,"GERAL";#N/A,#N/A,FALSE,"012-96";#N/A,#N/A,FALSE,"018-96";#N/A,#N/A,FALSE,"027-96";#N/A,#N/A,FALSE,"059-96";#N/A,#N/A,FALSE,"076-96";#N/A,#N/A,FALSE,"019-97";#N/A,#N/A,FALSE,"021-97";#N/A,#N/A,FALSE,"022-97";#N/A,#N/A,FALSE,"028-97"}</definedName>
    <definedName name="britage" hidden="1">{#N/A,#N/A,FALSE,"GERAL";#N/A,#N/A,FALSE,"012-96";#N/A,#N/A,FALSE,"018-96";#N/A,#N/A,FALSE,"027-96";#N/A,#N/A,FALSE,"059-96";#N/A,#N/A,FALSE,"076-96";#N/A,#N/A,FALSE,"019-97";#N/A,#N/A,FALSE,"021-97";#N/A,#N/A,FALSE,"022-97";#N/A,#N/A,FALSE,"028-97"}</definedName>
    <definedName name="BRITAGEM" localSheetId="4" hidden="1">{#N/A,#N/A,FALSE,"GERAL";#N/A,#N/A,FALSE,"012-96";#N/A,#N/A,FALSE,"018-96";#N/A,#N/A,FALSE,"027-96";#N/A,#N/A,FALSE,"059-96";#N/A,#N/A,FALSE,"076-96";#N/A,#N/A,FALSE,"019-97";#N/A,#N/A,FALSE,"021-97";#N/A,#N/A,FALSE,"022-97";#N/A,#N/A,FALSE,"028-97"}</definedName>
    <definedName name="BRITAGEM" localSheetId="9" hidden="1">{#N/A,#N/A,FALSE,"GERAL";#N/A,#N/A,FALSE,"012-96";#N/A,#N/A,FALSE,"018-96";#N/A,#N/A,FALSE,"027-96";#N/A,#N/A,FALSE,"059-96";#N/A,#N/A,FALSE,"076-96";#N/A,#N/A,FALSE,"019-97";#N/A,#N/A,FALSE,"021-97";#N/A,#N/A,FALSE,"022-97";#N/A,#N/A,FALSE,"028-97"}</definedName>
    <definedName name="BRITAGEM" localSheetId="8" hidden="1">{#N/A,#N/A,FALSE,"GERAL";#N/A,#N/A,FALSE,"012-96";#N/A,#N/A,FALSE,"018-96";#N/A,#N/A,FALSE,"027-96";#N/A,#N/A,FALSE,"059-96";#N/A,#N/A,FALSE,"076-96";#N/A,#N/A,FALSE,"019-97";#N/A,#N/A,FALSE,"021-97";#N/A,#N/A,FALSE,"022-97";#N/A,#N/A,FALSE,"028-97"}</definedName>
    <definedName name="BRITAGEM" hidden="1">{#N/A,#N/A,FALSE,"GERAL";#N/A,#N/A,FALSE,"012-96";#N/A,#N/A,FALSE,"018-96";#N/A,#N/A,FALSE,"027-96";#N/A,#N/A,FALSE,"059-96";#N/A,#N/A,FALSE,"076-96";#N/A,#N/A,FALSE,"019-97";#N/A,#N/A,FALSE,"021-97";#N/A,#N/A,FALSE,"022-97";#N/A,#N/A,FALSE,"028-97"}</definedName>
    <definedName name="BRITAGEMFL1" localSheetId="4" hidden="1">{#N/A,#N/A,FALSE,"GERAL";#N/A,#N/A,FALSE,"012-96";#N/A,#N/A,FALSE,"018-96";#N/A,#N/A,FALSE,"027-96";#N/A,#N/A,FALSE,"059-96";#N/A,#N/A,FALSE,"076-96";#N/A,#N/A,FALSE,"019-97";#N/A,#N/A,FALSE,"021-97";#N/A,#N/A,FALSE,"022-97";#N/A,#N/A,FALSE,"028-97"}</definedName>
    <definedName name="BRITAGEMFL1" localSheetId="9" hidden="1">{#N/A,#N/A,FALSE,"GERAL";#N/A,#N/A,FALSE,"012-96";#N/A,#N/A,FALSE,"018-96";#N/A,#N/A,FALSE,"027-96";#N/A,#N/A,FALSE,"059-96";#N/A,#N/A,FALSE,"076-96";#N/A,#N/A,FALSE,"019-97";#N/A,#N/A,FALSE,"021-97";#N/A,#N/A,FALSE,"022-97";#N/A,#N/A,FALSE,"028-97"}</definedName>
    <definedName name="BRITAGEMFL1" localSheetId="8" hidden="1">{#N/A,#N/A,FALSE,"GERAL";#N/A,#N/A,FALSE,"012-96";#N/A,#N/A,FALSE,"018-96";#N/A,#N/A,FALSE,"027-96";#N/A,#N/A,FALSE,"059-96";#N/A,#N/A,FALSE,"076-96";#N/A,#N/A,FALSE,"019-97";#N/A,#N/A,FALSE,"021-97";#N/A,#N/A,FALSE,"022-97";#N/A,#N/A,FALSE,"028-97"}</definedName>
    <definedName name="BRITAGEMFL1" hidden="1">{#N/A,#N/A,FALSE,"GERAL";#N/A,#N/A,FALSE,"012-96";#N/A,#N/A,FALSE,"018-96";#N/A,#N/A,FALSE,"027-96";#N/A,#N/A,FALSE,"059-96";#N/A,#N/A,FALSE,"076-96";#N/A,#N/A,FALSE,"019-97";#N/A,#N/A,FALSE,"021-97";#N/A,#N/A,FALSE,"022-97";#N/A,#N/A,FALSE,"028-97"}</definedName>
    <definedName name="BRITAP1" localSheetId="15">#REF!</definedName>
    <definedName name="BRITAP1" localSheetId="9">#REF!</definedName>
    <definedName name="BRITAP1">#REF!</definedName>
    <definedName name="BRITAP2" localSheetId="4">#REF!</definedName>
    <definedName name="BRITAP2" localSheetId="15">#REF!</definedName>
    <definedName name="BRITAP2" localSheetId="9">#REF!</definedName>
    <definedName name="BRITAP2" localSheetId="8">#REF!</definedName>
    <definedName name="BRITAP2">#REF!</definedName>
    <definedName name="BRITAT" localSheetId="4">[151]DADOS!$B$4</definedName>
    <definedName name="BRITAT">[152]DADOS!$B$4</definedName>
    <definedName name="BRZ">[150]ORÇAMENTO!$B$4</definedName>
    <definedName name="BRZ_13">[150]ORÇAMENTO!$B$4</definedName>
    <definedName name="BRZ_39">[150]ORÇAMENTO!$B$4</definedName>
    <definedName name="BRZ_6">[150]ORÇAMENTO!$B$4</definedName>
    <definedName name="BU" localSheetId="4">#REF!</definedName>
    <definedName name="BU" localSheetId="15">#REF!</definedName>
    <definedName name="BU" localSheetId="9">#REF!</definedName>
    <definedName name="BU" localSheetId="8">#REF!</definedName>
    <definedName name="BU">#REF!</definedName>
    <definedName name="BUEIRO" localSheetId="4">#REF!</definedName>
    <definedName name="BUEIRO" localSheetId="15">#REF!</definedName>
    <definedName name="BUEIRO" localSheetId="9">#REF!</definedName>
    <definedName name="BUEIRO" localSheetId="8">#REF!</definedName>
    <definedName name="BUEIRO">#REF!</definedName>
    <definedName name="BUEIROMA" localSheetId="4">[98]ROSTO!#REF!</definedName>
    <definedName name="BUEIROMA" localSheetId="15">[98]ROSTO!#REF!</definedName>
    <definedName name="BUEIROMA" localSheetId="9">[98]ROSTO!#REF!</definedName>
    <definedName name="BUEIROMA" localSheetId="8">[98]ROSTO!#REF!</definedName>
    <definedName name="BUEIROMA">[98]ROSTO!#REF!</definedName>
    <definedName name="BUEIROMETÁLICO" localSheetId="3">#REF!</definedName>
    <definedName name="BUEIROMETÁLICO">#REF!</definedName>
    <definedName name="BUEIROSMETALICOS" localSheetId="4">#REF!</definedName>
    <definedName name="BUEIROSMETALICOS" localSheetId="3">#REF!</definedName>
    <definedName name="BUEIROSMETALICOS" localSheetId="15">#REF!</definedName>
    <definedName name="BUEIROSMETALICOS" localSheetId="7">#REF!</definedName>
    <definedName name="BUEIROSMETALICOS" localSheetId="9">#REF!</definedName>
    <definedName name="BUEIROSMETALICOS" localSheetId="8">#REF!</definedName>
    <definedName name="BUEIROSMETALICOS">#REF!</definedName>
    <definedName name="BUEIROTA" localSheetId="4">#REF!</definedName>
    <definedName name="BUEIROTA" localSheetId="15">#REF!</definedName>
    <definedName name="BUEIROTA">#REF!</definedName>
    <definedName name="BuiltIn_Print_Area" localSheetId="3">#REF!</definedName>
    <definedName name="BuiltIn_Print_Area">#REF!</definedName>
    <definedName name="BuiltIn_Print_Titles" localSheetId="15">#REF!</definedName>
    <definedName name="BuiltIn_Print_Titles">#REF!</definedName>
    <definedName name="BuiltIn_Print_Titles___0" localSheetId="15">#REF!</definedName>
    <definedName name="BuiltIn_Print_Titles___0">#REF!</definedName>
    <definedName name="Button_12">"ct_matMAT_GR0898_Lançamento_Lista1"</definedName>
    <definedName name="Button_13">"ct_matMAT_GR0898_Lançamento_Lista2"</definedName>
    <definedName name="BVBZ" localSheetId="21" hidden="1">{#N/A,#N/A,FALSE,"MO (2)"}</definedName>
    <definedName name="BVBZ" hidden="1">{#N/A,#N/A,FALSE,"MO (2)"}</definedName>
    <definedName name="BVZ" localSheetId="4" hidden="1">{#N/A,#N/A,FALSE,"GERAL";#N/A,#N/A,FALSE,"012-96";#N/A,#N/A,FALSE,"018-96";#N/A,#N/A,FALSE,"027-96";#N/A,#N/A,FALSE,"059-96";#N/A,#N/A,FALSE,"076-96";#N/A,#N/A,FALSE,"019-97";#N/A,#N/A,FALSE,"021-97";#N/A,#N/A,FALSE,"022-97";#N/A,#N/A,FALSE,"028-97"}</definedName>
    <definedName name="BVZ" localSheetId="9" hidden="1">{#N/A,#N/A,FALSE,"GERAL";#N/A,#N/A,FALSE,"012-96";#N/A,#N/A,FALSE,"018-96";#N/A,#N/A,FALSE,"027-96";#N/A,#N/A,FALSE,"059-96";#N/A,#N/A,FALSE,"076-96";#N/A,#N/A,FALSE,"019-97";#N/A,#N/A,FALSE,"021-97";#N/A,#N/A,FALSE,"022-97";#N/A,#N/A,FALSE,"028-97"}</definedName>
    <definedName name="BVZ" localSheetId="8" hidden="1">{#N/A,#N/A,FALSE,"GERAL";#N/A,#N/A,FALSE,"012-96";#N/A,#N/A,FALSE,"018-96";#N/A,#N/A,FALSE,"027-96";#N/A,#N/A,FALSE,"059-96";#N/A,#N/A,FALSE,"076-96";#N/A,#N/A,FALSE,"019-97";#N/A,#N/A,FALSE,"021-97";#N/A,#N/A,FALSE,"022-97";#N/A,#N/A,FALSE,"028-97"}</definedName>
    <definedName name="BVZ" hidden="1">{#N/A,#N/A,FALSE,"GERAL";#N/A,#N/A,FALSE,"012-96";#N/A,#N/A,FALSE,"018-96";#N/A,#N/A,FALSE,"027-96";#N/A,#N/A,FALSE,"059-96";#N/A,#N/A,FALSE,"076-96";#N/A,#N/A,FALSE,"019-97";#N/A,#N/A,FALSE,"021-97";#N/A,#N/A,FALSE,"022-97";#N/A,#N/A,FALSE,"028-97"}</definedName>
    <definedName name="BVZB" localSheetId="4" hidden="1">{#N/A,#N/A,FALSE,"GERAL";#N/A,#N/A,FALSE,"012-96";#N/A,#N/A,FALSE,"018-96";#N/A,#N/A,FALSE,"027-96";#N/A,#N/A,FALSE,"059-96";#N/A,#N/A,FALSE,"076-96";#N/A,#N/A,FALSE,"019-97";#N/A,#N/A,FALSE,"021-97";#N/A,#N/A,FALSE,"022-97";#N/A,#N/A,FALSE,"028-97"}</definedName>
    <definedName name="BVZB" localSheetId="9" hidden="1">{#N/A,#N/A,FALSE,"GERAL";#N/A,#N/A,FALSE,"012-96";#N/A,#N/A,FALSE,"018-96";#N/A,#N/A,FALSE,"027-96";#N/A,#N/A,FALSE,"059-96";#N/A,#N/A,FALSE,"076-96";#N/A,#N/A,FALSE,"019-97";#N/A,#N/A,FALSE,"021-97";#N/A,#N/A,FALSE,"022-97";#N/A,#N/A,FALSE,"028-97"}</definedName>
    <definedName name="BVZB" localSheetId="8" hidden="1">{#N/A,#N/A,FALSE,"GERAL";#N/A,#N/A,FALSE,"012-96";#N/A,#N/A,FALSE,"018-96";#N/A,#N/A,FALSE,"027-96";#N/A,#N/A,FALSE,"059-96";#N/A,#N/A,FALSE,"076-96";#N/A,#N/A,FALSE,"019-97";#N/A,#N/A,FALSE,"021-97";#N/A,#N/A,FALSE,"022-97";#N/A,#N/A,FALSE,"028-97"}</definedName>
    <definedName name="BVZB" hidden="1">{#N/A,#N/A,FALSE,"GERAL";#N/A,#N/A,FALSE,"012-96";#N/A,#N/A,FALSE,"018-96";#N/A,#N/A,FALSE,"027-96";#N/A,#N/A,FALSE,"059-96";#N/A,#N/A,FALSE,"076-96";#N/A,#N/A,FALSE,"019-97";#N/A,#N/A,FALSE,"021-97";#N/A,#N/A,FALSE,"022-97";#N/A,#N/A,FALSE,"028-97"}</definedName>
    <definedName name="BXF" localSheetId="4" hidden="1">{"'Quadro'!$A$4:$BG$78"}</definedName>
    <definedName name="BXF" localSheetId="9" hidden="1">{"'Quadro'!$A$4:$BG$78"}</definedName>
    <definedName name="BXF" localSheetId="8" hidden="1">{"'Quadro'!$A$4:$BG$78"}</definedName>
    <definedName name="BXF" hidden="1">{"'Quadro'!$A$4:$BG$78"}</definedName>
    <definedName name="BZCZC" localSheetId="4" hidden="1">{#N/A,#N/A,FALSE,"GERAL";#N/A,#N/A,FALSE,"012-96";#N/A,#N/A,FALSE,"018-96";#N/A,#N/A,FALSE,"027-96";#N/A,#N/A,FALSE,"059-96";#N/A,#N/A,FALSE,"076-96";#N/A,#N/A,FALSE,"019-97";#N/A,#N/A,FALSE,"021-97";#N/A,#N/A,FALSE,"022-97";#N/A,#N/A,FALSE,"028-97"}</definedName>
    <definedName name="BZCZC" localSheetId="9" hidden="1">{#N/A,#N/A,FALSE,"GERAL";#N/A,#N/A,FALSE,"012-96";#N/A,#N/A,FALSE,"018-96";#N/A,#N/A,FALSE,"027-96";#N/A,#N/A,FALSE,"059-96";#N/A,#N/A,FALSE,"076-96";#N/A,#N/A,FALSE,"019-97";#N/A,#N/A,FALSE,"021-97";#N/A,#N/A,FALSE,"022-97";#N/A,#N/A,FALSE,"028-97"}</definedName>
    <definedName name="BZCZC" localSheetId="8" hidden="1">{#N/A,#N/A,FALSE,"GERAL";#N/A,#N/A,FALSE,"012-96";#N/A,#N/A,FALSE,"018-96";#N/A,#N/A,FALSE,"027-96";#N/A,#N/A,FALSE,"059-96";#N/A,#N/A,FALSE,"076-96";#N/A,#N/A,FALSE,"019-97";#N/A,#N/A,FALSE,"021-97";#N/A,#N/A,FALSE,"022-97";#N/A,#N/A,FALSE,"028-97"}</definedName>
    <definedName name="BZCZC" hidden="1">{#N/A,#N/A,FALSE,"GERAL";#N/A,#N/A,FALSE,"012-96";#N/A,#N/A,FALSE,"018-96";#N/A,#N/A,FALSE,"027-96";#N/A,#N/A,FALSE,"059-96";#N/A,#N/A,FALSE,"076-96";#N/A,#N/A,FALSE,"019-97";#N/A,#N/A,FALSE,"021-97";#N/A,#N/A,FALSE,"022-97";#N/A,#N/A,FALSE,"028-97"}</definedName>
    <definedName name="Ç" localSheetId="4" hidden="1">{#N/A,#N/A,FALSE,"MO (2)"}</definedName>
    <definedName name="Ç" localSheetId="21" hidden="1">{#N/A,#N/A,FALSE,"MO (2)"}</definedName>
    <definedName name="Ç" localSheetId="9" hidden="1">{#N/A,#N/A,FALSE,"MO (2)"}</definedName>
    <definedName name="Ç" localSheetId="8" hidden="1">{#N/A,#N/A,FALSE,"MO (2)"}</definedName>
    <definedName name="Ç" hidden="1">{#N/A,#N/A,FALSE,"MO (2)"}</definedName>
    <definedName name="c.drena" localSheetId="4">#REF!</definedName>
    <definedName name="c.drena" localSheetId="15">#REF!</definedName>
    <definedName name="c.drena" localSheetId="21">#REF!</definedName>
    <definedName name="c.drena" localSheetId="9">#REF!</definedName>
    <definedName name="c.drena" localSheetId="8">#REF!</definedName>
    <definedName name="c.drena">#REF!</definedName>
    <definedName name="C_" localSheetId="4">#REF!</definedName>
    <definedName name="C_" localSheetId="15">#REF!</definedName>
    <definedName name="C_" localSheetId="9">#REF!</definedName>
    <definedName name="C_" localSheetId="8">#REF!</definedName>
    <definedName name="C_">#REF!</definedName>
    <definedName name="c_c" localSheetId="4" hidden="1">{"'REL CUSTODIF'!$B$1:$H$72"}</definedName>
    <definedName name="c_c" localSheetId="9" hidden="1">{"'REL CUSTODIF'!$B$1:$H$72"}</definedName>
    <definedName name="c_c" localSheetId="8" hidden="1">{"'REL CUSTODIF'!$B$1:$H$72"}</definedName>
    <definedName name="c_c" hidden="1">{"'REL CUSTODIF'!$B$1:$H$72"}</definedName>
    <definedName name="CA´L" localSheetId="22" hidden="1">{#N/A,#N/A,FALSE,"Cronograma";#N/A,#N/A,FALSE,"Cronogr. 2"}</definedName>
    <definedName name="CA´L" hidden="1">{#N/A,#N/A,FALSE,"Cronograma";#N/A,#N/A,FALSE,"Cronogr. 2"}</definedName>
    <definedName name="cab" localSheetId="4">#REF!</definedName>
    <definedName name="cab" localSheetId="15">#REF!</definedName>
    <definedName name="cab" localSheetId="21">#REF!</definedName>
    <definedName name="cab" localSheetId="9">#REF!</definedName>
    <definedName name="cab" localSheetId="8">#REF!</definedName>
    <definedName name="cab">#REF!</definedName>
    <definedName name="CAB_ATERRO" localSheetId="4">#REF!</definedName>
    <definedName name="CAB_ATERRO" localSheetId="15">#REF!</definedName>
    <definedName name="CAB_ATERRO" localSheetId="21">#REF!</definedName>
    <definedName name="CAB_ATERRO" localSheetId="9">#REF!</definedName>
    <definedName name="CAB_ATERRO" localSheetId="8">#REF!</definedName>
    <definedName name="CAB_ATERRO">#REF!</definedName>
    <definedName name="cab_cortes" localSheetId="4">#REF!</definedName>
    <definedName name="cab_cortes" localSheetId="15">#REF!</definedName>
    <definedName name="cab_cortes" localSheetId="21">#REF!</definedName>
    <definedName name="cab_cortes" localSheetId="9">#REF!</definedName>
    <definedName name="cab_cortes" localSheetId="8">#REF!</definedName>
    <definedName name="cab_cortes">#REF!</definedName>
    <definedName name="cab_cortes_10" localSheetId="15">#REF!</definedName>
    <definedName name="cab_cortes_10">#REF!</definedName>
    <definedName name="cab_cortes_4">"$#REF!.$A$1:$J$13"</definedName>
    <definedName name="cab_cortes_5" localSheetId="4">#REF!</definedName>
    <definedName name="cab_cortes_5" localSheetId="15">#REF!</definedName>
    <definedName name="cab_cortes_5" localSheetId="9">#REF!</definedName>
    <definedName name="cab_cortes_5" localSheetId="8">#REF!</definedName>
    <definedName name="cab_cortes_5">#REF!</definedName>
    <definedName name="cab_cortes_6" localSheetId="4">#REF!</definedName>
    <definedName name="cab_cortes_6" localSheetId="15">#REF!</definedName>
    <definedName name="cab_cortes_6" localSheetId="9">#REF!</definedName>
    <definedName name="cab_cortes_6" localSheetId="8">#REF!</definedName>
    <definedName name="cab_cortes_6">#REF!</definedName>
    <definedName name="cab_cortes_9" localSheetId="4">#REF!</definedName>
    <definedName name="cab_cortes_9" localSheetId="15">#REF!</definedName>
    <definedName name="cab_cortes_9" localSheetId="9">#REF!</definedName>
    <definedName name="cab_cortes_9" localSheetId="8">#REF!</definedName>
    <definedName name="cab_cortes_9">#REF!</definedName>
    <definedName name="cab_dmt" localSheetId="15">#REF!</definedName>
    <definedName name="cab_dmt" localSheetId="21">#REF!</definedName>
    <definedName name="cab_dmt">#REF!</definedName>
    <definedName name="cab_dmt_10" localSheetId="15">#REF!</definedName>
    <definedName name="cab_dmt_10">#REF!</definedName>
    <definedName name="cab_dmt_4">"$#REF!.$B$2:$W$13"</definedName>
    <definedName name="cab_dmt_5" localSheetId="4">#REF!</definedName>
    <definedName name="cab_dmt_5" localSheetId="15">#REF!</definedName>
    <definedName name="cab_dmt_5" localSheetId="9">#REF!</definedName>
    <definedName name="cab_dmt_5" localSheetId="8">#REF!</definedName>
    <definedName name="cab_dmt_5">#REF!</definedName>
    <definedName name="cab_dmt_6" localSheetId="4">#REF!</definedName>
    <definedName name="cab_dmt_6" localSheetId="15">#REF!</definedName>
    <definedName name="cab_dmt_6" localSheetId="9">#REF!</definedName>
    <definedName name="cab_dmt_6" localSheetId="8">#REF!</definedName>
    <definedName name="cab_dmt_6">#REF!</definedName>
    <definedName name="cab_dmt_9" localSheetId="4">#REF!</definedName>
    <definedName name="cab_dmt_9" localSheetId="15">#REF!</definedName>
    <definedName name="cab_dmt_9" localSheetId="9">#REF!</definedName>
    <definedName name="cab_dmt_9" localSheetId="8">#REF!</definedName>
    <definedName name="cab_dmt_9">#REF!</definedName>
    <definedName name="cab_limpeza" localSheetId="15">#REF!</definedName>
    <definedName name="cab_limpeza" localSheetId="21">#REF!</definedName>
    <definedName name="cab_limpeza">#REF!</definedName>
    <definedName name="CAB_PLANO" localSheetId="15">#REF!</definedName>
    <definedName name="CAB_PLANO" localSheetId="21">#REF!</definedName>
    <definedName name="CAB_PLANO">#REF!</definedName>
    <definedName name="cab_pmf" localSheetId="15">#REF!</definedName>
    <definedName name="cab_pmf" localSheetId="21">#REF!</definedName>
    <definedName name="cab_pmf">#REF!</definedName>
    <definedName name="CABE" localSheetId="4">[153]MARSHALL!$B$2:$K$5</definedName>
    <definedName name="CABE">[153]MARSHALL!$B$2:$K$5</definedName>
    <definedName name="CABEC" localSheetId="4">#REF!</definedName>
    <definedName name="CABEC" localSheetId="15">#REF!</definedName>
    <definedName name="CABEC" localSheetId="9">#REF!</definedName>
    <definedName name="CABEC" localSheetId="8">#REF!</definedName>
    <definedName name="CABEC">#REF!</definedName>
    <definedName name="cabeca" localSheetId="4">#REF!</definedName>
    <definedName name="cabeca" localSheetId="15">#REF!</definedName>
    <definedName name="cabeca" localSheetId="21">#REF!</definedName>
    <definedName name="cabeca" localSheetId="9">#REF!</definedName>
    <definedName name="cabeca" localSheetId="8">#REF!</definedName>
    <definedName name="cabeca">#REF!</definedName>
    <definedName name="CABEÇA" localSheetId="4">#REF!</definedName>
    <definedName name="CABEÇA" localSheetId="15">#REF!</definedName>
    <definedName name="CABEÇA" localSheetId="21">#REF!</definedName>
    <definedName name="CABEÇA" localSheetId="9">#REF!</definedName>
    <definedName name="CABEÇA" localSheetId="8">#REF!</definedName>
    <definedName name="CABEÇA">#REF!</definedName>
    <definedName name="cabeca_11" localSheetId="15">#REF!</definedName>
    <definedName name="cabeca_11">#REF!</definedName>
    <definedName name="cabeca_8" localSheetId="15">#REF!</definedName>
    <definedName name="cabeca_8">#REF!</definedName>
    <definedName name="cabeca_8_11" localSheetId="15">#REF!</definedName>
    <definedName name="cabeca_8_11">#REF!</definedName>
    <definedName name="cabeca1" localSheetId="15">#REF!</definedName>
    <definedName name="cabeca1" localSheetId="21">#REF!</definedName>
    <definedName name="cabeca1">#REF!</definedName>
    <definedName name="cabeca1_11" localSheetId="15">#REF!</definedName>
    <definedName name="cabeca1_11">#REF!</definedName>
    <definedName name="cabeçalho" localSheetId="15">#REF!</definedName>
    <definedName name="cabeçalho" localSheetId="21">#REF!</definedName>
    <definedName name="cabeçalho">#REF!</definedName>
    <definedName name="cabeçalho_11" localSheetId="15">#REF!</definedName>
    <definedName name="cabeçalho_11">#REF!</definedName>
    <definedName name="cabeçalho_8" localSheetId="15">#REF!</definedName>
    <definedName name="cabeçalho_8">#REF!</definedName>
    <definedName name="cabeçalho_8_11" localSheetId="15">#REF!</definedName>
    <definedName name="cabeçalho_8_11">#REF!</definedName>
    <definedName name="cabeçalho1" localSheetId="15">#REF!</definedName>
    <definedName name="cabeçalho1" localSheetId="21">#REF!</definedName>
    <definedName name="cabeçalho1">#REF!</definedName>
    <definedName name="cabeçalho1_11" localSheetId="15">#REF!</definedName>
    <definedName name="cabeçalho1_11">#REF!</definedName>
    <definedName name="cabeçalho1_8" localSheetId="15">#REF!</definedName>
    <definedName name="cabeçalho1_8">#REF!</definedName>
    <definedName name="cabeçalho1_8_11" localSheetId="15">#REF!</definedName>
    <definedName name="cabeçalho1_8_11">#REF!</definedName>
    <definedName name="cabmeio" localSheetId="15">#REF!</definedName>
    <definedName name="cabmeio" localSheetId="21">#REF!</definedName>
    <definedName name="cabmeio">#REF!</definedName>
    <definedName name="CABO">#N/A</definedName>
    <definedName name="Cadastro">[23]Cadastro!$B$5:$B$154</definedName>
    <definedName name="CadastroMicro">'[154]Cad.Maq.Veic.'!$B$7:$Q$107</definedName>
    <definedName name="cadeira" hidden="1">{#N/A,#N/A,TRUE,"Serviços"}</definedName>
    <definedName name="CadIns" localSheetId="4" hidden="1">#REF!</definedName>
    <definedName name="CadIns" localSheetId="15" hidden="1">#REF!</definedName>
    <definedName name="CadIns" localSheetId="9" hidden="1">#REF!</definedName>
    <definedName name="CadIns" localSheetId="8" hidden="1">#REF!</definedName>
    <definedName name="CadIns" hidden="1">#REF!</definedName>
    <definedName name="CadSrv" localSheetId="4" hidden="1">#REF!</definedName>
    <definedName name="CadSrv" localSheetId="15" hidden="1">#REF!</definedName>
    <definedName name="CadSrv" localSheetId="9" hidden="1">#REF!</definedName>
    <definedName name="CadSrv" localSheetId="8" hidden="1">#REF!</definedName>
    <definedName name="CadSrv" hidden="1">#REF!</definedName>
    <definedName name="CAI" localSheetId="4">'[87]SERVIÇOS digitado'!$G$27</definedName>
    <definedName name="CAI">'[72]SERVIÇOS digitado'!$G$27</definedName>
    <definedName name="CAIA">"'file:///D:/Meus documentos/ANASTÁCIO/SERCEL/BR262990800.xls'#$SERVIÇOS.$#REF!$#REF!"</definedName>
    <definedName name="CAIA_11" localSheetId="4">[70]SERVIÇOS!#REF!</definedName>
    <definedName name="CAIA_11" localSheetId="15">[70]SERVIÇOS!#REF!</definedName>
    <definedName name="CAIA_11" localSheetId="9">[70]SERVIÇOS!#REF!</definedName>
    <definedName name="CAIA_11" localSheetId="8">[70]SERVIÇOS!#REF!</definedName>
    <definedName name="CAIA_11">[70]SERVIÇOS!#REF!</definedName>
    <definedName name="caiacao" localSheetId="4">'[155]61M-CBMI'!$S$1:$U$52</definedName>
    <definedName name="caiacao">'[155]61M-CBMI'!$S$1:$U$52</definedName>
    <definedName name="CAIAÇÃO" localSheetId="4">#REF!</definedName>
    <definedName name="CAIAÇÃO" localSheetId="15">#REF!</definedName>
    <definedName name="CAIAÇÃO" localSheetId="9">#REF!</definedName>
    <definedName name="CAIAÇÃO" localSheetId="8">#REF!</definedName>
    <definedName name="CAIAÇÃO">#REF!</definedName>
    <definedName name="CAIAÇÃO_11" localSheetId="4">#REF!</definedName>
    <definedName name="CAIAÇÃO_11" localSheetId="15">#REF!</definedName>
    <definedName name="CAIAÇÃO_11" localSheetId="9">#REF!</definedName>
    <definedName name="CAIAÇÃO_11" localSheetId="8">#REF!</definedName>
    <definedName name="CAIAÇÃO_11">#REF!</definedName>
    <definedName name="CAIB" localSheetId="4">[54]DADOS!$C$19</definedName>
    <definedName name="CAIB">[55]DADOS!$C$19</definedName>
    <definedName name="CAIX">#N/A</definedName>
    <definedName name="caixa" localSheetId="4">'[156]RESUMO-DVOP'!$C$36</definedName>
    <definedName name="caixa" localSheetId="21">'[157]RESUMO-DVOP'!$C$36</definedName>
    <definedName name="caixa">'[156]RESUMO-DVOP'!$C$36</definedName>
    <definedName name="Caixas" localSheetId="4">[158]Cubação!#REF!</definedName>
    <definedName name="Caixas" localSheetId="15">[158]Cubação!#REF!</definedName>
    <definedName name="Caixas" localSheetId="9">[158]Cubação!#REF!</definedName>
    <definedName name="Caixas" localSheetId="8">[158]Cubação!#REF!</definedName>
    <definedName name="Caixas">[158]Cubação!#REF!</definedName>
    <definedName name="CAL" localSheetId="4">[54]DADOS!$C$24</definedName>
    <definedName name="CAL">[55]DADOS!$C$24</definedName>
    <definedName name="cal_1" localSheetId="4">#REF!</definedName>
    <definedName name="cal_1" localSheetId="15">#REF!</definedName>
    <definedName name="cal_1" localSheetId="9">#REF!</definedName>
    <definedName name="cal_1" localSheetId="8">#REF!</definedName>
    <definedName name="cal_1">#REF!</definedName>
    <definedName name="calc_1" localSheetId="4">#REF!</definedName>
    <definedName name="calc_1" localSheetId="15">#REF!</definedName>
    <definedName name="calc_1" localSheetId="9">#REF!</definedName>
    <definedName name="calc_1" localSheetId="8">#REF!</definedName>
    <definedName name="calc_1">#REF!</definedName>
    <definedName name="calc_2" localSheetId="4">#REF!</definedName>
    <definedName name="calc_2" localSheetId="15">#REF!</definedName>
    <definedName name="calc_2" localSheetId="9">#REF!</definedName>
    <definedName name="calc_2" localSheetId="8">#REF!</definedName>
    <definedName name="calc_2">#REF!</definedName>
    <definedName name="calc_3" localSheetId="15">#REF!</definedName>
    <definedName name="calc_3">#REF!</definedName>
    <definedName name="calc_4" localSheetId="15">#REF!</definedName>
    <definedName name="calc_4">#REF!</definedName>
    <definedName name="calc_5" localSheetId="15">#REF!</definedName>
    <definedName name="calc_5">#REF!</definedName>
    <definedName name="CalcularAgora" localSheetId="15">#REF!</definedName>
    <definedName name="CalcularAgora">#REF!</definedName>
    <definedName name="cam" localSheetId="15">#REF!</definedName>
    <definedName name="cam">#REF!</definedName>
    <definedName name="Camada_brita">"$#REF!.$A$173"</definedName>
    <definedName name="Camada_impermeabilizadora">"$#REF!.$A$46"</definedName>
    <definedName name="CAMI">"$#REF!.$D$13"</definedName>
    <definedName name="CAMI_11" localSheetId="4">#REF!</definedName>
    <definedName name="CAMI_11" localSheetId="15">#REF!</definedName>
    <definedName name="CAMI_11" localSheetId="9">#REF!</definedName>
    <definedName name="CAMI_11" localSheetId="8">#REF!</definedName>
    <definedName name="CAMI_11">#REF!</definedName>
    <definedName name="CANALETA" localSheetId="4">#REF!</definedName>
    <definedName name="CANALETA" localSheetId="15">#REF!</definedName>
    <definedName name="CANALETA" localSheetId="9">#REF!</definedName>
    <definedName name="CANALETA" localSheetId="8">#REF!</definedName>
    <definedName name="CANALETA">#REF!</definedName>
    <definedName name="cant.pista" localSheetId="4">#REF!</definedName>
    <definedName name="cant.pista" localSheetId="15">#REF!</definedName>
    <definedName name="cant.pista" localSheetId="9">#REF!</definedName>
    <definedName name="cant.pista" localSheetId="8">#REF!</definedName>
    <definedName name="cant.pista">#REF!</definedName>
    <definedName name="CANTEIRO" localSheetId="4">#REF!</definedName>
    <definedName name="CANTEIRO" localSheetId="15">#REF!</definedName>
    <definedName name="CANTEIRO">#REF!</definedName>
    <definedName name="CANTEIRO_P" localSheetId="15">#REF!</definedName>
    <definedName name="CANTEIRO_P">#REF!</definedName>
    <definedName name="cap" localSheetId="15">#REF!</definedName>
    <definedName name="cap" localSheetId="21">[157]RELATÓRIO!$U$31</definedName>
    <definedName name="cap">#REF!</definedName>
    <definedName name="CAP_20" localSheetId="15">#REF!</definedName>
    <definedName name="CAP_20" localSheetId="21">#REF!</definedName>
    <definedName name="CAP_20">#REF!</definedName>
    <definedName name="CAP_20_10" localSheetId="15">#REF!</definedName>
    <definedName name="CAP_20_10">#REF!</definedName>
    <definedName name="CAP_20_11" localSheetId="15">#REF!</definedName>
    <definedName name="CAP_20_11">#REF!</definedName>
    <definedName name="CAP_20_20">"$'QUANT SERV MAN _5ª_'.$#REF!$#REF!"</definedName>
    <definedName name="CAP_20_3" localSheetId="4">#REF!</definedName>
    <definedName name="CAP_20_3" localSheetId="15">#REF!</definedName>
    <definedName name="CAP_20_3" localSheetId="9">#REF!</definedName>
    <definedName name="CAP_20_3" localSheetId="8">#REF!</definedName>
    <definedName name="CAP_20_3">#REF!</definedName>
    <definedName name="CAP_20_4" localSheetId="4">#REF!</definedName>
    <definedName name="CAP_20_4" localSheetId="15">#REF!</definedName>
    <definedName name="CAP_20_4" localSheetId="9">#REF!</definedName>
    <definedName name="CAP_20_4" localSheetId="8">#REF!</definedName>
    <definedName name="CAP_20_4">#REF!</definedName>
    <definedName name="CAP_20_5" localSheetId="4">#REF!</definedName>
    <definedName name="CAP_20_5" localSheetId="15">#REF!</definedName>
    <definedName name="CAP_20_5" localSheetId="9">#REF!</definedName>
    <definedName name="CAP_20_5" localSheetId="8">#REF!</definedName>
    <definedName name="CAP_20_5">#REF!</definedName>
    <definedName name="CAP_20_6" localSheetId="15">#REF!</definedName>
    <definedName name="CAP_20_6">#REF!</definedName>
    <definedName name="CAP_20_7" localSheetId="15">#REF!</definedName>
    <definedName name="CAP_20_7">#REF!</definedName>
    <definedName name="CAP_20_7_11" localSheetId="15">#REF!</definedName>
    <definedName name="CAP_20_7_11">#REF!</definedName>
    <definedName name="CAP_20_9" localSheetId="15">#REF!</definedName>
    <definedName name="CAP_20_9">#REF!</definedName>
    <definedName name="CAP_20MAN" localSheetId="15">#REF!</definedName>
    <definedName name="CAP_20MAN">#REF!</definedName>
    <definedName name="CAP_20MAN_11" localSheetId="15">#REF!</definedName>
    <definedName name="CAP_20MAN_11">#REF!</definedName>
    <definedName name="CAP_20REST" localSheetId="15">#REF!</definedName>
    <definedName name="CAP_20REST">#REF!</definedName>
    <definedName name="CAP_20REST_11" localSheetId="15">#REF!</definedName>
    <definedName name="CAP_20REST_11">#REF!</definedName>
    <definedName name="CAP20ROO" localSheetId="4">'[137]CALCULOS AUXILIARES'!$E$18</definedName>
    <definedName name="CAP20ROO">'[137]CALCULOS AUXILIARES'!$E$18</definedName>
    <definedName name="CAP20W">"$#REF!.$J$14"</definedName>
    <definedName name="CAP20W_11" localSheetId="4">#REF!</definedName>
    <definedName name="CAP20W_11" localSheetId="15">#REF!</definedName>
    <definedName name="CAP20W_11" localSheetId="9">#REF!</definedName>
    <definedName name="CAP20W_11" localSheetId="8">#REF!</definedName>
    <definedName name="CAP20W_11">#REF!</definedName>
    <definedName name="CAP20WA">"$#REF!.$J$13"</definedName>
    <definedName name="CAP20WA_11" localSheetId="4">#REF!</definedName>
    <definedName name="CAP20WA_11" localSheetId="15">#REF!</definedName>
    <definedName name="CAP20WA_11" localSheetId="9">#REF!</definedName>
    <definedName name="CAP20WA_11" localSheetId="8">#REF!</definedName>
    <definedName name="CAP20WA_11">#REF!</definedName>
    <definedName name="CAPA" localSheetId="4" hidden="1">{#N/A,#N/A,TRUE,"Serviços"}</definedName>
    <definedName name="CAPA" localSheetId="9" hidden="1">{#N/A,#N/A,TRUE,"Serviços"}</definedName>
    <definedName name="CAPA" localSheetId="8" hidden="1">{#N/A,#N/A,TRUE,"Serviços"}</definedName>
    <definedName name="CAPA" hidden="1">{#N/A,#N/A,TRUE,"Serviços"}</definedName>
    <definedName name="capa1" localSheetId="4" hidden="1">{#N/A,#N/A,TRUE,"Serviços"}</definedName>
    <definedName name="capa1" localSheetId="9" hidden="1">{#N/A,#N/A,TRUE,"Serviços"}</definedName>
    <definedName name="capa1" localSheetId="8" hidden="1">{#N/A,#N/A,TRUE,"Serviços"}</definedName>
    <definedName name="capa1" hidden="1">{#N/A,#N/A,TRUE,"Serviços"}</definedName>
    <definedName name="capa11" hidden="1">{#N/A,#N/A,TRUE,"Serviços"}</definedName>
    <definedName name="capa2" localSheetId="4" hidden="1">{#N/A,#N/A,TRUE,"Serviços"}</definedName>
    <definedName name="capa2" localSheetId="9" hidden="1">{#N/A,#N/A,TRUE,"Serviços"}</definedName>
    <definedName name="capa2" localSheetId="8" hidden="1">{#N/A,#N/A,TRUE,"Serviços"}</definedName>
    <definedName name="capa2" hidden="1">{#N/A,#N/A,TRUE,"Serviços"}</definedName>
    <definedName name="capa22" hidden="1">{#N/A,#N/A,TRUE,"Serviços"}</definedName>
    <definedName name="CAPAA" hidden="1">{#N/A,#N/A,TRUE,"Serviços"}</definedName>
    <definedName name="CAPAMA" localSheetId="4">[98]ROSTO!#REF!</definedName>
    <definedName name="CAPAMA" localSheetId="15">[98]ROSTO!#REF!</definedName>
    <definedName name="CAPAMA">[98]ROSTO!#REF!</definedName>
    <definedName name="CAPATA" localSheetId="4">#REF!</definedName>
    <definedName name="CAPATA" localSheetId="15">#REF!</definedName>
    <definedName name="CAPATA" localSheetId="9">#REF!</definedName>
    <definedName name="CAPATA" localSheetId="8">#REF!</definedName>
    <definedName name="CAPATA">#REF!</definedName>
    <definedName name="capataz" localSheetId="4">'[159]mão de obra,leis e bdi'!$F$15</definedName>
    <definedName name="capataz">'[159]mão de obra,leis e bdi'!$F$15</definedName>
    <definedName name="CAPCOR" localSheetId="4">#REF!</definedName>
    <definedName name="CAPCOR" localSheetId="15">#REF!</definedName>
    <definedName name="CAPCOR" localSheetId="9">#REF!</definedName>
    <definedName name="CAPCOR" localSheetId="8">#REF!</definedName>
    <definedName name="CAPCOR">#REF!</definedName>
    <definedName name="CAPCOR_11" localSheetId="4">#REF!</definedName>
    <definedName name="CAPCOR_11" localSheetId="15">#REF!</definedName>
    <definedName name="CAPCOR_11" localSheetId="9">#REF!</definedName>
    <definedName name="CAPCOR_11" localSheetId="8">#REF!</definedName>
    <definedName name="CAPCOR_11">#REF!</definedName>
    <definedName name="CAPCOR_20" localSheetId="4">'[160]CORR MBUQ MAN'!$P$43</definedName>
    <definedName name="CAPCOR_20">'[160]CORR MBUQ MAN'!$P$43</definedName>
    <definedName name="CAPCOR1" localSheetId="4">#REF!</definedName>
    <definedName name="CAPCOR1" localSheetId="15">#REF!</definedName>
    <definedName name="CAPCOR1" localSheetId="9">#REF!</definedName>
    <definedName name="CAPCOR1" localSheetId="8">#REF!</definedName>
    <definedName name="CAPCOR1">#REF!</definedName>
    <definedName name="CAPCOR1_11" localSheetId="4">#REF!</definedName>
    <definedName name="CAPCOR1_11" localSheetId="15">#REF!</definedName>
    <definedName name="CAPCOR1_11" localSheetId="9">#REF!</definedName>
    <definedName name="CAPCOR1_11" localSheetId="8">#REF!</definedName>
    <definedName name="CAPCOR1_11">#REF!</definedName>
    <definedName name="CAPCORMANMANQ" localSheetId="4">#REF!</definedName>
    <definedName name="CAPCORMANMANQ" localSheetId="15">#REF!</definedName>
    <definedName name="CAPCORMANMANQ" localSheetId="9">#REF!</definedName>
    <definedName name="CAPCORMANMANQ" localSheetId="8">#REF!</definedName>
    <definedName name="CAPCORMANMANQ">#REF!</definedName>
    <definedName name="CAPCORMANMANQ_11" localSheetId="15">#REF!</definedName>
    <definedName name="CAPCORMANMANQ_11">#REF!</definedName>
    <definedName name="CAPCORMANMANQ_8" localSheetId="15">#REF!</definedName>
    <definedName name="CAPCORMANMANQ_8">#REF!</definedName>
    <definedName name="CAPCORMANRESTQ" localSheetId="15">#REF!</definedName>
    <definedName name="CAPCORMANRESTQ">#REF!</definedName>
    <definedName name="CAPCORMANRESTQ_11" localSheetId="15">#REF!</definedName>
    <definedName name="CAPCORMANRESTQ_11">#REF!</definedName>
    <definedName name="CAPCORREST" localSheetId="15">#REF!</definedName>
    <definedName name="CAPCORREST">#REF!</definedName>
    <definedName name="CAPCORREST_11" localSheetId="15">#REF!</definedName>
    <definedName name="CAPCORREST_11">#REF!</definedName>
    <definedName name="CAPFRESA" localSheetId="15">#REF!</definedName>
    <definedName name="CAPFRESA">#REF!</definedName>
    <definedName name="CAPFRESAMA" localSheetId="4">[98]ROSTO!#REF!</definedName>
    <definedName name="CAPFRESAMA" localSheetId="15">[98]ROSTO!#REF!</definedName>
    <definedName name="CAPFRESAMA">[98]ROSTO!#REF!</definedName>
    <definedName name="CAPFRESATA" localSheetId="4">#REF!</definedName>
    <definedName name="CAPFRESATA" localSheetId="15">#REF!</definedName>
    <definedName name="CAPFRESATA" localSheetId="9">#REF!</definedName>
    <definedName name="CAPFRESATA" localSheetId="8">#REF!</definedName>
    <definedName name="CAPFRESATA">#REF!</definedName>
    <definedName name="CAPINA" localSheetId="4">#REF!</definedName>
    <definedName name="CAPINA" localSheetId="15">#REF!</definedName>
    <definedName name="CAPINA" localSheetId="9">#REF!</definedName>
    <definedName name="CAPINA" localSheetId="8">#REF!</definedName>
    <definedName name="CAPINA">#REF!</definedName>
    <definedName name="CAPINAMAN" localSheetId="4">#REF!</definedName>
    <definedName name="CAPINAMAN" localSheetId="15">#REF!</definedName>
    <definedName name="CAPINAMAN" localSheetId="9">#REF!</definedName>
    <definedName name="CAPINAMAN" localSheetId="8">#REF!</definedName>
    <definedName name="CAPINAMAN">#REF!</definedName>
    <definedName name="CAPINAMAN_11" localSheetId="15">#REF!</definedName>
    <definedName name="CAPINAMAN_11">#REF!</definedName>
    <definedName name="CAPPPP">"$#REF!.$K$14"</definedName>
    <definedName name="CAPREC" localSheetId="4">#REF!</definedName>
    <definedName name="CAPREC" localSheetId="15">#REF!</definedName>
    <definedName name="CAPREC" localSheetId="9">#REF!</definedName>
    <definedName name="CAPREC" localSheetId="8">#REF!</definedName>
    <definedName name="CAPREC">#REF!</definedName>
    <definedName name="CAPREC_11" localSheetId="4">#REF!</definedName>
    <definedName name="CAPREC_11" localSheetId="15">#REF!</definedName>
    <definedName name="CAPREC_11" localSheetId="9">#REF!</definedName>
    <definedName name="CAPREC_11" localSheetId="8">#REF!</definedName>
    <definedName name="CAPREC_11">#REF!</definedName>
    <definedName name="CAPREC_20" localSheetId="4">'[160]RECOMP_ MAN MBUQ'!$N$26</definedName>
    <definedName name="CAPREC_20">'[160]RECOMP_ MAN MBUQ'!$N$26</definedName>
    <definedName name="CAPREC_7" localSheetId="4">#REF!</definedName>
    <definedName name="CAPREC_7" localSheetId="15">#REF!</definedName>
    <definedName name="CAPREC_7" localSheetId="9">#REF!</definedName>
    <definedName name="CAPREC_7" localSheetId="8">#REF!</definedName>
    <definedName name="CAPREC_7">#REF!</definedName>
    <definedName name="CAPREC_7_11" localSheetId="4">#REF!</definedName>
    <definedName name="CAPREC_7_11" localSheetId="15">#REF!</definedName>
    <definedName name="CAPREC_7_11" localSheetId="9">#REF!</definedName>
    <definedName name="CAPREC_7_11" localSheetId="8">#REF!</definedName>
    <definedName name="CAPREC_7_11">#REF!</definedName>
    <definedName name="CAPREC_9" localSheetId="4">#REF!</definedName>
    <definedName name="CAPREC_9" localSheetId="15">#REF!</definedName>
    <definedName name="CAPREC_9" localSheetId="9">#REF!</definedName>
    <definedName name="CAPREC_9" localSheetId="8">#REF!</definedName>
    <definedName name="CAPREC_9">#REF!</definedName>
    <definedName name="CAPRECMAN" localSheetId="15">#REF!</definedName>
    <definedName name="CAPRECMAN">#REF!</definedName>
    <definedName name="CAPRECMAN_11" localSheetId="15">#REF!</definedName>
    <definedName name="CAPRECMAN_11">#REF!</definedName>
    <definedName name="CAPRECREST" localSheetId="15">#REF!</definedName>
    <definedName name="CAPRECREST">#REF!</definedName>
    <definedName name="CAPRECREST_11" localSheetId="15">#REF!</definedName>
    <definedName name="CAPRECREST_11">#REF!</definedName>
    <definedName name="CAPREM" localSheetId="15">#REF!</definedName>
    <definedName name="CAPREM">#REF!</definedName>
    <definedName name="CAPREM_11" localSheetId="15">#REF!</definedName>
    <definedName name="CAPREM_11">#REF!</definedName>
    <definedName name="CAPREM_20" localSheetId="4">'[160]REMENDO MBUQ MAN'!$R$46</definedName>
    <definedName name="CAPREM_20">'[160]REMENDO MBUQ MAN'!$R$46</definedName>
    <definedName name="CAPREM_23">"'file:///C:/Documents and Settings/margareth.gugelmin/Configurações locais/Temporary Internet Files/Content.IE5/QNLN68NY/3ª MEDIÇÃO  novembro-07.xls'#$'REMENDO PROF MAN 3ª MP'.$#REF!$#REF!"</definedName>
    <definedName name="CAPREM_8">"$'REM_ PROF REC MBUF 5ª MP'.$#REF!$#REF!"</definedName>
    <definedName name="CAPREM_9">"$'REMENDO PROF_MBUQ 5ª MP'.$#REF!$#REF!"</definedName>
    <definedName name="CAPREMMAN" localSheetId="4">#REF!</definedName>
    <definedName name="CAPREMMAN" localSheetId="15">#REF!</definedName>
    <definedName name="CAPREMMAN" localSheetId="9">#REF!</definedName>
    <definedName name="CAPREMMAN" localSheetId="8">#REF!</definedName>
    <definedName name="CAPREMMAN">#REF!</definedName>
    <definedName name="CAPREMMAN_11" localSheetId="4">#REF!</definedName>
    <definedName name="CAPREMMAN_11" localSheetId="15">#REF!</definedName>
    <definedName name="CAPREMMAN_11" localSheetId="9">#REF!</definedName>
    <definedName name="CAPREMMAN_11" localSheetId="8">#REF!</definedName>
    <definedName name="CAPREMMAN_11">#REF!</definedName>
    <definedName name="CAPREMREST" localSheetId="4">#REF!</definedName>
    <definedName name="CAPREMREST" localSheetId="15">#REF!</definedName>
    <definedName name="CAPREMREST" localSheetId="9">#REF!</definedName>
    <definedName name="CAPREMREST" localSheetId="8">#REF!</definedName>
    <definedName name="CAPREMREST">#REF!</definedName>
    <definedName name="CAPREMREST_11" localSheetId="15">#REF!</definedName>
    <definedName name="CAPREMREST_11">#REF!</definedName>
    <definedName name="CAPRS" localSheetId="15">#REF!</definedName>
    <definedName name="CAPRS">#REF!</definedName>
    <definedName name="CAPRSMA" localSheetId="4">[98]ROSTO!#REF!</definedName>
    <definedName name="CAPRSMA" localSheetId="15">[98]ROSTO!#REF!</definedName>
    <definedName name="CAPRSMA" localSheetId="9">[98]ROSTO!#REF!</definedName>
    <definedName name="CAPRSMA" localSheetId="8">[98]ROSTO!#REF!</definedName>
    <definedName name="CAPRSMA">[98]ROSTO!#REF!</definedName>
    <definedName name="CAPRSTA" localSheetId="4">#REF!</definedName>
    <definedName name="CAPRSTA" localSheetId="15">#REF!</definedName>
    <definedName name="CAPRSTA" localSheetId="9">#REF!</definedName>
    <definedName name="CAPRSTA" localSheetId="8">#REF!</definedName>
    <definedName name="CAPRSTA">#REF!</definedName>
    <definedName name="CAPSEL">[35]SERVIÇOS!$G$25</definedName>
    <definedName name="CAPSEL_13">[35]SERVIÇOS!$G$25</definedName>
    <definedName name="CAPSEL_39">[35]SERVIÇOS!$G$25</definedName>
    <definedName name="CAPSEL_6">[35]SERVIÇOS!$G$25</definedName>
    <definedName name="CAPTB" localSheetId="4">#REF!</definedName>
    <definedName name="CAPTB" localSheetId="15">#REF!</definedName>
    <definedName name="CAPTB" localSheetId="9">#REF!</definedName>
    <definedName name="CAPTB" localSheetId="8">#REF!</definedName>
    <definedName name="CAPTB">#REF!</definedName>
    <definedName name="CAPTB_11" localSheetId="4">#REF!</definedName>
    <definedName name="CAPTB_11" localSheetId="15">#REF!</definedName>
    <definedName name="CAPTB_11" localSheetId="9">#REF!</definedName>
    <definedName name="CAPTB_11" localSheetId="8">#REF!</definedName>
    <definedName name="CAPTB_11">#REF!</definedName>
    <definedName name="CAPTB_20" localSheetId="4">'[160]TAPA BUR MBUQ MAN'!$N$36</definedName>
    <definedName name="CAPTB_20">'[160]TAPA BUR MBUQ MAN'!$N$36</definedName>
    <definedName name="CAPTB_23">"'file:///C:/Documents and Settings/margareth.gugelmin/Configurações locais/Temporary Internet Files/Content.IE5/QNLN68NY/3ª MEDIÇÃO  novembro-07.xls'#$'TAPA BUR MBUF MAN 3ª MP '.$#REF!$#REF!"</definedName>
    <definedName name="CAPTB_7">"$'TAPA BUR MBUF REC 5ª MP'.$#REF!$#REF!"</definedName>
    <definedName name="CAPTBMAN" localSheetId="4">#REF!</definedName>
    <definedName name="CAPTBMAN" localSheetId="15">#REF!</definedName>
    <definedName name="CAPTBMAN" localSheetId="9">#REF!</definedName>
    <definedName name="CAPTBMAN" localSheetId="8">#REF!</definedName>
    <definedName name="CAPTBMAN">#REF!</definedName>
    <definedName name="CAPTBMAN_11" localSheetId="4">#REF!</definedName>
    <definedName name="CAPTBMAN_11" localSheetId="15">#REF!</definedName>
    <definedName name="CAPTBMAN_11" localSheetId="9">#REF!</definedName>
    <definedName name="CAPTBMAN_11" localSheetId="8">#REF!</definedName>
    <definedName name="CAPTBMAN_11">#REF!</definedName>
    <definedName name="CAPTBREST" localSheetId="4">#REF!</definedName>
    <definedName name="CAPTBREST" localSheetId="15">#REF!</definedName>
    <definedName name="CAPTBREST" localSheetId="9">#REF!</definedName>
    <definedName name="CAPTBREST" localSheetId="8">#REF!</definedName>
    <definedName name="CAPTBREST">#REF!</definedName>
    <definedName name="CAPTBREST_11" localSheetId="15">#REF!</definedName>
    <definedName name="CAPTBREST_11">#REF!</definedName>
    <definedName name="CAPTOTAL">"$#REF!.$J$12"</definedName>
    <definedName name="CAPTOTAL_11" localSheetId="4">#REF!</definedName>
    <definedName name="CAPTOTAL_11" localSheetId="15">#REF!</definedName>
    <definedName name="CAPTOTAL_11" localSheetId="9">#REF!</definedName>
    <definedName name="CAPTOTAL_11" localSheetId="8">#REF!</definedName>
    <definedName name="CAPTOTAL_11">#REF!</definedName>
    <definedName name="car">'[45]Mão de Obra'!$E$19</definedName>
    <definedName name="CARALHO" localSheetId="3">#REF!</definedName>
    <definedName name="CARALHO">#REF!</definedName>
    <definedName name="CARGA" localSheetId="16">NÃO.DISP()</definedName>
    <definedName name="CARGA" localSheetId="3">NÃO.DISP()</definedName>
    <definedName name="CARGA" localSheetId="18">NÃO.DISP()</definedName>
    <definedName name="CARGA" localSheetId="19">NÃO.DISP()</definedName>
    <definedName name="CARGA" localSheetId="20">NÃO.DISP()</definedName>
    <definedName name="CARGA" localSheetId="17">NÃO.DISP()</definedName>
    <definedName name="CARGA">NÃO.DISP()</definedName>
    <definedName name="CARIMBO" localSheetId="3">INDEX(#REF!,MATCH('[138]PLANILHA ORÇAM.'!#REF!,#REF!,0))</definedName>
    <definedName name="CARIMBO">INDEX(#REF!,MATCH('[138]PLANILHA ORÇAM.'!#REF!,#REF!,0))</definedName>
    <definedName name="CARLA" hidden="1">{#N/A,#N/A,FALSE,"SS";#N/A,#N/A,FALSE,"TER1";#N/A,#N/A,FALSE,"TER2";#N/A,#N/A,FALSE,"TER3";#N/A,#N/A,FALSE,"TP1";#N/A,#N/A,FALSE,"TP2";#N/A,#N/A,FALSE,"TP3";#N/A,#N/A,FALSE,"DI1";#N/A,#N/A,FALSE,"DI2";#N/A,#N/A,FALSE,"DI3";#N/A,#N/A,FALSE,"DS1";#N/A,#N/A,FALSE,"DS2";#N/A,#N/A,FALSE,"CM"}</definedName>
    <definedName name="carp" localSheetId="4">'[105]padrão salarial'!$N$19</definedName>
    <definedName name="carp">'[105]padrão salarial'!$N$19</definedName>
    <definedName name="CARRO" localSheetId="4">'[149]CALCULOS AUXILIARES'!$E$12</definedName>
    <definedName name="CARRO">'[149]CALCULOS AUXILIARES'!$E$12</definedName>
    <definedName name="CARROCERIA" localSheetId="16">NÃO.DISP()</definedName>
    <definedName name="CARROCERIA" localSheetId="3">NÃO.DISP()</definedName>
    <definedName name="CARROCERIA" localSheetId="18">NÃO.DISP()</definedName>
    <definedName name="CARROCERIA" localSheetId="19">NÃO.DISP()</definedName>
    <definedName name="CARROCERIA" localSheetId="20">NÃO.DISP()</definedName>
    <definedName name="CARROCERIA" localSheetId="17">NÃO.DISP()</definedName>
    <definedName name="CARROCERIA">NÃO.DISP()</definedName>
    <definedName name="CBU" localSheetId="4">#REF!</definedName>
    <definedName name="CBU" localSheetId="15">#REF!</definedName>
    <definedName name="CBU" localSheetId="21">#REF!</definedName>
    <definedName name="CBU" localSheetId="9">#REF!</definedName>
    <definedName name="CBU" localSheetId="8">#REF!</definedName>
    <definedName name="CBU">#REF!</definedName>
    <definedName name="CBU_25" localSheetId="4">#REF!</definedName>
    <definedName name="CBU_25" localSheetId="15">#REF!</definedName>
    <definedName name="CBU_25" localSheetId="9">#REF!</definedName>
    <definedName name="CBU_25" localSheetId="8">#REF!</definedName>
    <definedName name="CBU_25">#REF!</definedName>
    <definedName name="CBUII" localSheetId="4">#REF!</definedName>
    <definedName name="CBUII" localSheetId="15">#REF!</definedName>
    <definedName name="CBUII" localSheetId="21">#REF!</definedName>
    <definedName name="CBUII" localSheetId="9">#REF!</definedName>
    <definedName name="CBUII" localSheetId="8">#REF!</definedName>
    <definedName name="CBUII">#REF!</definedName>
    <definedName name="CBUII_25" localSheetId="15">#REF!</definedName>
    <definedName name="CBUII_25">#REF!</definedName>
    <definedName name="CBUQ" localSheetId="15">#REF!</definedName>
    <definedName name="cbuq" localSheetId="21">#REF!</definedName>
    <definedName name="CBUQ">#REF!</definedName>
    <definedName name="CBUQ_4">"$'memória de calculo_liquida'.$#REF!$#REF!"</definedName>
    <definedName name="CBUQ_5" localSheetId="15">'[103]memória de calculo_liquida'!#REF!</definedName>
    <definedName name="CBUQ_5" localSheetId="9">'[103]memória de calculo_liquida'!#REF!</definedName>
    <definedName name="CBUQ_5">'[103]memória de calculo_liquida'!#REF!</definedName>
    <definedName name="CBUQ_5_11" localSheetId="4">'[104]memória de calculo_liquida'!#REF!</definedName>
    <definedName name="CBUQ_5_11" localSheetId="15">'[104]memória de calculo_liquida'!#REF!</definedName>
    <definedName name="CBUQ_5_11" localSheetId="9">'[104]memória de calculo_liquida'!#REF!</definedName>
    <definedName name="CBUQ_5_11" localSheetId="8">'[104]memória de calculo_liquida'!#REF!</definedName>
    <definedName name="CBUQ_5_11">'[104]memória de calculo_liquida'!#REF!</definedName>
    <definedName name="CBUQ_5_4" localSheetId="4">#REF!</definedName>
    <definedName name="CBUQ_5_4" localSheetId="15">#REF!</definedName>
    <definedName name="CBUQ_5_4" localSheetId="9">#REF!</definedName>
    <definedName name="CBUQ_5_4" localSheetId="8">#REF!</definedName>
    <definedName name="CBUQ_5_4">#REF!</definedName>
    <definedName name="CBUQ_C" localSheetId="4">#REF!</definedName>
    <definedName name="CBUQ_C" localSheetId="15">#REF!</definedName>
    <definedName name="CBUQ_C" localSheetId="9">#REF!</definedName>
    <definedName name="CBUQ_C" localSheetId="8">#REF!</definedName>
    <definedName name="CBUQ_C">#REF!</definedName>
    <definedName name="CBUQB" localSheetId="4">#REF!</definedName>
    <definedName name="CBUQB" localSheetId="15">#REF!</definedName>
    <definedName name="CBUQB" localSheetId="21">#REF!</definedName>
    <definedName name="CBUQB" localSheetId="9">#REF!</definedName>
    <definedName name="CBUQB" localSheetId="8">#REF!</definedName>
    <definedName name="CBUQB">#REF!</definedName>
    <definedName name="CBUQB_25" localSheetId="15">#REF!</definedName>
    <definedName name="CBUQB_25">#REF!</definedName>
    <definedName name="CBUQc" localSheetId="15">#REF!</definedName>
    <definedName name="CBUQc" localSheetId="21">#REF!</definedName>
    <definedName name="CBUQc">#REF!</definedName>
    <definedName name="CBUQc_25" localSheetId="15">#REF!</definedName>
    <definedName name="CBUQc_25">#REF!</definedName>
    <definedName name="CBWorkbookPriority" hidden="1">-568686334</definedName>
    <definedName name="cc" localSheetId="4">'[140]Resumo Financeiro'!#REF!</definedName>
    <definedName name="cc" localSheetId="15">'[140]Resumo Financeiro'!#REF!</definedName>
    <definedName name="cc" localSheetId="21">[161]Medição!$F$68</definedName>
    <definedName name="cc" localSheetId="9">'[140]Resumo Financeiro'!#REF!</definedName>
    <definedName name="cc" localSheetId="8">'[140]Resumo Financeiro'!#REF!</definedName>
    <definedName name="cc">'[140]Resumo Financeiro'!#REF!</definedName>
    <definedName name="çç">[91]!çç</definedName>
    <definedName name="CC.102" localSheetId="4">#REF!</definedName>
    <definedName name="CC.102" localSheetId="15">#REF!</definedName>
    <definedName name="CC.102" localSheetId="9">#REF!</definedName>
    <definedName name="CC.102" localSheetId="8">#REF!</definedName>
    <definedName name="CC.102">#REF!</definedName>
    <definedName name="cc.113" localSheetId="4">#REF!</definedName>
    <definedName name="cc.113" localSheetId="15">#REF!</definedName>
    <definedName name="cc.113" localSheetId="9">#REF!</definedName>
    <definedName name="cc.113" localSheetId="8">#REF!</definedName>
    <definedName name="cc.113">#REF!</definedName>
    <definedName name="cc.113a" localSheetId="4">#REF!</definedName>
    <definedName name="cc.113a" localSheetId="15">#REF!</definedName>
    <definedName name="cc.113a" localSheetId="9">#REF!</definedName>
    <definedName name="cc.113a" localSheetId="8">#REF!</definedName>
    <definedName name="cc.113a">#REF!</definedName>
    <definedName name="cc.114" localSheetId="15">#REF!</definedName>
    <definedName name="cc.114">#REF!</definedName>
    <definedName name="CC.153" localSheetId="15">#REF!</definedName>
    <definedName name="CC.153">#REF!</definedName>
    <definedName name="CC.153T" localSheetId="15">#REF!</definedName>
    <definedName name="CC.153T">#REF!</definedName>
    <definedName name="CC.154" localSheetId="15">#REF!</definedName>
    <definedName name="CC.154">#REF!</definedName>
    <definedName name="CC.166" localSheetId="15">#REF!</definedName>
    <definedName name="CC.166">#REF!</definedName>
    <definedName name="CC.170" localSheetId="15">#REF!</definedName>
    <definedName name="CC.170">#REF!</definedName>
    <definedName name="CC.198" localSheetId="15">#REF!</definedName>
    <definedName name="CC.198">#REF!</definedName>
    <definedName name="cc.211" localSheetId="15">#REF!</definedName>
    <definedName name="cc.211">#REF!</definedName>
    <definedName name="CC.247" localSheetId="15">#REF!</definedName>
    <definedName name="CC.247">#REF!</definedName>
    <definedName name="CC.267" localSheetId="15">#REF!</definedName>
    <definedName name="CC.267">#REF!</definedName>
    <definedName name="CC.272" localSheetId="15">#REF!</definedName>
    <definedName name="CC.272">#REF!</definedName>
    <definedName name="çç_1">#N/A</definedName>
    <definedName name="çç_2">#N/A</definedName>
    <definedName name="çç_30">çç_30</definedName>
    <definedName name="çç_38">çç_38</definedName>
    <definedName name="CCARR" localSheetId="4">'[72]SERVIÇOS digitado'!#REF!</definedName>
    <definedName name="CCARR" localSheetId="15">'[72]SERVIÇOS digitado'!#REF!</definedName>
    <definedName name="CCARR">'[72]SERVIÇOS digitado'!#REF!</definedName>
    <definedName name="CCC" hidden="1">{#N/A,#N/A,FALSE,"MO (2)"}</definedName>
    <definedName name="çççç" localSheetId="4">#REF!</definedName>
    <definedName name="çççç" localSheetId="15">#REF!</definedName>
    <definedName name="çççç" localSheetId="9">#REF!</definedName>
    <definedName name="çççç" localSheetId="8">#REF!</definedName>
    <definedName name="çççç">#REF!</definedName>
    <definedName name="CCCCCCCC" localSheetId="4" hidden="1">{#N/A,#N/A,FALSE,"Plan1"}</definedName>
    <definedName name="CCCCCCCC" localSheetId="9" hidden="1">{#N/A,#N/A,FALSE,"Plan1"}</definedName>
    <definedName name="CCCCCCCC" localSheetId="8" hidden="1">{#N/A,#N/A,FALSE,"Plan1"}</definedName>
    <definedName name="CCCCCCCC" hidden="1">{#N/A,#N/A,FALSE,"Plan1"}</definedName>
    <definedName name="CCCCCCCCCCC" localSheetId="4">#N/A</definedName>
    <definedName name="CCCCCCCCCCC" localSheetId="9">'Mem Calc Pontes'!CCCCCCCCCCC</definedName>
    <definedName name="CCCCCCCCCCC" localSheetId="8">'Mem. Calc.'!CCCCCCCCCCC</definedName>
    <definedName name="CCCCCCCCCCC">[0]!CCCCCCCCCCC</definedName>
    <definedName name="CCCCCCCCCCC_25" localSheetId="4">#N/A</definedName>
    <definedName name="CCCCCCCCCCC_25" localSheetId="9">'Mem Calc Pontes'!CCCCCCCCCCC_25</definedName>
    <definedName name="CCCCCCCCCCC_25" localSheetId="8">'Mem. Calc.'!CCCCCCCCCCC_25</definedName>
    <definedName name="CCCCCCCCCCC_25">[0]!CCCCCCCCCCC_25</definedName>
    <definedName name="ccccdddd" localSheetId="3">#REF!</definedName>
    <definedName name="ccccdddd">#REF!</definedName>
    <definedName name="cccusto" localSheetId="4">[162]Sheet6!$F$54</definedName>
    <definedName name="cccusto">[162]Sheet6!$F$54</definedName>
    <definedName name="cch" hidden="1">#N/A</definedName>
    <definedName name="CCIC">[163]SERVIÇOS!$G$20</definedName>
    <definedName name="CCP" localSheetId="4">[150]SERVIÇOS!$G$59</definedName>
    <definedName name="CCP">'[72]SERVIÇOS digitado'!$G$67</definedName>
    <definedName name="CCP_13">[150]SERVIÇOS!$G$59</definedName>
    <definedName name="CCP_39">[150]SERVIÇOS!$G$59</definedName>
    <definedName name="CCP_6">[150]SERVIÇOS!$G$59</definedName>
    <definedName name="CCPW">"$#REF!.$E$34"</definedName>
    <definedName name="CCPWA">"$#REF!.$E$33"</definedName>
    <definedName name="ccusto" localSheetId="4">[162]Sheet6!$F$54</definedName>
    <definedName name="ccusto">[162]Sheet6!$F$54</definedName>
    <definedName name="ccva" localSheetId="4">#REF!</definedName>
    <definedName name="ccva" localSheetId="15">#REF!</definedName>
    <definedName name="ccva" localSheetId="9">#REF!</definedName>
    <definedName name="ccva" localSheetId="8">#REF!</definedName>
    <definedName name="ccva">#REF!</definedName>
    <definedName name="CD" localSheetId="4">[150]SERVIÇOS!$G$13</definedName>
    <definedName name="CD">'[72]SERVIÇOS digitado'!$G$15</definedName>
    <definedName name="CD_13">[150]SERVIÇOS!$G$13</definedName>
    <definedName name="CD_39">[150]SERVIÇOS!$G$13</definedName>
    <definedName name="CD_6">[150]SERVIÇOS!$G$13</definedName>
    <definedName name="CD97A">"$#REF!.$H$80"</definedName>
    <definedName name="CD97A_11" localSheetId="4">#REF!</definedName>
    <definedName name="CD97A_11" localSheetId="15">#REF!</definedName>
    <definedName name="CD97A_11" localSheetId="9">#REF!</definedName>
    <definedName name="CD97A_11" localSheetId="8">#REF!</definedName>
    <definedName name="CD97A_11">#REF!</definedName>
    <definedName name="CD97AW">"$#REF!.$H$82"</definedName>
    <definedName name="CD97AW_11" localSheetId="4">#REF!</definedName>
    <definedName name="CD97AW_11" localSheetId="15">#REF!</definedName>
    <definedName name="CD97AW_11" localSheetId="9">#REF!</definedName>
    <definedName name="CD97AW_11" localSheetId="8">#REF!</definedName>
    <definedName name="CD97AW_11">#REF!</definedName>
    <definedName name="CDF" localSheetId="4">'[72]SERVIÇOS digitado'!#REF!</definedName>
    <definedName name="CDF" localSheetId="15">'[72]SERVIÇOS digitado'!#REF!</definedName>
    <definedName name="CDF" localSheetId="9">'[72]SERVIÇOS digitado'!#REF!</definedName>
    <definedName name="CDF" localSheetId="8">'[72]SERVIÇOS digitado'!#REF!</definedName>
    <definedName name="CDF">'[72]SERVIÇOS digitado'!#REF!</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DSFSDA" localSheetId="4">'[15]Relatório-1ª med.'!#REF!</definedName>
    <definedName name="CDSFSDA" localSheetId="15">'[15]Relatório-1ª med.'!#REF!</definedName>
    <definedName name="CDSFSDA" localSheetId="9">'[15]Relatório-1ª med.'!#REF!</definedName>
    <definedName name="CDSFSDA" localSheetId="8">'[15]Relatório-1ª med.'!#REF!</definedName>
    <definedName name="CDSFSDA">'[15]Relatório-1ª med.'!#REF!</definedName>
    <definedName name="CDT">#N/A</definedName>
    <definedName name="CDW">"$#REF!.$H$41"</definedName>
    <definedName name="CDW_11" localSheetId="4">#REF!</definedName>
    <definedName name="CDW_11" localSheetId="15">#REF!</definedName>
    <definedName name="CDW_11" localSheetId="9">#REF!</definedName>
    <definedName name="CDW_11" localSheetId="8">#REF!</definedName>
    <definedName name="CDW_11">#REF!</definedName>
    <definedName name="CDWA">"$#REF!.$H$40"</definedName>
    <definedName name="CDWA_11" localSheetId="4">#REF!</definedName>
    <definedName name="CDWA_11" localSheetId="15">#REF!</definedName>
    <definedName name="CDWA_11" localSheetId="9">#REF!</definedName>
    <definedName name="CDWA_11" localSheetId="8">#REF!</definedName>
    <definedName name="CDWA_11">#REF!</definedName>
    <definedName name="CELSO" localSheetId="4">#N/A</definedName>
    <definedName name="CELSO" localSheetId="9">'Mem Calc Pontes'!CELSO</definedName>
    <definedName name="CELSO" localSheetId="8">'Mem. Calc.'!CELSO</definedName>
    <definedName name="CELSO">[0]!CELSO</definedName>
    <definedName name="CELSO_25" localSheetId="4">#N/A</definedName>
    <definedName name="CELSO_25" localSheetId="9">'Mem Calc Pontes'!CELSO_25</definedName>
    <definedName name="CELSO_25" localSheetId="8">'Mem. Calc.'!CELSO_25</definedName>
    <definedName name="CELSO_25">[0]!CELSO_25</definedName>
    <definedName name="Cerca">'[111]6.6.4.Cerca'!$K$56</definedName>
    <definedName name="cesar" localSheetId="4">#REF!</definedName>
    <definedName name="cesar" localSheetId="15">#REF!</definedName>
    <definedName name="cesar" localSheetId="21">#REF!</definedName>
    <definedName name="cesar" localSheetId="9">#REF!</definedName>
    <definedName name="cesar" localSheetId="8">#REF!</definedName>
    <definedName name="cesar">#REF!</definedName>
    <definedName name="cesar_11" localSheetId="4">#REF!</definedName>
    <definedName name="cesar_11" localSheetId="15">#REF!</definedName>
    <definedName name="cesar_11" localSheetId="9">#REF!</definedName>
    <definedName name="cesar_11" localSheetId="8">#REF!</definedName>
    <definedName name="cesar_11">#REF!</definedName>
    <definedName name="cesar_8" localSheetId="4">#REF!</definedName>
    <definedName name="cesar_8" localSheetId="15">#REF!</definedName>
    <definedName name="cesar_8" localSheetId="9">#REF!</definedName>
    <definedName name="cesar_8" localSheetId="8">#REF!</definedName>
    <definedName name="cesar_8">#REF!</definedName>
    <definedName name="cesar_8_11" localSheetId="15">#REF!</definedName>
    <definedName name="cesar_8_11">#REF!</definedName>
    <definedName name="CFD" localSheetId="15">#REF!</definedName>
    <definedName name="CFD">#REF!</definedName>
    <definedName name="CFDMA" localSheetId="4">[98]ROSTO!#REF!</definedName>
    <definedName name="CFDMA" localSheetId="15">[98]ROSTO!#REF!</definedName>
    <definedName name="CFDMA">[98]ROSTO!#REF!</definedName>
    <definedName name="CFDTA" localSheetId="4">#REF!</definedName>
    <definedName name="CFDTA" localSheetId="15">#REF!</definedName>
    <definedName name="CFDTA" localSheetId="9">#REF!</definedName>
    <definedName name="CFDTA" localSheetId="8">#REF!</definedName>
    <definedName name="CFDTA">#REF!</definedName>
    <definedName name="Chapisco">"$#REF!.$A$113"</definedName>
    <definedName name="charles" localSheetId="4" hidden="1">{"'gráf jan00'!$A$1:$AK$41"}</definedName>
    <definedName name="charles" localSheetId="9" hidden="1">{"'gráf jan00'!$A$1:$AK$41"}</definedName>
    <definedName name="charles" localSheetId="8" hidden="1">{"'gráf jan00'!$A$1:$AK$41"}</definedName>
    <definedName name="charles" hidden="1">{"'gráf jan00'!$A$1:$AK$41"}</definedName>
    <definedName name="Chave" localSheetId="15" hidden="1">#REF!</definedName>
    <definedName name="Chave" hidden="1">#REF!</definedName>
    <definedName name="Chave1" localSheetId="15" hidden="1">#REF!</definedName>
    <definedName name="Chave1" hidden="1">#REF!</definedName>
    <definedName name="CHECKSSO_OUT" localSheetId="4" hidden="1">{"'Quadro'!$A$4:$BG$78"}</definedName>
    <definedName name="CHECKSSO_OUT" localSheetId="9" hidden="1">{"'Quadro'!$A$4:$BG$78"}</definedName>
    <definedName name="CHECKSSO_OUT" localSheetId="8" hidden="1">{"'Quadro'!$A$4:$BG$78"}</definedName>
    <definedName name="CHECKSSO_OUT" hidden="1">{"'Quadro'!$A$4:$BG$78"}</definedName>
    <definedName name="CHEFESERVIÇO" localSheetId="15">#REF!</definedName>
    <definedName name="CHEFESERVIÇO">#REF!</definedName>
    <definedName name="CHEFESERVIÇO1" localSheetId="15">#REF!</definedName>
    <definedName name="CHEFESERVIÇO1">#REF!</definedName>
    <definedName name="ci">'[164]Quadro Funcional'!$K$16</definedName>
    <definedName name="ciclones" localSheetId="4" hidden="1">{#N/A,#N/A,FALSE,"GERAL";#N/A,#N/A,FALSE,"012-96";#N/A,#N/A,FALSE,"018-96";#N/A,#N/A,FALSE,"027-96";#N/A,#N/A,FALSE,"059-96";#N/A,#N/A,FALSE,"076-96";#N/A,#N/A,FALSE,"019-97";#N/A,#N/A,FALSE,"021-97";#N/A,#N/A,FALSE,"022-97";#N/A,#N/A,FALSE,"028-97"}</definedName>
    <definedName name="ciclones" localSheetId="9" hidden="1">{#N/A,#N/A,FALSE,"GERAL";#N/A,#N/A,FALSE,"012-96";#N/A,#N/A,FALSE,"018-96";#N/A,#N/A,FALSE,"027-96";#N/A,#N/A,FALSE,"059-96";#N/A,#N/A,FALSE,"076-96";#N/A,#N/A,FALSE,"019-97";#N/A,#N/A,FALSE,"021-97";#N/A,#N/A,FALSE,"022-97";#N/A,#N/A,FALSE,"028-97"}</definedName>
    <definedName name="ciclones" localSheetId="8" hidden="1">{#N/A,#N/A,FALSE,"GERAL";#N/A,#N/A,FALSE,"012-96";#N/A,#N/A,FALSE,"018-96";#N/A,#N/A,FALSE,"027-96";#N/A,#N/A,FALSE,"059-96";#N/A,#N/A,FALSE,"076-96";#N/A,#N/A,FALSE,"019-97";#N/A,#N/A,FALSE,"021-97";#N/A,#N/A,FALSE,"022-97";#N/A,#N/A,FALSE,"028-97"}</definedName>
    <definedName name="ciclones" hidden="1">{#N/A,#N/A,FALSE,"GERAL";#N/A,#N/A,FALSE,"012-96";#N/A,#N/A,FALSE,"018-96";#N/A,#N/A,FALSE,"027-96";#N/A,#N/A,FALSE,"059-96";#N/A,#N/A,FALSE,"076-96";#N/A,#N/A,FALSE,"019-97";#N/A,#N/A,FALSE,"021-97";#N/A,#N/A,FALSE,"022-97";#N/A,#N/A,FALSE,"028-97"}</definedName>
    <definedName name="ciclos" localSheetId="4" hidden="1">{"'RR'!$A$2:$E$81"}</definedName>
    <definedName name="ciclos" localSheetId="9" hidden="1">{"'RR'!$A$2:$E$81"}</definedName>
    <definedName name="ciclos" localSheetId="8" hidden="1">{"'RR'!$A$2:$E$81"}</definedName>
    <definedName name="ciclos" hidden="1">{"'RR'!$A$2:$E$81"}</definedName>
    <definedName name="CIDADE" localSheetId="15">#REF!</definedName>
    <definedName name="CIDADE">#REF!</definedName>
    <definedName name="CIM" localSheetId="4">[54]DADOS!$C$14</definedName>
    <definedName name="CIM">[55]DADOS!$C$14</definedName>
    <definedName name="CIMENTO" localSheetId="4">#REF!</definedName>
    <definedName name="CIMENTO" localSheetId="15">#REF!</definedName>
    <definedName name="Cimento" localSheetId="21">#REF!</definedName>
    <definedName name="CIMENTO" localSheetId="9">#REF!</definedName>
    <definedName name="CIMENTO" localSheetId="8">#REF!</definedName>
    <definedName name="CIMENTO">#REF!</definedName>
    <definedName name="CIMENTOBARRA" localSheetId="4">#REF!</definedName>
    <definedName name="CIMENTOBARRA" localSheetId="15">#REF!</definedName>
    <definedName name="CIMENTOBARRA" localSheetId="9">#REF!</definedName>
    <definedName name="CIMENTOBARRA" localSheetId="8">#REF!</definedName>
    <definedName name="CIMENTOBARRA">#REF!</definedName>
    <definedName name="çl" localSheetId="4">#REF!</definedName>
    <definedName name="çl" localSheetId="21" hidden="1">{#N/A,#N/A,FALSE,"MO (2)"}</definedName>
    <definedName name="çl" localSheetId="9">#REF!</definedName>
    <definedName name="çl" localSheetId="8">#REF!</definedName>
    <definedName name="çl">#REF!</definedName>
    <definedName name="Clas" localSheetId="4" hidden="1">MAX(LEN(#REF!))</definedName>
    <definedName name="Clas" localSheetId="15" hidden="1">MAX(LEN(#REF!))</definedName>
    <definedName name="Clas" localSheetId="9" hidden="1">MAX(LEN(#REF!))</definedName>
    <definedName name="Clas" localSheetId="8" hidden="1">MAX(LEN(#REF!))</definedName>
    <definedName name="Clas" hidden="1">MAX(LEN(#REF!))</definedName>
    <definedName name="Clas_1" localSheetId="15" hidden="1">MAX(LEN(#REF!))</definedName>
    <definedName name="Clas_1" hidden="1">MAX(LEN(#REF!))</definedName>
    <definedName name="CLASSE_1" localSheetId="15">#REF!</definedName>
    <definedName name="CLASSE_1">#REF!</definedName>
    <definedName name="CLASSE_10" localSheetId="15">#REF!</definedName>
    <definedName name="CLASSE_10">#REF!</definedName>
    <definedName name="CLASSE_2" localSheetId="15">#REF!</definedName>
    <definedName name="CLASSE_2">#REF!</definedName>
    <definedName name="CLASSE_3" localSheetId="15">#REF!</definedName>
    <definedName name="CLASSE_3">#REF!</definedName>
    <definedName name="CLASSE_4" localSheetId="15">#REF!</definedName>
    <definedName name="CLASSE_4">#REF!</definedName>
    <definedName name="CLASSE_5" localSheetId="15">#REF!</definedName>
    <definedName name="CLASSE_5">#REF!</definedName>
    <definedName name="CLASSE_6" localSheetId="15">#REF!</definedName>
    <definedName name="CLASSE_6">#REF!</definedName>
    <definedName name="CLASSE_7" localSheetId="15">#REF!</definedName>
    <definedName name="CLASSE_7">#REF!</definedName>
    <definedName name="CLASSE_8" localSheetId="15">#REF!</definedName>
    <definedName name="CLASSE_8">#REF!</definedName>
    <definedName name="CLASSE_9" localSheetId="15">#REF!</definedName>
    <definedName name="CLASSE_9">#REF!</definedName>
    <definedName name="classificação2" localSheetId="4" hidden="1">{#N/A,#N/A,FALSE,"GERAL";#N/A,#N/A,FALSE,"012-96";#N/A,#N/A,FALSE,"018-96";#N/A,#N/A,FALSE,"027-96";#N/A,#N/A,FALSE,"059-96";#N/A,#N/A,FALSE,"076-96";#N/A,#N/A,FALSE,"019-97";#N/A,#N/A,FALSE,"021-97";#N/A,#N/A,FALSE,"022-97";#N/A,#N/A,FALSE,"028-97"}</definedName>
    <definedName name="classificação2" localSheetId="9" hidden="1">{#N/A,#N/A,FALSE,"GERAL";#N/A,#N/A,FALSE,"012-96";#N/A,#N/A,FALSE,"018-96";#N/A,#N/A,FALSE,"027-96";#N/A,#N/A,FALSE,"059-96";#N/A,#N/A,FALSE,"076-96";#N/A,#N/A,FALSE,"019-97";#N/A,#N/A,FALSE,"021-97";#N/A,#N/A,FALSE,"022-97";#N/A,#N/A,FALSE,"028-97"}</definedName>
    <definedName name="classificação2" localSheetId="8" hidden="1">{#N/A,#N/A,FALSE,"GERAL";#N/A,#N/A,FALSE,"012-96";#N/A,#N/A,FALSE,"018-96";#N/A,#N/A,FALSE,"027-96";#N/A,#N/A,FALSE,"059-96";#N/A,#N/A,FALSE,"076-96";#N/A,#N/A,FALSE,"019-97";#N/A,#N/A,FALSE,"021-97";#N/A,#N/A,FALSE,"022-97";#N/A,#N/A,FALSE,"028-97"}</definedName>
    <definedName name="classificação2" hidden="1">{#N/A,#N/A,FALSE,"GERAL";#N/A,#N/A,FALSE,"012-96";#N/A,#N/A,FALSE,"018-96";#N/A,#N/A,FALSE,"027-96";#N/A,#N/A,FALSE,"059-96";#N/A,#N/A,FALSE,"076-96";#N/A,#N/A,FALSE,"019-97";#N/A,#N/A,FALSE,"021-97";#N/A,#N/A,FALSE,"022-97";#N/A,#N/A,FALSE,"028-97"}</definedName>
    <definedName name="çlçl" localSheetId="4" hidden="1">{"'Quadro'!$A$4:$BG$78"}</definedName>
    <definedName name="çlçl" localSheetId="9" hidden="1">{"'Quadro'!$A$4:$BG$78"}</definedName>
    <definedName name="çlçl" localSheetId="8" hidden="1">{"'Quadro'!$A$4:$BG$78"}</definedName>
    <definedName name="çlçl" hidden="1">{"'Quadro'!$A$4:$BG$78"}</definedName>
    <definedName name="Cliente" hidden="1">""</definedName>
    <definedName name="Cls" hidden="1">#N/A</definedName>
    <definedName name="CM">"$#REF!.$O$31"</definedName>
    <definedName name="cm.30.a" localSheetId="4">#REF!</definedName>
    <definedName name="cm.30.a" localSheetId="15">#REF!</definedName>
    <definedName name="cm.30.a" localSheetId="9">#REF!</definedName>
    <definedName name="cm.30.a" localSheetId="8">#REF!</definedName>
    <definedName name="cm.30.a">#REF!</definedName>
    <definedName name="cm.30.t" localSheetId="4">#REF!</definedName>
    <definedName name="cm.30.t" localSheetId="15">#REF!</definedName>
    <definedName name="cm.30.t" localSheetId="9">#REF!</definedName>
    <definedName name="cm.30.t" localSheetId="8">#REF!</definedName>
    <definedName name="cm.30.t">#REF!</definedName>
    <definedName name="CM_11" localSheetId="4">#REF!</definedName>
    <definedName name="CM_11" localSheetId="15">#REF!</definedName>
    <definedName name="CM_11" localSheetId="9">#REF!</definedName>
    <definedName name="CM_11" localSheetId="8">#REF!</definedName>
    <definedName name="CM_11">#REF!</definedName>
    <definedName name="CM_30" localSheetId="4">#REF!</definedName>
    <definedName name="CM_30" localSheetId="15">#REF!</definedName>
    <definedName name="CM_30" localSheetId="21">#REF!</definedName>
    <definedName name="CM_30">#REF!</definedName>
    <definedName name="CM_30_10" localSheetId="4">#REF!</definedName>
    <definedName name="CM_30_10" localSheetId="15">#REF!</definedName>
    <definedName name="CM_30_10">#REF!</definedName>
    <definedName name="CM_30_11" localSheetId="15">#REF!</definedName>
    <definedName name="CM_30_11">#REF!</definedName>
    <definedName name="CM_30_20">"$'QUANT SERV MAN _5ª_'.$#REF!$#REF!"</definedName>
    <definedName name="CM_30_3" localSheetId="4">#REF!</definedName>
    <definedName name="CM_30_3" localSheetId="15">#REF!</definedName>
    <definedName name="CM_30_3" localSheetId="9">#REF!</definedName>
    <definedName name="CM_30_3" localSheetId="8">#REF!</definedName>
    <definedName name="CM_30_3">#REF!</definedName>
    <definedName name="CM_30_4" localSheetId="4">#REF!</definedName>
    <definedName name="CM_30_4" localSheetId="15">#REF!</definedName>
    <definedName name="CM_30_4" localSheetId="9">#REF!</definedName>
    <definedName name="CM_30_4" localSheetId="8">#REF!</definedName>
    <definedName name="CM_30_4">#REF!</definedName>
    <definedName name="CM_30_5" localSheetId="4">#REF!</definedName>
    <definedName name="CM_30_5" localSheetId="15">#REF!</definedName>
    <definedName name="CM_30_5" localSheetId="9">#REF!</definedName>
    <definedName name="CM_30_5" localSheetId="8">#REF!</definedName>
    <definedName name="CM_30_5">#REF!</definedName>
    <definedName name="CM_30_6" localSheetId="15">#REF!</definedName>
    <definedName name="CM_30_6">#REF!</definedName>
    <definedName name="CM_30_7" localSheetId="15">#REF!</definedName>
    <definedName name="CM_30_7">#REF!</definedName>
    <definedName name="CM_30_7_11" localSheetId="15">#REF!</definedName>
    <definedName name="CM_30_7_11">#REF!</definedName>
    <definedName name="CM_30_9" localSheetId="15">#REF!</definedName>
    <definedName name="CM_30_9">#REF!</definedName>
    <definedName name="CM_30IRCGP" localSheetId="4">'[165]Memorial IV'!$H$70</definedName>
    <definedName name="CM_30IRCGP">'[165]Memorial IV'!$H$70</definedName>
    <definedName name="CM_30MAN" localSheetId="4">#REF!</definedName>
    <definedName name="CM_30MAN" localSheetId="15">#REF!</definedName>
    <definedName name="CM_30MAN" localSheetId="9">#REF!</definedName>
    <definedName name="CM_30MAN" localSheetId="8">#REF!</definedName>
    <definedName name="CM_30MAN">#REF!</definedName>
    <definedName name="CM_30MAN_11" localSheetId="4">#REF!</definedName>
    <definedName name="CM_30MAN_11" localSheetId="15">#REF!</definedName>
    <definedName name="CM_30MAN_11" localSheetId="9">#REF!</definedName>
    <definedName name="CM_30MAN_11" localSheetId="8">#REF!</definedName>
    <definedName name="CM_30MAN_11">#REF!</definedName>
    <definedName name="CM_30REST" localSheetId="4">#REF!</definedName>
    <definedName name="CM_30REST" localSheetId="15">#REF!</definedName>
    <definedName name="CM_30REST" localSheetId="9">#REF!</definedName>
    <definedName name="CM_30REST" localSheetId="8">#REF!</definedName>
    <definedName name="CM_30REST">#REF!</definedName>
    <definedName name="CM_30REST_11" localSheetId="15">#REF!</definedName>
    <definedName name="CM_30REST_11">#REF!</definedName>
    <definedName name="CM_30RP" localSheetId="4">'[165]Memorial IV'!$H$64</definedName>
    <definedName name="CM_30RP">'[165]Memorial IV'!$H$64</definedName>
    <definedName name="CM30ROO" localSheetId="4">'[137]CALCULOS AUXILIARES'!$E$22</definedName>
    <definedName name="CM30ROO">'[137]CALCULOS AUXILIARES'!$E$22</definedName>
    <definedName name="CM30W">"$#REF!.$I$14"</definedName>
    <definedName name="CM30W_11" localSheetId="4">#REF!</definedName>
    <definedName name="CM30W_11" localSheetId="15">#REF!</definedName>
    <definedName name="CM30W_11" localSheetId="9">#REF!</definedName>
    <definedName name="CM30W_11" localSheetId="8">#REF!</definedName>
    <definedName name="CM30W_11">#REF!</definedName>
    <definedName name="CM30WA">"$#REF!.$I$13"</definedName>
    <definedName name="CM30WA_11" localSheetId="4">#REF!</definedName>
    <definedName name="CM30WA_11" localSheetId="15">#REF!</definedName>
    <definedName name="CM30WA_11" localSheetId="9">#REF!</definedName>
    <definedName name="CM30WA_11" localSheetId="8">#REF!</definedName>
    <definedName name="CM30WA_11">#REF!</definedName>
    <definedName name="CMC" localSheetId="4" hidden="1">{#N/A,#N/A,FALSE,"GERAL";#N/A,#N/A,FALSE,"012-96";#N/A,#N/A,FALSE,"018-96";#N/A,#N/A,FALSE,"027-96";#N/A,#N/A,FALSE,"059-96";#N/A,#N/A,FALSE,"076-96";#N/A,#N/A,FALSE,"019-97";#N/A,#N/A,FALSE,"021-97";#N/A,#N/A,FALSE,"022-97";#N/A,#N/A,FALSE,"028-97"}</definedName>
    <definedName name="CMC" localSheetId="9" hidden="1">{#N/A,#N/A,FALSE,"GERAL";#N/A,#N/A,FALSE,"012-96";#N/A,#N/A,FALSE,"018-96";#N/A,#N/A,FALSE,"027-96";#N/A,#N/A,FALSE,"059-96";#N/A,#N/A,FALSE,"076-96";#N/A,#N/A,FALSE,"019-97";#N/A,#N/A,FALSE,"021-97";#N/A,#N/A,FALSE,"022-97";#N/A,#N/A,FALSE,"028-97"}</definedName>
    <definedName name="CMC" localSheetId="8" hidden="1">{#N/A,#N/A,FALSE,"GERAL";#N/A,#N/A,FALSE,"012-96";#N/A,#N/A,FALSE,"018-96";#N/A,#N/A,FALSE,"027-96";#N/A,#N/A,FALSE,"059-96";#N/A,#N/A,FALSE,"076-96";#N/A,#N/A,FALSE,"019-97";#N/A,#N/A,FALSE,"021-97";#N/A,#N/A,FALSE,"022-97";#N/A,#N/A,FALSE,"028-97"}</definedName>
    <definedName name="CMC" hidden="1">{#N/A,#N/A,FALSE,"GERAL";#N/A,#N/A,FALSE,"012-96";#N/A,#N/A,FALSE,"018-96";#N/A,#N/A,FALSE,"027-96";#N/A,#N/A,FALSE,"059-96";#N/A,#N/A,FALSE,"076-96";#N/A,#N/A,FALSE,"019-97";#N/A,#N/A,FALSE,"021-97";#N/A,#N/A,FALSE,"022-97";#N/A,#N/A,FALSE,"028-97"}</definedName>
    <definedName name="CMN" localSheetId="4">#REF!</definedName>
    <definedName name="CMN" localSheetId="15">#REF!</definedName>
    <definedName name="CMN" localSheetId="9">#REF!</definedName>
    <definedName name="CMN" localSheetId="8">#REF!</definedName>
    <definedName name="CMN">#REF!</definedName>
    <definedName name="CMREM" localSheetId="4">#REF!</definedName>
    <definedName name="CMREM" localSheetId="15">#REF!</definedName>
    <definedName name="CMREM" localSheetId="9">#REF!</definedName>
    <definedName name="CMREM" localSheetId="8">#REF!</definedName>
    <definedName name="CMREM">#REF!</definedName>
    <definedName name="CMREM_11" localSheetId="4">#REF!</definedName>
    <definedName name="CMREM_11" localSheetId="15">#REF!</definedName>
    <definedName name="CMREM_11" localSheetId="9">#REF!</definedName>
    <definedName name="CMREM_11" localSheetId="8">#REF!</definedName>
    <definedName name="CMREM_11">#REF!</definedName>
    <definedName name="CMREM_20" localSheetId="4">'[160]REMENDO MBUQ MAN'!$S$46</definedName>
    <definedName name="CMREM_20">'[160]REMENDO MBUQ MAN'!$S$46</definedName>
    <definedName name="CMREMMAN" localSheetId="4">#REF!</definedName>
    <definedName name="CMREMMAN" localSheetId="15">#REF!</definedName>
    <definedName name="CMREMMAN" localSheetId="9">#REF!</definedName>
    <definedName name="CMREMMAN" localSheetId="8">#REF!</definedName>
    <definedName name="CMREMMAN">#REF!</definedName>
    <definedName name="CMREMMAN_11" localSheetId="4">#REF!</definedName>
    <definedName name="CMREMMAN_11" localSheetId="15">#REF!</definedName>
    <definedName name="CMREMMAN_11" localSheetId="9">#REF!</definedName>
    <definedName name="CMREMMAN_11" localSheetId="8">#REF!</definedName>
    <definedName name="CMREMMAN_11">#REF!</definedName>
    <definedName name="CMREMREST" localSheetId="4">#REF!</definedName>
    <definedName name="CMREMREST" localSheetId="15">#REF!</definedName>
    <definedName name="CMREMREST" localSheetId="9">#REF!</definedName>
    <definedName name="CMREMREST" localSheetId="8">#REF!</definedName>
    <definedName name="CMREMREST">#REF!</definedName>
    <definedName name="CMREMREST_11" localSheetId="15">#REF!</definedName>
    <definedName name="CMREMREST_11">#REF!</definedName>
    <definedName name="CMREMRESTF" localSheetId="15">#REF!</definedName>
    <definedName name="CMREMRESTF">#REF!</definedName>
    <definedName name="CMREMRESTF_11" localSheetId="15">#REF!</definedName>
    <definedName name="CMREMRESTF_11">#REF!</definedName>
    <definedName name="CMRPFMAN" localSheetId="15">#REF!</definedName>
    <definedName name="CMRPFMAN">#REF!</definedName>
    <definedName name="CMRPFMAN_11" localSheetId="15">#REF!</definedName>
    <definedName name="CMRPFMAN_11">#REF!</definedName>
    <definedName name="CMTB" localSheetId="15">#REF!</definedName>
    <definedName name="CMTB">#REF!</definedName>
    <definedName name="CMTB_11" localSheetId="15">#REF!</definedName>
    <definedName name="CMTB_11">#REF!</definedName>
    <definedName name="CMTB_20" localSheetId="4">'[160]TAPA BUR MBUQ MAN'!$O$36</definedName>
    <definedName name="CMTB_20">'[160]TAPA BUR MBUQ MAN'!$O$36</definedName>
    <definedName name="CMTBFMAN" localSheetId="4">#REF!</definedName>
    <definedName name="CMTBFMAN" localSheetId="15">#REF!</definedName>
    <definedName name="CMTBFMAN" localSheetId="9">#REF!</definedName>
    <definedName name="CMTBFMAN" localSheetId="8">#REF!</definedName>
    <definedName name="CMTBFMAN">#REF!</definedName>
    <definedName name="CMTBFMAN_11" localSheetId="4">#REF!</definedName>
    <definedName name="CMTBFMAN_11" localSheetId="15">#REF!</definedName>
    <definedName name="CMTBFMAN_11" localSheetId="9">#REF!</definedName>
    <definedName name="CMTBFMAN_11" localSheetId="8">#REF!</definedName>
    <definedName name="CMTBFMAN_11">#REF!</definedName>
    <definedName name="CMTBFMAN_20">"$#REF!.$O$36"</definedName>
    <definedName name="CMTBFMAN_21">"$#REF!.$O$36"</definedName>
    <definedName name="CMTBMAN" localSheetId="4">#REF!</definedName>
    <definedName name="CMTBMAN" localSheetId="15">#REF!</definedName>
    <definedName name="CMTBMAN" localSheetId="9">#REF!</definedName>
    <definedName name="CMTBMAN" localSheetId="8">#REF!</definedName>
    <definedName name="CMTBMAN">#REF!</definedName>
    <definedName name="CMTBMAN_11" localSheetId="4">#REF!</definedName>
    <definedName name="CMTBMAN_11" localSheetId="15">#REF!</definedName>
    <definedName name="CMTBMAN_11" localSheetId="9">#REF!</definedName>
    <definedName name="CMTBMAN_11" localSheetId="8">#REF!</definedName>
    <definedName name="CMTBMAN_11">#REF!</definedName>
    <definedName name="CMTBREST" localSheetId="4">#REF!</definedName>
    <definedName name="CMTBREST" localSheetId="15">#REF!</definedName>
    <definedName name="CMTBREST" localSheetId="9">#REF!</definedName>
    <definedName name="CMTBREST" localSheetId="8">#REF!</definedName>
    <definedName name="CMTBREST">#REF!</definedName>
    <definedName name="CMTBREST_11" localSheetId="15">#REF!</definedName>
    <definedName name="CMTBREST_11">#REF!</definedName>
    <definedName name="CMTBRESTF" localSheetId="15">#REF!</definedName>
    <definedName name="CMTBRESTF">#REF!</definedName>
    <definedName name="CMTBRESTF_11" localSheetId="15">#REF!</definedName>
    <definedName name="CMTBRESTF_11">#REF!</definedName>
    <definedName name="CMTOTAL">"$#REF!.$I$12"</definedName>
    <definedName name="CMW">"$#REF!.$O$33"</definedName>
    <definedName name="CMW_11" localSheetId="4">#REF!</definedName>
    <definedName name="CMW_11" localSheetId="15">#REF!</definedName>
    <definedName name="CMW_11" localSheetId="9">#REF!</definedName>
    <definedName name="CMW_11" localSheetId="8">#REF!</definedName>
    <definedName name="CMW_11">#REF!</definedName>
    <definedName name="CMWA">"$#REF!.$O$32"</definedName>
    <definedName name="CMWA_11" localSheetId="4">#REF!</definedName>
    <definedName name="CMWA_11" localSheetId="15">#REF!</definedName>
    <definedName name="CMWA_11" localSheetId="9">#REF!</definedName>
    <definedName name="CMWA_11" localSheetId="8">#REF!</definedName>
    <definedName name="CMWA_11">#REF!</definedName>
    <definedName name="COBERTURA" localSheetId="4">#N/A</definedName>
    <definedName name="COBERTURA" localSheetId="7">#N/A</definedName>
    <definedName name="COBERTURA" localSheetId="9">#N/A</definedName>
    <definedName name="COBERTURA" localSheetId="8">#N/A</definedName>
    <definedName name="Cobertura">"$#REF!.$A$164"</definedName>
    <definedName name="coc">[166]RESUMO!$A$14:$N$20,[166]RESUMO!$A$23:$N$28,[166]RESUMO!$A$30:$N$38,[166]RESUMO!$A$40:$N$48</definedName>
    <definedName name="Cod" localSheetId="4" hidden="1">#REF!</definedName>
    <definedName name="Cod" localSheetId="15" hidden="1">#REF!</definedName>
    <definedName name="COD" localSheetId="21">#REF!</definedName>
    <definedName name="Cod" localSheetId="9" hidden="1">#REF!</definedName>
    <definedName name="Cod" localSheetId="8" hidden="1">#REF!</definedName>
    <definedName name="Cod" hidden="1">#REF!</definedName>
    <definedName name="Cód." localSheetId="4">'[167]TPU-MARÇO_2002'!$B$2:$B$1965</definedName>
    <definedName name="Cód.">'[168]TPU-MARÇO_2002'!$B$2:$B$1965</definedName>
    <definedName name="cod.1" localSheetId="4">#REF!</definedName>
    <definedName name="cod.1" localSheetId="15">#REF!</definedName>
    <definedName name="cod.1" localSheetId="9">#REF!</definedName>
    <definedName name="cod.1" localSheetId="8">#REF!</definedName>
    <definedName name="cod.1">#REF!</definedName>
    <definedName name="cod.2" localSheetId="4">#REF!</definedName>
    <definedName name="cod.2" localSheetId="15">#REF!</definedName>
    <definedName name="cod.2" localSheetId="9">#REF!</definedName>
    <definedName name="cod.2" localSheetId="8">#REF!</definedName>
    <definedName name="cod.2">#REF!</definedName>
    <definedName name="Cód.3" localSheetId="4">#REF!</definedName>
    <definedName name="Cód.3" localSheetId="15">#REF!</definedName>
    <definedName name="Cód.3" localSheetId="9">#REF!</definedName>
    <definedName name="Cód.3" localSheetId="8">#REF!</definedName>
    <definedName name="Cód.3">#REF!</definedName>
    <definedName name="Cód.4" localSheetId="4">'[167]TPU-MARÇO_2002'!$D$2:$D$1965</definedName>
    <definedName name="Cód.4">'[168]TPU-MARÇO_2002'!$D$2:$D$1965</definedName>
    <definedName name="Cód.Equip." localSheetId="4">#REF!</definedName>
    <definedName name="Cód.Equip." localSheetId="15">#REF!</definedName>
    <definedName name="Cód.Equip." localSheetId="9">#REF!</definedName>
    <definedName name="Cód.Equip." localSheetId="8">#REF!</definedName>
    <definedName name="Cód.Equip.">#REF!</definedName>
    <definedName name="Cód.SER" localSheetId="4">'[167]TPU-MARÇO_2002'!$H$2:$H$20</definedName>
    <definedName name="Cód.SER">'[168]TPU-MARÇO_2002'!$H$2:$H$20</definedName>
    <definedName name="Cód.serv." localSheetId="4">#REF!</definedName>
    <definedName name="Cód.serv." localSheetId="15">#REF!</definedName>
    <definedName name="Cód.serv." localSheetId="9">#REF!</definedName>
    <definedName name="Cód.serv." localSheetId="8">#REF!</definedName>
    <definedName name="Cód.serv.">#REF!</definedName>
    <definedName name="COD_LOTE">[145]SETUP!$C$24</definedName>
    <definedName name="COD_ROD">[145]SETUP!$C$19</definedName>
    <definedName name="COD_SEG">[145]SETUP!$C$22</definedName>
    <definedName name="COD_SUBTRECHO">[145]SETUP!$C$21</definedName>
    <definedName name="COD_TRECHO">[145]SETUP!$C$20</definedName>
    <definedName name="Codigo" localSheetId="4" hidden="1">#REF!</definedName>
    <definedName name="Codigo" localSheetId="15" hidden="1">#REF!</definedName>
    <definedName name="Codigo" localSheetId="9" hidden="1">#REF!</definedName>
    <definedName name="Codigo" localSheetId="8" hidden="1">#REF!</definedName>
    <definedName name="Codigo" hidden="1">#REF!</definedName>
    <definedName name="Código" localSheetId="4">#REF!</definedName>
    <definedName name="Código" localSheetId="15">#REF!</definedName>
    <definedName name="Código" localSheetId="9">#REF!</definedName>
    <definedName name="Código" localSheetId="8">#REF!</definedName>
    <definedName name="Código">#REF!</definedName>
    <definedName name="CODINSUMO" localSheetId="15">#REF!</definedName>
    <definedName name="CODINSUMO">#REF!</definedName>
    <definedName name="CodItens">[169]PERGUNTAS!$D$3:$D$246</definedName>
    <definedName name="CODOR1" localSheetId="4">'[79]orcID nº1'!$A$14:$A$1025</definedName>
    <definedName name="CODOR1">'[79]orcID nº1'!$A$14:$A$1025</definedName>
    <definedName name="CODOR15" localSheetId="4">'[79]orc ID nº 15'!$A$14:$A$1000</definedName>
    <definedName name="CODOR15">'[79]orc ID nº 15'!$A$14:$A$1000</definedName>
    <definedName name="CODOR17" localSheetId="4">'[79]orc ID nº17'!$A$16:$A$1000</definedName>
    <definedName name="CODOR17">'[79]orc ID nº17'!$A$16:$A$1000</definedName>
    <definedName name="CODOR18" localSheetId="4">'[79]orc ID nº 18'!$A$14:$A$1000</definedName>
    <definedName name="CODOR18">'[79]orc ID nº 18'!$A$14:$A$1000</definedName>
    <definedName name="CODOR19" localSheetId="4">'[79]orc ID nº19'!$A$14:$A$1000</definedName>
    <definedName name="CODOR19">'[79]orc ID nº19'!$A$14:$A$1000</definedName>
    <definedName name="CODOR2" localSheetId="4">'[79]orc ID nº2 '!$A$14:$A$1000</definedName>
    <definedName name="CODOR2">'[79]orc ID nº2 '!$A$14:$A$1000</definedName>
    <definedName name="CODOR3" localSheetId="4">'[79]orc ID nº3'!$A$14:$A$1001</definedName>
    <definedName name="CODOR3">'[79]orc ID nº3'!$A$14:$A$1001</definedName>
    <definedName name="CODOR4" localSheetId="4">'[79]orcID nº4'!$A$14:$A$1002</definedName>
    <definedName name="CODOR4">'[79]orcID nº4'!$A$14:$A$1002</definedName>
    <definedName name="CODOR5" localSheetId="4">'[79]orcID nº5'!$A$14:$A$1002</definedName>
    <definedName name="CODOR5">'[79]orcID nº5'!$A$14:$A$1002</definedName>
    <definedName name="CODOR6" localSheetId="4">'[79]orcID nº6'!$A$14:$A$1002</definedName>
    <definedName name="CODOR6">'[79]orcID nº6'!$A$14:$A$1002</definedName>
    <definedName name="CODOR7" localSheetId="4">'[79]orcID nº7'!$A$14:$A$1003</definedName>
    <definedName name="CODOR7">'[79]orcID nº7'!$A$14:$A$1003</definedName>
    <definedName name="CODOR8" localSheetId="4">'[79]orc ID nº8'!$A$14:$A$1003</definedName>
    <definedName name="CODOR8">'[79]orc ID nº8'!$A$14:$A$1003</definedName>
    <definedName name="CODOR9" localSheetId="4">'[79]orc ID nº9'!$A$14:$A$1002</definedName>
    <definedName name="CODOR9">'[79]orc ID nº9'!$A$14:$A$1002</definedName>
    <definedName name="COFINS" localSheetId="4">'[170]Orç. Total'!$D$14</definedName>
    <definedName name="COFINS">'[170]Orç. Total'!$D$14</definedName>
    <definedName name="Colchão" localSheetId="4">#REF!</definedName>
    <definedName name="Colchão" localSheetId="15">#REF!</definedName>
    <definedName name="Colchão" localSheetId="21">#REF!</definedName>
    <definedName name="Colchão" localSheetId="9">#REF!</definedName>
    <definedName name="Colchão" localSheetId="8">#REF!</definedName>
    <definedName name="Colchão">#REF!</definedName>
    <definedName name="Colchão_4">"$#REF!.$#REF!$#REF!"</definedName>
    <definedName name="Colchão_5" localSheetId="4">#REF!</definedName>
    <definedName name="Colchão_5" localSheetId="15">#REF!</definedName>
    <definedName name="Colchão_5" localSheetId="9">#REF!</definedName>
    <definedName name="Colchão_5" localSheetId="8">#REF!</definedName>
    <definedName name="Colchão_5">#REF!</definedName>
    <definedName name="COLONIÃO" localSheetId="4">#REF!</definedName>
    <definedName name="COLONIÃO" localSheetId="15">#REF!</definedName>
    <definedName name="COLONIÃO" localSheetId="9">#REF!</definedName>
    <definedName name="COLONIÃO" localSheetId="8">#REF!</definedName>
    <definedName name="COLONIÃO">#REF!</definedName>
    <definedName name="Coluna" localSheetId="4" hidden="1">#REF!</definedName>
    <definedName name="Coluna" localSheetId="15" hidden="1">#REF!</definedName>
    <definedName name="Coluna" localSheetId="9" hidden="1">#REF!</definedName>
    <definedName name="Coluna" localSheetId="8" hidden="1">#REF!</definedName>
    <definedName name="Coluna" hidden="1">#REF!</definedName>
    <definedName name="Com10np" localSheetId="4">'[171]quadro transp'!$R$84</definedName>
    <definedName name="Com10np">'[171]quadro transp'!$R$84</definedName>
    <definedName name="COM10PAV" localSheetId="4">'[171]quadro transp'!$R$116</definedName>
    <definedName name="COM10PAV">'[171]quadro transp'!$R$116</definedName>
    <definedName name="COMBUSTÍVEL" localSheetId="4">#REF!</definedName>
    <definedName name="COMBUSTÍVEL" localSheetId="15">#REF!</definedName>
    <definedName name="COMBUSTÍVEL" localSheetId="9">#REF!</definedName>
    <definedName name="COMBUSTÍVEL" localSheetId="8">#REF!</definedName>
    <definedName name="COMBUSTÍVEL">#REF!</definedName>
    <definedName name="ComCarrNp" localSheetId="4">'[171]quadro transp'!$R$162</definedName>
    <definedName name="ComCarrNp">'[171]quadro transp'!$R$162</definedName>
    <definedName name="COMING" localSheetId="3">[14]Consultoria!#REF!</definedName>
    <definedName name="COMING">[14]Consultoria!#REF!</definedName>
    <definedName name="Comp" localSheetId="4" hidden="1">#REF!</definedName>
    <definedName name="Comp" localSheetId="15" hidden="1">#REF!</definedName>
    <definedName name="Comp" localSheetId="9" hidden="1">#REF!</definedName>
    <definedName name="Comp" localSheetId="8" hidden="1">#REF!</definedName>
    <definedName name="Comp" hidden="1">#REF!</definedName>
    <definedName name="Comp_Área_Vol." localSheetId="4">#REF!</definedName>
    <definedName name="Comp_Área_Vol." localSheetId="15">#REF!</definedName>
    <definedName name="Comp_Área_Vol." localSheetId="9">#REF!</definedName>
    <definedName name="Comp_Área_Vol." localSheetId="8">#REF!</definedName>
    <definedName name="Comp_Área_Vol.">#REF!</definedName>
    <definedName name="Comp_Área_Vol._25" localSheetId="4">#REF!</definedName>
    <definedName name="Comp_Área_Vol._25" localSheetId="15">#REF!</definedName>
    <definedName name="Comp_Área_Vol._25" localSheetId="9">#REF!</definedName>
    <definedName name="Comp_Área_Vol._25" localSheetId="8">#REF!</definedName>
    <definedName name="Comp_Área_Vol._25">#REF!</definedName>
    <definedName name="compeqp" localSheetId="15">#REF!</definedName>
    <definedName name="compeqp">#REF!</definedName>
    <definedName name="complementares" localSheetId="15">#REF!</definedName>
    <definedName name="complementares">#REF!</definedName>
    <definedName name="COMPLETO">[172]!COMPLETO</definedName>
    <definedName name="COMPOS_PLAY" localSheetId="3">#REF!</definedName>
    <definedName name="COMPOS_PLAY">#REF!</definedName>
    <definedName name="COMPOSICAO" localSheetId="4">[153]MARSHALL!$O$369:$AE$390</definedName>
    <definedName name="COMPOSICAO">[153]MARSHALL!$O$369:$AE$390</definedName>
    <definedName name="COMPR_FRESA" localSheetId="4">'[165]Memorial V recomp'!$H$46</definedName>
    <definedName name="COMPR_FRESA">'[165]Memorial V recomp'!$H$46</definedName>
    <definedName name="CONCCILMAN" localSheetId="4">#REF!</definedName>
    <definedName name="CONCCILMAN" localSheetId="15">#REF!</definedName>
    <definedName name="CONCCILMAN" localSheetId="9">#REF!</definedName>
    <definedName name="CONCCILMAN" localSheetId="8">#REF!</definedName>
    <definedName name="CONCCILMAN">#REF!</definedName>
    <definedName name="CONCCILMAN_11" localSheetId="4">#REF!</definedName>
    <definedName name="CONCCILMAN_11" localSheetId="15">#REF!</definedName>
    <definedName name="CONCCILMAN_11" localSheetId="9">#REF!</definedName>
    <definedName name="CONCCILMAN_11" localSheetId="8">#REF!</definedName>
    <definedName name="CONCCILMAN_11">#REF!</definedName>
    <definedName name="CONCIMMAN" localSheetId="4">#REF!</definedName>
    <definedName name="CONCIMMAN" localSheetId="15">#REF!</definedName>
    <definedName name="CONCIMMAN" localSheetId="9">#REF!</definedName>
    <definedName name="CONCIMMAN" localSheetId="8">#REF!</definedName>
    <definedName name="CONCIMMAN">#REF!</definedName>
    <definedName name="CONCIMMAN_11" localSheetId="15">#REF!</definedName>
    <definedName name="CONCIMMAN_11">#REF!</definedName>
    <definedName name="concorrentes" localSheetId="4" hidden="1">{#N/A,#N/A,FALSE,"Cronograma";#N/A,#N/A,FALSE,"Cronogr. 2"}</definedName>
    <definedName name="concorrentes" localSheetId="22" hidden="1">{#N/A,#N/A,FALSE,"Cronograma";#N/A,#N/A,FALSE,"Cronogr. 2"}</definedName>
    <definedName name="concorrentes" localSheetId="7" hidden="1">{#N/A,#N/A,FALSE,"Cronograma";#N/A,#N/A,FALSE,"Cronogr. 2"}</definedName>
    <definedName name="concorrentes" localSheetId="9" hidden="1">{#N/A,#N/A,FALSE,"Cronograma";#N/A,#N/A,FALSE,"Cronogr. 2"}</definedName>
    <definedName name="concorrentes" localSheetId="8" hidden="1">{#N/A,#N/A,FALSE,"Cronograma";#N/A,#N/A,FALSE,"Cronogr. 2"}</definedName>
    <definedName name="concorrentes" hidden="1">{#N/A,#N/A,FALSE,"Cronograma";#N/A,#N/A,FALSE,"Cronogr. 2"}</definedName>
    <definedName name="CONCRETO">'[120]QUADRO 08 - COMPOSIÇÕES'!$H$129</definedName>
    <definedName name="COND">#N/A</definedName>
    <definedName name="CONDUTOR">[23]Cadastro!$C:$C</definedName>
    <definedName name="CONDUTORES">[23]VEICULOS!$C:$C</definedName>
    <definedName name="CONE">#N/A</definedName>
    <definedName name="CONS.ASF." localSheetId="4">#REF!</definedName>
    <definedName name="CONS.ASF." localSheetId="3">[88]TERRAPLENAGEM!#REF!</definedName>
    <definedName name="CONS.ASF." localSheetId="15">#REF!</definedName>
    <definedName name="CONS.ASF." localSheetId="7">#REF!</definedName>
    <definedName name="CONS.ASF." localSheetId="9">#REF!</definedName>
    <definedName name="CONS.ASF." localSheetId="8">#REF!</definedName>
    <definedName name="CONS.ASF.">[89]TERRAPLENAGEM!#REF!</definedName>
    <definedName name="Conser" localSheetId="4">#REF!</definedName>
    <definedName name="Conser" localSheetId="15">#REF!</definedName>
    <definedName name="Conser" localSheetId="9">#REF!</definedName>
    <definedName name="Conser" localSheetId="8">#REF!</definedName>
    <definedName name="Conser">#REF!</definedName>
    <definedName name="conserva" localSheetId="4">'[173]RESUMO-Medição'!$P$136</definedName>
    <definedName name="conserva" localSheetId="21">'[174]RESUMO-Medição'!$P$136</definedName>
    <definedName name="conserva">'[173]RESUMO-Medição'!$P$136</definedName>
    <definedName name="CONSERVAÇ" localSheetId="3">#REF!</definedName>
    <definedName name="CONSERVAÇ">#REF!</definedName>
    <definedName name="CONSERVAÇÃO" localSheetId="4">#REF!</definedName>
    <definedName name="CONSERVAÇÃO" localSheetId="3">[88]TERRAPLENAGEM!#REF!</definedName>
    <definedName name="CONSERVAÇÃO" localSheetId="15">#REF!</definedName>
    <definedName name="CONSERVAÇÃO" localSheetId="7">#REF!</definedName>
    <definedName name="CONSERVAÇÃO" localSheetId="9">#REF!</definedName>
    <definedName name="CONSERVAÇÃO" localSheetId="8">#REF!</definedName>
    <definedName name="CONSERVAÇÃO">[89]TERRAPLENAGEM!#REF!</definedName>
    <definedName name="CONSERVASF" localSheetId="3">#REF!</definedName>
    <definedName name="CONSERVASF">#REF!</definedName>
    <definedName name="consumo.2" localSheetId="4">#REF!</definedName>
    <definedName name="consumo.2" localSheetId="15">#REF!</definedName>
    <definedName name="consumo.2" localSheetId="8">#REF!</definedName>
    <definedName name="consumo.2">#REF!</definedName>
    <definedName name="Consumodemateriais" localSheetId="4">[0]!Plan1</definedName>
    <definedName name="Consumodemateriais" localSheetId="15">CORREÇÃO!Plan1</definedName>
    <definedName name="Consumodemateriais" localSheetId="9">[0]!Plan1</definedName>
    <definedName name="Consumodemateriais" localSheetId="8">[0]!Plan1</definedName>
    <definedName name="Consumodemateriais">[0]!Plan1</definedName>
    <definedName name="Consumodemateriais___0" localSheetId="16">[175]!_______DIV718</definedName>
    <definedName name="Consumodemateriais___0" localSheetId="18">[175]!_______DIV718</definedName>
    <definedName name="Consumodemateriais___0" localSheetId="19">[175]!_______DIV718</definedName>
    <definedName name="Consumodemateriais___0" localSheetId="15">[175]!_______DIV718</definedName>
    <definedName name="Consumodemateriais___0" localSheetId="20">[175]!_______DIV718</definedName>
    <definedName name="Consumodemateriais___0" localSheetId="17">[175]!_______DIV718</definedName>
    <definedName name="Consumodemateriais___0">[175]!_______DIV718</definedName>
    <definedName name="Consumodemateriais_1">#N/A</definedName>
    <definedName name="Consumodemateriais_2">#N/A</definedName>
    <definedName name="Consumodemateriais_3">"plan1"</definedName>
    <definedName name="Consumodemateriais_4">NA()</definedName>
    <definedName name="CONSUMOS" localSheetId="4">#REF!</definedName>
    <definedName name="CONSUMOS" localSheetId="15">#REF!</definedName>
    <definedName name="CONSUMOS" localSheetId="9">#REF!</definedName>
    <definedName name="CONSUMOS" localSheetId="8">#REF!</definedName>
    <definedName name="CONSUMOS">#REF!</definedName>
    <definedName name="CONTA" localSheetId="4">#REF!</definedName>
    <definedName name="CONTA" localSheetId="15">#REF!</definedName>
    <definedName name="CONTA" localSheetId="9">#REF!</definedName>
    <definedName name="CONTA" localSheetId="8">#REF!</definedName>
    <definedName name="CONTA">#REF!</definedName>
    <definedName name="contador" localSheetId="4">#REF!</definedName>
    <definedName name="contador" localSheetId="15">#REF!</definedName>
    <definedName name="contador" localSheetId="9">#REF!</definedName>
    <definedName name="contador" localSheetId="8">#REF!</definedName>
    <definedName name="contador">#REF!</definedName>
    <definedName name="CONTR">[150]SERVIÇOS!$I$5</definedName>
    <definedName name="CONTR_13">[150]SERVIÇOS!$I$5</definedName>
    <definedName name="CONTR_39">[150]SERVIÇOS!$I$5</definedName>
    <definedName name="CONTR_6">[150]SERVIÇOS!$I$5</definedName>
    <definedName name="Contratada">[23]DADOS!$B$4</definedName>
    <definedName name="contrato" localSheetId="4">[122]DADOS!$B$7</definedName>
    <definedName name="contrato">[122]DADOS!$B$7</definedName>
    <definedName name="CONTRATO_11" localSheetId="4">#REF!</definedName>
    <definedName name="CONTRATO_11" localSheetId="15">#REF!</definedName>
    <definedName name="CONTRATO_11" localSheetId="9">#REF!</definedName>
    <definedName name="CONTRATO_11" localSheetId="8">#REF!</definedName>
    <definedName name="CONTRATO_11">#REF!</definedName>
    <definedName name="CONTRATO_20" localSheetId="4">[160]F_MEDIÇÃO_pato_!$C$157</definedName>
    <definedName name="CONTRATO_20">[160]F_MEDIÇÃO_pato_!$C$157</definedName>
    <definedName name="CONTRATO_21" localSheetId="4">[160]F_MEDIÇÃO_pato_!$C$157</definedName>
    <definedName name="CONTRATO_21">[160]F_MEDIÇÃO_pato_!$C$157</definedName>
    <definedName name="Contrato_Numero">[23]DADOS!$B$2</definedName>
    <definedName name="CONTRIB_1" localSheetId="4">#REF!</definedName>
    <definedName name="CONTRIB_1" localSheetId="15">#REF!</definedName>
    <definedName name="CONTRIB_1" localSheetId="9">#REF!</definedName>
    <definedName name="CONTRIB_1" localSheetId="8">#REF!</definedName>
    <definedName name="CONTRIB_1">#REF!</definedName>
    <definedName name="CONTRIB_10" localSheetId="4">#REF!</definedName>
    <definedName name="CONTRIB_10" localSheetId="15">#REF!</definedName>
    <definedName name="CONTRIB_10" localSheetId="9">#REF!</definedName>
    <definedName name="CONTRIB_10" localSheetId="8">#REF!</definedName>
    <definedName name="CONTRIB_10">#REF!</definedName>
    <definedName name="CONTRIB_2" localSheetId="4">#REF!</definedName>
    <definedName name="CONTRIB_2" localSheetId="15">#REF!</definedName>
    <definedName name="CONTRIB_2" localSheetId="9">#REF!</definedName>
    <definedName name="CONTRIB_2" localSheetId="8">#REF!</definedName>
    <definedName name="CONTRIB_2">#REF!</definedName>
    <definedName name="CONTRIB_3" localSheetId="15">#REF!</definedName>
    <definedName name="CONTRIB_3">#REF!</definedName>
    <definedName name="CONTRIB_4" localSheetId="15">#REF!</definedName>
    <definedName name="CONTRIB_4">#REF!</definedName>
    <definedName name="CONTRIB_5" localSheetId="15">#REF!</definedName>
    <definedName name="CONTRIB_5">#REF!</definedName>
    <definedName name="CONTRIB_6" localSheetId="15">#REF!</definedName>
    <definedName name="CONTRIB_6">#REF!</definedName>
    <definedName name="CONTRIB_7" localSheetId="15">#REF!</definedName>
    <definedName name="CONTRIB_7">#REF!</definedName>
    <definedName name="CONTRIB_8" localSheetId="15">#REF!</definedName>
    <definedName name="CONTRIB_8">#REF!</definedName>
    <definedName name="CONTRIB_9" localSheetId="15">#REF!</definedName>
    <definedName name="CONTRIB_9">#REF!</definedName>
    <definedName name="controle" hidden="1">{"'Plan1 (2)'!$A$5:$F$63"}</definedName>
    <definedName name="CONTROLE_VS">[169]PERGUNTAS!$A$2</definedName>
    <definedName name="ControleCOmb">NA()</definedName>
    <definedName name="Convenio">[23]DADOS!$B$3</definedName>
    <definedName name="COPIA">#REF!</definedName>
    <definedName name="Corpus">[176]!Dom_Páscoa+60</definedName>
    <definedName name="CORREÇÃO" localSheetId="15">#REF!</definedName>
    <definedName name="CORREÇÃO">#REF!</definedName>
    <definedName name="CORREÇÃO_11" localSheetId="15">#REF!</definedName>
    <definedName name="CORREÇÃO_11">#REF!</definedName>
    <definedName name="CORREÇÃO_7" localSheetId="15">#REF!</definedName>
    <definedName name="CORREÇÃO_7">#REF!</definedName>
    <definedName name="CORREÇÃO_7_11" localSheetId="15">#REF!</definedName>
    <definedName name="CORREÇÃO_7_11">#REF!</definedName>
    <definedName name="CORREÇÃODEFMANALT" localSheetId="4">[177]Adequação!#REF!</definedName>
    <definedName name="CORREÇÃODEFMANALT" localSheetId="15">[177]Adequação!#REF!</definedName>
    <definedName name="CORREÇÃODEFMANALT">[177]Adequação!#REF!</definedName>
    <definedName name="CORREÇÃOFRES" localSheetId="4">#REF!</definedName>
    <definedName name="CORREÇÃOFRES" localSheetId="15">#REF!</definedName>
    <definedName name="CORREÇÃOFRES" localSheetId="9">#REF!</definedName>
    <definedName name="CORREÇÃOFRES" localSheetId="8">#REF!</definedName>
    <definedName name="CORREÇÃOFRES">#REF!</definedName>
    <definedName name="CORREÇÃOFRES_11" localSheetId="4">#REF!</definedName>
    <definedName name="CORREÇÃOFRES_11" localSheetId="15">#REF!</definedName>
    <definedName name="CORREÇÃOFRES_11" localSheetId="9">#REF!</definedName>
    <definedName name="CORREÇÃOFRES_11" localSheetId="8">#REF!</definedName>
    <definedName name="CORREÇÃOFRES_11">#REF!</definedName>
    <definedName name="CORREÇÃOFRESMAN" localSheetId="4">#REF!</definedName>
    <definedName name="CORREÇÃOFRESMAN" localSheetId="15">#REF!</definedName>
    <definedName name="CORREÇÃOFRESMAN" localSheetId="9">#REF!</definedName>
    <definedName name="CORREÇÃOFRESMAN" localSheetId="8">#REF!</definedName>
    <definedName name="CORREÇÃOFRESMAN">#REF!</definedName>
    <definedName name="CORREÇÃOFRESMAN_11" localSheetId="15">#REF!</definedName>
    <definedName name="CORREÇÃOFRESMAN_11">#REF!</definedName>
    <definedName name="CORREÇÃOFRESREC" localSheetId="15">#REF!</definedName>
    <definedName name="CORREÇÃOFRESREC">#REF!</definedName>
    <definedName name="CORREÇÃOFRESREC_11" localSheetId="15">#REF!</definedName>
    <definedName name="CORREÇÃOFRESREC_11">#REF!</definedName>
    <definedName name="CORREÇÃOMAN" localSheetId="15">#REF!</definedName>
    <definedName name="CORREÇÃOMAN">#REF!</definedName>
    <definedName name="CORREÇÃOMAN_11" localSheetId="15">#REF!</definedName>
    <definedName name="CORREÇÃOMAN_11">#REF!</definedName>
    <definedName name="CORREÇÃOMBUFMAN" localSheetId="4">'[165]Memorial II (MAT BET)'!$F$32</definedName>
    <definedName name="CORREÇÃOMBUFMAN">'[165]Memorial II (MAT BET)'!$F$32</definedName>
    <definedName name="CORREÇÃOMBUFPIL" localSheetId="4">#REF!</definedName>
    <definedName name="CORREÇÃOMBUFPIL" localSheetId="15">#REF!</definedName>
    <definedName name="CORREÇÃOMBUFPIL" localSheetId="9">#REF!</definedName>
    <definedName name="CORREÇÃOMBUFPIL" localSheetId="8">#REF!</definedName>
    <definedName name="CORREÇÃOMBUFPIL">#REF!</definedName>
    <definedName name="CORREÇÃOMBUQMAN" localSheetId="4">'[165]Memorial II (MAT BET)'!$F$19</definedName>
    <definedName name="CORREÇÃOMBUQMAN">'[165]Memorial II (MAT BET)'!$F$19</definedName>
    <definedName name="CORREÇÃOMBUQPIL" localSheetId="4">#REF!</definedName>
    <definedName name="CORREÇÃOMBUQPIL" localSheetId="15">#REF!</definedName>
    <definedName name="CORREÇÃOMBUQPIL" localSheetId="9">#REF!</definedName>
    <definedName name="CORREÇÃOMBUQPIL" localSheetId="8">#REF!</definedName>
    <definedName name="CORREÇÃOMBUQPIL">#REF!</definedName>
    <definedName name="CORREÇÃOREST" localSheetId="4">#REF!</definedName>
    <definedName name="CORREÇÃOREST" localSheetId="15">#REF!</definedName>
    <definedName name="CORREÇÃOREST" localSheetId="9">#REF!</definedName>
    <definedName name="CORREÇÃOREST" localSheetId="8">#REF!</definedName>
    <definedName name="CORREÇÃOREST">#REF!</definedName>
    <definedName name="CORREÇÃOREST_11" localSheetId="4">#REF!</definedName>
    <definedName name="CORREÇÃOREST_11" localSheetId="15">#REF!</definedName>
    <definedName name="CORREÇÃOREST_11" localSheetId="9">#REF!</definedName>
    <definedName name="CORREÇÃOREST_11" localSheetId="8">#REF!</definedName>
    <definedName name="CORREÇÃOREST_11">#REF!</definedName>
    <definedName name="CORRMBUFMAN" localSheetId="4">'[160]CORR MBUF MAN'!$J$43</definedName>
    <definedName name="CORRMBUFMAN">'[160]CORR MBUF MAN'!$J$43</definedName>
    <definedName name="CORRMBUFMAN_23">'[178]CORR MBUF MAN'!$J$43</definedName>
    <definedName name="CORRMBUQMAN" localSheetId="4">'[160]CORR MBUQ MAN'!$J$43</definedName>
    <definedName name="CORRMBUQMAN">'[160]CORR MBUQ MAN'!$J$43</definedName>
    <definedName name="CORRMBUQMAN_23">'[178]CORR MBUQ MAN'!$J$43</definedName>
    <definedName name="CORRMBUQREC" localSheetId="4">'[160]CORR MBUQ REC'!$J$43</definedName>
    <definedName name="CORRMBUQREC">'[160]CORR MBUQ REC'!$J$43</definedName>
    <definedName name="CORRMBUQREC_23">'[178]CORR MBUQ REC'!$J$43</definedName>
    <definedName name="cOTROLE" localSheetId="4">[179]RELATÓRIO!$D$118</definedName>
    <definedName name="cOTROLE">[179]RELATÓRIO!$D$118</definedName>
    <definedName name="cp.100" localSheetId="4">'[180]Compactação 100% PN'!$J$499</definedName>
    <definedName name="cp.100" localSheetId="21">'[181]Compactação 100% PN'!$J$499</definedName>
    <definedName name="cp.100">'[180]Compactação 100% PN'!$J$499</definedName>
    <definedName name="cp.95" localSheetId="4">'[180]Compactação 95% PN'!$J$477</definedName>
    <definedName name="cp.95" localSheetId="21">'[181]Compactação 95% PN'!$J$477</definedName>
    <definedName name="cp.95">'[180]Compactação 95% PN'!$J$477</definedName>
    <definedName name="CP_COMPACTAÇÃO_100" localSheetId="4">#REF!</definedName>
    <definedName name="CP_COMPACTAÇÃO_100" localSheetId="15">#REF!</definedName>
    <definedName name="CP_COMPACTAÇÃO_100" localSheetId="21">#REF!</definedName>
    <definedName name="CP_COMPACTAÇÃO_100" localSheetId="9">#REF!</definedName>
    <definedName name="CP_COMPACTAÇÃO_100" localSheetId="8">#REF!</definedName>
    <definedName name="CP_COMPACTAÇÃO_100">#REF!</definedName>
    <definedName name="CP_COMPACTAÇÃO_95" localSheetId="4">#REF!</definedName>
    <definedName name="CP_COMPACTAÇÃO_95" localSheetId="15">#REF!</definedName>
    <definedName name="CP_COMPACTAÇÃO_95" localSheetId="21">#REF!</definedName>
    <definedName name="CP_COMPACTAÇÃO_95" localSheetId="9">#REF!</definedName>
    <definedName name="CP_COMPACTAÇÃO_95" localSheetId="8">#REF!</definedName>
    <definedName name="CP_COMPACTAÇÃO_95">#REF!</definedName>
    <definedName name="CP_DDLM" localSheetId="4">'[182]CP TERRAPLENAGEM'!#REF!</definedName>
    <definedName name="CP_DDLM" localSheetId="15">'[182]CP TERRAPLENAGEM'!#REF!</definedName>
    <definedName name="CP_DDLM" localSheetId="21">'[183]CP TERRAPLENAGEM'!#REF!</definedName>
    <definedName name="CP_DDLM" localSheetId="9">'[182]CP TERRAPLENAGEM'!#REF!</definedName>
    <definedName name="CP_DDLM" localSheetId="8">'[182]CP TERRAPLENAGEM'!#REF!</definedName>
    <definedName name="CP_DDLM">'[182]CP TERRAPLENAGEM'!#REF!</definedName>
    <definedName name="CP_DESM_DESTOCAMENTO" localSheetId="4">'[182]CP TERRAPLENAGEM'!#REF!</definedName>
    <definedName name="CP_DESM_DESTOCAMENTO" localSheetId="15">'[182]CP TERRAPLENAGEM'!#REF!</definedName>
    <definedName name="CP_DESM_DESTOCAMENTO" localSheetId="21">'[183]CP TERRAPLENAGEM'!#REF!</definedName>
    <definedName name="CP_DESM_DESTOCAMENTO" localSheetId="9">'[182]CP TERRAPLENAGEM'!#REF!</definedName>
    <definedName name="CP_DESM_DESTOCAMENTO" localSheetId="8">'[182]CP TERRAPLENAGEM'!#REF!</definedName>
    <definedName name="CP_DESM_DESTOCAMENTO">'[182]CP TERRAPLENAGEM'!#REF!</definedName>
    <definedName name="CP_DMT_201_A_400m" localSheetId="4">'[182]CP TERRAPLENAGEM'!#REF!</definedName>
    <definedName name="CP_DMT_201_A_400m" localSheetId="15">'[182]CP TERRAPLENAGEM'!#REF!</definedName>
    <definedName name="CP_DMT_201_A_400m" localSheetId="21">'[183]CP TERRAPLENAGEM'!#REF!</definedName>
    <definedName name="CP_DMT_201_A_400m" localSheetId="9">'[182]CP TERRAPLENAGEM'!#REF!</definedName>
    <definedName name="CP_DMT_201_A_400m" localSheetId="8">'[182]CP TERRAPLENAGEM'!#REF!</definedName>
    <definedName name="CP_DMT_201_A_400m">'[182]CP TERRAPLENAGEM'!#REF!</definedName>
    <definedName name="CP_DMT_401_A_600m" localSheetId="4">#REF!</definedName>
    <definedName name="CP_DMT_401_A_600m" localSheetId="15">#REF!</definedName>
    <definedName name="CP_DMT_401_A_600m" localSheetId="21">#REF!</definedName>
    <definedName name="CP_DMT_401_A_600m" localSheetId="9">#REF!</definedName>
    <definedName name="CP_DMT_401_A_600m" localSheetId="8">#REF!</definedName>
    <definedName name="CP_DMT_401_A_600m">#REF!</definedName>
    <definedName name="CP_DMT_DE_0_A_50m" localSheetId="4">#REF!</definedName>
    <definedName name="CP_DMT_DE_0_A_50m" localSheetId="15">#REF!</definedName>
    <definedName name="CP_DMT_DE_0_A_50m" localSheetId="21">#REF!</definedName>
    <definedName name="CP_DMT_DE_0_A_50m" localSheetId="9">#REF!</definedName>
    <definedName name="CP_DMT_DE_0_A_50m" localSheetId="8">#REF!</definedName>
    <definedName name="CP_DMT_DE_0_A_50m">#REF!</definedName>
    <definedName name="CP_DMT_DE_401_A_600m" localSheetId="4">'[182]CP TERRAPLENAGEM'!#REF!</definedName>
    <definedName name="CP_DMT_DE_401_A_600m" localSheetId="15">'[182]CP TERRAPLENAGEM'!#REF!</definedName>
    <definedName name="CP_DMT_DE_401_A_600m" localSheetId="21">'[183]CP TERRAPLENAGEM'!#REF!</definedName>
    <definedName name="CP_DMT_DE_401_A_600m" localSheetId="9">'[182]CP TERRAPLENAGEM'!#REF!</definedName>
    <definedName name="CP_DMT_DE_401_A_600m" localSheetId="8">'[182]CP TERRAPLENAGEM'!#REF!</definedName>
    <definedName name="CP_DMT_DE_401_A_600m">'[182]CP TERRAPLENAGEM'!#REF!</definedName>
    <definedName name="CP_DMT_DE_50_200m" localSheetId="4">'[182]CP TERRAPLENAGEM'!#REF!</definedName>
    <definedName name="CP_DMT_DE_50_200m" localSheetId="15">'[182]CP TERRAPLENAGEM'!#REF!</definedName>
    <definedName name="CP_DMT_DE_50_200m" localSheetId="21">'[183]CP TERRAPLENAGEM'!#REF!</definedName>
    <definedName name="CP_DMT_DE_50_200m" localSheetId="9">'[182]CP TERRAPLENAGEM'!#REF!</definedName>
    <definedName name="CP_DMT_DE_50_200m" localSheetId="8">'[182]CP TERRAPLENAGEM'!#REF!</definedName>
    <definedName name="CP_DMT_DE_50_200m">'[182]CP TERRAPLENAGEM'!#REF!</definedName>
    <definedName name="CP_DMT_DE_601_A_800m" localSheetId="4">'[182]CP TERRAPLENAGEM'!#REF!</definedName>
    <definedName name="CP_DMT_DE_601_A_800m" localSheetId="15">'[182]CP TERRAPLENAGEM'!#REF!</definedName>
    <definedName name="CP_DMT_DE_601_A_800m" localSheetId="21">'[183]CP TERRAPLENAGEM'!#REF!</definedName>
    <definedName name="CP_DMT_DE_601_A_800m" localSheetId="9">'[182]CP TERRAPLENAGEM'!#REF!</definedName>
    <definedName name="CP_DMT_DE_601_A_800m" localSheetId="8">'[182]CP TERRAPLENAGEM'!#REF!</definedName>
    <definedName name="CP_DMT_DE_601_A_800m">'[182]CP TERRAPLENAGEM'!#REF!</definedName>
    <definedName name="CPAV">#REF!</definedName>
    <definedName name="CPF" localSheetId="4">#REF!</definedName>
    <definedName name="CPF" localSheetId="15">#REF!</definedName>
    <definedName name="CPF" localSheetId="9">#REF!</definedName>
    <definedName name="CPF" localSheetId="8">#REF!</definedName>
    <definedName name="CPF">#REF!</definedName>
    <definedName name="CPU_MECANICA" localSheetId="4">#REF!</definedName>
    <definedName name="CPU_MECANICA" localSheetId="15">#REF!</definedName>
    <definedName name="CPU_MECANICA" localSheetId="9">#REF!</definedName>
    <definedName name="CPU_MECANICA" localSheetId="8">#REF!</definedName>
    <definedName name="CPU_MECANICA">#REF!</definedName>
    <definedName name="CpuAux" localSheetId="4" hidden="1">#REF!</definedName>
    <definedName name="CpuAux" localSheetId="15" hidden="1">#REF!</definedName>
    <definedName name="CpuAux" localSheetId="9" hidden="1">#REF!</definedName>
    <definedName name="CpuAux" localSheetId="8" hidden="1">#REF!</definedName>
    <definedName name="CpuAux" hidden="1">#REF!</definedName>
    <definedName name="CPUBET" localSheetId="15">#REF!</definedName>
    <definedName name="CPUBET">#REF!</definedName>
    <definedName name="CPUOAC" localSheetId="15">#REF!</definedName>
    <definedName name="CPUOAC">#REF!</definedName>
    <definedName name="CPUOAE" localSheetId="15">#REF!</definedName>
    <definedName name="CPUOAE">#REF!</definedName>
    <definedName name="CPUPAV" localSheetId="15">#REF!</definedName>
    <definedName name="CPUPAV">#REF!</definedName>
    <definedName name="CPUs" localSheetId="15" hidden="1">#REF!</definedName>
    <definedName name="CPUs" hidden="1">#REF!</definedName>
    <definedName name="CPUSERCOMPL" localSheetId="15">#REF!</definedName>
    <definedName name="CPUSERCOMPL">#REF!</definedName>
    <definedName name="CPUSIN" localSheetId="15">#REF!</definedName>
    <definedName name="CPUSIN">#REF!</definedName>
    <definedName name="CPUTER" localSheetId="15">#REF!</definedName>
    <definedName name="CPUTER">#REF!</definedName>
    <definedName name="CPUVEIC" localSheetId="15">#REF!</definedName>
    <definedName name="CPUVEIC">#REF!</definedName>
    <definedName name="crav3Tr32" localSheetId="4">[184]composições!#REF!</definedName>
    <definedName name="crav3Tr32" localSheetId="15">[184]composições!#REF!</definedName>
    <definedName name="crav3Tr32">[184]composições!#REF!</definedName>
    <definedName name="cravTr68" localSheetId="4">[184]composições!#REF!</definedName>
    <definedName name="cravTr68" localSheetId="15">[184]composições!#REF!</definedName>
    <definedName name="cravTr68">[184]composições!#REF!</definedName>
    <definedName name="CRIT" localSheetId="4" hidden="1">#REF!</definedName>
    <definedName name="CRIT" localSheetId="15" hidden="1">#REF!</definedName>
    <definedName name="CRIT" localSheetId="9" hidden="1">#REF!</definedName>
    <definedName name="CRIT" localSheetId="8" hidden="1">#REF!</definedName>
    <definedName name="CRIT" hidden="1">#REF!</definedName>
    <definedName name="Criteria" localSheetId="3">#REF!</definedName>
    <definedName name="Criteria">#REF!</definedName>
    <definedName name="_xlnm.Criteria" localSheetId="4" hidden="1">#REF!</definedName>
    <definedName name="_xlnm.Criteria" localSheetId="3">#REF!</definedName>
    <definedName name="_xlnm.Criteria" localSheetId="15" hidden="1">#REF!</definedName>
    <definedName name="_xlnm.Criteria" localSheetId="7" hidden="1">#REF!</definedName>
    <definedName name="_xlnm.Criteria" localSheetId="8" hidden="1">#REF!</definedName>
    <definedName name="_xlnm.Criteria">#REF!</definedName>
    <definedName name="CRO" hidden="1">{#N/A,#N/A,FALSE,"MO (2)"}</definedName>
    <definedName name="Cron" localSheetId="4" hidden="1">{#N/A,#N/A,FALSE,"MO (2)"}</definedName>
    <definedName name="CRON" localSheetId="3">#REF!</definedName>
    <definedName name="Cron" localSheetId="7" hidden="1">{#N/A,#N/A,FALSE,"MO (2)"}</definedName>
    <definedName name="Cron" localSheetId="21" hidden="1">{#N/A,#N/A,FALSE,"MO (2)"}</definedName>
    <definedName name="Cron" localSheetId="9" hidden="1">{#N/A,#N/A,FALSE,"MO (2)"}</definedName>
    <definedName name="Cron" localSheetId="8" hidden="1">{#N/A,#N/A,FALSE,"MO (2)"}</definedName>
    <definedName name="CRON">#REF!</definedName>
    <definedName name="Cron_1" hidden="1">{#N/A,#N/A,FALSE,"MO (2)"}</definedName>
    <definedName name="CRONO" localSheetId="4">#REF!</definedName>
    <definedName name="CRONO" localSheetId="15">#REF!</definedName>
    <definedName name="CRONO" localSheetId="9">#REF!</definedName>
    <definedName name="CRONO" localSheetId="8">#REF!</definedName>
    <definedName name="CRONO">#REF!</definedName>
    <definedName name="CRONO_25" localSheetId="4">#REF!</definedName>
    <definedName name="CRONO_25" localSheetId="15">#REF!</definedName>
    <definedName name="CRONO_25" localSheetId="8">#REF!</definedName>
    <definedName name="CRONO_25">#REF!</definedName>
    <definedName name="CRONOFÍSICO" localSheetId="4">'[185]RESUMO-SINFRA'!$F$57</definedName>
    <definedName name="CRONOFÍSICO" localSheetId="21">'[186]RESUMO-SINFRA'!$F$57</definedName>
    <definedName name="CRONOFÍSICO">'[185]RESUMO-SINFRA'!$F$57</definedName>
    <definedName name="Cronogr." localSheetId="4">'[187]CR LOTE 02'!#REF!</definedName>
    <definedName name="Cronogr." localSheetId="15">'[187]CR LOTE 02'!#REF!</definedName>
    <definedName name="Cronogr." localSheetId="9">'[187]CR LOTE 02'!#REF!</definedName>
    <definedName name="Cronogr." localSheetId="8">'[187]CR LOTE 02'!#REF!</definedName>
    <definedName name="Cronogr.">'[187]CR LOTE 02'!#REF!</definedName>
    <definedName name="cronograma" localSheetId="4" hidden="1">{#N/A,#N/A,TRUE,"Plan1"}</definedName>
    <definedName name="cronograma" localSheetId="21" hidden="1">{#N/A,#N/A,TRUE,"Plan1"}</definedName>
    <definedName name="cronograma" localSheetId="9" hidden="1">{#N/A,#N/A,TRUE,"Plan1"}</definedName>
    <definedName name="cronograma" localSheetId="8" hidden="1">{#N/A,#N/A,TRUE,"Plan1"}</definedName>
    <definedName name="cronograma" hidden="1">{#N/A,#N/A,TRUE,"Plan1"}</definedName>
    <definedName name="cronograma_1" hidden="1">{#N/A,#N/A,TRUE,"Plan1"}</definedName>
    <definedName name="CROQUI" hidden="1">{#N/A,#N/A,TRUE,"Serviços"}</definedName>
    <definedName name="CROQUIAAAA" hidden="1">{#N/A,#N/A,TRUE,"Serviços"}</definedName>
    <definedName name="Croquiiii">[91]!Croquiiii</definedName>
    <definedName name="Croquiiii_38">Croquiiii_38</definedName>
    <definedName name="cs" localSheetId="4">'[95]Resumo Financeiro'!#REF!</definedName>
    <definedName name="cs" localSheetId="15">'[95]Resumo Financeiro'!#REF!</definedName>
    <definedName name="cs" localSheetId="9">'[95]Resumo Financeiro'!#REF!</definedName>
    <definedName name="cs" localSheetId="8">'[95]Resumo Financeiro'!#REF!</definedName>
    <definedName name="cs">'[95]Resumo Financeiro'!#REF!</definedName>
    <definedName name="CSA" localSheetId="4">'[72]SERVIÇOS digitado'!#REF!</definedName>
    <definedName name="CSA" localSheetId="15">'[72]SERVIÇOS digitado'!#REF!</definedName>
    <definedName name="CSA" localSheetId="9">'[72]SERVIÇOS digitado'!#REF!</definedName>
    <definedName name="CSA" localSheetId="8">'[72]SERVIÇOS digitado'!#REF!</definedName>
    <definedName name="CSA">'[72]SERVIÇOS digitado'!#REF!</definedName>
    <definedName name="CST" localSheetId="4">'[72]SERVIÇOS digitado'!#REF!</definedName>
    <definedName name="CST" localSheetId="15">'[72]SERVIÇOS digitado'!#REF!</definedName>
    <definedName name="CST" localSheetId="9">'[72]SERVIÇOS digitado'!#REF!</definedName>
    <definedName name="CST" localSheetId="8">'[72]SERVIÇOS digitado'!#REF!</definedName>
    <definedName name="CST">'[72]SERVIÇOS digitado'!#REF!</definedName>
    <definedName name="CTH" localSheetId="4" hidden="1">{#N/A,#N/A,FALSE,"GERAL";#N/A,#N/A,FALSE,"012-96";#N/A,#N/A,FALSE,"018-96";#N/A,#N/A,FALSE,"027-96";#N/A,#N/A,FALSE,"059-96";#N/A,#N/A,FALSE,"076-96";#N/A,#N/A,FALSE,"019-97";#N/A,#N/A,FALSE,"021-97";#N/A,#N/A,FALSE,"022-97";#N/A,#N/A,FALSE,"028-97"}</definedName>
    <definedName name="CTH" localSheetId="9" hidden="1">{#N/A,#N/A,FALSE,"GERAL";#N/A,#N/A,FALSE,"012-96";#N/A,#N/A,FALSE,"018-96";#N/A,#N/A,FALSE,"027-96";#N/A,#N/A,FALSE,"059-96";#N/A,#N/A,FALSE,"076-96";#N/A,#N/A,FALSE,"019-97";#N/A,#N/A,FALSE,"021-97";#N/A,#N/A,FALSE,"022-97";#N/A,#N/A,FALSE,"028-97"}</definedName>
    <definedName name="CTH" localSheetId="8" hidden="1">{#N/A,#N/A,FALSE,"GERAL";#N/A,#N/A,FALSE,"012-96";#N/A,#N/A,FALSE,"018-96";#N/A,#N/A,FALSE,"027-96";#N/A,#N/A,FALSE,"059-96";#N/A,#N/A,FALSE,"076-96";#N/A,#N/A,FALSE,"019-97";#N/A,#N/A,FALSE,"021-97";#N/A,#N/A,FALSE,"022-97";#N/A,#N/A,FALSE,"028-97"}</definedName>
    <definedName name="CTH" hidden="1">{#N/A,#N/A,FALSE,"GERAL";#N/A,#N/A,FALSE,"012-96";#N/A,#N/A,FALSE,"018-96";#N/A,#N/A,FALSE,"027-96";#N/A,#N/A,FALSE,"059-96";#N/A,#N/A,FALSE,"076-96";#N/A,#N/A,FALSE,"019-97";#N/A,#N/A,FALSE,"021-97";#N/A,#N/A,FALSE,"022-97";#N/A,#N/A,FALSE,"028-97"}</definedName>
    <definedName name="cu" localSheetId="4" hidden="1">{#N/A,#N/A,TRUE,"Serviços"}</definedName>
    <definedName name="cu" localSheetId="9" hidden="1">{#N/A,#N/A,TRUE,"Serviços"}</definedName>
    <definedName name="cu" localSheetId="8" hidden="1">{#N/A,#N/A,TRUE,"Serviços"}</definedName>
    <definedName name="cu" hidden="1">{#N/A,#N/A,TRUE,"Serviços"}</definedName>
    <definedName name="Cun" localSheetId="15" hidden="1">VLOOKUP(#REF!,[188]!REC,5,0)</definedName>
    <definedName name="CUN" localSheetId="9">#REF!</definedName>
    <definedName name="CUN">#REF!</definedName>
    <definedName name="CunEq" localSheetId="4" hidden="1">SUM(IF(#REF! =#REF!,(#REF!)*(#REF!="EQ")))</definedName>
    <definedName name="CunEq" localSheetId="15" hidden="1">SUM(IF(#REF! =#REF!,(#REF!)*(#REF!="EQ")))</definedName>
    <definedName name="CunEq" localSheetId="9" hidden="1">SUM(IF(#REF! =#REF!,(#REF!)*(#REF!="EQ")))</definedName>
    <definedName name="CunEq" localSheetId="8" hidden="1">SUM(IF(#REF! =#REF!,(#REF!)*(#REF!="EQ")))</definedName>
    <definedName name="CunEq" hidden="1">SUM(IF(#REF! =#REF!,(#REF!)*(#REF!="EQ")))</definedName>
    <definedName name="CunEq_1" localSheetId="15" hidden="1">SUM(IF(#REF! =#REF!,(#REF!)*(#REF!="EQ")))</definedName>
    <definedName name="CunEq_1" hidden="1">SUM(IF(#REF! =#REF!,(#REF!)*(#REF!="EQ")))</definedName>
    <definedName name="CunMo" localSheetId="4" hidden="1">SUM(IF(#REF! =#REF!,(#REF!)*(#REF!="MO")))</definedName>
    <definedName name="CunMo" localSheetId="15" hidden="1">SUM(IF(#REF! =#REF!,(#REF!)*(#REF!="MO")))</definedName>
    <definedName name="CunMo" localSheetId="9" hidden="1">SUM(IF(#REF! =#REF!,(#REF!)*(#REF!="MO")))</definedName>
    <definedName name="CunMo" localSheetId="8" hidden="1">SUM(IF(#REF! =#REF!,(#REF!)*(#REF!="MO")))</definedName>
    <definedName name="CunMo" hidden="1">SUM(IF(#REF! =#REF!,(#REF!)*(#REF!="MO")))</definedName>
    <definedName name="CunMo_1" localSheetId="15" hidden="1">SUM(IF(#REF! =#REF!,(#REF!)*(#REF!="MO")))</definedName>
    <definedName name="CunMo_1" hidden="1">SUM(IF(#REF! =#REF!,(#REF!)*(#REF!="MO")))</definedName>
    <definedName name="CunMp" localSheetId="4" hidden="1">SUM(IF(#REF! =#REF!,(#REF!)*(#REF!="MP")))</definedName>
    <definedName name="CunMp" localSheetId="15" hidden="1">SUM(IF(#REF! =#REF!,(#REF!)*(#REF!="MP")))</definedName>
    <definedName name="CunMp" localSheetId="9" hidden="1">SUM(IF(#REF! =#REF!,(#REF!)*(#REF!="MP")))</definedName>
    <definedName name="CunMp" localSheetId="8" hidden="1">SUM(IF(#REF! =#REF!,(#REF!)*(#REF!="MP")))</definedName>
    <definedName name="CunMp" hidden="1">SUM(IF(#REF! =#REF!,(#REF!)*(#REF!="MP")))</definedName>
    <definedName name="CunMp_1" localSheetId="15" hidden="1">SUM(IF(#REF! =#REF!,(#REF!)*(#REF!="MP")))</definedName>
    <definedName name="CunMp_1" hidden="1">SUM(IF(#REF! =#REF!,(#REF!)*(#REF!="MP")))</definedName>
    <definedName name="CURTO">[172]!CURTO</definedName>
    <definedName name="Curva_ABC" localSheetId="4">BDI!Curva_ABC</definedName>
    <definedName name="Curva_ABC" localSheetId="9">'Mem Calc Pontes'!Curva_ABC</definedName>
    <definedName name="Curva_ABC" localSheetId="8">'Mem. Calc.'!Curva_ABC</definedName>
    <definedName name="Curva_ABC">[0]!Curva_ABC</definedName>
    <definedName name="CUSTO" localSheetId="4">[189]Sheet6!$F$54</definedName>
    <definedName name="CUSTO">[189]Sheet6!$F$54</definedName>
    <definedName name="Custo_parcial" localSheetId="4">#REF!</definedName>
    <definedName name="Custo_parcial" localSheetId="15">#REF!</definedName>
    <definedName name="Custo_parcial" localSheetId="9">#REF!</definedName>
    <definedName name="Custo_parcial" localSheetId="8">#REF!</definedName>
    <definedName name="Custo_parcial">#REF!</definedName>
    <definedName name="CustoPMVC" localSheetId="4">#REF!</definedName>
    <definedName name="CustoPMVC" localSheetId="15">#REF!</definedName>
    <definedName name="CustoPMVC" localSheetId="9">#REF!</definedName>
    <definedName name="CustoPMVC" localSheetId="8">#REF!</definedName>
    <definedName name="CustoPMVC">#REF!</definedName>
    <definedName name="cvc" localSheetId="4">#REF!</definedName>
    <definedName name="cvc" localSheetId="15">#REF!</definedName>
    <definedName name="cvc" localSheetId="9">#REF!</definedName>
    <definedName name="cvc" localSheetId="8">#REF!</definedName>
    <definedName name="cvc">#REF!</definedName>
    <definedName name="cx.01" localSheetId="4">[190]Aterro!#REF!</definedName>
    <definedName name="cx.01" localSheetId="15">[190]Aterro!#REF!</definedName>
    <definedName name="cx.01" localSheetId="21">[191]Aterro!#REF!</definedName>
    <definedName name="cx.01" localSheetId="9">[190]Aterro!#REF!</definedName>
    <definedName name="cx.01" localSheetId="8">[190]Aterro!#REF!</definedName>
    <definedName name="cx.01">[190]Aterro!#REF!</definedName>
    <definedName name="cx_coletora" localSheetId="4">#REF!</definedName>
    <definedName name="cx_coletora" localSheetId="15">#REF!</definedName>
    <definedName name="cx_coletora" localSheetId="21">#REF!</definedName>
    <definedName name="cx_coletora" localSheetId="9">#REF!</definedName>
    <definedName name="cx_coletora" localSheetId="8">#REF!</definedName>
    <definedName name="cx_coletora">#REF!</definedName>
    <definedName name="cxz" localSheetId="4" hidden="1">{"'gráf jan00'!$A$1:$AK$41"}</definedName>
    <definedName name="cxz" localSheetId="9" hidden="1">{"'gráf jan00'!$A$1:$AK$41"}</definedName>
    <definedName name="cxz" localSheetId="8" hidden="1">{"'gráf jan00'!$A$1:$AK$41"}</definedName>
    <definedName name="cxz" hidden="1">{"'gráf jan00'!$A$1:$AK$41"}</definedName>
    <definedName name="d" localSheetId="3">#REF!</definedName>
    <definedName name="d" localSheetId="15">#REF!</definedName>
    <definedName name="d" localSheetId="7">#REF!</definedName>
    <definedName name="d" localSheetId="21">#REF!</definedName>
    <definedName name="d">#REF!</definedName>
    <definedName name="D.0" localSheetId="3">#REF!</definedName>
    <definedName name="D.0" localSheetId="15">#REF!</definedName>
    <definedName name="D.0" localSheetId="7">#REF!</definedName>
    <definedName name="D.0">#REF!</definedName>
    <definedName name="d.1000" localSheetId="15">#REF!</definedName>
    <definedName name="d.1000" localSheetId="21">#REF!</definedName>
    <definedName name="d.1000">#REF!</definedName>
    <definedName name="d.1200" localSheetId="15">#REF!</definedName>
    <definedName name="d.1200" localSheetId="21">#REF!</definedName>
    <definedName name="d.1200">#REF!</definedName>
    <definedName name="d.12011" localSheetId="15">#REF!</definedName>
    <definedName name="d.12011">#REF!</definedName>
    <definedName name="d.200" localSheetId="15">#REF!</definedName>
    <definedName name="d.200" localSheetId="21">#REF!</definedName>
    <definedName name="d.200">#REF!</definedName>
    <definedName name="D.300" localSheetId="15">#REF!</definedName>
    <definedName name="D.300">#REF!</definedName>
    <definedName name="d.400" localSheetId="15">#REF!</definedName>
    <definedName name="d.400" localSheetId="21">#REF!</definedName>
    <definedName name="d.400">#REF!</definedName>
    <definedName name="d.50" localSheetId="15">#REF!</definedName>
    <definedName name="d.50" localSheetId="21">#REF!</definedName>
    <definedName name="d.50">#REF!</definedName>
    <definedName name="d.50a">[192]TERRAPLENAGEM!$AI$147</definedName>
    <definedName name="d.600" localSheetId="15">#REF!</definedName>
    <definedName name="d.600" localSheetId="21">#REF!</definedName>
    <definedName name="d.600">#REF!</definedName>
    <definedName name="d.600a">[192]TERRAPLENAGEM!$AL$147</definedName>
    <definedName name="d.800" localSheetId="15">#REF!</definedName>
    <definedName name="d.800" localSheetId="21">#REF!</definedName>
    <definedName name="d.800">#REF!</definedName>
    <definedName name="d_25" localSheetId="15">#REF!</definedName>
    <definedName name="d_25">#REF!</definedName>
    <definedName name="DA" localSheetId="15">#REF!</definedName>
    <definedName name="DA">#REF!</definedName>
    <definedName name="DADA" localSheetId="4">#REF!</definedName>
    <definedName name="DADA" localSheetId="15">#REF!</definedName>
    <definedName name="DADA" localSheetId="21">#REF!</definedName>
    <definedName name="DADA">#REF!</definedName>
    <definedName name="DADADA" hidden="1">{#N/A,#N/A,FALSE,"MO (2)"}</definedName>
    <definedName name="dadinho" localSheetId="15">#REF!</definedName>
    <definedName name="dadinho" localSheetId="21">#REF!</definedName>
    <definedName name="dadinho">#REF!</definedName>
    <definedName name="dadinho_29" localSheetId="15">#REF!</definedName>
    <definedName name="dadinho_29">#REF!</definedName>
    <definedName name="dadinho_31" localSheetId="15">#REF!</definedName>
    <definedName name="dadinho_31">#REF!</definedName>
    <definedName name="DADO">[193]CadastroPat!$A$2:$A$717</definedName>
    <definedName name="DADOS" localSheetId="4">#REF!</definedName>
    <definedName name="DADOS" localSheetId="15">#REF!</definedName>
    <definedName name="DADOS" localSheetId="21">#REF!</definedName>
    <definedName name="DADOS">#REF!</definedName>
    <definedName name="DADOS_29" localSheetId="15">#REF!</definedName>
    <definedName name="DADOS_29">#REF!</definedName>
    <definedName name="DADOS_31" localSheetId="15">#REF!</definedName>
    <definedName name="DADOS_31">#REF!</definedName>
    <definedName name="Dados_Primário" localSheetId="4">[194]PROD.PRIM.!$A$8:$J$38</definedName>
    <definedName name="Dados_Primário">[194]PROD.PRIM.!$A$8:$J$38</definedName>
    <definedName name="dadosed" localSheetId="4">'[195]POR EXTENSO'!$AG$5:$AH$40</definedName>
    <definedName name="dadosed">'[195]POR EXTENSO'!$AG$5:$AH$40</definedName>
    <definedName name="DAER1" localSheetId="4" hidden="1">{#N/A,#N/A,TRUE,"Serviços"}</definedName>
    <definedName name="DAER1" localSheetId="9" hidden="1">{#N/A,#N/A,TRUE,"Serviços"}</definedName>
    <definedName name="DAER1" localSheetId="8" hidden="1">{#N/A,#N/A,TRUE,"Serviços"}</definedName>
    <definedName name="DAER1" hidden="1">{#N/A,#N/A,TRUE,"Serviços"}</definedName>
    <definedName name="DAER11" hidden="1">{#N/A,#N/A,TRUE,"Serviços"}</definedName>
    <definedName name="Daniel" hidden="1">{#N/A,#N/A,FALSE,"MO (2)"}</definedName>
    <definedName name="dasd" localSheetId="15">#REF!</definedName>
    <definedName name="dasd" localSheetId="9">#REF!</definedName>
    <definedName name="dasd">#REF!</definedName>
    <definedName name="Data" localSheetId="4">#REF!</definedName>
    <definedName name="Data" localSheetId="15">#REF!</definedName>
    <definedName name="DATA" localSheetId="21">#REF!</definedName>
    <definedName name="Data" localSheetId="9">#REF!</definedName>
    <definedName name="Data" localSheetId="8">#REF!</definedName>
    <definedName name="Data">#REF!</definedName>
    <definedName name="DATA_11" localSheetId="4">#REF!</definedName>
    <definedName name="DATA_11" localSheetId="15">#REF!</definedName>
    <definedName name="DATA_11" localSheetId="9">#REF!</definedName>
    <definedName name="DATA_11" localSheetId="8">#REF!</definedName>
    <definedName name="DATA_11">#REF!</definedName>
    <definedName name="data_3" localSheetId="4">#REF!</definedName>
    <definedName name="data_3" localSheetId="15">#REF!</definedName>
    <definedName name="data_3">#REF!</definedName>
    <definedName name="data_4" localSheetId="15">#REF!</definedName>
    <definedName name="data_4">#REF!</definedName>
    <definedName name="DATA_BASE" localSheetId="4">[196]PATO!$M$10</definedName>
    <definedName name="DATA_BASE">[196]PATO!$M$10</definedName>
    <definedName name="Data_de_Inicio">[23]DADOS!$B$14</definedName>
    <definedName name="Data_Final" localSheetId="4">#REF!</definedName>
    <definedName name="Data_Final" localSheetId="15">#REF!</definedName>
    <definedName name="Data_Final" localSheetId="21">#REF!</definedName>
    <definedName name="Data_Final" localSheetId="9">#REF!</definedName>
    <definedName name="Data_Final" localSheetId="8">#REF!</definedName>
    <definedName name="Data_Final">#REF!</definedName>
    <definedName name="Data_Final_25" localSheetId="4">#REF!</definedName>
    <definedName name="Data_Final_25" localSheetId="15">#REF!</definedName>
    <definedName name="Data_Final_25" localSheetId="9">#REF!</definedName>
    <definedName name="Data_Final_25" localSheetId="8">#REF!</definedName>
    <definedName name="Data_Final_25">#REF!</definedName>
    <definedName name="Data_Início" localSheetId="4">#REF!</definedName>
    <definedName name="Data_Início" localSheetId="15">#REF!</definedName>
    <definedName name="Data_Início" localSheetId="21">#REF!</definedName>
    <definedName name="Data_Início" localSheetId="9">#REF!</definedName>
    <definedName name="Data_Início" localSheetId="8">#REF!</definedName>
    <definedName name="Data_Início">#REF!</definedName>
    <definedName name="Data_Início_25" localSheetId="15">#REF!</definedName>
    <definedName name="Data_Início_25">#REF!</definedName>
    <definedName name="data_med" localSheetId="4">[122]DADOS!$B$13</definedName>
    <definedName name="data_med">[122]DADOS!$B$13</definedName>
    <definedName name="data_pato">[197]DADOS!$C$11</definedName>
    <definedName name="Data_Termino_Previsto">[23]DADOS!$B$15</definedName>
    <definedName name="DATA1" localSheetId="4">[198]RESUMO!$F$79</definedName>
    <definedName name="data1" localSheetId="21">#REF!</definedName>
    <definedName name="DATA1">[198]RESUMO!$F$79</definedName>
    <definedName name="data2" localSheetId="4">#REF!</definedName>
    <definedName name="data2" localSheetId="15">#REF!</definedName>
    <definedName name="DATA2" localSheetId="21">#REF!</definedName>
    <definedName name="data2" localSheetId="9">#REF!</definedName>
    <definedName name="data2" localSheetId="8">#REF!</definedName>
    <definedName name="data2">#REF!</definedName>
    <definedName name="DATA3">#REF!</definedName>
    <definedName name="database" localSheetId="4">#REF!</definedName>
    <definedName name="Database" localSheetId="3">#REF!</definedName>
    <definedName name="database" localSheetId="15">#REF!</definedName>
    <definedName name="database" localSheetId="7">#REF!</definedName>
    <definedName name="Database" localSheetId="21">#REF!</definedName>
    <definedName name="Database">#REF!</definedName>
    <definedName name="database_1">{#NAME?}</definedName>
    <definedName name="DATAEM" localSheetId="4">#REF!</definedName>
    <definedName name="DATAEM" localSheetId="15">#REF!</definedName>
    <definedName name="DATAEM">#REF!</definedName>
    <definedName name="DATAEM_11" localSheetId="15">#REF!</definedName>
    <definedName name="DATAEM_11">#REF!</definedName>
    <definedName name="DataMedicao">[23]DADOS!$B$19</definedName>
    <definedName name="DATAMEDIÇÃO" localSheetId="15">#REF!</definedName>
    <definedName name="DATAMEDIÇÃO">#REF!</definedName>
    <definedName name="DATAMEDIÇÃO_11" localSheetId="15">#REF!</definedName>
    <definedName name="DATAMEDIÇÃO_11">#REF!</definedName>
    <definedName name="Datum" localSheetId="15">#REF!</definedName>
    <definedName name="Datum">#REF!</definedName>
    <definedName name="david" localSheetId="4" hidden="1">{"'gráf jan00'!$A$1:$AK$41"}</definedName>
    <definedName name="david" localSheetId="9" hidden="1">{"'gráf jan00'!$A$1:$AK$41"}</definedName>
    <definedName name="david" localSheetId="8" hidden="1">{"'gráf jan00'!$A$1:$AK$41"}</definedName>
    <definedName name="david" hidden="1">{"'gráf jan00'!$A$1:$AK$41"}</definedName>
    <definedName name="david1" localSheetId="4" hidden="1">{"'gráf jan00'!$A$1:$AK$41"}</definedName>
    <definedName name="david1" localSheetId="9" hidden="1">{"'gráf jan00'!$A$1:$AK$41"}</definedName>
    <definedName name="david1" localSheetId="8" hidden="1">{"'gráf jan00'!$A$1:$AK$41"}</definedName>
    <definedName name="david1" hidden="1">{"'gráf jan00'!$A$1:$AK$41"}</definedName>
    <definedName name="db" localSheetId="15">#REF!</definedName>
    <definedName name="db">#REF!</definedName>
    <definedName name="DCA" localSheetId="4">"$#REF!.$E$31"</definedName>
    <definedName name="DCA">'[72]SERVIÇOS digitado'!$G$68</definedName>
    <definedName name="DCAW">"$#REF!.$E$33"</definedName>
    <definedName name="dd">[199]RESUMO!$F$47</definedName>
    <definedName name="DDD" localSheetId="4">#REF!</definedName>
    <definedName name="DDD" localSheetId="15">#REF!</definedName>
    <definedName name="DDD" localSheetId="21">#REF!</definedName>
    <definedName name="DDD" localSheetId="9">#REF!</definedName>
    <definedName name="DDD" localSheetId="8">#REF!</definedName>
    <definedName name="DDD">#REF!</definedName>
    <definedName name="DDDD" localSheetId="4">[3]COMPOS1!#REF!</definedName>
    <definedName name="DDDD" localSheetId="15">[3]COMPOS1!#REF!</definedName>
    <definedName name="DDDD" localSheetId="9">[3]COMPOS1!#REF!</definedName>
    <definedName name="DDDD" localSheetId="8">[3]COMPOS1!#REF!</definedName>
    <definedName name="DDDD">[3]COMPOS1!#REF!</definedName>
    <definedName name="ddddd" localSheetId="3">[14]Consultoria!#REF!</definedName>
    <definedName name="ddddd">[14]Consultoria!#REF!</definedName>
    <definedName name="ddddddd">#N/A</definedName>
    <definedName name="DDEEERE" localSheetId="4" hidden="1">{"'gráf jan00'!$A$1:$AK$41"}</definedName>
    <definedName name="DDEEERE" localSheetId="9" hidden="1">{"'gráf jan00'!$A$1:$AK$41"}</definedName>
    <definedName name="DDEEERE" localSheetId="8" hidden="1">{"'gráf jan00'!$A$1:$AK$41"}</definedName>
    <definedName name="DDEEERE" hidden="1">{"'gráf jan00'!$A$1:$AK$41"}</definedName>
    <definedName name="ddere" localSheetId="4" hidden="1">{#N/A,#N/A,FALSE,"MO (2)"}</definedName>
    <definedName name="ddere" localSheetId="21" hidden="1">{#N/A,#N/A,FALSE,"MO (2)"}</definedName>
    <definedName name="ddere" localSheetId="9" hidden="1">{#N/A,#N/A,FALSE,"MO (2)"}</definedName>
    <definedName name="ddere" localSheetId="8" hidden="1">{#N/A,#N/A,FALSE,"MO (2)"}</definedName>
    <definedName name="ddere" hidden="1">{#N/A,#N/A,FALSE,"MO (2)"}</definedName>
    <definedName name="ddfd" localSheetId="4" hidden="1">{#N/A,#N/A,FALSE,"GERAL";#N/A,#N/A,FALSE,"012-96";#N/A,#N/A,FALSE,"018-96";#N/A,#N/A,FALSE,"027-96";#N/A,#N/A,FALSE,"059-96";#N/A,#N/A,FALSE,"076-96";#N/A,#N/A,FALSE,"019-97";#N/A,#N/A,FALSE,"021-97";#N/A,#N/A,FALSE,"022-97";#N/A,#N/A,FALSE,"028-97"}</definedName>
    <definedName name="ddfd" localSheetId="9" hidden="1">{#N/A,#N/A,FALSE,"GERAL";#N/A,#N/A,FALSE,"012-96";#N/A,#N/A,FALSE,"018-96";#N/A,#N/A,FALSE,"027-96";#N/A,#N/A,FALSE,"059-96";#N/A,#N/A,FALSE,"076-96";#N/A,#N/A,FALSE,"019-97";#N/A,#N/A,FALSE,"021-97";#N/A,#N/A,FALSE,"022-97";#N/A,#N/A,FALSE,"028-97"}</definedName>
    <definedName name="ddfd" localSheetId="8" hidden="1">{#N/A,#N/A,FALSE,"GERAL";#N/A,#N/A,FALSE,"012-96";#N/A,#N/A,FALSE,"018-96";#N/A,#N/A,FALSE,"027-96";#N/A,#N/A,FALSE,"059-96";#N/A,#N/A,FALSE,"076-96";#N/A,#N/A,FALSE,"019-97";#N/A,#N/A,FALSE,"021-97";#N/A,#N/A,FALSE,"022-97";#N/A,#N/A,FALSE,"028-97"}</definedName>
    <definedName name="ddfd" hidden="1">{#N/A,#N/A,FALSE,"GERAL";#N/A,#N/A,FALSE,"012-96";#N/A,#N/A,FALSE,"018-96";#N/A,#N/A,FALSE,"027-96";#N/A,#N/A,FALSE,"059-96";#N/A,#N/A,FALSE,"076-96";#N/A,#N/A,FALSE,"019-97";#N/A,#N/A,FALSE,"021-97";#N/A,#N/A,FALSE,"022-97";#N/A,#N/A,FALSE,"028-97"}</definedName>
    <definedName name="ddlc" localSheetId="4">#REF!</definedName>
    <definedName name="ddlc" localSheetId="15">#REF!</definedName>
    <definedName name="ddlc" localSheetId="21">#REF!</definedName>
    <definedName name="ddlc" localSheetId="9">#REF!</definedName>
    <definedName name="ddlc" localSheetId="8">#REF!</definedName>
    <definedName name="ddlc">#REF!</definedName>
    <definedName name="DE" localSheetId="16">NÃO.DISP()</definedName>
    <definedName name="DE" localSheetId="4" hidden="1">{#N/A,#N/A,FALSE,"GERAL";#N/A,#N/A,FALSE,"012-96";#N/A,#N/A,FALSE,"018-96";#N/A,#N/A,FALSE,"027-96";#N/A,#N/A,FALSE,"059-96";#N/A,#N/A,FALSE,"076-96";#N/A,#N/A,FALSE,"019-97";#N/A,#N/A,FALSE,"021-97";#N/A,#N/A,FALSE,"022-97";#N/A,#N/A,FALSE,"028-97"}</definedName>
    <definedName name="DE" localSheetId="3">NÃO.DISP()</definedName>
    <definedName name="DE" localSheetId="18">NÃO.DISP()</definedName>
    <definedName name="DE" localSheetId="19">NÃO.DISP()</definedName>
    <definedName name="DE" localSheetId="7" hidden="1">{#N/A,#N/A,FALSE,"GERAL";#N/A,#N/A,FALSE,"012-96";#N/A,#N/A,FALSE,"018-96";#N/A,#N/A,FALSE,"027-96";#N/A,#N/A,FALSE,"059-96";#N/A,#N/A,FALSE,"076-96";#N/A,#N/A,FALSE,"019-97";#N/A,#N/A,FALSE,"021-97";#N/A,#N/A,FALSE,"022-97";#N/A,#N/A,FALSE,"028-97"}</definedName>
    <definedName name="DE" localSheetId="20">NÃO.DISP()</definedName>
    <definedName name="DE" localSheetId="9" hidden="1">{#N/A,#N/A,FALSE,"GERAL";#N/A,#N/A,FALSE,"012-96";#N/A,#N/A,FALSE,"018-96";#N/A,#N/A,FALSE,"027-96";#N/A,#N/A,FALSE,"059-96";#N/A,#N/A,FALSE,"076-96";#N/A,#N/A,FALSE,"019-97";#N/A,#N/A,FALSE,"021-97";#N/A,#N/A,FALSE,"022-97";#N/A,#N/A,FALSE,"028-97"}</definedName>
    <definedName name="DE" localSheetId="8" hidden="1">{#N/A,#N/A,FALSE,"GERAL";#N/A,#N/A,FALSE,"012-96";#N/A,#N/A,FALSE,"018-96";#N/A,#N/A,FALSE,"027-96";#N/A,#N/A,FALSE,"059-96";#N/A,#N/A,FALSE,"076-96";#N/A,#N/A,FALSE,"019-97";#N/A,#N/A,FALSE,"021-97";#N/A,#N/A,FALSE,"022-97";#N/A,#N/A,FALSE,"028-97"}</definedName>
    <definedName name="DE" localSheetId="17">NÃO.DISP()</definedName>
    <definedName name="DE">NÃO.DISP()</definedName>
    <definedName name="DE_km" localSheetId="4">'[90]Fresagem de Pista Ago-98'!#REF!</definedName>
    <definedName name="DE_km" localSheetId="15">'[90]Fresagem de Pista Ago-98'!#REF!</definedName>
    <definedName name="DE_km" localSheetId="9">'[90]Fresagem de Pista Ago-98'!#REF!</definedName>
    <definedName name="DE_km" localSheetId="8">'[90]Fresagem de Pista Ago-98'!#REF!</definedName>
    <definedName name="DE_km">'[90]Fresagem de Pista Ago-98'!#REF!</definedName>
    <definedName name="dea" localSheetId="4">#REF!</definedName>
    <definedName name="dea" localSheetId="15">#REF!</definedName>
    <definedName name="dea" localSheetId="9">#REF!</definedName>
    <definedName name="dea" localSheetId="8">#REF!</definedName>
    <definedName name="dea">#REF!</definedName>
    <definedName name="deb" localSheetId="4" hidden="1">#REF!</definedName>
    <definedName name="deb" localSheetId="15" hidden="1">#REF!</definedName>
    <definedName name="deb" localSheetId="9" hidden="1">#REF!</definedName>
    <definedName name="deb" localSheetId="8" hidden="1">#REF!</definedName>
    <definedName name="deb" hidden="1">#REF!</definedName>
    <definedName name="DECIMO_TERC" localSheetId="4">#REF!</definedName>
    <definedName name="DECIMO_TERC" localSheetId="15">#REF!</definedName>
    <definedName name="DECIMO_TERC" localSheetId="9">#REF!</definedName>
    <definedName name="DECIMO_TERC" localSheetId="8">#REF!</definedName>
    <definedName name="DECIMO_TERC">#REF!</definedName>
    <definedName name="defensa">#N/A</definedName>
    <definedName name="defensas" localSheetId="4" hidden="1">#REF!</definedName>
    <definedName name="defensas" localSheetId="15" hidden="1">#REF!</definedName>
    <definedName name="defensas" localSheetId="21">#REF!</definedName>
    <definedName name="defensas" localSheetId="9" hidden="1">#REF!</definedName>
    <definedName name="defensas" localSheetId="8" hidden="1">#REF!</definedName>
    <definedName name="defensas" hidden="1">#REF!</definedName>
    <definedName name="defghj" hidden="1">{#N/A,#N/A,FALSE,"MO (2)"}</definedName>
    <definedName name="definição" localSheetId="4">#REF!</definedName>
    <definedName name="definição" localSheetId="15">#REF!</definedName>
    <definedName name="definição" localSheetId="9">#REF!</definedName>
    <definedName name="definição" localSheetId="8">#REF!</definedName>
    <definedName name="definição">#REF!</definedName>
    <definedName name="defwe" localSheetId="4" hidden="1">{"'Quadro'!$A$4:$BG$78"}</definedName>
    <definedName name="defwe" localSheetId="9" hidden="1">{"'Quadro'!$A$4:$BG$78"}</definedName>
    <definedName name="defwe" localSheetId="8" hidden="1">{"'Quadro'!$A$4:$BG$78"}</definedName>
    <definedName name="defwe" hidden="1">{"'Quadro'!$A$4:$BG$78"}</definedName>
    <definedName name="deinfra072005_1">0</definedName>
    <definedName name="deinfra072005_10">0</definedName>
    <definedName name="deinfra072005_11">0</definedName>
    <definedName name="deinfra072005_12">0</definedName>
    <definedName name="deinfra072005_13">0</definedName>
    <definedName name="deinfra072005_14">0</definedName>
    <definedName name="deinfra072005_15">0</definedName>
    <definedName name="deinfra072005_16">0</definedName>
    <definedName name="deinfra072005_17">0</definedName>
    <definedName name="deinfra072005_18">0</definedName>
    <definedName name="deinfra072005_19">0</definedName>
    <definedName name="deinfra072005_2">0</definedName>
    <definedName name="deinfra072005_20">0</definedName>
    <definedName name="deinfra072005_21">0</definedName>
    <definedName name="deinfra072005_22">0</definedName>
    <definedName name="deinfra072005_23">0</definedName>
    <definedName name="deinfra072005_24">0</definedName>
    <definedName name="deinfra072005_25">0</definedName>
    <definedName name="deinfra072005_26">0</definedName>
    <definedName name="deinfra072005_27">0</definedName>
    <definedName name="deinfra072005_3">0</definedName>
    <definedName name="deinfra072005_4">0</definedName>
    <definedName name="deinfra072005_5">0</definedName>
    <definedName name="deinfra072005_6">0</definedName>
    <definedName name="deinfra072005_7">0</definedName>
    <definedName name="deinfra072005_8">0</definedName>
    <definedName name="deinfra072005_9">0</definedName>
    <definedName name="deinfra072005pmf052006_1">0</definedName>
    <definedName name="deinfra072005pmf052006_10">0</definedName>
    <definedName name="deinfra072005pmf052006_11">0</definedName>
    <definedName name="deinfra072005pmf052006_12">0</definedName>
    <definedName name="deinfra072005pmf052006_13">0</definedName>
    <definedName name="deinfra072005pmf052006_14">0</definedName>
    <definedName name="deinfra072005pmf052006_15">0</definedName>
    <definedName name="deinfra072005pmf052006_16">0</definedName>
    <definedName name="deinfra072005pmf052006_17">0</definedName>
    <definedName name="deinfra072005pmf052006_18">0</definedName>
    <definedName name="deinfra072005pmf052006_19">0</definedName>
    <definedName name="deinfra072005pmf052006_2">0</definedName>
    <definedName name="deinfra072005pmf052006_20">0</definedName>
    <definedName name="deinfra072005pmf052006_21">0</definedName>
    <definedName name="deinfra072005pmf052006_22">0</definedName>
    <definedName name="deinfra072005pmf052006_23">0</definedName>
    <definedName name="deinfra072005pmf052006_24">0</definedName>
    <definedName name="deinfra072005pmf052006_25">0</definedName>
    <definedName name="deinfra072005pmf052006_26">0</definedName>
    <definedName name="deinfra072005pmf052006_27">0</definedName>
    <definedName name="deinfra072005pmf052006_3">0</definedName>
    <definedName name="deinfra072005pmf052006_4">0</definedName>
    <definedName name="deinfra072005pmf052006_5">0</definedName>
    <definedName name="deinfra072005pmf052006_6">0</definedName>
    <definedName name="deinfra072005pmf052006_7">0</definedName>
    <definedName name="deinfra072005pmf052006_8">0</definedName>
    <definedName name="deinfra072005pmf052006_9">0</definedName>
    <definedName name="delete" localSheetId="4" hidden="1">{#N/A,#N/A,FALSE,"GERAL";#N/A,#N/A,FALSE,"012-96";#N/A,#N/A,FALSE,"018-96";#N/A,#N/A,FALSE,"027-96";#N/A,#N/A,FALSE,"059-96";#N/A,#N/A,FALSE,"076-96";#N/A,#N/A,FALSE,"019-97";#N/A,#N/A,FALSE,"021-97";#N/A,#N/A,FALSE,"022-97";#N/A,#N/A,FALSE,"028-97"}</definedName>
    <definedName name="delete" localSheetId="9" hidden="1">{#N/A,#N/A,FALSE,"GERAL";#N/A,#N/A,FALSE,"012-96";#N/A,#N/A,FALSE,"018-96";#N/A,#N/A,FALSE,"027-96";#N/A,#N/A,FALSE,"059-96";#N/A,#N/A,FALSE,"076-96";#N/A,#N/A,FALSE,"019-97";#N/A,#N/A,FALSE,"021-97";#N/A,#N/A,FALSE,"022-97";#N/A,#N/A,FALSE,"028-97"}</definedName>
    <definedName name="delete" localSheetId="8" hidden="1">{#N/A,#N/A,FALSE,"GERAL";#N/A,#N/A,FALSE,"012-96";#N/A,#N/A,FALSE,"018-96";#N/A,#N/A,FALSE,"027-96";#N/A,#N/A,FALSE,"059-96";#N/A,#N/A,FALSE,"076-96";#N/A,#N/A,FALSE,"019-97";#N/A,#N/A,FALSE,"021-97";#N/A,#N/A,FALSE,"022-97";#N/A,#N/A,FALSE,"028-97"}</definedName>
    <definedName name="delete" hidden="1">{#N/A,#N/A,FALSE,"GERAL";#N/A,#N/A,FALSE,"012-96";#N/A,#N/A,FALSE,"018-96";#N/A,#N/A,FALSE,"027-96";#N/A,#N/A,FALSE,"059-96";#N/A,#N/A,FALSE,"076-96";#N/A,#N/A,FALSE,"019-97";#N/A,#N/A,FALSE,"021-97";#N/A,#N/A,FALSE,"022-97";#N/A,#N/A,FALSE,"028-97"}</definedName>
    <definedName name="Demol" localSheetId="16">[200]!PassaExtenso</definedName>
    <definedName name="Demol" localSheetId="18">[200]!PassaExtenso</definedName>
    <definedName name="Demol" localSheetId="19">[200]!PassaExtenso</definedName>
    <definedName name="Demol" localSheetId="15">[200]!PassaExtenso</definedName>
    <definedName name="Demol" localSheetId="20">[200]!PassaExtenso</definedName>
    <definedName name="Demol" localSheetId="17">[200]!PassaExtenso</definedName>
    <definedName name="Demol">[200]!PassaExtenso</definedName>
    <definedName name="DEMONSTRATIVO_DO_RESULTADO_GERENCIAL___DGR" localSheetId="4">#REF!</definedName>
    <definedName name="DEMONSTRATIVO_DO_RESULTADO_GERENCIAL___DGR" localSheetId="15">#REF!</definedName>
    <definedName name="DEMONSTRATIVO_DO_RESULTADO_GERENCIAL___DGR" localSheetId="9">#REF!</definedName>
    <definedName name="DEMONSTRATIVO_DO_RESULTADO_GERENCIAL___DGR" localSheetId="8">#REF!</definedName>
    <definedName name="DEMONSTRATIVO_DO_RESULTADO_GERENCIAL___DGR">#REF!</definedName>
    <definedName name="dens" localSheetId="4">'[201]Resumo de Medição'!$B$117</definedName>
    <definedName name="dens">'[201]Resumo de Medição'!$B$117</definedName>
    <definedName name="Dens_CBUQ">[143]Consumo!$O$5</definedName>
    <definedName name="densidade">[202]Plan1!$C$43</definedName>
    <definedName name="densidade_20" localSheetId="4">[203]Plan1!$C$43</definedName>
    <definedName name="densidade_20">[203]Plan1!$C$43</definedName>
    <definedName name="densidade_21" localSheetId="4">[203]Plan1!$C$43</definedName>
    <definedName name="densidade_21">[203]Plan1!$C$43</definedName>
    <definedName name="densidade_23">[204]Plan1!$C$43</definedName>
    <definedName name="densidade_cap" localSheetId="4">#REF!</definedName>
    <definedName name="densidade_cap" localSheetId="15">#REF!</definedName>
    <definedName name="densidade_cap" localSheetId="21">#REF!</definedName>
    <definedName name="densidade_cap" localSheetId="9">#REF!</definedName>
    <definedName name="densidade_cap" localSheetId="8">#REF!</definedName>
    <definedName name="densidade_cap">#REF!</definedName>
    <definedName name="Densidades" localSheetId="4">#REF!</definedName>
    <definedName name="Densidades" localSheetId="15">#REF!</definedName>
    <definedName name="Densidades" localSheetId="9">#REF!</definedName>
    <definedName name="Densidades" localSheetId="8">#REF!</definedName>
    <definedName name="Densidades">#REF!</definedName>
    <definedName name="DEQUIP" localSheetId="4">#REF!</definedName>
    <definedName name="DEQUIP" localSheetId="15">#REF!</definedName>
    <definedName name="DEQUIP" localSheetId="9">#REF!</definedName>
    <definedName name="DEQUIP" localSheetId="8">#REF!</definedName>
    <definedName name="DEQUIP">#REF!</definedName>
    <definedName name="DEQUIP_25" localSheetId="15">#REF!</definedName>
    <definedName name="DEQUIP_25">#REF!</definedName>
    <definedName name="DER" localSheetId="4">'[167]TPU-MARÇO_2002'!$E$2:$E$1965</definedName>
    <definedName name="DER">'[168]TPU-MARÇO_2002'!$E$2:$E$1965</definedName>
    <definedName name="dergerh" hidden="1">{#N/A,#N/A,FALSE,"MO (2)"}</definedName>
    <definedName name="DescAux" hidden="1">#N/A</definedName>
    <definedName name="descida1" localSheetId="4">#REF!</definedName>
    <definedName name="descida1" localSheetId="15">#REF!</definedName>
    <definedName name="descida1" localSheetId="21">#REF!</definedName>
    <definedName name="descida1" localSheetId="9">#REF!</definedName>
    <definedName name="descida1" localSheetId="8">#REF!</definedName>
    <definedName name="descida1">#REF!</definedName>
    <definedName name="descida2" localSheetId="4">#REF!</definedName>
    <definedName name="descida2" localSheetId="15">#REF!</definedName>
    <definedName name="descida2" localSheetId="21">#REF!</definedName>
    <definedName name="descida2" localSheetId="9">#REF!</definedName>
    <definedName name="descida2" localSheetId="8">#REF!</definedName>
    <definedName name="descida2">#REF!</definedName>
    <definedName name="descobrir" localSheetId="4" hidden="1">{#N/A,#N/A,FALSE,"Cronograma";#N/A,#N/A,FALSE,"Cronogr. 2"}</definedName>
    <definedName name="descobrir" localSheetId="9" hidden="1">{#N/A,#N/A,FALSE,"Cronograma";#N/A,#N/A,FALSE,"Cronogr. 2"}</definedName>
    <definedName name="descobrir" localSheetId="8" hidden="1">{#N/A,#N/A,FALSE,"Cronograma";#N/A,#N/A,FALSE,"Cronogr. 2"}</definedName>
    <definedName name="descobrir" hidden="1">{#N/A,#N/A,FALSE,"Cronograma";#N/A,#N/A,FALSE,"Cronogr. 2"}</definedName>
    <definedName name="descobrir1" localSheetId="4"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descobrir1" localSheetId="9"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descobrir1" localSheetId="8"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descobrir1"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descobrir2" localSheetId="4"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descobrir2" localSheetId="9"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descobrir2" localSheetId="8"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descobrir2"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descobrir3" localSheetId="4" hidden="1">{#N/A,#N/A,FALSE,"Cronograma";#N/A,#N/A,FALSE,"Cronogr. 2"}</definedName>
    <definedName name="descobrir3" localSheetId="9" hidden="1">{#N/A,#N/A,FALSE,"Cronograma";#N/A,#N/A,FALSE,"Cronogr. 2"}</definedName>
    <definedName name="descobrir3" localSheetId="8" hidden="1">{#N/A,#N/A,FALSE,"Cronograma";#N/A,#N/A,FALSE,"Cronogr. 2"}</definedName>
    <definedName name="descobrir3" hidden="1">{#N/A,#N/A,FALSE,"Cronograma";#N/A,#N/A,FALSE,"Cronogr. 2"}</definedName>
    <definedName name="descobrir4" localSheetId="4" hidden="1">{#N/A,#N/A,FALSE,"FASE1";#N/A,#N/A,FALSE,"FASE2";#N/A,#N/A,FALSE,"FASE3";#N/A,#N/A,FALSE,"FASE4";#N/A,#N/A,FALSE,"FASE5";#N/A,#N/A,FALSE,"FASE6";#N/A,#N/A,FALSE,"FASE7";#N/A,#N/A,FALSE,"FASE8";#N/A,#N/A,FALSE,"FASE9";#N/A,#N/A,FALSE,"FASE10";#N/A,#N/A,FALSE,"EQUIPAMENTOS";#N/A,#N/A,FALSE,"MOI";#N/A,#N/A,FALSE,"CANTEIRO";#N/A,#N/A,FALSE,"TERCEIROS";#N/A,#N/A,FALSE,"DCO";#N/A,#N/A,FALSE,"RESUMO"}</definedName>
    <definedName name="descobrir4" localSheetId="9" hidden="1">{#N/A,#N/A,FALSE,"FASE1";#N/A,#N/A,FALSE,"FASE2";#N/A,#N/A,FALSE,"FASE3";#N/A,#N/A,FALSE,"FASE4";#N/A,#N/A,FALSE,"FASE5";#N/A,#N/A,FALSE,"FASE6";#N/A,#N/A,FALSE,"FASE7";#N/A,#N/A,FALSE,"FASE8";#N/A,#N/A,FALSE,"FASE9";#N/A,#N/A,FALSE,"FASE10";#N/A,#N/A,FALSE,"EQUIPAMENTOS";#N/A,#N/A,FALSE,"MOI";#N/A,#N/A,FALSE,"CANTEIRO";#N/A,#N/A,FALSE,"TERCEIROS";#N/A,#N/A,FALSE,"DCO";#N/A,#N/A,FALSE,"RESUMO"}</definedName>
    <definedName name="descobrir4" localSheetId="8" hidden="1">{#N/A,#N/A,FALSE,"FASE1";#N/A,#N/A,FALSE,"FASE2";#N/A,#N/A,FALSE,"FASE3";#N/A,#N/A,FALSE,"FASE4";#N/A,#N/A,FALSE,"FASE5";#N/A,#N/A,FALSE,"FASE6";#N/A,#N/A,FALSE,"FASE7";#N/A,#N/A,FALSE,"FASE8";#N/A,#N/A,FALSE,"FASE9";#N/A,#N/A,FALSE,"FASE10";#N/A,#N/A,FALSE,"EQUIPAMENTOS";#N/A,#N/A,FALSE,"MOI";#N/A,#N/A,FALSE,"CANTEIRO";#N/A,#N/A,FALSE,"TERCEIROS";#N/A,#N/A,FALSE,"DCO";#N/A,#N/A,FALSE,"RESUMO"}</definedName>
    <definedName name="descobrir4" hidden="1">{#N/A,#N/A,FALSE,"FASE1";#N/A,#N/A,FALSE,"FASE2";#N/A,#N/A,FALSE,"FASE3";#N/A,#N/A,FALSE,"FASE4";#N/A,#N/A,FALSE,"FASE5";#N/A,#N/A,FALSE,"FASE6";#N/A,#N/A,FALSE,"FASE7";#N/A,#N/A,FALSE,"FASE8";#N/A,#N/A,FALSE,"FASE9";#N/A,#N/A,FALSE,"FASE10";#N/A,#N/A,FALSE,"EQUIPAMENTOS";#N/A,#N/A,FALSE,"MOI";#N/A,#N/A,FALSE,"CANTEIRO";#N/A,#N/A,FALSE,"TERCEIROS";#N/A,#N/A,FALSE,"DCO";#N/A,#N/A,FALSE,"RESUMO"}</definedName>
    <definedName name="desconto" localSheetId="15">#REF!</definedName>
    <definedName name="desconto" localSheetId="9">#REF!</definedName>
    <definedName name="desconto">#REF!</definedName>
    <definedName name="desconto2" localSheetId="15">#REF!</definedName>
    <definedName name="desconto2" localSheetId="9">#REF!</definedName>
    <definedName name="desconto2">#REF!</definedName>
    <definedName name="DESCOR" localSheetId="4" hidden="1">{"'gráf jan00'!$A$1:$AK$41"}</definedName>
    <definedName name="DESCOR" localSheetId="9" hidden="1">{"'gráf jan00'!$A$1:$AK$41"}</definedName>
    <definedName name="DESCOR" localSheetId="8" hidden="1">{"'gráf jan00'!$A$1:$AK$41"}</definedName>
    <definedName name="DESCOR" hidden="1">{"'gráf jan00'!$A$1:$AK$41"}</definedName>
    <definedName name="descricao" localSheetId="15">#REF!</definedName>
    <definedName name="descricao">#REF!</definedName>
    <definedName name="descricao1" localSheetId="4" hidden="1">{#N/A,#N/A,FALSE,"GERAL";#N/A,#N/A,FALSE,"012-96";#N/A,#N/A,FALSE,"018-96";#N/A,#N/A,FALSE,"027-96";#N/A,#N/A,FALSE,"059-96";#N/A,#N/A,FALSE,"076-96";#N/A,#N/A,FALSE,"019-97";#N/A,#N/A,FALSE,"021-97";#N/A,#N/A,FALSE,"022-97";#N/A,#N/A,FALSE,"028-97"}</definedName>
    <definedName name="descricao1" localSheetId="9" hidden="1">{#N/A,#N/A,FALSE,"GERAL";#N/A,#N/A,FALSE,"012-96";#N/A,#N/A,FALSE,"018-96";#N/A,#N/A,FALSE,"027-96";#N/A,#N/A,FALSE,"059-96";#N/A,#N/A,FALSE,"076-96";#N/A,#N/A,FALSE,"019-97";#N/A,#N/A,FALSE,"021-97";#N/A,#N/A,FALSE,"022-97";#N/A,#N/A,FALSE,"028-97"}</definedName>
    <definedName name="descricao1" localSheetId="8" hidden="1">{#N/A,#N/A,FALSE,"GERAL";#N/A,#N/A,FALSE,"012-96";#N/A,#N/A,FALSE,"018-96";#N/A,#N/A,FALSE,"027-96";#N/A,#N/A,FALSE,"059-96";#N/A,#N/A,FALSE,"076-96";#N/A,#N/A,FALSE,"019-97";#N/A,#N/A,FALSE,"021-97";#N/A,#N/A,FALSE,"022-97";#N/A,#N/A,FALSE,"028-97"}</definedName>
    <definedName name="descricao1" hidden="1">{#N/A,#N/A,FALSE,"GERAL";#N/A,#N/A,FALSE,"012-96";#N/A,#N/A,FALSE,"018-96";#N/A,#N/A,FALSE,"027-96";#N/A,#N/A,FALSE,"059-96";#N/A,#N/A,FALSE,"076-96";#N/A,#N/A,FALSE,"019-97";#N/A,#N/A,FALSE,"021-97";#N/A,#N/A,FALSE,"022-97";#N/A,#N/A,FALSE,"028-97"}</definedName>
    <definedName name="descrisão" localSheetId="4" hidden="1">{"'gráf jan00'!$A$1:$AK$41"}</definedName>
    <definedName name="descrisão" localSheetId="9" hidden="1">{"'gráf jan00'!$A$1:$AK$41"}</definedName>
    <definedName name="descrisão" localSheetId="8" hidden="1">{"'gráf jan00'!$A$1:$AK$41"}</definedName>
    <definedName name="descrisão" hidden="1">{"'gráf jan00'!$A$1:$AK$41"}</definedName>
    <definedName name="DESCRITIVO" localSheetId="15">#REF!</definedName>
    <definedName name="DESCRITIVO">#REF!</definedName>
    <definedName name="DESM" localSheetId="4">[54]DADOS!$C$22</definedName>
    <definedName name="DESM">[55]DADOS!$C$22</definedName>
    <definedName name="DESOBSTRBUEIRO">"$#REF!.$I$29"</definedName>
    <definedName name="DESONERACAO">[145]SETUP!$C$3</definedName>
    <definedName name="DESP.INDIRETAS">#N/A</definedName>
    <definedName name="Detalhe" localSheetId="4" hidden="1">{"'Resumo'!$A$4:$N$60"}</definedName>
    <definedName name="Detalhe" localSheetId="9" hidden="1">{"'Resumo'!$A$4:$N$60"}</definedName>
    <definedName name="Detalhe" localSheetId="8" hidden="1">{"'Resumo'!$A$4:$N$60"}</definedName>
    <definedName name="Detalhe" hidden="1">{"'Resumo'!$A$4:$N$60"}</definedName>
    <definedName name="Dez" localSheetId="4">{"dez","vinte","trinta","quarenta","cinquenta","sessenta","setenta","oitenta","noventa"}</definedName>
    <definedName name="Dez" localSheetId="9">{"dez","vinte","trinta","quarenta","cinquenta","sessenta","setenta","oitenta","noventa"}</definedName>
    <definedName name="Dez" localSheetId="8">{"dez","vinte","trinta","quarenta","cinquenta","sessenta","setenta","oitenta","noventa"}</definedName>
    <definedName name="Dez">{"dez","vinte","trinta","quarenta","cinquenta","sessenta","setenta","oitenta","noventa"}</definedName>
    <definedName name="dfadsfsadf" localSheetId="4" hidden="1">{"'gráf jan00'!$A$1:$AK$41"}</definedName>
    <definedName name="dfadsfsadf" localSheetId="9" hidden="1">{"'gráf jan00'!$A$1:$AK$41"}</definedName>
    <definedName name="dfadsfsadf" localSheetId="8" hidden="1">{"'gráf jan00'!$A$1:$AK$41"}</definedName>
    <definedName name="dfadsfsadf" hidden="1">{"'gráf jan00'!$A$1:$AK$41"}</definedName>
    <definedName name="dfas" localSheetId="4">[46]PROJETO!#REF!</definedName>
    <definedName name="dfas" localSheetId="15">[46]PROJETO!#REF!</definedName>
    <definedName name="dfas">[46]PROJETO!#REF!</definedName>
    <definedName name="dfd" localSheetId="4" hidden="1">{"'gráf jan00'!$A$1:$AK$41"}</definedName>
    <definedName name="dfd" localSheetId="9" hidden="1">{"'gráf jan00'!$A$1:$AK$41"}</definedName>
    <definedName name="dfd" localSheetId="8" hidden="1">{"'gráf jan00'!$A$1:$AK$41"}</definedName>
    <definedName name="dfd" hidden="1">{"'gráf jan00'!$A$1:$AK$41"}</definedName>
    <definedName name="DFDFDF" localSheetId="4" hidden="1">{"'gráf jan00'!$A$1:$AK$41"}</definedName>
    <definedName name="DFDFDF" localSheetId="9" hidden="1">{"'gráf jan00'!$A$1:$AK$41"}</definedName>
    <definedName name="DFDFDF" localSheetId="8" hidden="1">{"'gráf jan00'!$A$1:$AK$41"}</definedName>
    <definedName name="DFDFDF" hidden="1">{"'gráf jan00'!$A$1:$AK$41"}</definedName>
    <definedName name="dfdfdfd" localSheetId="4" hidden="1">{#N/A,#N/A,FALSE,"MO (2)"}</definedName>
    <definedName name="dfdfdfd" localSheetId="21" hidden="1">{#N/A,#N/A,FALSE,"MO (2)"}</definedName>
    <definedName name="dfdfdfd" localSheetId="9" hidden="1">{#N/A,#N/A,FALSE,"MO (2)"}</definedName>
    <definedName name="dfdfdfd" localSheetId="8" hidden="1">{#N/A,#N/A,FALSE,"MO (2)"}</definedName>
    <definedName name="dfdfdfd" hidden="1">{#N/A,#N/A,FALSE,"MO (2)"}</definedName>
    <definedName name="DFDFSSDF" localSheetId="4" hidden="1">{#N/A,#N/A,FALSE,"GERAL";#N/A,#N/A,FALSE,"012-96";#N/A,#N/A,FALSE,"018-96";#N/A,#N/A,FALSE,"027-96";#N/A,#N/A,FALSE,"059-96";#N/A,#N/A,FALSE,"076-96";#N/A,#N/A,FALSE,"019-97";#N/A,#N/A,FALSE,"021-97";#N/A,#N/A,FALSE,"022-97";#N/A,#N/A,FALSE,"028-97"}</definedName>
    <definedName name="DFDFSSDF" localSheetId="9" hidden="1">{#N/A,#N/A,FALSE,"GERAL";#N/A,#N/A,FALSE,"012-96";#N/A,#N/A,FALSE,"018-96";#N/A,#N/A,FALSE,"027-96";#N/A,#N/A,FALSE,"059-96";#N/A,#N/A,FALSE,"076-96";#N/A,#N/A,FALSE,"019-97";#N/A,#N/A,FALSE,"021-97";#N/A,#N/A,FALSE,"022-97";#N/A,#N/A,FALSE,"028-97"}</definedName>
    <definedName name="DFDFSSDF" localSheetId="8" hidden="1">{#N/A,#N/A,FALSE,"GERAL";#N/A,#N/A,FALSE,"012-96";#N/A,#N/A,FALSE,"018-96";#N/A,#N/A,FALSE,"027-96";#N/A,#N/A,FALSE,"059-96";#N/A,#N/A,FALSE,"076-96";#N/A,#N/A,FALSE,"019-97";#N/A,#N/A,FALSE,"021-97";#N/A,#N/A,FALSE,"022-97";#N/A,#N/A,FALSE,"028-97"}</definedName>
    <definedName name="DFDFSSDF" hidden="1">{#N/A,#N/A,FALSE,"GERAL";#N/A,#N/A,FALSE,"012-96";#N/A,#N/A,FALSE,"018-96";#N/A,#N/A,FALSE,"027-96";#N/A,#N/A,FALSE,"059-96";#N/A,#N/A,FALSE,"076-96";#N/A,#N/A,FALSE,"019-97";#N/A,#N/A,FALSE,"021-97";#N/A,#N/A,FALSE,"022-97";#N/A,#N/A,FALSE,"028-97"}</definedName>
    <definedName name="DFGADET" localSheetId="4" hidden="1">{"'gráf jan00'!$A$1:$AK$41"}</definedName>
    <definedName name="DFGADET" localSheetId="9" hidden="1">{"'gráf jan00'!$A$1:$AK$41"}</definedName>
    <definedName name="DFGADET" localSheetId="8" hidden="1">{"'gráf jan00'!$A$1:$AK$41"}</definedName>
    <definedName name="DFGADET" hidden="1">{"'gráf jan00'!$A$1:$AK$41"}</definedName>
    <definedName name="DFGDFG" localSheetId="15">#REF!</definedName>
    <definedName name="DFGDFG">#REF!</definedName>
    <definedName name="DFGDFGD" localSheetId="4" hidden="1">{"'Quadro'!$A$4:$BG$78"}</definedName>
    <definedName name="DFGDFGD" localSheetId="9" hidden="1">{"'Quadro'!$A$4:$BG$78"}</definedName>
    <definedName name="DFGDFGD" localSheetId="8" hidden="1">{"'Quadro'!$A$4:$BG$78"}</definedName>
    <definedName name="DFGDFGD" hidden="1">{"'Quadro'!$A$4:$BG$78"}</definedName>
    <definedName name="dfgs" hidden="1">{#N/A,#N/A,TRUE,"Serviços"}</definedName>
    <definedName name="dfgss" hidden="1">{#N/A,#N/A,TRUE,"Serviços"}</definedName>
    <definedName name="dfsfenk" localSheetId="4">'[205]Indice de Reajuste'!#REF!</definedName>
    <definedName name="dfsfenk" localSheetId="15">'[205]Indice de Reajuste'!#REF!</definedName>
    <definedName name="dfsfenk" localSheetId="21">'[206]Indice de Reajuste'!#REF!</definedName>
    <definedName name="dfsfenk">'[205]Indice de Reajuste'!#REF!</definedName>
    <definedName name="dfuil" localSheetId="4" hidden="1">{"'RR'!$A$2:$E$81"}</definedName>
    <definedName name="dfuil" localSheetId="9" hidden="1">{"'RR'!$A$2:$E$81"}</definedName>
    <definedName name="dfuil" localSheetId="8" hidden="1">{"'RR'!$A$2:$E$81"}</definedName>
    <definedName name="dfuil" hidden="1">{"'RR'!$A$2:$E$81"}</definedName>
    <definedName name="dfv" localSheetId="4" hidden="1">{#N/A,#N/A,FALSE,"GERAL";#N/A,#N/A,FALSE,"012-96";#N/A,#N/A,FALSE,"018-96";#N/A,#N/A,FALSE,"027-96";#N/A,#N/A,FALSE,"059-96";#N/A,#N/A,FALSE,"076-96";#N/A,#N/A,FALSE,"019-97";#N/A,#N/A,FALSE,"021-97";#N/A,#N/A,FALSE,"022-97";#N/A,#N/A,FALSE,"028-97"}</definedName>
    <definedName name="dfv" localSheetId="9" hidden="1">{#N/A,#N/A,FALSE,"GERAL";#N/A,#N/A,FALSE,"012-96";#N/A,#N/A,FALSE,"018-96";#N/A,#N/A,FALSE,"027-96";#N/A,#N/A,FALSE,"059-96";#N/A,#N/A,FALSE,"076-96";#N/A,#N/A,FALSE,"019-97";#N/A,#N/A,FALSE,"021-97";#N/A,#N/A,FALSE,"022-97";#N/A,#N/A,FALSE,"028-97"}</definedName>
    <definedName name="dfv" localSheetId="8" hidden="1">{#N/A,#N/A,FALSE,"GERAL";#N/A,#N/A,FALSE,"012-96";#N/A,#N/A,FALSE,"018-96";#N/A,#N/A,FALSE,"027-96";#N/A,#N/A,FALSE,"059-96";#N/A,#N/A,FALSE,"076-96";#N/A,#N/A,FALSE,"019-97";#N/A,#N/A,FALSE,"021-97";#N/A,#N/A,FALSE,"022-97";#N/A,#N/A,FALSE,"028-97"}</definedName>
    <definedName name="dfv" hidden="1">{#N/A,#N/A,FALSE,"GERAL";#N/A,#N/A,FALSE,"012-96";#N/A,#N/A,FALSE,"018-96";#N/A,#N/A,FALSE,"027-96";#N/A,#N/A,FALSE,"059-96";#N/A,#N/A,FALSE,"076-96";#N/A,#N/A,FALSE,"019-97";#N/A,#N/A,FALSE,"021-97";#N/A,#N/A,FALSE,"022-97";#N/A,#N/A,FALSE,"028-97"}</definedName>
    <definedName name="DGA" localSheetId="4">'[106]PRO-08'!#REF!</definedName>
    <definedName name="DGA" localSheetId="15">'[106]PRO-08'!#REF!</definedName>
    <definedName name="DGA" localSheetId="21">'[107]PRO-08'!#REF!</definedName>
    <definedName name="DGA">'[106]PRO-08'!#REF!</definedName>
    <definedName name="DGA_10" localSheetId="4">'[108]PRO-08'!#REF!</definedName>
    <definedName name="DGA_10" localSheetId="15">'[108]PRO-08'!#REF!</definedName>
    <definedName name="DGA_10">'[108]PRO-08'!#REF!</definedName>
    <definedName name="DGA_25" localSheetId="4">'[108]PRO-08'!#REF!</definedName>
    <definedName name="DGA_25" localSheetId="15">'[108]PRO-08'!#REF!</definedName>
    <definedName name="DGA_25">'[108]PRO-08'!#REF!</definedName>
    <definedName name="DGA_27" localSheetId="4">'[108]PRO-08'!#REF!</definedName>
    <definedName name="DGA_27" localSheetId="15">'[108]PRO-08'!#REF!</definedName>
    <definedName name="DGA_27">'[108]PRO-08'!#REF!</definedName>
    <definedName name="DGA_29" localSheetId="4">'[108]PRO-08'!#REF!</definedName>
    <definedName name="DGA_29" localSheetId="15">'[108]PRO-08'!#REF!</definedName>
    <definedName name="DGA_29">'[108]PRO-08'!#REF!</definedName>
    <definedName name="DGA_9" localSheetId="4">'[108]PRO-08'!#REF!</definedName>
    <definedName name="DGA_9" localSheetId="15">'[108]PRO-08'!#REF!</definedName>
    <definedName name="DGA_9">'[108]PRO-08'!#REF!</definedName>
    <definedName name="DGF" localSheetId="4" hidden="1">{#N/A,#N/A,FALSE,"MO (2)"}</definedName>
    <definedName name="DGF" localSheetId="21" hidden="1">{#N/A,#N/A,FALSE,"MO (2)"}</definedName>
    <definedName name="DGF" localSheetId="9" hidden="1">{#N/A,#N/A,FALSE,"MO (2)"}</definedName>
    <definedName name="DGF" localSheetId="8" hidden="1">{#N/A,#N/A,FALSE,"MO (2)"}</definedName>
    <definedName name="DGF" hidden="1">{#N/A,#N/A,FALSE,"MO (2)"}</definedName>
    <definedName name="DGF_1" hidden="1">{#N/A,#N/A,FALSE,"MO (2)"}</definedName>
    <definedName name="DIA" localSheetId="4">"$#REF!.$H$4"</definedName>
    <definedName name="DIA">'[72]DADOS GERAIS'!$C$15</definedName>
    <definedName name="DIA_11" localSheetId="4">#REF!</definedName>
    <definedName name="DIA_11" localSheetId="15">#REF!</definedName>
    <definedName name="DIA_11" localSheetId="9">#REF!</definedName>
    <definedName name="DIA_11" localSheetId="8">#REF!</definedName>
    <definedName name="DIA_11">#REF!</definedName>
    <definedName name="Dias_Decorridos">[23]DADOS!$B$23</definedName>
    <definedName name="DIE">'[207]INSUMOS BÁSICOS'!$E$67</definedName>
    <definedName name="DIESEL" localSheetId="4">#REF!</definedName>
    <definedName name="DIESEL" localSheetId="15">#REF!</definedName>
    <definedName name="DIESEL" localSheetId="21">#REF!</definedName>
    <definedName name="DIESEL" localSheetId="9">#REF!</definedName>
    <definedName name="DIESEL" localSheetId="8">#REF!</definedName>
    <definedName name="DIESEL">#REF!</definedName>
    <definedName name="diesel100" localSheetId="4">[40]INVENTÁRIO!$D$5</definedName>
    <definedName name="diesel100">[40]INVENTÁRIO!$D$5</definedName>
    <definedName name="DIESEL2" localSheetId="4">[41]INVENTÁRIO!$D$5</definedName>
    <definedName name="DIESEL2">[41]INVENTÁRIO!$D$5</definedName>
    <definedName name="DIGITAL" localSheetId="4">#N/A</definedName>
    <definedName name="DIGITAL" localSheetId="9">'Mem Calc Pontes'!DIGITAL</definedName>
    <definedName name="DIGITAL" localSheetId="8">'Mem. Calc.'!DIGITAL</definedName>
    <definedName name="DIGITAL">[0]!DIGITAL</definedName>
    <definedName name="DIGITAL_25" localSheetId="4">#N/A</definedName>
    <definedName name="DIGITAL_25" localSheetId="9">'Mem Calc Pontes'!DIGITAL_25</definedName>
    <definedName name="DIGITAL_25" localSheetId="8">'Mem. Calc.'!DIGITAL_25</definedName>
    <definedName name="DIGITAL_25">[0]!DIGITAL_25</definedName>
    <definedName name="DILO_Ferrovia" localSheetId="4" hidden="1">{"'Quadro'!$A$4:$BG$78"}</definedName>
    <definedName name="DILO_Ferrovia" localSheetId="9" hidden="1">{"'Quadro'!$A$4:$BG$78"}</definedName>
    <definedName name="DILO_Ferrovia" localSheetId="8" hidden="1">{"'Quadro'!$A$4:$BG$78"}</definedName>
    <definedName name="DILO_Ferrovia" hidden="1">{"'Quadro'!$A$4:$BG$78"}</definedName>
    <definedName name="dince" localSheetId="15">#REF!</definedName>
    <definedName name="dince">#REF!</definedName>
    <definedName name="disdjo" localSheetId="4" hidden="1">{#N/A,#N/A,FALSE,"GERAL";#N/A,#N/A,FALSE,"012-96";#N/A,#N/A,FALSE,"018-96";#N/A,#N/A,FALSE,"027-96";#N/A,#N/A,FALSE,"059-96";#N/A,#N/A,FALSE,"076-96";#N/A,#N/A,FALSE,"019-97";#N/A,#N/A,FALSE,"021-97";#N/A,#N/A,FALSE,"022-97";#N/A,#N/A,FALSE,"028-97"}</definedName>
    <definedName name="disdjo" localSheetId="9" hidden="1">{#N/A,#N/A,FALSE,"GERAL";#N/A,#N/A,FALSE,"012-96";#N/A,#N/A,FALSE,"018-96";#N/A,#N/A,FALSE,"027-96";#N/A,#N/A,FALSE,"059-96";#N/A,#N/A,FALSE,"076-96";#N/A,#N/A,FALSE,"019-97";#N/A,#N/A,FALSE,"021-97";#N/A,#N/A,FALSE,"022-97";#N/A,#N/A,FALSE,"028-97"}</definedName>
    <definedName name="disdjo" localSheetId="8" hidden="1">{#N/A,#N/A,FALSE,"GERAL";#N/A,#N/A,FALSE,"012-96";#N/A,#N/A,FALSE,"018-96";#N/A,#N/A,FALSE,"027-96";#N/A,#N/A,FALSE,"059-96";#N/A,#N/A,FALSE,"076-96";#N/A,#N/A,FALSE,"019-97";#N/A,#N/A,FALSE,"021-97";#N/A,#N/A,FALSE,"022-97";#N/A,#N/A,FALSE,"028-97"}</definedName>
    <definedName name="disdjo" hidden="1">{#N/A,#N/A,FALSE,"GERAL";#N/A,#N/A,FALSE,"012-96";#N/A,#N/A,FALSE,"018-96";#N/A,#N/A,FALSE,"027-96";#N/A,#N/A,FALSE,"059-96";#N/A,#N/A,FALSE,"076-96";#N/A,#N/A,FALSE,"019-97";#N/A,#N/A,FALSE,"021-97";#N/A,#N/A,FALSE,"022-97";#N/A,#N/A,FALSE,"028-97"}</definedName>
    <definedName name="disp1" localSheetId="4" hidden="1">{"'RR'!$A$2:$E$81"}</definedName>
    <definedName name="disp1" localSheetId="9" hidden="1">{"'RR'!$A$2:$E$81"}</definedName>
    <definedName name="disp1" localSheetId="8" hidden="1">{"'RR'!$A$2:$E$81"}</definedName>
    <definedName name="disp1" hidden="1">{"'RR'!$A$2:$E$81"}</definedName>
    <definedName name="Displocopaul1" localSheetId="4" hidden="1">{"'gráf jan00'!$A$1:$AK$41"}</definedName>
    <definedName name="Displocopaul1" localSheetId="9" hidden="1">{"'gráf jan00'!$A$1:$AK$41"}</definedName>
    <definedName name="Displocopaul1" localSheetId="8" hidden="1">{"'gráf jan00'!$A$1:$AK$41"}</definedName>
    <definedName name="Displocopaul1" hidden="1">{"'gráf jan00'!$A$1:$AK$41"}</definedName>
    <definedName name="disppaul" localSheetId="4" hidden="1">{"'gráf jan00'!$A$1:$AK$41"}</definedName>
    <definedName name="disppaul" localSheetId="9" hidden="1">{"'gráf jan00'!$A$1:$AK$41"}</definedName>
    <definedName name="disppaul" localSheetId="8" hidden="1">{"'gráf jan00'!$A$1:$AK$41"}</definedName>
    <definedName name="disppaul" hidden="1">{"'gráf jan00'!$A$1:$AK$41"}</definedName>
    <definedName name="Disppaul1" localSheetId="4" hidden="1">{"'gráf jan00'!$A$1:$AK$41"}</definedName>
    <definedName name="Disppaul1" localSheetId="9" hidden="1">{"'gráf jan00'!$A$1:$AK$41"}</definedName>
    <definedName name="Disppaul1" localSheetId="8" hidden="1">{"'gráf jan00'!$A$1:$AK$41"}</definedName>
    <definedName name="Disppaul1" hidden="1">{"'gráf jan00'!$A$1:$AK$41"}</definedName>
    <definedName name="disppaul10" localSheetId="4" hidden="1">{"'gráf jan00'!$A$1:$AK$41"}</definedName>
    <definedName name="disppaul10" localSheetId="9" hidden="1">{"'gráf jan00'!$A$1:$AK$41"}</definedName>
    <definedName name="disppaul10" localSheetId="8" hidden="1">{"'gráf jan00'!$A$1:$AK$41"}</definedName>
    <definedName name="disppaul10" hidden="1">{"'gráf jan00'!$A$1:$AK$41"}</definedName>
    <definedName name="disppaul100" localSheetId="4" hidden="1">{"'gráf jan00'!$A$1:$AK$41"}</definedName>
    <definedName name="disppaul100" localSheetId="9" hidden="1">{"'gráf jan00'!$A$1:$AK$41"}</definedName>
    <definedName name="disppaul100" localSheetId="8" hidden="1">{"'gráf jan00'!$A$1:$AK$41"}</definedName>
    <definedName name="disppaul100" hidden="1">{"'gráf jan00'!$A$1:$AK$41"}</definedName>
    <definedName name="disppaul11" localSheetId="4" hidden="1">{"'Quadro'!$A$4:$BG$78"}</definedName>
    <definedName name="disppaul11" localSheetId="9" hidden="1">{"'Quadro'!$A$4:$BG$78"}</definedName>
    <definedName name="disppaul11" localSheetId="8" hidden="1">{"'Quadro'!$A$4:$BG$78"}</definedName>
    <definedName name="disppaul11" hidden="1">{"'Quadro'!$A$4:$BG$78"}</definedName>
    <definedName name="disppaul12" localSheetId="4" hidden="1">{"'gráf jan00'!$A$1:$AK$41"}</definedName>
    <definedName name="disppaul12" localSheetId="9" hidden="1">{"'gráf jan00'!$A$1:$AK$41"}</definedName>
    <definedName name="disppaul12" localSheetId="8" hidden="1">{"'gráf jan00'!$A$1:$AK$41"}</definedName>
    <definedName name="disppaul12" hidden="1">{"'gráf jan00'!$A$1:$AK$41"}</definedName>
    <definedName name="disppaul13" localSheetId="4" hidden="1">{"'gráf jan00'!$A$1:$AK$41"}</definedName>
    <definedName name="disppaul13" localSheetId="9" hidden="1">{"'gráf jan00'!$A$1:$AK$41"}</definedName>
    <definedName name="disppaul13" localSheetId="8" hidden="1">{"'gráf jan00'!$A$1:$AK$41"}</definedName>
    <definedName name="disppaul13" hidden="1">{"'gráf jan00'!$A$1:$AK$41"}</definedName>
    <definedName name="disppaul14" localSheetId="4" hidden="1">{"'gráf jan00'!$A$1:$AK$41"}</definedName>
    <definedName name="disppaul14" localSheetId="9" hidden="1">{"'gráf jan00'!$A$1:$AK$41"}</definedName>
    <definedName name="disppaul14" localSheetId="8" hidden="1">{"'gráf jan00'!$A$1:$AK$41"}</definedName>
    <definedName name="disppaul14" hidden="1">{"'gráf jan00'!$A$1:$AK$41"}</definedName>
    <definedName name="disppaul15" localSheetId="4" hidden="1">{"'gráf jan00'!$A$1:$AK$41"}</definedName>
    <definedName name="disppaul15" localSheetId="9" hidden="1">{"'gráf jan00'!$A$1:$AK$41"}</definedName>
    <definedName name="disppaul15" localSheetId="8" hidden="1">{"'gráf jan00'!$A$1:$AK$41"}</definedName>
    <definedName name="disppaul15" hidden="1">{"'gráf jan00'!$A$1:$AK$41"}</definedName>
    <definedName name="disppaul2" localSheetId="4" hidden="1">{"'gráf jan00'!$A$1:$AK$41"}</definedName>
    <definedName name="disppaul2" localSheetId="9" hidden="1">{"'gráf jan00'!$A$1:$AK$41"}</definedName>
    <definedName name="disppaul2" localSheetId="8" hidden="1">{"'gráf jan00'!$A$1:$AK$41"}</definedName>
    <definedName name="disppaul2" hidden="1">{"'gráf jan00'!$A$1:$AK$41"}</definedName>
    <definedName name="disppaul4" localSheetId="4" hidden="1">{"'gráf jan00'!$A$1:$AK$41"}</definedName>
    <definedName name="disppaul4" localSheetId="9" hidden="1">{"'gráf jan00'!$A$1:$AK$41"}</definedName>
    <definedName name="disppaul4" localSheetId="8" hidden="1">{"'gráf jan00'!$A$1:$AK$41"}</definedName>
    <definedName name="disppaul4" hidden="1">{"'gráf jan00'!$A$1:$AK$41"}</definedName>
    <definedName name="DispTelGASAG" localSheetId="4" hidden="1">{"'teste'!$B$2:$R$49"}</definedName>
    <definedName name="DispTelGASAG" localSheetId="9" hidden="1">{"'teste'!$B$2:$R$49"}</definedName>
    <definedName name="DispTelGASAG" localSheetId="8" hidden="1">{"'teste'!$B$2:$R$49"}</definedName>
    <definedName name="DispTelGASAG" hidden="1">{"'teste'!$B$2:$R$49"}</definedName>
    <definedName name="DIST">#REF!</definedName>
    <definedName name="DIST1">#REF!</definedName>
    <definedName name="DIST10">#REF!</definedName>
    <definedName name="DIST2">#REF!</definedName>
    <definedName name="DISTA" localSheetId="15">#REF!</definedName>
    <definedName name="DISTA">#REF!</definedName>
    <definedName name="DISTCC">[73]DADOS!$H$12</definedName>
    <definedName name="DISTP" localSheetId="15">#REF!</definedName>
    <definedName name="DISTP">#REF!</definedName>
    <definedName name="DISTS" localSheetId="15">#REF!</definedName>
    <definedName name="DISTS">#REF!</definedName>
    <definedName name="DIVE">#N/A</definedName>
    <definedName name="DJ" localSheetId="4">#REF!</definedName>
    <definedName name="DJ" localSheetId="15">#REF!</definedName>
    <definedName name="DJ" localSheetId="21">#REF!</definedName>
    <definedName name="DJ" localSheetId="9">#REF!</definedName>
    <definedName name="DJ" localSheetId="8">#REF!</definedName>
    <definedName name="DJ">#REF!</definedName>
    <definedName name="DJ_25" localSheetId="4">#REF!</definedName>
    <definedName name="DJ_25" localSheetId="15">#REF!</definedName>
    <definedName name="DJ_25" localSheetId="9">#REF!</definedName>
    <definedName name="DJ_25" localSheetId="8">#REF!</definedName>
    <definedName name="DJ_25">#REF!</definedName>
    <definedName name="DMT" localSheetId="4">'[208]C.U'!$D$1651,'[208]C.U'!$D$1155</definedName>
    <definedName name="DMT">"$#REF!.$E$#REF!"</definedName>
    <definedName name="DMT.BET.CBA" localSheetId="4">#REF!</definedName>
    <definedName name="DMT.BET.CBA" localSheetId="15">#REF!</definedName>
    <definedName name="DMT.BET.CBA" localSheetId="9">#REF!</definedName>
    <definedName name="DMT.BET.CBA" localSheetId="8">#REF!</definedName>
    <definedName name="DMT.BET.CBA">#REF!</definedName>
    <definedName name="DMT.BETUMINCBA" localSheetId="4">#REF!</definedName>
    <definedName name="DMT.BETUMINCBA" localSheetId="15">#REF!</definedName>
    <definedName name="DMT.BETUMINCBA" localSheetId="9">#REF!</definedName>
    <definedName name="DMT.BETUMINCBA" localSheetId="8">#REF!</definedName>
    <definedName name="DMT.BETUMINCBA">#REF!</definedName>
    <definedName name="DMT.CIMENTO" localSheetId="4">#REF!</definedName>
    <definedName name="DMT.CIMENTO" localSheetId="15">#REF!</definedName>
    <definedName name="DMT.CIMENTO" localSheetId="9">#REF!</definedName>
    <definedName name="DMT.CIMENTO" localSheetId="8">#REF!</definedName>
    <definedName name="DMT.CIMENTO">#REF!</definedName>
    <definedName name="DMT_0_50" localSheetId="15">#REF!</definedName>
    <definedName name="DMT_0_50" localSheetId="21">#REF!</definedName>
    <definedName name="DMT_0_50">#REF!</definedName>
    <definedName name="DMT_0_50_10" localSheetId="15">#REF!</definedName>
    <definedName name="DMT_0_50_10">#REF!</definedName>
    <definedName name="DMT_0_50_4">"$#REF!.$#REF!$#REF!"</definedName>
    <definedName name="DMT_0_50_5" localSheetId="4">#REF!</definedName>
    <definedName name="DMT_0_50_5" localSheetId="15">#REF!</definedName>
    <definedName name="DMT_0_50_5" localSheetId="9">#REF!</definedName>
    <definedName name="DMT_0_50_5" localSheetId="8">#REF!</definedName>
    <definedName name="DMT_0_50_5">#REF!</definedName>
    <definedName name="DMT_0_50_6" localSheetId="4">#REF!</definedName>
    <definedName name="DMT_0_50_6" localSheetId="15">#REF!</definedName>
    <definedName name="DMT_0_50_6" localSheetId="9">#REF!</definedName>
    <definedName name="DMT_0_50_6" localSheetId="8">#REF!</definedName>
    <definedName name="DMT_0_50_6">#REF!</definedName>
    <definedName name="DMT_0_50_9" localSheetId="4">#REF!</definedName>
    <definedName name="DMT_0_50_9" localSheetId="15">#REF!</definedName>
    <definedName name="DMT_0_50_9" localSheetId="9">#REF!</definedName>
    <definedName name="DMT_0_50_9" localSheetId="8">#REF!</definedName>
    <definedName name="DMT_0_50_9">#REF!</definedName>
    <definedName name="dmt_1">0</definedName>
    <definedName name="dmt_10">0</definedName>
    <definedName name="DMT_1000" localSheetId="15">#REF!</definedName>
    <definedName name="dmt_1000" localSheetId="21">#REF!</definedName>
    <definedName name="DMT_1000">#REF!</definedName>
    <definedName name="dmt_1000_10" localSheetId="15">#REF!</definedName>
    <definedName name="dmt_1000_10">#REF!</definedName>
    <definedName name="dmt_1000_5" localSheetId="15">#REF!</definedName>
    <definedName name="dmt_1000_5">#REF!</definedName>
    <definedName name="dmt_1000_6" localSheetId="15">#REF!</definedName>
    <definedName name="dmt_1000_6">#REF!</definedName>
    <definedName name="dmt_1000_9" localSheetId="15">#REF!</definedName>
    <definedName name="dmt_1000_9">#REF!</definedName>
    <definedName name="dmt_11">0</definedName>
    <definedName name="dmt_12">0</definedName>
    <definedName name="dmt_1200" localSheetId="15">#REF!</definedName>
    <definedName name="dmt_1200" localSheetId="21">#REF!</definedName>
    <definedName name="dmt_1200">#REF!</definedName>
    <definedName name="dmt_13">0</definedName>
    <definedName name="dmt_14">0</definedName>
    <definedName name="dmt_1400" localSheetId="15">#REF!</definedName>
    <definedName name="dmt_1400" localSheetId="21">#REF!</definedName>
    <definedName name="dmt_1400">#REF!</definedName>
    <definedName name="dmt_15">0</definedName>
    <definedName name="dmt_16">0</definedName>
    <definedName name="dmt_1600" localSheetId="15">#REF!</definedName>
    <definedName name="dmt_1600" localSheetId="21">#REF!</definedName>
    <definedName name="dmt_1600">#REF!</definedName>
    <definedName name="dmt_17">0</definedName>
    <definedName name="dmt_18">0</definedName>
    <definedName name="dmt_1800">#REF!</definedName>
    <definedName name="dmt_19">0</definedName>
    <definedName name="dmt_2">0</definedName>
    <definedName name="dmt_20">0</definedName>
    <definedName name="DMT_200" localSheetId="15">#REF!</definedName>
    <definedName name="dmt_200" localSheetId="21">#REF!</definedName>
    <definedName name="DMT_200">#REF!</definedName>
    <definedName name="dmt_200_10" localSheetId="15">#REF!</definedName>
    <definedName name="dmt_200_10">#REF!</definedName>
    <definedName name="DMT_200_400" localSheetId="15">#REF!</definedName>
    <definedName name="DMT_200_400" localSheetId="21">#REF!</definedName>
    <definedName name="DMT_200_400">#REF!</definedName>
    <definedName name="DMT_200_400_10" localSheetId="15">#REF!</definedName>
    <definedName name="DMT_200_400_10">#REF!</definedName>
    <definedName name="DMT_200_400_4">"$#REF!.$#REF!$#REF!"</definedName>
    <definedName name="DMT_200_400_5" localSheetId="4">#REF!</definedName>
    <definedName name="DMT_200_400_5" localSheetId="15">#REF!</definedName>
    <definedName name="DMT_200_400_5" localSheetId="9">#REF!</definedName>
    <definedName name="DMT_200_400_5" localSheetId="8">#REF!</definedName>
    <definedName name="DMT_200_400_5">#REF!</definedName>
    <definedName name="DMT_200_400_6" localSheetId="4">#REF!</definedName>
    <definedName name="DMT_200_400_6" localSheetId="15">#REF!</definedName>
    <definedName name="DMT_200_400_6" localSheetId="9">#REF!</definedName>
    <definedName name="DMT_200_400_6" localSheetId="8">#REF!</definedName>
    <definedName name="DMT_200_400_6">#REF!</definedName>
    <definedName name="DMT_200_400_9" localSheetId="4">#REF!</definedName>
    <definedName name="DMT_200_400_9" localSheetId="15">#REF!</definedName>
    <definedName name="DMT_200_400_9" localSheetId="9">#REF!</definedName>
    <definedName name="DMT_200_400_9" localSheetId="8">#REF!</definedName>
    <definedName name="DMT_200_400_9">#REF!</definedName>
    <definedName name="dmt_200_5" localSheetId="15">#REF!</definedName>
    <definedName name="dmt_200_5">#REF!</definedName>
    <definedName name="dmt_200_6" localSheetId="15">#REF!</definedName>
    <definedName name="dmt_200_6">#REF!</definedName>
    <definedName name="dmt_200_9" localSheetId="15">#REF!</definedName>
    <definedName name="dmt_200_9">#REF!</definedName>
    <definedName name="dmt_2000">#REF!</definedName>
    <definedName name="dmt_21">0</definedName>
    <definedName name="dmt_22">0</definedName>
    <definedName name="dmt_23">0</definedName>
    <definedName name="dmt_24">0</definedName>
    <definedName name="dmt_25">0</definedName>
    <definedName name="dmt_26">0</definedName>
    <definedName name="dmt_27">0</definedName>
    <definedName name="dmt_28">0</definedName>
    <definedName name="dmt_3">0</definedName>
    <definedName name="dmt_3000">#REF!</definedName>
    <definedName name="dmt_4">0</definedName>
    <definedName name="DMT_400" localSheetId="15">#REF!</definedName>
    <definedName name="dmt_400" localSheetId="21">#REF!</definedName>
    <definedName name="DMT_400">#REF!</definedName>
    <definedName name="dmt_400_10" localSheetId="15">#REF!</definedName>
    <definedName name="dmt_400_10">#REF!</definedName>
    <definedName name="dmt_400_5" localSheetId="15">#REF!</definedName>
    <definedName name="dmt_400_5">#REF!</definedName>
    <definedName name="dmt_400_6" localSheetId="15">#REF!</definedName>
    <definedName name="dmt_400_6">#REF!</definedName>
    <definedName name="DMT_400_600" localSheetId="15">#REF!</definedName>
    <definedName name="DMT_400_600" localSheetId="21">#REF!</definedName>
    <definedName name="DMT_400_600">#REF!</definedName>
    <definedName name="DMT_400_600_10" localSheetId="15">#REF!</definedName>
    <definedName name="DMT_400_600_10">#REF!</definedName>
    <definedName name="DMT_400_600_4">"$#REF!.$V$#REF!"</definedName>
    <definedName name="DMT_400_600_5" localSheetId="4">#REF!</definedName>
    <definedName name="DMT_400_600_5" localSheetId="15">#REF!</definedName>
    <definedName name="DMT_400_600_5" localSheetId="9">#REF!</definedName>
    <definedName name="DMT_400_600_5" localSheetId="8">#REF!</definedName>
    <definedName name="DMT_400_600_5">#REF!</definedName>
    <definedName name="DMT_400_600_6" localSheetId="4">#REF!</definedName>
    <definedName name="DMT_400_600_6" localSheetId="15">#REF!</definedName>
    <definedName name="DMT_400_600_6" localSheetId="9">#REF!</definedName>
    <definedName name="DMT_400_600_6" localSheetId="8">#REF!</definedName>
    <definedName name="DMT_400_600_6">#REF!</definedName>
    <definedName name="DMT_400_600_9" localSheetId="4">#REF!</definedName>
    <definedName name="DMT_400_600_9" localSheetId="15">#REF!</definedName>
    <definedName name="DMT_400_600_9" localSheetId="9">#REF!</definedName>
    <definedName name="DMT_400_600_9" localSheetId="8">#REF!</definedName>
    <definedName name="DMT_400_600_9">#REF!</definedName>
    <definedName name="dmt_400_9" localSheetId="15">#REF!</definedName>
    <definedName name="dmt_400_9">#REF!</definedName>
    <definedName name="dmt_5">0</definedName>
    <definedName name="DMT_50" localSheetId="15">#REF!</definedName>
    <definedName name="dmt_50" localSheetId="21">#REF!</definedName>
    <definedName name="DMT_50">#REF!</definedName>
    <definedName name="dmt_50_10" localSheetId="15">#REF!</definedName>
    <definedName name="dmt_50_10">#REF!</definedName>
    <definedName name="DMT_50_200" localSheetId="15">#REF!</definedName>
    <definedName name="DMT_50_200" localSheetId="21">#REF!</definedName>
    <definedName name="DMT_50_200">#REF!</definedName>
    <definedName name="DMT_50_200_10" localSheetId="15">#REF!</definedName>
    <definedName name="DMT_50_200_10">#REF!</definedName>
    <definedName name="DMT_50_200_4">"$#REF!.$#REF!$#REF!"</definedName>
    <definedName name="DMT_50_200_5" localSheetId="4">#REF!</definedName>
    <definedName name="DMT_50_200_5" localSheetId="15">#REF!</definedName>
    <definedName name="DMT_50_200_5" localSheetId="9">#REF!</definedName>
    <definedName name="DMT_50_200_5" localSheetId="8">#REF!</definedName>
    <definedName name="DMT_50_200_5">#REF!</definedName>
    <definedName name="DMT_50_200_6" localSheetId="4">#REF!</definedName>
    <definedName name="DMT_50_200_6" localSheetId="15">#REF!</definedName>
    <definedName name="DMT_50_200_6" localSheetId="9">#REF!</definedName>
    <definedName name="DMT_50_200_6" localSheetId="8">#REF!</definedName>
    <definedName name="DMT_50_200_6">#REF!</definedName>
    <definedName name="DMT_50_200_9" localSheetId="4">#REF!</definedName>
    <definedName name="DMT_50_200_9" localSheetId="15">#REF!</definedName>
    <definedName name="DMT_50_200_9" localSheetId="9">#REF!</definedName>
    <definedName name="DMT_50_200_9" localSheetId="8">#REF!</definedName>
    <definedName name="DMT_50_200_9">#REF!</definedName>
    <definedName name="dmt_50_5" localSheetId="15">#REF!</definedName>
    <definedName name="dmt_50_5">#REF!</definedName>
    <definedName name="dmt_50_6" localSheetId="15">#REF!</definedName>
    <definedName name="dmt_50_6">#REF!</definedName>
    <definedName name="dmt_50_9" localSheetId="15">#REF!</definedName>
    <definedName name="dmt_50_9">#REF!</definedName>
    <definedName name="dmt_5000" localSheetId="15">#REF!</definedName>
    <definedName name="dmt_5000" localSheetId="21">#REF!</definedName>
    <definedName name="dmt_5000">#REF!</definedName>
    <definedName name="dmt_6">0</definedName>
    <definedName name="DMT_600" localSheetId="15">#REF!</definedName>
    <definedName name="dmt_600" localSheetId="21">#REF!</definedName>
    <definedName name="DMT_600">#REF!</definedName>
    <definedName name="dmt_600_10" localSheetId="15">#REF!</definedName>
    <definedName name="dmt_600_10">#REF!</definedName>
    <definedName name="dmt_600_5" localSheetId="15">#REF!</definedName>
    <definedName name="dmt_600_5">#REF!</definedName>
    <definedName name="dmt_600_6" localSheetId="15">#REF!</definedName>
    <definedName name="dmt_600_6">#REF!</definedName>
    <definedName name="dmt_600_9" localSheetId="15">#REF!</definedName>
    <definedName name="dmt_600_9">#REF!</definedName>
    <definedName name="dmt_7">0</definedName>
    <definedName name="dmt_8">0</definedName>
    <definedName name="DMT_800" localSheetId="15">#REF!</definedName>
    <definedName name="dmt_800" localSheetId="21">#REF!</definedName>
    <definedName name="DMT_800">#REF!</definedName>
    <definedName name="dmt_800_10" localSheetId="15">#REF!</definedName>
    <definedName name="dmt_800_10">#REF!</definedName>
    <definedName name="dmt_800_5" localSheetId="15">#REF!</definedName>
    <definedName name="dmt_800_5">#REF!</definedName>
    <definedName name="dmt_800_6" localSheetId="15">#REF!</definedName>
    <definedName name="dmt_800_6">#REF!</definedName>
    <definedName name="dmt_800_9" localSheetId="15">#REF!</definedName>
    <definedName name="dmt_800_9">#REF!</definedName>
    <definedName name="dmt_9">0</definedName>
    <definedName name="DMT_Ar_C" localSheetId="15">#REF!</definedName>
    <definedName name="DMT_Ar_C">#REF!</definedName>
    <definedName name="DMT_Ar_P" localSheetId="4">#REF!</definedName>
    <definedName name="DMT_Ar_P" localSheetId="15">#REF!</definedName>
    <definedName name="DMT_Ar_P">#REF!</definedName>
    <definedName name="DMT_Ar_UCBUQ" localSheetId="4">#REF!</definedName>
    <definedName name="DMT_Ar_UCBUQ" localSheetId="15">#REF!</definedName>
    <definedName name="DMT_Ar_UCBUQ">#REF!</definedName>
    <definedName name="DMT_AREAL_USINAPMF" localSheetId="4">#REF!</definedName>
    <definedName name="DMT_AREAL_USINAPMF" localSheetId="15">#REF!</definedName>
    <definedName name="DMT_AREAL_USINAPMF">#REF!</definedName>
    <definedName name="DMT_AREIAL_PISTA" localSheetId="4">#REF!</definedName>
    <definedName name="DMT_AREIAL_PISTA" localSheetId="15">#REF!</definedName>
    <definedName name="DMT_AREIAL_PISTA">#REF!</definedName>
    <definedName name="DMT_BRITA_MICRORREVESTIMENTO__P">" "</definedName>
    <definedName name="DMT_BRITA_PMF__P">" "</definedName>
    <definedName name="DMT_C_P" localSheetId="4">#REF!</definedName>
    <definedName name="DMT_C_P" localSheetId="15">#REF!</definedName>
    <definedName name="DMT_C_P" localSheetId="9">#REF!</definedName>
    <definedName name="DMT_C_P" localSheetId="8">#REF!</definedName>
    <definedName name="DMT_C_P">#REF!</definedName>
    <definedName name="DMT_C_PS" localSheetId="4">#REF!</definedName>
    <definedName name="DMT_C_PS" localSheetId="15">#REF!</definedName>
    <definedName name="DMT_C_PS" localSheetId="9">#REF!</definedName>
    <definedName name="DMT_C_PS" localSheetId="8">#REF!</definedName>
    <definedName name="DMT_C_PS">#REF!</definedName>
    <definedName name="DMT_Cim_P" localSheetId="4">#REF!</definedName>
    <definedName name="DMT_Cim_P" localSheetId="15">#REF!</definedName>
    <definedName name="DMT_Cim_P" localSheetId="9">#REF!</definedName>
    <definedName name="DMT_Cim_P" localSheetId="8">#REF!</definedName>
    <definedName name="DMT_Cim_P">#REF!</definedName>
    <definedName name="DMT_Filer_P.SINOP" localSheetId="4">#REF!</definedName>
    <definedName name="DMT_Filer_P.SINOP" localSheetId="15">#REF!</definedName>
    <definedName name="DMT_Filer_P.SINOP">#REF!</definedName>
    <definedName name="DMT_Fl_C" localSheetId="4">#REF!</definedName>
    <definedName name="DMT_Fl_C" localSheetId="15">#REF!</definedName>
    <definedName name="DMT_Fl_C">#REF!</definedName>
    <definedName name="DMT_Fl_P" localSheetId="4">#REF!</definedName>
    <definedName name="DMT_Fl_P" localSheetId="15">#REF!</definedName>
    <definedName name="DMT_Fl_P">#REF!</definedName>
    <definedName name="DMT_FORNECEDOR_LOCAL___CANTEIRO__FL_C" localSheetId="4">#REF!</definedName>
    <definedName name="DMT_FORNECEDOR_LOCAL___CANTEIRO__FL_C" localSheetId="15">#REF!</definedName>
    <definedName name="DMT_FORNECEDOR_LOCAL___CANTEIRO__FL_C">#REF!</definedName>
    <definedName name="DMT_Js_C" localSheetId="4">#REF!</definedName>
    <definedName name="DMT_Js_C" localSheetId="15">#REF!</definedName>
    <definedName name="DMT_Js_C">#REF!</definedName>
    <definedName name="DMT_Js_Cnp" localSheetId="4">#REF!</definedName>
    <definedName name="DMT_Js_Cnp" localSheetId="15">#REF!</definedName>
    <definedName name="DMT_Js_Cnp">#REF!</definedName>
    <definedName name="DMT_Js_P" localSheetId="4">#REF!</definedName>
    <definedName name="DMT_Js_P" localSheetId="15">#REF!</definedName>
    <definedName name="DMT_Js_P">#REF!</definedName>
    <definedName name="DMT_Js_Pnp" localSheetId="4">#REF!</definedName>
    <definedName name="DMT_Js_Pnp" localSheetId="15">#REF!</definedName>
    <definedName name="DMT_Js_Pnp">#REF!</definedName>
    <definedName name="DMT_Mat.Desc._Descarte" localSheetId="15">#REF!</definedName>
    <definedName name="DMT_Mat.Desc._Descarte">#REF!</definedName>
    <definedName name="DMT_P" localSheetId="4">#REF!</definedName>
    <definedName name="DMT_P" localSheetId="15">#REF!</definedName>
    <definedName name="DMT_P">#REF!</definedName>
    <definedName name="DMT_P_C" localSheetId="4">#REF!</definedName>
    <definedName name="DMT_P_C" localSheetId="15">#REF!</definedName>
    <definedName name="DMT_P_C">#REF!</definedName>
    <definedName name="DMT_Pb_C" localSheetId="4">#REF!</definedName>
    <definedName name="DMT_Pb_C" localSheetId="15">#REF!</definedName>
    <definedName name="DMT_Pb_C">#REF!</definedName>
    <definedName name="DMT_Pe_C" localSheetId="4">#REF!</definedName>
    <definedName name="DMT_Pe_C" localSheetId="15">#REF!</definedName>
    <definedName name="DMT_Pe_C">#REF!</definedName>
    <definedName name="DMT_Pe_P" localSheetId="4">#REF!</definedName>
    <definedName name="DMT_Pe_P" localSheetId="15">#REF!</definedName>
    <definedName name="DMT_Pe_P">#REF!</definedName>
    <definedName name="DMT_Pe_UCBUQ" localSheetId="4">#REF!</definedName>
    <definedName name="DMT_Pe_UCBUQ" localSheetId="15">#REF!</definedName>
    <definedName name="DMT_Pe_UCBUQ">#REF!</definedName>
    <definedName name="DMT_PROD.BETUM._US.CBUQ" localSheetId="4">#REF!</definedName>
    <definedName name="DMT_PROD.BETUM._US.CBUQ" localSheetId="15">#REF!</definedName>
    <definedName name="DMT_PROD.BETUM._US.CBUQ">#REF!</definedName>
    <definedName name="DMT_Ucbuq_Pista_geral" localSheetId="4">#REF!</definedName>
    <definedName name="DMT_Ucbuq_Pista_geral" localSheetId="15">#REF!</definedName>
    <definedName name="DMT_Ucbuq_Pista_geral">#REF!</definedName>
    <definedName name="DMT_Ucbuq_PS" localSheetId="4">#REF!</definedName>
    <definedName name="DMT_Ucbuq_PS" localSheetId="15">#REF!</definedName>
    <definedName name="DMT_Ucbuq_PS">#REF!</definedName>
    <definedName name="DMT_USINA_PISTA" localSheetId="4">#REF!</definedName>
    <definedName name="DMT_USINA_PISTA" localSheetId="15">#REF!</definedName>
    <definedName name="DMT_USINA_PISTA">#REF!</definedName>
    <definedName name="DMTCAPECM" localSheetId="4">#REF!</definedName>
    <definedName name="DMTCAPECM" localSheetId="15">#REF!</definedName>
    <definedName name="DMTCAPECM">#REF!</definedName>
    <definedName name="DMTCIMENTO" localSheetId="4">#REF!</definedName>
    <definedName name="DMTCIMENTO" localSheetId="15">#REF!</definedName>
    <definedName name="DMTCIMENTO">#REF!</definedName>
    <definedName name="DMTMICRO1.5">'[209]MICRO 1.5'!$H$28</definedName>
    <definedName name="DMTRR" localSheetId="4">#REF!</definedName>
    <definedName name="DMTRR" localSheetId="15">#REF!</definedName>
    <definedName name="DMTRR">#REF!</definedName>
    <definedName name="DMTRRR" localSheetId="4">#REF!</definedName>
    <definedName name="DMTRRR" localSheetId="15">#REF!</definedName>
    <definedName name="DMTRRR">#REF!</definedName>
    <definedName name="DNCANT100" localSheetId="15">#REF!</definedName>
    <definedName name="DNCANT100">#REF!</definedName>
    <definedName name="DNCANT109" localSheetId="15">#REF!</definedName>
    <definedName name="DNCANT109">#REF!</definedName>
    <definedName name="DNCANT164" localSheetId="15">#REF!</definedName>
    <definedName name="DNCANT164">#REF!</definedName>
    <definedName name="DNCANT221" localSheetId="15">#REF!</definedName>
    <definedName name="DNCANT221">#REF!</definedName>
    <definedName name="DNCANT223" localSheetId="15">#REF!</definedName>
    <definedName name="DNCANT223">#REF!</definedName>
    <definedName name="DNCANT225" localSheetId="15">#REF!</definedName>
    <definedName name="DNCANT225">#REF!</definedName>
    <definedName name="DNCANT237" localSheetId="15">#REF!</definedName>
    <definedName name="DNCANT237">#REF!</definedName>
    <definedName name="DNCANT270" localSheetId="15">#REF!</definedName>
    <definedName name="DNCANT270">#REF!</definedName>
    <definedName name="DNCANT271" localSheetId="15">#REF!</definedName>
    <definedName name="DNCANT271">#REF!</definedName>
    <definedName name="DNCANT273" localSheetId="15">#REF!</definedName>
    <definedName name="DNCANT273">#REF!</definedName>
    <definedName name="DNCANT274" localSheetId="15">#REF!</definedName>
    <definedName name="DNCANT274">#REF!</definedName>
    <definedName name="DNCANT333" localSheetId="15">#REF!</definedName>
    <definedName name="DNCANT333">#REF!</definedName>
    <definedName name="DNCANT337" localSheetId="15">#REF!</definedName>
    <definedName name="DNCANT337">#REF!</definedName>
    <definedName name="DNCANT352" localSheetId="15">#REF!</definedName>
    <definedName name="DNCANT352">#REF!</definedName>
    <definedName name="DNCANT387ZC" localSheetId="15">#REF!</definedName>
    <definedName name="DNCANT387ZC">#REF!</definedName>
    <definedName name="DNCANT387ZN" localSheetId="15">#REF!</definedName>
    <definedName name="DNCANT387ZN">#REF!</definedName>
    <definedName name="DNCANT387ZS" localSheetId="15">#REF!</definedName>
    <definedName name="DNCANT387ZS">#REF!</definedName>
    <definedName name="dncex101" localSheetId="15">#REF!</definedName>
    <definedName name="dncex101">#REF!</definedName>
    <definedName name="dncex274" localSheetId="15">#REF!</definedName>
    <definedName name="dncex274">#REF!</definedName>
    <definedName name="DNCEXE100" localSheetId="15">#REF!</definedName>
    <definedName name="DNCEXE100">#REF!</definedName>
    <definedName name="DNCEXE109" localSheetId="15">#REF!</definedName>
    <definedName name="DNCEXE109">#REF!</definedName>
    <definedName name="DNCEXE164" localSheetId="15">#REF!</definedName>
    <definedName name="DNCEXE164">#REF!</definedName>
    <definedName name="DNCEXE221" localSheetId="15">#REF!</definedName>
    <definedName name="DNCEXE221">#REF!</definedName>
    <definedName name="DNCEXE223" localSheetId="15">#REF!</definedName>
    <definedName name="DNCEXE223">#REF!</definedName>
    <definedName name="DNCEXE225" localSheetId="15">#REF!</definedName>
    <definedName name="DNCEXE225">#REF!</definedName>
    <definedName name="DNCEXE237" localSheetId="15">#REF!</definedName>
    <definedName name="DNCEXE237">#REF!</definedName>
    <definedName name="DNCEXE270" localSheetId="15">#REF!</definedName>
    <definedName name="DNCEXE270">#REF!</definedName>
    <definedName name="DNCEXE271" localSheetId="15">#REF!</definedName>
    <definedName name="DNCEXE271">#REF!</definedName>
    <definedName name="DNCEXE273" localSheetId="15">#REF!</definedName>
    <definedName name="DNCEXE273">#REF!</definedName>
    <definedName name="DNCEXE274" localSheetId="15">#REF!</definedName>
    <definedName name="DNCEXE274">#REF!</definedName>
    <definedName name="DNCEXE333" localSheetId="15">#REF!</definedName>
    <definedName name="DNCEXE333">#REF!</definedName>
    <definedName name="DNCEXE337" localSheetId="15">#REF!</definedName>
    <definedName name="DNCEXE337">#REF!</definedName>
    <definedName name="DNCEXE352" localSheetId="15">#REF!</definedName>
    <definedName name="DNCEXE352">#REF!</definedName>
    <definedName name="DNCEXE387ZC" localSheetId="15">#REF!</definedName>
    <definedName name="DNCEXE387ZC">#REF!</definedName>
    <definedName name="DNCEXE387ZN" localSheetId="15">#REF!</definedName>
    <definedName name="DNCEXE387ZN">#REF!</definedName>
    <definedName name="DNCEXE387ZS" localSheetId="15">#REF!</definedName>
    <definedName name="DNCEXE387ZS">#REF!</definedName>
    <definedName name="dng" hidden="1">{#N/A,#N/A,FALSE,"GERAL";#N/A,#N/A,FALSE,"012-96";#N/A,#N/A,FALSE,"018-96";#N/A,#N/A,FALSE,"027-96";#N/A,#N/A,FALSE,"059-96";#N/A,#N/A,FALSE,"076-96";#N/A,#N/A,FALSE,"019-97";#N/A,#N/A,FALSE,"021-97";#N/A,#N/A,FALSE,"022-97";#N/A,#N/A,FALSE,"028-97"}</definedName>
    <definedName name="DNIT" localSheetId="4">'[137]Comp P Unit '!$O$37</definedName>
    <definedName name="DNIT">'[137]Comp P Unit '!$O$37</definedName>
    <definedName name="DNIT1" localSheetId="4">[149]Pato!$A$1</definedName>
    <definedName name="DNIT1">[149]Pato!$A$1</definedName>
    <definedName name="dois">#N/A</definedName>
    <definedName name="Dollars" localSheetId="3">#REF!</definedName>
    <definedName name="Dollars">#REF!</definedName>
    <definedName name="Dom_Carna">[176]!Dom_Páscoa-49</definedName>
    <definedName name="Dope">'[111]2.2.9.Medição de dop'!$I$49</definedName>
    <definedName name="DOR" localSheetId="4">'[210]ORÇAMENTO BR-070 LOTE2'!$E$37</definedName>
    <definedName name="DOR">'[210]ORÇAMENTO BR-070 LOTE2'!$E$37</definedName>
    <definedName name="DPD">'[209]CROQUI '!$F$34</definedName>
    <definedName name="DPESSO" localSheetId="4">#REF!</definedName>
    <definedName name="DPESSO" localSheetId="15">#REF!</definedName>
    <definedName name="DPESSO" localSheetId="9">#REF!</definedName>
    <definedName name="DPESSO" localSheetId="8">#REF!</definedName>
    <definedName name="DPESSO">#REF!</definedName>
    <definedName name="DPESSO_25" localSheetId="4">#REF!</definedName>
    <definedName name="DPESSO_25" localSheetId="15">#REF!</definedName>
    <definedName name="DPESSO_25" localSheetId="9">#REF!</definedName>
    <definedName name="DPESSO_25" localSheetId="8">#REF!</definedName>
    <definedName name="DPESSO_25">#REF!</definedName>
    <definedName name="drafad" localSheetId="4">#REF!</definedName>
    <definedName name="drafad" localSheetId="15">#REF!</definedName>
    <definedName name="drafad" localSheetId="9">#REF!</definedName>
    <definedName name="drafad" localSheetId="8">#REF!</definedName>
    <definedName name="drafad">#REF!</definedName>
    <definedName name="drdf" localSheetId="4" hidden="1">{#N/A,#N/A,FALSE,"GERAL";#N/A,#N/A,FALSE,"012-96";#N/A,#N/A,FALSE,"018-96";#N/A,#N/A,FALSE,"027-96";#N/A,#N/A,FALSE,"059-96";#N/A,#N/A,FALSE,"076-96";#N/A,#N/A,FALSE,"019-97";#N/A,#N/A,FALSE,"021-97";#N/A,#N/A,FALSE,"022-97";#N/A,#N/A,FALSE,"028-97"}</definedName>
    <definedName name="drdf" localSheetId="9" hidden="1">{#N/A,#N/A,FALSE,"GERAL";#N/A,#N/A,FALSE,"012-96";#N/A,#N/A,FALSE,"018-96";#N/A,#N/A,FALSE,"027-96";#N/A,#N/A,FALSE,"059-96";#N/A,#N/A,FALSE,"076-96";#N/A,#N/A,FALSE,"019-97";#N/A,#N/A,FALSE,"021-97";#N/A,#N/A,FALSE,"022-97";#N/A,#N/A,FALSE,"028-97"}</definedName>
    <definedName name="drdf" localSheetId="8" hidden="1">{#N/A,#N/A,FALSE,"GERAL";#N/A,#N/A,FALSE,"012-96";#N/A,#N/A,FALSE,"018-96";#N/A,#N/A,FALSE,"027-96";#N/A,#N/A,FALSE,"059-96";#N/A,#N/A,FALSE,"076-96";#N/A,#N/A,FALSE,"019-97";#N/A,#N/A,FALSE,"021-97";#N/A,#N/A,FALSE,"022-97";#N/A,#N/A,FALSE,"028-97"}</definedName>
    <definedName name="drdf" hidden="1">{#N/A,#N/A,FALSE,"GERAL";#N/A,#N/A,FALSE,"012-96";#N/A,#N/A,FALSE,"018-96";#N/A,#N/A,FALSE,"027-96";#N/A,#N/A,FALSE,"059-96";#N/A,#N/A,FALSE,"076-96";#N/A,#N/A,FALSE,"019-97";#N/A,#N/A,FALSE,"021-97";#N/A,#N/A,FALSE,"022-97";#N/A,#N/A,FALSE,"028-97"}</definedName>
    <definedName name="DRE" localSheetId="15">#REF!</definedName>
    <definedName name="DRE" localSheetId="9">#REF!</definedName>
    <definedName name="DRE">#REF!</definedName>
    <definedName name="dren" localSheetId="4">'[173]RESUMO-Medição'!$P$86</definedName>
    <definedName name="dren" localSheetId="21">'[174]RESUMO-Medição'!$P$86</definedName>
    <definedName name="dren">'[173]RESUMO-Medição'!$P$86</definedName>
    <definedName name="drena" localSheetId="4">#REF!</definedName>
    <definedName name="drena" localSheetId="15">#REF!</definedName>
    <definedName name="drena" localSheetId="21">#REF!</definedName>
    <definedName name="drena" localSheetId="9">#REF!</definedName>
    <definedName name="drena" localSheetId="8">#REF!</definedName>
    <definedName name="drena">#REF!</definedName>
    <definedName name="DRENA_10" localSheetId="4">#REF!</definedName>
    <definedName name="DRENA_10" localSheetId="15">#REF!</definedName>
    <definedName name="DRENA_10" localSheetId="9">#REF!</definedName>
    <definedName name="DRENA_10" localSheetId="8">#REF!</definedName>
    <definedName name="DRENA_10">#REF!</definedName>
    <definedName name="drena_11" localSheetId="4">[211]RESUMO!#REF!</definedName>
    <definedName name="drena_11" localSheetId="15">[211]RESUMO!#REF!</definedName>
    <definedName name="drena_11" localSheetId="9">[211]RESUMO!#REF!</definedName>
    <definedName name="drena_11" localSheetId="8">[211]RESUMO!#REF!</definedName>
    <definedName name="drena_11">[211]RESUMO!#REF!</definedName>
    <definedName name="drena_2" localSheetId="4">'[212]Crongrama SEET (2)'!#REF!</definedName>
    <definedName name="drena_2" localSheetId="15">'[212]Crongrama SEET (2)'!#REF!</definedName>
    <definedName name="drena_2" localSheetId="9">'[212]Crongrama SEET (2)'!#REF!</definedName>
    <definedName name="drena_2" localSheetId="8">'[212]Crongrama SEET (2)'!#REF!</definedName>
    <definedName name="drena_2">'[212]Crongrama SEET (2)'!#REF!</definedName>
    <definedName name="drena_4">"$#REF!.$H$80"</definedName>
    <definedName name="drena_5" localSheetId="4">#REF!</definedName>
    <definedName name="drena_5" localSheetId="15">#REF!</definedName>
    <definedName name="drena_5" localSheetId="9">#REF!</definedName>
    <definedName name="drena_5" localSheetId="8">#REF!</definedName>
    <definedName name="drena_5">#REF!</definedName>
    <definedName name="DRENA_6" localSheetId="4">#REF!</definedName>
    <definedName name="DRENA_6" localSheetId="15">#REF!</definedName>
    <definedName name="DRENA_6" localSheetId="9">#REF!</definedName>
    <definedName name="DRENA_6" localSheetId="8">#REF!</definedName>
    <definedName name="DRENA_6">#REF!</definedName>
    <definedName name="DRENA_9" localSheetId="4">#REF!</definedName>
    <definedName name="DRENA_9" localSheetId="15">#REF!</definedName>
    <definedName name="DRENA_9" localSheetId="9">#REF!</definedName>
    <definedName name="DRENA_9" localSheetId="8">#REF!</definedName>
    <definedName name="DRENA_9">#REF!</definedName>
    <definedName name="drena1" localSheetId="4">'[185]RESUMO-SINFRA'!#REF!</definedName>
    <definedName name="drena1" localSheetId="15">'[185]RESUMO-SINFRA'!#REF!</definedName>
    <definedName name="drena1" localSheetId="21">'[186]RESUMO-SINFRA'!#REF!</definedName>
    <definedName name="drena1" localSheetId="9">'[185]RESUMO-SINFRA'!#REF!</definedName>
    <definedName name="drena1" localSheetId="8">'[185]RESUMO-SINFRA'!#REF!</definedName>
    <definedName name="drena1">'[185]RESUMO-SINFRA'!#REF!</definedName>
    <definedName name="Drena2" localSheetId="4">#REF!</definedName>
    <definedName name="Drena2" localSheetId="15">#REF!</definedName>
    <definedName name="Drena2" localSheetId="21">#REF!</definedName>
    <definedName name="Drena2" localSheetId="9">#REF!</definedName>
    <definedName name="Drena2" localSheetId="8">#REF!</definedName>
    <definedName name="Drena2">#REF!</definedName>
    <definedName name="DRENAG">'[213]P reaj x P atual'!$S$6</definedName>
    <definedName name="drenagem" localSheetId="4">#REF!</definedName>
    <definedName name="DRENAGEM" localSheetId="3">[88]TERRAPLENAGEM!#REF!</definedName>
    <definedName name="drenagem" localSheetId="15">#REF!</definedName>
    <definedName name="drenagem" localSheetId="7">#REF!</definedName>
    <definedName name="drenagem" localSheetId="9">#REF!</definedName>
    <definedName name="drenagem" localSheetId="8">#REF!</definedName>
    <definedName name="DRENAGEM">[89]TERRAPLENAGEM!#REF!</definedName>
    <definedName name="Drenagem_11" localSheetId="4">#REF!</definedName>
    <definedName name="Drenagem_11" localSheetId="15">#REF!</definedName>
    <definedName name="Drenagem_11" localSheetId="9">#REF!</definedName>
    <definedName name="Drenagem_11" localSheetId="8">#REF!</definedName>
    <definedName name="Drenagem_11">#REF!</definedName>
    <definedName name="Drenagem_3" localSheetId="4">#REF!</definedName>
    <definedName name="Drenagem_3" localSheetId="15">#REF!</definedName>
    <definedName name="Drenagem_3" localSheetId="9">#REF!</definedName>
    <definedName name="Drenagem_3" localSheetId="8">#REF!</definedName>
    <definedName name="Drenagem_3">#REF!</definedName>
    <definedName name="Drenagem_4" localSheetId="4">#REF!</definedName>
    <definedName name="Drenagem_4" localSheetId="15">#REF!</definedName>
    <definedName name="Drenagem_4" localSheetId="9">#REF!</definedName>
    <definedName name="Drenagem_4" localSheetId="8">#REF!</definedName>
    <definedName name="Drenagem_4">#REF!</definedName>
    <definedName name="dreno" localSheetId="4">'[214]Corte DMT 50 a 200'!#REF!</definedName>
    <definedName name="dreno" localSheetId="15">'[214]Corte DMT 50 a 200'!#REF!</definedName>
    <definedName name="dreno" localSheetId="21">'[215]Corte DMT 50 a 200'!#REF!</definedName>
    <definedName name="dreno" localSheetId="9">'[214]Corte DMT 50 a 200'!#REF!</definedName>
    <definedName name="dreno" localSheetId="8">'[214]Corte DMT 50 a 200'!#REF!</definedName>
    <definedName name="dreno">'[214]Corte DMT 50 a 200'!#REF!</definedName>
    <definedName name="DRF">#REF!</definedName>
    <definedName name="DRI" localSheetId="4">#REF!</definedName>
    <definedName name="DRI" localSheetId="15">#REF!</definedName>
    <definedName name="DRI" localSheetId="9">#REF!</definedName>
    <definedName name="DRI" localSheetId="8">#REF!</definedName>
    <definedName name="DRI">#REF!</definedName>
    <definedName name="DS" localSheetId="4" hidden="1">{"'Quadro'!$A$4:$BG$78"}</definedName>
    <definedName name="DS" localSheetId="9" hidden="1">{"'Quadro'!$A$4:$BG$78"}</definedName>
    <definedName name="DS" localSheetId="8" hidden="1">{"'Quadro'!$A$4:$BG$78"}</definedName>
    <definedName name="DS" hidden="1">{"'Quadro'!$A$4:$BG$78"}</definedName>
    <definedName name="dsad" localSheetId="15">#REF!</definedName>
    <definedName name="dsad">#REF!</definedName>
    <definedName name="dsafda" hidden="1">{#N/A,#N/A,FALSE,"MO (2)"}</definedName>
    <definedName name="Dsc">#N/A</definedName>
    <definedName name="Dsc_26">NA()</definedName>
    <definedName name="Dsc_27">NA()</definedName>
    <definedName name="DSDS" localSheetId="4" hidden="1">{#N/A,#N/A,FALSE,"GERAL";#N/A,#N/A,FALSE,"012-96";#N/A,#N/A,FALSE,"018-96";#N/A,#N/A,FALSE,"027-96";#N/A,#N/A,FALSE,"059-96";#N/A,#N/A,FALSE,"076-96";#N/A,#N/A,FALSE,"019-97";#N/A,#N/A,FALSE,"021-97";#N/A,#N/A,FALSE,"022-97";#N/A,#N/A,FALSE,"028-97"}</definedName>
    <definedName name="DSDS" localSheetId="9" hidden="1">{#N/A,#N/A,FALSE,"GERAL";#N/A,#N/A,FALSE,"012-96";#N/A,#N/A,FALSE,"018-96";#N/A,#N/A,FALSE,"027-96";#N/A,#N/A,FALSE,"059-96";#N/A,#N/A,FALSE,"076-96";#N/A,#N/A,FALSE,"019-97";#N/A,#N/A,FALSE,"021-97";#N/A,#N/A,FALSE,"022-97";#N/A,#N/A,FALSE,"028-97"}</definedName>
    <definedName name="DSDS" localSheetId="8" hidden="1">{#N/A,#N/A,FALSE,"GERAL";#N/A,#N/A,FALSE,"012-96";#N/A,#N/A,FALSE,"018-96";#N/A,#N/A,FALSE,"027-96";#N/A,#N/A,FALSE,"059-96";#N/A,#N/A,FALSE,"076-96";#N/A,#N/A,FALSE,"019-97";#N/A,#N/A,FALSE,"021-97";#N/A,#N/A,FALSE,"022-97";#N/A,#N/A,FALSE,"028-97"}</definedName>
    <definedName name="DSDS" hidden="1">{#N/A,#N/A,FALSE,"GERAL";#N/A,#N/A,FALSE,"012-96";#N/A,#N/A,FALSE,"018-96";#N/A,#N/A,FALSE,"027-96";#N/A,#N/A,FALSE,"059-96";#N/A,#N/A,FALSE,"076-96";#N/A,#N/A,FALSE,"019-97";#N/A,#N/A,FALSE,"021-97";#N/A,#N/A,FALSE,"022-97";#N/A,#N/A,FALSE,"028-97"}</definedName>
    <definedName name="dsfadf" localSheetId="4" hidden="1">{#N/A,#N/A,FALSE,"GERAL";#N/A,#N/A,FALSE,"012-96";#N/A,#N/A,FALSE,"018-96";#N/A,#N/A,FALSE,"027-96";#N/A,#N/A,FALSE,"059-96";#N/A,#N/A,FALSE,"076-96";#N/A,#N/A,FALSE,"019-97";#N/A,#N/A,FALSE,"021-97";#N/A,#N/A,FALSE,"022-97";#N/A,#N/A,FALSE,"028-97"}</definedName>
    <definedName name="dsfadf" localSheetId="9" hidden="1">{#N/A,#N/A,FALSE,"GERAL";#N/A,#N/A,FALSE,"012-96";#N/A,#N/A,FALSE,"018-96";#N/A,#N/A,FALSE,"027-96";#N/A,#N/A,FALSE,"059-96";#N/A,#N/A,FALSE,"076-96";#N/A,#N/A,FALSE,"019-97";#N/A,#N/A,FALSE,"021-97";#N/A,#N/A,FALSE,"022-97";#N/A,#N/A,FALSE,"028-97"}</definedName>
    <definedName name="dsfadf" localSheetId="8" hidden="1">{#N/A,#N/A,FALSE,"GERAL";#N/A,#N/A,FALSE,"012-96";#N/A,#N/A,FALSE,"018-96";#N/A,#N/A,FALSE,"027-96";#N/A,#N/A,FALSE,"059-96";#N/A,#N/A,FALSE,"076-96";#N/A,#N/A,FALSE,"019-97";#N/A,#N/A,FALSE,"021-97";#N/A,#N/A,FALSE,"022-97";#N/A,#N/A,FALSE,"028-97"}</definedName>
    <definedName name="dsfadf" hidden="1">{#N/A,#N/A,FALSE,"GERAL";#N/A,#N/A,FALSE,"012-96";#N/A,#N/A,FALSE,"018-96";#N/A,#N/A,FALSE,"027-96";#N/A,#N/A,FALSE,"059-96";#N/A,#N/A,FALSE,"076-96";#N/A,#N/A,FALSE,"019-97";#N/A,#N/A,FALSE,"021-97";#N/A,#N/A,FALSE,"022-97";#N/A,#N/A,FALSE,"028-97"}</definedName>
    <definedName name="dsipaul" localSheetId="4" hidden="1">{"'gráf jan00'!$A$1:$AK$41"}</definedName>
    <definedName name="dsipaul" localSheetId="9" hidden="1">{"'gráf jan00'!$A$1:$AK$41"}</definedName>
    <definedName name="dsipaul" localSheetId="8" hidden="1">{"'gráf jan00'!$A$1:$AK$41"}</definedName>
    <definedName name="dsipaul" hidden="1">{"'gráf jan00'!$A$1:$AK$41"}</definedName>
    <definedName name="dsr4g" localSheetId="4">[0]!Plan1</definedName>
    <definedName name="dsr4g" localSheetId="15">CORREÇÃO!Plan1</definedName>
    <definedName name="dsr4g" localSheetId="9">[0]!Plan1</definedName>
    <definedName name="dsr4g" localSheetId="8">[0]!Plan1</definedName>
    <definedName name="dsr4g">[0]!Plan1</definedName>
    <definedName name="dsr4g_1">#N/A</definedName>
    <definedName name="dsr4g_2">#N/A</definedName>
    <definedName name="dssssss" localSheetId="4" hidden="1">{"'gráf jan00'!$A$1:$AK$41"}</definedName>
    <definedName name="dssssss" localSheetId="9" hidden="1">{"'gráf jan00'!$A$1:$AK$41"}</definedName>
    <definedName name="dssssss" localSheetId="8" hidden="1">{"'gráf jan00'!$A$1:$AK$41"}</definedName>
    <definedName name="dssssss" hidden="1">{"'gráf jan00'!$A$1:$AK$41"}</definedName>
    <definedName name="dt" localSheetId="15">#REF!</definedName>
    <definedName name="dt" localSheetId="21">#REF!</definedName>
    <definedName name="dt">#REF!</definedName>
    <definedName name="DT_ASS">[216]Dados_Gerais!$C$12</definedName>
    <definedName name="DT_med">[216]Dados_Gerais!$C$23</definedName>
    <definedName name="Dt_med_texto">[216]Dados_Gerais!$C$24</definedName>
    <definedName name="DTMED">"$#REF!.$C$8"</definedName>
    <definedName name="Dtrecho">[45]CROQUIS!$K$36</definedName>
    <definedName name="DUCOL" hidden="1">{"'Plan1 (2)'!$A$5:$F$63"}</definedName>
    <definedName name="DV" localSheetId="4" hidden="1">{"'Quadro'!$A$4:$BG$78"}</definedName>
    <definedName name="DV" localSheetId="9" hidden="1">{"'Quadro'!$A$4:$BG$78"}</definedName>
    <definedName name="DV" localSheetId="8" hidden="1">{"'Quadro'!$A$4:$BG$78"}</definedName>
    <definedName name="DV" hidden="1">{"'Quadro'!$A$4:$BG$78"}</definedName>
    <definedName name="dvsvsvs" localSheetId="4">'[217]RESUMO DE MEDIÇÃO'!#REF!</definedName>
    <definedName name="dvsvsvs" localSheetId="15">'[217]RESUMO DE MEDIÇÃO'!#REF!</definedName>
    <definedName name="dvsvsvs">'[217]RESUMO DE MEDIÇÃO'!#REF!</definedName>
    <definedName name="dwd" localSheetId="4" hidden="1">{"'Quadro'!$A$4:$BG$78"}</definedName>
    <definedName name="dwd" localSheetId="9" hidden="1">{"'Quadro'!$A$4:$BG$78"}</definedName>
    <definedName name="dwd" localSheetId="8" hidden="1">{"'Quadro'!$A$4:$BG$78"}</definedName>
    <definedName name="dwd" hidden="1">{"'Quadro'!$A$4:$BG$78"}</definedName>
    <definedName name="dwsdad" localSheetId="4" hidden="1">{"'ReceitaLiquidaME'!$AA$25:$AN$32"}</definedName>
    <definedName name="dwsdad" localSheetId="9" hidden="1">{"'ReceitaLiquidaME'!$AA$25:$AN$32"}</definedName>
    <definedName name="dwsdad" localSheetId="8" hidden="1">{"'ReceitaLiquidaME'!$AA$25:$AN$32"}</definedName>
    <definedName name="dwsdad" hidden="1">{"'ReceitaLiquidaME'!$AA$25:$AN$32"}</definedName>
    <definedName name="e" localSheetId="15">#REF!</definedName>
    <definedName name="e">#REF!</definedName>
    <definedName name="E.001" localSheetId="4">#REF!</definedName>
    <definedName name="E.001" localSheetId="15">#REF!</definedName>
    <definedName name="E.001">#REF!</definedName>
    <definedName name="E.001I" localSheetId="4">#REF!</definedName>
    <definedName name="E.001I" localSheetId="15">#REF!</definedName>
    <definedName name="E.001I">#REF!</definedName>
    <definedName name="E.002" localSheetId="4">#REF!</definedName>
    <definedName name="E.002" localSheetId="15">#REF!</definedName>
    <definedName name="E.002">#REF!</definedName>
    <definedName name="E.002I" localSheetId="15">#REF!</definedName>
    <definedName name="E.002I">#REF!</definedName>
    <definedName name="E.003" localSheetId="15">#REF!</definedName>
    <definedName name="E.003">#REF!</definedName>
    <definedName name="E.003I" localSheetId="15">#REF!</definedName>
    <definedName name="E.003I">#REF!</definedName>
    <definedName name="E.005" localSheetId="15">#REF!</definedName>
    <definedName name="E.005">#REF!</definedName>
    <definedName name="E.005I" localSheetId="15">#REF!</definedName>
    <definedName name="E.005I">#REF!</definedName>
    <definedName name="E.006" localSheetId="15">#REF!</definedName>
    <definedName name="E.006">#REF!</definedName>
    <definedName name="E.006I" localSheetId="15">#REF!</definedName>
    <definedName name="E.006I">#REF!</definedName>
    <definedName name="E.007" localSheetId="15">#REF!</definedName>
    <definedName name="E.007">#REF!</definedName>
    <definedName name="E.007I" localSheetId="15">#REF!</definedName>
    <definedName name="E.007I">#REF!</definedName>
    <definedName name="E.009" localSheetId="15">#REF!</definedName>
    <definedName name="E.009">#REF!</definedName>
    <definedName name="E.009I" localSheetId="15">#REF!</definedName>
    <definedName name="E.009I">#REF!</definedName>
    <definedName name="E.010" localSheetId="15">#REF!</definedName>
    <definedName name="E.010">#REF!</definedName>
    <definedName name="E.010I" localSheetId="15">#REF!</definedName>
    <definedName name="E.010I">#REF!</definedName>
    <definedName name="E.011" localSheetId="15">#REF!</definedName>
    <definedName name="E.011">#REF!</definedName>
    <definedName name="E.011I" localSheetId="15">#REF!</definedName>
    <definedName name="E.011I">#REF!</definedName>
    <definedName name="E.013" localSheetId="15">#REF!</definedName>
    <definedName name="E.013">#REF!</definedName>
    <definedName name="E.013I" localSheetId="15">#REF!</definedName>
    <definedName name="E.013I">#REF!</definedName>
    <definedName name="E.014" localSheetId="15">#REF!</definedName>
    <definedName name="E.014">#REF!</definedName>
    <definedName name="E.014I" localSheetId="15">#REF!</definedName>
    <definedName name="E.014I">#REF!</definedName>
    <definedName name="E.015" localSheetId="15">#REF!</definedName>
    <definedName name="E.015">#REF!</definedName>
    <definedName name="E.015I" localSheetId="15">#REF!</definedName>
    <definedName name="E.015I">#REF!</definedName>
    <definedName name="E.016" localSheetId="15">#REF!</definedName>
    <definedName name="E.016">#REF!</definedName>
    <definedName name="E.016I" localSheetId="15">#REF!</definedName>
    <definedName name="E.016I">#REF!</definedName>
    <definedName name="E.055" localSheetId="15">#REF!</definedName>
    <definedName name="E.055">#REF!</definedName>
    <definedName name="E.055I" localSheetId="15">#REF!</definedName>
    <definedName name="E.055I">#REF!</definedName>
    <definedName name="E.056" localSheetId="15">#REF!</definedName>
    <definedName name="E.056">#REF!</definedName>
    <definedName name="E.056I" localSheetId="15">#REF!</definedName>
    <definedName name="E.056I">#REF!</definedName>
    <definedName name="E.062" localSheetId="15">#REF!</definedName>
    <definedName name="E.062">#REF!</definedName>
    <definedName name="E.062I" localSheetId="15">#REF!</definedName>
    <definedName name="E.062I">#REF!</definedName>
    <definedName name="E.063" localSheetId="15">#REF!</definedName>
    <definedName name="E.063">#REF!</definedName>
    <definedName name="E.063I" localSheetId="15">#REF!</definedName>
    <definedName name="E.063I">#REF!</definedName>
    <definedName name="E.065" localSheetId="15">#REF!</definedName>
    <definedName name="E.065">#REF!</definedName>
    <definedName name="E.065I" localSheetId="15">#REF!</definedName>
    <definedName name="E.065I">#REF!</definedName>
    <definedName name="E.066" localSheetId="15">#REF!</definedName>
    <definedName name="E.066">#REF!</definedName>
    <definedName name="E.066I" localSheetId="15">#REF!</definedName>
    <definedName name="E.066I">#REF!</definedName>
    <definedName name="E.101" localSheetId="15">#REF!</definedName>
    <definedName name="E.101">#REF!</definedName>
    <definedName name="E.101I" localSheetId="15">#REF!</definedName>
    <definedName name="E.101I">#REF!</definedName>
    <definedName name="E.102" localSheetId="15">#REF!</definedName>
    <definedName name="E.102">#REF!</definedName>
    <definedName name="E.102I" localSheetId="15">#REF!</definedName>
    <definedName name="E.102I">#REF!</definedName>
    <definedName name="E.103" localSheetId="15">#REF!</definedName>
    <definedName name="E.103">#REF!</definedName>
    <definedName name="E.103I" localSheetId="15">#REF!</definedName>
    <definedName name="E.103I">#REF!</definedName>
    <definedName name="E.104" localSheetId="15">#REF!</definedName>
    <definedName name="E.104">#REF!</definedName>
    <definedName name="E.104I" localSheetId="15">#REF!</definedName>
    <definedName name="E.104I">#REF!</definedName>
    <definedName name="E.105" localSheetId="15">#REF!</definedName>
    <definedName name="E.105">#REF!</definedName>
    <definedName name="E.105I" localSheetId="15">#REF!</definedName>
    <definedName name="E.105I">#REF!</definedName>
    <definedName name="E.106" localSheetId="15">#REF!</definedName>
    <definedName name="E.106">#REF!</definedName>
    <definedName name="E.106I" localSheetId="15">#REF!</definedName>
    <definedName name="E.106I">#REF!</definedName>
    <definedName name="E.107" localSheetId="15">#REF!</definedName>
    <definedName name="E.107">#REF!</definedName>
    <definedName name="E.107I" localSheetId="15">#REF!</definedName>
    <definedName name="E.107I">#REF!</definedName>
    <definedName name="E.108" localSheetId="15">#REF!</definedName>
    <definedName name="E.108">#REF!</definedName>
    <definedName name="E.108I" localSheetId="15">#REF!</definedName>
    <definedName name="E.108I">#REF!</definedName>
    <definedName name="E.109" localSheetId="15">#REF!</definedName>
    <definedName name="E.109">#REF!</definedName>
    <definedName name="E.109I" localSheetId="15">#REF!</definedName>
    <definedName name="E.109I">#REF!</definedName>
    <definedName name="E.110" localSheetId="15">#REF!</definedName>
    <definedName name="E.110">#REF!</definedName>
    <definedName name="E.110I" localSheetId="15">#REF!</definedName>
    <definedName name="E.110I">#REF!</definedName>
    <definedName name="E.111" localSheetId="15">#REF!</definedName>
    <definedName name="E.111">#REF!</definedName>
    <definedName name="E.111I" localSheetId="15">#REF!</definedName>
    <definedName name="E.111I">#REF!</definedName>
    <definedName name="E.112" localSheetId="15">#REF!</definedName>
    <definedName name="E.112">#REF!</definedName>
    <definedName name="E.112I" localSheetId="15">#REF!</definedName>
    <definedName name="E.112I">#REF!</definedName>
    <definedName name="E.113" localSheetId="15">#REF!</definedName>
    <definedName name="E.113">#REF!</definedName>
    <definedName name="E.113I" localSheetId="15">#REF!</definedName>
    <definedName name="E.113I">#REF!</definedName>
    <definedName name="E.114" localSheetId="15">#REF!</definedName>
    <definedName name="E.114">#REF!</definedName>
    <definedName name="E.114I" localSheetId="15">#REF!</definedName>
    <definedName name="E.114I">#REF!</definedName>
    <definedName name="E.115" localSheetId="15">#REF!</definedName>
    <definedName name="E.115">#REF!</definedName>
    <definedName name="E.115I" localSheetId="15">#REF!</definedName>
    <definedName name="E.115I">#REF!</definedName>
    <definedName name="E.116" localSheetId="15">#REF!</definedName>
    <definedName name="E.116">#REF!</definedName>
    <definedName name="E.116I" localSheetId="15">#REF!</definedName>
    <definedName name="E.116I">#REF!</definedName>
    <definedName name="E.117" localSheetId="15">#REF!</definedName>
    <definedName name="E.117">#REF!</definedName>
    <definedName name="E.117I" localSheetId="15">#REF!</definedName>
    <definedName name="E.117I">#REF!</definedName>
    <definedName name="E.118" localSheetId="15">#REF!</definedName>
    <definedName name="E.118">#REF!</definedName>
    <definedName name="E.118I" localSheetId="15">#REF!</definedName>
    <definedName name="E.118I">#REF!</definedName>
    <definedName name="E.119" localSheetId="15">#REF!</definedName>
    <definedName name="E.119">#REF!</definedName>
    <definedName name="E.119I" localSheetId="15">#REF!</definedName>
    <definedName name="E.119I">#REF!</definedName>
    <definedName name="E.121" localSheetId="15">#REF!</definedName>
    <definedName name="E.121">#REF!</definedName>
    <definedName name="E.121I" localSheetId="15">#REF!</definedName>
    <definedName name="E.121I">#REF!</definedName>
    <definedName name="E.122" localSheetId="15">#REF!</definedName>
    <definedName name="E.122">#REF!</definedName>
    <definedName name="E.122I" localSheetId="15">#REF!</definedName>
    <definedName name="E.122I">#REF!</definedName>
    <definedName name="E.123" localSheetId="15">#REF!</definedName>
    <definedName name="E.123">#REF!</definedName>
    <definedName name="E.123I" localSheetId="15">#REF!</definedName>
    <definedName name="E.123I">#REF!</definedName>
    <definedName name="E.124" localSheetId="15">#REF!</definedName>
    <definedName name="E.124">#REF!</definedName>
    <definedName name="E.124I" localSheetId="15">#REF!</definedName>
    <definedName name="E.124I">#REF!</definedName>
    <definedName name="E.126" localSheetId="15">#REF!</definedName>
    <definedName name="E.126">#REF!</definedName>
    <definedName name="E.126I" localSheetId="15">#REF!</definedName>
    <definedName name="E.126I">#REF!</definedName>
    <definedName name="E.127" localSheetId="15">#REF!</definedName>
    <definedName name="E.127">#REF!</definedName>
    <definedName name="E.127I" localSheetId="15">#REF!</definedName>
    <definedName name="E.127I">#REF!</definedName>
    <definedName name="E.128" localSheetId="15">#REF!</definedName>
    <definedName name="E.128">#REF!</definedName>
    <definedName name="E.128I" localSheetId="15">#REF!</definedName>
    <definedName name="E.128I">#REF!</definedName>
    <definedName name="E.129" localSheetId="15">#REF!</definedName>
    <definedName name="E.129">#REF!</definedName>
    <definedName name="E.129I" localSheetId="15">#REF!</definedName>
    <definedName name="E.129I">#REF!</definedName>
    <definedName name="E.138" localSheetId="15">#REF!</definedName>
    <definedName name="E.138">#REF!</definedName>
    <definedName name="E.138I" localSheetId="15">#REF!</definedName>
    <definedName name="E.138I">#REF!</definedName>
    <definedName name="E.139" localSheetId="15">#REF!</definedName>
    <definedName name="E.139">#REF!</definedName>
    <definedName name="E.139I" localSheetId="15">#REF!</definedName>
    <definedName name="E.139I">#REF!</definedName>
    <definedName name="E.142" localSheetId="15">#REF!</definedName>
    <definedName name="E.142">#REF!</definedName>
    <definedName name="E.142I" localSheetId="15">#REF!</definedName>
    <definedName name="E.142I">#REF!</definedName>
    <definedName name="E.147" localSheetId="15">#REF!</definedName>
    <definedName name="E.147">#REF!</definedName>
    <definedName name="E.147I" localSheetId="15">#REF!</definedName>
    <definedName name="E.147I">#REF!</definedName>
    <definedName name="E.149" localSheetId="15">#REF!</definedName>
    <definedName name="E.149">#REF!</definedName>
    <definedName name="E.149I" localSheetId="15">#REF!</definedName>
    <definedName name="E.149I">#REF!</definedName>
    <definedName name="E.151" localSheetId="15">#REF!</definedName>
    <definedName name="E.151">#REF!</definedName>
    <definedName name="E.151I" localSheetId="15">#REF!</definedName>
    <definedName name="E.151I">#REF!</definedName>
    <definedName name="E.156" localSheetId="15">#REF!</definedName>
    <definedName name="E.156">#REF!</definedName>
    <definedName name="E.156I" localSheetId="15">#REF!</definedName>
    <definedName name="E.156I">#REF!</definedName>
    <definedName name="E.160" localSheetId="15">#REF!</definedName>
    <definedName name="E.160">#REF!</definedName>
    <definedName name="E.160I" localSheetId="15">#REF!</definedName>
    <definedName name="E.160I">#REF!</definedName>
    <definedName name="E.161" localSheetId="15">#REF!</definedName>
    <definedName name="E.161">#REF!</definedName>
    <definedName name="E.161I" localSheetId="15">#REF!</definedName>
    <definedName name="E.161I">#REF!</definedName>
    <definedName name="E.201" localSheetId="15">#REF!</definedName>
    <definedName name="E.201">#REF!</definedName>
    <definedName name="E.201I" localSheetId="15">#REF!</definedName>
    <definedName name="E.201I">#REF!</definedName>
    <definedName name="E.202" localSheetId="15">#REF!</definedName>
    <definedName name="E.202">#REF!</definedName>
    <definedName name="E.202I" localSheetId="15">#REF!</definedName>
    <definedName name="E.202I">#REF!</definedName>
    <definedName name="E.203" localSheetId="15">#REF!</definedName>
    <definedName name="E.203">#REF!</definedName>
    <definedName name="E.203I" localSheetId="15">#REF!</definedName>
    <definedName name="E.203I">#REF!</definedName>
    <definedName name="E.204" localSheetId="15">#REF!</definedName>
    <definedName name="E.204">#REF!</definedName>
    <definedName name="E.204I" localSheetId="15">#REF!</definedName>
    <definedName name="E.204I">#REF!</definedName>
    <definedName name="E.205" localSheetId="15">#REF!</definedName>
    <definedName name="E.205">#REF!</definedName>
    <definedName name="E.205I" localSheetId="15">#REF!</definedName>
    <definedName name="E.205I">#REF!</definedName>
    <definedName name="E.206" localSheetId="15">#REF!</definedName>
    <definedName name="E.206">#REF!</definedName>
    <definedName name="E.206I" localSheetId="15">#REF!</definedName>
    <definedName name="E.206I">#REF!</definedName>
    <definedName name="E.207" localSheetId="15">#REF!</definedName>
    <definedName name="E.207">#REF!</definedName>
    <definedName name="E.207I" localSheetId="15">#REF!</definedName>
    <definedName name="E.207I">#REF!</definedName>
    <definedName name="E.208" localSheetId="15">#REF!</definedName>
    <definedName name="E.208">#REF!</definedName>
    <definedName name="E.208I" localSheetId="15">#REF!</definedName>
    <definedName name="E.208I">#REF!</definedName>
    <definedName name="E.209" localSheetId="15">#REF!</definedName>
    <definedName name="E.209">#REF!</definedName>
    <definedName name="E.209I" localSheetId="15">#REF!</definedName>
    <definedName name="E.209I">#REF!</definedName>
    <definedName name="E.210" localSheetId="15">#REF!</definedName>
    <definedName name="E.210">#REF!</definedName>
    <definedName name="E.210I" localSheetId="15">#REF!</definedName>
    <definedName name="E.210I">#REF!</definedName>
    <definedName name="E.211" localSheetId="15">#REF!</definedName>
    <definedName name="E.211">#REF!</definedName>
    <definedName name="E.211I" localSheetId="15">#REF!</definedName>
    <definedName name="E.211I">#REF!</definedName>
    <definedName name="E.223" localSheetId="15">#REF!</definedName>
    <definedName name="E.223">#REF!</definedName>
    <definedName name="E.223I" localSheetId="15">#REF!</definedName>
    <definedName name="E.223I">#REF!</definedName>
    <definedName name="E.225" localSheetId="15">#REF!</definedName>
    <definedName name="E.225">#REF!</definedName>
    <definedName name="E.225I" localSheetId="15">#REF!</definedName>
    <definedName name="E.225I">#REF!</definedName>
    <definedName name="E.226" localSheetId="15">#REF!</definedName>
    <definedName name="E.226">#REF!</definedName>
    <definedName name="E.226I" localSheetId="15">#REF!</definedName>
    <definedName name="E.226I">#REF!</definedName>
    <definedName name="E.301" localSheetId="15">#REF!</definedName>
    <definedName name="E.301">#REF!</definedName>
    <definedName name="E.301I" localSheetId="15">#REF!</definedName>
    <definedName name="E.301I">#REF!</definedName>
    <definedName name="E.302" localSheetId="15">#REF!</definedName>
    <definedName name="E.302">#REF!</definedName>
    <definedName name="E.302I" localSheetId="15">#REF!</definedName>
    <definedName name="E.302I">#REF!</definedName>
    <definedName name="E.303" localSheetId="15">#REF!</definedName>
    <definedName name="E.303">#REF!</definedName>
    <definedName name="E.303I" localSheetId="15">#REF!</definedName>
    <definedName name="E.303I">#REF!</definedName>
    <definedName name="E.304" localSheetId="15">#REF!</definedName>
    <definedName name="E.304">#REF!</definedName>
    <definedName name="E.304I" localSheetId="15">#REF!</definedName>
    <definedName name="E.304I">#REF!</definedName>
    <definedName name="E.305" localSheetId="15">#REF!</definedName>
    <definedName name="E.305">#REF!</definedName>
    <definedName name="E.305I" localSheetId="15">#REF!</definedName>
    <definedName name="E.305I">#REF!</definedName>
    <definedName name="E.306" localSheetId="15">#REF!</definedName>
    <definedName name="E.306">#REF!</definedName>
    <definedName name="E.306I" localSheetId="15">#REF!</definedName>
    <definedName name="E.306I">#REF!</definedName>
    <definedName name="E.307" localSheetId="15">#REF!</definedName>
    <definedName name="E.307">#REF!</definedName>
    <definedName name="E.307I" localSheetId="15">#REF!</definedName>
    <definedName name="E.307I">#REF!</definedName>
    <definedName name="E.308" localSheetId="15">#REF!</definedName>
    <definedName name="E.308">#REF!</definedName>
    <definedName name="E.308I" localSheetId="15">#REF!</definedName>
    <definedName name="E.308I">#REF!</definedName>
    <definedName name="E.309" localSheetId="15">#REF!</definedName>
    <definedName name="E.309">#REF!</definedName>
    <definedName name="E.309I" localSheetId="15">#REF!</definedName>
    <definedName name="E.309I">#REF!</definedName>
    <definedName name="E.310" localSheetId="15">#REF!</definedName>
    <definedName name="E.310">#REF!</definedName>
    <definedName name="E.310I" localSheetId="15">#REF!</definedName>
    <definedName name="E.310I">#REF!</definedName>
    <definedName name="E.311" localSheetId="15">#REF!</definedName>
    <definedName name="E.311">#REF!</definedName>
    <definedName name="E.311I" localSheetId="15">#REF!</definedName>
    <definedName name="E.311I">#REF!</definedName>
    <definedName name="E.312" localSheetId="15">#REF!</definedName>
    <definedName name="E.312">#REF!</definedName>
    <definedName name="E.312I" localSheetId="15">#REF!</definedName>
    <definedName name="E.312I">#REF!</definedName>
    <definedName name="E.313" localSheetId="15">#REF!</definedName>
    <definedName name="E.313">#REF!</definedName>
    <definedName name="E.313I" localSheetId="15">#REF!</definedName>
    <definedName name="E.313I">#REF!</definedName>
    <definedName name="E.314" localSheetId="15">#REF!</definedName>
    <definedName name="E.314">#REF!</definedName>
    <definedName name="E.314I" localSheetId="15">#REF!</definedName>
    <definedName name="E.314I">#REF!</definedName>
    <definedName name="E.316" localSheetId="15">#REF!</definedName>
    <definedName name="E.316">#REF!</definedName>
    <definedName name="E.316I" localSheetId="15">#REF!</definedName>
    <definedName name="E.316I">#REF!</definedName>
    <definedName name="E.317" localSheetId="15">#REF!</definedName>
    <definedName name="E.317">#REF!</definedName>
    <definedName name="E.317I" localSheetId="15">#REF!</definedName>
    <definedName name="E.317I">#REF!</definedName>
    <definedName name="E.318" localSheetId="15">#REF!</definedName>
    <definedName name="E.318">#REF!</definedName>
    <definedName name="E.318I" localSheetId="15">#REF!</definedName>
    <definedName name="E.318I">#REF!</definedName>
    <definedName name="E.323" localSheetId="15">#REF!</definedName>
    <definedName name="E.323">#REF!</definedName>
    <definedName name="E.323I" localSheetId="15">#REF!</definedName>
    <definedName name="E.323I">#REF!</definedName>
    <definedName name="E.330" localSheetId="15">#REF!</definedName>
    <definedName name="E.330">#REF!</definedName>
    <definedName name="E.330I" localSheetId="15">#REF!</definedName>
    <definedName name="E.330I">#REF!</definedName>
    <definedName name="E.331" localSheetId="15">#REF!</definedName>
    <definedName name="E.331">#REF!</definedName>
    <definedName name="E.331I" localSheetId="15">#REF!</definedName>
    <definedName name="E.331I">#REF!</definedName>
    <definedName name="E.332" localSheetId="15">#REF!</definedName>
    <definedName name="E.332">#REF!</definedName>
    <definedName name="E.332I" localSheetId="15">#REF!</definedName>
    <definedName name="E.332I">#REF!</definedName>
    <definedName name="E.333" localSheetId="15">#REF!</definedName>
    <definedName name="E.333">#REF!</definedName>
    <definedName name="E.333I" localSheetId="15">#REF!</definedName>
    <definedName name="E.333I">#REF!</definedName>
    <definedName name="E.334" localSheetId="15">#REF!</definedName>
    <definedName name="E.334">#REF!</definedName>
    <definedName name="E.334I" localSheetId="15">#REF!</definedName>
    <definedName name="E.334I">#REF!</definedName>
    <definedName name="E.335" localSheetId="15">#REF!</definedName>
    <definedName name="E.335">#REF!</definedName>
    <definedName name="E.335I" localSheetId="15">#REF!</definedName>
    <definedName name="E.335I">#REF!</definedName>
    <definedName name="E.336" localSheetId="15">#REF!</definedName>
    <definedName name="E.336">#REF!</definedName>
    <definedName name="E.336I" localSheetId="15">#REF!</definedName>
    <definedName name="E.336I">#REF!</definedName>
    <definedName name="E.337" localSheetId="15">#REF!</definedName>
    <definedName name="E.337">#REF!</definedName>
    <definedName name="E.337I" localSheetId="15">#REF!</definedName>
    <definedName name="E.337I">#REF!</definedName>
    <definedName name="E.338" localSheetId="15">#REF!</definedName>
    <definedName name="E.338">#REF!</definedName>
    <definedName name="E.338I" localSheetId="15">#REF!</definedName>
    <definedName name="E.338I">#REF!</definedName>
    <definedName name="E.339" localSheetId="15">#REF!</definedName>
    <definedName name="E.339">#REF!</definedName>
    <definedName name="E.339I" localSheetId="15">#REF!</definedName>
    <definedName name="E.339I">#REF!</definedName>
    <definedName name="E.340" localSheetId="15">#REF!</definedName>
    <definedName name="E.340">#REF!</definedName>
    <definedName name="E.340I" localSheetId="15">#REF!</definedName>
    <definedName name="E.340I">#REF!</definedName>
    <definedName name="E.343" localSheetId="15">#REF!</definedName>
    <definedName name="E.343">#REF!</definedName>
    <definedName name="E.343I" localSheetId="15">#REF!</definedName>
    <definedName name="E.343I">#REF!</definedName>
    <definedName name="E.400" localSheetId="15">#REF!</definedName>
    <definedName name="E.400">#REF!</definedName>
    <definedName name="E.400I" localSheetId="15">#REF!</definedName>
    <definedName name="E.400I">#REF!</definedName>
    <definedName name="E.402" localSheetId="15">#REF!</definedName>
    <definedName name="E.402">#REF!</definedName>
    <definedName name="E.402I" localSheetId="15">#REF!</definedName>
    <definedName name="E.402I">#REF!</definedName>
    <definedName name="E.403" localSheetId="15">#REF!</definedName>
    <definedName name="E.403">#REF!</definedName>
    <definedName name="E.403I" localSheetId="15">#REF!</definedName>
    <definedName name="E.403I">#REF!</definedName>
    <definedName name="E.404" localSheetId="15">#REF!</definedName>
    <definedName name="E.404">#REF!</definedName>
    <definedName name="E.404I" localSheetId="15">#REF!</definedName>
    <definedName name="E.404I">#REF!</definedName>
    <definedName name="E.405" localSheetId="15">#REF!</definedName>
    <definedName name="E.405">#REF!</definedName>
    <definedName name="E.405I" localSheetId="15">#REF!</definedName>
    <definedName name="E.405I">#REF!</definedName>
    <definedName name="E.406" localSheetId="15">#REF!</definedName>
    <definedName name="E.406">#REF!</definedName>
    <definedName name="E.406I" localSheetId="15">#REF!</definedName>
    <definedName name="E.406I">#REF!</definedName>
    <definedName name="E.407" localSheetId="15">#REF!</definedName>
    <definedName name="E.407">#REF!</definedName>
    <definedName name="E.407I" localSheetId="15">#REF!</definedName>
    <definedName name="E.407I">#REF!</definedName>
    <definedName name="E.408" localSheetId="15">#REF!</definedName>
    <definedName name="E.408">#REF!</definedName>
    <definedName name="E.408I" localSheetId="15">#REF!</definedName>
    <definedName name="E.408I">#REF!</definedName>
    <definedName name="E.409" localSheetId="15">#REF!</definedName>
    <definedName name="E.409">#REF!</definedName>
    <definedName name="E.409I" localSheetId="15">#REF!</definedName>
    <definedName name="E.409I">#REF!</definedName>
    <definedName name="E.410" localSheetId="15">#REF!</definedName>
    <definedName name="E.410">#REF!</definedName>
    <definedName name="E.410I" localSheetId="15">#REF!</definedName>
    <definedName name="E.410I">#REF!</definedName>
    <definedName name="E.411" localSheetId="15">#REF!</definedName>
    <definedName name="E.411">#REF!</definedName>
    <definedName name="E.411I" localSheetId="15">#REF!</definedName>
    <definedName name="E.411I">#REF!</definedName>
    <definedName name="E.412" localSheetId="15">#REF!</definedName>
    <definedName name="E.412">#REF!</definedName>
    <definedName name="E.412I" localSheetId="15">#REF!</definedName>
    <definedName name="E.412I">#REF!</definedName>
    <definedName name="E.416" localSheetId="15">#REF!</definedName>
    <definedName name="E.416">#REF!</definedName>
    <definedName name="E.416I" localSheetId="15">#REF!</definedName>
    <definedName name="E.416I">#REF!</definedName>
    <definedName name="E.421" localSheetId="15">#REF!</definedName>
    <definedName name="E.421">#REF!</definedName>
    <definedName name="E.421I" localSheetId="15">#REF!</definedName>
    <definedName name="E.421I">#REF!</definedName>
    <definedName name="E.422" localSheetId="15">#REF!</definedName>
    <definedName name="E.422">#REF!</definedName>
    <definedName name="E.422I" localSheetId="15">#REF!</definedName>
    <definedName name="E.422I">#REF!</definedName>
    <definedName name="E.427" localSheetId="15">#REF!</definedName>
    <definedName name="E.427">#REF!</definedName>
    <definedName name="E.427I" localSheetId="15">#REF!</definedName>
    <definedName name="E.427I">#REF!</definedName>
    <definedName name="E.432" localSheetId="15">#REF!</definedName>
    <definedName name="E.432">#REF!</definedName>
    <definedName name="E.432I" localSheetId="15">#REF!</definedName>
    <definedName name="E.432I">#REF!</definedName>
    <definedName name="E.433" localSheetId="15">#REF!</definedName>
    <definedName name="E.433">#REF!</definedName>
    <definedName name="E.433I" localSheetId="15">#REF!</definedName>
    <definedName name="E.433I">#REF!</definedName>
    <definedName name="E.434" localSheetId="15">#REF!</definedName>
    <definedName name="E.434">#REF!</definedName>
    <definedName name="E.434I" localSheetId="15">#REF!</definedName>
    <definedName name="E.434I">#REF!</definedName>
    <definedName name="E.501" localSheetId="15">#REF!</definedName>
    <definedName name="E.501">#REF!</definedName>
    <definedName name="E.501I" localSheetId="15">#REF!</definedName>
    <definedName name="E.501I">#REF!</definedName>
    <definedName name="E.502" localSheetId="15">#REF!</definedName>
    <definedName name="E.502">#REF!</definedName>
    <definedName name="E.502I" localSheetId="15">#REF!</definedName>
    <definedName name="E.502I">#REF!</definedName>
    <definedName name="E.503" localSheetId="15">#REF!</definedName>
    <definedName name="E.503">#REF!</definedName>
    <definedName name="E.503I" localSheetId="15">#REF!</definedName>
    <definedName name="E.503I">#REF!</definedName>
    <definedName name="E.504" localSheetId="15">#REF!</definedName>
    <definedName name="E.504">#REF!</definedName>
    <definedName name="E.504I" localSheetId="15">#REF!</definedName>
    <definedName name="E.504I">#REF!</definedName>
    <definedName name="E.505" localSheetId="15">#REF!</definedName>
    <definedName name="E.505">#REF!</definedName>
    <definedName name="E.505I" localSheetId="15">#REF!</definedName>
    <definedName name="E.505I">#REF!</definedName>
    <definedName name="E.507" localSheetId="15">#REF!</definedName>
    <definedName name="E.507">#REF!</definedName>
    <definedName name="E.507I" localSheetId="15">#REF!</definedName>
    <definedName name="E.507I">#REF!</definedName>
    <definedName name="E.508" localSheetId="15">#REF!</definedName>
    <definedName name="E.508">#REF!</definedName>
    <definedName name="E.508I" localSheetId="15">#REF!</definedName>
    <definedName name="E.508I">#REF!</definedName>
    <definedName name="E.509" localSheetId="15">#REF!</definedName>
    <definedName name="E.509">#REF!</definedName>
    <definedName name="E.509I" localSheetId="15">#REF!</definedName>
    <definedName name="E.509I">#REF!</definedName>
    <definedName name="E.601" localSheetId="15">#REF!</definedName>
    <definedName name="E.601">#REF!</definedName>
    <definedName name="E.601I" localSheetId="15">#REF!</definedName>
    <definedName name="E.601I">#REF!</definedName>
    <definedName name="E.602" localSheetId="15">#REF!</definedName>
    <definedName name="E.602">#REF!</definedName>
    <definedName name="E.602I" localSheetId="15">#REF!</definedName>
    <definedName name="E.602I">#REF!</definedName>
    <definedName name="E.603" localSheetId="15">#REF!</definedName>
    <definedName name="E.603">#REF!</definedName>
    <definedName name="E.603I" localSheetId="15">#REF!</definedName>
    <definedName name="E.603I">#REF!</definedName>
    <definedName name="E.901" localSheetId="15">#REF!</definedName>
    <definedName name="E.901">#REF!</definedName>
    <definedName name="E.901I" localSheetId="15">#REF!</definedName>
    <definedName name="E.901I">#REF!</definedName>
    <definedName name="E.902" localSheetId="15">#REF!</definedName>
    <definedName name="E.902">#REF!</definedName>
    <definedName name="E.902I" localSheetId="15">#REF!</definedName>
    <definedName name="E.902I">#REF!</definedName>
    <definedName name="E.903" localSheetId="15">#REF!</definedName>
    <definedName name="E.903">#REF!</definedName>
    <definedName name="E.903I" localSheetId="15">#REF!</definedName>
    <definedName name="E.903I">#REF!</definedName>
    <definedName name="E.904" localSheetId="15">#REF!</definedName>
    <definedName name="E.904">#REF!</definedName>
    <definedName name="E.904I" localSheetId="15">#REF!</definedName>
    <definedName name="E.904I">#REF!</definedName>
    <definedName name="E.905" localSheetId="15">#REF!</definedName>
    <definedName name="E.905">#REF!</definedName>
    <definedName name="E.905I" localSheetId="15">#REF!</definedName>
    <definedName name="E.905I">#REF!</definedName>
    <definedName name="E.906" localSheetId="15">#REF!</definedName>
    <definedName name="E.906">#REF!</definedName>
    <definedName name="E.906I" localSheetId="15">#REF!</definedName>
    <definedName name="E.906I">#REF!</definedName>
    <definedName name="E.907" localSheetId="15">#REF!</definedName>
    <definedName name="E.907">#REF!</definedName>
    <definedName name="E.907I" localSheetId="15">#REF!</definedName>
    <definedName name="E.907I">#REF!</definedName>
    <definedName name="E.908" localSheetId="15">#REF!</definedName>
    <definedName name="E.908">#REF!</definedName>
    <definedName name="E.908I" localSheetId="15">#REF!</definedName>
    <definedName name="E.908I">#REF!</definedName>
    <definedName name="E.909" localSheetId="15">#REF!</definedName>
    <definedName name="E.909">#REF!</definedName>
    <definedName name="E.909I" localSheetId="15">#REF!</definedName>
    <definedName name="E.909I">#REF!</definedName>
    <definedName name="E.910" localSheetId="15">#REF!</definedName>
    <definedName name="E.910">#REF!</definedName>
    <definedName name="E.910I" localSheetId="15">#REF!</definedName>
    <definedName name="E.910I">#REF!</definedName>
    <definedName name="E.911" localSheetId="15">#REF!</definedName>
    <definedName name="E.911">#REF!</definedName>
    <definedName name="E.911I" localSheetId="15">#REF!</definedName>
    <definedName name="E.911I">#REF!</definedName>
    <definedName name="E.912" localSheetId="15">#REF!</definedName>
    <definedName name="E.912">#REF!</definedName>
    <definedName name="E.912I" localSheetId="15">#REF!</definedName>
    <definedName name="E.912I">#REF!</definedName>
    <definedName name="E.914" localSheetId="15">#REF!</definedName>
    <definedName name="E.914">#REF!</definedName>
    <definedName name="E.914I" localSheetId="15">#REF!</definedName>
    <definedName name="E.914I">#REF!</definedName>
    <definedName name="E.915" localSheetId="15">#REF!</definedName>
    <definedName name="E.915">#REF!</definedName>
    <definedName name="E.915I" localSheetId="15">#REF!</definedName>
    <definedName name="E.915I">#REF!</definedName>
    <definedName name="E.916" localSheetId="15">#REF!</definedName>
    <definedName name="E.916">#REF!</definedName>
    <definedName name="E.916I" localSheetId="15">#REF!</definedName>
    <definedName name="E.916I">#REF!</definedName>
    <definedName name="E.917" localSheetId="15">#REF!</definedName>
    <definedName name="E.917">#REF!</definedName>
    <definedName name="E.917I" localSheetId="15">#REF!</definedName>
    <definedName name="E.917I">#REF!</definedName>
    <definedName name="E.918" localSheetId="15">#REF!</definedName>
    <definedName name="E.918">#REF!</definedName>
    <definedName name="E.918I" localSheetId="15">#REF!</definedName>
    <definedName name="E.918I">#REF!</definedName>
    <definedName name="E.919" localSheetId="15">#REF!</definedName>
    <definedName name="E.919">#REF!</definedName>
    <definedName name="E.919I" localSheetId="15">#REF!</definedName>
    <definedName name="E.919I">#REF!</definedName>
    <definedName name="E.920" localSheetId="15">#REF!</definedName>
    <definedName name="E.920">#REF!</definedName>
    <definedName name="E.920I" localSheetId="15">#REF!</definedName>
    <definedName name="E.920I">#REF!</definedName>
    <definedName name="E.921" localSheetId="15">#REF!</definedName>
    <definedName name="E.921">#REF!</definedName>
    <definedName name="E.921I" localSheetId="15">#REF!</definedName>
    <definedName name="E.921I">#REF!</definedName>
    <definedName name="E.922" localSheetId="15">#REF!</definedName>
    <definedName name="E.922">#REF!</definedName>
    <definedName name="E.922I" localSheetId="15">#REF!</definedName>
    <definedName name="E.922I">#REF!</definedName>
    <definedName name="E.923" localSheetId="15">#REF!</definedName>
    <definedName name="E.923">#REF!</definedName>
    <definedName name="E.923I" localSheetId="15">#REF!</definedName>
    <definedName name="E.923I">#REF!</definedName>
    <definedName name="E.924" localSheetId="15">#REF!</definedName>
    <definedName name="E.924">#REF!</definedName>
    <definedName name="E.924I" localSheetId="15">#REF!</definedName>
    <definedName name="E.924I">#REF!</definedName>
    <definedName name="E.925" localSheetId="15">#REF!</definedName>
    <definedName name="E.925">#REF!</definedName>
    <definedName name="E.925I" localSheetId="15">#REF!</definedName>
    <definedName name="E.925I">#REF!</definedName>
    <definedName name="e__cm" localSheetId="4">'[90]Fresagem de Pista Ago-98'!#REF!</definedName>
    <definedName name="e__cm" localSheetId="15">'[90]Fresagem de Pista Ago-98'!#REF!</definedName>
    <definedName name="e__cm">'[90]Fresagem de Pista Ago-98'!#REF!</definedName>
    <definedName name="EA" localSheetId="4">[150]SERVIÇOS!$G$32</definedName>
    <definedName name="EA">'[72]SERVIÇOS digitado'!$G$45</definedName>
    <definedName name="EA_13">[150]SERVIÇOS!$G$32</definedName>
    <definedName name="EA_39">[150]SERVIÇOS!$G$32</definedName>
    <definedName name="EA_6">[150]SERVIÇOS!$G$32</definedName>
    <definedName name="ECJ" localSheetId="4">#REF!</definedName>
    <definedName name="ECJ" localSheetId="15">#REF!</definedName>
    <definedName name="ECJ" localSheetId="21">#REF!</definedName>
    <definedName name="ECJ" localSheetId="9">#REF!</definedName>
    <definedName name="ECJ" localSheetId="8">#REF!</definedName>
    <definedName name="ECJ">#REF!</definedName>
    <definedName name="ECJ_25" localSheetId="4">#REF!</definedName>
    <definedName name="ECJ_25" localSheetId="15">#REF!</definedName>
    <definedName name="ECJ_25" localSheetId="9">#REF!</definedName>
    <definedName name="ECJ_25" localSheetId="8">#REF!</definedName>
    <definedName name="ECJ_25">#REF!</definedName>
    <definedName name="EDIFICAÇÕES">#N/A</definedName>
    <definedName name="edir" localSheetId="3">[88]TERRAPLENAGEM!#REF!</definedName>
    <definedName name="edir">[89]TERRAPLENAGEM!#REF!</definedName>
    <definedName name="Edit" localSheetId="4">#REF!</definedName>
    <definedName name="Edit" localSheetId="15">#REF!</definedName>
    <definedName name="edit" localSheetId="21">#REF!</definedName>
    <definedName name="Edit" localSheetId="9">#REF!</definedName>
    <definedName name="Edit" localSheetId="8">#REF!</definedName>
    <definedName name="Edit">#REF!</definedName>
    <definedName name="edita">#REF!</definedName>
    <definedName name="EDITA1">#REF!</definedName>
    <definedName name="EDITA2">#REF!</definedName>
    <definedName name="edital" localSheetId="4">#REF!</definedName>
    <definedName name="edital" localSheetId="15">#REF!</definedName>
    <definedName name="EDITAL" localSheetId="21">#REF!</definedName>
    <definedName name="edital" localSheetId="9">#REF!</definedName>
    <definedName name="edital" localSheetId="8">#REF!</definedName>
    <definedName name="edital">#REF!</definedName>
    <definedName name="EDITAL2">#REF!</definedName>
    <definedName name="EDITALA">#REF!</definedName>
    <definedName name="ee">"'file:///Y:/ENGENHARIA/Deise Aoki/PATOS - OK/PATOS 05-09-2007-ok/Laptop - Arquivos/DNIT/PATOs/Rondonópolis/PATO_BR-364_km_000_ao_km_11290_LICITAÇÃO MAIO DE 2007.xls'#$reg_mec_fx_dm_.$#REF!$#REF!:$#REF!$#REF!"</definedName>
    <definedName name="ee_1">"'file:///Y:/ENGENHARIA/Deise Aoki/PATOS - OK/PATOS 05-09-2007-ok/Laptop - Arquivos/DNIT/PATOs/Rondonópolis/PATO_BR-364_km_000_ao_km_11290_LICITAÇÃO MAIO DE 2007.xls'#$reg_mec_fx_dm_.$#REF!$#REF!:$#REF!$#REF!"</definedName>
    <definedName name="ee_26" localSheetId="4">[218]reg_mec_fx_dm_!#REF!</definedName>
    <definedName name="ee_26" localSheetId="15">[218]reg_mec_fx_dm_!#REF!</definedName>
    <definedName name="ee_26" localSheetId="9">[218]reg_mec_fx_dm_!#REF!</definedName>
    <definedName name="ee_26" localSheetId="8">[218]reg_mec_fx_dm_!#REF!</definedName>
    <definedName name="ee_26">[218]reg_mec_fx_dm_!#REF!</definedName>
    <definedName name="ee_27" localSheetId="4">[218]reg_mec_fx_dm_!#REF!</definedName>
    <definedName name="ee_27" localSheetId="15">[218]reg_mec_fx_dm_!#REF!</definedName>
    <definedName name="ee_27" localSheetId="9">[218]reg_mec_fx_dm_!#REF!</definedName>
    <definedName name="ee_27" localSheetId="8">[218]reg_mec_fx_dm_!#REF!</definedName>
    <definedName name="ee_27">[218]reg_mec_fx_dm_!#REF!</definedName>
    <definedName name="ee_28" localSheetId="4">[218]reg_mec_fx_dm_!#REF!</definedName>
    <definedName name="ee_28" localSheetId="15">[218]reg_mec_fx_dm_!#REF!</definedName>
    <definedName name="ee_28" localSheetId="9">[218]reg_mec_fx_dm_!#REF!</definedName>
    <definedName name="ee_28" localSheetId="8">[218]reg_mec_fx_dm_!#REF!</definedName>
    <definedName name="ee_28">[218]reg_mec_fx_dm_!#REF!</definedName>
    <definedName name="ee_29" localSheetId="4">[218]reg_mec_fx_dm_!#REF!</definedName>
    <definedName name="ee_29" localSheetId="15">[218]reg_mec_fx_dm_!#REF!</definedName>
    <definedName name="ee_29" localSheetId="9">[218]reg_mec_fx_dm_!#REF!</definedName>
    <definedName name="ee_29" localSheetId="8">[218]reg_mec_fx_dm_!#REF!</definedName>
    <definedName name="ee_29">[218]reg_mec_fx_dm_!#REF!</definedName>
    <definedName name="ee_34">"'file:///Y:/ENGENHARIA/Deise Aoki/PATOS - OK/PATOS 05-09-2007-ok/Laptop - Arquivos/DNIT/PATOs/Rondonópolis/PATO_BR-364_km_000_ao_km_11290_LICITAÇÃO MAIO DE 2007.xls'#$reg_mec_fx_dm_.$#REF!$#REF!:$#REF!$#REF!"</definedName>
    <definedName name="ee_37">"'file:///Y:/ENGENHARIA/Deise Aoki/PATOS - OK/PATOS 05-09-2007-ok/Laptop - Arquivos/DNIT/PATOs/Rondonópolis/PATO_BR-364_km_000_ao_km_11290_LICITAÇÃO MAIO DE 2007.xls'#$reg_mec_fx_dm_.$#REF!$#REF!:$#REF!$#REF!"</definedName>
    <definedName name="ee_38">"'file:///Y:/ENGENHARIA/Deise Aoki/PATOS - OK/PATOS 05-09-2007-ok/Laptop - Arquivos/DNIT/PATOs/Rondonópolis/PATO_BR-364_km_000_ao_km_11290_LICITAÇÃO MAIO DE 2007.xls'#$reg_mec_fx_dm_.$#REF!$#REF!:$#REF!$#REF!"</definedName>
    <definedName name="ee_49">"'file:///Y:/ENGENHARIA/Deise Aoki/PATOS - OK/PATOS 05-09-2007-ok/Laptop - Arquivos/DNIT/PATOs/Rondonópolis/PATO_BR-364_km_000_ao_km_11290_LICITAÇÃO MAIO DE 2007.xls'#$reg_mec_fx_dm_.$#REF!$#REF!:$#REF!$#REF!"</definedName>
    <definedName name="ee_5" localSheetId="4">[218]reg_mec_fx_dm_!#REF!</definedName>
    <definedName name="ee_5" localSheetId="15">[218]reg_mec_fx_dm_!#REF!</definedName>
    <definedName name="ee_5" localSheetId="9">[218]reg_mec_fx_dm_!#REF!</definedName>
    <definedName name="ee_5" localSheetId="8">[218]reg_mec_fx_dm_!#REF!</definedName>
    <definedName name="ee_5">[218]reg_mec_fx_dm_!#REF!</definedName>
    <definedName name="ee_6" localSheetId="4">[218]reg_mec_fx_dm_!#REF!</definedName>
    <definedName name="ee_6" localSheetId="15">[218]reg_mec_fx_dm_!#REF!</definedName>
    <definedName name="ee_6" localSheetId="9">[218]reg_mec_fx_dm_!#REF!</definedName>
    <definedName name="ee_6" localSheetId="8">[218]reg_mec_fx_dm_!#REF!</definedName>
    <definedName name="ee_6">[218]reg_mec_fx_dm_!#REF!</definedName>
    <definedName name="ee_7" localSheetId="4">[219]reg_mec_fx_dm_!#REF!</definedName>
    <definedName name="ee_7" localSheetId="15">[219]reg_mec_fx_dm_!#REF!</definedName>
    <definedName name="ee_7" localSheetId="9">[219]reg_mec_fx_dm_!#REF!</definedName>
    <definedName name="ee_7" localSheetId="8">[219]reg_mec_fx_dm_!#REF!</definedName>
    <definedName name="ee_7">[219]reg_mec_fx_dm_!#REF!</definedName>
    <definedName name="eeeee" localSheetId="4" hidden="1">{#N/A,#N/A,FALSE,"MO (2)"}</definedName>
    <definedName name="eeeee" localSheetId="21" hidden="1">{#N/A,#N/A,FALSE,"MO (2)"}</definedName>
    <definedName name="eeeee" localSheetId="9" hidden="1">{#N/A,#N/A,FALSE,"MO (2)"}</definedName>
    <definedName name="eeeee" localSheetId="8" hidden="1">{#N/A,#N/A,FALSE,"MO (2)"}</definedName>
    <definedName name="eeeee" hidden="1">{#N/A,#N/A,FALSE,"MO (2)"}</definedName>
    <definedName name="EFC" localSheetId="4" hidden="1">{"'RR'!$A$2:$E$81"}</definedName>
    <definedName name="EFC" localSheetId="9" hidden="1">{"'RR'!$A$2:$E$81"}</definedName>
    <definedName name="EFC" localSheetId="8" hidden="1">{"'RR'!$A$2:$E$81"}</definedName>
    <definedName name="EFC" hidden="1">{"'RR'!$A$2:$E$81"}</definedName>
    <definedName name="EFCEletron" localSheetId="4" hidden="1">{"'RR'!$A$2:$E$81"}</definedName>
    <definedName name="EFCEletron" localSheetId="9" hidden="1">{"'RR'!$A$2:$E$81"}</definedName>
    <definedName name="EFCEletron" localSheetId="8" hidden="1">{"'RR'!$A$2:$E$81"}</definedName>
    <definedName name="EFCEletron" hidden="1">{"'RR'!$A$2:$E$81"}</definedName>
    <definedName name="EFVM" localSheetId="4" hidden="1">{"'RR'!$A$2:$E$81"}</definedName>
    <definedName name="EFVM" localSheetId="9" hidden="1">{"'RR'!$A$2:$E$81"}</definedName>
    <definedName name="EFVM" localSheetId="8" hidden="1">{"'RR'!$A$2:$E$81"}</definedName>
    <definedName name="EFVM" hidden="1">{"'RR'!$A$2:$E$81"}</definedName>
    <definedName name="EFVM2" localSheetId="4" hidden="1">{"'RR'!$A$2:$E$81"}</definedName>
    <definedName name="EFVM2" localSheetId="9" hidden="1">{"'RR'!$A$2:$E$81"}</definedName>
    <definedName name="EFVM2" localSheetId="8" hidden="1">{"'RR'!$A$2:$E$81"}</definedName>
    <definedName name="EFVM2" hidden="1">{"'RR'!$A$2:$E$81"}</definedName>
    <definedName name="EFVM3" localSheetId="4" hidden="1">{"'RR'!$A$2:$E$81"}</definedName>
    <definedName name="EFVM3" localSheetId="9" hidden="1">{"'RR'!$A$2:$E$81"}</definedName>
    <definedName name="EFVM3" localSheetId="8" hidden="1">{"'RR'!$A$2:$E$81"}</definedName>
    <definedName name="EFVM3" hidden="1">{"'RR'!$A$2:$E$81"}</definedName>
    <definedName name="EJ" localSheetId="4">#REF!</definedName>
    <definedName name="EJ" localSheetId="15">#REF!</definedName>
    <definedName name="EJ" localSheetId="21">#REF!</definedName>
    <definedName name="EJ">#REF!</definedName>
    <definedName name="EJ_25" localSheetId="15">#REF!</definedName>
    <definedName name="EJ_25">#REF!</definedName>
    <definedName name="EJI" localSheetId="4" hidden="1">{"'Quadro'!$A$4:$BG$78"}</definedName>
    <definedName name="EJI" localSheetId="9" hidden="1">{"'Quadro'!$A$4:$BG$78"}</definedName>
    <definedName name="EJI" localSheetId="8" hidden="1">{"'Quadro'!$A$4:$BG$78"}</definedName>
    <definedName name="EJI" hidden="1">{"'Quadro'!$A$4:$BG$78"}</definedName>
    <definedName name="Elemento_vazado">"$#REF!.$A$109"</definedName>
    <definedName name="Eletrica" localSheetId="4" hidden="1">{#N/A,#N/A,FALSE,"GERAL";#N/A,#N/A,FALSE,"012-96";#N/A,#N/A,FALSE,"018-96";#N/A,#N/A,FALSE,"027-96";#N/A,#N/A,FALSE,"059-96";#N/A,#N/A,FALSE,"076-96";#N/A,#N/A,FALSE,"019-97";#N/A,#N/A,FALSE,"021-97";#N/A,#N/A,FALSE,"022-97";#N/A,#N/A,FALSE,"028-97"}</definedName>
    <definedName name="Eletrica" localSheetId="9" hidden="1">{#N/A,#N/A,FALSE,"GERAL";#N/A,#N/A,FALSE,"012-96";#N/A,#N/A,FALSE,"018-96";#N/A,#N/A,FALSE,"027-96";#N/A,#N/A,FALSE,"059-96";#N/A,#N/A,FALSE,"076-96";#N/A,#N/A,FALSE,"019-97";#N/A,#N/A,FALSE,"021-97";#N/A,#N/A,FALSE,"022-97";#N/A,#N/A,FALSE,"028-97"}</definedName>
    <definedName name="Eletrica" localSheetId="8" hidden="1">{#N/A,#N/A,FALSE,"GERAL";#N/A,#N/A,FALSE,"012-96";#N/A,#N/A,FALSE,"018-96";#N/A,#N/A,FALSE,"027-96";#N/A,#N/A,FALSE,"059-96";#N/A,#N/A,FALSE,"076-96";#N/A,#N/A,FALSE,"019-97";#N/A,#N/A,FALSE,"021-97";#N/A,#N/A,FALSE,"022-97";#N/A,#N/A,FALSE,"028-97"}</definedName>
    <definedName name="Eletrica" hidden="1">{#N/A,#N/A,FALSE,"GERAL";#N/A,#N/A,FALSE,"012-96";#N/A,#N/A,FALSE,"018-96";#N/A,#N/A,FALSE,"027-96";#N/A,#N/A,FALSE,"059-96";#N/A,#N/A,FALSE,"076-96";#N/A,#N/A,FALSE,"019-97";#N/A,#N/A,FALSE,"021-97";#N/A,#N/A,FALSE,"022-97";#N/A,#N/A,FALSE,"028-97"}</definedName>
    <definedName name="ELÉTRICA">#N/A</definedName>
    <definedName name="ELIAS" localSheetId="4">#REF!</definedName>
    <definedName name="ELIAS" localSheetId="15">#REF!</definedName>
    <definedName name="ELIAS" localSheetId="21">#REF!</definedName>
    <definedName name="ELIAS" localSheetId="9">#REF!</definedName>
    <definedName name="ELIAS" localSheetId="8">#REF!</definedName>
    <definedName name="ELIAS">#REF!</definedName>
    <definedName name="EM">"$#REF!.$E$30"</definedName>
    <definedName name="em_algarismo_e_por_extenso" localSheetId="15">#REF!</definedName>
    <definedName name="em_algarismo_e_por_extenso" localSheetId="9">#REF!</definedName>
    <definedName name="em_algarismo_e_por_extenso">#REF!</definedName>
    <definedName name="emoe" localSheetId="4">#REF!</definedName>
    <definedName name="emoe" localSheetId="15">#REF!</definedName>
    <definedName name="emoe" localSheetId="9">#REF!</definedName>
    <definedName name="emoe" localSheetId="8">#REF!</definedName>
    <definedName name="emoe">#REF!</definedName>
    <definedName name="EMP">[150]SERVIÇOS!$I$6</definedName>
    <definedName name="EMP_13">[150]SERVIÇOS!$I$6</definedName>
    <definedName name="EMP_39">[150]SERVIÇOS!$I$6</definedName>
    <definedName name="EMP_6">[150]SERVIÇOS!$I$6</definedName>
    <definedName name="emp2_10" localSheetId="4">'[220]DMT modelo'!$AA$13</definedName>
    <definedName name="emp2_10">'[220]DMT modelo'!$AA$13</definedName>
    <definedName name="emp2_6" localSheetId="4">'[220]DMT modelo'!$AA$13</definedName>
    <definedName name="emp2_6">'[220]DMT modelo'!$AA$13</definedName>
    <definedName name="EmpAux" hidden="1">""</definedName>
    <definedName name="Empo" localSheetId="15">#REF!</definedName>
    <definedName name="Empo" localSheetId="21">#REF!</definedName>
    <definedName name="Empo" localSheetId="9">#REF!</definedName>
    <definedName name="Empo">#REF!</definedName>
    <definedName name="empo2" localSheetId="15">#REF!</definedName>
    <definedName name="empo2" localSheetId="21">#REF!</definedName>
    <definedName name="empo2" localSheetId="9">#REF!</definedName>
    <definedName name="empo2">#REF!</definedName>
    <definedName name="empo3" localSheetId="15">#REF!</definedName>
    <definedName name="empo3">#REF!</definedName>
    <definedName name="Empola2" localSheetId="15">#REF!</definedName>
    <definedName name="Empola2" localSheetId="21">#REF!</definedName>
    <definedName name="Empola2">#REF!</definedName>
    <definedName name="Empolamento" localSheetId="15">#REF!</definedName>
    <definedName name="Empolamento" localSheetId="21">#REF!</definedName>
    <definedName name="Empolamento">#REF!</definedName>
    <definedName name="Empolo2" localSheetId="15">#REF!</definedName>
    <definedName name="Empolo2" localSheetId="21">#REF!</definedName>
    <definedName name="Empolo2">#REF!</definedName>
    <definedName name="empolo3" localSheetId="15">#REF!</definedName>
    <definedName name="empolo3" localSheetId="21">#REF!</definedName>
    <definedName name="empolo3">#REF!</definedName>
    <definedName name="Empr">#REF!</definedName>
    <definedName name="empresa" localSheetId="4">[122]DADOS!$B$9</definedName>
    <definedName name="empresa">[122]DADOS!$B$9</definedName>
    <definedName name="EMPRESA_11" localSheetId="4">#REF!</definedName>
    <definedName name="EMPRESA_11" localSheetId="15">#REF!</definedName>
    <definedName name="EMPRESA_11" localSheetId="9">#REF!</definedName>
    <definedName name="EMPRESA_11" localSheetId="8">#REF!</definedName>
    <definedName name="EMPRESA_11">#REF!</definedName>
    <definedName name="EMPRESA_20" localSheetId="4">[160]F_MEDIÇÃO_pato_!$C$155</definedName>
    <definedName name="EMPRESA_20">[160]F_MEDIÇÃO_pato_!$C$155</definedName>
    <definedName name="EMPRESA_21" localSheetId="4">[160]F_MEDIÇÃO_pato_!$C$155</definedName>
    <definedName name="EMPRESA_21">[160]F_MEDIÇÃO_pato_!$C$155</definedName>
    <definedName name="emprestimo" localSheetId="4">'[221]Vínculo (2)'!$Y$13</definedName>
    <definedName name="emprestimo">'[222]Vínculo (2)'!$Y$13</definedName>
    <definedName name="EMUL_ASF" localSheetId="4">#REF!</definedName>
    <definedName name="EMUL_ASF" localSheetId="15">#REF!</definedName>
    <definedName name="EMUL_ASF" localSheetId="9">#REF!</definedName>
    <definedName name="EMUL_ASF" localSheetId="8">#REF!</definedName>
    <definedName name="EMUL_ASF">#REF!</definedName>
    <definedName name="EMUL_ASF_MA" localSheetId="4">[98]ROSTO!#REF!</definedName>
    <definedName name="EMUL_ASF_MA" localSheetId="15">[98]ROSTO!#REF!</definedName>
    <definedName name="EMUL_ASF_MA" localSheetId="9">[98]ROSTO!#REF!</definedName>
    <definedName name="EMUL_ASF_MA" localSheetId="8">[98]ROSTO!#REF!</definedName>
    <definedName name="EMUL_ASF_MA">[98]ROSTO!#REF!</definedName>
    <definedName name="EMUL_ASF_TA" localSheetId="4">#REF!</definedName>
    <definedName name="EMUL_ASF_TA" localSheetId="15">#REF!</definedName>
    <definedName name="EMUL_ASF_TA" localSheetId="9">#REF!</definedName>
    <definedName name="EMUL_ASF_TA" localSheetId="8">#REF!</definedName>
    <definedName name="EMUL_ASF_TA">#REF!</definedName>
    <definedName name="EMULPOL" localSheetId="4">'[137]CUSTO MATERIAL'!$F$28</definedName>
    <definedName name="EMULPOL">'[137]CUSTO MATERIAL'!$F$28</definedName>
    <definedName name="EMULPOLIM">#REF!</definedName>
    <definedName name="EMULPOLROO" localSheetId="4">'[137]CALCULOS AUXILIARES'!$E$42</definedName>
    <definedName name="EMULPOLROO">'[137]CALCULOS AUXILIARES'!$E$42</definedName>
    <definedName name="EMW">"$#REF!.$E$32"</definedName>
    <definedName name="EMW_11" localSheetId="4">#REF!</definedName>
    <definedName name="EMW_11" localSheetId="15">#REF!</definedName>
    <definedName name="EMW_11" localSheetId="9">#REF!</definedName>
    <definedName name="EMW_11" localSheetId="8">#REF!</definedName>
    <definedName name="EMW_11">#REF!</definedName>
    <definedName name="EMWA">"$#REF!.$E$31"</definedName>
    <definedName name="ENC" localSheetId="15">#REF!</definedName>
    <definedName name="ENC" localSheetId="9">#REF!</definedName>
    <definedName name="ENC">#REF!</definedName>
    <definedName name="ENCARGOS_H">[145]SETUP!$C$7</definedName>
    <definedName name="ENCARGOS_H_COM">[145]ENCARGOS!$H$41</definedName>
    <definedName name="ENCARGOS_H_SEM">[145]ENCARGOS!$F$41</definedName>
    <definedName name="ENCARGOS_M_COM">[145]ENCARGOS!$I$41</definedName>
    <definedName name="ENCARGOS_M_SEM">[145]ENCARGOS!$G$41</definedName>
    <definedName name="encp" localSheetId="4">'[223]QTT  BETUM'!#REF!</definedName>
    <definedName name="encp" localSheetId="15">'[223]QTT  BETUM'!#REF!</definedName>
    <definedName name="ENCP" localSheetId="21">#REF!</definedName>
    <definedName name="encp" localSheetId="9">'[223]QTT  BETUM'!#REF!</definedName>
    <definedName name="encp" localSheetId="8">'[223]QTT  BETUM'!#REF!</definedName>
    <definedName name="encp">'[223]QTT  BETUM'!#REF!</definedName>
    <definedName name="ENCPA">#REF!</definedName>
    <definedName name="enct" localSheetId="4">'[105]padrão salarial'!$N$13</definedName>
    <definedName name="ENCT" localSheetId="21">#REF!</definedName>
    <definedName name="enct">'[105]padrão salarial'!$N$13</definedName>
    <definedName name="ENCTA">#REF!</definedName>
    <definedName name="eng" localSheetId="4">#REF!</definedName>
    <definedName name="eng" localSheetId="15">#REF!</definedName>
    <definedName name="eng" localSheetId="21">'[20]Mat Asf'!$C$36</definedName>
    <definedName name="eng" localSheetId="9">#REF!</definedName>
    <definedName name="eng" localSheetId="8">#REF!</definedName>
    <definedName name="eng">#REF!</definedName>
    <definedName name="eng." localSheetId="4" hidden="1">{#N/A,#N/A,FALSE,"MO (2)"}</definedName>
    <definedName name="eng." localSheetId="21" hidden="1">{#N/A,#N/A,FALSE,"MO (2)"}</definedName>
    <definedName name="eng." localSheetId="9" hidden="1">{#N/A,#N/A,FALSE,"MO (2)"}</definedName>
    <definedName name="eng." localSheetId="8" hidden="1">{#N/A,#N/A,FALSE,"MO (2)"}</definedName>
    <definedName name="eng." hidden="1">{#N/A,#N/A,FALSE,"MO (2)"}</definedName>
    <definedName name="Eng__Luiz_Tadeu_Parisi" localSheetId="4">#REF!</definedName>
    <definedName name="Eng__Luiz_Tadeu_Parisi" localSheetId="15">#REF!</definedName>
    <definedName name="Eng__Luiz_Tadeu_Parisi" localSheetId="9">#REF!</definedName>
    <definedName name="Eng__Luiz_Tadeu_Parisi" localSheetId="8">#REF!</definedName>
    <definedName name="Eng__Luiz_Tadeu_Parisi">#REF!</definedName>
    <definedName name="eng_10" localSheetId="4">'[224]Mat Asf'!$C$36</definedName>
    <definedName name="eng_10">'[224]Mat Asf'!$C$36</definedName>
    <definedName name="eng_6" localSheetId="4">'[224]Mat Asf'!$C$36</definedName>
    <definedName name="eng_6">'[224]Mat Asf'!$C$36</definedName>
    <definedName name="ENGENHARIA" localSheetId="4" hidden="1">{#N/A,#N/A,FALSE,"MO (2)"}</definedName>
    <definedName name="ENGENHARIA" localSheetId="21" hidden="1">{#N/A,#N/A,FALSE,"MO (2)"}</definedName>
    <definedName name="ENGENHARIA" localSheetId="9" hidden="1">{#N/A,#N/A,FALSE,"MO (2)"}</definedName>
    <definedName name="ENGENHARIA" localSheetId="8" hidden="1">{#N/A,#N/A,FALSE,"MO (2)"}</definedName>
    <definedName name="ENGENHARIA" hidden="1">{#N/A,#N/A,FALSE,"MO (2)"}</definedName>
    <definedName name="ENGENHEIRO" localSheetId="4">[165]DADOS!$C$3</definedName>
    <definedName name="ENGENHEIRO">[165]DADOS!$C$3</definedName>
    <definedName name="ENLEIV" localSheetId="4">#REF!</definedName>
    <definedName name="ENLEIV" localSheetId="15">#REF!</definedName>
    <definedName name="ENLEIV" localSheetId="9">#REF!</definedName>
    <definedName name="ENLEIV" localSheetId="8">#REF!</definedName>
    <definedName name="ENLEIV">#REF!</definedName>
    <definedName name="Enrocamento" localSheetId="4" hidden="1">{#N/A,#N/A,TRUE,"Plan1"}</definedName>
    <definedName name="Enrocamento" localSheetId="9" hidden="1">{#N/A,#N/A,TRUE,"Plan1"}</definedName>
    <definedName name="Enrocamento" localSheetId="8" hidden="1">{#N/A,#N/A,TRUE,"Plan1"}</definedName>
    <definedName name="Enrocamento" hidden="1">{#N/A,#N/A,TRUE,"Plan1"}</definedName>
    <definedName name="Enrocamentos" localSheetId="4" hidden="1">{#N/A,#N/A,TRUE,"Plan1"}</definedName>
    <definedName name="Enrocamentos" localSheetId="9" hidden="1">{#N/A,#N/A,TRUE,"Plan1"}</definedName>
    <definedName name="Enrocamentos" localSheetId="8" hidden="1">{#N/A,#N/A,TRUE,"Plan1"}</definedName>
    <definedName name="Enrocamentos" hidden="1">{#N/A,#N/A,TRUE,"Plan1"}</definedName>
    <definedName name="ENROCPEDRAARRUMMAN" localSheetId="4">#REF!</definedName>
    <definedName name="ENROCPEDRAARRUMMAN" localSheetId="15">#REF!</definedName>
    <definedName name="ENROCPEDRAARRUMMAN" localSheetId="9">#REF!</definedName>
    <definedName name="ENROCPEDRAARRUMMAN" localSheetId="8">#REF!</definedName>
    <definedName name="ENROCPEDRAARRUMMAN">#REF!</definedName>
    <definedName name="ENROCPEDRAARRUMMAN_11" localSheetId="4">#REF!</definedName>
    <definedName name="ENROCPEDRAARRUMMAN_11" localSheetId="15">#REF!</definedName>
    <definedName name="ENROCPEDRAARRUMMAN_11" localSheetId="9">#REF!</definedName>
    <definedName name="ENROCPEDRAARRUMMAN_11" localSheetId="8">#REF!</definedName>
    <definedName name="ENROCPEDRAARRUMMAN_11">#REF!</definedName>
    <definedName name="ENROCPJOG">"$#REF!.$I$27"</definedName>
    <definedName name="enroPA" localSheetId="4">#REF!</definedName>
    <definedName name="enroPA" localSheetId="15">#REF!</definedName>
    <definedName name="enroPA" localSheetId="9">#REF!</definedName>
    <definedName name="enroPA" localSheetId="8">#REF!</definedName>
    <definedName name="enroPA">#REF!</definedName>
    <definedName name="ensecadeira5" localSheetId="4">[184]composições!#REF!</definedName>
    <definedName name="ensecadeira5" localSheetId="15">[184]composições!#REF!</definedName>
    <definedName name="ensecadeira5" localSheetId="9">[184]composições!#REF!</definedName>
    <definedName name="ensecadeira5" localSheetId="8">[184]composições!#REF!</definedName>
    <definedName name="ensecadeira5">[184]composições!#REF!</definedName>
    <definedName name="entrada1" localSheetId="4">#REF!</definedName>
    <definedName name="entrada1" localSheetId="15">#REF!</definedName>
    <definedName name="entrada1" localSheetId="21">#REF!</definedName>
    <definedName name="entrada1" localSheetId="9">#REF!</definedName>
    <definedName name="entrada1" localSheetId="8">#REF!</definedName>
    <definedName name="entrada1">#REF!</definedName>
    <definedName name="entrada2" localSheetId="4">#REF!</definedName>
    <definedName name="entrada2" localSheetId="15">#REF!</definedName>
    <definedName name="entrada2" localSheetId="21">#REF!</definedName>
    <definedName name="entrada2" localSheetId="9">#REF!</definedName>
    <definedName name="entrada2" localSheetId="8">#REF!</definedName>
    <definedName name="entrada2">#REF!</definedName>
    <definedName name="Entradas" localSheetId="4">[158]Cubação!#REF!</definedName>
    <definedName name="Entradas" localSheetId="15">[158]Cubação!#REF!</definedName>
    <definedName name="Entradas" localSheetId="9">[158]Cubação!#REF!</definedName>
    <definedName name="Entradas" localSheetId="8">[158]Cubação!#REF!</definedName>
    <definedName name="Entradas">[158]Cubação!#REF!</definedName>
    <definedName name="eoju" localSheetId="4" hidden="1">{#N/A,#N/A,FALSE,"GERAL";#N/A,#N/A,FALSE,"012-96";#N/A,#N/A,FALSE,"018-96";#N/A,#N/A,FALSE,"027-96";#N/A,#N/A,FALSE,"059-96";#N/A,#N/A,FALSE,"076-96";#N/A,#N/A,FALSE,"019-97";#N/A,#N/A,FALSE,"021-97";#N/A,#N/A,FALSE,"022-97";#N/A,#N/A,FALSE,"028-97"}</definedName>
    <definedName name="eoju" localSheetId="9" hidden="1">{#N/A,#N/A,FALSE,"GERAL";#N/A,#N/A,FALSE,"012-96";#N/A,#N/A,FALSE,"018-96";#N/A,#N/A,FALSE,"027-96";#N/A,#N/A,FALSE,"059-96";#N/A,#N/A,FALSE,"076-96";#N/A,#N/A,FALSE,"019-97";#N/A,#N/A,FALSE,"021-97";#N/A,#N/A,FALSE,"022-97";#N/A,#N/A,FALSE,"028-97"}</definedName>
    <definedName name="eoju" localSheetId="8" hidden="1">{#N/A,#N/A,FALSE,"GERAL";#N/A,#N/A,FALSE,"012-96";#N/A,#N/A,FALSE,"018-96";#N/A,#N/A,FALSE,"027-96";#N/A,#N/A,FALSE,"059-96";#N/A,#N/A,FALSE,"076-96";#N/A,#N/A,FALSE,"019-97";#N/A,#N/A,FALSE,"021-97";#N/A,#N/A,FALSE,"022-97";#N/A,#N/A,FALSE,"028-97"}</definedName>
    <definedName name="eoju" hidden="1">{#N/A,#N/A,FALSE,"GERAL";#N/A,#N/A,FALSE,"012-96";#N/A,#N/A,FALSE,"018-96";#N/A,#N/A,FALSE,"027-96";#N/A,#N/A,FALSE,"059-96";#N/A,#N/A,FALSE,"076-96";#N/A,#N/A,FALSE,"019-97";#N/A,#N/A,FALSE,"021-97";#N/A,#N/A,FALSE,"022-97";#N/A,#N/A,FALSE,"028-97"}</definedName>
    <definedName name="ep" localSheetId="4">'[225]Mão de Obra'!$E$15</definedName>
    <definedName name="ep">'[225]Mão de Obra'!$E$15</definedName>
    <definedName name="EPOLIMERO" localSheetId="4">'[165]Memorial IV'!$H$76</definedName>
    <definedName name="EPOLIMERO">'[165]Memorial IV'!$H$76</definedName>
    <definedName name="EQ" localSheetId="4" hidden="1">#REF!</definedName>
    <definedName name="EQ" localSheetId="15" hidden="1">#REF!</definedName>
    <definedName name="EQ" localSheetId="21">#REF!</definedName>
    <definedName name="EQ" localSheetId="9" hidden="1">#REF!</definedName>
    <definedName name="EQ" localSheetId="8" hidden="1">#REF!</definedName>
    <definedName name="EQ" hidden="1">#REF!</definedName>
    <definedName name="EQP" localSheetId="4">[81]COMPOS1!#REF!</definedName>
    <definedName name="EQP" localSheetId="15">[81]COMPOS1!#REF!</definedName>
    <definedName name="EQP" localSheetId="9">[81]COMPOS1!#REF!</definedName>
    <definedName name="EQP" localSheetId="8">[81]COMPOS1!#REF!</definedName>
    <definedName name="EQP">[81]COMPOS1!#REF!</definedName>
    <definedName name="EQUI">#N/A</definedName>
    <definedName name="Equip" localSheetId="4">#REF!</definedName>
    <definedName name="Equip" localSheetId="15">#REF!</definedName>
    <definedName name="Equip" localSheetId="9">#REF!</definedName>
    <definedName name="Equip" localSheetId="8">#REF!</definedName>
    <definedName name="Equip">#REF!</definedName>
    <definedName name="equipamento" localSheetId="4">#REF!</definedName>
    <definedName name="equipamento" localSheetId="15">#REF!</definedName>
    <definedName name="equipamento" localSheetId="9">#REF!</definedName>
    <definedName name="equipamento" localSheetId="8">#REF!</definedName>
    <definedName name="equipamento">#REF!</definedName>
    <definedName name="EQUIPAMENTOS" localSheetId="4">[226]eq!$A$2:$D$42</definedName>
    <definedName name="EQUIPAMENTOS" localSheetId="3">[88]TERRAPLENAGEM!#REF!</definedName>
    <definedName name="EQUIPAMENTOS" localSheetId="7">[139]eq!$A$2:$D$42</definedName>
    <definedName name="EQUIPAMENTOS" localSheetId="9">[139]eq!$A$2:$D$42</definedName>
    <definedName name="EQUIPAMENTOS" localSheetId="8">[139]eq!$A$2:$D$42</definedName>
    <definedName name="EQUIPAMENTOS">[89]TERRAPLENAGEM!#REF!</definedName>
    <definedName name="equipe" localSheetId="4">[227]BASE!$A$9:$F$46</definedName>
    <definedName name="equipe">[227]BASE!$A$9:$F$46</definedName>
    <definedName name="erb" localSheetId="4" hidden="1">{"'Quadro'!$A$4:$BG$78"}</definedName>
    <definedName name="erb" localSheetId="9" hidden="1">{"'Quadro'!$A$4:$BG$78"}</definedName>
    <definedName name="erb" localSheetId="8" hidden="1">{"'Quadro'!$A$4:$BG$78"}</definedName>
    <definedName name="erb" hidden="1">{"'Quadro'!$A$4:$BG$78"}</definedName>
    <definedName name="erc" localSheetId="4" hidden="1">{"'RR'!$A$2:$E$81"}</definedName>
    <definedName name="erc" localSheetId="9" hidden="1">{"'RR'!$A$2:$E$81"}</definedName>
    <definedName name="erc" localSheetId="8" hidden="1">{"'RR'!$A$2:$E$81"}</definedName>
    <definedName name="erc" hidden="1">{"'RR'!$A$2:$E$81"}</definedName>
    <definedName name="ereerer" localSheetId="4" hidden="1">{#N/A,#N/A,FALSE,"MO (2)"}</definedName>
    <definedName name="ereerer" localSheetId="21" hidden="1">{#N/A,#N/A,FALSE,"MO (2)"}</definedName>
    <definedName name="ereerer" localSheetId="9" hidden="1">{#N/A,#N/A,FALSE,"MO (2)"}</definedName>
    <definedName name="ereerer" localSheetId="8" hidden="1">{#N/A,#N/A,FALSE,"MO (2)"}</definedName>
    <definedName name="ereerer" hidden="1">{#N/A,#N/A,FALSE,"MO (2)"}</definedName>
    <definedName name="erffref" hidden="1">{#N/A,#N/A,TRUE,"Plan1"}</definedName>
    <definedName name="errrrr" localSheetId="4" hidden="1">[64]EAIGESEN!#REF!</definedName>
    <definedName name="errrrr" localSheetId="15" hidden="1">[64]EAIGESEN!#REF!</definedName>
    <definedName name="errrrr" hidden="1">[64]EAIGESEN!#REF!</definedName>
    <definedName name="ERT" localSheetId="4">#REF!</definedName>
    <definedName name="ERT" localSheetId="3">#REF!</definedName>
    <definedName name="ERT" localSheetId="15">#REF!</definedName>
    <definedName name="ERT" localSheetId="7">#REF!</definedName>
    <definedName name="ERT" localSheetId="9">#REF!</definedName>
    <definedName name="ERT" localSheetId="8">#REF!</definedName>
    <definedName name="ERT">#REF!</definedName>
    <definedName name="ES" localSheetId="4">#REF!</definedName>
    <definedName name="ES" localSheetId="15">#REF!</definedName>
    <definedName name="ES" localSheetId="8">#REF!</definedName>
    <definedName name="ES">#REF!</definedName>
    <definedName name="ESC">#REF!</definedName>
    <definedName name="ESCAVAÇÃO" localSheetId="4">#REF!</definedName>
    <definedName name="ESCAVAÇÃO" localSheetId="15">#REF!</definedName>
    <definedName name="ESCAVAÇÃO" localSheetId="7">#REF!</definedName>
    <definedName name="ESCAVAÇÃO" localSheetId="9">#REF!</definedName>
    <definedName name="ESCAVAÇÃO" localSheetId="8">#REF!</definedName>
    <definedName name="Escavação">"$#REF!.$A$18"</definedName>
    <definedName name="ESCAVAÇÃO_11" localSheetId="4">#REF!</definedName>
    <definedName name="ESCAVAÇÃO_11" localSheetId="15">#REF!</definedName>
    <definedName name="ESCAVAÇÃO_11" localSheetId="9">#REF!</definedName>
    <definedName name="ESCAVAÇÃO_11" localSheetId="8">#REF!</definedName>
    <definedName name="ESCAVAÇÃO_11">#REF!</definedName>
    <definedName name="escavmec" localSheetId="21">#REF!</definedName>
    <definedName name="ESCAVMEC">"$#REF!.$I$27"</definedName>
    <definedName name="ESHE" localSheetId="4">'[228]Dados do projeto'!$B$9</definedName>
    <definedName name="ESHE">'[228]Dados do projeto'!$B$9</definedName>
    <definedName name="ESHN" localSheetId="4">'[228]Dados do projeto'!$B$8</definedName>
    <definedName name="ESHN">'[228]Dados do projeto'!$B$8</definedName>
    <definedName name="ESP" localSheetId="4" hidden="1">{#N/A,#N/A,FALSE,"GERAL";#N/A,#N/A,FALSE,"012-96";#N/A,#N/A,FALSE,"018-96";#N/A,#N/A,FALSE,"027-96";#N/A,#N/A,FALSE,"059-96";#N/A,#N/A,FALSE,"076-96";#N/A,#N/A,FALSE,"019-97";#N/A,#N/A,FALSE,"021-97";#N/A,#N/A,FALSE,"022-97";#N/A,#N/A,FALSE,"028-97"}</definedName>
    <definedName name="ESP" localSheetId="9" hidden="1">{#N/A,#N/A,FALSE,"GERAL";#N/A,#N/A,FALSE,"012-96";#N/A,#N/A,FALSE,"018-96";#N/A,#N/A,FALSE,"027-96";#N/A,#N/A,FALSE,"059-96";#N/A,#N/A,FALSE,"076-96";#N/A,#N/A,FALSE,"019-97";#N/A,#N/A,FALSE,"021-97";#N/A,#N/A,FALSE,"022-97";#N/A,#N/A,FALSE,"028-97"}</definedName>
    <definedName name="ESP" localSheetId="8" hidden="1">{#N/A,#N/A,FALSE,"GERAL";#N/A,#N/A,FALSE,"012-96";#N/A,#N/A,FALSE,"018-96";#N/A,#N/A,FALSE,"027-96";#N/A,#N/A,FALSE,"059-96";#N/A,#N/A,FALSE,"076-96";#N/A,#N/A,FALSE,"019-97";#N/A,#N/A,FALSE,"021-97";#N/A,#N/A,FALSE,"022-97";#N/A,#N/A,FALSE,"028-97"}</definedName>
    <definedName name="ESP" hidden="1">{#N/A,#N/A,FALSE,"GERAL";#N/A,#N/A,FALSE,"012-96";#N/A,#N/A,FALSE,"018-96";#N/A,#N/A,FALSE,"027-96";#N/A,#N/A,FALSE,"059-96";#N/A,#N/A,FALSE,"076-96";#N/A,#N/A,FALSE,"019-97";#N/A,#N/A,FALSE,"021-97";#N/A,#N/A,FALSE,"022-97";#N/A,#N/A,FALSE,"028-97"}</definedName>
    <definedName name="ESPCON" localSheetId="4" hidden="1">{#N/A,#N/A,FALSE,"GERAL";#N/A,#N/A,FALSE,"012-96";#N/A,#N/A,FALSE,"018-96";#N/A,#N/A,FALSE,"027-96";#N/A,#N/A,FALSE,"059-96";#N/A,#N/A,FALSE,"076-96";#N/A,#N/A,FALSE,"019-97";#N/A,#N/A,FALSE,"021-97";#N/A,#N/A,FALSE,"022-97";#N/A,#N/A,FALSE,"028-97"}</definedName>
    <definedName name="ESPCON" localSheetId="9" hidden="1">{#N/A,#N/A,FALSE,"GERAL";#N/A,#N/A,FALSE,"012-96";#N/A,#N/A,FALSE,"018-96";#N/A,#N/A,FALSE,"027-96";#N/A,#N/A,FALSE,"059-96";#N/A,#N/A,FALSE,"076-96";#N/A,#N/A,FALSE,"019-97";#N/A,#N/A,FALSE,"021-97";#N/A,#N/A,FALSE,"022-97";#N/A,#N/A,FALSE,"028-97"}</definedName>
    <definedName name="ESPCON" localSheetId="8" hidden="1">{#N/A,#N/A,FALSE,"GERAL";#N/A,#N/A,FALSE,"012-96";#N/A,#N/A,FALSE,"018-96";#N/A,#N/A,FALSE,"027-96";#N/A,#N/A,FALSE,"059-96";#N/A,#N/A,FALSE,"076-96";#N/A,#N/A,FALSE,"019-97";#N/A,#N/A,FALSE,"021-97";#N/A,#N/A,FALSE,"022-97";#N/A,#N/A,FALSE,"028-97"}</definedName>
    <definedName name="ESPCON" hidden="1">{#N/A,#N/A,FALSE,"GERAL";#N/A,#N/A,FALSE,"012-96";#N/A,#N/A,FALSE,"018-96";#N/A,#N/A,FALSE,"027-96";#N/A,#N/A,FALSE,"059-96";#N/A,#N/A,FALSE,"076-96";#N/A,#N/A,FALSE,"019-97";#N/A,#N/A,FALSE,"021-97";#N/A,#N/A,FALSE,"022-97";#N/A,#N/A,FALSE,"028-97"}</definedName>
    <definedName name="ESPESSAMENTO" localSheetId="4" hidden="1">{#N/A,#N/A,FALSE,"GERAL";#N/A,#N/A,FALSE,"012-96";#N/A,#N/A,FALSE,"018-96";#N/A,#N/A,FALSE,"027-96";#N/A,#N/A,FALSE,"059-96";#N/A,#N/A,FALSE,"076-96";#N/A,#N/A,FALSE,"019-97";#N/A,#N/A,FALSE,"021-97";#N/A,#N/A,FALSE,"022-97";#N/A,#N/A,FALSE,"028-97"}</definedName>
    <definedName name="ESPESSAMENTO" localSheetId="9" hidden="1">{#N/A,#N/A,FALSE,"GERAL";#N/A,#N/A,FALSE,"012-96";#N/A,#N/A,FALSE,"018-96";#N/A,#N/A,FALSE,"027-96";#N/A,#N/A,FALSE,"059-96";#N/A,#N/A,FALSE,"076-96";#N/A,#N/A,FALSE,"019-97";#N/A,#N/A,FALSE,"021-97";#N/A,#N/A,FALSE,"022-97";#N/A,#N/A,FALSE,"028-97"}</definedName>
    <definedName name="ESPESSAMENTO" localSheetId="8" hidden="1">{#N/A,#N/A,FALSE,"GERAL";#N/A,#N/A,FALSE,"012-96";#N/A,#N/A,FALSE,"018-96";#N/A,#N/A,FALSE,"027-96";#N/A,#N/A,FALSE,"059-96";#N/A,#N/A,FALSE,"076-96";#N/A,#N/A,FALSE,"019-97";#N/A,#N/A,FALSE,"021-97";#N/A,#N/A,FALSE,"022-97";#N/A,#N/A,FALSE,"028-97"}</definedName>
    <definedName name="ESPESSAMENTO" hidden="1">{#N/A,#N/A,FALSE,"GERAL";#N/A,#N/A,FALSE,"012-96";#N/A,#N/A,FALSE,"018-96";#N/A,#N/A,FALSE,"027-96";#N/A,#N/A,FALSE,"059-96";#N/A,#N/A,FALSE,"076-96";#N/A,#N/A,FALSE,"019-97";#N/A,#N/A,FALSE,"021-97";#N/A,#N/A,FALSE,"022-97";#N/A,#N/A,FALSE,"028-97"}</definedName>
    <definedName name="Esquadrias">"$#REF!.$A$206"</definedName>
    <definedName name="EST" localSheetId="4">#REF!</definedName>
    <definedName name="EST" localSheetId="15">#REF!</definedName>
    <definedName name="EST" localSheetId="9">#REF!</definedName>
    <definedName name="EST" localSheetId="8">#REF!</definedName>
    <definedName name="EST">#REF!</definedName>
    <definedName name="Estabilidade" localSheetId="4">#REF!</definedName>
    <definedName name="Estabilidade" localSheetId="15">#REF!</definedName>
    <definedName name="Estabilidade" localSheetId="9">#REF!</definedName>
    <definedName name="Estabilidade" localSheetId="8">#REF!</definedName>
    <definedName name="Estabilidade">#REF!</definedName>
    <definedName name="EstacaFinal" localSheetId="4">#REF!</definedName>
    <definedName name="EstacaFinal" localSheetId="15">#REF!</definedName>
    <definedName name="EstacaFinal" localSheetId="9">#REF!</definedName>
    <definedName name="EstacaFinal" localSheetId="8">#REF!</definedName>
    <definedName name="EstacaFinal">#REF!</definedName>
    <definedName name="EstacaInicial" localSheetId="15">#REF!</definedName>
    <definedName name="EstacaInicial">#REF!</definedName>
    <definedName name="et" localSheetId="4">'[225]Mão de Obra'!$E$14</definedName>
    <definedName name="et">'[225]Mão de Obra'!$E$14</definedName>
    <definedName name="EU" localSheetId="4" hidden="1">{#N/A,#N/A,FALSE,"MO (2)"}</definedName>
    <definedName name="EU" localSheetId="21" hidden="1">{#N/A,#N/A,FALSE,"MO (2)"}</definedName>
    <definedName name="EU" localSheetId="9" hidden="1">{#N/A,#N/A,FALSE,"MO (2)"}</definedName>
    <definedName name="EU" localSheetId="8" hidden="1">{#N/A,#N/A,FALSE,"MO (2)"}</definedName>
    <definedName name="EU" hidden="1">{#N/A,#N/A,FALSE,"MO (2)"}</definedName>
    <definedName name="EU_1" hidden="1">{#N/A,#N/A,FALSE,"MO (2)"}</definedName>
    <definedName name="EVOLUTION_DES_ROI" hidden="1">{#N/A,#N/A,FALSE,"SYSOC";#N/A,#N/A,FALSE,"RESU-GESTION";#N/A,#N/A,FALSE,"EVOL-MNA";#N/A,#N/A,FALSE,"VTAS-ANALI";#N/A,#N/A,FALSE,"ANALI-GSFIJOS";#N/A,#N/A,FALSE,"DETA-RUBROS";#N/A,#N/A,FALSE,"ANALI-CNF";#N/A,#N/A,FALSE,"BILAN";#N/A,#N/A,FALSE,"TAB_FIN";#N/A,#N/A,FALSE,"IND_ECO"}</definedName>
    <definedName name="ex" localSheetId="4">#REF!</definedName>
    <definedName name="ex" localSheetId="15">#REF!</definedName>
    <definedName name="ex" localSheetId="9">#REF!</definedName>
    <definedName name="ex" localSheetId="8">#REF!</definedName>
    <definedName name="ex">#REF!</definedName>
    <definedName name="EXA" localSheetId="4">'[106]PRO-08'!#REF!</definedName>
    <definedName name="EXA" localSheetId="15">'[106]PRO-08'!#REF!</definedName>
    <definedName name="EXA" localSheetId="21">'[107]PRO-08'!#REF!</definedName>
    <definedName name="EXA" localSheetId="9">'[106]PRO-08'!#REF!</definedName>
    <definedName name="EXA" localSheetId="8">'[106]PRO-08'!#REF!</definedName>
    <definedName name="EXA">'[106]PRO-08'!#REF!</definedName>
    <definedName name="EXA_10" localSheetId="4">'[108]PRO-08'!#REF!</definedName>
    <definedName name="EXA_10" localSheetId="15">'[108]PRO-08'!#REF!</definedName>
    <definedName name="EXA_10">'[108]PRO-08'!#REF!</definedName>
    <definedName name="EXA_25" localSheetId="4">'[108]PRO-08'!#REF!</definedName>
    <definedName name="EXA_25" localSheetId="15">'[108]PRO-08'!#REF!</definedName>
    <definedName name="EXA_25">'[108]PRO-08'!#REF!</definedName>
    <definedName name="EXA_27" localSheetId="4">'[108]PRO-08'!#REF!</definedName>
    <definedName name="EXA_27" localSheetId="15">'[108]PRO-08'!#REF!</definedName>
    <definedName name="EXA_27">'[108]PRO-08'!#REF!</definedName>
    <definedName name="EXA_29" localSheetId="4">'[108]PRO-08'!#REF!</definedName>
    <definedName name="EXA_29" localSheetId="15">'[108]PRO-08'!#REF!</definedName>
    <definedName name="EXA_29">'[108]PRO-08'!#REF!</definedName>
    <definedName name="EXA_9" localSheetId="4">'[108]PRO-08'!#REF!</definedName>
    <definedName name="EXA_9" localSheetId="15">'[108]PRO-08'!#REF!</definedName>
    <definedName name="EXA_9">'[108]PRO-08'!#REF!</definedName>
    <definedName name="Excel_BuiltIn__FilterDatabase_1" localSheetId="4">#REF!</definedName>
    <definedName name="Excel_BuiltIn__FilterDatabase_1" localSheetId="15">#REF!</definedName>
    <definedName name="Excel_BuiltIn__FilterDatabase_1" localSheetId="21">#REF!</definedName>
    <definedName name="Excel_BuiltIn__FilterDatabase_1" localSheetId="9">#REF!</definedName>
    <definedName name="Excel_BuiltIn__FilterDatabase_1" localSheetId="8">#REF!</definedName>
    <definedName name="Excel_BuiltIn__FilterDatabase_1">#REF!</definedName>
    <definedName name="Excel_BuiltIn__FilterDatabase_10" localSheetId="4">#REF!</definedName>
    <definedName name="Excel_BuiltIn__FilterDatabase_10" localSheetId="15">#REF!</definedName>
    <definedName name="Excel_BuiltIn__FilterDatabase_10" localSheetId="9">#REF!</definedName>
    <definedName name="Excel_BuiltIn__FilterDatabase_10" localSheetId="8">#REF!</definedName>
    <definedName name="Excel_BuiltIn__FilterDatabase_10">#REF!</definedName>
    <definedName name="Excel_BuiltIn__FilterDatabase_11" localSheetId="4">#REF!</definedName>
    <definedName name="Excel_BuiltIn__FilterDatabase_11" localSheetId="15">#REF!</definedName>
    <definedName name="Excel_BuiltIn__FilterDatabase_11" localSheetId="9">#REF!</definedName>
    <definedName name="Excel_BuiltIn__FilterDatabase_11" localSheetId="8">#REF!</definedName>
    <definedName name="Excel_BuiltIn__FilterDatabase_11">#REF!</definedName>
    <definedName name="Excel_BuiltIn__FilterDatabase_12" localSheetId="15">#REF!</definedName>
    <definedName name="Excel_BuiltIn__FilterDatabase_12">#REF!</definedName>
    <definedName name="Excel_BuiltIn__FilterDatabase_13" localSheetId="15">#REF!</definedName>
    <definedName name="Excel_BuiltIn__FilterDatabase_13">#REF!</definedName>
    <definedName name="Excel_BuiltIn__FilterDatabase_14" localSheetId="15">#REF!</definedName>
    <definedName name="Excel_BuiltIn__FilterDatabase_14">#REF!</definedName>
    <definedName name="Excel_BuiltIn__FilterDatabase_15" localSheetId="15">#REF!</definedName>
    <definedName name="Excel_BuiltIn__FilterDatabase_15">#REF!</definedName>
    <definedName name="Excel_BuiltIn__FilterDatabase_16" localSheetId="15">#REF!</definedName>
    <definedName name="Excel_BuiltIn__FilterDatabase_16">#REF!</definedName>
    <definedName name="Excel_BuiltIn__FilterDatabase_17" localSheetId="15">#REF!</definedName>
    <definedName name="Excel_BuiltIn__FilterDatabase_17">#REF!</definedName>
    <definedName name="Excel_BuiltIn__FilterDatabase_18" localSheetId="15">#REF!</definedName>
    <definedName name="Excel_BuiltIn__FilterDatabase_18">#REF!</definedName>
    <definedName name="Excel_BuiltIn__FilterDatabase_19" localSheetId="15">#REF!</definedName>
    <definedName name="Excel_BuiltIn__FilterDatabase_19">#REF!</definedName>
    <definedName name="Excel_BuiltIn__FilterDatabase_2" localSheetId="15">#REF!</definedName>
    <definedName name="Excel_BuiltIn__FilterDatabase_2">#REF!</definedName>
    <definedName name="Excel_BuiltIn__FilterDatabase_25" localSheetId="15">#REF!</definedName>
    <definedName name="Excel_BuiltIn__FilterDatabase_25">#REF!</definedName>
    <definedName name="Excel_BuiltIn__FilterDatabase_3" localSheetId="15">#REF!</definedName>
    <definedName name="Excel_BuiltIn__FilterDatabase_3">#REF!</definedName>
    <definedName name="Excel_BuiltIn__FilterDatabase_4" localSheetId="15">#REF!</definedName>
    <definedName name="Excel_BuiltIn__FilterDatabase_4">#REF!</definedName>
    <definedName name="Excel_BuiltIn__FilterDatabase_5" localSheetId="15">#REF!</definedName>
    <definedName name="Excel_BuiltIn__FilterDatabase_5">#REF!</definedName>
    <definedName name="Excel_BuiltIn__FilterDatabase_6" localSheetId="15">#REF!</definedName>
    <definedName name="Excel_BuiltIn__FilterDatabase_6">#REF!</definedName>
    <definedName name="Excel_BuiltIn__FilterDatabase_7" localSheetId="15">#REF!</definedName>
    <definedName name="Excel_BuiltIn__FilterDatabase_7">#REF!</definedName>
    <definedName name="Excel_BuiltIn__FilterDatabase_8" localSheetId="15">#REF!</definedName>
    <definedName name="Excel_BuiltIn__FilterDatabase_8">#REF!</definedName>
    <definedName name="Excel_BuiltIn__FilterDatabase_9" localSheetId="15">#REF!</definedName>
    <definedName name="Excel_BuiltIn__FilterDatabase_9">#REF!</definedName>
    <definedName name="Excel_BuiltIn_Criteria" localSheetId="15">#REF!</definedName>
    <definedName name="Excel_BuiltIn_Criteria">#REF!</definedName>
    <definedName name="Excel_BuiltIn_Database" localSheetId="15">#REF!</definedName>
    <definedName name="Excel_BuiltIn_Database">#REF!</definedName>
    <definedName name="Excel_BuiltIn_Database_0" localSheetId="15">#REF!</definedName>
    <definedName name="Excel_BuiltIn_Database_0">#REF!</definedName>
    <definedName name="Excel_BuiltIn_Database_25" localSheetId="15">#REF!</definedName>
    <definedName name="Excel_BuiltIn_Database_25">#REF!</definedName>
    <definedName name="Excel_BuiltIn_Extract" localSheetId="15">#REF!</definedName>
    <definedName name="Excel_BuiltIn_Extract">#REF!</definedName>
    <definedName name="Excel_BuiltIn_Print_Area" localSheetId="15">#REF!</definedName>
    <definedName name="Excel_BuiltIn_Print_Area">#REF!</definedName>
    <definedName name="Excel_BuiltIn_Print_Area_1" localSheetId="3">#REF!</definedName>
    <definedName name="Excel_BuiltIn_Print_Area_1" localSheetId="15">#REF!</definedName>
    <definedName name="Excel_BuiltIn_Print_Area_1" localSheetId="7">#REF!</definedName>
    <definedName name="Excel_BuiltIn_Print_Area_1">#REF!</definedName>
    <definedName name="Excel_BuiltIn_Print_Area_1_1" localSheetId="15">#REF!</definedName>
    <definedName name="Excel_BuiltIn_Print_Area_1_1" localSheetId="21">#REF!</definedName>
    <definedName name="Excel_BuiltIn_Print_Area_1_1">#REF!</definedName>
    <definedName name="Excel_BuiltIn_Print_Area_1_1_1" localSheetId="3">#REF!</definedName>
    <definedName name="Excel_BuiltIn_Print_Area_1_1_1" localSheetId="21">#REF!</definedName>
    <definedName name="Excel_BuiltIn_Print_Area_1_1_1">#REF!</definedName>
    <definedName name="Excel_BuiltIn_Print_Area_10" localSheetId="15">#REF!</definedName>
    <definedName name="Excel_BuiltIn_Print_Area_10">#REF!</definedName>
    <definedName name="Excel_BuiltIn_Print_Area_11" localSheetId="15">#REF!</definedName>
    <definedName name="Excel_BuiltIn_Print_Area_11">#REF!</definedName>
    <definedName name="Excel_BuiltIn_Print_Area_11_1" localSheetId="15">#REF!</definedName>
    <definedName name="Excel_BuiltIn_Print_Area_11_1">#REF!</definedName>
    <definedName name="Excel_BuiltIn_Print_Area_12" localSheetId="15">#REF!</definedName>
    <definedName name="Excel_BuiltIn_Print_Area_12">#REF!</definedName>
    <definedName name="Excel_BuiltIn_Print_Area_13" localSheetId="15">#REF!</definedName>
    <definedName name="Excel_BuiltIn_Print_Area_13">#REF!</definedName>
    <definedName name="Excel_BuiltIn_Print_Area_14" localSheetId="15">#REF!</definedName>
    <definedName name="Excel_BuiltIn_Print_Area_14">#REF!</definedName>
    <definedName name="Excel_BuiltIn_Print_Area_15" localSheetId="15">#REF!</definedName>
    <definedName name="Excel_BuiltIn_Print_Area_15">#REF!</definedName>
    <definedName name="Excel_BuiltIn_Print_Area_16" localSheetId="15">#REF!</definedName>
    <definedName name="Excel_BuiltIn_Print_Area_16">#REF!</definedName>
    <definedName name="Excel_BuiltIn_Print_Area_17" localSheetId="15">#REF!</definedName>
    <definedName name="Excel_BuiltIn_Print_Area_17">#REF!</definedName>
    <definedName name="Excel_BuiltIn_Print_Area_17_1" localSheetId="15">#REF!</definedName>
    <definedName name="Excel_BuiltIn_Print_Area_17_1">#REF!</definedName>
    <definedName name="Excel_BuiltIn_Print_Area_2">"$Quad_Quant_.$#REF!$#REF!:$#REF!$#REF!"</definedName>
    <definedName name="Excel_BuiltIn_Print_Area_2_1">"$Quad_Quant_.$#REF!$#REF!:$#REF!$#REF!"</definedName>
    <definedName name="Excel_BuiltIn_Print_Area_26_1" localSheetId="15">#REF!</definedName>
    <definedName name="Excel_BuiltIn_Print_Area_26_1" localSheetId="9">#REF!</definedName>
    <definedName name="Excel_BuiltIn_Print_Area_26_1">#REF!</definedName>
    <definedName name="Excel_BuiltIn_Print_Area_3">"$#REF!.$A$5:$P$91"</definedName>
    <definedName name="Excel_BuiltIn_Print_Area_3_1" localSheetId="15">#REF!</definedName>
    <definedName name="Excel_BuiltIn_Print_Area_3_1" localSheetId="9">#REF!</definedName>
    <definedName name="Excel_BuiltIn_Print_Area_3_1">#REF!</definedName>
    <definedName name="Excel_BuiltIn_Print_Area_3_1_4" localSheetId="15">#REF!</definedName>
    <definedName name="Excel_BuiltIn_Print_Area_3_1_4" localSheetId="9">#REF!</definedName>
    <definedName name="Excel_BuiltIn_Print_Area_3_1_4">#REF!</definedName>
    <definedName name="Excel_BuiltIn_Print_Area_3_3" localSheetId="4">'[229]Boletim de Desempenho Parcial'!#REF!</definedName>
    <definedName name="Excel_BuiltIn_Print_Area_3_3" localSheetId="15">'[229]Boletim de Desempenho Parcial'!#REF!</definedName>
    <definedName name="Excel_BuiltIn_Print_Area_3_3" localSheetId="9">'[229]Boletim de Desempenho Parcial'!#REF!</definedName>
    <definedName name="Excel_BuiltIn_Print_Area_3_3" localSheetId="8">'[229]Boletim de Desempenho Parcial'!#REF!</definedName>
    <definedName name="Excel_BuiltIn_Print_Area_3_3">'[229]Boletim de Desempenho Parcial'!#REF!</definedName>
    <definedName name="Excel_BuiltIn_Print_Area_3_4" localSheetId="4">'[229]Boletim de Desempenho Parcial'!#REF!</definedName>
    <definedName name="Excel_BuiltIn_Print_Area_3_4" localSheetId="15">'[229]Boletim de Desempenho Parcial'!#REF!</definedName>
    <definedName name="Excel_BuiltIn_Print_Area_3_4" localSheetId="9">'[229]Boletim de Desempenho Parcial'!#REF!</definedName>
    <definedName name="Excel_BuiltIn_Print_Area_3_4" localSheetId="8">'[229]Boletim de Desempenho Parcial'!#REF!</definedName>
    <definedName name="Excel_BuiltIn_Print_Area_3_4">'[229]Boletim de Desempenho Parcial'!#REF!</definedName>
    <definedName name="Excel_BuiltIn_Print_Area_4" localSheetId="4">"$#REF!.$A$4:$O$17"</definedName>
    <definedName name="Excel_BuiltIn_Print_Area_4" localSheetId="15">#REF!</definedName>
    <definedName name="Excel_BuiltIn_Print_Area_4" localSheetId="9">#REF!</definedName>
    <definedName name="Excel_BuiltIn_Print_Area_4" localSheetId="8">#REF!</definedName>
    <definedName name="Excel_BuiltIn_Print_Area_4">#REF!</definedName>
    <definedName name="Excel_BuiltIn_Print_Area_4_1" localSheetId="4">#REF!</definedName>
    <definedName name="Excel_BuiltIn_Print_Area_4_1" localSheetId="15">#REF!</definedName>
    <definedName name="Excel_BuiltIn_Print_Area_4_1" localSheetId="9">#REF!</definedName>
    <definedName name="Excel_BuiltIn_Print_Area_4_1" localSheetId="8">#REF!</definedName>
    <definedName name="Excel_BuiltIn_Print_Area_4_1">#REF!</definedName>
    <definedName name="Excel_BuiltIn_Print_Area_4_1_1" localSheetId="4">#REF!</definedName>
    <definedName name="Excel_BuiltIn_Print_Area_4_1_1" localSheetId="15">#REF!</definedName>
    <definedName name="Excel_BuiltIn_Print_Area_4_1_1" localSheetId="9">#REF!</definedName>
    <definedName name="Excel_BuiltIn_Print_Area_4_1_1" localSheetId="8">#REF!</definedName>
    <definedName name="Excel_BuiltIn_Print_Area_4_1_1">#REF!</definedName>
    <definedName name="Excel_BuiltIn_Print_Area_48">"$#REF!.$A$1:$O$35"</definedName>
    <definedName name="Excel_BuiltIn_Print_Area_5" localSheetId="15">#REF!</definedName>
    <definedName name="Excel_BuiltIn_Print_Area_5" localSheetId="9">#REF!</definedName>
    <definedName name="Excel_BuiltIn_Print_Area_5">#REF!</definedName>
    <definedName name="Excel_BuiltIn_Print_Area_5_1" localSheetId="15">#REF!</definedName>
    <definedName name="Excel_BuiltIn_Print_Area_5_1" localSheetId="9">#REF!</definedName>
    <definedName name="Excel_BuiltIn_Print_Area_5_1">#REF!</definedName>
    <definedName name="Excel_BuiltIn_Print_Area_53">"$#REF!.$A$1:$K$54"</definedName>
    <definedName name="Excel_BuiltIn_Print_Area_6" localSheetId="4">#REF!</definedName>
    <definedName name="Excel_BuiltIn_Print_Area_6" localSheetId="15">#REF!</definedName>
    <definedName name="Excel_BuiltIn_Print_Area_6" localSheetId="7">#REF!</definedName>
    <definedName name="Excel_BuiltIn_Print_Area_6" localSheetId="9">#REF!</definedName>
    <definedName name="Excel_BuiltIn_Print_Area_6" localSheetId="8">#REF!</definedName>
    <definedName name="Excel_BuiltIn_Print_Area_6">"$#REF!.$A$1:$K$252"</definedName>
    <definedName name="Excel_BuiltIn_Print_Area_6_1" localSheetId="4">#REF!</definedName>
    <definedName name="Excel_BuiltIn_Print_Area_6_1" localSheetId="15">#REF!</definedName>
    <definedName name="Excel_BuiltIn_Print_Area_6_1" localSheetId="9">#REF!</definedName>
    <definedName name="Excel_BuiltIn_Print_Area_6_1" localSheetId="8">#REF!</definedName>
    <definedName name="Excel_BuiltIn_Print_Area_6_1">#REF!</definedName>
    <definedName name="Excel_BuiltIn_Print_Area_6_1_1" localSheetId="4">#REF!</definedName>
    <definedName name="Excel_BuiltIn_Print_Area_6_1_1" localSheetId="15">#REF!</definedName>
    <definedName name="Excel_BuiltIn_Print_Area_6_1_1" localSheetId="9">#REF!</definedName>
    <definedName name="Excel_BuiltIn_Print_Area_6_1_1" localSheetId="8">#REF!</definedName>
    <definedName name="Excel_BuiltIn_Print_Area_6_1_1">#REF!</definedName>
    <definedName name="Excel_BuiltIn_Print_Area_6_1_1_1" localSheetId="4">#REF!</definedName>
    <definedName name="Excel_BuiltIn_Print_Area_6_1_1_1" localSheetId="15">#REF!</definedName>
    <definedName name="Excel_BuiltIn_Print_Area_6_1_1_1" localSheetId="9">#REF!</definedName>
    <definedName name="Excel_BuiltIn_Print_Area_6_1_1_1" localSheetId="8">#REF!</definedName>
    <definedName name="Excel_BuiltIn_Print_Area_6_1_1_1">#REF!</definedName>
    <definedName name="Excel_BuiltIn_Print_Area_7" localSheetId="4">[219]reg_mec_fx_dm_!#REF!</definedName>
    <definedName name="Excel_BuiltIn_Print_Area_7" localSheetId="15">[219]reg_mec_fx_dm_!#REF!</definedName>
    <definedName name="Excel_BuiltIn_Print_Area_7" localSheetId="9">[219]reg_mec_fx_dm_!#REF!</definedName>
    <definedName name="Excel_BuiltIn_Print_Area_7" localSheetId="8">[219]reg_mec_fx_dm_!#REF!</definedName>
    <definedName name="Excel_BuiltIn_Print_Area_7">[219]reg_mec_fx_dm_!#REF!</definedName>
    <definedName name="Excel_BuiltIn_Print_Area_7_1">"'file:///Y:/ENGENHARIA/Deise Aoki/PATOS - OK/PATOS 05-09-2007-ok/Laptop - Arquivos/DNIT/PATOs/Rondonópolis/PATO_BR-364_km_000_ao_km_11290_LICITAÇÃO MAIO DE 2007.xls'#$reg_mec_fx_dm_.$#REF!$#REF!:$#REF!$#REF!"</definedName>
    <definedName name="Excel_BuiltIn_Print_Area_7_1_1">"$#REF!.$A$1:$G$82"</definedName>
    <definedName name="Excel_BuiltIn_Print_Area_7_10">"'file:///Y:/ENGENHARIA/Deise Aoki/PATOS - OK/PATOS 05-09-2007-ok/Laptop - Arquivos/DNIT/PATOs/Rondonópolis/PATO_BR-364_km_0,00_ao_km_112,90_LICITAÇÃO Rev mario.xls'#$reg_mec_fx_dm_.$#REF!$#REF!:$#REF!$#REF!"</definedName>
    <definedName name="Excel_BuiltIn_Print_Area_7_11">"'file:///Y:/ENGENHARIA/Deise Aoki/PATOS - OK/PATOS 05-09-2007-ok/Laptop - Arquivos/DNIT/PATOs/Rondonópolis/PATO_BR-364_km_0,00_ao_km_112,90_LICITAÇÃO Rev mario.xls'#$reg_mec_fx_dm_.$#REF!$#REF!:$#REF!$#REF!"</definedName>
    <definedName name="Excel_BuiltIn_Print_Area_7_12">"'file:///Y:/ENGENHARIA/Deise Aoki/PATOS - OK/PATOS 05-09-2007-ok/Laptop - Arquivos/DNIT/PATOs/Rondonópolis/PATO_BR-364_km_000_ao_km_11290_LICITAÇÃO MAIO DE 2007.xls'#$reg_mec_fx_dm_.$#REF!$#REF!:$#REF!$#REF!"</definedName>
    <definedName name="Excel_BuiltIn_Print_Area_7_14" localSheetId="4">[230]reg_mec_fx_dm_!#REF!</definedName>
    <definedName name="Excel_BuiltIn_Print_Area_7_14" localSheetId="15">[230]reg_mec_fx_dm_!#REF!</definedName>
    <definedName name="Excel_BuiltIn_Print_Area_7_14" localSheetId="9">[230]reg_mec_fx_dm_!#REF!</definedName>
    <definedName name="Excel_BuiltIn_Print_Area_7_14" localSheetId="8">[230]reg_mec_fx_dm_!#REF!</definedName>
    <definedName name="Excel_BuiltIn_Print_Area_7_14">[230]reg_mec_fx_dm_!#REF!</definedName>
    <definedName name="Excel_BuiltIn_Print_Area_7_15" localSheetId="4">[218]reg_mec_fx_dm_!#REF!</definedName>
    <definedName name="Excel_BuiltIn_Print_Area_7_15" localSheetId="15">[218]reg_mec_fx_dm_!#REF!</definedName>
    <definedName name="Excel_BuiltIn_Print_Area_7_15" localSheetId="9">[218]reg_mec_fx_dm_!#REF!</definedName>
    <definedName name="Excel_BuiltIn_Print_Area_7_15" localSheetId="8">[218]reg_mec_fx_dm_!#REF!</definedName>
    <definedName name="Excel_BuiltIn_Print_Area_7_15">[218]reg_mec_fx_dm_!#REF!</definedName>
    <definedName name="Excel_BuiltIn_Print_Area_7_19" localSheetId="4">[218]reg_mec_fx_dm_!#REF!</definedName>
    <definedName name="Excel_BuiltIn_Print_Area_7_19" localSheetId="15">[218]reg_mec_fx_dm_!#REF!</definedName>
    <definedName name="Excel_BuiltIn_Print_Area_7_19" localSheetId="9">[218]reg_mec_fx_dm_!#REF!</definedName>
    <definedName name="Excel_BuiltIn_Print_Area_7_19" localSheetId="8">[218]reg_mec_fx_dm_!#REF!</definedName>
    <definedName name="Excel_BuiltIn_Print_Area_7_19">[218]reg_mec_fx_dm_!#REF!</definedName>
    <definedName name="Excel_BuiltIn_Print_Area_7_2">"'file:///Y:/ENGENHARIA/Deise Aoki/PATOS - OK/PATOS 05-09-2007-ok/Laptop - Arquivos/DNIT/PATOs/Rondonópolis/PATO_BR-364_km_0,00_ao_km_112,90_LICITAÇÃO Rev mario.xls'#$reg_mec_fx_dm_.$#REF!$#REF!:$#REF!$#REF!"</definedName>
    <definedName name="Excel_BuiltIn_Print_Area_7_21">"'file:///Y:/ENGENHARIA/Deise Aoki/PATOS - OK/PATOS 05-09-2007-ok/Laptop - Arquivos/DNIT/PATOs/Rondonópolis/PATO_BR-364_km_000_ao_km_11290_LICITAÇÃO MAIO DE 2007.xls'#$reg_mec_fx_dm_.$#REF!$#REF!:$#REF!$#REF!"</definedName>
    <definedName name="Excel_BuiltIn_Print_Area_7_24">"'file:///Y:/ENGENHARIA/Deise Aoki/PATOS - OK/PATOS 05-09-2007-ok/Laptop - Arquivos/DNIT/PATOs/Rondonópolis/PATO_BR-364_km_0,00_ao_km_112,90_LICITAÇÃO Rev mario.xls'#$reg_mec_fx_dm_.$#REF!$#REF!:$#REF!$#REF!"</definedName>
    <definedName name="Excel_BuiltIn_Print_Area_7_25" localSheetId="4">[230]reg_mec_fx_dm_!#REF!</definedName>
    <definedName name="Excel_BuiltIn_Print_Area_7_25" localSheetId="15">[230]reg_mec_fx_dm_!#REF!</definedName>
    <definedName name="Excel_BuiltIn_Print_Area_7_25" localSheetId="9">[230]reg_mec_fx_dm_!#REF!</definedName>
    <definedName name="Excel_BuiltIn_Print_Area_7_25" localSheetId="8">[230]reg_mec_fx_dm_!#REF!</definedName>
    <definedName name="Excel_BuiltIn_Print_Area_7_25">[230]reg_mec_fx_dm_!#REF!</definedName>
    <definedName name="Excel_BuiltIn_Print_Area_7_26">"'file:///Y:/ENGENHARIA/Deise Aoki/PATOS - OK/PATOS 05-09-2007-ok/Laptop - Arquivos/DNIT/PATOs/Rondonópolis/PATO_BR-364_km_000_ao_km_11290_LICITAÇÃO MAIO DE 2007.xls'#$reg_mec_fx_dm_.$#REF!$#REF!:$#REF!$#REF!"</definedName>
    <definedName name="Excel_BuiltIn_Print_Area_7_27" localSheetId="4">[230]reg_mec_fx_dm_!#REF!</definedName>
    <definedName name="Excel_BuiltIn_Print_Area_7_27" localSheetId="15">[230]reg_mec_fx_dm_!#REF!</definedName>
    <definedName name="Excel_BuiltIn_Print_Area_7_27" localSheetId="9">[230]reg_mec_fx_dm_!#REF!</definedName>
    <definedName name="Excel_BuiltIn_Print_Area_7_27" localSheetId="8">[230]reg_mec_fx_dm_!#REF!</definedName>
    <definedName name="Excel_BuiltIn_Print_Area_7_27">[230]reg_mec_fx_dm_!#REF!</definedName>
    <definedName name="Excel_BuiltIn_Print_Area_7_28" localSheetId="4">[230]reg_mec_fx_dm_!#REF!</definedName>
    <definedName name="Excel_BuiltIn_Print_Area_7_28" localSheetId="15">[230]reg_mec_fx_dm_!#REF!</definedName>
    <definedName name="Excel_BuiltIn_Print_Area_7_28" localSheetId="9">[230]reg_mec_fx_dm_!#REF!</definedName>
    <definedName name="Excel_BuiltIn_Print_Area_7_28" localSheetId="8">[230]reg_mec_fx_dm_!#REF!</definedName>
    <definedName name="Excel_BuiltIn_Print_Area_7_28">[230]reg_mec_fx_dm_!#REF!</definedName>
    <definedName name="Excel_BuiltIn_Print_Area_7_29" localSheetId="4">[231]reg_mec_fx_dm_!#REF!</definedName>
    <definedName name="Excel_BuiltIn_Print_Area_7_29" localSheetId="15">[231]reg_mec_fx_dm_!#REF!</definedName>
    <definedName name="Excel_BuiltIn_Print_Area_7_29" localSheetId="9">[231]reg_mec_fx_dm_!#REF!</definedName>
    <definedName name="Excel_BuiltIn_Print_Area_7_29" localSheetId="8">[231]reg_mec_fx_dm_!#REF!</definedName>
    <definedName name="Excel_BuiltIn_Print_Area_7_29">[231]reg_mec_fx_dm_!#REF!</definedName>
    <definedName name="Excel_BuiltIn_Print_Area_7_30">"'file:///Y:/ENGENHARIA/Deise Aoki/PATOS - OK/PATOS 05-09-2007-ok/Laptop - Arquivos/DNIT/PATOs/Rondonópolis/PATO_BR-364_km_0,00_ao_km_112,90_LICITAÇÃO Rev mario.xls'#$reg_mec_fx_dm_.$#REF!$#REF!:$#REF!$#REF!"</definedName>
    <definedName name="Excel_BuiltIn_Print_Area_7_31" localSheetId="4">[230]reg_mec_fx_dm_!#REF!</definedName>
    <definedName name="Excel_BuiltIn_Print_Area_7_31" localSheetId="15">[230]reg_mec_fx_dm_!#REF!</definedName>
    <definedName name="Excel_BuiltIn_Print_Area_7_31" localSheetId="9">[230]reg_mec_fx_dm_!#REF!</definedName>
    <definedName name="Excel_BuiltIn_Print_Area_7_31" localSheetId="8">[230]reg_mec_fx_dm_!#REF!</definedName>
    <definedName name="Excel_BuiltIn_Print_Area_7_31">[230]reg_mec_fx_dm_!#REF!</definedName>
    <definedName name="Excel_BuiltIn_Print_Area_7_32">"'file:///Y:/ENGENHARIA/Deise Aoki/PATOS - OK/PATOS 05-09-2007-ok/Laptop - Arquivos/DNIT/PATOs/Rondonópolis/PATO_BR-364_km_0,00_ao_km_112,90_LICITAÇÃO Rev mario.xls'#$reg_mec_fx_dm_.$#REF!$#REF!:$#REF!$#REF!"</definedName>
    <definedName name="Excel_BuiltIn_Print_Area_7_33">"'file:///Y:/ENGENHARIA/Deise Aoki/PATOS - OK/PATOS 05-09-2007-ok/Laptop - Arquivos/DNIT/PATOs/Rondonópolis/PATO_BR-364_km_0,00_ao_km_112,90_LICITAÇÃO Rev mario.xls'#$reg_mec_fx_dm_.$#REF!$#REF!:$#REF!$#REF!"</definedName>
    <definedName name="Excel_BuiltIn_Print_Area_7_34">"'file:///Y:/ENGENHARIA/Deise Aoki/PATOS - OK/PATOS 05-09-2007-ok/Laptop - Arquivos/DNIT/PATOs/Rondonópolis/PATO_BR-364_km_0,00_ao_km_112,90_LICITAÇÃO Rev mario.xls'#$reg_mec_fx_dm_.$#REF!$#REF!:$#REF!$#REF!"</definedName>
    <definedName name="Excel_BuiltIn_Print_Area_7_36" localSheetId="4">[231]reg_mec_fx_dm_!#REF!</definedName>
    <definedName name="Excel_BuiltIn_Print_Area_7_36" localSheetId="15">[231]reg_mec_fx_dm_!#REF!</definedName>
    <definedName name="Excel_BuiltIn_Print_Area_7_36" localSheetId="9">[231]reg_mec_fx_dm_!#REF!</definedName>
    <definedName name="Excel_BuiltIn_Print_Area_7_36" localSheetId="8">[231]reg_mec_fx_dm_!#REF!</definedName>
    <definedName name="Excel_BuiltIn_Print_Area_7_36">[231]reg_mec_fx_dm_!#REF!</definedName>
    <definedName name="Excel_BuiltIn_Print_Area_7_37">"'file:///Y:/ENGENHARIA/Deise Aoki/PATOS - OK/PATOS 05-09-2007-ok/Laptop - Arquivos/DNIT/PATOs/Rondonópolis/PATO_BR-364_km_000_ao_km_11290_LICITAÇÃO MAIO DE 2007.xls'#$reg_mec_fx_dm_.$#REF!$#REF!:$#REF!$#REF!"</definedName>
    <definedName name="Excel_BuiltIn_Print_Area_7_38">"'file:///Y:/ENGENHARIA/Deise Aoki/PATOS - OK/PATOS 05-09-2007-ok/Laptop - Arquivos/DNIT/PATOs/Rondonópolis/PATO_BR-364_km_000_ao_km_11290_LICITAÇÃO MAIO DE 2007.xls'#$reg_mec_fx_dm_.$#REF!$#REF!:$#REF!$#REF!"</definedName>
    <definedName name="Excel_BuiltIn_Print_Area_7_40">"'file:///Y:/ENGENHARIA/Deise Aoki/PATOS - OK/PATOS 05-09-2007-ok/Laptop - Arquivos/DNIT/PATOs/Rondonópolis/PATO_BR-364_km_0,00_ao_km_112,90_LICITAÇÃO Rev mario.xls'#$reg_mec_fx_dm_.$#REF!$#REF!:$#REF!$#REF!"</definedName>
    <definedName name="Excel_BuiltIn_Print_Area_7_41">"'file:///Y:/ENGENHARIA/Deise Aoki/PATOS - OK/PATOS 05-09-2007-ok/Laptop - Arquivos/DNIT/PATOs/Rondonópolis/PATO_BR-364_km_0,00_ao_km_112,90_LICITAÇÃO Rev LA.xls'#$reg_mec_fx_dm_.$#REF!$#REF!:$#REF!$#REF!"</definedName>
    <definedName name="Excel_BuiltIn_Print_Area_7_43">"'file:///Y:/ENGENHARIA/Deise Aoki/PATOS - OK/PATOS 05-09-2007-ok/Laptop - Arquivos/DNIT/PATOs/Rondonópolis/PATO_BR-364_km_0,00_ao_km_112,90_LICITAÇÃO Rev LA.xls'#$reg_mec_fx_dm_.$#REF!$#REF!:$#REF!$#REF!"</definedName>
    <definedName name="Excel_BuiltIn_Print_Area_7_44">"'file:///Y:/ENGENHARIA/Deise Aoki/PATOS - OK/PATOS 05-09-2007-ok/Laptop - Arquivos/DNIT/PATOs/Rondonópolis/PATO_BR-364_km_0,00_ao_km_112,90_LICITAÇÃO Rev mario.xls'#$reg_mec_fx_dm_.$#REF!$#REF!:$#REF!$#REF!"</definedName>
    <definedName name="Excel_BuiltIn_Print_Area_7_45">"'file:///Y:/ENGENHARIA/Deise Aoki/PATOS - OK/PATOS 05-09-2007-ok/Laptop - Arquivos/DNIT/PATOs/Rondonópolis/PATO_BR-364_km_0,00_ao_km_112,90_LICITAÇÃO Rev mario.xls'#$reg_mec_fx_dm_.$#REF!$#REF!:$#REF!$#REF!"</definedName>
    <definedName name="Excel_BuiltIn_Print_Area_7_46">"'file:///Y:/ENGENHARIA/Deise Aoki/PATOS - OK/PATOS 05-09-2007-ok/Laptop - Arquivos/DNIT/PATOs/Rondonópolis/PATO_BR-364_km_0,00_ao_km_112,90_LICITAÇÃO Rev mario.xls'#$reg_mec_fx_dm_.$#REF!$#REF!:$#REF!$#REF!"</definedName>
    <definedName name="Excel_BuiltIn_Print_Area_7_47">"'file:///Y:/ENGENHARIA/Deise Aoki/PATOS - OK/PATOS 05-09-2007-ok/Laptop - Arquivos/DNIT/PATOs/Rondonópolis/PATO_BR-364_km_0,00_ao_km_112,90_LICITAÇÃO Rev mario.xls'#$reg_mec_fx_dm_.$#REF!$#REF!:$#REF!$#REF!"</definedName>
    <definedName name="Excel_BuiltIn_Print_Area_7_48">"'file:///Y:/ENGENHARIA/Deise Aoki/PATOS - OK/PATOS 05-09-2007-ok/Laptop - Arquivos/DNIT/PATOs/Rondonópolis/PATO_BR-364_km_0,00_ao_km_112,90_LICITAÇÃO Rev mario.xls'#$reg_mec_fx_dm_.$#REF!$#REF!:$#REF!$#REF!"</definedName>
    <definedName name="Excel_BuiltIn_Print_Area_7_49">"'file:///Y:/ENGENHARIA/Deise Aoki/PATOS - OK/PATOS 05-09-2007-ok/Laptop - Arquivos/DNIT/PATOs/Rondonópolis/PATO_BR-364_km_0,00_ao_km_112,90_LICITAÇÃO Rev mario.xls'#$reg_mec_fx_dm_.$#REF!$#REF!:$#REF!$#REF!"</definedName>
    <definedName name="Excel_BuiltIn_Print_Area_7_5" localSheetId="4">[218]reg_mec_fx_dm_!#REF!</definedName>
    <definedName name="Excel_BuiltIn_Print_Area_7_5" localSheetId="15">[218]reg_mec_fx_dm_!#REF!</definedName>
    <definedName name="Excel_BuiltIn_Print_Area_7_5" localSheetId="9">[218]reg_mec_fx_dm_!#REF!</definedName>
    <definedName name="Excel_BuiltIn_Print_Area_7_5" localSheetId="8">[218]reg_mec_fx_dm_!#REF!</definedName>
    <definedName name="Excel_BuiltIn_Print_Area_7_5">[218]reg_mec_fx_dm_!#REF!</definedName>
    <definedName name="Excel_BuiltIn_Print_Area_7_50">"'file:///Y:/ENGENHARIA/Deise Aoki/PATOS - OK/PATOS 05-09-2007-ok/Laptop - Arquivos/DNIT/PATOs/Rondonópolis/PATO_BR-364_km_0,00_ao_km_112,90_LICITAÇÃO Rev mario.xls'#$reg_mec_fx_dm_.$#REF!$#REF!:$#REF!$#REF!"</definedName>
    <definedName name="Excel_BuiltIn_Print_Area_7_52">"'file:///Y:/ENGENHARIA/Deise Aoki/PATOS - OK/PATOS 05-09-2007-ok/Laptop - Arquivos/DNIT/PATOs/Rondonópolis/PATO_BR-364_km_0,00_ao_km_112,90_LICITAÇÃO Rev mario.xls'#$reg_mec_fx_dm_.$#REF!$#REF!:$#REF!$#REF!"</definedName>
    <definedName name="Excel_BuiltIn_Print_Area_7_6">"'file:///Y:/ENGENHARIA/Deise Aoki/PATOS - OK/PATOS 05-09-2007-ok/Laptop - Arquivos/DNIT/PATOs/Rondonópolis/PATO_BR-364_km_0,00_ao_km_112,90_LICITAÇÃO Rev mario.xls'#$reg_mec_fx_dm_.$#REF!$#REF!:$#REF!$#REF!"</definedName>
    <definedName name="Excel_BuiltIn_Print_Area_7_7">"'file:///Y:/ENGENHARIA/Deise Aoki/PATOS - OK/PATOS 05-09-2007-ok/Laptop - Arquivos/DNIT/PATOs/Rondonópolis/PATO_BR-364_km_0,00_ao_km_112,90_LICITAÇÃO Rev mario.xls'#$reg_mec_fx_dm_.$#REF!$#REF!:$#REF!$#REF!"</definedName>
    <definedName name="Excel_BuiltIn_Print_Area_7_8">"'file:///Y:/ENGENHARIA/Deise Aoki/PATOS - OK/PATOS 05-09-2007-ok/Laptop - Arquivos/DNIT/PATOs/Rondonópolis/PATO_BR-364_km_0,00_ao_km_112,90_LICITAÇÃO Rev mario.xls'#$reg_mec_fx_dm_.$#REF!$#REF!:$#REF!$#REF!"</definedName>
    <definedName name="Excel_BuiltIn_Print_Area_7_9">"'file:///Y:/ENGENHARIA/Deise Aoki/PATOS - OK/PATOS 05-09-2007-ok/Laptop - Arquivos/DNIT/PATOs/Rondonópolis/PATO_BR-364_km_0,00_ao_km_112,90_LICITAÇÃO Rev mario.xls'#$reg_mec_fx_dm_.$#REF!$#REF!:$#REF!$#REF!"</definedName>
    <definedName name="Excel_BuiltIn_Print_Area_8" localSheetId="15">#REF!</definedName>
    <definedName name="Excel_BuiltIn_Print_Area_8" localSheetId="9">#REF!</definedName>
    <definedName name="Excel_BuiltIn_Print_Area_8">#REF!</definedName>
    <definedName name="Excel_BuiltIn_Print_Area_8_1" localSheetId="15">#REF!</definedName>
    <definedName name="Excel_BuiltIn_Print_Area_8_1" localSheetId="9">#REF!</definedName>
    <definedName name="Excel_BuiltIn_Print_Area_8_1">#REF!</definedName>
    <definedName name="Excel_BuiltIn_Print_Area_8_1_10" localSheetId="15">#REF!</definedName>
    <definedName name="Excel_BuiltIn_Print_Area_8_1_10" localSheetId="9">#REF!</definedName>
    <definedName name="Excel_BuiltIn_Print_Area_8_1_10">#REF!</definedName>
    <definedName name="Excel_BuiltIn_Print_Area_9">"$#REF!.$A$1:$P$139"</definedName>
    <definedName name="Excel_BuiltIn_Print_Area_9_1" localSheetId="4">#REF!</definedName>
    <definedName name="Excel_BuiltIn_Print_Area_9_1" localSheetId="15">#REF!</definedName>
    <definedName name="Excel_BuiltIn_Print_Area_9_1" localSheetId="9">#REF!</definedName>
    <definedName name="Excel_BuiltIn_Print_Area_9_1" localSheetId="8">#REF!</definedName>
    <definedName name="Excel_BuiltIn_Print_Area_9_1">#REF!</definedName>
    <definedName name="Excel_BuiltIn_Print_Titles_1" localSheetId="4">'[232]Carimbo de Nota'!#REF!</definedName>
    <definedName name="Excel_BuiltIn_Print_Titles_1" localSheetId="15">'[232]Carimbo de Nota'!#REF!</definedName>
    <definedName name="Excel_BuiltIn_Print_Titles_1" localSheetId="9">'[232]Carimbo de Nota'!#REF!</definedName>
    <definedName name="Excel_BuiltIn_Print_Titles_1" localSheetId="8">'[232]Carimbo de Nota'!#REF!</definedName>
    <definedName name="Excel_BuiltIn_Print_Titles_1">'[232]Carimbo de Nota'!#REF!</definedName>
    <definedName name="Excel_BuiltIn_Print_Titles_1_1" localSheetId="4">#REF!</definedName>
    <definedName name="Excel_BuiltIn_Print_Titles_1_1" localSheetId="15">#REF!</definedName>
    <definedName name="Excel_BuiltIn_Print_Titles_1_1" localSheetId="9">#REF!</definedName>
    <definedName name="Excel_BuiltIn_Print_Titles_1_1" localSheetId="8">#REF!</definedName>
    <definedName name="Excel_BuiltIn_Print_Titles_1_1">#REF!</definedName>
    <definedName name="Excel_BuiltIn_Print_Titles_1_1_1">"$#REF!.$A$10:$IV$11"</definedName>
    <definedName name="Excel_BuiltIn_Print_Titles_10" localSheetId="15">#REF!</definedName>
    <definedName name="Excel_BuiltIn_Print_Titles_10" localSheetId="9">#REF!</definedName>
    <definedName name="Excel_BuiltIn_Print_Titles_10">#REF!</definedName>
    <definedName name="Excel_BuiltIn_Print_Titles_11" localSheetId="15">#REF!</definedName>
    <definedName name="Excel_BuiltIn_Print_Titles_11" localSheetId="9">#REF!</definedName>
    <definedName name="Excel_BuiltIn_Print_Titles_11">#REF!</definedName>
    <definedName name="Excel_BuiltIn_Print_Titles_12" localSheetId="15">#REF!</definedName>
    <definedName name="Excel_BuiltIn_Print_Titles_12" localSheetId="9">#REF!</definedName>
    <definedName name="Excel_BuiltIn_Print_Titles_12">#REF!</definedName>
    <definedName name="Excel_BuiltIn_Print_Titles_12_1" localSheetId="15">#REF!</definedName>
    <definedName name="Excel_BuiltIn_Print_Titles_12_1">#REF!</definedName>
    <definedName name="Excel_BuiltIn_Print_Titles_13" localSheetId="15">#REF!</definedName>
    <definedName name="Excel_BuiltIn_Print_Titles_13">#REF!</definedName>
    <definedName name="Excel_BuiltIn_Print_Titles_13_1" localSheetId="15">#REF!</definedName>
    <definedName name="Excel_BuiltIn_Print_Titles_13_1">#REF!</definedName>
    <definedName name="Excel_BuiltIn_Print_Titles_14" localSheetId="15">#REF!</definedName>
    <definedName name="Excel_BuiltIn_Print_Titles_14">#REF!</definedName>
    <definedName name="Excel_BuiltIn_Print_Titles_15" localSheetId="15">#REF!</definedName>
    <definedName name="Excel_BuiltIn_Print_Titles_15">#REF!</definedName>
    <definedName name="Excel_BuiltIn_Print_Titles_16" localSheetId="15">#REF!</definedName>
    <definedName name="Excel_BuiltIn_Print_Titles_16">#REF!</definedName>
    <definedName name="Excel_BuiltIn_Print_Titles_17" localSheetId="15">#REF!</definedName>
    <definedName name="Excel_BuiltIn_Print_Titles_17">#REF!</definedName>
    <definedName name="Excel_BuiltIn_Print_Titles_2" localSheetId="15">#REF!</definedName>
    <definedName name="Excel_BuiltIn_Print_Titles_2">#REF!</definedName>
    <definedName name="Excel_BuiltIn_Print_Titles_2_1" localSheetId="15">#REF!</definedName>
    <definedName name="Excel_BuiltIn_Print_Titles_2_1">#REF!</definedName>
    <definedName name="Excel_BuiltIn_Print_Titles_22" localSheetId="4">('[233]Capa Resumo'!$A:$F,'[233]Capa Resumo'!#REF!)</definedName>
    <definedName name="Excel_BuiltIn_Print_Titles_22" localSheetId="15">('[233]Capa Resumo'!$A:$F,'[233]Capa Resumo'!#REF!)</definedName>
    <definedName name="Excel_BuiltIn_Print_Titles_22" localSheetId="9">('[233]Capa Resumo'!$A:$F,'[233]Capa Resumo'!#REF!)</definedName>
    <definedName name="Excel_BuiltIn_Print_Titles_22" localSheetId="8">('[233]Capa Resumo'!$A:$F,'[233]Capa Resumo'!#REF!)</definedName>
    <definedName name="Excel_BuiltIn_Print_Titles_22">('[233]Capa Resumo'!$A:$F,'[233]Capa Resumo'!#REF!)</definedName>
    <definedName name="Excel_BuiltIn_Print_Titles_3">"$#REF!.$A$5:$IV$10"</definedName>
    <definedName name="Excel_BuiltIn_Print_Titles_3_1" localSheetId="15">#REF!</definedName>
    <definedName name="Excel_BuiltIn_Print_Titles_3_1" localSheetId="9">#REF!</definedName>
    <definedName name="Excel_BuiltIn_Print_Titles_3_1">#REF!</definedName>
    <definedName name="Excel_BuiltIn_Print_Titles_30" localSheetId="4">('[233]Capa Documentação'!$A:$F,'[233]Capa Documentação'!#REF!)</definedName>
    <definedName name="Excel_BuiltIn_Print_Titles_30" localSheetId="15">('[233]Capa Documentação'!$A:$F,'[233]Capa Documentação'!#REF!)</definedName>
    <definedName name="Excel_BuiltIn_Print_Titles_30" localSheetId="9">('[233]Capa Documentação'!$A:$F,'[233]Capa Documentação'!#REF!)</definedName>
    <definedName name="Excel_BuiltIn_Print_Titles_30" localSheetId="8">('[233]Capa Documentação'!$A:$F,'[233]Capa Documentação'!#REF!)</definedName>
    <definedName name="Excel_BuiltIn_Print_Titles_30">('[233]Capa Documentação'!$A:$F,'[233]Capa Documentação'!#REF!)</definedName>
    <definedName name="Excel_BuiltIn_Print_Titles_31" localSheetId="4">('[233]Capa Anexo I'!$A:$F,'[233]Capa Anexo I'!#REF!)</definedName>
    <definedName name="Excel_BuiltIn_Print_Titles_31" localSheetId="15">('[233]Capa Anexo I'!$A:$F,'[233]Capa Anexo I'!#REF!)</definedName>
    <definedName name="Excel_BuiltIn_Print_Titles_31" localSheetId="9">('[233]Capa Anexo I'!$A:$F,'[233]Capa Anexo I'!#REF!)</definedName>
    <definedName name="Excel_BuiltIn_Print_Titles_31" localSheetId="8">('[233]Capa Anexo I'!$A:$F,'[233]Capa Anexo I'!#REF!)</definedName>
    <definedName name="Excel_BuiltIn_Print_Titles_31">('[233]Capa Anexo I'!$A:$F,'[233]Capa Anexo I'!#REF!)</definedName>
    <definedName name="Excel_BuiltIn_Print_Titles_32" localSheetId="4">('[234]Capa Documentação'!$A:$F,'[234]Capa Documentação'!#REF!)</definedName>
    <definedName name="Excel_BuiltIn_Print_Titles_32" localSheetId="15">('[234]Capa Documentação'!$A:$F,'[234]Capa Documentação'!#REF!)</definedName>
    <definedName name="Excel_BuiltIn_Print_Titles_32" localSheetId="9">('[234]Capa Documentação'!$A:$F,'[234]Capa Documentação'!#REF!)</definedName>
    <definedName name="Excel_BuiltIn_Print_Titles_32" localSheetId="8">('[234]Capa Documentação'!$A:$F,'[234]Capa Documentação'!#REF!)</definedName>
    <definedName name="Excel_BuiltIn_Print_Titles_32">('[234]Capa Documentação'!$A:$F,'[234]Capa Documentação'!#REF!)</definedName>
    <definedName name="Excel_BuiltIn_Print_Titles_33" localSheetId="4">('[233]Capa Anexo II'!$A:$F,'[233]Capa Anexo II'!#REF!)</definedName>
    <definedName name="Excel_BuiltIn_Print_Titles_33" localSheetId="15">('[233]Capa Anexo II'!$A:$F,'[233]Capa Anexo II'!#REF!)</definedName>
    <definedName name="Excel_BuiltIn_Print_Titles_33" localSheetId="7">('[233]Capa Anexo II'!$A:$F,'[233]Capa Anexo II'!#REF!)</definedName>
    <definedName name="Excel_BuiltIn_Print_Titles_33" localSheetId="9">('[233]Capa Anexo II'!$A:$F,'[233]Capa Anexo II'!#REF!)</definedName>
    <definedName name="Excel_BuiltIn_Print_Titles_33" localSheetId="8">('[233]Capa Anexo II'!$A:$F,'[233]Capa Anexo II'!#REF!)</definedName>
    <definedName name="Excel_BuiltIn_Print_Titles_33">"$#REF!.$A$1:$IU$3"</definedName>
    <definedName name="Excel_BuiltIn_Print_Titles_34" localSheetId="4">('[233]Capa Anexo III'!$A:$F,'[233]Capa Anexo III'!#REF!)</definedName>
    <definedName name="Excel_BuiltIn_Print_Titles_34" localSheetId="15">('[233]Capa Anexo III'!$A:$F,'[233]Capa Anexo III'!#REF!)</definedName>
    <definedName name="Excel_BuiltIn_Print_Titles_34" localSheetId="9">('[233]Capa Anexo III'!$A:$F,'[233]Capa Anexo III'!#REF!)</definedName>
    <definedName name="Excel_BuiltIn_Print_Titles_34" localSheetId="8">('[233]Capa Anexo III'!$A:$F,'[233]Capa Anexo III'!#REF!)</definedName>
    <definedName name="Excel_BuiltIn_Print_Titles_34">('[233]Capa Anexo III'!$A:$F,'[233]Capa Anexo III'!#REF!)</definedName>
    <definedName name="Excel_BuiltIn_Print_Titles_35" localSheetId="4">('[233]Capa Anexo IV'!$A:$F,'[233]Capa Anexo IV'!#REF!)</definedName>
    <definedName name="Excel_BuiltIn_Print_Titles_35" localSheetId="15">('[233]Capa Anexo IV'!$A:$F,'[233]Capa Anexo IV'!#REF!)</definedName>
    <definedName name="Excel_BuiltIn_Print_Titles_35" localSheetId="9">('[233]Capa Anexo IV'!$A:$F,'[233]Capa Anexo IV'!#REF!)</definedName>
    <definedName name="Excel_BuiltIn_Print_Titles_35" localSheetId="8">('[233]Capa Anexo IV'!$A:$F,'[233]Capa Anexo IV'!#REF!)</definedName>
    <definedName name="Excel_BuiltIn_Print_Titles_35">('[233]Capa Anexo IV'!$A:$F,'[233]Capa Anexo IV'!#REF!)</definedName>
    <definedName name="Excel_BuiltIn_Print_Titles_36" localSheetId="4">('[234]Capa Anexo III'!$A:$F,'[234]Capa Anexo III'!#REF!)</definedName>
    <definedName name="Excel_BuiltIn_Print_Titles_36" localSheetId="15">('[234]Capa Anexo III'!$A:$F,'[234]Capa Anexo III'!#REF!)</definedName>
    <definedName name="Excel_BuiltIn_Print_Titles_36" localSheetId="9">('[234]Capa Anexo III'!$A:$F,'[234]Capa Anexo III'!#REF!)</definedName>
    <definedName name="Excel_BuiltIn_Print_Titles_36" localSheetId="8">('[234]Capa Anexo III'!$A:$F,'[234]Capa Anexo III'!#REF!)</definedName>
    <definedName name="Excel_BuiltIn_Print_Titles_36">('[234]Capa Anexo III'!$A:$F,'[234]Capa Anexo III'!#REF!)</definedName>
    <definedName name="Excel_BuiltIn_Print_Titles_37" localSheetId="4">('[234]Capa Anexo IV'!$A:$F,'[234]Capa Anexo IV'!#REF!)</definedName>
    <definedName name="Excel_BuiltIn_Print_Titles_37" localSheetId="15">('[234]Capa Anexo IV'!$A:$F,'[234]Capa Anexo IV'!#REF!)</definedName>
    <definedName name="Excel_BuiltIn_Print_Titles_37" localSheetId="9">('[234]Capa Anexo IV'!$A:$F,'[234]Capa Anexo IV'!#REF!)</definedName>
    <definedName name="Excel_BuiltIn_Print_Titles_37" localSheetId="8">('[234]Capa Anexo IV'!$A:$F,'[234]Capa Anexo IV'!#REF!)</definedName>
    <definedName name="Excel_BuiltIn_Print_Titles_37">('[234]Capa Anexo IV'!$A:$F,'[234]Capa Anexo IV'!#REF!)</definedName>
    <definedName name="Excel_BuiltIn_Print_Titles_4">"$#REF!.$A$4:$IU$13"</definedName>
    <definedName name="Excel_BuiltIn_Print_Titles_49">#N/A</definedName>
    <definedName name="Excel_BuiltIn_Print_Titles_5" localSheetId="15">#REF!</definedName>
    <definedName name="Excel_BuiltIn_Print_Titles_5" localSheetId="9">#REF!</definedName>
    <definedName name="Excel_BuiltIn_Print_Titles_5">#REF!</definedName>
    <definedName name="Excel_BuiltIn_Print_Titles_5_1" localSheetId="4">([235]CRONFISFIN_!$A$1:$D$65536,[235]CRONFISFIN_!$A$1:$IV$5)</definedName>
    <definedName name="Excel_BuiltIn_Print_Titles_5_1">([235]CRONFISFIN_!$A$1:$D$65536,[235]CRONFISFIN_!$A$1:$IV$5)</definedName>
    <definedName name="Excel_BuiltIn_Print_Titles_50">#N/A</definedName>
    <definedName name="Excel_BuiltIn_Print_Titles_51">#N/A</definedName>
    <definedName name="Excel_BuiltIn_Print_Titles_6" localSheetId="4">#REF!</definedName>
    <definedName name="Excel_BuiltIn_Print_Titles_6" localSheetId="15">#REF!</definedName>
    <definedName name="Excel_BuiltIn_Print_Titles_6" localSheetId="9">#REF!</definedName>
    <definedName name="Excel_BuiltIn_Print_Titles_6" localSheetId="8">#REF!</definedName>
    <definedName name="Excel_BuiltIn_Print_Titles_6">#REF!</definedName>
    <definedName name="Excel_BuiltIn_Print_Titles_6_1" localSheetId="4">#REF!</definedName>
    <definedName name="Excel_BuiltIn_Print_Titles_6_1" localSheetId="15">#REF!</definedName>
    <definedName name="Excel_BuiltIn_Print_Titles_6_1" localSheetId="9">#REF!</definedName>
    <definedName name="Excel_BuiltIn_Print_Titles_6_1" localSheetId="8">#REF!</definedName>
    <definedName name="Excel_BuiltIn_Print_Titles_6_1">#REF!</definedName>
    <definedName name="Excel_BuiltIn_Print_Titles_6_1_1" localSheetId="15">#REF!</definedName>
    <definedName name="Excel_BuiltIn_Print_Titles_6_1_1" localSheetId="9">#REF!</definedName>
    <definedName name="Excel_BuiltIn_Print_Titles_6_1_1">#REF!</definedName>
    <definedName name="Excel_BuiltIn_Print_Titles_6_1_1_1_1" localSheetId="15">#REF!</definedName>
    <definedName name="Excel_BuiltIn_Print_Titles_6_1_1_1_1">#REF!</definedName>
    <definedName name="Excel_BuiltIn_Print_Titles_64" localSheetId="15">#REF!</definedName>
    <definedName name="Excel_BuiltIn_Print_Titles_64">#REF!</definedName>
    <definedName name="Excel_BuiltIn_Print_Titles_7" localSheetId="15">#REF!</definedName>
    <definedName name="Excel_BuiltIn_Print_Titles_7">#REF!</definedName>
    <definedName name="Excel_BuiltIn_Print_Titles_7_1" localSheetId="15">#REF!</definedName>
    <definedName name="Excel_BuiltIn_Print_Titles_7_1">#REF!</definedName>
    <definedName name="Excel_BuiltIn_Print_Titles_7_3">"$#REF!.$A$1:$IV$16"</definedName>
    <definedName name="Excel_BuiltIn_Print_Titles_7_4">"$#REF!.$A$1:$IV$16"</definedName>
    <definedName name="Excel_BuiltIn_Print_Titles_8">"$#REF!.$A$1:$IV$11"</definedName>
    <definedName name="Excel_BuiltIn_Print_Titles_8_1" localSheetId="15">#REF!</definedName>
    <definedName name="Excel_BuiltIn_Print_Titles_8_1" localSheetId="9">#REF!</definedName>
    <definedName name="Excel_BuiltIn_Print_Titles_8_1">#REF!</definedName>
    <definedName name="Excel_BuiltIn_Print_Titles_9">"$#REF!.$A$1:$IV$7"</definedName>
    <definedName name="Excel_BuiltIn_Print_Titles_9_1" localSheetId="4">#REF!</definedName>
    <definedName name="Excel_BuiltIn_Print_Titles_9_1" localSheetId="15">#REF!</definedName>
    <definedName name="Excel_BuiltIn_Print_Titles_9_1" localSheetId="9">#REF!</definedName>
    <definedName name="Excel_BuiltIn_Print_Titles_9_1" localSheetId="8">#REF!</definedName>
    <definedName name="Excel_BuiltIn_Print_Titles_9_1">#REF!</definedName>
    <definedName name="Excel_BuiltIn_Recorder" localSheetId="4">#REF!</definedName>
    <definedName name="Excel_BuiltIn_Recorder" localSheetId="15">#REF!</definedName>
    <definedName name="Excel_BuiltIn_Recorder" localSheetId="9">#REF!</definedName>
    <definedName name="Excel_BuiltIn_Recorder" localSheetId="8">#REF!</definedName>
    <definedName name="Excel_BuiltIn_Recorder">#REF!</definedName>
    <definedName name="Excel_BuiltIn_Recorder_11" localSheetId="4">#REF!</definedName>
    <definedName name="Excel_BuiltIn_Recorder_11" localSheetId="15">#REF!</definedName>
    <definedName name="Excel_BuiltIn_Recorder_11" localSheetId="9">#REF!</definedName>
    <definedName name="Excel_BuiltIn_Recorder_11" localSheetId="8">#REF!</definedName>
    <definedName name="Excel_BuiltIn_Recorder_11">#REF!</definedName>
    <definedName name="Excel_BuiltIn_Recorder_8" localSheetId="15">#REF!</definedName>
    <definedName name="Excel_BuiltIn_Recorder_8">#REF!</definedName>
    <definedName name="Excel_BuiltIn_Recorder_8_11" localSheetId="15">#REF!</definedName>
    <definedName name="Excel_BuiltIn_Recorder_8_11">#REF!</definedName>
    <definedName name="EXER">#REF!</definedName>
    <definedName name="EXPLOSIVOS" localSheetId="4" hidden="1">{#N/A,#N/A,FALSE,"GERAL";#N/A,#N/A,FALSE,"012-96";#N/A,#N/A,FALSE,"018-96";#N/A,#N/A,FALSE,"027-96";#N/A,#N/A,FALSE,"059-96";#N/A,#N/A,FALSE,"076-96";#N/A,#N/A,FALSE,"019-97";#N/A,#N/A,FALSE,"021-97";#N/A,#N/A,FALSE,"022-97";#N/A,#N/A,FALSE,"028-97"}</definedName>
    <definedName name="EXPLOSIVOS" localSheetId="9" hidden="1">{#N/A,#N/A,FALSE,"GERAL";#N/A,#N/A,FALSE,"012-96";#N/A,#N/A,FALSE,"018-96";#N/A,#N/A,FALSE,"027-96";#N/A,#N/A,FALSE,"059-96";#N/A,#N/A,FALSE,"076-96";#N/A,#N/A,FALSE,"019-97";#N/A,#N/A,FALSE,"021-97";#N/A,#N/A,FALSE,"022-97";#N/A,#N/A,FALSE,"028-97"}</definedName>
    <definedName name="EXPLOSIVOS" localSheetId="8" hidden="1">{#N/A,#N/A,FALSE,"GERAL";#N/A,#N/A,FALSE,"012-96";#N/A,#N/A,FALSE,"018-96";#N/A,#N/A,FALSE,"027-96";#N/A,#N/A,FALSE,"059-96";#N/A,#N/A,FALSE,"076-96";#N/A,#N/A,FALSE,"019-97";#N/A,#N/A,FALSE,"021-97";#N/A,#N/A,FALSE,"022-97";#N/A,#N/A,FALSE,"028-97"}</definedName>
    <definedName name="EXPLOSIVOS" hidden="1">{#N/A,#N/A,FALSE,"GERAL";#N/A,#N/A,FALSE,"012-96";#N/A,#N/A,FALSE,"018-96";#N/A,#N/A,FALSE,"027-96";#N/A,#N/A,FALSE,"059-96";#N/A,#N/A,FALSE,"076-96";#N/A,#N/A,FALSE,"019-97";#N/A,#N/A,FALSE,"021-97";#N/A,#N/A,FALSE,"022-97";#N/A,#N/A,FALSE,"028-97"}</definedName>
    <definedName name="EXPU" localSheetId="4">#REF!</definedName>
    <definedName name="EXPU" localSheetId="15">#REF!</definedName>
    <definedName name="EXPU" localSheetId="21">#REF!</definedName>
    <definedName name="EXPU" localSheetId="9">#REF!</definedName>
    <definedName name="EXPU" localSheetId="8">#REF!</definedName>
    <definedName name="EXPU">#REF!</definedName>
    <definedName name="Ext" localSheetId="4">#REF!</definedName>
    <definedName name="Ext" localSheetId="15">#REF!</definedName>
    <definedName name="EXT" localSheetId="21">#REF!</definedName>
    <definedName name="Ext" localSheetId="9">#REF!</definedName>
    <definedName name="Ext" localSheetId="8">#REF!</definedName>
    <definedName name="Ext">#REF!</definedName>
    <definedName name="EXT.TOTAL" localSheetId="4">#REF!</definedName>
    <definedName name="EXT.TOTAL" localSheetId="15">#REF!</definedName>
    <definedName name="EXT.TOTAL" localSheetId="9">#REF!</definedName>
    <definedName name="EXT.TOTAL" localSheetId="8">#REF!</definedName>
    <definedName name="EXT.TOTAL">#REF!</definedName>
    <definedName name="EXT__m" localSheetId="4">'[90]Fresagem de Pista Ago-98'!#REF!</definedName>
    <definedName name="EXT__m" localSheetId="15">'[90]Fresagem de Pista Ago-98'!#REF!</definedName>
    <definedName name="EXT__m" localSheetId="9">'[90]Fresagem de Pista Ago-98'!#REF!</definedName>
    <definedName name="EXT__m" localSheetId="8">'[90]Fresagem de Pista Ago-98'!#REF!</definedName>
    <definedName name="EXT__m">'[90]Fresagem de Pista Ago-98'!#REF!</definedName>
    <definedName name="EXT_10">[150]ORÇAMENTO!$C$5</definedName>
    <definedName name="EXT_10_13">[150]ORÇAMENTO!$C$5</definedName>
    <definedName name="EXT_10_39">[150]ORÇAMENTO!$C$5</definedName>
    <definedName name="EXT_10_6">[150]ORÇAMENTO!$C$5</definedName>
    <definedName name="EXT_11">[150]ORÇAMENTO!$C$5</definedName>
    <definedName name="EXT_11_13">[150]ORÇAMENTO!$C$5</definedName>
    <definedName name="EXT_11_39">[150]ORÇAMENTO!$C$5</definedName>
    <definedName name="EXT_11_6">[150]ORÇAMENTO!$C$5</definedName>
    <definedName name="EXT_12">[150]ORÇAMENTO!$C$5</definedName>
    <definedName name="EXT_12_13">[150]ORÇAMENTO!$C$5</definedName>
    <definedName name="EXT_12_39">[150]ORÇAMENTO!$C$5</definedName>
    <definedName name="EXT_12_6">[150]ORÇAMENTO!$C$5</definedName>
    <definedName name="EXT_13">[150]ORÇAMENTO!$C$5</definedName>
    <definedName name="EXT_13_13">[150]ORÇAMENTO!$C$5</definedName>
    <definedName name="EXT_13_39">[150]ORÇAMENTO!$C$5</definedName>
    <definedName name="EXT_13_6">[150]ORÇAMENTO!$C$5</definedName>
    <definedName name="EXT_14">[150]ORÇAMENTO!$C$5</definedName>
    <definedName name="EXT_14_13">[150]ORÇAMENTO!$C$5</definedName>
    <definedName name="EXT_14_39">[150]ORÇAMENTO!$C$5</definedName>
    <definedName name="EXT_14_6">[150]ORÇAMENTO!$C$5</definedName>
    <definedName name="EXT_15">[150]ORÇAMENTO!$C$5</definedName>
    <definedName name="EXT_15_13">[150]ORÇAMENTO!$C$5</definedName>
    <definedName name="EXT_15_39">[150]ORÇAMENTO!$C$5</definedName>
    <definedName name="EXT_15_6">[150]ORÇAMENTO!$C$5</definedName>
    <definedName name="EXT_16">[150]ORÇAMENTO!$C$5</definedName>
    <definedName name="EXT_16_13">[150]ORÇAMENTO!$C$5</definedName>
    <definedName name="EXT_16_39">[150]ORÇAMENTO!$C$5</definedName>
    <definedName name="EXT_16_6">[150]ORÇAMENTO!$C$5</definedName>
    <definedName name="EXT_17">[150]ORÇAMENTO!$C$5</definedName>
    <definedName name="EXT_17_13">[150]ORÇAMENTO!$C$5</definedName>
    <definedName name="EXT_17_39">[150]ORÇAMENTO!$C$5</definedName>
    <definedName name="EXT_17_6">[150]ORÇAMENTO!$C$5</definedName>
    <definedName name="EXT_18">[150]ORÇAMENTO!$C$5</definedName>
    <definedName name="EXT_18_13">[150]ORÇAMENTO!$C$5</definedName>
    <definedName name="EXT_18_39">[150]ORÇAMENTO!$C$5</definedName>
    <definedName name="EXT_18_6">[150]ORÇAMENTO!$C$5</definedName>
    <definedName name="EXT_19">[150]ORÇAMENTO!$C$5</definedName>
    <definedName name="EXT_19_13">[150]ORÇAMENTO!$C$5</definedName>
    <definedName name="EXT_19_39">[150]ORÇAMENTO!$C$5</definedName>
    <definedName name="EXT_19_6">[150]ORÇAMENTO!$C$5</definedName>
    <definedName name="EXT_2">[150]ORÇAMENTO!$C$5</definedName>
    <definedName name="EXT_2_13">[150]ORÇAMENTO!$C$5</definedName>
    <definedName name="EXT_2_39">[150]ORÇAMENTO!$C$5</definedName>
    <definedName name="EXT_2_6">[150]ORÇAMENTO!$C$5</definedName>
    <definedName name="EXT_20">[150]ORÇAMENTO!$C$5</definedName>
    <definedName name="EXT_20_13">[150]ORÇAMENTO!$C$5</definedName>
    <definedName name="EXT_20_39">[150]ORÇAMENTO!$C$5</definedName>
    <definedName name="EXT_20_6">[150]ORÇAMENTO!$C$5</definedName>
    <definedName name="EXT_21">[150]ORÇAMENTO!$C$5</definedName>
    <definedName name="EXT_21_13">[150]ORÇAMENTO!$C$5</definedName>
    <definedName name="EXT_21_39">[150]ORÇAMENTO!$C$5</definedName>
    <definedName name="EXT_21_6">[150]ORÇAMENTO!$C$5</definedName>
    <definedName name="EXT_22">[150]ORÇAMENTO!$C$5</definedName>
    <definedName name="EXT_22_13">[150]ORÇAMENTO!$C$5</definedName>
    <definedName name="EXT_22_39">[150]ORÇAMENTO!$C$5</definedName>
    <definedName name="EXT_22_6">[150]ORÇAMENTO!$C$5</definedName>
    <definedName name="EXT_23">[150]ORÇAMENTO!$C$5</definedName>
    <definedName name="EXT_23_13">[150]ORÇAMENTO!$C$5</definedName>
    <definedName name="EXT_23_39">[150]ORÇAMENTO!$C$5</definedName>
    <definedName name="EXT_23_6">[150]ORÇAMENTO!$C$5</definedName>
    <definedName name="EXT_24">[150]ORÇAMENTO!$C$5</definedName>
    <definedName name="EXT_24_13">[150]ORÇAMENTO!$C$5</definedName>
    <definedName name="EXT_24_39">[150]ORÇAMENTO!$C$5</definedName>
    <definedName name="EXT_24_6">[150]ORÇAMENTO!$C$5</definedName>
    <definedName name="EXT_25">[150]ORÇAMENTO!$C$5</definedName>
    <definedName name="EXT_25_13">[150]ORÇAMENTO!$C$5</definedName>
    <definedName name="EXT_25_39">[150]ORÇAMENTO!$C$5</definedName>
    <definedName name="EXT_25_6">[150]ORÇAMENTO!$C$5</definedName>
    <definedName name="EXT_26">[150]ORÇAMENTO!$C$5</definedName>
    <definedName name="EXT_26_13">[150]ORÇAMENTO!$C$5</definedName>
    <definedName name="EXT_26_39">[150]ORÇAMENTO!$C$5</definedName>
    <definedName name="EXT_26_6">[150]ORÇAMENTO!$C$5</definedName>
    <definedName name="EXT_27">[150]ORÇAMENTO!$C$5</definedName>
    <definedName name="EXT_27_13">[150]ORÇAMENTO!$C$5</definedName>
    <definedName name="EXT_27_39">[150]ORÇAMENTO!$C$5</definedName>
    <definedName name="EXT_27_6">[150]ORÇAMENTO!$C$5</definedName>
    <definedName name="EXT_28">[150]ORÇAMENTO!$C$5</definedName>
    <definedName name="EXT_28_13">[150]ORÇAMENTO!$C$5</definedName>
    <definedName name="EXT_28_39">[150]ORÇAMENTO!$C$5</definedName>
    <definedName name="EXT_28_6">[150]ORÇAMENTO!$C$5</definedName>
    <definedName name="EXT_29">[150]ORÇAMENTO!$C$5</definedName>
    <definedName name="EXT_29_13">[150]ORÇAMENTO!$C$5</definedName>
    <definedName name="EXT_29_39">[150]ORÇAMENTO!$C$5</definedName>
    <definedName name="EXT_29_6">[150]ORÇAMENTO!$C$5</definedName>
    <definedName name="EXT_30">[150]ORÇAMENTO!$C$5</definedName>
    <definedName name="EXT_30_13">[150]ORÇAMENTO!$C$5</definedName>
    <definedName name="EXT_30_39">[150]ORÇAMENTO!$C$5</definedName>
    <definedName name="EXT_30_6">[150]ORÇAMENTO!$C$5</definedName>
    <definedName name="EXT_31">[150]ORÇAMENTO!$C$5</definedName>
    <definedName name="EXT_32">[150]ORÇAMENTO!$C$5</definedName>
    <definedName name="EXT_32_13">[150]ORÇAMENTO!$C$5</definedName>
    <definedName name="EXT_32_39">[150]ORÇAMENTO!$C$5</definedName>
    <definedName name="EXT_32_6">[150]ORÇAMENTO!$C$5</definedName>
    <definedName name="EXT_33">[150]ORÇAMENTO!$C$5</definedName>
    <definedName name="EXT_33_13">[150]ORÇAMENTO!$C$5</definedName>
    <definedName name="EXT_33_39">[150]ORÇAMENTO!$C$5</definedName>
    <definedName name="EXT_33_6">[150]ORÇAMENTO!$C$5</definedName>
    <definedName name="EXT_34">[150]ORÇAMENTO!$C$5</definedName>
    <definedName name="EXT_34_13">[150]ORÇAMENTO!$C$5</definedName>
    <definedName name="EXT_34_39">[150]ORÇAMENTO!$C$5</definedName>
    <definedName name="EXT_34_6">[150]ORÇAMENTO!$C$5</definedName>
    <definedName name="EXT_36">[150]ORÇAMENTO!$C$5</definedName>
    <definedName name="EXT_40">[150]ORÇAMENTO!$C$5</definedName>
    <definedName name="EXT_40_13">[150]ORÇAMENTO!$C$5</definedName>
    <definedName name="EXT_40_39">[150]ORÇAMENTO!$C$5</definedName>
    <definedName name="EXT_40_6">[150]ORÇAMENTO!$C$5</definedName>
    <definedName name="EXT_41">[150]ORÇAMENTO!$C$5</definedName>
    <definedName name="EXT_41_13">[150]ORÇAMENTO!$C$5</definedName>
    <definedName name="EXT_41_39">[150]ORÇAMENTO!$C$5</definedName>
    <definedName name="EXT_41_6">[150]ORÇAMENTO!$C$5</definedName>
    <definedName name="EXT_43">[150]ORÇAMENTO!$C$5</definedName>
    <definedName name="EXT_43_13">[150]ORÇAMENTO!$C$5</definedName>
    <definedName name="EXT_43_39">[150]ORÇAMENTO!$C$5</definedName>
    <definedName name="EXT_43_6">[150]ORÇAMENTO!$C$5</definedName>
    <definedName name="EXT_44">[150]ORÇAMENTO!$C$5</definedName>
    <definedName name="EXT_44_13">[150]ORÇAMENTO!$C$5</definedName>
    <definedName name="EXT_44_39">[150]ORÇAMENTO!$C$5</definedName>
    <definedName name="EXT_44_6">[150]ORÇAMENTO!$C$5</definedName>
    <definedName name="EXT_45">[150]ORÇAMENTO!$C$5</definedName>
    <definedName name="EXT_45_13">[150]ORÇAMENTO!$C$5</definedName>
    <definedName name="EXT_45_39">[150]ORÇAMENTO!$C$5</definedName>
    <definedName name="EXT_45_6">[150]ORÇAMENTO!$C$5</definedName>
    <definedName name="EXT_46">[150]ORÇAMENTO!$C$5</definedName>
    <definedName name="EXT_46_13">[150]ORÇAMENTO!$C$5</definedName>
    <definedName name="EXT_46_39">[150]ORÇAMENTO!$C$5</definedName>
    <definedName name="EXT_46_6">[150]ORÇAMENTO!$C$5</definedName>
    <definedName name="EXT_47">[150]ORÇAMENTO!$C$5</definedName>
    <definedName name="EXT_47_13">[150]ORÇAMENTO!$C$5</definedName>
    <definedName name="EXT_47_39">[150]ORÇAMENTO!$C$5</definedName>
    <definedName name="EXT_47_6">[150]ORÇAMENTO!$C$5</definedName>
    <definedName name="EXT_48">[150]ORÇAMENTO!$C$5</definedName>
    <definedName name="EXT_48_13">[150]ORÇAMENTO!$C$5</definedName>
    <definedName name="EXT_48_39">[150]ORÇAMENTO!$C$5</definedName>
    <definedName name="EXT_48_6">[150]ORÇAMENTO!$C$5</definedName>
    <definedName name="EXT_49">[150]ORÇAMENTO!$C$5</definedName>
    <definedName name="EXT_49_13">[150]ORÇAMENTO!$C$5</definedName>
    <definedName name="EXT_49_39">[150]ORÇAMENTO!$C$5</definedName>
    <definedName name="EXT_49_6">[150]ORÇAMENTO!$C$5</definedName>
    <definedName name="EXT_50">[150]ORÇAMENTO!$C$5</definedName>
    <definedName name="EXT_50_13">[150]ORÇAMENTO!$C$5</definedName>
    <definedName name="EXT_50_39">[150]ORÇAMENTO!$C$5</definedName>
    <definedName name="EXT_50_6">[150]ORÇAMENTO!$C$5</definedName>
    <definedName name="EXT_51">[150]ORÇAMENTO!$C$5</definedName>
    <definedName name="EXT_51_13">[150]ORÇAMENTO!$C$5</definedName>
    <definedName name="EXT_51_39">[150]ORÇAMENTO!$C$5</definedName>
    <definedName name="EXT_51_6">[150]ORÇAMENTO!$C$5</definedName>
    <definedName name="EXT_52">[150]ORÇAMENTO!$C$5</definedName>
    <definedName name="EXT_52_13">[150]ORÇAMENTO!$C$5</definedName>
    <definedName name="EXT_52_39">[150]ORÇAMENTO!$C$5</definedName>
    <definedName name="EXT_52_6">[150]ORÇAMENTO!$C$5</definedName>
    <definedName name="EXT_6">[150]ORÇAMENTO!$C$5</definedName>
    <definedName name="EXT_6_13">[150]ORÇAMENTO!$C$5</definedName>
    <definedName name="EXT_6_39">[150]ORÇAMENTO!$C$5</definedName>
    <definedName name="EXT_6_6">[150]ORÇAMENTO!$C$5</definedName>
    <definedName name="EXT_7">[150]ORÇAMENTO!$C$5</definedName>
    <definedName name="EXT_7_13">[150]ORÇAMENTO!$C$5</definedName>
    <definedName name="EXT_7_39">[150]ORÇAMENTO!$C$5</definedName>
    <definedName name="EXT_7_6">[150]ORÇAMENTO!$C$5</definedName>
    <definedName name="EXT_8">[150]ORÇAMENTO!$C$5</definedName>
    <definedName name="EXT_8_13">[150]ORÇAMENTO!$C$5</definedName>
    <definedName name="EXT_8_39">[150]ORÇAMENTO!$C$5</definedName>
    <definedName name="EXT_8_6">[150]ORÇAMENTO!$C$5</definedName>
    <definedName name="EXT_9">[150]ORÇAMENTO!$C$5</definedName>
    <definedName name="EXT_9_13">[150]ORÇAMENTO!$C$5</definedName>
    <definedName name="EXT_9_39">[150]ORÇAMENTO!$C$5</definedName>
    <definedName name="EXT_9_6">[150]ORÇAMENTO!$C$5</definedName>
    <definedName name="EXT_SEG">[145]SETUP!$C$23</definedName>
    <definedName name="EXTA">#REF!</definedName>
    <definedName name="exte" localSheetId="4">#REF!</definedName>
    <definedName name="exte" localSheetId="15">#REF!</definedName>
    <definedName name="exte" localSheetId="9">#REF!</definedName>
    <definedName name="exte" localSheetId="8">#REF!</definedName>
    <definedName name="exte">#REF!</definedName>
    <definedName name="extensao" localSheetId="4">#REF!</definedName>
    <definedName name="extensao" localSheetId="15">#REF!</definedName>
    <definedName name="extensao" localSheetId="9">#REF!</definedName>
    <definedName name="extensao" localSheetId="8">#REF!</definedName>
    <definedName name="extensao">#REF!</definedName>
    <definedName name="EXTENSÃO" localSheetId="4">[149]Croqui!$A$7</definedName>
    <definedName name="EXTENSÃO">[149]Croqui!$A$7</definedName>
    <definedName name="EXTENSÃO1" localSheetId="4">[149]Croqui!$B$7</definedName>
    <definedName name="EXTENSÃO1" localSheetId="21">#REF!</definedName>
    <definedName name="EXTENSÃO1">[149]Croqui!$B$7</definedName>
    <definedName name="Extenso" localSheetId="21">'Linear Patologias'!Extenso</definedName>
    <definedName name="Extenso">[91]!Extenso</definedName>
    <definedName name="Extenso_1" localSheetId="4">#N/A</definedName>
    <definedName name="Extenso_1" localSheetId="9">'Mem Calc Pontes'!Extenso_1</definedName>
    <definedName name="Extenso_1" localSheetId="8">'Mem. Calc.'!Extenso_1</definedName>
    <definedName name="Extenso_1">[0]!Extenso_1</definedName>
    <definedName name="Extenso_10" localSheetId="4">#N/A</definedName>
    <definedName name="Extenso_10" localSheetId="9">'Mem Calc Pontes'!Extenso_10</definedName>
    <definedName name="Extenso_10" localSheetId="8">'Mem. Calc.'!Extenso_10</definedName>
    <definedName name="Extenso_10">[0]!Extenso_10</definedName>
    <definedName name="Extenso_12" localSheetId="4">#N/A</definedName>
    <definedName name="Extenso_12" localSheetId="9">'Mem Calc Pontes'!Extenso_12</definedName>
    <definedName name="Extenso_12" localSheetId="8">'Mem. Calc.'!Extenso_12</definedName>
    <definedName name="Extenso_12">[0]!Extenso_12</definedName>
    <definedName name="Extenso_13" localSheetId="4">#N/A</definedName>
    <definedName name="Extenso_13" localSheetId="9">'Mem Calc Pontes'!Extenso_13</definedName>
    <definedName name="Extenso_13" localSheetId="8">'Mem. Calc.'!Extenso_13</definedName>
    <definedName name="Extenso_13">[0]!Extenso_13</definedName>
    <definedName name="Extenso_14" localSheetId="4">#N/A</definedName>
    <definedName name="Extenso_14" localSheetId="9">'Mem Calc Pontes'!Extenso_14</definedName>
    <definedName name="Extenso_14" localSheetId="8">'Mem. Calc.'!Extenso_14</definedName>
    <definedName name="Extenso_14">[0]!Extenso_14</definedName>
    <definedName name="Extenso_19">Extenso_19</definedName>
    <definedName name="Extenso_2" localSheetId="4">#N/A</definedName>
    <definedName name="Extenso_2" localSheetId="9">'Mem Calc Pontes'!Extenso_2</definedName>
    <definedName name="Extenso_2" localSheetId="8">'Mem. Calc.'!Extenso_2</definedName>
    <definedName name="Extenso_2">[0]!Extenso_2</definedName>
    <definedName name="Extenso_20" localSheetId="16">[236]!___PTB10</definedName>
    <definedName name="Extenso_20" localSheetId="18">[236]!___PTB10</definedName>
    <definedName name="Extenso_20" localSheetId="19">[236]!___PTB10</definedName>
    <definedName name="Extenso_20" localSheetId="15">[236]!___PTB10</definedName>
    <definedName name="Extenso_20" localSheetId="20">[236]!___PTB10</definedName>
    <definedName name="Extenso_20" localSheetId="17">[236]!___PTB10</definedName>
    <definedName name="Extenso_20">[236]!___PTB10</definedName>
    <definedName name="Extenso_21">Extenso_21</definedName>
    <definedName name="Extenso_22" localSheetId="4">#N/A</definedName>
    <definedName name="Extenso_22" localSheetId="9">'Mem Calc Pontes'!Extenso_22</definedName>
    <definedName name="Extenso_22" localSheetId="8">'Mem. Calc.'!Extenso_22</definedName>
    <definedName name="Extenso_22">[0]!Extenso_22</definedName>
    <definedName name="Extenso_23">Extenso_23</definedName>
    <definedName name="Extenso_24">Extenso_24</definedName>
    <definedName name="Extenso_25" localSheetId="4">#N/A</definedName>
    <definedName name="Extenso_25" localSheetId="9">'Mem Calc Pontes'!Extenso_25</definedName>
    <definedName name="Extenso_25" localSheetId="8">'Mem. Calc.'!Extenso_25</definedName>
    <definedName name="Extenso_25">[0]!Extenso_25</definedName>
    <definedName name="Extenso_26" localSheetId="4">#N/A</definedName>
    <definedName name="Extenso_26" localSheetId="9">'Mem Calc Pontes'!Extenso_26</definedName>
    <definedName name="Extenso_26" localSheetId="8">'Mem. Calc.'!Extenso_26</definedName>
    <definedName name="Extenso_26">[0]!Extenso_26</definedName>
    <definedName name="Extenso_27" localSheetId="4">#N/A</definedName>
    <definedName name="Extenso_27" localSheetId="9">'Mem Calc Pontes'!Extenso_27</definedName>
    <definedName name="Extenso_27" localSheetId="8">'Mem. Calc.'!Extenso_27</definedName>
    <definedName name="Extenso_27">[0]!Extenso_27</definedName>
    <definedName name="Extenso_28" localSheetId="4">#N/A</definedName>
    <definedName name="Extenso_28" localSheetId="9">'Mem Calc Pontes'!Extenso_28</definedName>
    <definedName name="Extenso_28" localSheetId="8">'Mem. Calc.'!Extenso_28</definedName>
    <definedName name="Extenso_28">[0]!Extenso_28</definedName>
    <definedName name="Extenso_29" localSheetId="4">#N/A</definedName>
    <definedName name="Extenso_29" localSheetId="9">'Mem Calc Pontes'!Extenso_29</definedName>
    <definedName name="Extenso_29" localSheetId="8">'Mem. Calc.'!Extenso_29</definedName>
    <definedName name="Extenso_29">[0]!Extenso_29</definedName>
    <definedName name="Extenso_3" localSheetId="4">#N/A</definedName>
    <definedName name="Extenso_3" localSheetId="9">'Mem Calc Pontes'!Extenso_3</definedName>
    <definedName name="Extenso_3" localSheetId="8">'Mem. Calc.'!Extenso_3</definedName>
    <definedName name="Extenso_3">[0]!Extenso_3</definedName>
    <definedName name="Extenso_30" localSheetId="4">#N/A</definedName>
    <definedName name="Extenso_30" localSheetId="9">'Mem Calc Pontes'!Extenso_30</definedName>
    <definedName name="Extenso_30" localSheetId="8">'Mem. Calc.'!Extenso_30</definedName>
    <definedName name="Extenso_30">[0]!Extenso_30</definedName>
    <definedName name="Extenso_31" localSheetId="4">#N/A</definedName>
    <definedName name="Extenso_31" localSheetId="9">'Mem Calc Pontes'!Extenso_31</definedName>
    <definedName name="Extenso_31" localSheetId="8">'Mem. Calc.'!Extenso_31</definedName>
    <definedName name="Extenso_31">[0]!Extenso_31</definedName>
    <definedName name="Extenso_32" localSheetId="4">#N/A</definedName>
    <definedName name="Extenso_32" localSheetId="9">'Mem Calc Pontes'!Extenso_32</definedName>
    <definedName name="Extenso_32" localSheetId="8">'Mem. Calc.'!Extenso_32</definedName>
    <definedName name="Extenso_32">[0]!Extenso_32</definedName>
    <definedName name="Extenso_33" localSheetId="4">#N/A</definedName>
    <definedName name="Extenso_33" localSheetId="9">'Mem Calc Pontes'!Extenso_33</definedName>
    <definedName name="Extenso_33" localSheetId="8">'Mem. Calc.'!Extenso_33</definedName>
    <definedName name="Extenso_33">[0]!Extenso_33</definedName>
    <definedName name="Extenso_34" localSheetId="4">#N/A</definedName>
    <definedName name="Extenso_34" localSheetId="9">'Mem Calc Pontes'!Extenso_34</definedName>
    <definedName name="Extenso_34" localSheetId="8">'Mem. Calc.'!Extenso_34</definedName>
    <definedName name="Extenso_34">[0]!Extenso_34</definedName>
    <definedName name="Extenso_35" localSheetId="4">#N/A</definedName>
    <definedName name="Extenso_35" localSheetId="9">'Mem Calc Pontes'!Extenso_35</definedName>
    <definedName name="Extenso_35" localSheetId="8">'Mem. Calc.'!Extenso_35</definedName>
    <definedName name="Extenso_35">[0]!Extenso_35</definedName>
    <definedName name="Extenso_36" localSheetId="4">#N/A</definedName>
    <definedName name="Extenso_36" localSheetId="9">'Mem Calc Pontes'!Extenso_36</definedName>
    <definedName name="Extenso_36" localSheetId="8">'Mem. Calc.'!Extenso_36</definedName>
    <definedName name="Extenso_36">[0]!Extenso_36</definedName>
    <definedName name="Extenso_37" localSheetId="4">#N/A</definedName>
    <definedName name="Extenso_37" localSheetId="9">'Mem Calc Pontes'!Extenso_37</definedName>
    <definedName name="Extenso_37" localSheetId="8">'Mem. Calc.'!Extenso_37</definedName>
    <definedName name="Extenso_37">[0]!Extenso_37</definedName>
    <definedName name="Extenso_38" localSheetId="4">#N/A</definedName>
    <definedName name="Extenso_38" localSheetId="9">'Mem Calc Pontes'!Extenso_38</definedName>
    <definedName name="Extenso_38" localSheetId="8">'Mem. Calc.'!Extenso_38</definedName>
    <definedName name="Extenso_38">[0]!Extenso_38</definedName>
    <definedName name="Extenso_39">Extenso_39</definedName>
    <definedName name="Extenso_4" localSheetId="4">#N/A</definedName>
    <definedName name="Extenso_4" localSheetId="9">'Mem Calc Pontes'!Extenso_4</definedName>
    <definedName name="Extenso_4" localSheetId="8">'Mem. Calc.'!Extenso_4</definedName>
    <definedName name="Extenso_4">[0]!Extenso_4</definedName>
    <definedName name="Extenso_40">Extenso_40</definedName>
    <definedName name="Extenso_41">Extenso_41</definedName>
    <definedName name="Extenso_42">Extenso_42</definedName>
    <definedName name="Extenso_43">Extenso_43</definedName>
    <definedName name="Extenso_44">Extenso_44</definedName>
    <definedName name="Extenso_45">Extenso_45</definedName>
    <definedName name="Extenso_46">Extenso_46</definedName>
    <definedName name="Extenso_47">Extenso_47</definedName>
    <definedName name="Extenso_48">Extenso_48</definedName>
    <definedName name="Extenso_5" localSheetId="4">#N/A</definedName>
    <definedName name="Extenso_5" localSheetId="9">'Mem Calc Pontes'!Extenso_5</definedName>
    <definedName name="Extenso_5" localSheetId="8">'Mem. Calc.'!Extenso_5</definedName>
    <definedName name="Extenso_5">[0]!Extenso_5</definedName>
    <definedName name="Extenso_51">Extenso_51</definedName>
    <definedName name="Extenso_52">Extenso_52</definedName>
    <definedName name="Extenso_53">Extenso_53</definedName>
    <definedName name="Extenso_54">Extenso_54</definedName>
    <definedName name="Extenso_55">Extenso_55</definedName>
    <definedName name="Extenso_56">Extenso_56</definedName>
    <definedName name="Extenso_57">Extenso_57</definedName>
    <definedName name="Extenso_58">Extenso_58</definedName>
    <definedName name="Extenso_59">Extenso_59</definedName>
    <definedName name="Extenso_6" localSheetId="4">#N/A</definedName>
    <definedName name="Extenso_6" localSheetId="9">'Mem Calc Pontes'!Extenso_6</definedName>
    <definedName name="Extenso_6" localSheetId="8">'Mem. Calc.'!Extenso_6</definedName>
    <definedName name="Extenso_6">[0]!Extenso_6</definedName>
    <definedName name="Extenso_60">Extenso_60</definedName>
    <definedName name="Extenso_61">Extenso_61</definedName>
    <definedName name="Extenso_62">Extenso_62</definedName>
    <definedName name="Extenso_63">Extenso_63</definedName>
    <definedName name="Extenso_64">Extenso_64</definedName>
    <definedName name="Extenso_65">Extenso_65</definedName>
    <definedName name="Extenso_66">Extenso_66</definedName>
    <definedName name="Extenso_67">Extenso_67</definedName>
    <definedName name="Extenso_68">Extenso_68</definedName>
    <definedName name="Extenso_69">Extenso_69</definedName>
    <definedName name="Extenso_7" localSheetId="4">#N/A</definedName>
    <definedName name="Extenso_7" localSheetId="9">'Mem Calc Pontes'!Extenso_7</definedName>
    <definedName name="Extenso_7" localSheetId="8">'Mem. Calc.'!Extenso_7</definedName>
    <definedName name="Extenso_7">[0]!Extenso_7</definedName>
    <definedName name="Extenso_70">Extenso_70</definedName>
    <definedName name="Extenso_71">Extenso_71</definedName>
    <definedName name="Extenso_72">Extenso_72</definedName>
    <definedName name="Extenso_8" localSheetId="4">#N/A</definedName>
    <definedName name="Extenso_8" localSheetId="9">'Mem Calc Pontes'!Extenso_8</definedName>
    <definedName name="Extenso_8" localSheetId="8">'Mem. Calc.'!Extenso_8</definedName>
    <definedName name="Extenso_8">[0]!Extenso_8</definedName>
    <definedName name="Extenso_9" localSheetId="4">#N/A</definedName>
    <definedName name="Extenso_9" localSheetId="9">'Mem Calc Pontes'!Extenso_9</definedName>
    <definedName name="Extenso_9" localSheetId="8">'Mem. Calc.'!Extenso_9</definedName>
    <definedName name="Extenso_9">[0]!Extenso_9</definedName>
    <definedName name="ExtFaixa" localSheetId="4">#REF!</definedName>
    <definedName name="ExtFaixa" localSheetId="15">#REF!</definedName>
    <definedName name="ExtFaixa" localSheetId="9">#REF!</definedName>
    <definedName name="ExtFaixa" localSheetId="8">#REF!</definedName>
    <definedName name="ExtFaixa">#REF!</definedName>
    <definedName name="ExtFaixa2" localSheetId="4">'[16]P A T O 99 B'!#REF!</definedName>
    <definedName name="ExtFaixa2" localSheetId="15">'[16]P A T O 99 B'!#REF!</definedName>
    <definedName name="ExtFaixa2" localSheetId="9">'[16]P A T O 99 B'!#REF!</definedName>
    <definedName name="ExtFaixa2" localSheetId="8">'[16]P A T O 99 B'!#REF!</definedName>
    <definedName name="ExtFaixa2">'[16]P A T O 99 B'!#REF!</definedName>
    <definedName name="Extra2" localSheetId="4">'[237]SERV-EXTRAS'!#REF!</definedName>
    <definedName name="Extra2" localSheetId="15">'[237]SERV-EXTRAS'!#REF!</definedName>
    <definedName name="Extra2" localSheetId="9">'[237]SERV-EXTRAS'!#REF!</definedName>
    <definedName name="Extra2" localSheetId="8">'[237]SERV-EXTRAS'!#REF!</definedName>
    <definedName name="Extra2">'[237]SERV-EXTRAS'!#REF!</definedName>
    <definedName name="Extract" localSheetId="3">#REF!</definedName>
    <definedName name="Extract">#REF!</definedName>
    <definedName name="eytuetyueyueytu" localSheetId="4" hidden="1">{#N/A,#N/A,FALSE,"GERAL";#N/A,#N/A,FALSE,"012-96";#N/A,#N/A,FALSE,"018-96";#N/A,#N/A,FALSE,"027-96";#N/A,#N/A,FALSE,"059-96";#N/A,#N/A,FALSE,"076-96";#N/A,#N/A,FALSE,"019-97";#N/A,#N/A,FALSE,"021-97";#N/A,#N/A,FALSE,"022-97";#N/A,#N/A,FALSE,"028-97"}</definedName>
    <definedName name="eytuetyueyueytu" localSheetId="9" hidden="1">{#N/A,#N/A,FALSE,"GERAL";#N/A,#N/A,FALSE,"012-96";#N/A,#N/A,FALSE,"018-96";#N/A,#N/A,FALSE,"027-96";#N/A,#N/A,FALSE,"059-96";#N/A,#N/A,FALSE,"076-96";#N/A,#N/A,FALSE,"019-97";#N/A,#N/A,FALSE,"021-97";#N/A,#N/A,FALSE,"022-97";#N/A,#N/A,FALSE,"028-97"}</definedName>
    <definedName name="eytuetyueyueytu" localSheetId="8" hidden="1">{#N/A,#N/A,FALSE,"GERAL";#N/A,#N/A,FALSE,"012-96";#N/A,#N/A,FALSE,"018-96";#N/A,#N/A,FALSE,"027-96";#N/A,#N/A,FALSE,"059-96";#N/A,#N/A,FALSE,"076-96";#N/A,#N/A,FALSE,"019-97";#N/A,#N/A,FALSE,"021-97";#N/A,#N/A,FALSE,"022-97";#N/A,#N/A,FALSE,"028-97"}</definedName>
    <definedName name="eytuetyueyueytu" hidden="1">{#N/A,#N/A,FALSE,"GERAL";#N/A,#N/A,FALSE,"012-96";#N/A,#N/A,FALSE,"018-96";#N/A,#N/A,FALSE,"027-96";#N/A,#N/A,FALSE,"059-96";#N/A,#N/A,FALSE,"076-96";#N/A,#N/A,FALSE,"019-97";#N/A,#N/A,FALSE,"021-97";#N/A,#N/A,FALSE,"022-97";#N/A,#N/A,FALSE,"028-97"}</definedName>
    <definedName name="F" localSheetId="4">[94]Medição!#REF!</definedName>
    <definedName name="F" localSheetId="15">[94]Medição!#REF!</definedName>
    <definedName name="F">[94]Medição!#REF!</definedName>
    <definedName name="F.801" localSheetId="4">[109]Mat.!#REF!</definedName>
    <definedName name="F.801" localSheetId="15">[109]Mat.!#REF!</definedName>
    <definedName name="F.801">[109]Mat.!#REF!</definedName>
    <definedName name="F.802" localSheetId="4">[109]Mat.!#REF!</definedName>
    <definedName name="F.802" localSheetId="15">[109]Mat.!#REF!</definedName>
    <definedName name="F.802">[109]Mat.!#REF!</definedName>
    <definedName name="F.803" localSheetId="4">[109]Mat.!#REF!</definedName>
    <definedName name="F.803" localSheetId="15">[109]Mat.!#REF!</definedName>
    <definedName name="F.803">[109]Mat.!#REF!</definedName>
    <definedName name="F.804" localSheetId="4">[109]Mat.!#REF!</definedName>
    <definedName name="F.804" localSheetId="15">[109]Mat.!#REF!</definedName>
    <definedName name="F.804">[109]Mat.!#REF!</definedName>
    <definedName name="F.805" localSheetId="4">[109]Mat.!#REF!</definedName>
    <definedName name="F.805" localSheetId="15">[109]Mat.!#REF!</definedName>
    <definedName name="F.805">[109]Mat.!#REF!</definedName>
    <definedName name="F.807" localSheetId="4">[109]Mat.!#REF!</definedName>
    <definedName name="F.807" localSheetId="15">[109]Mat.!#REF!</definedName>
    <definedName name="F.807">[109]Mat.!#REF!</definedName>
    <definedName name="F.808" localSheetId="4">[109]Mat.!#REF!</definedName>
    <definedName name="F.808" localSheetId="15">[109]Mat.!#REF!</definedName>
    <definedName name="F.808">[109]Mat.!#REF!</definedName>
    <definedName name="F.809" localSheetId="4">[109]Mat.!#REF!</definedName>
    <definedName name="F.809" localSheetId="15">[109]Mat.!#REF!</definedName>
    <definedName name="F.809">[109]Mat.!#REF!</definedName>
    <definedName name="F.810" localSheetId="4">[109]Mat.!#REF!</definedName>
    <definedName name="F.810" localSheetId="15">[109]Mat.!#REF!</definedName>
    <definedName name="F.810">[109]Mat.!#REF!</definedName>
    <definedName name="F.811" localSheetId="4">[109]Mat.!#REF!</definedName>
    <definedName name="F.811" localSheetId="15">[109]Mat.!#REF!</definedName>
    <definedName name="F.811">[109]Mat.!#REF!</definedName>
    <definedName name="F.812" localSheetId="4">[109]Mat.!#REF!</definedName>
    <definedName name="F.812" localSheetId="15">[109]Mat.!#REF!</definedName>
    <definedName name="F.812">[109]Mat.!#REF!</definedName>
    <definedName name="F.813" localSheetId="4">[109]Mat.!#REF!</definedName>
    <definedName name="F.813" localSheetId="15">[109]Mat.!#REF!</definedName>
    <definedName name="F.813">[109]Mat.!#REF!</definedName>
    <definedName name="F.814" localSheetId="4">[109]Mat.!#REF!</definedName>
    <definedName name="F.814" localSheetId="15">[109]Mat.!#REF!</definedName>
    <definedName name="F.814">[109]Mat.!#REF!</definedName>
    <definedName name="F.943" localSheetId="4">[109]Mat.!#REF!</definedName>
    <definedName name="F.943" localSheetId="15">[109]Mat.!#REF!</definedName>
    <definedName name="F.943">[109]Mat.!#REF!</definedName>
    <definedName name="FAB">"Figura 3"</definedName>
    <definedName name="Fae_08" localSheetId="4">[238]Medição!#REF!</definedName>
    <definedName name="Fae_08" localSheetId="15">[238]Medição!#REF!</definedName>
    <definedName name="Fae_08">[238]Medição!#REF!</definedName>
    <definedName name="Fae_08_1">"'file:///Eng_aroldo/Meus documentos/Documents and Settings/Flávio R. Carmona/My Documents/3 - Sanches Tripoloni/3 - Diamantino/4 - BR-364/2 - CREMA/Medição/06a.MP/MP06.xls'#$Medição.$#REF!$#REF!"</definedName>
    <definedName name="Fae_08_2" localSheetId="15">[239]Medição!#REF!</definedName>
    <definedName name="Fae_08_2" localSheetId="9">[239]Medição!#REF!</definedName>
    <definedName name="Fae_08_2">[239]Medição!#REF!</definedName>
    <definedName name="Fae_08_2_11" localSheetId="4">[240]Medição!#REF!</definedName>
    <definedName name="Fae_08_2_11" localSheetId="15">[240]Medição!#REF!</definedName>
    <definedName name="Fae_08_2_11" localSheetId="9">[240]Medição!#REF!</definedName>
    <definedName name="Fae_08_2_11" localSheetId="8">[240]Medição!#REF!</definedName>
    <definedName name="Fae_08_2_11">[240]Medição!#REF!</definedName>
    <definedName name="Fae_08_3">"'file:///Eng_aroldo/Meus documentos/Documents and Settings/Flávio R. Carmona/My Documents/3 - Sanches Tripoloni/3 - Diamantino/4 - BR-364/2 - CREMA/Medição/06a.MP/MP06.xls'#$Medição.$#REF!$#REF!"</definedName>
    <definedName name="Fae_08_4" localSheetId="15">[239]Medição!#REF!</definedName>
    <definedName name="Fae_08_4" localSheetId="9">[239]Medição!#REF!</definedName>
    <definedName name="Fae_08_4">[239]Medição!#REF!</definedName>
    <definedName name="Fae_08_4_11" localSheetId="4">[240]Medição!#REF!</definedName>
    <definedName name="Fae_08_4_11" localSheetId="15">[240]Medição!#REF!</definedName>
    <definedName name="Fae_08_4_11" localSheetId="9">[240]Medição!#REF!</definedName>
    <definedName name="Fae_08_4_11" localSheetId="8">[240]Medição!#REF!</definedName>
    <definedName name="Fae_08_4_11">[240]Medição!#REF!</definedName>
    <definedName name="Fae_08_6">"'file:///Eng_aroldo/Meus documentos/Documents and Settings/Flávio R. Carmona/My Documents/3 - Sanches Tripoloni/3 - Diamantino/4 - BR-364/2 - CREMA/Medição/06a.MP/MP06.xls'#$Medição.$#REF!$#REF!"</definedName>
    <definedName name="Fae_08_8" localSheetId="15">[239]Medição!#REF!</definedName>
    <definedName name="Fae_08_8" localSheetId="9">[239]Medição!#REF!</definedName>
    <definedName name="Fae_08_8">[239]Medição!#REF!</definedName>
    <definedName name="Fae_08_8_11" localSheetId="4">[240]Medição!#REF!</definedName>
    <definedName name="Fae_08_8_11" localSheetId="15">[240]Medição!#REF!</definedName>
    <definedName name="Fae_08_8_11" localSheetId="9">[240]Medição!#REF!</definedName>
    <definedName name="Fae_08_8_11" localSheetId="8">[240]Medição!#REF!</definedName>
    <definedName name="Fae_08_8_11">[240]Medição!#REF!</definedName>
    <definedName name="faixa" localSheetId="4">#REF!</definedName>
    <definedName name="faixa" localSheetId="15">#REF!</definedName>
    <definedName name="faixa" localSheetId="21">'[157]RESUMO-DVOP'!$N$123</definedName>
    <definedName name="faixa" localSheetId="9">#REF!</definedName>
    <definedName name="faixa" localSheetId="8">#REF!</definedName>
    <definedName name="faixa">#REF!</definedName>
    <definedName name="faixa2" localSheetId="4">#REF!</definedName>
    <definedName name="faixa2" localSheetId="15">#REF!</definedName>
    <definedName name="faixa2" localSheetId="21">'[157]RESUMO-DVOP'!$N$185</definedName>
    <definedName name="faixa2" localSheetId="9">#REF!</definedName>
    <definedName name="faixa2" localSheetId="8">#REF!</definedName>
    <definedName name="faixa2">#REF!</definedName>
    <definedName name="FALTAS_LEGAIS" localSheetId="4">#REF!</definedName>
    <definedName name="FALTAS_LEGAIS" localSheetId="15">#REF!</definedName>
    <definedName name="FALTAS_LEGAIS" localSheetId="9">#REF!</definedName>
    <definedName name="FALTAS_LEGAIS" localSheetId="8">#REF!</definedName>
    <definedName name="FALTAS_LEGAIS">#REF!</definedName>
    <definedName name="FAROL_2" localSheetId="4" hidden="1">{"'gráf jan00'!$A$1:$AK$41"}</definedName>
    <definedName name="FAROL_2" localSheetId="9" hidden="1">{"'gráf jan00'!$A$1:$AK$41"}</definedName>
    <definedName name="FAROL_2" localSheetId="8" hidden="1">{"'gráf jan00'!$A$1:$AK$41"}</definedName>
    <definedName name="FAROL_2" hidden="1">{"'gráf jan00'!$A$1:$AK$41"}</definedName>
    <definedName name="fasdfasfdadsf" localSheetId="4" hidden="1">{"'gráf jan00'!$A$1:$AK$41"}</definedName>
    <definedName name="fasdfasfdadsf" localSheetId="9" hidden="1">{"'gráf jan00'!$A$1:$AK$41"}</definedName>
    <definedName name="fasdfasfdadsf" localSheetId="8" hidden="1">{"'gráf jan00'!$A$1:$AK$41"}</definedName>
    <definedName name="fasdfasfdadsf" hidden="1">{"'gráf jan00'!$A$1:$AK$41"}</definedName>
    <definedName name="Fase_02" localSheetId="4">[238]Medição!#REF!</definedName>
    <definedName name="Fase_02" localSheetId="15">[238]Medição!#REF!</definedName>
    <definedName name="Fase_02">[238]Medição!#REF!</definedName>
    <definedName name="Fase_02_1">"'file:///Eng_aroldo/Meus documentos/Documents and Settings/Flávio R. Carmona/My Documents/3 - Sanches Tripoloni/3 - Diamantino/4 - BR-364/2 - CREMA/Medição/06a.MP/MP06.xls'#$Medição.$#REF!$#REF!"</definedName>
    <definedName name="Fase_02_2" localSheetId="15">[239]Medição!#REF!</definedName>
    <definedName name="Fase_02_2" localSheetId="9">[239]Medição!#REF!</definedName>
    <definedName name="Fase_02_2">[239]Medição!#REF!</definedName>
    <definedName name="Fase_02_2_11" localSheetId="4">[240]Medição!#REF!</definedName>
    <definedName name="Fase_02_2_11" localSheetId="15">[240]Medição!#REF!</definedName>
    <definedName name="Fase_02_2_11" localSheetId="9">[240]Medição!#REF!</definedName>
    <definedName name="Fase_02_2_11" localSheetId="8">[240]Medição!#REF!</definedName>
    <definedName name="Fase_02_2_11">[240]Medição!#REF!</definedName>
    <definedName name="Fase_02_3">"'file:///Eng_aroldo/Meus documentos/Documents and Settings/Flávio R. Carmona/My Documents/3 - Sanches Tripoloni/3 - Diamantino/4 - BR-364/2 - CREMA/Medição/06a.MP/MP06.xls'#$Medição.$#REF!$#REF!"</definedName>
    <definedName name="Fase_02_4" localSheetId="15">[239]Medição!#REF!</definedName>
    <definedName name="Fase_02_4" localSheetId="9">[239]Medição!#REF!</definedName>
    <definedName name="Fase_02_4">[239]Medição!#REF!</definedName>
    <definedName name="Fase_02_4_11" localSheetId="4">[240]Medição!#REF!</definedName>
    <definedName name="Fase_02_4_11" localSheetId="15">[240]Medição!#REF!</definedName>
    <definedName name="Fase_02_4_11" localSheetId="9">[240]Medição!#REF!</definedName>
    <definedName name="Fase_02_4_11" localSheetId="8">[240]Medição!#REF!</definedName>
    <definedName name="Fase_02_4_11">[240]Medição!#REF!</definedName>
    <definedName name="Fase_02_6">"'file:///Eng_aroldo/Meus documentos/Documents and Settings/Flávio R. Carmona/My Documents/3 - Sanches Tripoloni/3 - Diamantino/4 - BR-364/2 - CREMA/Medição/06a.MP/MP06.xls'#$Medição.$#REF!$#REF!"</definedName>
    <definedName name="Fase_02_8" localSheetId="15">[239]Medição!#REF!</definedName>
    <definedName name="Fase_02_8" localSheetId="9">[239]Medição!#REF!</definedName>
    <definedName name="Fase_02_8">[239]Medição!#REF!</definedName>
    <definedName name="Fase_02_8_11" localSheetId="4">[240]Medição!#REF!</definedName>
    <definedName name="Fase_02_8_11" localSheetId="15">[240]Medição!#REF!</definedName>
    <definedName name="Fase_02_8_11" localSheetId="9">[240]Medição!#REF!</definedName>
    <definedName name="Fase_02_8_11" localSheetId="8">[240]Medição!#REF!</definedName>
    <definedName name="Fase_02_8_11">[240]Medição!#REF!</definedName>
    <definedName name="Fase_03" localSheetId="4">[238]Medição!#REF!</definedName>
    <definedName name="Fase_03" localSheetId="15">[238]Medição!#REF!</definedName>
    <definedName name="Fase_03" localSheetId="9">[238]Medição!#REF!</definedName>
    <definedName name="Fase_03" localSheetId="8">[238]Medição!#REF!</definedName>
    <definedName name="Fase_03">[238]Medição!#REF!</definedName>
    <definedName name="Fase_03_1">"'file:///Eng_aroldo/Meus documentos/Documents and Settings/Flávio R. Carmona/My Documents/3 - Sanches Tripoloni/3 - Diamantino/4 - BR-364/2 - CREMA/Medição/06a.MP/MP06.xls'#$Medição.$#REF!$#REF!"</definedName>
    <definedName name="Fase_03_2" localSheetId="15">[239]Medição!#REF!</definedName>
    <definedName name="Fase_03_2" localSheetId="9">[239]Medição!#REF!</definedName>
    <definedName name="Fase_03_2">[239]Medição!#REF!</definedName>
    <definedName name="Fase_03_2_11" localSheetId="4">[240]Medição!#REF!</definedName>
    <definedName name="Fase_03_2_11" localSheetId="15">[240]Medição!#REF!</definedName>
    <definedName name="Fase_03_2_11" localSheetId="9">[240]Medição!#REF!</definedName>
    <definedName name="Fase_03_2_11" localSheetId="8">[240]Medição!#REF!</definedName>
    <definedName name="Fase_03_2_11">[240]Medição!#REF!</definedName>
    <definedName name="Fase_03_3">"'file:///Eng_aroldo/Meus documentos/Documents and Settings/Flávio R. Carmona/My Documents/3 - Sanches Tripoloni/3 - Diamantino/4 - BR-364/2 - CREMA/Medição/06a.MP/MP06.xls'#$Medição.$#REF!$#REF!"</definedName>
    <definedName name="Fase_03_4" localSheetId="15">[239]Medição!#REF!</definedName>
    <definedName name="Fase_03_4" localSheetId="9">[239]Medição!#REF!</definedName>
    <definedName name="Fase_03_4">[239]Medição!#REF!</definedName>
    <definedName name="Fase_03_4_11" localSheetId="4">[240]Medição!#REF!</definedName>
    <definedName name="Fase_03_4_11" localSheetId="15">[240]Medição!#REF!</definedName>
    <definedName name="Fase_03_4_11" localSheetId="9">[240]Medição!#REF!</definedName>
    <definedName name="Fase_03_4_11" localSheetId="8">[240]Medição!#REF!</definedName>
    <definedName name="Fase_03_4_11">[240]Medição!#REF!</definedName>
    <definedName name="Fase_03_6">"'file:///Eng_aroldo/Meus documentos/Documents and Settings/Flávio R. Carmona/My Documents/3 - Sanches Tripoloni/3 - Diamantino/4 - BR-364/2 - CREMA/Medição/06a.MP/MP06.xls'#$Medição.$#REF!$#REF!"</definedName>
    <definedName name="Fase_03_8" localSheetId="15">[239]Medição!#REF!</definedName>
    <definedName name="Fase_03_8" localSheetId="9">[239]Medição!#REF!</definedName>
    <definedName name="Fase_03_8">[239]Medição!#REF!</definedName>
    <definedName name="Fase_03_8_11" localSheetId="4">[240]Medição!#REF!</definedName>
    <definedName name="Fase_03_8_11" localSheetId="15">[240]Medição!#REF!</definedName>
    <definedName name="Fase_03_8_11" localSheetId="9">[240]Medição!#REF!</definedName>
    <definedName name="Fase_03_8_11" localSheetId="8">[240]Medição!#REF!</definedName>
    <definedName name="Fase_03_8_11">[240]Medição!#REF!</definedName>
    <definedName name="Fase_04" localSheetId="4">[238]Medição!#REF!</definedName>
    <definedName name="Fase_04" localSheetId="15">[238]Medição!#REF!</definedName>
    <definedName name="Fase_04" localSheetId="9">[238]Medição!#REF!</definedName>
    <definedName name="Fase_04" localSheetId="8">[238]Medição!#REF!</definedName>
    <definedName name="Fase_04">[238]Medição!#REF!</definedName>
    <definedName name="Fase_04_1">"'file:///Eng_aroldo/Meus documentos/Documents and Settings/Flávio R. Carmona/My Documents/3 - Sanches Tripoloni/3 - Diamantino/4 - BR-364/2 - CREMA/Medição/06a.MP/MP06.xls'#$Medição.$#REF!$#REF!"</definedName>
    <definedName name="Fase_04_2" localSheetId="15">[239]Medição!#REF!</definedName>
    <definedName name="Fase_04_2" localSheetId="9">[239]Medição!#REF!</definedName>
    <definedName name="Fase_04_2">[239]Medição!#REF!</definedName>
    <definedName name="Fase_04_2_11" localSheetId="4">[240]Medição!#REF!</definedName>
    <definedName name="Fase_04_2_11" localSheetId="15">[240]Medição!#REF!</definedName>
    <definedName name="Fase_04_2_11" localSheetId="9">[240]Medição!#REF!</definedName>
    <definedName name="Fase_04_2_11" localSheetId="8">[240]Medição!#REF!</definedName>
    <definedName name="Fase_04_2_11">[240]Medição!#REF!</definedName>
    <definedName name="Fase_04_3">"'file:///Eng_aroldo/Meus documentos/Documents and Settings/Flávio R. Carmona/My Documents/3 - Sanches Tripoloni/3 - Diamantino/4 - BR-364/2 - CREMA/Medição/06a.MP/MP06.xls'#$Medição.$#REF!$#REF!"</definedName>
    <definedName name="Fase_04_4" localSheetId="15">[239]Medição!#REF!</definedName>
    <definedName name="Fase_04_4" localSheetId="9">[239]Medição!#REF!</definedName>
    <definedName name="Fase_04_4">[239]Medição!#REF!</definedName>
    <definedName name="Fase_04_4_11" localSheetId="4">[240]Medição!#REF!</definedName>
    <definedName name="Fase_04_4_11" localSheetId="15">[240]Medição!#REF!</definedName>
    <definedName name="Fase_04_4_11" localSheetId="9">[240]Medição!#REF!</definedName>
    <definedName name="Fase_04_4_11" localSheetId="8">[240]Medição!#REF!</definedName>
    <definedName name="Fase_04_4_11">[240]Medição!#REF!</definedName>
    <definedName name="Fase_04_6">"'file:///Eng_aroldo/Meus documentos/Documents and Settings/Flávio R. Carmona/My Documents/3 - Sanches Tripoloni/3 - Diamantino/4 - BR-364/2 - CREMA/Medição/06a.MP/MP06.xls'#$Medição.$#REF!$#REF!"</definedName>
    <definedName name="Fase_04_8" localSheetId="15">[239]Medição!#REF!</definedName>
    <definedName name="Fase_04_8" localSheetId="9">[239]Medição!#REF!</definedName>
    <definedName name="Fase_04_8">[239]Medição!#REF!</definedName>
    <definedName name="Fase_04_8_11" localSheetId="4">[240]Medição!#REF!</definedName>
    <definedName name="Fase_04_8_11" localSheetId="15">[240]Medição!#REF!</definedName>
    <definedName name="Fase_04_8_11" localSheetId="9">[240]Medição!#REF!</definedName>
    <definedName name="Fase_04_8_11" localSheetId="8">[240]Medição!#REF!</definedName>
    <definedName name="Fase_04_8_11">[240]Medição!#REF!</definedName>
    <definedName name="Fase_05" localSheetId="4">[238]Medição!#REF!</definedName>
    <definedName name="Fase_05" localSheetId="15">[238]Medição!#REF!</definedName>
    <definedName name="Fase_05" localSheetId="9">[238]Medição!#REF!</definedName>
    <definedName name="Fase_05" localSheetId="8">[238]Medição!#REF!</definedName>
    <definedName name="Fase_05">[238]Medição!#REF!</definedName>
    <definedName name="Fase_05_1">"'file:///Eng_aroldo/Meus documentos/Documents and Settings/Flávio R. Carmona/My Documents/3 - Sanches Tripoloni/3 - Diamantino/4 - BR-364/2 - CREMA/Medição/06a.MP/MP06.xls'#$Medição.$#REF!$#REF!"</definedName>
    <definedName name="Fase_05_2" localSheetId="15">[239]Medição!#REF!</definedName>
    <definedName name="Fase_05_2" localSheetId="9">[239]Medição!#REF!</definedName>
    <definedName name="Fase_05_2">[239]Medição!#REF!</definedName>
    <definedName name="Fase_05_2_11" localSheetId="4">[240]Medição!#REF!</definedName>
    <definedName name="Fase_05_2_11" localSheetId="15">[240]Medição!#REF!</definedName>
    <definedName name="Fase_05_2_11" localSheetId="9">[240]Medição!#REF!</definedName>
    <definedName name="Fase_05_2_11" localSheetId="8">[240]Medição!#REF!</definedName>
    <definedName name="Fase_05_2_11">[240]Medição!#REF!</definedName>
    <definedName name="Fase_05_3">"'file:///Eng_aroldo/Meus documentos/Documents and Settings/Flávio R. Carmona/My Documents/3 - Sanches Tripoloni/3 - Diamantino/4 - BR-364/2 - CREMA/Medição/06a.MP/MP06.xls'#$Medição.$#REF!$#REF!"</definedName>
    <definedName name="Fase_05_4" localSheetId="15">[239]Medição!#REF!</definedName>
    <definedName name="Fase_05_4" localSheetId="9">[239]Medição!#REF!</definedName>
    <definedName name="Fase_05_4">[239]Medição!#REF!</definedName>
    <definedName name="Fase_05_4_11" localSheetId="4">[240]Medição!#REF!</definedName>
    <definedName name="Fase_05_4_11" localSheetId="15">[240]Medição!#REF!</definedName>
    <definedName name="Fase_05_4_11" localSheetId="9">[240]Medição!#REF!</definedName>
    <definedName name="Fase_05_4_11" localSheetId="8">[240]Medição!#REF!</definedName>
    <definedName name="Fase_05_4_11">[240]Medição!#REF!</definedName>
    <definedName name="Fase_05_6">"'file:///Eng_aroldo/Meus documentos/Documents and Settings/Flávio R. Carmona/My Documents/3 - Sanches Tripoloni/3 - Diamantino/4 - BR-364/2 - CREMA/Medição/06a.MP/MP06.xls'#$Medição.$#REF!$#REF!"</definedName>
    <definedName name="Fase_05_8" localSheetId="15">[239]Medição!#REF!</definedName>
    <definedName name="Fase_05_8" localSheetId="9">[239]Medição!#REF!</definedName>
    <definedName name="Fase_05_8">[239]Medição!#REF!</definedName>
    <definedName name="Fase_05_8_11" localSheetId="4">[240]Medição!#REF!</definedName>
    <definedName name="Fase_05_8_11" localSheetId="15">[240]Medição!#REF!</definedName>
    <definedName name="Fase_05_8_11" localSheetId="9">[240]Medição!#REF!</definedName>
    <definedName name="Fase_05_8_11" localSheetId="8">[240]Medição!#REF!</definedName>
    <definedName name="Fase_05_8_11">[240]Medição!#REF!</definedName>
    <definedName name="Fase_06" localSheetId="4">[238]Medição!#REF!</definedName>
    <definedName name="Fase_06" localSheetId="15">[238]Medição!#REF!</definedName>
    <definedName name="Fase_06" localSheetId="9">[238]Medição!#REF!</definedName>
    <definedName name="Fase_06" localSheetId="8">[238]Medição!#REF!</definedName>
    <definedName name="Fase_06">[238]Medição!#REF!</definedName>
    <definedName name="Fase_06_1">"'file:///Eng_aroldo/Meus documentos/Documents and Settings/Flávio R. Carmona/My Documents/3 - Sanches Tripoloni/3 - Diamantino/4 - BR-364/2 - CREMA/Medição/06a.MP/MP06.xls'#$Medição.$#REF!$#REF!"</definedName>
    <definedName name="Fase_06_2" localSheetId="15">[239]Medição!#REF!</definedName>
    <definedName name="Fase_06_2" localSheetId="9">[239]Medição!#REF!</definedName>
    <definedName name="Fase_06_2">[239]Medição!#REF!</definedName>
    <definedName name="Fase_06_2_11" localSheetId="4">[240]Medição!#REF!</definedName>
    <definedName name="Fase_06_2_11" localSheetId="15">[240]Medição!#REF!</definedName>
    <definedName name="Fase_06_2_11" localSheetId="9">[240]Medição!#REF!</definedName>
    <definedName name="Fase_06_2_11" localSheetId="8">[240]Medição!#REF!</definedName>
    <definedName name="Fase_06_2_11">[240]Medição!#REF!</definedName>
    <definedName name="Fase_06_3">"'file:///Eng_aroldo/Meus documentos/Documents and Settings/Flávio R. Carmona/My Documents/3 - Sanches Tripoloni/3 - Diamantino/4 - BR-364/2 - CREMA/Medição/06a.MP/MP06.xls'#$Medição.$#REF!$#REF!"</definedName>
    <definedName name="Fase_06_4" localSheetId="15">[239]Medição!#REF!</definedName>
    <definedName name="Fase_06_4" localSheetId="9">[239]Medição!#REF!</definedName>
    <definedName name="Fase_06_4">[239]Medição!#REF!</definedName>
    <definedName name="Fase_06_4_11" localSheetId="4">[240]Medição!#REF!</definedName>
    <definedName name="Fase_06_4_11" localSheetId="15">[240]Medição!#REF!</definedName>
    <definedName name="Fase_06_4_11" localSheetId="9">[240]Medição!#REF!</definedName>
    <definedName name="Fase_06_4_11" localSheetId="8">[240]Medição!#REF!</definedName>
    <definedName name="Fase_06_4_11">[240]Medição!#REF!</definedName>
    <definedName name="Fase_06_6">"'file:///Eng_aroldo/Meus documentos/Documents and Settings/Flávio R. Carmona/My Documents/3 - Sanches Tripoloni/3 - Diamantino/4 - BR-364/2 - CREMA/Medição/06a.MP/MP06.xls'#$Medição.$#REF!$#REF!"</definedName>
    <definedName name="Fase_06_8" localSheetId="15">[239]Medição!#REF!</definedName>
    <definedName name="Fase_06_8" localSheetId="9">[239]Medição!#REF!</definedName>
    <definedName name="Fase_06_8">[239]Medição!#REF!</definedName>
    <definedName name="Fase_06_8_11" localSheetId="4">[240]Medição!#REF!</definedName>
    <definedName name="Fase_06_8_11" localSheetId="15">[240]Medição!#REF!</definedName>
    <definedName name="Fase_06_8_11" localSheetId="9">[240]Medição!#REF!</definedName>
    <definedName name="Fase_06_8_11" localSheetId="8">[240]Medição!#REF!</definedName>
    <definedName name="Fase_06_8_11">[240]Medição!#REF!</definedName>
    <definedName name="Fase_07" localSheetId="4">[238]Medição!#REF!</definedName>
    <definedName name="Fase_07" localSheetId="15">[238]Medição!#REF!</definedName>
    <definedName name="Fase_07" localSheetId="9">[238]Medição!#REF!</definedName>
    <definedName name="Fase_07" localSheetId="8">[238]Medição!#REF!</definedName>
    <definedName name="Fase_07">[238]Medição!#REF!</definedName>
    <definedName name="Fase_07_1">"'file:///Eng_aroldo/Meus documentos/Documents and Settings/Flávio R. Carmona/My Documents/3 - Sanches Tripoloni/3 - Diamantino/4 - BR-364/2 - CREMA/Medição/06a.MP/MP06.xls'#$Medição.$#REF!$#REF!"</definedName>
    <definedName name="Fase_07_2" localSheetId="15">[239]Medição!#REF!</definedName>
    <definedName name="Fase_07_2" localSheetId="9">[239]Medição!#REF!</definedName>
    <definedName name="Fase_07_2">[239]Medição!#REF!</definedName>
    <definedName name="Fase_07_2_11" localSheetId="4">[240]Medição!#REF!</definedName>
    <definedName name="Fase_07_2_11" localSheetId="15">[240]Medição!#REF!</definedName>
    <definedName name="Fase_07_2_11" localSheetId="9">[240]Medição!#REF!</definedName>
    <definedName name="Fase_07_2_11" localSheetId="8">[240]Medição!#REF!</definedName>
    <definedName name="Fase_07_2_11">[240]Medição!#REF!</definedName>
    <definedName name="Fase_07_3">"'file:///Eng_aroldo/Meus documentos/Documents and Settings/Flávio R. Carmona/My Documents/3 - Sanches Tripoloni/3 - Diamantino/4 - BR-364/2 - CREMA/Medição/06a.MP/MP06.xls'#$Medição.$#REF!$#REF!"</definedName>
    <definedName name="Fase_07_4" localSheetId="15">[239]Medição!#REF!</definedName>
    <definedName name="Fase_07_4" localSheetId="9">[239]Medição!#REF!</definedName>
    <definedName name="Fase_07_4">[239]Medição!#REF!</definedName>
    <definedName name="Fase_07_4_11" localSheetId="4">[240]Medição!#REF!</definedName>
    <definedName name="Fase_07_4_11" localSheetId="15">[240]Medição!#REF!</definedName>
    <definedName name="Fase_07_4_11" localSheetId="9">[240]Medição!#REF!</definedName>
    <definedName name="Fase_07_4_11" localSheetId="8">[240]Medição!#REF!</definedName>
    <definedName name="Fase_07_4_11">[240]Medição!#REF!</definedName>
    <definedName name="Fase_07_6">"'file:///Eng_aroldo/Meus documentos/Documents and Settings/All Users/Documentos/BR 364 - Diamantino/Medições/Med 04/MP04.xls'#$Medição.$#REF!$#REF!"</definedName>
    <definedName name="Fase_07_8" localSheetId="15">[241]Medição!#REF!</definedName>
    <definedName name="Fase_07_8" localSheetId="9">[241]Medição!#REF!</definedName>
    <definedName name="Fase_07_8">[241]Medição!#REF!</definedName>
    <definedName name="Fase_07_8_11" localSheetId="4">[242]Medição!#REF!</definedName>
    <definedName name="Fase_07_8_11" localSheetId="15">[242]Medição!#REF!</definedName>
    <definedName name="Fase_07_8_11" localSheetId="9">[242]Medição!#REF!</definedName>
    <definedName name="Fase_07_8_11" localSheetId="8">[242]Medição!#REF!</definedName>
    <definedName name="Fase_07_8_11">[242]Medição!#REF!</definedName>
    <definedName name="Fase_08" localSheetId="4">[238]Medição!#REF!</definedName>
    <definedName name="Fase_08" localSheetId="15">[238]Medição!#REF!</definedName>
    <definedName name="Fase_08" localSheetId="9">[238]Medição!#REF!</definedName>
    <definedName name="Fase_08" localSheetId="8">[238]Medição!#REF!</definedName>
    <definedName name="Fase_08">[238]Medição!#REF!</definedName>
    <definedName name="Fase_08_1">"'file:///Eng_aroldo/Meus documentos/Documents and Settings/Flávio R. Carmona/My Documents/3 - Sanches Tripoloni/3 - Diamantino/4 - BR-364/2 - CREMA/Medição/06a.MP/MP06.xls'#$Medição.$#REF!$#REF!"</definedName>
    <definedName name="Fase_08_2" localSheetId="15">[239]Medição!#REF!</definedName>
    <definedName name="Fase_08_2" localSheetId="9">[239]Medição!#REF!</definedName>
    <definedName name="Fase_08_2">[239]Medição!#REF!</definedName>
    <definedName name="Fase_08_2_11" localSheetId="4">[240]Medição!#REF!</definedName>
    <definedName name="Fase_08_2_11" localSheetId="15">[240]Medição!#REF!</definedName>
    <definedName name="Fase_08_2_11" localSheetId="9">[240]Medição!#REF!</definedName>
    <definedName name="Fase_08_2_11" localSheetId="8">[240]Medição!#REF!</definedName>
    <definedName name="Fase_08_2_11">[240]Medição!#REF!</definedName>
    <definedName name="Fase_08_3">"'file:///Eng_aroldo/Meus documentos/Documents and Settings/Flávio R. Carmona/My Documents/3 - Sanches Tripoloni/3 - Diamantino/4 - BR-364/2 - CREMA/Medição/06a.MP/MP06.xls'#$Medição.$#REF!$#REF!"</definedName>
    <definedName name="Fase_08_4" localSheetId="15">[239]Medição!#REF!</definedName>
    <definedName name="Fase_08_4" localSheetId="9">[239]Medição!#REF!</definedName>
    <definedName name="Fase_08_4">[239]Medição!#REF!</definedName>
    <definedName name="Fase_08_4_11" localSheetId="4">[240]Medição!#REF!</definedName>
    <definedName name="Fase_08_4_11" localSheetId="15">[240]Medição!#REF!</definedName>
    <definedName name="Fase_08_4_11" localSheetId="9">[240]Medição!#REF!</definedName>
    <definedName name="Fase_08_4_11" localSheetId="8">[240]Medição!#REF!</definedName>
    <definedName name="Fase_08_4_11">[240]Medição!#REF!</definedName>
    <definedName name="Fase_08_6">"'file:///Eng_aroldo/Meus documentos/Documents and Settings/Flávio R. Carmona/My Documents/3 - Sanches Tripoloni/3 - Diamantino/4 - BR-364/2 - CREMA/Medição/06a.MP/MP06.xls'#$Medição.$#REF!$#REF!"</definedName>
    <definedName name="Fase_08_8" localSheetId="15">[239]Medição!#REF!</definedName>
    <definedName name="Fase_08_8" localSheetId="9">[239]Medição!#REF!</definedName>
    <definedName name="Fase_08_8">[239]Medição!#REF!</definedName>
    <definedName name="Fase_08_8_11" localSheetId="4">[240]Medição!#REF!</definedName>
    <definedName name="Fase_08_8_11" localSheetId="15">[240]Medição!#REF!</definedName>
    <definedName name="Fase_08_8_11" localSheetId="9">[240]Medição!#REF!</definedName>
    <definedName name="Fase_08_8_11" localSheetId="8">[240]Medição!#REF!</definedName>
    <definedName name="Fase_08_8_11">[240]Medição!#REF!</definedName>
    <definedName name="FAT">"$#REF!.$H$#REF!"</definedName>
    <definedName name="fator" localSheetId="15">#REF!</definedName>
    <definedName name="fator" localSheetId="21">#REF!</definedName>
    <definedName name="fator" localSheetId="9">#REF!</definedName>
    <definedName name="fator">#REF!</definedName>
    <definedName name="FATOR1" localSheetId="4">'[167]TPU-MARÇO_2002'!$L$2:$L$20</definedName>
    <definedName name="FATOR1">'[168]TPU-MARÇO_2002'!$L$2:$L$20</definedName>
    <definedName name="fator100" localSheetId="4">[243]Cubação!#REF!</definedName>
    <definedName name="fator100" localSheetId="15">[243]Cubação!#REF!</definedName>
    <definedName name="fator100" localSheetId="21">#REF!</definedName>
    <definedName name="fator100" localSheetId="9">[243]Cubação!#REF!</definedName>
    <definedName name="fator100" localSheetId="8">[243]Cubação!#REF!</definedName>
    <definedName name="fator100">[243]Cubação!#REF!</definedName>
    <definedName name="FATOR2" localSheetId="4">#REF!</definedName>
    <definedName name="FATOR2" localSheetId="15">#REF!</definedName>
    <definedName name="FATOR2" localSheetId="21">#REF!</definedName>
    <definedName name="FATOR2" localSheetId="9">#REF!</definedName>
    <definedName name="FATOR2" localSheetId="8">#REF!</definedName>
    <definedName name="FATOR2">#REF!</definedName>
    <definedName name="fator50" localSheetId="4">[243]Cubação!#REF!</definedName>
    <definedName name="fator50" localSheetId="15">[243]Cubação!#REF!</definedName>
    <definedName name="fator50" localSheetId="21">#REF!</definedName>
    <definedName name="fator50" localSheetId="9">[243]Cubação!#REF!</definedName>
    <definedName name="fator50" localSheetId="8">[243]Cubação!#REF!</definedName>
    <definedName name="fator50">[243]Cubação!#REF!</definedName>
    <definedName name="FatSabadoOut">'[244]TrafContExpan-NoPrint'!$O$5</definedName>
    <definedName name="FatSextaOut">'[244]TrafContExpan-NoPrint'!$O$4</definedName>
    <definedName name="FATURAS2002" localSheetId="4" hidden="1">{#N/A,#N/A,TRUE,"Serviços"}</definedName>
    <definedName name="FATURAS2002" localSheetId="9" hidden="1">{#N/A,#N/A,TRUE,"Serviços"}</definedName>
    <definedName name="FATURAS2002" localSheetId="8" hidden="1">{#N/A,#N/A,TRUE,"Serviços"}</definedName>
    <definedName name="FATURAS2002" hidden="1">{#N/A,#N/A,TRUE,"Serviços"}</definedName>
    <definedName name="FATURAS20022" hidden="1">{#N/A,#N/A,TRUE,"Serviços"}</definedName>
    <definedName name="fc1a" localSheetId="4">'[106]PRO-08'!#REF!</definedName>
    <definedName name="fc1a" localSheetId="15">'[106]PRO-08'!#REF!</definedName>
    <definedName name="fc1a" localSheetId="21">'[107]PRO-08'!#REF!</definedName>
    <definedName name="fc1a">'[106]PRO-08'!#REF!</definedName>
    <definedName name="fc1a_10" localSheetId="4">'[108]PRO-08'!#REF!</definedName>
    <definedName name="fc1a_10" localSheetId="15">'[108]PRO-08'!#REF!</definedName>
    <definedName name="fc1a_10">'[108]PRO-08'!#REF!</definedName>
    <definedName name="fc1a_25" localSheetId="4">'[108]PRO-08'!#REF!</definedName>
    <definedName name="fc1a_25" localSheetId="15">'[108]PRO-08'!#REF!</definedName>
    <definedName name="fc1a_25">'[108]PRO-08'!#REF!</definedName>
    <definedName name="fc1a_27" localSheetId="4">'[108]PRO-08'!#REF!</definedName>
    <definedName name="fc1a_27" localSheetId="15">'[108]PRO-08'!#REF!</definedName>
    <definedName name="fc1a_27">'[108]PRO-08'!#REF!</definedName>
    <definedName name="fc1a_29" localSheetId="4">'[108]PRO-08'!#REF!</definedName>
    <definedName name="fc1a_29" localSheetId="15">'[108]PRO-08'!#REF!</definedName>
    <definedName name="fc1a_29">'[108]PRO-08'!#REF!</definedName>
    <definedName name="fc1a_9" localSheetId="4">'[108]PRO-08'!#REF!</definedName>
    <definedName name="fc1a_9" localSheetId="15">'[108]PRO-08'!#REF!</definedName>
    <definedName name="fc1a_9">'[108]PRO-08'!#REF!</definedName>
    <definedName name="FC2A" localSheetId="4">'[106]PRO-08'!#REF!</definedName>
    <definedName name="FC2A" localSheetId="15">'[106]PRO-08'!#REF!</definedName>
    <definedName name="FC2A" localSheetId="21">'[107]PRO-08'!#REF!</definedName>
    <definedName name="FC2A">'[106]PRO-08'!#REF!</definedName>
    <definedName name="FC2A_10" localSheetId="4">'[108]PRO-08'!#REF!</definedName>
    <definedName name="FC2A_10" localSheetId="15">'[108]PRO-08'!#REF!</definedName>
    <definedName name="FC2A_10">'[108]PRO-08'!#REF!</definedName>
    <definedName name="FC2A_25" localSheetId="4">'[108]PRO-08'!#REF!</definedName>
    <definedName name="FC2A_25" localSheetId="15">'[108]PRO-08'!#REF!</definedName>
    <definedName name="FC2A_25">'[108]PRO-08'!#REF!</definedName>
    <definedName name="FC2A_27" localSheetId="4">'[108]PRO-08'!#REF!</definedName>
    <definedName name="FC2A_27" localSheetId="15">'[108]PRO-08'!#REF!</definedName>
    <definedName name="FC2A_27">'[108]PRO-08'!#REF!</definedName>
    <definedName name="FC2A_29" localSheetId="4">'[108]PRO-08'!#REF!</definedName>
    <definedName name="FC2A_29" localSheetId="15">'[108]PRO-08'!#REF!</definedName>
    <definedName name="FC2A_29">'[108]PRO-08'!#REF!</definedName>
    <definedName name="FC2A_9" localSheetId="4">'[108]PRO-08'!#REF!</definedName>
    <definedName name="FC2A_9" localSheetId="15">'[108]PRO-08'!#REF!</definedName>
    <definedName name="FC2A_9">'[108]PRO-08'!#REF!</definedName>
    <definedName name="FC3A" localSheetId="4">'[106]PRO-08'!#REF!</definedName>
    <definedName name="FC3A" localSheetId="15">'[106]PRO-08'!#REF!</definedName>
    <definedName name="FC3A" localSheetId="21">'[107]PRO-08'!#REF!</definedName>
    <definedName name="FC3A">'[106]PRO-08'!#REF!</definedName>
    <definedName name="FC3A_10" localSheetId="4">'[108]PRO-08'!#REF!</definedName>
    <definedName name="FC3A_10" localSheetId="15">'[108]PRO-08'!#REF!</definedName>
    <definedName name="FC3A_10">'[108]PRO-08'!#REF!</definedName>
    <definedName name="FC3A_25" localSheetId="4">'[108]PRO-08'!#REF!</definedName>
    <definedName name="FC3A_25" localSheetId="15">'[108]PRO-08'!#REF!</definedName>
    <definedName name="FC3A_25">'[108]PRO-08'!#REF!</definedName>
    <definedName name="FC3A_27" localSheetId="4">'[108]PRO-08'!#REF!</definedName>
    <definedName name="FC3A_27" localSheetId="15">'[108]PRO-08'!#REF!</definedName>
    <definedName name="FC3A_27">'[108]PRO-08'!#REF!</definedName>
    <definedName name="FC3A_29" localSheetId="4">'[108]PRO-08'!#REF!</definedName>
    <definedName name="FC3A_29" localSheetId="15">'[108]PRO-08'!#REF!</definedName>
    <definedName name="FC3A_29">'[108]PRO-08'!#REF!</definedName>
    <definedName name="FC3A_9" localSheetId="4">'[108]PRO-08'!#REF!</definedName>
    <definedName name="FC3A_9" localSheetId="15">'[108]PRO-08'!#REF!</definedName>
    <definedName name="FC3A_9">'[108]PRO-08'!#REF!</definedName>
    <definedName name="FCT">"$#REF!.$N$#REF!"</definedName>
    <definedName name="fd" localSheetId="4" hidden="1">{"'Quadro'!$A$4:$BG$78"}</definedName>
    <definedName name="fd" localSheetId="9" hidden="1">{"'Quadro'!$A$4:$BG$78"}</definedName>
    <definedName name="fd" localSheetId="8" hidden="1">{"'Quadro'!$A$4:$BG$78"}</definedName>
    <definedName name="fd" hidden="1">{"'Quadro'!$A$4:$BG$78"}</definedName>
    <definedName name="fda" localSheetId="4">[245]PROJETO!#REF!</definedName>
    <definedName name="fda" localSheetId="15">[245]PROJETO!#REF!</definedName>
    <definedName name="fda">[245]PROJETO!#REF!</definedName>
    <definedName name="fdafd" localSheetId="4" hidden="1">{#N/A,#N/A,FALSE,"GERAL";#N/A,#N/A,FALSE,"012-96";#N/A,#N/A,FALSE,"018-96";#N/A,#N/A,FALSE,"027-96";#N/A,#N/A,FALSE,"059-96";#N/A,#N/A,FALSE,"076-96";#N/A,#N/A,FALSE,"019-97";#N/A,#N/A,FALSE,"021-97";#N/A,#N/A,FALSE,"022-97";#N/A,#N/A,FALSE,"028-97"}</definedName>
    <definedName name="fdafd" localSheetId="9" hidden="1">{#N/A,#N/A,FALSE,"GERAL";#N/A,#N/A,FALSE,"012-96";#N/A,#N/A,FALSE,"018-96";#N/A,#N/A,FALSE,"027-96";#N/A,#N/A,FALSE,"059-96";#N/A,#N/A,FALSE,"076-96";#N/A,#N/A,FALSE,"019-97";#N/A,#N/A,FALSE,"021-97";#N/A,#N/A,FALSE,"022-97";#N/A,#N/A,FALSE,"028-97"}</definedName>
    <definedName name="fdafd" localSheetId="8" hidden="1">{#N/A,#N/A,FALSE,"GERAL";#N/A,#N/A,FALSE,"012-96";#N/A,#N/A,FALSE,"018-96";#N/A,#N/A,FALSE,"027-96";#N/A,#N/A,FALSE,"059-96";#N/A,#N/A,FALSE,"076-96";#N/A,#N/A,FALSE,"019-97";#N/A,#N/A,FALSE,"021-97";#N/A,#N/A,FALSE,"022-97";#N/A,#N/A,FALSE,"028-97"}</definedName>
    <definedName name="fdafd" hidden="1">{#N/A,#N/A,FALSE,"GERAL";#N/A,#N/A,FALSE,"012-96";#N/A,#N/A,FALSE,"018-96";#N/A,#N/A,FALSE,"027-96";#N/A,#N/A,FALSE,"059-96";#N/A,#N/A,FALSE,"076-96";#N/A,#N/A,FALSE,"019-97";#N/A,#N/A,FALSE,"021-97";#N/A,#N/A,FALSE,"022-97";#N/A,#N/A,FALSE,"028-97"}</definedName>
    <definedName name="fdf" localSheetId="4" hidden="1">{#N/A,#N/A,FALSE,"GERAL";#N/A,#N/A,FALSE,"012-96";#N/A,#N/A,FALSE,"018-96";#N/A,#N/A,FALSE,"027-96";#N/A,#N/A,FALSE,"059-96";#N/A,#N/A,FALSE,"076-96";#N/A,#N/A,FALSE,"019-97";#N/A,#N/A,FALSE,"021-97";#N/A,#N/A,FALSE,"022-97";#N/A,#N/A,FALSE,"028-97"}</definedName>
    <definedName name="fdf" localSheetId="9" hidden="1">{#N/A,#N/A,FALSE,"GERAL";#N/A,#N/A,FALSE,"012-96";#N/A,#N/A,FALSE,"018-96";#N/A,#N/A,FALSE,"027-96";#N/A,#N/A,FALSE,"059-96";#N/A,#N/A,FALSE,"076-96";#N/A,#N/A,FALSE,"019-97";#N/A,#N/A,FALSE,"021-97";#N/A,#N/A,FALSE,"022-97";#N/A,#N/A,FALSE,"028-97"}</definedName>
    <definedName name="fdf" localSheetId="8" hidden="1">{#N/A,#N/A,FALSE,"GERAL";#N/A,#N/A,FALSE,"012-96";#N/A,#N/A,FALSE,"018-96";#N/A,#N/A,FALSE,"027-96";#N/A,#N/A,FALSE,"059-96";#N/A,#N/A,FALSE,"076-96";#N/A,#N/A,FALSE,"019-97";#N/A,#N/A,FALSE,"021-97";#N/A,#N/A,FALSE,"022-97";#N/A,#N/A,FALSE,"028-97"}</definedName>
    <definedName name="fdf" hidden="1">{#N/A,#N/A,FALSE,"GERAL";#N/A,#N/A,FALSE,"012-96";#N/A,#N/A,FALSE,"018-96";#N/A,#N/A,FALSE,"027-96";#N/A,#N/A,FALSE,"059-96";#N/A,#N/A,FALSE,"076-96";#N/A,#N/A,FALSE,"019-97";#N/A,#N/A,FALSE,"021-97";#N/A,#N/A,FALSE,"022-97";#N/A,#N/A,FALSE,"028-97"}</definedName>
    <definedName name="FDFD" localSheetId="3">[14]Consultoria!#REF!</definedName>
    <definedName name="FDFD">[14]Consultoria!#REF!</definedName>
    <definedName name="FDFDFDFDF" localSheetId="4" hidden="1">{"'gráf jan00'!$A$1:$AK$41"}</definedName>
    <definedName name="FDFDFDFDF" localSheetId="9" hidden="1">{"'gráf jan00'!$A$1:$AK$41"}</definedName>
    <definedName name="FDFDFDFDF" localSheetId="8" hidden="1">{"'gráf jan00'!$A$1:$AK$41"}</definedName>
    <definedName name="FDFDFDFDF" hidden="1">{"'gráf jan00'!$A$1:$AK$41"}</definedName>
    <definedName name="fdfng" hidden="1">{#N/A,#N/A,FALSE,"GERAL";#N/A,#N/A,FALSE,"012-96";#N/A,#N/A,FALSE,"018-96";#N/A,#N/A,FALSE,"027-96";#N/A,#N/A,FALSE,"059-96";#N/A,#N/A,FALSE,"076-96";#N/A,#N/A,FALSE,"019-97";#N/A,#N/A,FALSE,"021-97";#N/A,#N/A,FALSE,"022-97";#N/A,#N/A,FALSE,"028-97"}</definedName>
    <definedName name="fds" localSheetId="4" hidden="1">{"'gráf jan00'!$A$1:$AK$41"}</definedName>
    <definedName name="fds" localSheetId="9" hidden="1">{"'gráf jan00'!$A$1:$AK$41"}</definedName>
    <definedName name="fds" localSheetId="8" hidden="1">{"'gráf jan00'!$A$1:$AK$41"}</definedName>
    <definedName name="fds" hidden="1">{"'gráf jan00'!$A$1:$AK$41"}</definedName>
    <definedName name="fdsafsa" localSheetId="3">[130]RESUMO_AUT1!#REF!</definedName>
    <definedName name="fdsafsa">[131]RESUMO_AUT1!#REF!</definedName>
    <definedName name="fdsdas">[23]Anual!$A$6</definedName>
    <definedName name="fdsf" localSheetId="4">#REF!</definedName>
    <definedName name="fdsf" localSheetId="15">#REF!</definedName>
    <definedName name="fdsf" localSheetId="9">#REF!</definedName>
    <definedName name="fdsf" localSheetId="8">#REF!</definedName>
    <definedName name="fdsf">#REF!</definedName>
    <definedName name="FDSFSD" localSheetId="4" hidden="1">{"'gráf jan00'!$A$1:$AK$41"}</definedName>
    <definedName name="FDSFSD" localSheetId="9" hidden="1">{"'gráf jan00'!$A$1:$AK$41"}</definedName>
    <definedName name="FDSFSD" localSheetId="8" hidden="1">{"'gráf jan00'!$A$1:$AK$41"}</definedName>
    <definedName name="FDSFSD" hidden="1">{"'gráf jan00'!$A$1:$AK$41"}</definedName>
    <definedName name="FE" localSheetId="4">"'file:///D:/Meus documentos/ANASTÁCIO/SERCEL/BR262990800.xls'#$SERVIÇOS.$#REF!$#REF!"</definedName>
    <definedName name="FE" localSheetId="15">'[72]SERVIÇOS digitado'!#REF!</definedName>
    <definedName name="FE" localSheetId="21">'[246]RESUMO-DVOP'!$C$35</definedName>
    <definedName name="FE" localSheetId="8">'[72]SERVIÇOS digitado'!#REF!</definedName>
    <definedName name="FE">'[72]SERVIÇOS digitado'!#REF!</definedName>
    <definedName name="FE_10" localSheetId="4">'[247]RESUMO-DVOP'!$C$35</definedName>
    <definedName name="FE_10">'[247]RESUMO-DVOP'!$C$35</definedName>
    <definedName name="FE_11" localSheetId="4">[70]SERVIÇOS!#REF!</definedName>
    <definedName name="FE_11" localSheetId="15">[70]SERVIÇOS!#REF!</definedName>
    <definedName name="FE_11" localSheetId="9">[70]SERVIÇOS!#REF!</definedName>
    <definedName name="FE_11" localSheetId="8">[70]SERVIÇOS!#REF!</definedName>
    <definedName name="FE_11">[70]SERVIÇOS!#REF!</definedName>
    <definedName name="FE_5" localSheetId="4">'[248]RESUMO-DVOP'!$C$35</definedName>
    <definedName name="FE_5">'[248]RESUMO-DVOP'!$C$35</definedName>
    <definedName name="FE_6" localSheetId="4">'[247]RESUMO-DVOP'!$C$35</definedName>
    <definedName name="FE_6">'[247]RESUMO-DVOP'!$C$35</definedName>
    <definedName name="FE_9" localSheetId="4">'[248]RESUMO-DVOP'!$C$35</definedName>
    <definedName name="FE_9">'[248]RESUMO-DVOP'!$C$35</definedName>
    <definedName name="fer" localSheetId="4">'[248]RESUMO-DVOP'!$C$35</definedName>
    <definedName name="fer">'[248]RESUMO-DVOP'!$C$35</definedName>
    <definedName name="FERIADOS" localSheetId="4">'[99]MEMÓRIA HORISTA '!$C$46</definedName>
    <definedName name="FERIADOS">'[99]MEMÓRIA HORISTA '!$C$46</definedName>
    <definedName name="FERIAS" localSheetId="4">#REF!</definedName>
    <definedName name="FERIAS" localSheetId="15">#REF!</definedName>
    <definedName name="FERIAS" localSheetId="9">#REF!</definedName>
    <definedName name="FERIAS" localSheetId="8">#REF!</definedName>
    <definedName name="FERIAS">#REF!</definedName>
    <definedName name="fernanda" localSheetId="4" hidden="1">{#N/A,#N/A,FALSE,"GERAL";#N/A,#N/A,FALSE,"012-96";#N/A,#N/A,FALSE,"018-96";#N/A,#N/A,FALSE,"027-96";#N/A,#N/A,FALSE,"059-96";#N/A,#N/A,FALSE,"076-96";#N/A,#N/A,FALSE,"019-97";#N/A,#N/A,FALSE,"021-97";#N/A,#N/A,FALSE,"022-97";#N/A,#N/A,FALSE,"028-97"}</definedName>
    <definedName name="fernanda" localSheetId="9" hidden="1">{#N/A,#N/A,FALSE,"GERAL";#N/A,#N/A,FALSE,"012-96";#N/A,#N/A,FALSE,"018-96";#N/A,#N/A,FALSE,"027-96";#N/A,#N/A,FALSE,"059-96";#N/A,#N/A,FALSE,"076-96";#N/A,#N/A,FALSE,"019-97";#N/A,#N/A,FALSE,"021-97";#N/A,#N/A,FALSE,"022-97";#N/A,#N/A,FALSE,"028-97"}</definedName>
    <definedName name="fernanda" localSheetId="8" hidden="1">{#N/A,#N/A,FALSE,"GERAL";#N/A,#N/A,FALSE,"012-96";#N/A,#N/A,FALSE,"018-96";#N/A,#N/A,FALSE,"027-96";#N/A,#N/A,FALSE,"059-96";#N/A,#N/A,FALSE,"076-96";#N/A,#N/A,FALSE,"019-97";#N/A,#N/A,FALSE,"021-97";#N/A,#N/A,FALSE,"022-97";#N/A,#N/A,FALSE,"028-97"}</definedName>
    <definedName name="fernanda" hidden="1">{#N/A,#N/A,FALSE,"GERAL";#N/A,#N/A,FALSE,"012-96";#N/A,#N/A,FALSE,"018-96";#N/A,#N/A,FALSE,"027-96";#N/A,#N/A,FALSE,"059-96";#N/A,#N/A,FALSE,"076-96";#N/A,#N/A,FALSE,"019-97";#N/A,#N/A,FALSE,"021-97";#N/A,#N/A,FALSE,"022-97";#N/A,#N/A,FALSE,"028-97"}</definedName>
    <definedName name="FERR" localSheetId="4">#REF!</definedName>
    <definedName name="FERR" localSheetId="15">#REF!</definedName>
    <definedName name="FERR" localSheetId="9">#REF!</definedName>
    <definedName name="FERR" localSheetId="8">#REF!</definedName>
    <definedName name="FERR">#REF!</definedName>
    <definedName name="FERRAGENS">#N/A</definedName>
    <definedName name="FEV00" localSheetId="4">#REF!</definedName>
    <definedName name="FEV00" localSheetId="3">[14]Consultoria!#REF!</definedName>
    <definedName name="FEV00" localSheetId="15">#REF!</definedName>
    <definedName name="FEV00" localSheetId="7">#REF!</definedName>
    <definedName name="FEV00" localSheetId="9">#REF!</definedName>
    <definedName name="FEV00" localSheetId="8">#REF!</definedName>
    <definedName name="FEV00">[14]Consultoria!#REF!</definedName>
    <definedName name="Fevereiro" localSheetId="4" hidden="1">{"'Quadro'!$A$4:$BG$78"}</definedName>
    <definedName name="Fevereiro" localSheetId="9" hidden="1">{"'Quadro'!$A$4:$BG$78"}</definedName>
    <definedName name="Fevereiro" localSheetId="8" hidden="1">{"'Quadro'!$A$4:$BG$78"}</definedName>
    <definedName name="Fevereiro" hidden="1">{"'Quadro'!$A$4:$BG$78"}</definedName>
    <definedName name="ff" localSheetId="4" hidden="1">{"'gráf jan00'!$A$1:$AK$41"}</definedName>
    <definedName name="ff" localSheetId="9" hidden="1">{"'gráf jan00'!$A$1:$AK$41"}</definedName>
    <definedName name="ff" localSheetId="8" hidden="1">{"'gráf jan00'!$A$1:$AK$41"}</definedName>
    <definedName name="ff" hidden="1">{"'gráf jan00'!$A$1:$AK$41"}</definedName>
    <definedName name="FFF" localSheetId="4" hidden="1">{#N/A,#N/A,FALSE,"GERAL";#N/A,#N/A,FALSE,"012-96";#N/A,#N/A,FALSE,"018-96";#N/A,#N/A,FALSE,"027-96";#N/A,#N/A,FALSE,"059-96";#N/A,#N/A,FALSE,"076-96";#N/A,#N/A,FALSE,"019-97";#N/A,#N/A,FALSE,"021-97";#N/A,#N/A,FALSE,"022-97";#N/A,#N/A,FALSE,"028-97"}</definedName>
    <definedName name="FFF" localSheetId="9" hidden="1">{#N/A,#N/A,FALSE,"GERAL";#N/A,#N/A,FALSE,"012-96";#N/A,#N/A,FALSE,"018-96";#N/A,#N/A,FALSE,"027-96";#N/A,#N/A,FALSE,"059-96";#N/A,#N/A,FALSE,"076-96";#N/A,#N/A,FALSE,"019-97";#N/A,#N/A,FALSE,"021-97";#N/A,#N/A,FALSE,"022-97";#N/A,#N/A,FALSE,"028-97"}</definedName>
    <definedName name="FFF" localSheetId="8" hidden="1">{#N/A,#N/A,FALSE,"GERAL";#N/A,#N/A,FALSE,"012-96";#N/A,#N/A,FALSE,"018-96";#N/A,#N/A,FALSE,"027-96";#N/A,#N/A,FALSE,"059-96";#N/A,#N/A,FALSE,"076-96";#N/A,#N/A,FALSE,"019-97";#N/A,#N/A,FALSE,"021-97";#N/A,#N/A,FALSE,"022-97";#N/A,#N/A,FALSE,"028-97"}</definedName>
    <definedName name="FFF" hidden="1">{#N/A,#N/A,FALSE,"GERAL";#N/A,#N/A,FALSE,"012-96";#N/A,#N/A,FALSE,"018-96";#N/A,#N/A,FALSE,"027-96";#N/A,#N/A,FALSE,"059-96";#N/A,#N/A,FALSE,"076-96";#N/A,#N/A,FALSE,"019-97";#N/A,#N/A,FALSE,"021-97";#N/A,#N/A,FALSE,"022-97";#N/A,#N/A,FALSE,"028-97"}</definedName>
    <definedName name="FFTY" localSheetId="4" hidden="1">{#N/A,#N/A,FALSE,"GERAL";#N/A,#N/A,FALSE,"012-96";#N/A,#N/A,FALSE,"018-96";#N/A,#N/A,FALSE,"027-96";#N/A,#N/A,FALSE,"059-96";#N/A,#N/A,FALSE,"076-96";#N/A,#N/A,FALSE,"019-97";#N/A,#N/A,FALSE,"021-97";#N/A,#N/A,FALSE,"022-97";#N/A,#N/A,FALSE,"028-97"}</definedName>
    <definedName name="FFTY" localSheetId="9" hidden="1">{#N/A,#N/A,FALSE,"GERAL";#N/A,#N/A,FALSE,"012-96";#N/A,#N/A,FALSE,"018-96";#N/A,#N/A,FALSE,"027-96";#N/A,#N/A,FALSE,"059-96";#N/A,#N/A,FALSE,"076-96";#N/A,#N/A,FALSE,"019-97";#N/A,#N/A,FALSE,"021-97";#N/A,#N/A,FALSE,"022-97";#N/A,#N/A,FALSE,"028-97"}</definedName>
    <definedName name="FFTY" localSheetId="8" hidden="1">{#N/A,#N/A,FALSE,"GERAL";#N/A,#N/A,FALSE,"012-96";#N/A,#N/A,FALSE,"018-96";#N/A,#N/A,FALSE,"027-96";#N/A,#N/A,FALSE,"059-96";#N/A,#N/A,FALSE,"076-96";#N/A,#N/A,FALSE,"019-97";#N/A,#N/A,FALSE,"021-97";#N/A,#N/A,FALSE,"022-97";#N/A,#N/A,FALSE,"028-97"}</definedName>
    <definedName name="FFTY" hidden="1">{#N/A,#N/A,FALSE,"GERAL";#N/A,#N/A,FALSE,"012-96";#N/A,#N/A,FALSE,"018-96";#N/A,#N/A,FALSE,"027-96";#N/A,#N/A,FALSE,"059-96";#N/A,#N/A,FALSE,"076-96";#N/A,#N/A,FALSE,"019-97";#N/A,#N/A,FALSE,"021-97";#N/A,#N/A,FALSE,"022-97";#N/A,#N/A,FALSE,"028-97"}</definedName>
    <definedName name="FFVP" localSheetId="4" hidden="1">{"'gráf jan00'!$A$1:$AK$41"}</definedName>
    <definedName name="FFVP" localSheetId="9" hidden="1">{"'gráf jan00'!$A$1:$AK$41"}</definedName>
    <definedName name="FFVP" localSheetId="8" hidden="1">{"'gráf jan00'!$A$1:$AK$41"}</definedName>
    <definedName name="FFVP" hidden="1">{"'gráf jan00'!$A$1:$AK$41"}</definedName>
    <definedName name="FFVP1" localSheetId="4" hidden="1">{"'gráf jan00'!$A$1:$AK$41"}</definedName>
    <definedName name="FFVP1" localSheetId="9" hidden="1">{"'gráf jan00'!$A$1:$AK$41"}</definedName>
    <definedName name="FFVP1" localSheetId="8" hidden="1">{"'gráf jan00'!$A$1:$AK$41"}</definedName>
    <definedName name="FFVP1" hidden="1">{"'gráf jan00'!$A$1:$AK$41"}</definedName>
    <definedName name="FFVP10" localSheetId="4" hidden="1">{"'gráf jan00'!$A$1:$AK$41"}</definedName>
    <definedName name="FFVP10" localSheetId="9" hidden="1">{"'gráf jan00'!$A$1:$AK$41"}</definedName>
    <definedName name="FFVP10" localSheetId="8" hidden="1">{"'gráf jan00'!$A$1:$AK$41"}</definedName>
    <definedName name="FFVP10" hidden="1">{"'gráf jan00'!$A$1:$AK$41"}</definedName>
    <definedName name="FFVP11" localSheetId="4" hidden="1">{"'gráf jan00'!$A$1:$AK$41"}</definedName>
    <definedName name="FFVP11" localSheetId="9" hidden="1">{"'gráf jan00'!$A$1:$AK$41"}</definedName>
    <definedName name="FFVP11" localSheetId="8" hidden="1">{"'gráf jan00'!$A$1:$AK$41"}</definedName>
    <definedName name="FFVP11" hidden="1">{"'gráf jan00'!$A$1:$AK$41"}</definedName>
    <definedName name="FFVP12" localSheetId="4" hidden="1">{"'gráf jan00'!$A$1:$AK$41"}</definedName>
    <definedName name="FFVP12" localSheetId="9" hidden="1">{"'gráf jan00'!$A$1:$AK$41"}</definedName>
    <definedName name="FFVP12" localSheetId="8" hidden="1">{"'gráf jan00'!$A$1:$AK$41"}</definedName>
    <definedName name="FFVP12" hidden="1">{"'gráf jan00'!$A$1:$AK$41"}</definedName>
    <definedName name="FFVP13" localSheetId="4" hidden="1">{"'gráf jan00'!$A$1:$AK$41"}</definedName>
    <definedName name="FFVP13" localSheetId="9" hidden="1">{"'gráf jan00'!$A$1:$AK$41"}</definedName>
    <definedName name="FFVP13" localSheetId="8" hidden="1">{"'gráf jan00'!$A$1:$AK$41"}</definedName>
    <definedName name="FFVP13" hidden="1">{"'gráf jan00'!$A$1:$AK$41"}</definedName>
    <definedName name="FFVP14" localSheetId="4" hidden="1">{"'gráf jan00'!$A$1:$AK$41"}</definedName>
    <definedName name="FFVP14" localSheetId="9" hidden="1">{"'gráf jan00'!$A$1:$AK$41"}</definedName>
    <definedName name="FFVP14" localSheetId="8" hidden="1">{"'gráf jan00'!$A$1:$AK$41"}</definedName>
    <definedName name="FFVP14" hidden="1">{"'gráf jan00'!$A$1:$AK$41"}</definedName>
    <definedName name="FFVP15" localSheetId="4" hidden="1">{"'gráf jan00'!$A$1:$AK$41"}</definedName>
    <definedName name="FFVP15" localSheetId="9" hidden="1">{"'gráf jan00'!$A$1:$AK$41"}</definedName>
    <definedName name="FFVP15" localSheetId="8" hidden="1">{"'gráf jan00'!$A$1:$AK$41"}</definedName>
    <definedName name="FFVP15" hidden="1">{"'gráf jan00'!$A$1:$AK$41"}</definedName>
    <definedName name="FFVP16" localSheetId="4" hidden="1">{"'gráf jan00'!$A$1:$AK$41"}</definedName>
    <definedName name="FFVP16" localSheetId="9" hidden="1">{"'gráf jan00'!$A$1:$AK$41"}</definedName>
    <definedName name="FFVP16" localSheetId="8" hidden="1">{"'gráf jan00'!$A$1:$AK$41"}</definedName>
    <definedName name="FFVP16" hidden="1">{"'gráf jan00'!$A$1:$AK$41"}</definedName>
    <definedName name="FFVP2" localSheetId="4" hidden="1">{"'gráf jan00'!$A$1:$AK$41"}</definedName>
    <definedName name="FFVP2" localSheetId="9" hidden="1">{"'gráf jan00'!$A$1:$AK$41"}</definedName>
    <definedName name="FFVP2" localSheetId="8" hidden="1">{"'gráf jan00'!$A$1:$AK$41"}</definedName>
    <definedName name="FFVP2" hidden="1">{"'gráf jan00'!$A$1:$AK$41"}</definedName>
    <definedName name="FFVP3" localSheetId="4" hidden="1">{"'gráf jan00'!$A$1:$AK$41"}</definedName>
    <definedName name="FFVP3" localSheetId="9" hidden="1">{"'gráf jan00'!$A$1:$AK$41"}</definedName>
    <definedName name="FFVP3" localSheetId="8" hidden="1">{"'gráf jan00'!$A$1:$AK$41"}</definedName>
    <definedName name="FFVP3" hidden="1">{"'gráf jan00'!$A$1:$AK$41"}</definedName>
    <definedName name="FFVP4" localSheetId="4" hidden="1">{"'gráf jan00'!$A$1:$AK$41"}</definedName>
    <definedName name="FFVP4" localSheetId="9" hidden="1">{"'gráf jan00'!$A$1:$AK$41"}</definedName>
    <definedName name="FFVP4" localSheetId="8" hidden="1">{"'gráf jan00'!$A$1:$AK$41"}</definedName>
    <definedName name="FFVP4" hidden="1">{"'gráf jan00'!$A$1:$AK$41"}</definedName>
    <definedName name="ffvp43" localSheetId="4" hidden="1">{"'gráf jan00'!$A$1:$AK$41"}</definedName>
    <definedName name="ffvp43" localSheetId="9" hidden="1">{"'gráf jan00'!$A$1:$AK$41"}</definedName>
    <definedName name="ffvp43" localSheetId="8" hidden="1">{"'gráf jan00'!$A$1:$AK$41"}</definedName>
    <definedName name="ffvp43" hidden="1">{"'gráf jan00'!$A$1:$AK$41"}</definedName>
    <definedName name="FFVP5" localSheetId="4" hidden="1">{"'gráf jan00'!$A$1:$AK$41"}</definedName>
    <definedName name="FFVP5" localSheetId="9" hidden="1">{"'gráf jan00'!$A$1:$AK$41"}</definedName>
    <definedName name="FFVP5" localSheetId="8" hidden="1">{"'gráf jan00'!$A$1:$AK$41"}</definedName>
    <definedName name="FFVP5" hidden="1">{"'gráf jan00'!$A$1:$AK$41"}</definedName>
    <definedName name="FFVP6" localSheetId="4" hidden="1">{"'gráf jan00'!$A$1:$AK$41"}</definedName>
    <definedName name="FFVP6" localSheetId="9" hidden="1">{"'gráf jan00'!$A$1:$AK$41"}</definedName>
    <definedName name="FFVP6" localSheetId="8" hidden="1">{"'gráf jan00'!$A$1:$AK$41"}</definedName>
    <definedName name="FFVP6" hidden="1">{"'gráf jan00'!$A$1:$AK$41"}</definedName>
    <definedName name="FFVP7" localSheetId="4" hidden="1">{"'gráf jan00'!$A$1:$AK$41"}</definedName>
    <definedName name="FFVP7" localSheetId="9" hidden="1">{"'gráf jan00'!$A$1:$AK$41"}</definedName>
    <definedName name="FFVP7" localSheetId="8" hidden="1">{"'gráf jan00'!$A$1:$AK$41"}</definedName>
    <definedName name="FFVP7" hidden="1">{"'gráf jan00'!$A$1:$AK$41"}</definedName>
    <definedName name="FFVP8" localSheetId="4" hidden="1">{"'gráf jan00'!$A$1:$AK$41"}</definedName>
    <definedName name="FFVP8" localSheetId="9" hidden="1">{"'gráf jan00'!$A$1:$AK$41"}</definedName>
    <definedName name="FFVP8" localSheetId="8" hidden="1">{"'gráf jan00'!$A$1:$AK$41"}</definedName>
    <definedName name="FFVP8" hidden="1">{"'gráf jan00'!$A$1:$AK$41"}</definedName>
    <definedName name="FFVP9" localSheetId="4" hidden="1">{"'gráf jan00'!$A$1:$AK$41"}</definedName>
    <definedName name="FFVP9" localSheetId="9" hidden="1">{"'gráf jan00'!$A$1:$AK$41"}</definedName>
    <definedName name="FFVP9" localSheetId="8" hidden="1">{"'gráf jan00'!$A$1:$AK$41"}</definedName>
    <definedName name="FFVP9" hidden="1">{"'gráf jan00'!$A$1:$AK$41"}</definedName>
    <definedName name="FGAFHADFHNSAHFA" localSheetId="3">#REF!</definedName>
    <definedName name="FGAFHADFHNSAHFA">#REF!</definedName>
    <definedName name="fgff" localSheetId="4" hidden="1">{#N/A,#N/A,FALSE,"MO (2)"}</definedName>
    <definedName name="fgff" localSheetId="21" hidden="1">{#N/A,#N/A,FALSE,"MO (2)"}</definedName>
    <definedName name="fgff" localSheetId="9" hidden="1">{#N/A,#N/A,FALSE,"MO (2)"}</definedName>
    <definedName name="fgff" localSheetId="8" hidden="1">{#N/A,#N/A,FALSE,"MO (2)"}</definedName>
    <definedName name="fgff" hidden="1">{#N/A,#N/A,FALSE,"MO (2)"}</definedName>
    <definedName name="fgff_1" hidden="1">{#N/A,#N/A,FALSE,"MO (2)"}</definedName>
    <definedName name="fghf" localSheetId="3">[14]Consultoria!#REF!</definedName>
    <definedName name="fghf">[14]Consultoria!#REF!</definedName>
    <definedName name="fgs" localSheetId="4" hidden="1">{"'gráf jan00'!$A$1:$AK$41"}</definedName>
    <definedName name="fgs" localSheetId="9" hidden="1">{"'gráf jan00'!$A$1:$AK$41"}</definedName>
    <definedName name="fgs" localSheetId="8" hidden="1">{"'gráf jan00'!$A$1:$AK$41"}</definedName>
    <definedName name="fgs" hidden="1">{"'gráf jan00'!$A$1:$AK$41"}</definedName>
    <definedName name="FGSGRJHHGH" localSheetId="3">[14]Consultoria!#REF!</definedName>
    <definedName name="FGSGRJHHGH">[14]Consultoria!#REF!</definedName>
    <definedName name="FGV">"$#REF!.$A$1:$C$65536"</definedName>
    <definedName name="FGVC">"$#REF!.$A$1:$D$65536"</definedName>
    <definedName name="FHDZ" localSheetId="4" hidden="1">{"'gráf jan00'!$A$1:$AK$41"}</definedName>
    <definedName name="FHDZ" localSheetId="9" hidden="1">{"'gráf jan00'!$A$1:$AK$41"}</definedName>
    <definedName name="FHDZ" localSheetId="8" hidden="1">{"'gráf jan00'!$A$1:$AK$41"}</definedName>
    <definedName name="FHDZ" hidden="1">{"'gráf jan00'!$A$1:$AK$41"}</definedName>
    <definedName name="figura1">"Figura 1"</definedName>
    <definedName name="FILLER.USINA" localSheetId="4">[116]Diagrama!$E$52</definedName>
    <definedName name="FILLER.USINA">[117]Diagrama!$E$52</definedName>
    <definedName name="filtragem" localSheetId="4" hidden="1">{#N/A,#N/A,FALSE,"GERAL";#N/A,#N/A,FALSE,"012-96";#N/A,#N/A,FALSE,"018-96";#N/A,#N/A,FALSE,"027-96";#N/A,#N/A,FALSE,"059-96";#N/A,#N/A,FALSE,"076-96";#N/A,#N/A,FALSE,"019-97";#N/A,#N/A,FALSE,"021-97";#N/A,#N/A,FALSE,"022-97";#N/A,#N/A,FALSE,"028-97"}</definedName>
    <definedName name="filtragem" localSheetId="9" hidden="1">{#N/A,#N/A,FALSE,"GERAL";#N/A,#N/A,FALSE,"012-96";#N/A,#N/A,FALSE,"018-96";#N/A,#N/A,FALSE,"027-96";#N/A,#N/A,FALSE,"059-96";#N/A,#N/A,FALSE,"076-96";#N/A,#N/A,FALSE,"019-97";#N/A,#N/A,FALSE,"021-97";#N/A,#N/A,FALSE,"022-97";#N/A,#N/A,FALSE,"028-97"}</definedName>
    <definedName name="filtragem" localSheetId="8" hidden="1">{#N/A,#N/A,FALSE,"GERAL";#N/A,#N/A,FALSE,"012-96";#N/A,#N/A,FALSE,"018-96";#N/A,#N/A,FALSE,"027-96";#N/A,#N/A,FALSE,"059-96";#N/A,#N/A,FALSE,"076-96";#N/A,#N/A,FALSE,"019-97";#N/A,#N/A,FALSE,"021-97";#N/A,#N/A,FALSE,"022-97";#N/A,#N/A,FALSE,"028-97"}</definedName>
    <definedName name="filtragem" hidden="1">{#N/A,#N/A,FALSE,"GERAL";#N/A,#N/A,FALSE,"012-96";#N/A,#N/A,FALSE,"018-96";#N/A,#N/A,FALSE,"027-96";#N/A,#N/A,FALSE,"059-96";#N/A,#N/A,FALSE,"076-96";#N/A,#N/A,FALSE,"019-97";#N/A,#N/A,FALSE,"021-97";#N/A,#N/A,FALSE,"022-97";#N/A,#N/A,FALSE,"028-97"}</definedName>
    <definedName name="Filtro">"$#REF!.$A$237"</definedName>
    <definedName name="Filtros" localSheetId="4" hidden="1">{#N/A,#N/A,FALSE,"GERAL";#N/A,#N/A,FALSE,"012-96";#N/A,#N/A,FALSE,"018-96";#N/A,#N/A,FALSE,"027-96";#N/A,#N/A,FALSE,"059-96";#N/A,#N/A,FALSE,"076-96";#N/A,#N/A,FALSE,"019-97";#N/A,#N/A,FALSE,"021-97";#N/A,#N/A,FALSE,"022-97";#N/A,#N/A,FALSE,"028-97"}</definedName>
    <definedName name="Filtros" localSheetId="9" hidden="1">{#N/A,#N/A,FALSE,"GERAL";#N/A,#N/A,FALSE,"012-96";#N/A,#N/A,FALSE,"018-96";#N/A,#N/A,FALSE,"027-96";#N/A,#N/A,FALSE,"059-96";#N/A,#N/A,FALSE,"076-96";#N/A,#N/A,FALSE,"019-97";#N/A,#N/A,FALSE,"021-97";#N/A,#N/A,FALSE,"022-97";#N/A,#N/A,FALSE,"028-97"}</definedName>
    <definedName name="Filtros" localSheetId="8" hidden="1">{#N/A,#N/A,FALSE,"GERAL";#N/A,#N/A,FALSE,"012-96";#N/A,#N/A,FALSE,"018-96";#N/A,#N/A,FALSE,"027-96";#N/A,#N/A,FALSE,"059-96";#N/A,#N/A,FALSE,"076-96";#N/A,#N/A,FALSE,"019-97";#N/A,#N/A,FALSE,"021-97";#N/A,#N/A,FALSE,"022-97";#N/A,#N/A,FALSE,"028-97"}</definedName>
    <definedName name="Filtros" hidden="1">{#N/A,#N/A,FALSE,"GERAL";#N/A,#N/A,FALSE,"012-96";#N/A,#N/A,FALSE,"018-96";#N/A,#N/A,FALSE,"027-96";#N/A,#N/A,FALSE,"059-96";#N/A,#N/A,FALSE,"076-96";#N/A,#N/A,FALSE,"019-97";#N/A,#N/A,FALSE,"021-97";#N/A,#N/A,FALSE,"022-97";#N/A,#N/A,FALSE,"028-97"}</definedName>
    <definedName name="FIM" localSheetId="4">'[222]Vínculo (2)'!$Y$12</definedName>
    <definedName name="FIM">'[222]Vínculo (2)'!$Y$12</definedName>
    <definedName name="FIM.TRECHO" localSheetId="4">#REF!</definedName>
    <definedName name="FIM.TRECHO" localSheetId="15">#REF!</definedName>
    <definedName name="FIM.TRECHO" localSheetId="9">#REF!</definedName>
    <definedName name="FIM.TRECHO" localSheetId="8">#REF!</definedName>
    <definedName name="FIM.TRECHO">#REF!</definedName>
    <definedName name="FIM.TRECHO_P" localSheetId="4">#REF!</definedName>
    <definedName name="FIM.TRECHO_P" localSheetId="15">#REF!</definedName>
    <definedName name="FIM.TRECHO_P" localSheetId="9">#REF!</definedName>
    <definedName name="FIM.TRECHO_P" localSheetId="8">#REF!</definedName>
    <definedName name="FIM.TRECHO_P">#REF!</definedName>
    <definedName name="fin" localSheetId="4"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 localSheetId="9"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 localSheetId="8"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n"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fir" localSheetId="4">#REF!</definedName>
    <definedName name="fir" localSheetId="15">#REF!</definedName>
    <definedName name="Fir" localSheetId="21">[249]RELATÓRIO!$B$12</definedName>
    <definedName name="fir" localSheetId="9">#REF!</definedName>
    <definedName name="fir" localSheetId="8">#REF!</definedName>
    <definedName name="fir">#REF!</definedName>
    <definedName name="FIRM">[216]Dados_Gerais!$C$4</definedName>
    <definedName name="FIRMA" localSheetId="4">[165]DADOS!$C$16</definedName>
    <definedName name="FIRMA" localSheetId="21">#REF!</definedName>
    <definedName name="FIRMA">[165]DADOS!$C$16</definedName>
    <definedName name="firma1" localSheetId="4">#REF!</definedName>
    <definedName name="firma1" localSheetId="15">#REF!</definedName>
    <definedName name="FIRMA1" localSheetId="21">#REF!</definedName>
    <definedName name="firma1" localSheetId="9">#REF!</definedName>
    <definedName name="firma1" localSheetId="8">#REF!</definedName>
    <definedName name="firma1">#REF!</definedName>
    <definedName name="firma2" localSheetId="4">#REF!</definedName>
    <definedName name="firma2" localSheetId="15">#REF!</definedName>
    <definedName name="FIRMA2" localSheetId="21">#REF!</definedName>
    <definedName name="firma2" localSheetId="9">#REF!</definedName>
    <definedName name="firma2" localSheetId="8">#REF!</definedName>
    <definedName name="firma2">#REF!</definedName>
    <definedName name="FIRMA3">#REF!</definedName>
    <definedName name="fis" localSheetId="4">'[250]RESUMO-4ª MED'!$V$22</definedName>
    <definedName name="fis">'[250]RESUMO-4ª MED'!$V$22</definedName>
    <definedName name="FISCAL" localSheetId="4">#REF!</definedName>
    <definedName name="FISCAL" localSheetId="15">#REF!</definedName>
    <definedName name="FISCAL" localSheetId="9">#REF!</definedName>
    <definedName name="FISCAL" localSheetId="8">#REF!</definedName>
    <definedName name="FISCAL">#REF!</definedName>
    <definedName name="FISCAL_11" localSheetId="4">#REF!</definedName>
    <definedName name="FISCAL_11" localSheetId="15">#REF!</definedName>
    <definedName name="FISCAL_11" localSheetId="9">#REF!</definedName>
    <definedName name="FISCAL_11" localSheetId="8">#REF!</definedName>
    <definedName name="FISCAL_11">#REF!</definedName>
    <definedName name="FISCAL_21" localSheetId="4">'[160]TAPA BUR MBUQ MAN'!$P$38</definedName>
    <definedName name="FISCAL_21">'[160]TAPA BUR MBUQ MAN'!$P$38</definedName>
    <definedName name="FISI" localSheetId="4">'[251]Resumo 1'!$F$79</definedName>
    <definedName name="FISI">'[251]Resumo 1'!$F$79</definedName>
    <definedName name="fiv">[23]Anual!$I$6</definedName>
    <definedName name="FIXA" localSheetId="16">NÃO.DISP()</definedName>
    <definedName name="FIXA" localSheetId="3">NÃO.DISP()</definedName>
    <definedName name="FIXA" localSheetId="18">NÃO.DISP()</definedName>
    <definedName name="FIXA" localSheetId="19">NÃO.DISP()</definedName>
    <definedName name="FIXA" localSheetId="20">NÃO.DISP()</definedName>
    <definedName name="FIXA" localSheetId="17">NÃO.DISP()</definedName>
    <definedName name="FIXA">NÃO.DISP()</definedName>
    <definedName name="FJASLJFIL" localSheetId="4" hidden="1">{"'gráf jan00'!$A$1:$AK$41"}</definedName>
    <definedName name="FJASLJFIL" localSheetId="9" hidden="1">{"'gráf jan00'!$A$1:$AK$41"}</definedName>
    <definedName name="FJASLJFIL" localSheetId="8" hidden="1">{"'gráf jan00'!$A$1:$AK$41"}</definedName>
    <definedName name="FJASLJFIL" hidden="1">{"'gráf jan00'!$A$1:$AK$41"}</definedName>
    <definedName name="FLOT" localSheetId="4" hidden="1">{#N/A,#N/A,FALSE,"GERAL";#N/A,#N/A,FALSE,"012-96";#N/A,#N/A,FALSE,"018-96";#N/A,#N/A,FALSE,"027-96";#N/A,#N/A,FALSE,"059-96";#N/A,#N/A,FALSE,"076-96";#N/A,#N/A,FALSE,"019-97";#N/A,#N/A,FALSE,"021-97";#N/A,#N/A,FALSE,"022-97";#N/A,#N/A,FALSE,"028-97"}</definedName>
    <definedName name="FLOT" localSheetId="9" hidden="1">{#N/A,#N/A,FALSE,"GERAL";#N/A,#N/A,FALSE,"012-96";#N/A,#N/A,FALSE,"018-96";#N/A,#N/A,FALSE,"027-96";#N/A,#N/A,FALSE,"059-96";#N/A,#N/A,FALSE,"076-96";#N/A,#N/A,FALSE,"019-97";#N/A,#N/A,FALSE,"021-97";#N/A,#N/A,FALSE,"022-97";#N/A,#N/A,FALSE,"028-97"}</definedName>
    <definedName name="FLOT" localSheetId="8" hidden="1">{#N/A,#N/A,FALSE,"GERAL";#N/A,#N/A,FALSE,"012-96";#N/A,#N/A,FALSE,"018-96";#N/A,#N/A,FALSE,"027-96";#N/A,#N/A,FALSE,"059-96";#N/A,#N/A,FALSE,"076-96";#N/A,#N/A,FALSE,"019-97";#N/A,#N/A,FALSE,"021-97";#N/A,#N/A,FALSE,"022-97";#N/A,#N/A,FALSE,"028-97"}</definedName>
    <definedName name="FLOT" hidden="1">{#N/A,#N/A,FALSE,"GERAL";#N/A,#N/A,FALSE,"012-96";#N/A,#N/A,FALSE,"018-96";#N/A,#N/A,FALSE,"027-96";#N/A,#N/A,FALSE,"059-96";#N/A,#N/A,FALSE,"076-96";#N/A,#N/A,FALSE,"019-97";#N/A,#N/A,FALSE,"021-97";#N/A,#N/A,FALSE,"022-97";#N/A,#N/A,FALSE,"028-97"}</definedName>
    <definedName name="FLOTAÇÃO" localSheetId="4" hidden="1">{#N/A,#N/A,FALSE,"GERAL";#N/A,#N/A,FALSE,"012-96";#N/A,#N/A,FALSE,"018-96";#N/A,#N/A,FALSE,"027-96";#N/A,#N/A,FALSE,"059-96";#N/A,#N/A,FALSE,"076-96";#N/A,#N/A,FALSE,"019-97";#N/A,#N/A,FALSE,"021-97";#N/A,#N/A,FALSE,"022-97";#N/A,#N/A,FALSE,"028-97"}</definedName>
    <definedName name="FLOTAÇÃO" localSheetId="9" hidden="1">{#N/A,#N/A,FALSE,"GERAL";#N/A,#N/A,FALSE,"012-96";#N/A,#N/A,FALSE,"018-96";#N/A,#N/A,FALSE,"027-96";#N/A,#N/A,FALSE,"059-96";#N/A,#N/A,FALSE,"076-96";#N/A,#N/A,FALSE,"019-97";#N/A,#N/A,FALSE,"021-97";#N/A,#N/A,FALSE,"022-97";#N/A,#N/A,FALSE,"028-97"}</definedName>
    <definedName name="FLOTAÇÃO" localSheetId="8" hidden="1">{#N/A,#N/A,FALSE,"GERAL";#N/A,#N/A,FALSE,"012-96";#N/A,#N/A,FALSE,"018-96";#N/A,#N/A,FALSE,"027-96";#N/A,#N/A,FALSE,"059-96";#N/A,#N/A,FALSE,"076-96";#N/A,#N/A,FALSE,"019-97";#N/A,#N/A,FALSE,"021-97";#N/A,#N/A,FALSE,"022-97";#N/A,#N/A,FALSE,"028-97"}</definedName>
    <definedName name="FLOTAÇÃO" hidden="1">{#N/A,#N/A,FALSE,"GERAL";#N/A,#N/A,FALSE,"012-96";#N/A,#N/A,FALSE,"018-96";#N/A,#N/A,FALSE,"027-96";#N/A,#N/A,FALSE,"059-96";#N/A,#N/A,FALSE,"076-96";#N/A,#N/A,FALSE,"019-97";#N/A,#N/A,FALSE,"021-97";#N/A,#N/A,FALSE,"022-97";#N/A,#N/A,FALSE,"028-97"}</definedName>
    <definedName name="FLU" localSheetId="15">#REF!</definedName>
    <definedName name="FLU" localSheetId="9">#REF!</definedName>
    <definedName name="FLU">#REF!</definedName>
    <definedName name="Fluência" localSheetId="15">#REF!</definedName>
    <definedName name="Fluência" localSheetId="9">#REF!</definedName>
    <definedName name="Fluência">#REF!</definedName>
    <definedName name="Fluxogram" localSheetId="4" hidden="1">{#N/A,#N/A,FALSE,"GERAL";#N/A,#N/A,FALSE,"012-96";#N/A,#N/A,FALSE,"018-96";#N/A,#N/A,FALSE,"027-96";#N/A,#N/A,FALSE,"059-96";#N/A,#N/A,FALSE,"076-96";#N/A,#N/A,FALSE,"019-97";#N/A,#N/A,FALSE,"021-97";#N/A,#N/A,FALSE,"022-97";#N/A,#N/A,FALSE,"028-97"}</definedName>
    <definedName name="Fluxogram" localSheetId="9" hidden="1">{#N/A,#N/A,FALSE,"GERAL";#N/A,#N/A,FALSE,"012-96";#N/A,#N/A,FALSE,"018-96";#N/A,#N/A,FALSE,"027-96";#N/A,#N/A,FALSE,"059-96";#N/A,#N/A,FALSE,"076-96";#N/A,#N/A,FALSE,"019-97";#N/A,#N/A,FALSE,"021-97";#N/A,#N/A,FALSE,"022-97";#N/A,#N/A,FALSE,"028-97"}</definedName>
    <definedName name="Fluxogram" localSheetId="8" hidden="1">{#N/A,#N/A,FALSE,"GERAL";#N/A,#N/A,FALSE,"012-96";#N/A,#N/A,FALSE,"018-96";#N/A,#N/A,FALSE,"027-96";#N/A,#N/A,FALSE,"059-96";#N/A,#N/A,FALSE,"076-96";#N/A,#N/A,FALSE,"019-97";#N/A,#N/A,FALSE,"021-97";#N/A,#N/A,FALSE,"022-97";#N/A,#N/A,FALSE,"028-97"}</definedName>
    <definedName name="Fluxogram" hidden="1">{#N/A,#N/A,FALSE,"GERAL";#N/A,#N/A,FALSE,"012-96";#N/A,#N/A,FALSE,"018-96";#N/A,#N/A,FALSE,"027-96";#N/A,#N/A,FALSE,"059-96";#N/A,#N/A,FALSE,"076-96";#N/A,#N/A,FALSE,"019-97";#N/A,#N/A,FALSE,"021-97";#N/A,#N/A,FALSE,"022-97";#N/A,#N/A,FALSE,"028-97"}</definedName>
    <definedName name="FM">"$#REF!.$E$31"</definedName>
    <definedName name="FMW">"$#REF!.$E$33"</definedName>
    <definedName name="FMWA">"$#REF!.$E$32"</definedName>
    <definedName name="FMWA_11" localSheetId="4">#REF!</definedName>
    <definedName name="FMWA_11" localSheetId="15">#REF!</definedName>
    <definedName name="FMWA_11" localSheetId="9">#REF!</definedName>
    <definedName name="FMWA_11" localSheetId="8">#REF!</definedName>
    <definedName name="FMWA_11">#REF!</definedName>
    <definedName name="FOG" localSheetId="4">#REF!</definedName>
    <definedName name="FOG" localSheetId="15">#REF!</definedName>
    <definedName name="FOG" localSheetId="21">#REF!</definedName>
    <definedName name="FOG" localSheetId="9">#REF!</definedName>
    <definedName name="FOG" localSheetId="8">#REF!</definedName>
    <definedName name="FOG">#REF!</definedName>
    <definedName name="FOG_10" localSheetId="4">#REF!</definedName>
    <definedName name="FOG_10" localSheetId="15">#REF!</definedName>
    <definedName name="FOG_10" localSheetId="9">#REF!</definedName>
    <definedName name="FOG_10" localSheetId="8">#REF!</definedName>
    <definedName name="FOG_10">#REF!</definedName>
    <definedName name="FOG_4">"$'memória de calculo_liquida'.$#REF!$#REF!"</definedName>
    <definedName name="FOG_5" localSheetId="15">'[103]memória de calculo_liquida'!#REF!</definedName>
    <definedName name="FOG_5" localSheetId="9">'[103]memória de calculo_liquida'!#REF!</definedName>
    <definedName name="FOG_5">'[103]memória de calculo_liquida'!#REF!</definedName>
    <definedName name="FOG_5_11" localSheetId="4">'[104]memória de calculo_liquida'!#REF!</definedName>
    <definedName name="FOG_5_11" localSheetId="15">'[104]memória de calculo_liquida'!#REF!</definedName>
    <definedName name="FOG_5_11" localSheetId="9">'[104]memória de calculo_liquida'!#REF!</definedName>
    <definedName name="FOG_5_11" localSheetId="8">'[104]memória de calculo_liquida'!#REF!</definedName>
    <definedName name="FOG_5_11">'[104]memória de calculo_liquida'!#REF!</definedName>
    <definedName name="FOG_5_4" localSheetId="4">#REF!</definedName>
    <definedName name="FOG_5_4" localSheetId="15">#REF!</definedName>
    <definedName name="FOG_5_4" localSheetId="9">#REF!</definedName>
    <definedName name="FOG_5_4" localSheetId="8">#REF!</definedName>
    <definedName name="FOG_5_4">#REF!</definedName>
    <definedName name="FOG_6" localSheetId="4">#REF!</definedName>
    <definedName name="FOG_6" localSheetId="15">#REF!</definedName>
    <definedName name="FOG_6" localSheetId="9">#REF!</definedName>
    <definedName name="FOG_6" localSheetId="8">#REF!</definedName>
    <definedName name="FOG_6">#REF!</definedName>
    <definedName name="FOG_9" localSheetId="4">#REF!</definedName>
    <definedName name="FOG_9" localSheetId="15">#REF!</definedName>
    <definedName name="FOG_9" localSheetId="9">#REF!</definedName>
    <definedName name="FOG_9" localSheetId="8">#REF!</definedName>
    <definedName name="FOG_9">#REF!</definedName>
    <definedName name="fol" localSheetId="4" hidden="1">{#N/A,#N/A,FALSE,"GERAL";#N/A,#N/A,FALSE,"012-96";#N/A,#N/A,FALSE,"018-96";#N/A,#N/A,FALSE,"027-96";#N/A,#N/A,FALSE,"059-96";#N/A,#N/A,FALSE,"076-96";#N/A,#N/A,FALSE,"019-97";#N/A,#N/A,FALSE,"021-97";#N/A,#N/A,FALSE,"022-97";#N/A,#N/A,FALSE,"028-97"}</definedName>
    <definedName name="fol" localSheetId="9" hidden="1">{#N/A,#N/A,FALSE,"GERAL";#N/A,#N/A,FALSE,"012-96";#N/A,#N/A,FALSE,"018-96";#N/A,#N/A,FALSE,"027-96";#N/A,#N/A,FALSE,"059-96";#N/A,#N/A,FALSE,"076-96";#N/A,#N/A,FALSE,"019-97";#N/A,#N/A,FALSE,"021-97";#N/A,#N/A,FALSE,"022-97";#N/A,#N/A,FALSE,"028-97"}</definedName>
    <definedName name="fol" localSheetId="8" hidden="1">{#N/A,#N/A,FALSE,"GERAL";#N/A,#N/A,FALSE,"012-96";#N/A,#N/A,FALSE,"018-96";#N/A,#N/A,FALSE,"027-96";#N/A,#N/A,FALSE,"059-96";#N/A,#N/A,FALSE,"076-96";#N/A,#N/A,FALSE,"019-97";#N/A,#N/A,FALSE,"021-97";#N/A,#N/A,FALSE,"022-97";#N/A,#N/A,FALSE,"028-97"}</definedName>
    <definedName name="fol" hidden="1">{#N/A,#N/A,FALSE,"GERAL";#N/A,#N/A,FALSE,"012-96";#N/A,#N/A,FALSE,"018-96";#N/A,#N/A,FALSE,"027-96";#N/A,#N/A,FALSE,"059-96";#N/A,#N/A,FALSE,"076-96";#N/A,#N/A,FALSE,"019-97";#N/A,#N/A,FALSE,"021-97";#N/A,#N/A,FALSE,"022-97";#N/A,#N/A,FALSE,"028-97"}</definedName>
    <definedName name="FOLHA_N__01_01" localSheetId="4">#REF!</definedName>
    <definedName name="FOLHA_N__01_01" localSheetId="15">#REF!</definedName>
    <definedName name="FOLHA_N__01_01" localSheetId="9">#REF!</definedName>
    <definedName name="FOLHA_N__01_01" localSheetId="8">#REF!</definedName>
    <definedName name="FOLHA_N__01_01">#REF!</definedName>
    <definedName name="FOLHA01" localSheetId="4" hidden="1">{#N/A,#N/A,TRUE,"Serviços"}</definedName>
    <definedName name="FOLHA01" localSheetId="9" hidden="1">{#N/A,#N/A,TRUE,"Serviços"}</definedName>
    <definedName name="FOLHA01" localSheetId="8" hidden="1">{#N/A,#N/A,TRUE,"Serviços"}</definedName>
    <definedName name="FOLHA01" hidden="1">{#N/A,#N/A,TRUE,"Serviços"}</definedName>
    <definedName name="FOLHA011" hidden="1">{#N/A,#N/A,TRUE,"Serviços"}</definedName>
    <definedName name="folha1" localSheetId="4" hidden="1">{#N/A,#N/A,TRUE,"Serviços"}</definedName>
    <definedName name="folha1" localSheetId="9" hidden="1">{#N/A,#N/A,TRUE,"Serviços"}</definedName>
    <definedName name="folha1" localSheetId="8" hidden="1">{#N/A,#N/A,TRUE,"Serviços"}</definedName>
    <definedName name="folha1" hidden="1">{#N/A,#N/A,TRUE,"Serviços"}</definedName>
    <definedName name="Folha1_11" localSheetId="4">#REF!</definedName>
    <definedName name="Folha1_11" localSheetId="15">#REF!</definedName>
    <definedName name="Folha1_11" localSheetId="9">#REF!</definedName>
    <definedName name="Folha1_11" localSheetId="8">#REF!</definedName>
    <definedName name="Folha1_11">#REF!</definedName>
    <definedName name="folha11" hidden="1">{#N/A,#N/A,TRUE,"Serviços"}</definedName>
    <definedName name="Folha2" localSheetId="4">#REF!</definedName>
    <definedName name="Folha2" localSheetId="15">#REF!</definedName>
    <definedName name="Folha2" localSheetId="9">#REF!</definedName>
    <definedName name="Folha2" localSheetId="8">#REF!</definedName>
    <definedName name="Folha2">#REF!</definedName>
    <definedName name="Folha2_11" localSheetId="4">#REF!</definedName>
    <definedName name="Folha2_11" localSheetId="15">#REF!</definedName>
    <definedName name="Folha2_11" localSheetId="9">#REF!</definedName>
    <definedName name="Folha2_11" localSheetId="8">#REF!</definedName>
    <definedName name="Folha2_11">#REF!</definedName>
    <definedName name="Folha4" localSheetId="15">#REF!</definedName>
    <definedName name="Folha4">#REF!</definedName>
    <definedName name="Folha4_11" localSheetId="15">#REF!</definedName>
    <definedName name="Folha4_11">#REF!</definedName>
    <definedName name="FolResumoFlorestas" localSheetId="4" hidden="1">{"'REL CUSTODIF'!$B$1:$H$72"}</definedName>
    <definedName name="FolResumoFlorestas" localSheetId="9" hidden="1">{"'REL CUSTODIF'!$B$1:$H$72"}</definedName>
    <definedName name="FolResumoFlorestas" localSheetId="8" hidden="1">{"'REL CUSTODIF'!$B$1:$H$72"}</definedName>
    <definedName name="FolResumoFlorestas" hidden="1">{"'REL CUSTODIF'!$B$1:$H$72"}</definedName>
    <definedName name="FOOR" localSheetId="4" hidden="1">{#N/A,#N/A,FALSE,"Plan1"}</definedName>
    <definedName name="FOOR" localSheetId="9" hidden="1">{#N/A,#N/A,FALSE,"Plan1"}</definedName>
    <definedName name="FOOR" localSheetId="8" hidden="1">{#N/A,#N/A,FALSE,"Plan1"}</definedName>
    <definedName name="FOOR" hidden="1">{#N/A,#N/A,FALSE,"Plan1"}</definedName>
    <definedName name="forcortdob" localSheetId="4">[184]composições!#REF!</definedName>
    <definedName name="forcortdob" localSheetId="15">[184]composições!#REF!</definedName>
    <definedName name="forcortdob">[184]composições!#REF!</definedName>
    <definedName name="FORMA">[163]SERVIÇOS!$G$23</definedName>
    <definedName name="FORMAMAN" localSheetId="4">#REF!</definedName>
    <definedName name="FORMAMAN" localSheetId="15">#REF!</definedName>
    <definedName name="FORMAMAN" localSheetId="9">#REF!</definedName>
    <definedName name="FORMAMAN" localSheetId="8">#REF!</definedName>
    <definedName name="FORMAMAN">#REF!</definedName>
    <definedName name="FORMAMAN_11" localSheetId="4">#REF!</definedName>
    <definedName name="FORMAMAN_11" localSheetId="15">#REF!</definedName>
    <definedName name="FORMAMAN_11" localSheetId="9">#REF!</definedName>
    <definedName name="FORMAMAN_11" localSheetId="8">#REF!</definedName>
    <definedName name="FORMAMAN_11">#REF!</definedName>
    <definedName name="FORMULÁRIO" localSheetId="4" hidden="1">{#N/A,#N/A,FALSE,"Plan1"}</definedName>
    <definedName name="FORMULÁRIO" localSheetId="9" hidden="1">{#N/A,#N/A,FALSE,"Plan1"}</definedName>
    <definedName name="FORMULÁRIO" localSheetId="8" hidden="1">{#N/A,#N/A,FALSE,"Plan1"}</definedName>
    <definedName name="FORMULÁRIO" hidden="1">{#N/A,#N/A,FALSE,"Plan1"}</definedName>
    <definedName name="formulas">[252]C!$B$112,[252]C!$B$50,[252]C!$B$174:$B$177,[252]C!$B$236:$B$239,[252]C!$B$298:$B$301,[252]C!$B$360:$B$362,[252]C!$B$422:$B$424,[252]C!$B$484:$B$486,[252]C!$B$546:$B$547,[252]C!$B$608:$B$609,[252]C!$B$671:$B$672,[252]C!$B$733:$B$734,[252]C!$B$795:$B$796,[252]C!$B$857:$B$858,[252]C!$B$980,[252]C!$B$1042,[252]C!$B$1104,[252]C!$B$1166:$B$1168,[252]C!$B$1228:$B$1230,[252]C!$B$1290:$B$1292</definedName>
    <definedName name="FORN.CIM.USINA" localSheetId="4">[116]Diagrama!$E$53</definedName>
    <definedName name="FORN.CIM.USINA">[117]Diagrama!$E$53</definedName>
    <definedName name="FORNEC_CAP20" localSheetId="4">#REF!</definedName>
    <definedName name="FORNEC_CAP20" localSheetId="15">#REF!</definedName>
    <definedName name="FORNEC_CAP20" localSheetId="9">#REF!</definedName>
    <definedName name="FORNEC_CAP20" localSheetId="8">#REF!</definedName>
    <definedName name="FORNEC_CAP20">#REF!</definedName>
    <definedName name="FORNEC_CM30" localSheetId="4">#REF!</definedName>
    <definedName name="FORNEC_CM30" localSheetId="15">#REF!</definedName>
    <definedName name="FORNEC_CM30" localSheetId="9">#REF!</definedName>
    <definedName name="FORNEC_CM30" localSheetId="8">#REF!</definedName>
    <definedName name="FORNEC_CM30">#REF!</definedName>
    <definedName name="fornec3Tr32" localSheetId="4">[184]composições!#REF!</definedName>
    <definedName name="fornec3Tr32" localSheetId="15">[184]composições!#REF!</definedName>
    <definedName name="fornec3Tr32" localSheetId="9">[184]composições!#REF!</definedName>
    <definedName name="fornec3Tr32" localSheetId="8">[184]composições!#REF!</definedName>
    <definedName name="fornec3Tr32">[184]composições!#REF!</definedName>
    <definedName name="fornecTr68" localSheetId="4">[184]composições!#REF!</definedName>
    <definedName name="fornecTr68" localSheetId="15">[184]composições!#REF!</definedName>
    <definedName name="fornecTr68" localSheetId="9">[184]composições!#REF!</definedName>
    <definedName name="fornecTr68" localSheetId="8">[184]composições!#REF!</definedName>
    <definedName name="fornecTr68">[184]composições!#REF!</definedName>
    <definedName name="FORRO" localSheetId="4" hidden="1">{#N/A,#N/A,FALSE,"Plan1"}</definedName>
    <definedName name="FORRO" localSheetId="9" hidden="1">{#N/A,#N/A,FALSE,"Plan1"}</definedName>
    <definedName name="FORRO" localSheetId="8" hidden="1">{#N/A,#N/A,FALSE,"Plan1"}</definedName>
    <definedName name="FORRO" hidden="1">{#N/A,#N/A,FALSE,"Plan1"}</definedName>
    <definedName name="fr">#N/A</definedName>
    <definedName name="FRDES" localSheetId="3">#REF!</definedName>
    <definedName name="FRDES">#REF!</definedName>
    <definedName name="fre">#N/A</definedName>
    <definedName name="FRESA" localSheetId="4">#REF!</definedName>
    <definedName name="FRESA" localSheetId="15">#REF!</definedName>
    <definedName name="FRESA" localSheetId="9">#REF!</definedName>
    <definedName name="FRESA" localSheetId="8">#REF!</definedName>
    <definedName name="FRESA">#REF!</definedName>
    <definedName name="FRESA_REC_REV" localSheetId="4">'[165]Memorial III'!$E$53</definedName>
    <definedName name="FRESA_REC_REV">'[165]Memorial III'!$E$53</definedName>
    <definedName name="FRESAGEM" localSheetId="4">'[90]Fresagem de Pista Ago-98'!#REF!</definedName>
    <definedName name="FRESAGEM" localSheetId="15">'[90]Fresagem de Pista Ago-98'!#REF!</definedName>
    <definedName name="FRESAGEM" localSheetId="9">'[90]Fresagem de Pista Ago-98'!#REF!</definedName>
    <definedName name="FRESAGEM" localSheetId="8">'[90]Fresagem de Pista Ago-98'!#REF!</definedName>
    <definedName name="FRESAGEM">'[90]Fresagem de Pista Ago-98'!#REF!</definedName>
    <definedName name="Fresagem01" hidden="1">{#N/A,#N/A,TRUE,"Serviços"}</definedName>
    <definedName name="Fresagem011" hidden="1">{#N/A,#N/A,TRUE,"Serviços"}</definedName>
    <definedName name="FRESAMA" localSheetId="4">[98]ROSTO!#REF!</definedName>
    <definedName name="FRESAMA" localSheetId="15">[98]ROSTO!#REF!</definedName>
    <definedName name="FRESAMA" localSheetId="9">[98]ROSTO!#REF!</definedName>
    <definedName name="FRESAMA" localSheetId="8">[98]ROSTO!#REF!</definedName>
    <definedName name="FRESAMA">[98]ROSTO!#REF!</definedName>
    <definedName name="FRESATA" localSheetId="4">#REF!</definedName>
    <definedName name="FRESATA" localSheetId="15">#REF!</definedName>
    <definedName name="FRESATA" localSheetId="9">#REF!</definedName>
    <definedName name="FRESATA" localSheetId="8">#REF!</definedName>
    <definedName name="FRESATA">#REF!</definedName>
    <definedName name="FRR" localSheetId="4" hidden="1">{#N/A,#N/A,FALSE,"Plan1"}</definedName>
    <definedName name="FRR" localSheetId="9" hidden="1">{#N/A,#N/A,FALSE,"Plan1"}</definedName>
    <definedName name="FRR" localSheetId="8" hidden="1">{#N/A,#N/A,FALSE,"Plan1"}</definedName>
    <definedName name="FRR" hidden="1">{#N/A,#N/A,FALSE,"Plan1"}</definedName>
    <definedName name="FRWAESR" localSheetId="4" hidden="1">{"'Quadro'!$A$4:$BG$78"}</definedName>
    <definedName name="FRWAESR" localSheetId="9" hidden="1">{"'Quadro'!$A$4:$BG$78"}</definedName>
    <definedName name="FRWAESR" localSheetId="8" hidden="1">{"'Quadro'!$A$4:$BG$78"}</definedName>
    <definedName name="FRWAESR" hidden="1">{"'Quadro'!$A$4:$BG$78"}</definedName>
    <definedName name="FS" localSheetId="15">#REF!</definedName>
    <definedName name="FS">#REF!</definedName>
    <definedName name="FSA" localSheetId="4" hidden="1">{"'Quadro'!$A$4:$BG$78"}</definedName>
    <definedName name="FSA" localSheetId="9" hidden="1">{"'Quadro'!$A$4:$BG$78"}</definedName>
    <definedName name="FSA" localSheetId="8" hidden="1">{"'Quadro'!$A$4:$BG$78"}</definedName>
    <definedName name="FSA" hidden="1">{"'Quadro'!$A$4:$BG$78"}</definedName>
    <definedName name="fsd" localSheetId="4" hidden="1">{"'gráf jan00'!$A$1:$AK$41"}</definedName>
    <definedName name="fsd" localSheetId="9" hidden="1">{"'gráf jan00'!$A$1:$AK$41"}</definedName>
    <definedName name="fsd" localSheetId="8" hidden="1">{"'gráf jan00'!$A$1:$AK$41"}</definedName>
    <definedName name="fsd" hidden="1">{"'gráf jan00'!$A$1:$AK$41"}</definedName>
    <definedName name="FSDF" localSheetId="4" hidden="1">{"'Quadro'!$A$4:$BG$78"}</definedName>
    <definedName name="FSDF" localSheetId="9" hidden="1">{"'Quadro'!$A$4:$BG$78"}</definedName>
    <definedName name="FSDF" localSheetId="8" hidden="1">{"'Quadro'!$A$4:$BG$78"}</definedName>
    <definedName name="FSDF" hidden="1">{"'Quadro'!$A$4:$BG$78"}</definedName>
    <definedName name="FSDS" localSheetId="4" hidden="1">{"'gráf jan00'!$A$1:$AK$41"}</definedName>
    <definedName name="FSDS" localSheetId="9" hidden="1">{"'gráf jan00'!$A$1:$AK$41"}</definedName>
    <definedName name="FSDS" localSheetId="8" hidden="1">{"'gráf jan00'!$A$1:$AK$41"}</definedName>
    <definedName name="FSDS" hidden="1">{"'gráf jan00'!$A$1:$AK$41"}</definedName>
    <definedName name="FTU" localSheetId="4" hidden="1">{"'Quadro'!$A$4:$BG$78"}</definedName>
    <definedName name="FTU" localSheetId="9" hidden="1">{"'Quadro'!$A$4:$BG$78"}</definedName>
    <definedName name="FTU" localSheetId="8" hidden="1">{"'Quadro'!$A$4:$BG$78"}</definedName>
    <definedName name="FTU" hidden="1">{"'Quadro'!$A$4:$BG$78"}</definedName>
    <definedName name="fuel" localSheetId="15">#REF!</definedName>
    <definedName name="fuel">#REF!</definedName>
    <definedName name="função" localSheetId="15">#REF!</definedName>
    <definedName name="função">#REF!</definedName>
    <definedName name="furador" localSheetId="4">'[159]mão de obra,leis e bdi'!$F$16</definedName>
    <definedName name="furador">'[159]mão de obra,leis e bdi'!$F$16</definedName>
    <definedName name="fwregwrgfd">[172]!fwregwrgfd</definedName>
    <definedName name="fx" localSheetId="4" hidden="1">{#N/A,#N/A,FALSE,"GERAL";#N/A,#N/A,FALSE,"012-96";#N/A,#N/A,FALSE,"018-96";#N/A,#N/A,FALSE,"027-96";#N/A,#N/A,FALSE,"059-96";#N/A,#N/A,FALSE,"076-96";#N/A,#N/A,FALSE,"019-97";#N/A,#N/A,FALSE,"021-97";#N/A,#N/A,FALSE,"022-97";#N/A,#N/A,FALSE,"028-97"}</definedName>
    <definedName name="fx" localSheetId="9" hidden="1">{#N/A,#N/A,FALSE,"GERAL";#N/A,#N/A,FALSE,"012-96";#N/A,#N/A,FALSE,"018-96";#N/A,#N/A,FALSE,"027-96";#N/A,#N/A,FALSE,"059-96";#N/A,#N/A,FALSE,"076-96";#N/A,#N/A,FALSE,"019-97";#N/A,#N/A,FALSE,"021-97";#N/A,#N/A,FALSE,"022-97";#N/A,#N/A,FALSE,"028-97"}</definedName>
    <definedName name="fx" localSheetId="8" hidden="1">{#N/A,#N/A,FALSE,"GERAL";#N/A,#N/A,FALSE,"012-96";#N/A,#N/A,FALSE,"018-96";#N/A,#N/A,FALSE,"027-96";#N/A,#N/A,FALSE,"059-96";#N/A,#N/A,FALSE,"076-96";#N/A,#N/A,FALSE,"019-97";#N/A,#N/A,FALSE,"021-97";#N/A,#N/A,FALSE,"022-97";#N/A,#N/A,FALSE,"028-97"}</definedName>
    <definedName name="fx" hidden="1">{#N/A,#N/A,FALSE,"GERAL";#N/A,#N/A,FALSE,"012-96";#N/A,#N/A,FALSE,"018-96";#N/A,#N/A,FALSE,"027-96";#N/A,#N/A,FALSE,"059-96";#N/A,#N/A,FALSE,"076-96";#N/A,#N/A,FALSE,"019-97";#N/A,#N/A,FALSE,"021-97";#N/A,#N/A,FALSE,"022-97";#N/A,#N/A,FALSE,"028-97"}</definedName>
    <definedName name="fx_horiz" localSheetId="4">#REF!</definedName>
    <definedName name="fx_horiz" localSheetId="15">#REF!</definedName>
    <definedName name="fx_horiz" localSheetId="21">#REF!</definedName>
    <definedName name="fx_horiz" localSheetId="9">#REF!</definedName>
    <definedName name="fx_horiz" localSheetId="8">#REF!</definedName>
    <definedName name="fx_horiz">#REF!</definedName>
    <definedName name="FxItensCkeckList">[169]PERGUNTAS!$D$3:$T$246</definedName>
    <definedName name="FxNatureza">[169]PERGUNTAS!$X$3:$Z$13</definedName>
    <definedName name="FxServico">[169]PERGUNTAS!$AC$3:$AE$8</definedName>
    <definedName name="g" localSheetId="4">[0]!Plan1</definedName>
    <definedName name="g" localSheetId="15">CORREÇÃO!Plan1</definedName>
    <definedName name="g" localSheetId="9">[0]!Plan1</definedName>
    <definedName name="g" localSheetId="8">[0]!Plan1</definedName>
    <definedName name="g">[0]!Plan1</definedName>
    <definedName name="g_1">#N/A</definedName>
    <definedName name="g_2">#N/A</definedName>
    <definedName name="gafdgad" localSheetId="4" hidden="1">{#N/A,#N/A,FALSE,"GERAL";#N/A,#N/A,FALSE,"012-96";#N/A,#N/A,FALSE,"018-96";#N/A,#N/A,FALSE,"027-96";#N/A,#N/A,FALSE,"059-96";#N/A,#N/A,FALSE,"076-96";#N/A,#N/A,FALSE,"019-97";#N/A,#N/A,FALSE,"021-97";#N/A,#N/A,FALSE,"022-97";#N/A,#N/A,FALSE,"028-97"}</definedName>
    <definedName name="gafdgad" localSheetId="9" hidden="1">{#N/A,#N/A,FALSE,"GERAL";#N/A,#N/A,FALSE,"012-96";#N/A,#N/A,FALSE,"018-96";#N/A,#N/A,FALSE,"027-96";#N/A,#N/A,FALSE,"059-96";#N/A,#N/A,FALSE,"076-96";#N/A,#N/A,FALSE,"019-97";#N/A,#N/A,FALSE,"021-97";#N/A,#N/A,FALSE,"022-97";#N/A,#N/A,FALSE,"028-97"}</definedName>
    <definedName name="gafdgad" localSheetId="8" hidden="1">{#N/A,#N/A,FALSE,"GERAL";#N/A,#N/A,FALSE,"012-96";#N/A,#N/A,FALSE,"018-96";#N/A,#N/A,FALSE,"027-96";#N/A,#N/A,FALSE,"059-96";#N/A,#N/A,FALSE,"076-96";#N/A,#N/A,FALSE,"019-97";#N/A,#N/A,FALSE,"021-97";#N/A,#N/A,FALSE,"022-97";#N/A,#N/A,FALSE,"028-97"}</definedName>
    <definedName name="gafdgad" hidden="1">{#N/A,#N/A,FALSE,"GERAL";#N/A,#N/A,FALSE,"012-96";#N/A,#N/A,FALSE,"018-96";#N/A,#N/A,FALSE,"027-96";#N/A,#N/A,FALSE,"059-96";#N/A,#N/A,FALSE,"076-96";#N/A,#N/A,FALSE,"019-97";#N/A,#N/A,FALSE,"021-97";#N/A,#N/A,FALSE,"022-97";#N/A,#N/A,FALSE,"028-97"}</definedName>
    <definedName name="gagadgffga" localSheetId="4" hidden="1">{#N/A,#N/A,FALSE,"GERAL";#N/A,#N/A,FALSE,"012-96";#N/A,#N/A,FALSE,"018-96";#N/A,#N/A,FALSE,"027-96";#N/A,#N/A,FALSE,"059-96";#N/A,#N/A,FALSE,"076-96";#N/A,#N/A,FALSE,"019-97";#N/A,#N/A,FALSE,"021-97";#N/A,#N/A,FALSE,"022-97";#N/A,#N/A,FALSE,"028-97"}</definedName>
    <definedName name="gagadgffga" localSheetId="9" hidden="1">{#N/A,#N/A,FALSE,"GERAL";#N/A,#N/A,FALSE,"012-96";#N/A,#N/A,FALSE,"018-96";#N/A,#N/A,FALSE,"027-96";#N/A,#N/A,FALSE,"059-96";#N/A,#N/A,FALSE,"076-96";#N/A,#N/A,FALSE,"019-97";#N/A,#N/A,FALSE,"021-97";#N/A,#N/A,FALSE,"022-97";#N/A,#N/A,FALSE,"028-97"}</definedName>
    <definedName name="gagadgffga" localSheetId="8" hidden="1">{#N/A,#N/A,FALSE,"GERAL";#N/A,#N/A,FALSE,"012-96";#N/A,#N/A,FALSE,"018-96";#N/A,#N/A,FALSE,"027-96";#N/A,#N/A,FALSE,"059-96";#N/A,#N/A,FALSE,"076-96";#N/A,#N/A,FALSE,"019-97";#N/A,#N/A,FALSE,"021-97";#N/A,#N/A,FALSE,"022-97";#N/A,#N/A,FALSE,"028-97"}</definedName>
    <definedName name="gagadgffga" hidden="1">{#N/A,#N/A,FALSE,"GERAL";#N/A,#N/A,FALSE,"012-96";#N/A,#N/A,FALSE,"018-96";#N/A,#N/A,FALSE,"027-96";#N/A,#N/A,FALSE,"059-96";#N/A,#N/A,FALSE,"076-96";#N/A,#N/A,FALSE,"019-97";#N/A,#N/A,FALSE,"021-97";#N/A,#N/A,FALSE,"022-97";#N/A,#N/A,FALSE,"028-97"}</definedName>
    <definedName name="gagagd" localSheetId="4" hidden="1">{#N/A,#N/A,FALSE,"GERAL";#N/A,#N/A,FALSE,"012-96";#N/A,#N/A,FALSE,"018-96";#N/A,#N/A,FALSE,"027-96";#N/A,#N/A,FALSE,"059-96";#N/A,#N/A,FALSE,"076-96";#N/A,#N/A,FALSE,"019-97";#N/A,#N/A,FALSE,"021-97";#N/A,#N/A,FALSE,"022-97";#N/A,#N/A,FALSE,"028-97"}</definedName>
    <definedName name="gagagd" localSheetId="9" hidden="1">{#N/A,#N/A,FALSE,"GERAL";#N/A,#N/A,FALSE,"012-96";#N/A,#N/A,FALSE,"018-96";#N/A,#N/A,FALSE,"027-96";#N/A,#N/A,FALSE,"059-96";#N/A,#N/A,FALSE,"076-96";#N/A,#N/A,FALSE,"019-97";#N/A,#N/A,FALSE,"021-97";#N/A,#N/A,FALSE,"022-97";#N/A,#N/A,FALSE,"028-97"}</definedName>
    <definedName name="gagagd" localSheetId="8" hidden="1">{#N/A,#N/A,FALSE,"GERAL";#N/A,#N/A,FALSE,"012-96";#N/A,#N/A,FALSE,"018-96";#N/A,#N/A,FALSE,"027-96";#N/A,#N/A,FALSE,"059-96";#N/A,#N/A,FALSE,"076-96";#N/A,#N/A,FALSE,"019-97";#N/A,#N/A,FALSE,"021-97";#N/A,#N/A,FALSE,"022-97";#N/A,#N/A,FALSE,"028-97"}</definedName>
    <definedName name="gagagd" hidden="1">{#N/A,#N/A,FALSE,"GERAL";#N/A,#N/A,FALSE,"012-96";#N/A,#N/A,FALSE,"018-96";#N/A,#N/A,FALSE,"027-96";#N/A,#N/A,FALSE,"059-96";#N/A,#N/A,FALSE,"076-96";#N/A,#N/A,FALSE,"019-97";#N/A,#N/A,FALSE,"021-97";#N/A,#N/A,FALSE,"022-97";#N/A,#N/A,FALSE,"028-97"}</definedName>
    <definedName name="galo" localSheetId="4" hidden="1">{#N/A,#N/A,FALSE,"GERAL";#N/A,#N/A,FALSE,"012-96";#N/A,#N/A,FALSE,"018-96";#N/A,#N/A,FALSE,"027-96";#N/A,#N/A,FALSE,"059-96";#N/A,#N/A,FALSE,"076-96";#N/A,#N/A,FALSE,"019-97";#N/A,#N/A,FALSE,"021-97";#N/A,#N/A,FALSE,"022-97";#N/A,#N/A,FALSE,"028-97"}</definedName>
    <definedName name="galo" localSheetId="9" hidden="1">{#N/A,#N/A,FALSE,"GERAL";#N/A,#N/A,FALSE,"012-96";#N/A,#N/A,FALSE,"018-96";#N/A,#N/A,FALSE,"027-96";#N/A,#N/A,FALSE,"059-96";#N/A,#N/A,FALSE,"076-96";#N/A,#N/A,FALSE,"019-97";#N/A,#N/A,FALSE,"021-97";#N/A,#N/A,FALSE,"022-97";#N/A,#N/A,FALSE,"028-97"}</definedName>
    <definedName name="galo" localSheetId="8" hidden="1">{#N/A,#N/A,FALSE,"GERAL";#N/A,#N/A,FALSE,"012-96";#N/A,#N/A,FALSE,"018-96";#N/A,#N/A,FALSE,"027-96";#N/A,#N/A,FALSE,"059-96";#N/A,#N/A,FALSE,"076-96";#N/A,#N/A,FALSE,"019-97";#N/A,#N/A,FALSE,"021-97";#N/A,#N/A,FALSE,"022-97";#N/A,#N/A,FALSE,"028-97"}</definedName>
    <definedName name="galo" hidden="1">{#N/A,#N/A,FALSE,"GERAL";#N/A,#N/A,FALSE,"012-96";#N/A,#N/A,FALSE,"018-96";#N/A,#N/A,FALSE,"027-96";#N/A,#N/A,FALSE,"059-96";#N/A,#N/A,FALSE,"076-96";#N/A,#N/A,FALSE,"019-97";#N/A,#N/A,FALSE,"021-97";#N/A,#N/A,FALSE,"022-97";#N/A,#N/A,FALSE,"028-97"}</definedName>
    <definedName name="GARDACORPO" localSheetId="4">#REF!</definedName>
    <definedName name="GARDACORPO" localSheetId="15">#REF!</definedName>
    <definedName name="GARDACORPO" localSheetId="9">#REF!</definedName>
    <definedName name="GARDACORPO" localSheetId="8">#REF!</definedName>
    <definedName name="GARDACORPO">#REF!</definedName>
    <definedName name="GARDACORPO_11" localSheetId="4">#REF!</definedName>
    <definedName name="GARDACORPO_11" localSheetId="15">#REF!</definedName>
    <definedName name="GARDACORPO_11" localSheetId="9">#REF!</definedName>
    <definedName name="GARDACORPO_11" localSheetId="8">#REF!</definedName>
    <definedName name="GARDACORPO_11">#REF!</definedName>
    <definedName name="garug01" localSheetId="4" hidden="1">{"'REL CUSTODIF'!$B$1:$H$72"}</definedName>
    <definedName name="garug01" localSheetId="9" hidden="1">{"'REL CUSTODIF'!$B$1:$H$72"}</definedName>
    <definedName name="garug01" localSheetId="8" hidden="1">{"'REL CUSTODIF'!$B$1:$H$72"}</definedName>
    <definedName name="garug01" hidden="1">{"'REL CUSTODIF'!$B$1:$H$72"}</definedName>
    <definedName name="gas" localSheetId="15">#REF!</definedName>
    <definedName name="GAS" localSheetId="21">'[207]INSUMOS BÁSICOS'!$E$66</definedName>
    <definedName name="gas">#REF!</definedName>
    <definedName name="GASEG" localSheetId="4" hidden="1">{"'Quadro'!$A$4:$BG$78"}</definedName>
    <definedName name="GASEG" localSheetId="9" hidden="1">{"'Quadro'!$A$4:$BG$78"}</definedName>
    <definedName name="GASEG" localSheetId="8" hidden="1">{"'Quadro'!$A$4:$BG$78"}</definedName>
    <definedName name="GASEG" hidden="1">{"'Quadro'!$A$4:$BG$78"}</definedName>
    <definedName name="GASOL" localSheetId="4">[253]INVENTÁRIO!$D$6</definedName>
    <definedName name="GASOL">[253]INVENTÁRIO!$D$6</definedName>
    <definedName name="gasol100" localSheetId="4">[40]INVENTÁRIO!$D$6</definedName>
    <definedName name="gasol100">[40]INVENTÁRIO!$D$6</definedName>
    <definedName name="GASOL2" localSheetId="4">[41]INVENTÁRIO!$D$6</definedName>
    <definedName name="GASOL2">[41]INVENTÁRIO!$D$6</definedName>
    <definedName name="GASOLINA" localSheetId="4">#REF!</definedName>
    <definedName name="GASOLINA" localSheetId="15">#REF!</definedName>
    <definedName name="GASOLINA" localSheetId="21">#REF!</definedName>
    <definedName name="GASOLINA" localSheetId="9">#REF!</definedName>
    <definedName name="GASOLINA" localSheetId="8">#REF!</definedName>
    <definedName name="GASOLINA">#REF!</definedName>
    <definedName name="GAST" localSheetId="4">[54]DADOS!$C$21</definedName>
    <definedName name="GAST">[55]DADOS!$C$21</definedName>
    <definedName name="GAVTG" localSheetId="4" hidden="1">{"'gráf jan00'!$A$1:$AK$41"}</definedName>
    <definedName name="GAVTG" localSheetId="9" hidden="1">{"'gráf jan00'!$A$1:$AK$41"}</definedName>
    <definedName name="GAVTG" localSheetId="8" hidden="1">{"'gráf jan00'!$A$1:$AK$41"}</definedName>
    <definedName name="GAVTG" hidden="1">{"'gráf jan00'!$A$1:$AK$41"}</definedName>
    <definedName name="GD">'[207]QUADRO 04 - PLANILHAS PREÇOS'!#REF!</definedName>
    <definedName name="gdf" localSheetId="4" hidden="1">{#N/A,#N/A,FALSE,"GERAL";#N/A,#N/A,FALSE,"012-96";#N/A,#N/A,FALSE,"018-96";#N/A,#N/A,FALSE,"027-96";#N/A,#N/A,FALSE,"059-96";#N/A,#N/A,FALSE,"076-96";#N/A,#N/A,FALSE,"019-97";#N/A,#N/A,FALSE,"021-97";#N/A,#N/A,FALSE,"022-97";#N/A,#N/A,FALSE,"028-97"}</definedName>
    <definedName name="gdf" localSheetId="9" hidden="1">{#N/A,#N/A,FALSE,"GERAL";#N/A,#N/A,FALSE,"012-96";#N/A,#N/A,FALSE,"018-96";#N/A,#N/A,FALSE,"027-96";#N/A,#N/A,FALSE,"059-96";#N/A,#N/A,FALSE,"076-96";#N/A,#N/A,FALSE,"019-97";#N/A,#N/A,FALSE,"021-97";#N/A,#N/A,FALSE,"022-97";#N/A,#N/A,FALSE,"028-97"}</definedName>
    <definedName name="gdf" localSheetId="8" hidden="1">{#N/A,#N/A,FALSE,"GERAL";#N/A,#N/A,FALSE,"012-96";#N/A,#N/A,FALSE,"018-96";#N/A,#N/A,FALSE,"027-96";#N/A,#N/A,FALSE,"059-96";#N/A,#N/A,FALSE,"076-96";#N/A,#N/A,FALSE,"019-97";#N/A,#N/A,FALSE,"021-97";#N/A,#N/A,FALSE,"022-97";#N/A,#N/A,FALSE,"028-97"}</definedName>
    <definedName name="gdf" hidden="1">{#N/A,#N/A,FALSE,"GERAL";#N/A,#N/A,FALSE,"012-96";#N/A,#N/A,FALSE,"018-96";#N/A,#N/A,FALSE,"027-96";#N/A,#N/A,FALSE,"059-96";#N/A,#N/A,FALSE,"076-96";#N/A,#N/A,FALSE,"019-97";#N/A,#N/A,FALSE,"021-97";#N/A,#N/A,FALSE,"022-97";#N/A,#N/A,FALSE,"028-97"}</definedName>
    <definedName name="gdfg" localSheetId="4" hidden="1">{"'gráf jan00'!$A$1:$AK$41"}</definedName>
    <definedName name="gdfg" localSheetId="9" hidden="1">{"'gráf jan00'!$A$1:$AK$41"}</definedName>
    <definedName name="gdfg" localSheetId="8" hidden="1">{"'gráf jan00'!$A$1:$AK$41"}</definedName>
    <definedName name="gdfg" hidden="1">{"'gráf jan00'!$A$1:$AK$41"}</definedName>
    <definedName name="GDS" localSheetId="4" hidden="1">{"'Quadro'!$A$4:$BG$78"}</definedName>
    <definedName name="GDS" localSheetId="9" hidden="1">{"'Quadro'!$A$4:$BG$78"}</definedName>
    <definedName name="GDS" localSheetId="8" hidden="1">{"'Quadro'!$A$4:$BG$78"}</definedName>
    <definedName name="GDS" hidden="1">{"'Quadro'!$A$4:$BG$78"}</definedName>
    <definedName name="GEOVANI" localSheetId="15">#REF!</definedName>
    <definedName name="GEOVANI">#REF!</definedName>
    <definedName name="GEOVANI_25" localSheetId="15">#REF!</definedName>
    <definedName name="GEOVANI_25">#REF!</definedName>
    <definedName name="GEOVANI2" localSheetId="4">[254]PROJETO!#REF!</definedName>
    <definedName name="GEOVANI2" localSheetId="15">[254]PROJETO!#REF!</definedName>
    <definedName name="GEOVANI2">[254]PROJETO!#REF!</definedName>
    <definedName name="GEOVANI2_25" localSheetId="4">[255]PROJETO!#REF!</definedName>
    <definedName name="GEOVANI2_25" localSheetId="15">[255]PROJETO!#REF!</definedName>
    <definedName name="GEOVANI2_25">[255]PROJETO!#REF!</definedName>
    <definedName name="GERAL" localSheetId="16">NÃO.DISP()</definedName>
    <definedName name="GERAL" localSheetId="3">NÃO.DISP()</definedName>
    <definedName name="GERAL" localSheetId="18">NÃO.DISP()</definedName>
    <definedName name="GERAL" localSheetId="19">NÃO.DISP()</definedName>
    <definedName name="GERAL" localSheetId="20">NÃO.DISP()</definedName>
    <definedName name="GERAL" localSheetId="17">NÃO.DISP()</definedName>
    <definedName name="GERAL">NÃO.DISP()</definedName>
    <definedName name="gertrudes" localSheetId="4" hidden="1">{#N/A,#N/A,FALSE,"GERAL";#N/A,#N/A,FALSE,"012-96";#N/A,#N/A,FALSE,"018-96";#N/A,#N/A,FALSE,"027-96";#N/A,#N/A,FALSE,"059-96";#N/A,#N/A,FALSE,"076-96";#N/A,#N/A,FALSE,"019-97";#N/A,#N/A,FALSE,"021-97";#N/A,#N/A,FALSE,"022-97";#N/A,#N/A,FALSE,"028-97"}</definedName>
    <definedName name="gertrudes" localSheetId="9" hidden="1">{#N/A,#N/A,FALSE,"GERAL";#N/A,#N/A,FALSE,"012-96";#N/A,#N/A,FALSE,"018-96";#N/A,#N/A,FALSE,"027-96";#N/A,#N/A,FALSE,"059-96";#N/A,#N/A,FALSE,"076-96";#N/A,#N/A,FALSE,"019-97";#N/A,#N/A,FALSE,"021-97";#N/A,#N/A,FALSE,"022-97";#N/A,#N/A,FALSE,"028-97"}</definedName>
    <definedName name="gertrudes" localSheetId="8" hidden="1">{#N/A,#N/A,FALSE,"GERAL";#N/A,#N/A,FALSE,"012-96";#N/A,#N/A,FALSE,"018-96";#N/A,#N/A,FALSE,"027-96";#N/A,#N/A,FALSE,"059-96";#N/A,#N/A,FALSE,"076-96";#N/A,#N/A,FALSE,"019-97";#N/A,#N/A,FALSE,"021-97";#N/A,#N/A,FALSE,"022-97";#N/A,#N/A,FALSE,"028-97"}</definedName>
    <definedName name="gertrudes" hidden="1">{#N/A,#N/A,FALSE,"GERAL";#N/A,#N/A,FALSE,"012-96";#N/A,#N/A,FALSE,"018-96";#N/A,#N/A,FALSE,"027-96";#N/A,#N/A,FALSE,"059-96";#N/A,#N/A,FALSE,"076-96";#N/A,#N/A,FALSE,"019-97";#N/A,#N/A,FALSE,"021-97";#N/A,#N/A,FALSE,"022-97";#N/A,#N/A,FALSE,"028-97"}</definedName>
    <definedName name="GFD" localSheetId="4" hidden="1">{"'gráf jan00'!$A$1:$AK$41"}</definedName>
    <definedName name="GFD" localSheetId="9" hidden="1">{"'gráf jan00'!$A$1:$AK$41"}</definedName>
    <definedName name="GFD" localSheetId="8" hidden="1">{"'gráf jan00'!$A$1:$AK$41"}</definedName>
    <definedName name="GFD" hidden="1">{"'gráf jan00'!$A$1:$AK$41"}</definedName>
    <definedName name="gfgfgfg" localSheetId="4" hidden="1">{#N/A,#N/A,FALSE,"MO (2)"}</definedName>
    <definedName name="gfgfgfg" localSheetId="21" hidden="1">{#N/A,#N/A,FALSE,"MO (2)"}</definedName>
    <definedName name="gfgfgfg" localSheetId="9" hidden="1">{#N/A,#N/A,FALSE,"MO (2)"}</definedName>
    <definedName name="gfgfgfg" localSheetId="8" hidden="1">{#N/A,#N/A,FALSE,"MO (2)"}</definedName>
    <definedName name="gfgfgfg" hidden="1">{#N/A,#N/A,FALSE,"MO (2)"}</definedName>
    <definedName name="gfghdhadeh" localSheetId="4" hidden="1">{#N/A,#N/A,FALSE,"GERAL";#N/A,#N/A,FALSE,"012-96";#N/A,#N/A,FALSE,"018-96";#N/A,#N/A,FALSE,"027-96";#N/A,#N/A,FALSE,"059-96";#N/A,#N/A,FALSE,"076-96";#N/A,#N/A,FALSE,"019-97";#N/A,#N/A,FALSE,"021-97";#N/A,#N/A,FALSE,"022-97";#N/A,#N/A,FALSE,"028-97"}</definedName>
    <definedName name="gfghdhadeh" localSheetId="9" hidden="1">{#N/A,#N/A,FALSE,"GERAL";#N/A,#N/A,FALSE,"012-96";#N/A,#N/A,FALSE,"018-96";#N/A,#N/A,FALSE,"027-96";#N/A,#N/A,FALSE,"059-96";#N/A,#N/A,FALSE,"076-96";#N/A,#N/A,FALSE,"019-97";#N/A,#N/A,FALSE,"021-97";#N/A,#N/A,FALSE,"022-97";#N/A,#N/A,FALSE,"028-97"}</definedName>
    <definedName name="gfghdhadeh" localSheetId="8" hidden="1">{#N/A,#N/A,FALSE,"GERAL";#N/A,#N/A,FALSE,"012-96";#N/A,#N/A,FALSE,"018-96";#N/A,#N/A,FALSE,"027-96";#N/A,#N/A,FALSE,"059-96";#N/A,#N/A,FALSE,"076-96";#N/A,#N/A,FALSE,"019-97";#N/A,#N/A,FALSE,"021-97";#N/A,#N/A,FALSE,"022-97";#N/A,#N/A,FALSE,"028-97"}</definedName>
    <definedName name="gfghdhadeh" hidden="1">{#N/A,#N/A,FALSE,"GERAL";#N/A,#N/A,FALSE,"012-96";#N/A,#N/A,FALSE,"018-96";#N/A,#N/A,FALSE,"027-96";#N/A,#N/A,FALSE,"059-96";#N/A,#N/A,FALSE,"076-96";#N/A,#N/A,FALSE,"019-97";#N/A,#N/A,FALSE,"021-97";#N/A,#N/A,FALSE,"022-97";#N/A,#N/A,FALSE,"028-97"}</definedName>
    <definedName name="gfghsfhaf" localSheetId="4" hidden="1">{#N/A,#N/A,FALSE,"GERAL";#N/A,#N/A,FALSE,"012-96";#N/A,#N/A,FALSE,"018-96";#N/A,#N/A,FALSE,"027-96";#N/A,#N/A,FALSE,"059-96";#N/A,#N/A,FALSE,"076-96";#N/A,#N/A,FALSE,"019-97";#N/A,#N/A,FALSE,"021-97";#N/A,#N/A,FALSE,"022-97";#N/A,#N/A,FALSE,"028-97"}</definedName>
    <definedName name="gfghsfhaf" localSheetId="9" hidden="1">{#N/A,#N/A,FALSE,"GERAL";#N/A,#N/A,FALSE,"012-96";#N/A,#N/A,FALSE,"018-96";#N/A,#N/A,FALSE,"027-96";#N/A,#N/A,FALSE,"059-96";#N/A,#N/A,FALSE,"076-96";#N/A,#N/A,FALSE,"019-97";#N/A,#N/A,FALSE,"021-97";#N/A,#N/A,FALSE,"022-97";#N/A,#N/A,FALSE,"028-97"}</definedName>
    <definedName name="gfghsfhaf" localSheetId="8" hidden="1">{#N/A,#N/A,FALSE,"GERAL";#N/A,#N/A,FALSE,"012-96";#N/A,#N/A,FALSE,"018-96";#N/A,#N/A,FALSE,"027-96";#N/A,#N/A,FALSE,"059-96";#N/A,#N/A,FALSE,"076-96";#N/A,#N/A,FALSE,"019-97";#N/A,#N/A,FALSE,"021-97";#N/A,#N/A,FALSE,"022-97";#N/A,#N/A,FALSE,"028-97"}</definedName>
    <definedName name="gfghsfhaf" hidden="1">{#N/A,#N/A,FALSE,"GERAL";#N/A,#N/A,FALSE,"012-96";#N/A,#N/A,FALSE,"018-96";#N/A,#N/A,FALSE,"027-96";#N/A,#N/A,FALSE,"059-96";#N/A,#N/A,FALSE,"076-96";#N/A,#N/A,FALSE,"019-97";#N/A,#N/A,FALSE,"021-97";#N/A,#N/A,FALSE,"022-97";#N/A,#N/A,FALSE,"028-97"}</definedName>
    <definedName name="GFSDG" localSheetId="3">[14]Consultoria!#REF!</definedName>
    <definedName name="GFSDG">[14]Consultoria!#REF!</definedName>
    <definedName name="gg" localSheetId="4" hidden="1">{#N/A,#N/A,FALSE,"GERAL";#N/A,#N/A,FALSE,"012-96";#N/A,#N/A,FALSE,"018-96";#N/A,#N/A,FALSE,"027-96";#N/A,#N/A,FALSE,"059-96";#N/A,#N/A,FALSE,"076-96";#N/A,#N/A,FALSE,"019-97";#N/A,#N/A,FALSE,"021-97";#N/A,#N/A,FALSE,"022-97";#N/A,#N/A,FALSE,"028-97"}</definedName>
    <definedName name="gg" localSheetId="9" hidden="1">{#N/A,#N/A,FALSE,"GERAL";#N/A,#N/A,FALSE,"012-96";#N/A,#N/A,FALSE,"018-96";#N/A,#N/A,FALSE,"027-96";#N/A,#N/A,FALSE,"059-96";#N/A,#N/A,FALSE,"076-96";#N/A,#N/A,FALSE,"019-97";#N/A,#N/A,FALSE,"021-97";#N/A,#N/A,FALSE,"022-97";#N/A,#N/A,FALSE,"028-97"}</definedName>
    <definedName name="gg" localSheetId="8" hidden="1">{#N/A,#N/A,FALSE,"GERAL";#N/A,#N/A,FALSE,"012-96";#N/A,#N/A,FALSE,"018-96";#N/A,#N/A,FALSE,"027-96";#N/A,#N/A,FALSE,"059-96";#N/A,#N/A,FALSE,"076-96";#N/A,#N/A,FALSE,"019-97";#N/A,#N/A,FALSE,"021-97";#N/A,#N/A,FALSE,"022-97";#N/A,#N/A,FALSE,"028-97"}</definedName>
    <definedName name="gg" hidden="1">{#N/A,#N/A,FALSE,"GERAL";#N/A,#N/A,FALSE,"012-96";#N/A,#N/A,FALSE,"018-96";#N/A,#N/A,FALSE,"027-96";#N/A,#N/A,FALSE,"059-96";#N/A,#N/A,FALSE,"076-96";#N/A,#N/A,FALSE,"019-97";#N/A,#N/A,FALSE,"021-97";#N/A,#N/A,FALSE,"022-97";#N/A,#N/A,FALSE,"028-97"}</definedName>
    <definedName name="ggad" localSheetId="4" hidden="1">{#N/A,#N/A,FALSE,"GERAL";#N/A,#N/A,FALSE,"012-96";#N/A,#N/A,FALSE,"018-96";#N/A,#N/A,FALSE,"027-96";#N/A,#N/A,FALSE,"059-96";#N/A,#N/A,FALSE,"076-96";#N/A,#N/A,FALSE,"019-97";#N/A,#N/A,FALSE,"021-97";#N/A,#N/A,FALSE,"022-97";#N/A,#N/A,FALSE,"028-97"}</definedName>
    <definedName name="ggad" localSheetId="9" hidden="1">{#N/A,#N/A,FALSE,"GERAL";#N/A,#N/A,FALSE,"012-96";#N/A,#N/A,FALSE,"018-96";#N/A,#N/A,FALSE,"027-96";#N/A,#N/A,FALSE,"059-96";#N/A,#N/A,FALSE,"076-96";#N/A,#N/A,FALSE,"019-97";#N/A,#N/A,FALSE,"021-97";#N/A,#N/A,FALSE,"022-97";#N/A,#N/A,FALSE,"028-97"}</definedName>
    <definedName name="ggad" localSheetId="8" hidden="1">{#N/A,#N/A,FALSE,"GERAL";#N/A,#N/A,FALSE,"012-96";#N/A,#N/A,FALSE,"018-96";#N/A,#N/A,FALSE,"027-96";#N/A,#N/A,FALSE,"059-96";#N/A,#N/A,FALSE,"076-96";#N/A,#N/A,FALSE,"019-97";#N/A,#N/A,FALSE,"021-97";#N/A,#N/A,FALSE,"022-97";#N/A,#N/A,FALSE,"028-97"}</definedName>
    <definedName name="ggad" hidden="1">{#N/A,#N/A,FALSE,"GERAL";#N/A,#N/A,FALSE,"012-96";#N/A,#N/A,FALSE,"018-96";#N/A,#N/A,FALSE,"027-96";#N/A,#N/A,FALSE,"059-96";#N/A,#N/A,FALSE,"076-96";#N/A,#N/A,FALSE,"019-97";#N/A,#N/A,FALSE,"021-97";#N/A,#N/A,FALSE,"022-97";#N/A,#N/A,FALSE,"028-97"}</definedName>
    <definedName name="ghghgh" localSheetId="4" hidden="1">{#N/A,#N/A,FALSE,"MO (2)"}</definedName>
    <definedName name="ghghgh" localSheetId="21" hidden="1">{#N/A,#N/A,FALSE,"MO (2)"}</definedName>
    <definedName name="ghghgh" localSheetId="9" hidden="1">{#N/A,#N/A,FALSE,"MO (2)"}</definedName>
    <definedName name="ghghgh" localSheetId="8" hidden="1">{#N/A,#N/A,FALSE,"MO (2)"}</definedName>
    <definedName name="ghghgh" hidden="1">{#N/A,#N/A,FALSE,"MO (2)"}</definedName>
    <definedName name="GHJ" localSheetId="21" hidden="1">{#N/A,#N/A,FALSE,"MO (2)"}</definedName>
    <definedName name="GHJ" hidden="1">{#N/A,#N/A,FALSE,"MO (2)"}</definedName>
    <definedName name="GHJJKGK" localSheetId="4" hidden="1">{"'gráf jan00'!$A$1:$AK$41"}</definedName>
    <definedName name="GHJJKGK" localSheetId="9" hidden="1">{"'gráf jan00'!$A$1:$AK$41"}</definedName>
    <definedName name="GHJJKGK" localSheetId="8" hidden="1">{"'gráf jan00'!$A$1:$AK$41"}</definedName>
    <definedName name="GHJJKGK" hidden="1">{"'gráf jan00'!$A$1:$AK$41"}</definedName>
    <definedName name="ghkghkghk">'[256]Sub-Base'!$S$33</definedName>
    <definedName name="GIGA" localSheetId="15">#REF!</definedName>
    <definedName name="GIGA">#REF!</definedName>
    <definedName name="GJ" localSheetId="4" hidden="1">{#N/A,#N/A,FALSE,"GERAL";#N/A,#N/A,FALSE,"012-96";#N/A,#N/A,FALSE,"018-96";#N/A,#N/A,FALSE,"027-96";#N/A,#N/A,FALSE,"059-96";#N/A,#N/A,FALSE,"076-96";#N/A,#N/A,FALSE,"019-97";#N/A,#N/A,FALSE,"021-97";#N/A,#N/A,FALSE,"022-97";#N/A,#N/A,FALSE,"028-97"}</definedName>
    <definedName name="GJ" localSheetId="9" hidden="1">{#N/A,#N/A,FALSE,"GERAL";#N/A,#N/A,FALSE,"012-96";#N/A,#N/A,FALSE,"018-96";#N/A,#N/A,FALSE,"027-96";#N/A,#N/A,FALSE,"059-96";#N/A,#N/A,FALSE,"076-96";#N/A,#N/A,FALSE,"019-97";#N/A,#N/A,FALSE,"021-97";#N/A,#N/A,FALSE,"022-97";#N/A,#N/A,FALSE,"028-97"}</definedName>
    <definedName name="GJ" localSheetId="8" hidden="1">{#N/A,#N/A,FALSE,"GERAL";#N/A,#N/A,FALSE,"012-96";#N/A,#N/A,FALSE,"018-96";#N/A,#N/A,FALSE,"027-96";#N/A,#N/A,FALSE,"059-96";#N/A,#N/A,FALSE,"076-96";#N/A,#N/A,FALSE,"019-97";#N/A,#N/A,FALSE,"021-97";#N/A,#N/A,FALSE,"022-97";#N/A,#N/A,FALSE,"028-97"}</definedName>
    <definedName name="GJ" hidden="1">{#N/A,#N/A,FALSE,"GERAL";#N/A,#N/A,FALSE,"012-96";#N/A,#N/A,FALSE,"018-96";#N/A,#N/A,FALSE,"027-96";#N/A,#N/A,FALSE,"059-96";#N/A,#N/A,FALSE,"076-96";#N/A,#N/A,FALSE,"019-97";#N/A,#N/A,FALSE,"021-97";#N/A,#N/A,FALSE,"022-97";#N/A,#N/A,FALSE,"028-97"}</definedName>
    <definedName name="gjgh" hidden="1">{#N/A,#N/A,FALSE,"GERAL";#N/A,#N/A,FALSE,"012-96";#N/A,#N/A,FALSE,"018-96";#N/A,#N/A,FALSE,"027-96";#N/A,#N/A,FALSE,"059-96";#N/A,#N/A,FALSE,"076-96";#N/A,#N/A,FALSE,"019-97";#N/A,#N/A,FALSE,"021-97";#N/A,#N/A,FALSE,"022-97";#N/A,#N/A,FALSE,"028-97"}</definedName>
    <definedName name="GJK" localSheetId="4" hidden="1">{#N/A,#N/A,FALSE,"GERAL";#N/A,#N/A,FALSE,"012-96";#N/A,#N/A,FALSE,"018-96";#N/A,#N/A,FALSE,"027-96";#N/A,#N/A,FALSE,"059-96";#N/A,#N/A,FALSE,"076-96";#N/A,#N/A,FALSE,"019-97";#N/A,#N/A,FALSE,"021-97";#N/A,#N/A,FALSE,"022-97";#N/A,#N/A,FALSE,"028-97"}</definedName>
    <definedName name="GJK" localSheetId="9" hidden="1">{#N/A,#N/A,FALSE,"GERAL";#N/A,#N/A,FALSE,"012-96";#N/A,#N/A,FALSE,"018-96";#N/A,#N/A,FALSE,"027-96";#N/A,#N/A,FALSE,"059-96";#N/A,#N/A,FALSE,"076-96";#N/A,#N/A,FALSE,"019-97";#N/A,#N/A,FALSE,"021-97";#N/A,#N/A,FALSE,"022-97";#N/A,#N/A,FALSE,"028-97"}</definedName>
    <definedName name="GJK" localSheetId="8" hidden="1">{#N/A,#N/A,FALSE,"GERAL";#N/A,#N/A,FALSE,"012-96";#N/A,#N/A,FALSE,"018-96";#N/A,#N/A,FALSE,"027-96";#N/A,#N/A,FALSE,"059-96";#N/A,#N/A,FALSE,"076-96";#N/A,#N/A,FALSE,"019-97";#N/A,#N/A,FALSE,"021-97";#N/A,#N/A,FALSE,"022-97";#N/A,#N/A,FALSE,"028-97"}</definedName>
    <definedName name="GJK" hidden="1">{#N/A,#N/A,FALSE,"GERAL";#N/A,#N/A,FALSE,"012-96";#N/A,#N/A,FALSE,"018-96";#N/A,#N/A,FALSE,"027-96";#N/A,#N/A,FALSE,"059-96";#N/A,#N/A,FALSE,"076-96";#N/A,#N/A,FALSE,"019-97";#N/A,#N/A,FALSE,"021-97";#N/A,#N/A,FALSE,"022-97";#N/A,#N/A,FALSE,"028-97"}</definedName>
    <definedName name="GP" localSheetId="4">"'file:///D:/Meus documentos/ANASTÁCIO/SERCEL/BR262990800.xls'#$SERVIÇOS.$#REF!$#REF!"</definedName>
    <definedName name="GP" localSheetId="15">'[72]SERVIÇOS digitado'!#REF!</definedName>
    <definedName name="GP" localSheetId="8">'[72]SERVIÇOS digitado'!#REF!</definedName>
    <definedName name="GP">'[72]SERVIÇOS digitado'!#REF!</definedName>
    <definedName name="GP_11" localSheetId="4">[70]SERVIÇOS!#REF!</definedName>
    <definedName name="GP_11" localSheetId="15">[70]SERVIÇOS!#REF!</definedName>
    <definedName name="GP_11" localSheetId="8">[70]SERVIÇOS!#REF!</definedName>
    <definedName name="GP_11">[70]SERVIÇOS!#REF!</definedName>
    <definedName name="GRADUADA" localSheetId="4">#REF!</definedName>
    <definedName name="GRADUADA" localSheetId="15">#REF!</definedName>
    <definedName name="GRADUADA" localSheetId="9">#REF!</definedName>
    <definedName name="GRADUADA" localSheetId="8">#REF!</definedName>
    <definedName name="GRADUADA">#REF!</definedName>
    <definedName name="GráficoICD" hidden="1">#N/A</definedName>
    <definedName name="GRAMA" localSheetId="4">#REF!</definedName>
    <definedName name="GRAMA" localSheetId="15">#REF!</definedName>
    <definedName name="GRAMA" localSheetId="21">#REF!</definedName>
    <definedName name="GRAMA" localSheetId="9">#REF!</definedName>
    <definedName name="GRAMA" localSheetId="8">#REF!</definedName>
    <definedName name="GRAMA">#REF!</definedName>
    <definedName name="grama_mudas" localSheetId="4">#REF!</definedName>
    <definedName name="grama_mudas" localSheetId="15">#REF!</definedName>
    <definedName name="grama_mudas" localSheetId="21">#REF!</definedName>
    <definedName name="grama_mudas" localSheetId="9">#REF!</definedName>
    <definedName name="grama_mudas" localSheetId="8">#REF!</definedName>
    <definedName name="grama_mudas">#REF!</definedName>
    <definedName name="grav" localSheetId="4" hidden="1">{#N/A,#N/A,FALSE,"GERAL";#N/A,#N/A,FALSE,"012-96";#N/A,#N/A,FALSE,"018-96";#N/A,#N/A,FALSE,"027-96";#N/A,#N/A,FALSE,"059-96";#N/A,#N/A,FALSE,"076-96";#N/A,#N/A,FALSE,"019-97";#N/A,#N/A,FALSE,"021-97";#N/A,#N/A,FALSE,"022-97";#N/A,#N/A,FALSE,"028-97"}</definedName>
    <definedName name="grav" localSheetId="9" hidden="1">{#N/A,#N/A,FALSE,"GERAL";#N/A,#N/A,FALSE,"012-96";#N/A,#N/A,FALSE,"018-96";#N/A,#N/A,FALSE,"027-96";#N/A,#N/A,FALSE,"059-96";#N/A,#N/A,FALSE,"076-96";#N/A,#N/A,FALSE,"019-97";#N/A,#N/A,FALSE,"021-97";#N/A,#N/A,FALSE,"022-97";#N/A,#N/A,FALSE,"028-97"}</definedName>
    <definedName name="grav" localSheetId="8" hidden="1">{#N/A,#N/A,FALSE,"GERAL";#N/A,#N/A,FALSE,"012-96";#N/A,#N/A,FALSE,"018-96";#N/A,#N/A,FALSE,"027-96";#N/A,#N/A,FALSE,"059-96";#N/A,#N/A,FALSE,"076-96";#N/A,#N/A,FALSE,"019-97";#N/A,#N/A,FALSE,"021-97";#N/A,#N/A,FALSE,"022-97";#N/A,#N/A,FALSE,"028-97"}</definedName>
    <definedName name="grav" hidden="1">{#N/A,#N/A,FALSE,"GERAL";#N/A,#N/A,FALSE,"012-96";#N/A,#N/A,FALSE,"018-96";#N/A,#N/A,FALSE,"027-96";#N/A,#N/A,FALSE,"059-96";#N/A,#N/A,FALSE,"076-96";#N/A,#N/A,FALSE,"019-97";#N/A,#N/A,FALSE,"021-97";#N/A,#N/A,FALSE,"022-97";#N/A,#N/A,FALSE,"028-97"}</definedName>
    <definedName name="_xlnm.Recorder" localSheetId="15">#REF!</definedName>
    <definedName name="_xlnm.Recorder" localSheetId="21">#REF!</definedName>
    <definedName name="_xlnm.Recorder" localSheetId="9">#REF!</definedName>
    <definedName name="_xlnm.Recorder">#REF!</definedName>
    <definedName name="grelha" localSheetId="4" hidden="1">{#N/A,#N/A,FALSE,"GERAL";#N/A,#N/A,FALSE,"012-96";#N/A,#N/A,FALSE,"018-96";#N/A,#N/A,FALSE,"027-96";#N/A,#N/A,FALSE,"059-96";#N/A,#N/A,FALSE,"076-96";#N/A,#N/A,FALSE,"019-97";#N/A,#N/A,FALSE,"021-97";#N/A,#N/A,FALSE,"022-97";#N/A,#N/A,FALSE,"028-97"}</definedName>
    <definedName name="grelha" localSheetId="9" hidden="1">{#N/A,#N/A,FALSE,"GERAL";#N/A,#N/A,FALSE,"012-96";#N/A,#N/A,FALSE,"018-96";#N/A,#N/A,FALSE,"027-96";#N/A,#N/A,FALSE,"059-96";#N/A,#N/A,FALSE,"076-96";#N/A,#N/A,FALSE,"019-97";#N/A,#N/A,FALSE,"021-97";#N/A,#N/A,FALSE,"022-97";#N/A,#N/A,FALSE,"028-97"}</definedName>
    <definedName name="grelha" localSheetId="8" hidden="1">{#N/A,#N/A,FALSE,"GERAL";#N/A,#N/A,FALSE,"012-96";#N/A,#N/A,FALSE,"018-96";#N/A,#N/A,FALSE,"027-96";#N/A,#N/A,FALSE,"059-96";#N/A,#N/A,FALSE,"076-96";#N/A,#N/A,FALSE,"019-97";#N/A,#N/A,FALSE,"021-97";#N/A,#N/A,FALSE,"022-97";#N/A,#N/A,FALSE,"028-97"}</definedName>
    <definedName name="grelha" hidden="1">{#N/A,#N/A,FALSE,"GERAL";#N/A,#N/A,FALSE,"012-96";#N/A,#N/A,FALSE,"018-96";#N/A,#N/A,FALSE,"027-96";#N/A,#N/A,FALSE,"059-96";#N/A,#N/A,FALSE,"076-96";#N/A,#N/A,FALSE,"019-97";#N/A,#N/A,FALSE,"021-97";#N/A,#N/A,FALSE,"022-97";#N/A,#N/A,FALSE,"028-97"}</definedName>
    <definedName name="gsdaga" localSheetId="4" hidden="1">{#N/A,#N/A,FALSE,"GERAL";#N/A,#N/A,FALSE,"012-96";#N/A,#N/A,FALSE,"018-96";#N/A,#N/A,FALSE,"027-96";#N/A,#N/A,FALSE,"059-96";#N/A,#N/A,FALSE,"076-96";#N/A,#N/A,FALSE,"019-97";#N/A,#N/A,FALSE,"021-97";#N/A,#N/A,FALSE,"022-97";#N/A,#N/A,FALSE,"028-97"}</definedName>
    <definedName name="gsdaga" localSheetId="9" hidden="1">{#N/A,#N/A,FALSE,"GERAL";#N/A,#N/A,FALSE,"012-96";#N/A,#N/A,FALSE,"018-96";#N/A,#N/A,FALSE,"027-96";#N/A,#N/A,FALSE,"059-96";#N/A,#N/A,FALSE,"076-96";#N/A,#N/A,FALSE,"019-97";#N/A,#N/A,FALSE,"021-97";#N/A,#N/A,FALSE,"022-97";#N/A,#N/A,FALSE,"028-97"}</definedName>
    <definedName name="gsdaga" localSheetId="8" hidden="1">{#N/A,#N/A,FALSE,"GERAL";#N/A,#N/A,FALSE,"012-96";#N/A,#N/A,FALSE,"018-96";#N/A,#N/A,FALSE,"027-96";#N/A,#N/A,FALSE,"059-96";#N/A,#N/A,FALSE,"076-96";#N/A,#N/A,FALSE,"019-97";#N/A,#N/A,FALSE,"021-97";#N/A,#N/A,FALSE,"022-97";#N/A,#N/A,FALSE,"028-97"}</definedName>
    <definedName name="gsdaga" hidden="1">{#N/A,#N/A,FALSE,"GERAL";#N/A,#N/A,FALSE,"012-96";#N/A,#N/A,FALSE,"018-96";#N/A,#N/A,FALSE,"027-96";#N/A,#N/A,FALSE,"059-96";#N/A,#N/A,FALSE,"076-96";#N/A,#N/A,FALSE,"019-97";#N/A,#N/A,FALSE,"021-97";#N/A,#N/A,FALSE,"022-97";#N/A,#N/A,FALSE,"028-97"}</definedName>
    <definedName name="gsdgs" localSheetId="4">[0]!Plan1</definedName>
    <definedName name="gsdgs" localSheetId="15">CORREÇÃO!Plan1</definedName>
    <definedName name="gsdgs" localSheetId="9">[0]!Plan1</definedName>
    <definedName name="gsdgs" localSheetId="8">[0]!Plan1</definedName>
    <definedName name="gsdgs">[0]!Plan1</definedName>
    <definedName name="gsdgs_1">#N/A</definedName>
    <definedName name="gsdgs_2">#N/A</definedName>
    <definedName name="gtryfj" localSheetId="4" hidden="1">{#N/A,#N/A,TRUE,"Serviços"}</definedName>
    <definedName name="gtryfj" localSheetId="9" hidden="1">{#N/A,#N/A,TRUE,"Serviços"}</definedName>
    <definedName name="gtryfj" localSheetId="8" hidden="1">{#N/A,#N/A,TRUE,"Serviços"}</definedName>
    <definedName name="gtryfj" hidden="1">{#N/A,#N/A,TRUE,"Serviços"}</definedName>
    <definedName name="gtryfjj" hidden="1">{#N/A,#N/A,TRUE,"Serviços"}</definedName>
    <definedName name="GUEDES" localSheetId="4">'[257]BR-230 POMBAL-S.GONÇALO'!$B$7</definedName>
    <definedName name="GUEDES">'[257]BR-230 POMBAL-S.GONÇALO'!$B$7</definedName>
    <definedName name="GUI" localSheetId="4" hidden="1">{#N/A,#N/A,FALSE,"GERAL";#N/A,#N/A,FALSE,"012-96";#N/A,#N/A,FALSE,"018-96";#N/A,#N/A,FALSE,"027-96";#N/A,#N/A,FALSE,"059-96";#N/A,#N/A,FALSE,"076-96";#N/A,#N/A,FALSE,"019-97";#N/A,#N/A,FALSE,"021-97";#N/A,#N/A,FALSE,"022-97";#N/A,#N/A,FALSE,"028-97"}</definedName>
    <definedName name="GUI" localSheetId="9" hidden="1">{#N/A,#N/A,FALSE,"GERAL";#N/A,#N/A,FALSE,"012-96";#N/A,#N/A,FALSE,"018-96";#N/A,#N/A,FALSE,"027-96";#N/A,#N/A,FALSE,"059-96";#N/A,#N/A,FALSE,"076-96";#N/A,#N/A,FALSE,"019-97";#N/A,#N/A,FALSE,"021-97";#N/A,#N/A,FALSE,"022-97";#N/A,#N/A,FALSE,"028-97"}</definedName>
    <definedName name="GUI" localSheetId="8" hidden="1">{#N/A,#N/A,FALSE,"GERAL";#N/A,#N/A,FALSE,"012-96";#N/A,#N/A,FALSE,"018-96";#N/A,#N/A,FALSE,"027-96";#N/A,#N/A,FALSE,"059-96";#N/A,#N/A,FALSE,"076-96";#N/A,#N/A,FALSE,"019-97";#N/A,#N/A,FALSE,"021-97";#N/A,#N/A,FALSE,"022-97";#N/A,#N/A,FALSE,"028-97"}</definedName>
    <definedName name="GUI" hidden="1">{#N/A,#N/A,FALSE,"GERAL";#N/A,#N/A,FALSE,"012-96";#N/A,#N/A,FALSE,"018-96";#N/A,#N/A,FALSE,"027-96";#N/A,#N/A,FALSE,"059-96";#N/A,#N/A,FALSE,"076-96";#N/A,#N/A,FALSE,"019-97";#N/A,#N/A,FALSE,"021-97";#N/A,#N/A,FALSE,"022-97";#N/A,#N/A,FALSE,"028-97"}</definedName>
    <definedName name="Guia">"Figura 1"</definedName>
    <definedName name="Guias" localSheetId="15">#REF!</definedName>
    <definedName name="Guias" localSheetId="21">#REF!</definedName>
    <definedName name="Guias" localSheetId="9">#REF!</definedName>
    <definedName name="Guias">#REF!</definedName>
    <definedName name="Guias_11" localSheetId="15">#REF!</definedName>
    <definedName name="Guias_11" localSheetId="9">#REF!</definedName>
    <definedName name="Guias_11">#REF!</definedName>
    <definedName name="H" localSheetId="4">#REF!</definedName>
    <definedName name="H" localSheetId="15">#REF!</definedName>
    <definedName name="H" localSheetId="9">#REF!</definedName>
    <definedName name="H" localSheetId="8">#REF!</definedName>
    <definedName name="H">#REF!</definedName>
    <definedName name="H_DIA" localSheetId="4">#REF!</definedName>
    <definedName name="H_DIA" localSheetId="15">#REF!</definedName>
    <definedName name="H_DIA">#REF!</definedName>
    <definedName name="H_MES" localSheetId="4">#REF!</definedName>
    <definedName name="H_MES" localSheetId="15">#REF!</definedName>
    <definedName name="H_MES">#REF!</definedName>
    <definedName name="H_SEM" localSheetId="15">#REF!</definedName>
    <definedName name="H_SEM">#REF!</definedName>
    <definedName name="há" localSheetId="15">#REF!</definedName>
    <definedName name="há">#REF!</definedName>
    <definedName name="HET" localSheetId="15">#REF!</definedName>
    <definedName name="HET">#REF!</definedName>
    <definedName name="hfdhsdjshjkdfghshsdhd" localSheetId="3">#REF!</definedName>
    <definedName name="hfdhsdjshjkdfghshsdhd">#REF!</definedName>
    <definedName name="hfs" localSheetId="4" hidden="1">{"'gráf jan00'!$A$1:$AK$41"}</definedName>
    <definedName name="hfs" localSheetId="9" hidden="1">{"'gráf jan00'!$A$1:$AK$41"}</definedName>
    <definedName name="hfs" localSheetId="8" hidden="1">{"'gráf jan00'!$A$1:$AK$41"}</definedName>
    <definedName name="hfs" hidden="1">{"'gráf jan00'!$A$1:$AK$41"}</definedName>
    <definedName name="HGHJ" localSheetId="4" hidden="1">{"'Quadro'!$A$4:$BG$78"}</definedName>
    <definedName name="HGHJ" localSheetId="9" hidden="1">{"'Quadro'!$A$4:$BG$78"}</definedName>
    <definedName name="HGHJ" localSheetId="8" hidden="1">{"'Quadro'!$A$4:$BG$78"}</definedName>
    <definedName name="HGHJ" hidden="1">{"'Quadro'!$A$4:$BG$78"}</definedName>
    <definedName name="HGRET" hidden="1">{"'RR'!$A$2:$E$81"}</definedName>
    <definedName name="hhhhh" localSheetId="4" hidden="1">{#N/A,#N/A,FALSE,"MO (2)"}</definedName>
    <definedName name="hhhhh" localSheetId="21" hidden="1">{#N/A,#N/A,FALSE,"MO (2)"}</definedName>
    <definedName name="hhhhh" localSheetId="9" hidden="1">{#N/A,#N/A,FALSE,"MO (2)"}</definedName>
    <definedName name="hhhhh" localSheetId="8" hidden="1">{#N/A,#N/A,FALSE,"MO (2)"}</definedName>
    <definedName name="hhhhh" hidden="1">{#N/A,#N/A,FALSE,"MO (2)"}</definedName>
    <definedName name="hi" localSheetId="15">#REF!</definedName>
    <definedName name="hi" localSheetId="21">#REF!</definedName>
    <definedName name="hi" localSheetId="9">#REF!</definedName>
    <definedName name="hi">#REF!</definedName>
    <definedName name="hi_10" localSheetId="15">#REF!</definedName>
    <definedName name="hi_10" localSheetId="9">#REF!</definedName>
    <definedName name="hi_10">#REF!</definedName>
    <definedName name="hi_25" localSheetId="15">#REF!</definedName>
    <definedName name="hi_25" localSheetId="9">#REF!</definedName>
    <definedName name="hi_25">#REF!</definedName>
    <definedName name="hi_27" localSheetId="15">#REF!</definedName>
    <definedName name="hi_27">#REF!</definedName>
    <definedName name="hi_29" localSheetId="15">#REF!</definedName>
    <definedName name="hi_29">#REF!</definedName>
    <definedName name="hi_9" localSheetId="15">#REF!</definedName>
    <definedName name="hi_9">#REF!</definedName>
    <definedName name="HIDRÁULICA">#N/A</definedName>
    <definedName name="HJ" localSheetId="16">[258]!PassaExtenso</definedName>
    <definedName name="HJ" localSheetId="4">[258]!PassaExtenso</definedName>
    <definedName name="HJ" localSheetId="18">[258]!PassaExtenso</definedName>
    <definedName name="HJ" localSheetId="19">[258]!PassaExtenso</definedName>
    <definedName name="HJ" localSheetId="15">[258]!PassaExtenso</definedName>
    <definedName name="HJ" localSheetId="20">[258]!PassaExtenso</definedName>
    <definedName name="HJ" localSheetId="17">[258]!PassaExtenso</definedName>
    <definedName name="HJ">[258]!PassaExtenso</definedName>
    <definedName name="HJ_12">#NAME?</definedName>
    <definedName name="HJ_3">NA()</definedName>
    <definedName name="HJ_9">NA()</definedName>
    <definedName name="hjhjhjhju" localSheetId="4" hidden="1">{#N/A,#N/A,FALSE,"MO (2)"}</definedName>
    <definedName name="hjhjhjhju" localSheetId="21" hidden="1">{#N/A,#N/A,FALSE,"MO (2)"}</definedName>
    <definedName name="hjhjhjhju" localSheetId="9" hidden="1">{#N/A,#N/A,FALSE,"MO (2)"}</definedName>
    <definedName name="hjhjhjhju" localSheetId="8" hidden="1">{#N/A,#N/A,FALSE,"MO (2)"}</definedName>
    <definedName name="hjhjhjhju" hidden="1">{#N/A,#N/A,FALSE,"MO (2)"}</definedName>
    <definedName name="hlç" localSheetId="4" hidden="1">{"'Quadro'!$A$4:$BG$78"}</definedName>
    <definedName name="hlç" localSheetId="9" hidden="1">{"'Quadro'!$A$4:$BG$78"}</definedName>
    <definedName name="hlç" localSheetId="8" hidden="1">{"'Quadro'!$A$4:$BG$78"}</definedName>
    <definedName name="hlç" hidden="1">{"'Quadro'!$A$4:$BG$78"}</definedName>
    <definedName name="hora" localSheetId="15">#REF!</definedName>
    <definedName name="hora">#REF!</definedName>
    <definedName name="HoraManha1">[259]Cadastro!$G$12</definedName>
    <definedName name="HoraManha2">[259]Cadastro!$G$14</definedName>
    <definedName name="HORAMÁQUINA" localSheetId="4">#REF!</definedName>
    <definedName name="HORAMÁQUINA" localSheetId="3">[88]TERRAPLENAGEM!#REF!</definedName>
    <definedName name="HORAMÁQUINA" localSheetId="15">#REF!</definedName>
    <definedName name="HORAMÁQUINA" localSheetId="7">#REF!</definedName>
    <definedName name="HORAMÁQUINA" localSheetId="9">#REF!</definedName>
    <definedName name="HORAMÁQUINA" localSheetId="8">#REF!</definedName>
    <definedName name="HORAMÁQUINA">[89]TERRAPLENAGEM!#REF!</definedName>
    <definedName name="HoraTarde1">[259]Cadastro!$G$16</definedName>
    <definedName name="HoraTarde2">[259]Cadastro!$G$18</definedName>
    <definedName name="HP" localSheetId="4">#REF!</definedName>
    <definedName name="HP" localSheetId="15">#REF!</definedName>
    <definedName name="HP" localSheetId="9">#REF!</definedName>
    <definedName name="HP" localSheetId="8">#REF!</definedName>
    <definedName name="HP">#REF!</definedName>
    <definedName name="HP.1" localSheetId="4">#REF!</definedName>
    <definedName name="HP.1" localSheetId="15">#REF!</definedName>
    <definedName name="HP.1" localSheetId="9">#REF!</definedName>
    <definedName name="HP.1" localSheetId="8">#REF!</definedName>
    <definedName name="HP.1">#REF!</definedName>
    <definedName name="hrf">#N/A</definedName>
    <definedName name="HSEM" localSheetId="4">#REF!</definedName>
    <definedName name="HSEM" localSheetId="15">#REF!</definedName>
    <definedName name="HSEM" localSheetId="9">#REF!</definedName>
    <definedName name="HSEM" localSheetId="8">#REF!</definedName>
    <definedName name="HSEM">#REF!</definedName>
    <definedName name="HSFHSFSDFHARFHARTAYRYT" localSheetId="3">#REF!</definedName>
    <definedName name="HSFHSFSDFHARFHARTAYRYT">#REF!</definedName>
    <definedName name="hshgsfghsghshg" localSheetId="3">#REF!</definedName>
    <definedName name="hshgsfghsghshg">#REF!</definedName>
    <definedName name="ht" localSheetId="4">[260]Base!$H$3</definedName>
    <definedName name="ht">[260]Base!$H$3</definedName>
    <definedName name="htm" hidden="1">{"'Plan1 (2)'!$A$5:$F$63"}</definedName>
    <definedName name="htmal_control3" localSheetId="4" hidden="1">{"'RR'!$A$2:$E$81"}</definedName>
    <definedName name="htmal_control3" localSheetId="9" hidden="1">{"'RR'!$A$2:$E$81"}</definedName>
    <definedName name="htmal_control3" localSheetId="8" hidden="1">{"'RR'!$A$2:$E$81"}</definedName>
    <definedName name="htmal_control3" hidden="1">{"'RR'!$A$2:$E$81"}</definedName>
    <definedName name="htmal_control4" localSheetId="4" hidden="1">{"'RR'!$A$2:$E$81"}</definedName>
    <definedName name="htmal_control4" localSheetId="9" hidden="1">{"'RR'!$A$2:$E$81"}</definedName>
    <definedName name="htmal_control4" localSheetId="8" hidden="1">{"'RR'!$A$2:$E$81"}</definedName>
    <definedName name="htmal_control4" hidden="1">{"'RR'!$A$2:$E$81"}</definedName>
    <definedName name="htmal_control5" localSheetId="4" hidden="1">{"'RR'!$A$2:$E$81"}</definedName>
    <definedName name="htmal_control5" localSheetId="9" hidden="1">{"'RR'!$A$2:$E$81"}</definedName>
    <definedName name="htmal_control5" localSheetId="8" hidden="1">{"'RR'!$A$2:$E$81"}</definedName>
    <definedName name="htmal_control5" hidden="1">{"'RR'!$A$2:$E$81"}</definedName>
    <definedName name="htmal_control6" localSheetId="4" hidden="1">{"'RR'!$A$2:$E$81"}</definedName>
    <definedName name="htmal_control6" localSheetId="9" hidden="1">{"'RR'!$A$2:$E$81"}</definedName>
    <definedName name="htmal_control6" localSheetId="8" hidden="1">{"'RR'!$A$2:$E$81"}</definedName>
    <definedName name="htmal_control6" hidden="1">{"'RR'!$A$2:$E$81"}</definedName>
    <definedName name="htmal_control7" localSheetId="4" hidden="1">{"'RR'!$A$2:$E$81"}</definedName>
    <definedName name="htmal_control7" localSheetId="9" hidden="1">{"'RR'!$A$2:$E$81"}</definedName>
    <definedName name="htmal_control7" localSheetId="8" hidden="1">{"'RR'!$A$2:$E$81"}</definedName>
    <definedName name="htmal_control7" hidden="1">{"'RR'!$A$2:$E$81"}</definedName>
    <definedName name="htmal_control8" localSheetId="4" hidden="1">{"'RR'!$A$2:$E$81"}</definedName>
    <definedName name="htmal_control8" localSheetId="9" hidden="1">{"'RR'!$A$2:$E$81"}</definedName>
    <definedName name="htmal_control8" localSheetId="8" hidden="1">{"'RR'!$A$2:$E$81"}</definedName>
    <definedName name="htmal_control8" hidden="1">{"'RR'!$A$2:$E$81"}</definedName>
    <definedName name="HTML_CodePage" hidden="1">1252</definedName>
    <definedName name="HTML_Control" localSheetId="4" hidden="1">{"'INDI DIV'!$A$5:$P$15","'INDI DIV'!$A$17:$P$24","'INDI DIV'!$A$26:$P$29","'INDI DIV'!$A$32:$P$32","'INDI DIV'!$A$35:$P$41","'INDI DIV'!$A$43:$P$48","'INDI DIV'!$A$50:$P$51","'INDI DIV'!$A$53:$P$54","'INDI DIV'!$A$56:$P$57","'INDI DIV'!$A$59:$P$60","'INDI DIV'!$A$1:$P$60"}</definedName>
    <definedName name="HTML_Control" localSheetId="9" hidden="1">{"'INDI DIV'!$A$5:$P$15","'INDI DIV'!$A$17:$P$24","'INDI DIV'!$A$26:$P$29","'INDI DIV'!$A$32:$P$32","'INDI DIV'!$A$35:$P$41","'INDI DIV'!$A$43:$P$48","'INDI DIV'!$A$50:$P$51","'INDI DIV'!$A$53:$P$54","'INDI DIV'!$A$56:$P$57","'INDI DIV'!$A$59:$P$60","'INDI DIV'!$A$1:$P$60"}</definedName>
    <definedName name="HTML_Control" localSheetId="8" hidden="1">{"'INDI DIV'!$A$5:$P$15","'INDI DIV'!$A$17:$P$24","'INDI DIV'!$A$26:$P$29","'INDI DIV'!$A$32:$P$32","'INDI DIV'!$A$35:$P$41","'INDI DIV'!$A$43:$P$48","'INDI DIV'!$A$50:$P$51","'INDI DIV'!$A$53:$P$54","'INDI DIV'!$A$56:$P$57","'INDI DIV'!$A$59:$P$60","'INDI DIV'!$A$1:$P$60"}</definedName>
    <definedName name="HTML_Control" hidden="1">{"'INDI DIV'!$A$5:$P$15","'INDI DIV'!$A$17:$P$24","'INDI DIV'!$A$26:$P$29","'INDI DIV'!$A$32:$P$32","'INDI DIV'!$A$35:$P$41","'INDI DIV'!$A$43:$P$48","'INDI DIV'!$A$50:$P$51","'INDI DIV'!$A$53:$P$54","'INDI DIV'!$A$56:$P$57","'INDI DIV'!$A$59:$P$60","'INDI DIV'!$A$1:$P$60"}</definedName>
    <definedName name="html_control10" localSheetId="4" hidden="1">{"'RR'!$A$2:$E$81"}</definedName>
    <definedName name="html_control10" localSheetId="9" hidden="1">{"'RR'!$A$2:$E$81"}</definedName>
    <definedName name="html_control10" localSheetId="8" hidden="1">{"'RR'!$A$2:$E$81"}</definedName>
    <definedName name="html_control10" hidden="1">{"'RR'!$A$2:$E$81"}</definedName>
    <definedName name="html_control11" localSheetId="4" hidden="1">{"'RR'!$A$2:$E$81"}</definedName>
    <definedName name="html_control11" localSheetId="9" hidden="1">{"'RR'!$A$2:$E$81"}</definedName>
    <definedName name="html_control11" localSheetId="8" hidden="1">{"'RR'!$A$2:$E$81"}</definedName>
    <definedName name="html_control11" hidden="1">{"'RR'!$A$2:$E$81"}</definedName>
    <definedName name="html_control12" localSheetId="4" hidden="1">{"'RR'!$A$2:$E$81"}</definedName>
    <definedName name="html_control12" localSheetId="9" hidden="1">{"'RR'!$A$2:$E$81"}</definedName>
    <definedName name="html_control12" localSheetId="8" hidden="1">{"'RR'!$A$2:$E$81"}</definedName>
    <definedName name="html_control12" hidden="1">{"'RR'!$A$2:$E$81"}</definedName>
    <definedName name="html_control13" localSheetId="4" hidden="1">{"'RR'!$A$2:$E$81"}</definedName>
    <definedName name="html_control13" localSheetId="9" hidden="1">{"'RR'!$A$2:$E$81"}</definedName>
    <definedName name="html_control13" localSheetId="8" hidden="1">{"'RR'!$A$2:$E$81"}</definedName>
    <definedName name="html_control13" hidden="1">{"'RR'!$A$2:$E$81"}</definedName>
    <definedName name="html_control14" localSheetId="4" hidden="1">{"'RR'!$A$2:$E$81"}</definedName>
    <definedName name="html_control14" localSheetId="9" hidden="1">{"'RR'!$A$2:$E$81"}</definedName>
    <definedName name="html_control14" localSheetId="8" hidden="1">{"'RR'!$A$2:$E$81"}</definedName>
    <definedName name="html_control14" hidden="1">{"'RR'!$A$2:$E$81"}</definedName>
    <definedName name="html_control2" localSheetId="4" hidden="1">{"'RR'!$A$2:$E$81"}</definedName>
    <definedName name="html_control2" localSheetId="9" hidden="1">{"'RR'!$A$2:$E$81"}</definedName>
    <definedName name="html_control2" localSheetId="8" hidden="1">{"'RR'!$A$2:$E$81"}</definedName>
    <definedName name="html_control2" hidden="1">{"'RR'!$A$2:$E$81"}</definedName>
    <definedName name="HTML_CONTROL20" localSheetId="4" hidden="1">{"'RR'!$A$2:$E$81"}</definedName>
    <definedName name="HTML_CONTROL20" localSheetId="9" hidden="1">{"'RR'!$A$2:$E$81"}</definedName>
    <definedName name="HTML_CONTROL20" localSheetId="8" hidden="1">{"'RR'!$A$2:$E$81"}</definedName>
    <definedName name="HTML_CONTROL20" hidden="1">{"'RR'!$A$2:$E$81"}</definedName>
    <definedName name="HTML_CONTROL21" localSheetId="4" hidden="1">{"'RR'!$A$2:$E$81"}</definedName>
    <definedName name="HTML_CONTROL21" localSheetId="9" hidden="1">{"'RR'!$A$2:$E$81"}</definedName>
    <definedName name="HTML_CONTROL21" localSheetId="8" hidden="1">{"'RR'!$A$2:$E$81"}</definedName>
    <definedName name="HTML_CONTROL21" hidden="1">{"'RR'!$A$2:$E$81"}</definedName>
    <definedName name="HTML_Description" hidden="1">""</definedName>
    <definedName name="HTML_Email" hidden="1">""</definedName>
    <definedName name="HTML_Header" hidden="1">"INDI DIV"</definedName>
    <definedName name="HTML_LastUpdate" hidden="1">"15-05-2003"</definedName>
    <definedName name="HTML_LineAfter" hidden="1">FALSE</definedName>
    <definedName name="HTML_LineBefore" hidden="1">FALSE</definedName>
    <definedName name="HTML_Name" hidden="1">"ROrdenez"</definedName>
    <definedName name="HTML_OBDlg2" hidden="1">TRUE</definedName>
    <definedName name="HTML_OBDlg4" hidden="1">TRUE</definedName>
    <definedName name="HTML_OS" hidden="1">0</definedName>
    <definedName name="HTML_PathFile" hidden="1">"D:\INFORMES\Indices\2003\Divisional\indices 20031.htm"</definedName>
    <definedName name="HTML_Title" hidden="1">"INFORME ENERGIA 2003"</definedName>
    <definedName name="HU" localSheetId="4" hidden="1">{"'gráf jan00'!$A$1:$AK$41"}</definedName>
    <definedName name="HU" localSheetId="9" hidden="1">{"'gráf jan00'!$A$1:$AK$41"}</definedName>
    <definedName name="HU" localSheetId="8" hidden="1">{"'gráf jan00'!$A$1:$AK$41"}</definedName>
    <definedName name="HU" hidden="1">{"'gráf jan00'!$A$1:$AK$41"}</definedName>
    <definedName name="hwaghwerytweryw" localSheetId="3">#REF!</definedName>
    <definedName name="hwaghwerytweryw">#REF!</definedName>
    <definedName name="i" localSheetId="4" hidden="1">{#N/A,#N/A,FALSE,"MO (2)"}</definedName>
    <definedName name="i" localSheetId="21" hidden="1">{#N/A,#N/A,FALSE,"MO (2)"}</definedName>
    <definedName name="i" localSheetId="9" hidden="1">{#N/A,#N/A,FALSE,"MO (2)"}</definedName>
    <definedName name="i" localSheetId="8" hidden="1">{#N/A,#N/A,FALSE,"MO (2)"}</definedName>
    <definedName name="i" hidden="1">{#N/A,#N/A,FALSE,"MO (2)"}</definedName>
    <definedName name="ic" localSheetId="4">'[261]Desmatamento '!$L$10</definedName>
    <definedName name="ic" localSheetId="21">'[249]Desmatamento '!$L$10</definedName>
    <definedName name="ic">'[261]Desmatamento '!$L$10</definedName>
    <definedName name="ic_10" localSheetId="4">'[262]Desmatamento '!$L$10</definedName>
    <definedName name="ic_10">'[262]Desmatamento '!$L$10</definedName>
    <definedName name="ic_6" localSheetId="4">'[262]Desmatamento '!$L$10</definedName>
    <definedName name="ic_6">'[262]Desmatamento '!$L$10</definedName>
    <definedName name="idem" localSheetId="4">#REF!</definedName>
    <definedName name="idem" localSheetId="15">#REF!</definedName>
    <definedName name="idem" localSheetId="21">#REF!</definedName>
    <definedName name="idem" localSheetId="9">#REF!</definedName>
    <definedName name="idem" localSheetId="8">#REF!</definedName>
    <definedName name="idem">#REF!</definedName>
    <definedName name="ILUM">#N/A</definedName>
    <definedName name="IM" localSheetId="4">#REF!</definedName>
    <definedName name="IM" localSheetId="15">#REF!</definedName>
    <definedName name="IM" localSheetId="21">#REF!</definedName>
    <definedName name="IM" localSheetId="9">#REF!</definedName>
    <definedName name="IM" localSheetId="8">#REF!</definedName>
    <definedName name="IM">#REF!</definedName>
    <definedName name="IM_25" localSheetId="4">#REF!</definedName>
    <definedName name="IM_25" localSheetId="15">#REF!</definedName>
    <definedName name="IM_25" localSheetId="9">#REF!</definedName>
    <definedName name="IM_25" localSheetId="8">#REF!</definedName>
    <definedName name="IM_25">#REF!</definedName>
    <definedName name="IMP" localSheetId="4">#REF!</definedName>
    <definedName name="IMP" localSheetId="15">#REF!</definedName>
    <definedName name="IMP" localSheetId="9">#REF!</definedName>
    <definedName name="IMP" localSheetId="8">#REF!</definedName>
    <definedName name="IMP">#REF!</definedName>
    <definedName name="IMPANT100" localSheetId="15">#REF!</definedName>
    <definedName name="IMPANT100">#REF!</definedName>
    <definedName name="IMPANT109" localSheetId="15">#REF!</definedName>
    <definedName name="IMPANT109">#REF!</definedName>
    <definedName name="IMPANT164" localSheetId="15">#REF!</definedName>
    <definedName name="IMPANT164">#REF!</definedName>
    <definedName name="IMPANT221" localSheetId="15">#REF!</definedName>
    <definedName name="IMPANT221">#REF!</definedName>
    <definedName name="IMPANT223" localSheetId="15">#REF!</definedName>
    <definedName name="IMPANT223">#REF!</definedName>
    <definedName name="IMPANT225" localSheetId="15">#REF!</definedName>
    <definedName name="IMPANT225">#REF!</definedName>
    <definedName name="IMPANT237" localSheetId="15">#REF!</definedName>
    <definedName name="IMPANT237">#REF!</definedName>
    <definedName name="IMPANT270" localSheetId="15">#REF!</definedName>
    <definedName name="IMPANT270">#REF!</definedName>
    <definedName name="IMPANT271" localSheetId="15">#REF!</definedName>
    <definedName name="IMPANT271">#REF!</definedName>
    <definedName name="IMPANT273" localSheetId="15">#REF!</definedName>
    <definedName name="IMPANT273">#REF!</definedName>
    <definedName name="IMPANT274" localSheetId="15">#REF!</definedName>
    <definedName name="IMPANT274">#REF!</definedName>
    <definedName name="IMPANT333" localSheetId="15">#REF!</definedName>
    <definedName name="IMPANT333">#REF!</definedName>
    <definedName name="IMPANT337" localSheetId="15">#REF!</definedName>
    <definedName name="IMPANT337">#REF!</definedName>
    <definedName name="IMPANT352" localSheetId="15">#REF!</definedName>
    <definedName name="IMPANT352">#REF!</definedName>
    <definedName name="IMPANT387ZC" localSheetId="15">#REF!</definedName>
    <definedName name="IMPANT387ZC">#REF!</definedName>
    <definedName name="IMPANT387ZN" localSheetId="15">#REF!</definedName>
    <definedName name="IMPANT387ZN">#REF!</definedName>
    <definedName name="IMPANT387ZS" localSheetId="15">#REF!</definedName>
    <definedName name="IMPANT387ZS">#REF!</definedName>
    <definedName name="IMPANT809" localSheetId="15">#REF!</definedName>
    <definedName name="IMPANT809">#REF!</definedName>
    <definedName name="IMPANTTOTAL387" localSheetId="15">#REF!</definedName>
    <definedName name="IMPANTTOTAL387">#REF!</definedName>
    <definedName name="IMPERMEABILIZA">#N/A</definedName>
    <definedName name="IMPEXE100" localSheetId="4">#REF!</definedName>
    <definedName name="IMPEXE100" localSheetId="15">#REF!</definedName>
    <definedName name="IMPEXE100" localSheetId="9">#REF!</definedName>
    <definedName name="IMPEXE100" localSheetId="8">#REF!</definedName>
    <definedName name="IMPEXE100">#REF!</definedName>
    <definedName name="IMPEXE109" localSheetId="4">#REF!</definedName>
    <definedName name="IMPEXE109" localSheetId="15">#REF!</definedName>
    <definedName name="IMPEXE109" localSheetId="9">#REF!</definedName>
    <definedName name="IMPEXE109" localSheetId="8">#REF!</definedName>
    <definedName name="IMPEXE109">#REF!</definedName>
    <definedName name="IMPEXE164" localSheetId="4">#REF!</definedName>
    <definedName name="IMPEXE164" localSheetId="15">#REF!</definedName>
    <definedName name="IMPEXE164" localSheetId="9">#REF!</definedName>
    <definedName name="IMPEXE164" localSheetId="8">#REF!</definedName>
    <definedName name="IMPEXE164">#REF!</definedName>
    <definedName name="IMPEXE221" localSheetId="15">#REF!</definedName>
    <definedName name="IMPEXE221">#REF!</definedName>
    <definedName name="IMPEXE223" localSheetId="15">#REF!</definedName>
    <definedName name="IMPEXE223">#REF!</definedName>
    <definedName name="IMPEXE225" localSheetId="15">#REF!</definedName>
    <definedName name="IMPEXE225">#REF!</definedName>
    <definedName name="IMPEXE237" localSheetId="15">#REF!</definedName>
    <definedName name="IMPEXE237">#REF!</definedName>
    <definedName name="IMPEXE270" localSheetId="15">#REF!</definedName>
    <definedName name="IMPEXE270">#REF!</definedName>
    <definedName name="IMPEXE271" localSheetId="15">#REF!</definedName>
    <definedName name="IMPEXE271">#REF!</definedName>
    <definedName name="IMPEXE273" localSheetId="15">#REF!</definedName>
    <definedName name="IMPEXE273">#REF!</definedName>
    <definedName name="IMPEXE274" localSheetId="15">#REF!</definedName>
    <definedName name="IMPEXE274">#REF!</definedName>
    <definedName name="IMPEXE333" localSheetId="15">#REF!</definedName>
    <definedName name="IMPEXE333">#REF!</definedName>
    <definedName name="IMPEXE337" localSheetId="15">#REF!</definedName>
    <definedName name="IMPEXE337">#REF!</definedName>
    <definedName name="IMPEXE352" localSheetId="15">#REF!</definedName>
    <definedName name="IMPEXE352">#REF!</definedName>
    <definedName name="IMPEXE387ZC" localSheetId="15">#REF!</definedName>
    <definedName name="IMPEXE387ZC">#REF!</definedName>
    <definedName name="IMPEXE387ZN" localSheetId="15">#REF!</definedName>
    <definedName name="IMPEXE387ZN">#REF!</definedName>
    <definedName name="IMPEXE387ZS" localSheetId="15">#REF!</definedName>
    <definedName name="IMPEXE387ZS">#REF!</definedName>
    <definedName name="IMPEXETOTAL387" localSheetId="15">#REF!</definedName>
    <definedName name="IMPEXETOTAL387">#REF!</definedName>
    <definedName name="implant101" localSheetId="15">#REF!</definedName>
    <definedName name="implant101">#REF!</definedName>
    <definedName name="IMPMA" localSheetId="4">[98]ROSTO!#REF!</definedName>
    <definedName name="IMPMA" localSheetId="15">[98]ROSTO!#REF!</definedName>
    <definedName name="IMPMA">[98]ROSTO!#REF!</definedName>
    <definedName name="IMPR1" localSheetId="4">#REF!</definedName>
    <definedName name="IMPR1" localSheetId="15">#REF!</definedName>
    <definedName name="IMPR1" localSheetId="9">#REF!</definedName>
    <definedName name="IMPR1" localSheetId="8">#REF!</definedName>
    <definedName name="IMPR1">#REF!</definedName>
    <definedName name="IMPR2" localSheetId="4">#REF!</definedName>
    <definedName name="IMPR2" localSheetId="15">#REF!</definedName>
    <definedName name="IMPR2" localSheetId="9">#REF!</definedName>
    <definedName name="IMPR2" localSheetId="8">#REF!</definedName>
    <definedName name="IMPR2">#REF!</definedName>
    <definedName name="IMPR3" localSheetId="4">#REF!</definedName>
    <definedName name="IMPR3" localSheetId="15">#REF!</definedName>
    <definedName name="IMPR3" localSheetId="9">#REF!</definedName>
    <definedName name="IMPR3" localSheetId="8">#REF!</definedName>
    <definedName name="IMPR3">#REF!</definedName>
    <definedName name="IMPRI_RCGP" localSheetId="4">'[165]Memorial III'!$E$47</definedName>
    <definedName name="IMPRI_RCGP">'[165]Memorial III'!$E$47</definedName>
    <definedName name="IMPRIMAÇÃO" localSheetId="4">#REF!</definedName>
    <definedName name="IMPRIMAÇÃO" localSheetId="15">#REF!</definedName>
    <definedName name="IMPRIMAÇÃO" localSheetId="9">#REF!</definedName>
    <definedName name="IMPRIMAÇÃO" localSheetId="8">#REF!</definedName>
    <definedName name="IMPRIMAÇÃO">#REF!</definedName>
    <definedName name="IMPRIMAÇÃOREMUFMAN">"$#REF!.$R$39"</definedName>
    <definedName name="Imprimir_títulos_IM">#N/A</definedName>
    <definedName name="IMPTA" localSheetId="4">#REF!</definedName>
    <definedName name="IMPTA" localSheetId="15">#REF!</definedName>
    <definedName name="IMPTA" localSheetId="9">#REF!</definedName>
    <definedName name="IMPTA" localSheetId="8">#REF!</definedName>
    <definedName name="IMPTA">#REF!</definedName>
    <definedName name="IND" localSheetId="21">#REF!</definedName>
    <definedName name="IND">"$#REF!.$I$#REF!"</definedName>
    <definedName name="INDI" localSheetId="4">#REF!</definedName>
    <definedName name="INDI" localSheetId="15">#REF!</definedName>
    <definedName name="INDI" localSheetId="21">#REF!</definedName>
    <definedName name="INDI" localSheetId="9">#REF!</definedName>
    <definedName name="INDI" localSheetId="8">#REF!</definedName>
    <definedName name="INDI">#REF!</definedName>
    <definedName name="indi_33" localSheetId="4">#REF!</definedName>
    <definedName name="indi_33" localSheetId="15">#REF!</definedName>
    <definedName name="indi_33" localSheetId="21">#REF!</definedName>
    <definedName name="indi_33" localSheetId="9">#REF!</definedName>
    <definedName name="indi_33" localSheetId="8">#REF!</definedName>
    <definedName name="indi_33">#REF!</definedName>
    <definedName name="INDI22" localSheetId="4">#REF!</definedName>
    <definedName name="INDI22" localSheetId="15">#REF!</definedName>
    <definedName name="INDI22" localSheetId="21">#REF!</definedName>
    <definedName name="INDI22" localSheetId="9">#REF!</definedName>
    <definedName name="INDI22" localSheetId="8">#REF!</definedName>
    <definedName name="INDI22">#REF!</definedName>
    <definedName name="INDICE" localSheetId="4">#REF!</definedName>
    <definedName name="INDICE" localSheetId="15">#REF!</definedName>
    <definedName name="INDICE">#REF!</definedName>
    <definedName name="indice_2" localSheetId="4">#REF!</definedName>
    <definedName name="indice_2" localSheetId="15">#REF!</definedName>
    <definedName name="indice_2" localSheetId="21">#REF!</definedName>
    <definedName name="indice_2">#REF!</definedName>
    <definedName name="INDICEI1">#REF!</definedName>
    <definedName name="inic" localSheetId="15">#REF!</definedName>
    <definedName name="inic" localSheetId="21">#REF!</definedName>
    <definedName name="inic">#REF!</definedName>
    <definedName name="INIC.TRECHO" localSheetId="4">#REF!</definedName>
    <definedName name="INIC.TRECHO" localSheetId="15">#REF!</definedName>
    <definedName name="INIC.TRECHO">#REF!</definedName>
    <definedName name="INIC.TRECHO_P" localSheetId="15">#REF!</definedName>
    <definedName name="INIC.TRECHO_P">#REF!</definedName>
    <definedName name="INICIO" localSheetId="4">'[221]Vínculo (2)'!$Y$8</definedName>
    <definedName name="INICIO">'[222]Vínculo (2)'!$Y$8</definedName>
    <definedName name="início" localSheetId="4">#REF!</definedName>
    <definedName name="início" localSheetId="15">#REF!</definedName>
    <definedName name="início" localSheetId="9">#REF!</definedName>
    <definedName name="início" localSheetId="8">#REF!</definedName>
    <definedName name="início">#REF!</definedName>
    <definedName name="INS_TVE_CBUQ" localSheetId="4">#REF!</definedName>
    <definedName name="INS_TVE_CBUQ" localSheetId="15">#REF!</definedName>
    <definedName name="INS_TVE_CBUQ" localSheetId="9">#REF!</definedName>
    <definedName name="INS_TVE_CBUQ" localSheetId="8">#REF!</definedName>
    <definedName name="INS_TVE_CBUQ">#REF!</definedName>
    <definedName name="INS_TVE_LAMA" localSheetId="4">#REF!</definedName>
    <definedName name="INS_TVE_LAMA" localSheetId="15">#REF!</definedName>
    <definedName name="INS_TVE_LAMA" localSheetId="9">#REF!</definedName>
    <definedName name="INS_TVE_LAMA" localSheetId="8">#REF!</definedName>
    <definedName name="INS_TVE_LAMA">#REF!</definedName>
    <definedName name="INS_TVE_MICRO" localSheetId="15">#REF!</definedName>
    <definedName name="INS_TVE_MICRO">#REF!</definedName>
    <definedName name="INS_TVMP_CBUQ" localSheetId="15">#REF!</definedName>
    <definedName name="INS_TVMP_CBUQ">#REF!</definedName>
    <definedName name="INS_TVMP_LAMA" localSheetId="15">#REF!</definedName>
    <definedName name="INS_TVMP_LAMA">#REF!</definedName>
    <definedName name="INS_TVMP_MICRO" localSheetId="15">#REF!</definedName>
    <definedName name="INS_TVMP_MICRO">#REF!</definedName>
    <definedName name="INS_TVMR_CBUQ" localSheetId="15">#REF!</definedName>
    <definedName name="INS_TVMR_CBUQ">#REF!</definedName>
    <definedName name="INS_TVMR_LAMA" localSheetId="15">#REF!</definedName>
    <definedName name="INS_TVMR_LAMA">#REF!</definedName>
    <definedName name="INS_TVMR_MICRO" localSheetId="15">#REF!</definedName>
    <definedName name="INS_TVMR_MICRO">#REF!</definedName>
    <definedName name="INS_TVP_CBUQ" localSheetId="15">#REF!</definedName>
    <definedName name="INS_TVP_CBUQ">#REF!</definedName>
    <definedName name="INS_TVP_LAMA" localSheetId="15">#REF!</definedName>
    <definedName name="INS_TVP_LAMA">#REF!</definedName>
    <definedName name="INS_TVP_MICRO" localSheetId="15">#REF!</definedName>
    <definedName name="INS_TVP_MICRO">#REF!</definedName>
    <definedName name="INS_TVR_CBUQ" localSheetId="15">#REF!</definedName>
    <definedName name="INS_TVR_CBUQ">#REF!</definedName>
    <definedName name="INS_TVR_LAMA" localSheetId="15">#REF!</definedName>
    <definedName name="INS_TVR_LAMA">#REF!</definedName>
    <definedName name="INS_TVR_MICRO" localSheetId="15">#REF!</definedName>
    <definedName name="INS_TVR_MICRO">#REF!</definedName>
    <definedName name="Inst_hidráulicas">"$#REF!.$A$209"</definedName>
    <definedName name="Inst_sanitárias">"$#REF!.$A$224"</definedName>
    <definedName name="INSUMO">[263]Vínculo!$K$30:$K$47</definedName>
    <definedName name="insumos" localSheetId="3">#REF!</definedName>
    <definedName name="Insumos" localSheetId="15" hidden="1">#REF!</definedName>
    <definedName name="Insumos" localSheetId="7" hidden="1">#REF!</definedName>
    <definedName name="insumos">#REF!</definedName>
    <definedName name="INSUMOS_USADOS" localSheetId="15">#REF!</definedName>
    <definedName name="INSUMOS_USADOS">#REF!</definedName>
    <definedName name="INSUMOSBETUMINOSOS" localSheetId="4">[264]ANP!$A$6:$D$10</definedName>
    <definedName name="INSUMOSBETUMINOSOS" localSheetId="15">#REF!</definedName>
    <definedName name="INSUMOSBETUMINOSOS" localSheetId="8">#REF!</definedName>
    <definedName name="INSUMOSBETUMINOSOS">#REF!</definedName>
    <definedName name="INTE">#N/A</definedName>
    <definedName name="intervencoes" localSheetId="16">[265]!PassaExtenso</definedName>
    <definedName name="intervencoes" localSheetId="4">[265]!PassaExtenso</definedName>
    <definedName name="intervencoes" localSheetId="18">[265]!PassaExtenso</definedName>
    <definedName name="intervencoes" localSheetId="19">[265]!PassaExtenso</definedName>
    <definedName name="intervencoes" localSheetId="15">[265]!PassaExtenso</definedName>
    <definedName name="intervencoes" localSheetId="20">[265]!PassaExtenso</definedName>
    <definedName name="intervencoes" localSheetId="17">[265]!PassaExtenso</definedName>
    <definedName name="intervencoes">[265]!PassaExtenso</definedName>
    <definedName name="Intran" localSheetId="4" hidden="1">{"'teste'!$B$2:$R$49"}</definedName>
    <definedName name="Intran" localSheetId="9" hidden="1">{"'teste'!$B$2:$R$49"}</definedName>
    <definedName name="Intran" localSheetId="8" hidden="1">{"'teste'!$B$2:$R$49"}</definedName>
    <definedName name="Intran" hidden="1">{"'teste'!$B$2:$R$49"}</definedName>
    <definedName name="IPAV">[266]DADOS!$H$8</definedName>
    <definedName name="IR" localSheetId="15">#REF!</definedName>
    <definedName name="IR">#REF!</definedName>
    <definedName name="IRPARA" localSheetId="15">#REF!</definedName>
    <definedName name="IRPARA">#REF!</definedName>
    <definedName name="IRPJ" localSheetId="15">#REF!</definedName>
    <definedName name="IRPJ">#REF!</definedName>
    <definedName name="IRRF" localSheetId="15">#REF!</definedName>
    <definedName name="IRRF">#REF!</definedName>
    <definedName name="ISS_A" localSheetId="15">#REF!</definedName>
    <definedName name="ISS_A">#REF!</definedName>
    <definedName name="ISS_E" localSheetId="15">#REF!</definedName>
    <definedName name="ISS_E">#REF!</definedName>
    <definedName name="ISSQN" localSheetId="4">'[100]Orçam. AET'!$B$10</definedName>
    <definedName name="ISSQN" localSheetId="21">#N/A</definedName>
    <definedName name="ISSQN">'[100]Orçam. AET'!$B$10</definedName>
    <definedName name="Item" localSheetId="4">'[267]Planilha Original'!$A$2:$X$3277</definedName>
    <definedName name="Item">'[267]Planilha Original'!$A$2:$X$3277</definedName>
    <definedName name="item1" localSheetId="4">'[268]Plan 2_7'!$A$4:$R$2819</definedName>
    <definedName name="item1">'[268]Plan 2_7'!$A$4:$R$2819</definedName>
    <definedName name="Itens" localSheetId="4" hidden="1">#REF!</definedName>
    <definedName name="Itens" localSheetId="15" hidden="1">#REF!</definedName>
    <definedName name="Itens" localSheetId="9" hidden="1">#REF!</definedName>
    <definedName name="Itens" localSheetId="8" hidden="1">#REF!</definedName>
    <definedName name="Itens" hidden="1">#REF!</definedName>
    <definedName name="IUO" localSheetId="4" hidden="1">{"'Quadro'!$A$4:$BG$78"}</definedName>
    <definedName name="IUO" localSheetId="9" hidden="1">{"'Quadro'!$A$4:$BG$78"}</definedName>
    <definedName name="IUO" localSheetId="8" hidden="1">{"'Quadro'!$A$4:$BG$78"}</definedName>
    <definedName name="IUO" hidden="1">{"'Quadro'!$A$4:$BG$78"}</definedName>
    <definedName name="izidro" localSheetId="4">[269]Resumo!$A$4</definedName>
    <definedName name="izidro">[269]Resumo!$A$4</definedName>
    <definedName name="j" localSheetId="4" hidden="1">{#N/A,#N/A,FALSE,"MO (2)"}</definedName>
    <definedName name="j" localSheetId="21" hidden="1">{#N/A,#N/A,FALSE,"MO (2)"}</definedName>
    <definedName name="j" localSheetId="9" hidden="1">{#N/A,#N/A,FALSE,"MO (2)"}</definedName>
    <definedName name="j" localSheetId="8" hidden="1">{#N/A,#N/A,FALSE,"MO (2)"}</definedName>
    <definedName name="j" hidden="1">{#N/A,#N/A,FALSE,"MO (2)"}</definedName>
    <definedName name="jack">{"um","mil","um milhão","um bilhão","um trilhão"}</definedName>
    <definedName name="JAN00" localSheetId="4">#REF!</definedName>
    <definedName name="JAN00" localSheetId="3">[14]Consultoria!#REF!</definedName>
    <definedName name="JAN00" localSheetId="15">#REF!</definedName>
    <definedName name="JAN00" localSheetId="7">#REF!</definedName>
    <definedName name="JAN00" localSheetId="9">#REF!</definedName>
    <definedName name="JAN00" localSheetId="8">#REF!</definedName>
    <definedName name="JAN00">[14]Consultoria!#REF!</definedName>
    <definedName name="JAN000" localSheetId="3">[14]Consultoria!#REF!</definedName>
    <definedName name="JAN000">[14]Consultoria!#REF!</definedName>
    <definedName name="JANEIRO2003" localSheetId="4" hidden="1">{#N/A,#N/A,TRUE,"Serviços"}</definedName>
    <definedName name="JANEIRO2003" localSheetId="9" hidden="1">{#N/A,#N/A,TRUE,"Serviços"}</definedName>
    <definedName name="JANEIRO2003" localSheetId="8" hidden="1">{#N/A,#N/A,TRUE,"Serviços"}</definedName>
    <definedName name="JANEIRO2003" hidden="1">{#N/A,#N/A,TRUE,"Serviços"}</definedName>
    <definedName name="JANEIRO20033" hidden="1">{#N/A,#N/A,TRUE,"Serviços"}</definedName>
    <definedName name="JAZ">#REF!</definedName>
    <definedName name="JAZIDA" localSheetId="4">#REF!</definedName>
    <definedName name="JAZIDA" localSheetId="15">#REF!</definedName>
    <definedName name="JAZIDA" localSheetId="9">#REF!</definedName>
    <definedName name="JAZIDA" localSheetId="8">#REF!</definedName>
    <definedName name="JAZIDA">#REF!</definedName>
    <definedName name="JAZIDA.PISTA" localSheetId="4">[116]Diagrama!$E$51</definedName>
    <definedName name="JAZIDA.PISTA">[117]Diagrama!$E$51</definedName>
    <definedName name="JAZIDA.USINA" localSheetId="4">[117]Diagrama!$E$50</definedName>
    <definedName name="JAZIDA.USINA">[117]Diagrama!$E$50</definedName>
    <definedName name="Jazidas" localSheetId="4">#REF!</definedName>
    <definedName name="Jazidas" localSheetId="15">#REF!</definedName>
    <definedName name="JAZIDAS" localSheetId="21">'[120]QUADRO 08 - COMPOSIÇÕES'!$H$786</definedName>
    <definedName name="Jazidas" localSheetId="9">#REF!</definedName>
    <definedName name="Jazidas" localSheetId="8">#REF!</definedName>
    <definedName name="Jazidas">#REF!</definedName>
    <definedName name="jeribu" localSheetId="4">#REF!</definedName>
    <definedName name="jeribu" localSheetId="15">#REF!</definedName>
    <definedName name="jeribu" localSheetId="9">#REF!</definedName>
    <definedName name="jeribu" localSheetId="8">#REF!</definedName>
    <definedName name="jeribu">#REF!</definedName>
    <definedName name="jfkjsgkçlajflçhs" localSheetId="3">#REF!</definedName>
    <definedName name="jfkjsgkçlajflçhs">#REF!</definedName>
    <definedName name="jgfhd" localSheetId="3">[14]Consultoria!#REF!</definedName>
    <definedName name="jgfhd">[14]Consultoria!#REF!</definedName>
    <definedName name="jhjhjhjju" localSheetId="4" hidden="1">{#N/A,#N/A,FALSE,"MO (2)"}</definedName>
    <definedName name="jhjhjhjju" localSheetId="21" hidden="1">{#N/A,#N/A,FALSE,"MO (2)"}</definedName>
    <definedName name="jhjhjhjju" localSheetId="9" hidden="1">{#N/A,#N/A,FALSE,"MO (2)"}</definedName>
    <definedName name="jhjhjhjju" localSheetId="8" hidden="1">{#N/A,#N/A,FALSE,"MO (2)"}</definedName>
    <definedName name="jhjhjhjju" hidden="1">{#N/A,#N/A,FALSE,"MO (2)"}</definedName>
    <definedName name="jjjjj" localSheetId="4" hidden="1">{#N/A,#N/A,FALSE,"MO (2)"}</definedName>
    <definedName name="jjjjj" localSheetId="3">[58]Consultoria!#REF!</definedName>
    <definedName name="jjjjj" localSheetId="7" hidden="1">{#N/A,#N/A,FALSE,"MO (2)"}</definedName>
    <definedName name="jjjjj" localSheetId="21" hidden="1">{#N/A,#N/A,FALSE,"MO (2)"}</definedName>
    <definedName name="jjjjj" localSheetId="9" hidden="1">{#N/A,#N/A,FALSE,"MO (2)"}</definedName>
    <definedName name="jjjjj" localSheetId="8" hidden="1">{#N/A,#N/A,FALSE,"MO (2)"}</definedName>
    <definedName name="jjjjj">[36]Consultoria!#REF!</definedName>
    <definedName name="JJJJJL" localSheetId="21" hidden="1">{#N/A,#N/A,FALSE,"MO (2)"}</definedName>
    <definedName name="JJJJJL" hidden="1">{#N/A,#N/A,FALSE,"MO (2)"}</definedName>
    <definedName name="jk" localSheetId="16">[270]!PassaExtenso</definedName>
    <definedName name="jk" localSheetId="18">[270]!PassaExtenso</definedName>
    <definedName name="jk" localSheetId="19">[270]!PassaExtenso</definedName>
    <definedName name="jk" localSheetId="15">[270]!PassaExtenso</definedName>
    <definedName name="jk" localSheetId="20">[270]!PassaExtenso</definedName>
    <definedName name="jk" localSheetId="17">[270]!PassaExtenso</definedName>
    <definedName name="jk">[270]!PassaExtenso</definedName>
    <definedName name="jkajlkjdlkfajfkajdçfjaçkdjfaçjf" localSheetId="3">#REF!</definedName>
    <definedName name="jkajlkjdlkfajfkajdçfjaçkdjfaçjf">#REF!</definedName>
    <definedName name="jkjhjh" localSheetId="4">'[205]Indice de Reajuste'!#REF!</definedName>
    <definedName name="jkjhjh" localSheetId="15">'[205]Indice de Reajuste'!#REF!</definedName>
    <definedName name="jkjhjh" localSheetId="21">'[206]Indice de Reajuste'!#REF!</definedName>
    <definedName name="jkjhjh">'[205]Indice de Reajuste'!#REF!</definedName>
    <definedName name="jo" localSheetId="4" hidden="1">{#N/A,#N/A,FALSE,"MO (2)"}</definedName>
    <definedName name="jo" localSheetId="21" hidden="1">{#N/A,#N/A,FALSE,"MO (2)"}</definedName>
    <definedName name="jo" localSheetId="9" hidden="1">{#N/A,#N/A,FALSE,"MO (2)"}</definedName>
    <definedName name="jo" localSheetId="8" hidden="1">{#N/A,#N/A,FALSE,"MO (2)"}</definedName>
    <definedName name="jo" hidden="1">{#N/A,#N/A,FALSE,"MO (2)"}</definedName>
    <definedName name="JOAO" hidden="1">{#N/A,#N/A,FALSE,"SS 1";#N/A,#N/A,FALSE,"SS 2";#N/A,#N/A,FALSE,"TER 1 (1)";#N/A,#N/A,FALSE,"TER 1 (2)";#N/A,#N/A,FALSE,"TER 2 ";#N/A,#N/A,FALSE,"TP  (1)";#N/A,#N/A,FALSE,"TP  (2)";#N/A,#N/A,FALSE,"CM BAR"}</definedName>
    <definedName name="JOAO1" hidden="1">{#N/A,#N/A,FALSE,"LEVFER V2 P";#N/A,#N/A,FALSE,"LEVFER V2 P10%"}</definedName>
    <definedName name="JOSE" localSheetId="4">[156]RELATÓRIO!$I$31</definedName>
    <definedName name="JOSE" localSheetId="21">[157]RELATÓRIO!$I$31</definedName>
    <definedName name="JOSE">[156]RELATÓRIO!$I$31</definedName>
    <definedName name="JR_PAGE_ANCHOR_0_1" localSheetId="4">#REF!</definedName>
    <definedName name="JR_PAGE_ANCHOR_0_1" localSheetId="15">#REF!</definedName>
    <definedName name="JR_PAGE_ANCHOR_0_1" localSheetId="8">#REF!</definedName>
    <definedName name="JR_PAGE_ANCHOR_0_1">#REF!</definedName>
    <definedName name="juca" hidden="1">{#N/A,#N/A,FALSE,"SS 1";#N/A,#N/A,FALSE,"TER 1 (A)";#N/A,#N/A,FALSE,"SS 2";#N/A,#N/A,FALSE,"TER 1 (B)";#N/A,#N/A,FALSE,"TER 1 (C)";#N/A,#N/A,FALSE,"TER 1 (D)";#N/A,#N/A,FALSE,"TER 1 (E)";#N/A,#N/A,FALSE,"TER 2 "}</definedName>
    <definedName name="jun00" localSheetId="4">#REF!</definedName>
    <definedName name="jun00" localSheetId="3">[14]Consultoria!#REF!</definedName>
    <definedName name="jun00" localSheetId="15">#REF!</definedName>
    <definedName name="jun00" localSheetId="7">#REF!</definedName>
    <definedName name="jun00" localSheetId="9">#REF!</definedName>
    <definedName name="jun00" localSheetId="8">#REF!</definedName>
    <definedName name="jun00">[14]Consultoria!#REF!</definedName>
    <definedName name="k" localSheetId="4">#REF!</definedName>
    <definedName name="k" localSheetId="15">#REF!</definedName>
    <definedName name="k" localSheetId="9">#REF!</definedName>
    <definedName name="k" localSheetId="8">#REF!</definedName>
    <definedName name="k">#REF!</definedName>
    <definedName name="kconserv" localSheetId="4">#REF!</definedName>
    <definedName name="kconserv" localSheetId="15">#REF!</definedName>
    <definedName name="kconserv" localSheetId="9">#REF!</definedName>
    <definedName name="kconserv" localSheetId="8">#REF!</definedName>
    <definedName name="kconserv">#REF!</definedName>
    <definedName name="kdren" localSheetId="4">#REF!</definedName>
    <definedName name="kdren" localSheetId="15">#REF!</definedName>
    <definedName name="kdren" localSheetId="9">#REF!</definedName>
    <definedName name="kdren" localSheetId="8">#REF!</definedName>
    <definedName name="kdren">#REF!</definedName>
    <definedName name="kdrena" localSheetId="15">#REF!</definedName>
    <definedName name="kdrena" localSheetId="21">#REF!</definedName>
    <definedName name="kdrena">#REF!</definedName>
    <definedName name="KI" localSheetId="4" hidden="1">{#N/A,#N/A,FALSE,"GERAL";#N/A,#N/A,FALSE,"012-96";#N/A,#N/A,FALSE,"018-96";#N/A,#N/A,FALSE,"027-96";#N/A,#N/A,FALSE,"059-96";#N/A,#N/A,FALSE,"076-96";#N/A,#N/A,FALSE,"019-97";#N/A,#N/A,FALSE,"021-97";#N/A,#N/A,FALSE,"022-97";#N/A,#N/A,FALSE,"028-97"}</definedName>
    <definedName name="KI" localSheetId="9" hidden="1">{#N/A,#N/A,FALSE,"GERAL";#N/A,#N/A,FALSE,"012-96";#N/A,#N/A,FALSE,"018-96";#N/A,#N/A,FALSE,"027-96";#N/A,#N/A,FALSE,"059-96";#N/A,#N/A,FALSE,"076-96";#N/A,#N/A,FALSE,"019-97";#N/A,#N/A,FALSE,"021-97";#N/A,#N/A,FALSE,"022-97";#N/A,#N/A,FALSE,"028-97"}</definedName>
    <definedName name="KI" localSheetId="8" hidden="1">{#N/A,#N/A,FALSE,"GERAL";#N/A,#N/A,FALSE,"012-96";#N/A,#N/A,FALSE,"018-96";#N/A,#N/A,FALSE,"027-96";#N/A,#N/A,FALSE,"059-96";#N/A,#N/A,FALSE,"076-96";#N/A,#N/A,FALSE,"019-97";#N/A,#N/A,FALSE,"021-97";#N/A,#N/A,FALSE,"022-97";#N/A,#N/A,FALSE,"028-97"}</definedName>
    <definedName name="KI" hidden="1">{#N/A,#N/A,FALSE,"GERAL";#N/A,#N/A,FALSE,"012-96";#N/A,#N/A,FALSE,"018-96";#N/A,#N/A,FALSE,"027-96";#N/A,#N/A,FALSE,"059-96";#N/A,#N/A,FALSE,"076-96";#N/A,#N/A,FALSE,"019-97";#N/A,#N/A,FALSE,"021-97";#N/A,#N/A,FALSE,"022-97";#N/A,#N/A,FALSE,"028-97"}</definedName>
    <definedName name="kijuhnh657" localSheetId="4">#REF!</definedName>
    <definedName name="kijuhnh657" localSheetId="15">#REF!</definedName>
    <definedName name="kijuhnh657" localSheetId="9">#REF!</definedName>
    <definedName name="kijuhnh657" localSheetId="8">#REF!</definedName>
    <definedName name="kijuhnh657">#REF!</definedName>
    <definedName name="kjhgjk" localSheetId="4" hidden="1">{"'gráf jan00'!$A$1:$AK$41"}</definedName>
    <definedName name="kjhgjk" localSheetId="9" hidden="1">{"'gráf jan00'!$A$1:$AK$41"}</definedName>
    <definedName name="kjhgjk" localSheetId="8" hidden="1">{"'gráf jan00'!$A$1:$AK$41"}</definedName>
    <definedName name="kjhgjk" hidden="1">{"'gráf jan00'!$A$1:$AK$41"}</definedName>
    <definedName name="kkkkkk" localSheetId="4" hidden="1">{#N/A,#N/A,FALSE,"MO (2)"}</definedName>
    <definedName name="kkkkkk" localSheetId="21" hidden="1">{#N/A,#N/A,FALSE,"MO (2)"}</definedName>
    <definedName name="kkkkkk" localSheetId="9" hidden="1">{#N/A,#N/A,FALSE,"MO (2)"}</definedName>
    <definedName name="kkkkkk" localSheetId="8" hidden="1">{#N/A,#N/A,FALSE,"MO (2)"}</definedName>
    <definedName name="kkkkkk" hidden="1">{#N/A,#N/A,FALSE,"MO (2)"}</definedName>
    <definedName name="KKoae" localSheetId="4">#REF!</definedName>
    <definedName name="KKoae" localSheetId="15">#REF!</definedName>
    <definedName name="KKoae" localSheetId="9">#REF!</definedName>
    <definedName name="KKoae" localSheetId="8">#REF!</definedName>
    <definedName name="KKoae">#REF!</definedName>
    <definedName name="KKpavi" localSheetId="4">#REF!</definedName>
    <definedName name="KKpavi" localSheetId="15">#REF!</definedName>
    <definedName name="KKpavi" localSheetId="9">#REF!</definedName>
    <definedName name="KKpavi" localSheetId="8">#REF!</definedName>
    <definedName name="KKpavi">#REF!</definedName>
    <definedName name="KKterra" localSheetId="4">#REF!</definedName>
    <definedName name="KKterra" localSheetId="15">#REF!</definedName>
    <definedName name="KKterra" localSheetId="9">#REF!</definedName>
    <definedName name="KKterra" localSheetId="8">#REF!</definedName>
    <definedName name="KKterra">#REF!</definedName>
    <definedName name="KLKLK_2">NA()</definedName>
    <definedName name="klklklkl" localSheetId="4" hidden="1">{#N/A,#N/A,FALSE,"MO (2)"}</definedName>
    <definedName name="klklklkl" localSheetId="21" hidden="1">{#N/A,#N/A,FALSE,"MO (2)"}</definedName>
    <definedName name="klklklkl" localSheetId="9" hidden="1">{#N/A,#N/A,FALSE,"MO (2)"}</definedName>
    <definedName name="klklklkl" localSheetId="8" hidden="1">{#N/A,#N/A,FALSE,"MO (2)"}</definedName>
    <definedName name="klklklkl" hidden="1">{#N/A,#N/A,FALSE,"MO (2)"}</definedName>
    <definedName name="Km" localSheetId="4">#REF!</definedName>
    <definedName name="Km" localSheetId="15">#REF!</definedName>
    <definedName name="Km" localSheetId="21">#REF!</definedName>
    <definedName name="Km" localSheetId="9">#REF!</definedName>
    <definedName name="Km" localSheetId="8">#REF!</definedName>
    <definedName name="Km">#REF!</definedName>
    <definedName name="KM.406.407" localSheetId="4">#REF!</definedName>
    <definedName name="KM.406.407" localSheetId="15">#REF!</definedName>
    <definedName name="KM.406.407" localSheetId="9">#REF!</definedName>
    <definedName name="KM.406.407" localSheetId="8">#REF!</definedName>
    <definedName name="KM.406.407">#REF!</definedName>
    <definedName name="KM_AREAL" localSheetId="4">#REF!</definedName>
    <definedName name="KM_AREAL" localSheetId="15">#REF!</definedName>
    <definedName name="KM_AREAL" localSheetId="9">#REF!</definedName>
    <definedName name="KM_AREAL" localSheetId="8">#REF!</definedName>
    <definedName name="KM_AREAL">#REF!</definedName>
    <definedName name="KM_CBUQ" localSheetId="4">#REF!</definedName>
    <definedName name="KM_CBUQ" localSheetId="15">#REF!</definedName>
    <definedName name="KM_CBUQ">#REF!</definedName>
    <definedName name="KM_CIMENTO" localSheetId="15">#REF!</definedName>
    <definedName name="KM_CIMENTO">#REF!</definedName>
    <definedName name="KM_CIMENTO_P" localSheetId="15">#REF!</definedName>
    <definedName name="KM_CIMENTO_P">#REF!</definedName>
    <definedName name="KM_FIM_TRAV.URBANA" localSheetId="4">#REF!</definedName>
    <definedName name="KM_FIM_TRAV.URBANA" localSheetId="15">#REF!</definedName>
    <definedName name="KM_FIM_TRAV.URBANA">#REF!</definedName>
    <definedName name="KM_INÍCIO_TRAV.URBANA" localSheetId="4">#REF!</definedName>
    <definedName name="KM_INÍCIO_TRAV.URBANA" localSheetId="15">#REF!</definedName>
    <definedName name="KM_INÍCIO_TRAV.URBANA">#REF!</definedName>
    <definedName name="ko" localSheetId="3">[14]Consultoria!#REF!</definedName>
    <definedName name="ko">[14]Consultoria!#REF!</definedName>
    <definedName name="koae" localSheetId="4">#REF!</definedName>
    <definedName name="koae" localSheetId="15">#REF!</definedName>
    <definedName name="koae" localSheetId="21">#REF!</definedName>
    <definedName name="koae" localSheetId="9">#REF!</definedName>
    <definedName name="koae" localSheetId="8">#REF!</definedName>
    <definedName name="koae">#REF!</definedName>
    <definedName name="koae_10" localSheetId="4">#REF!</definedName>
    <definedName name="koae_10" localSheetId="15">#REF!</definedName>
    <definedName name="koae_10" localSheetId="9">#REF!</definedName>
    <definedName name="koae_10" localSheetId="8">#REF!</definedName>
    <definedName name="koae_10">#REF!</definedName>
    <definedName name="koae_5" localSheetId="4">#REF!</definedName>
    <definedName name="koae_5" localSheetId="15">#REF!</definedName>
    <definedName name="koae_5" localSheetId="9">#REF!</definedName>
    <definedName name="koae_5" localSheetId="8">#REF!</definedName>
    <definedName name="koae_5">#REF!</definedName>
    <definedName name="koae_6" localSheetId="15">#REF!</definedName>
    <definedName name="koae_6">#REF!</definedName>
    <definedName name="koae_9" localSheetId="15">#REF!</definedName>
    <definedName name="koae_9">#REF!</definedName>
    <definedName name="KPAV" localSheetId="15">#REF!</definedName>
    <definedName name="KPAV">#REF!</definedName>
    <definedName name="kpavi" localSheetId="15">#REF!</definedName>
    <definedName name="kpavi" localSheetId="21">#REF!</definedName>
    <definedName name="kpavi">#REF!</definedName>
    <definedName name="kpavi_10" localSheetId="15">#REF!</definedName>
    <definedName name="kpavi_10">#REF!</definedName>
    <definedName name="kpavi_5" localSheetId="15">#REF!</definedName>
    <definedName name="kpavi_5">#REF!</definedName>
    <definedName name="kpavi_6" localSheetId="15">#REF!</definedName>
    <definedName name="kpavi_6">#REF!</definedName>
    <definedName name="kpavi_9" localSheetId="15">#REF!</definedName>
    <definedName name="kpavi_9">#REF!</definedName>
    <definedName name="KSIN" localSheetId="15">#REF!</definedName>
    <definedName name="KSIN">#REF!</definedName>
    <definedName name="ksinal" localSheetId="4">'[271]Indice de Reajuste'!#REF!</definedName>
    <definedName name="ksinal" localSheetId="15">'[271]Indice de Reajuste'!#REF!</definedName>
    <definedName name="ksinal" localSheetId="21">'[272]Indice de Reajuste'!#REF!</definedName>
    <definedName name="ksinal">'[271]Indice de Reajuste'!#REF!</definedName>
    <definedName name="ksinal_10" localSheetId="4">'[273]Indice de Reajuste'!#REF!</definedName>
    <definedName name="ksinal_10" localSheetId="15">'[273]Indice de Reajuste'!#REF!</definedName>
    <definedName name="ksinal_10">'[273]Indice de Reajuste'!#REF!</definedName>
    <definedName name="ksinal_6" localSheetId="4">'[273]Indice de Reajuste'!#REF!</definedName>
    <definedName name="ksinal_6" localSheetId="15">'[273]Indice de Reajuste'!#REF!</definedName>
    <definedName name="ksinal_6">'[273]Indice de Reajuste'!#REF!</definedName>
    <definedName name="KTER" localSheetId="4">#REF!</definedName>
    <definedName name="KTER" localSheetId="15">#REF!</definedName>
    <definedName name="KTER" localSheetId="9">#REF!</definedName>
    <definedName name="KTER" localSheetId="8">#REF!</definedName>
    <definedName name="KTER">#REF!</definedName>
    <definedName name="kterra" localSheetId="4">#REF!</definedName>
    <definedName name="kterra" localSheetId="15">#REF!</definedName>
    <definedName name="kterra" localSheetId="21">#REF!</definedName>
    <definedName name="kterra" localSheetId="9">#REF!</definedName>
    <definedName name="kterra" localSheetId="8">#REF!</definedName>
    <definedName name="kterra">#REF!</definedName>
    <definedName name="kterra_10" localSheetId="4">#REF!</definedName>
    <definedName name="kterra_10" localSheetId="15">#REF!</definedName>
    <definedName name="kterra_10" localSheetId="9">#REF!</definedName>
    <definedName name="kterra_10" localSheetId="8">#REF!</definedName>
    <definedName name="kterra_10">#REF!</definedName>
    <definedName name="kterra_5" localSheetId="15">#REF!</definedName>
    <definedName name="kterra_5">#REF!</definedName>
    <definedName name="kterra_6" localSheetId="15">#REF!</definedName>
    <definedName name="kterra_6">#REF!</definedName>
    <definedName name="kterra_9" localSheetId="15">#REF!</definedName>
    <definedName name="kterra_9">#REF!</definedName>
    <definedName name="kwh" localSheetId="15">#REF!</definedName>
    <definedName name="kwh">#REF!</definedName>
    <definedName name="la" localSheetId="4" hidden="1">{#N/A,#N/A,FALSE,"MO (2)"}</definedName>
    <definedName name="la" localSheetId="21" hidden="1">{#N/A,#N/A,FALSE,"MO (2)"}</definedName>
    <definedName name="la" localSheetId="9" hidden="1">{#N/A,#N/A,FALSE,"MO (2)"}</definedName>
    <definedName name="la" localSheetId="8" hidden="1">{#N/A,#N/A,FALSE,"MO (2)"}</definedName>
    <definedName name="la" hidden="1">{#N/A,#N/A,FALSE,"MO (2)"}</definedName>
    <definedName name="la_1" hidden="1">{#N/A,#N/A,FALSE,"MO (2)"}</definedName>
    <definedName name="lab" hidden="1">{#N/A,#N/A,TRUE,"Serviços"}</definedName>
    <definedName name="labb" hidden="1">{#N/A,#N/A,TRUE,"Serviços"}</definedName>
    <definedName name="LADO" localSheetId="4">'[90]Fresagem de Pista Ago-98'!#REF!</definedName>
    <definedName name="LADO" localSheetId="15">'[90]Fresagem de Pista Ago-98'!#REF!</definedName>
    <definedName name="LADO">'[90]Fresagem de Pista Ago-98'!#REF!</definedName>
    <definedName name="LAG2_13">[35]SERVIÇOS!$G$26</definedName>
    <definedName name="LAG2_39">[35]SERVIÇOS!$G$26</definedName>
    <definedName name="LAG2_6">[35]SERVIÇOS!$G$26</definedName>
    <definedName name="Lama" localSheetId="4">#REF!</definedName>
    <definedName name="Lama" localSheetId="15">#REF!</definedName>
    <definedName name="Lama" localSheetId="21">#REF!</definedName>
    <definedName name="Lama" localSheetId="9">#REF!</definedName>
    <definedName name="Lama" localSheetId="8">#REF!</definedName>
    <definedName name="Lama">#REF!</definedName>
    <definedName name="LAMAMA" localSheetId="4">[98]ROSTO!#REF!</definedName>
    <definedName name="LAMAMA" localSheetId="15">[98]ROSTO!#REF!</definedName>
    <definedName name="LAMAMA" localSheetId="9">[98]ROSTO!#REF!</definedName>
    <definedName name="LAMAMA" localSheetId="8">[98]ROSTO!#REF!</definedName>
    <definedName name="LAMAMA">[98]ROSTO!#REF!</definedName>
    <definedName name="LAMATA" localSheetId="4">#REF!</definedName>
    <definedName name="LAMATA" localSheetId="15">#REF!</definedName>
    <definedName name="LAMATA" localSheetId="9">#REF!</definedName>
    <definedName name="LAMATA" localSheetId="8">#REF!</definedName>
    <definedName name="LAMATA">#REF!</definedName>
    <definedName name="LANCES" localSheetId="4">#REF!</definedName>
    <definedName name="LANCES" localSheetId="15">#REF!</definedName>
    <definedName name="LANCES" localSheetId="9">#REF!</definedName>
    <definedName name="LANCES" localSheetId="8">#REF!</definedName>
    <definedName name="LANCES">#REF!</definedName>
    <definedName name="LARANJEIRAS">'[274]CUSTO LARANJEIRAS'!$A$3:$N$5</definedName>
    <definedName name="LARG" localSheetId="4">'[90]Fresagem de Pista Ago-98'!#REF!</definedName>
    <definedName name="LARG" localSheetId="15">'[90]Fresagem de Pista Ago-98'!#REF!</definedName>
    <definedName name="LARG" localSheetId="9">'[90]Fresagem de Pista Ago-98'!#REF!</definedName>
    <definedName name="LARG" localSheetId="8">'[90]Fresagem de Pista Ago-98'!#REF!</definedName>
    <definedName name="LARG">'[90]Fresagem de Pista Ago-98'!#REF!</definedName>
    <definedName name="Largura_da_Faixa_de_Tráfego___..........." localSheetId="4">#REF!</definedName>
    <definedName name="Largura_da_Faixa_de_Tráfego___..........." localSheetId="15">#REF!</definedName>
    <definedName name="Largura_da_Faixa_de_Tráfego___..........." localSheetId="9">#REF!</definedName>
    <definedName name="Largura_da_Faixa_de_Tráfego___..........." localSheetId="8">#REF!</definedName>
    <definedName name="Largura_da_Faixa_de_Tráfego___...........">#REF!</definedName>
    <definedName name="LASTRO">[91]!LASTRO</definedName>
    <definedName name="LBU" localSheetId="4">#REF!</definedName>
    <definedName name="LBU" localSheetId="15">#REF!</definedName>
    <definedName name="LBU" localSheetId="9">#REF!</definedName>
    <definedName name="LBU" localSheetId="8">#REF!</definedName>
    <definedName name="LBU">#REF!</definedName>
    <definedName name="LBUEIRO" localSheetId="4">#REF!</definedName>
    <definedName name="LBUEIRO" localSheetId="15">#REF!</definedName>
    <definedName name="LBUEIRO" localSheetId="9">#REF!</definedName>
    <definedName name="LBUEIRO" localSheetId="8">#REF!</definedName>
    <definedName name="LBUEIRO">#REF!</definedName>
    <definedName name="LD" localSheetId="4">'[90]Fresagem de Pista Ago-98'!#REF!</definedName>
    <definedName name="LD" localSheetId="15">'[90]Fresagem de Pista Ago-98'!#REF!</definedName>
    <definedName name="LD" localSheetId="9">'[90]Fresagem de Pista Ago-98'!#REF!</definedName>
    <definedName name="LD" localSheetId="8">'[90]Fresagem de Pista Ago-98'!#REF!</definedName>
    <definedName name="LD">'[90]Fresagem de Pista Ago-98'!#REF!</definedName>
    <definedName name="LDA" localSheetId="4">#REF!</definedName>
    <definedName name="LDA" localSheetId="15">#REF!</definedName>
    <definedName name="LDA" localSheetId="9">#REF!</definedName>
    <definedName name="LDA" localSheetId="8">#REF!</definedName>
    <definedName name="LDA">#REF!</definedName>
    <definedName name="LDD">"'file:///D:/Meus documentos/ANASTÁCIO/SERCEL/BR262990800.xls'#$SERVIÇOS.$#REF!$#REF!"</definedName>
    <definedName name="LDD_11" localSheetId="4">[70]SERVIÇOS!#REF!</definedName>
    <definedName name="LDD_11" localSheetId="15">[70]SERVIÇOS!#REF!</definedName>
    <definedName name="LDD_11" localSheetId="9">[70]SERVIÇOS!#REF!</definedName>
    <definedName name="LDD_11" localSheetId="8">[70]SERVIÇOS!#REF!</definedName>
    <definedName name="LDD_11">[70]SERVIÇOS!#REF!</definedName>
    <definedName name="LDDA" localSheetId="4">#REF!</definedName>
    <definedName name="LDDA" localSheetId="15">#REF!</definedName>
    <definedName name="LDDA" localSheetId="9">#REF!</definedName>
    <definedName name="LDDA" localSheetId="8">#REF!</definedName>
    <definedName name="LDDA">#REF!</definedName>
    <definedName name="LDI">"$#REF!.$J$#REF!"</definedName>
    <definedName name="ldiasf" localSheetId="4">[225]variáveis!$B$3</definedName>
    <definedName name="ldiasf">[225]variáveis!$B$3</definedName>
    <definedName name="LE">#N/A</definedName>
    <definedName name="leonardo" localSheetId="4" hidden="1">{"'gráf jan00'!$A$1:$AK$41"}</definedName>
    <definedName name="leonardo" localSheetId="9" hidden="1">{"'gráf jan00'!$A$1:$AK$41"}</definedName>
    <definedName name="leonardo" localSheetId="8" hidden="1">{"'gráf jan00'!$A$1:$AK$41"}</definedName>
    <definedName name="leonardo" hidden="1">{"'gráf jan00'!$A$1:$AK$41"}</definedName>
    <definedName name="let" hidden="1">"Quadro Logistico Maio"</definedName>
    <definedName name="LF" localSheetId="3">#REF!</definedName>
    <definedName name="LF">#REF!</definedName>
    <definedName name="lias">#N/A</definedName>
    <definedName name="LIC_PATERNIDADE" localSheetId="4">#REF!</definedName>
    <definedName name="LIC_PATERNIDADE" localSheetId="15">#REF!</definedName>
    <definedName name="LIC_PATERNIDADE" localSheetId="9">#REF!</definedName>
    <definedName name="LIC_PATERNIDADE" localSheetId="8">#REF!</definedName>
    <definedName name="LIC_PATERNIDADE">#REF!</definedName>
    <definedName name="LIC_PATERNIDADE_B" localSheetId="4">'[99]MEMÓRIA HORISTA '!$C$48</definedName>
    <definedName name="LIC_PATERNIDADE_B">'[99]MEMÓRIA HORISTA '!$C$48</definedName>
    <definedName name="LIG" localSheetId="4">#REF!</definedName>
    <definedName name="LIG" localSheetId="15">#REF!</definedName>
    <definedName name="LIG" localSheetId="9">#REF!</definedName>
    <definedName name="LIG" localSheetId="8">#REF!</definedName>
    <definedName name="LIG">#REF!</definedName>
    <definedName name="ligação" localSheetId="16">[275]!PassaExtenso</definedName>
    <definedName name="ligação" localSheetId="4">[275]!PassaExtenso</definedName>
    <definedName name="ligação" localSheetId="18">[275]!PassaExtenso</definedName>
    <definedName name="ligação" localSheetId="19">[275]!PassaExtenso</definedName>
    <definedName name="ligação" localSheetId="15">[275]!PassaExtenso</definedName>
    <definedName name="ligação" localSheetId="20">[275]!PassaExtenso</definedName>
    <definedName name="ligação" localSheetId="17">[275]!PassaExtenso</definedName>
    <definedName name="ligação">[275]!PassaExtenso</definedName>
    <definedName name="LIGANT">'[213]P reaj x P atual'!$N$7</definedName>
    <definedName name="LILASDRENA" localSheetId="4">#REF!</definedName>
    <definedName name="LILASDRENA" localSheetId="15">#REF!</definedName>
    <definedName name="LILASDRENA" localSheetId="21">#REF!</definedName>
    <definedName name="LILASDRENA" localSheetId="9">#REF!</definedName>
    <definedName name="LILASDRENA" localSheetId="8">#REF!</definedName>
    <definedName name="LILASDRENA">#REF!</definedName>
    <definedName name="LILASDRENA_25" localSheetId="4">#REF!</definedName>
    <definedName name="LILASDRENA_25" localSheetId="15">#REF!</definedName>
    <definedName name="LILASDRENA_25" localSheetId="9">#REF!</definedName>
    <definedName name="LILASDRENA_25" localSheetId="8">#REF!</definedName>
    <definedName name="LILASDRENA_25">#REF!</definedName>
    <definedName name="limcount" hidden="1">1</definedName>
    <definedName name="LIMPBUEIRO" localSheetId="4">#REF!</definedName>
    <definedName name="LIMPBUEIRO" localSheetId="15">#REF!</definedName>
    <definedName name="LIMPBUEIRO" localSheetId="9">#REF!</definedName>
    <definedName name="LIMPBUEIRO" localSheetId="8">#REF!</definedName>
    <definedName name="LIMPBUEIRO">#REF!</definedName>
    <definedName name="LIMPBUEIRO_11" localSheetId="4">#REF!</definedName>
    <definedName name="LIMPBUEIRO_11" localSheetId="15">#REF!</definedName>
    <definedName name="LIMPBUEIRO_11" localSheetId="9">#REF!</definedName>
    <definedName name="LIMPBUEIRO_11" localSheetId="8">#REF!</definedName>
    <definedName name="LIMPBUEIRO_11">#REF!</definedName>
    <definedName name="LIMPPLACA">'[276]LIMP PONTE'!$I$27</definedName>
    <definedName name="LIMPPONTE" localSheetId="4">#REF!</definedName>
    <definedName name="LIMPPONTE" localSheetId="15">#REF!</definedName>
    <definedName name="LIMPPONTE" localSheetId="9">#REF!</definedName>
    <definedName name="LIMPPONTE" localSheetId="8">#REF!</definedName>
    <definedName name="LIMPPONTE">#REF!</definedName>
    <definedName name="LIMPPONTE_11" localSheetId="4">#REF!</definedName>
    <definedName name="LIMPPONTE_11" localSheetId="15">#REF!</definedName>
    <definedName name="LIMPPONTE_11" localSheetId="9">#REF!</definedName>
    <definedName name="LIMPPONTE_11" localSheetId="8">#REF!</definedName>
    <definedName name="LIMPPONTE_11">#REF!</definedName>
    <definedName name="LIMPPONTE_20">"$#REF!.$I$27"</definedName>
    <definedName name="LIMPPONTE_21">"$#REF!.$I$27"</definedName>
    <definedName name="LIMPSARJMFMAN" localSheetId="4">#REF!</definedName>
    <definedName name="LIMPSARJMFMAN" localSheetId="15">#REF!</definedName>
    <definedName name="LIMPSARJMFMAN" localSheetId="9">#REF!</definedName>
    <definedName name="LIMPSARJMFMAN" localSheetId="8">#REF!</definedName>
    <definedName name="LIMPSARJMFMAN">#REF!</definedName>
    <definedName name="LIMPVALADREN">"$#REF!.$I$29"</definedName>
    <definedName name="LINEAR" hidden="1">{#N/A,#N/A,TRUE,"Serviços"}</definedName>
    <definedName name="LINEAR001" hidden="1">{#N/A,#N/A,TRUE,"Serviços"}</definedName>
    <definedName name="LINHA_INÍCIO" localSheetId="4">#REF!</definedName>
    <definedName name="LINHA_INÍCIO" localSheetId="15">#REF!</definedName>
    <definedName name="LINHA_INÍCIO" localSheetId="9">#REF!</definedName>
    <definedName name="LINHA_INÍCIO" localSheetId="8">#REF!</definedName>
    <definedName name="LINHA_INÍCIO">#REF!</definedName>
    <definedName name="lista_atual">[277]lista_comp!$A$4:$D$256</definedName>
    <definedName name="listaClasse">[169]PERGUNTAS!$AI$3:$AI$10</definedName>
    <definedName name="ListaMes">[169]PERGUNTAS!$AQ$3:$AQ$14</definedName>
    <definedName name="ListaRelevo">[169]PERGUNTAS!$AM$3:$AM$6</definedName>
    <definedName name="lixo" localSheetId="4">#REF!</definedName>
    <definedName name="lixo" localSheetId="15">#REF!</definedName>
    <definedName name="lixo" localSheetId="9">#REF!</definedName>
    <definedName name="lixo" localSheetId="8">#REF!</definedName>
    <definedName name="lixo">#REF!</definedName>
    <definedName name="LKJ" localSheetId="4" hidden="1">{"'Quadro'!$A$4:$BG$78"}</definedName>
    <definedName name="LKJ" localSheetId="9" hidden="1">{"'Quadro'!$A$4:$BG$78"}</definedName>
    <definedName name="LKJ" localSheetId="8" hidden="1">{"'Quadro'!$A$4:$BG$78"}</definedName>
    <definedName name="LKJ" hidden="1">{"'Quadro'!$A$4:$BG$78"}</definedName>
    <definedName name="ll" localSheetId="4"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l" localSheetId="9"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l" localSheetId="8"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l"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llllllll" localSheetId="21">'Linear Patologias'!llllllll</definedName>
    <definedName name="llllllll">[91]!llllllll</definedName>
    <definedName name="llllllll_1">#N/A</definedName>
    <definedName name="llllllll_2" localSheetId="4">#N/A</definedName>
    <definedName name="llllllll_2" localSheetId="9">'Mem Calc Pontes'!llllllll_2</definedName>
    <definedName name="llllllll_2" localSheetId="8">'Mem. Calc.'!llllllll_2</definedName>
    <definedName name="llllllll_2">[0]!llllllll_2</definedName>
    <definedName name="llllllll_24" localSheetId="16">[278]!_I_1_1_19</definedName>
    <definedName name="llllllll_24" localSheetId="18">[278]!_I_1_1_19</definedName>
    <definedName name="llllllll_24" localSheetId="19">[278]!_I_1_1_19</definedName>
    <definedName name="llllllll_24" localSheetId="15">[278]!_I_1_1_19</definedName>
    <definedName name="llllllll_24" localSheetId="20">[278]!_I_1_1_19</definedName>
    <definedName name="llllllll_24" localSheetId="17">[278]!_I_1_1_19</definedName>
    <definedName name="llllllll_24">[278]!_I_1_1_19</definedName>
    <definedName name="llllllll_25" localSheetId="4">#N/A</definedName>
    <definedName name="llllllll_25" localSheetId="9">'Mem Calc Pontes'!llllllll_25</definedName>
    <definedName name="llllllll_25" localSheetId="8">'Mem. Calc.'!llllllll_25</definedName>
    <definedName name="llllllll_25">[0]!llllllll_25</definedName>
    <definedName name="llllllll_26" localSheetId="4">#N/A</definedName>
    <definedName name="llllllll_26" localSheetId="9">'Mem Calc Pontes'!llllllll_26</definedName>
    <definedName name="llllllll_26" localSheetId="8">'Mem. Calc.'!llllllll_26</definedName>
    <definedName name="llllllll_26">[0]!llllllll_26</definedName>
    <definedName name="llllllll_27" localSheetId="4">#N/A</definedName>
    <definedName name="llllllll_27" localSheetId="9">'Mem Calc Pontes'!llllllll_27</definedName>
    <definedName name="llllllll_27" localSheetId="8">'Mem. Calc.'!llllllll_27</definedName>
    <definedName name="llllllll_27">[0]!llllllll_27</definedName>
    <definedName name="lml" localSheetId="3">#REF!</definedName>
    <definedName name="lml">#REF!</definedName>
    <definedName name="LOC" localSheetId="4">'[72]SERVIÇOS digitado'!#REF!</definedName>
    <definedName name="LOC" localSheetId="15">'[72]SERVIÇOS digitado'!#REF!</definedName>
    <definedName name="loc" localSheetId="21">#REF!</definedName>
    <definedName name="LOC" localSheetId="9">'[72]SERVIÇOS digitado'!#REF!</definedName>
    <definedName name="LOC" localSheetId="8">'[72]SERVIÇOS digitado'!#REF!</definedName>
    <definedName name="LOC">'[72]SERVIÇOS digitado'!#REF!</definedName>
    <definedName name="Loc10Np" localSheetId="4">'[171]quadro transp'!$R$42</definedName>
    <definedName name="Loc10Np">'[171]quadro transp'!$R$42</definedName>
    <definedName name="Locação">"$#REF!.$A$8"</definedName>
    <definedName name="local" localSheetId="21">#REF!</definedName>
    <definedName name="Local" hidden="1">""</definedName>
    <definedName name="LOCAL_11" localSheetId="4">#REF!</definedName>
    <definedName name="LOCAL_11" localSheetId="15">#REF!</definedName>
    <definedName name="LOCAL_11" localSheetId="9">#REF!</definedName>
    <definedName name="LOCAL_11" localSheetId="8">#REF!</definedName>
    <definedName name="LOCAL_11">#REF!</definedName>
    <definedName name="LOCAL1">'[120]DADOS DE ENTRADA CONCORRÊNCIA'!$B$25</definedName>
    <definedName name="LOCALIDADE">'[120]DADOS DE ENTRADA CONCORRÊNCIA'!$B$8</definedName>
    <definedName name="LOCALUSINA" localSheetId="4">#REF!</definedName>
    <definedName name="LOCALUSINA" localSheetId="15">#REF!</definedName>
    <definedName name="LOCALUSINA" localSheetId="9">#REF!</definedName>
    <definedName name="LOCALUSINA" localSheetId="8">#REF!</definedName>
    <definedName name="LOCALUSINA">#REF!</definedName>
    <definedName name="LocCarrNp" localSheetId="4">'[171]quadro transp'!$R$213</definedName>
    <definedName name="LocCarrNp">'[171]quadro transp'!$R$213</definedName>
    <definedName name="LOGOTIPO">"Figura 3"</definedName>
    <definedName name="LOTA">#REF!</definedName>
    <definedName name="lote" localSheetId="4">#REF!</definedName>
    <definedName name="lote" localSheetId="15">#REF!</definedName>
    <definedName name="LOTE" localSheetId="21">#REF!</definedName>
    <definedName name="lote" localSheetId="9">#REF!</definedName>
    <definedName name="lote" localSheetId="8">#REF!</definedName>
    <definedName name="lote">#REF!</definedName>
    <definedName name="LOTE1">#REF!</definedName>
    <definedName name="Louças_acessórios">"$#REF!.$A$231"</definedName>
    <definedName name="LP">"$#REF!.$E$28"</definedName>
    <definedName name="LP_11" localSheetId="4">#REF!</definedName>
    <definedName name="LP_11" localSheetId="15">#REF!</definedName>
    <definedName name="LP_11" localSheetId="9">#REF!</definedName>
    <definedName name="LP_11" localSheetId="8">#REF!</definedName>
    <definedName name="LP_11">#REF!</definedName>
    <definedName name="LPLACA" localSheetId="4">#REF!</definedName>
    <definedName name="LPLACA" localSheetId="15">#REF!</definedName>
    <definedName name="LPLACA" localSheetId="9">#REF!</definedName>
    <definedName name="LPLACA" localSheetId="8">#REF!</definedName>
    <definedName name="LPLACA">#REF!</definedName>
    <definedName name="LPONTE" localSheetId="4">#REF!</definedName>
    <definedName name="LPONTE" localSheetId="15">#REF!</definedName>
    <definedName name="LPONTE" localSheetId="9">#REF!</definedName>
    <definedName name="LPONTE" localSheetId="8">#REF!</definedName>
    <definedName name="LPONTE">#REF!</definedName>
    <definedName name="LPTE" localSheetId="4">'[72]SERVIÇOS digitado'!#REF!</definedName>
    <definedName name="LPTE" localSheetId="15">'[72]SERVIÇOS digitado'!#REF!</definedName>
    <definedName name="LPTE" localSheetId="9">'[72]SERVIÇOS digitado'!#REF!</definedName>
    <definedName name="LPTE" localSheetId="8">'[72]SERVIÇOS digitado'!#REF!</definedName>
    <definedName name="LPTE">'[72]SERVIÇOS digitado'!#REF!</definedName>
    <definedName name="LPW">"$#REF!.$E$30"</definedName>
    <definedName name="LPWA">"$#REF!.$E$29"</definedName>
    <definedName name="LRANJA">'[279]CUSTO ZONA SUL'!$A$3:$N$21</definedName>
    <definedName name="LS" localSheetId="4">"$#REF!.$E$27"</definedName>
    <definedName name="LS" localSheetId="3">#REF!</definedName>
    <definedName name="LS" localSheetId="7">"$#REF!.$E$27"</definedName>
    <definedName name="LS" localSheetId="21">#REF!</definedName>
    <definedName name="LS" localSheetId="9">"$#REF!.$E$27"</definedName>
    <definedName name="LS" localSheetId="8">"$#REF!.$E$27"</definedName>
    <definedName name="LS">#REF!</definedName>
    <definedName name="LS_11" localSheetId="4">#REF!</definedName>
    <definedName name="LS_11" localSheetId="15">#REF!</definedName>
    <definedName name="LS_11" localSheetId="9">#REF!</definedName>
    <definedName name="LS_11" localSheetId="8">#REF!</definedName>
    <definedName name="LS_11">#REF!</definedName>
    <definedName name="LSMF" localSheetId="4">#REF!</definedName>
    <definedName name="LSMF" localSheetId="15">#REF!</definedName>
    <definedName name="LSMF">#REF!</definedName>
    <definedName name="LSW">"$#REF!.$E$29"</definedName>
    <definedName name="LSWA">"$#REF!.$E$28"</definedName>
    <definedName name="LSWA_11" localSheetId="4">#REF!</definedName>
    <definedName name="LSWA_11" localSheetId="15">#REF!</definedName>
    <definedName name="LSWA_11" localSheetId="9">#REF!</definedName>
    <definedName name="LSWA_11" localSheetId="8">#REF!</definedName>
    <definedName name="LSWA_11">#REF!</definedName>
    <definedName name="lu" localSheetId="4" hidden="1">{#N/A,#N/A,FALSE,"MO (2)"}</definedName>
    <definedName name="lu" localSheetId="21" hidden="1">{#N/A,#N/A,FALSE,"MO (2)"}</definedName>
    <definedName name="lu" localSheetId="9" hidden="1">{#N/A,#N/A,FALSE,"MO (2)"}</definedName>
    <definedName name="lu" localSheetId="8" hidden="1">{#N/A,#N/A,FALSE,"MO (2)"}</definedName>
    <definedName name="lu" hidden="1">{#N/A,#N/A,FALSE,"MO (2)"}</definedName>
    <definedName name="LUCRO" localSheetId="4">'[137]Comp P Unit '!$M$43</definedName>
    <definedName name="LUCRO">'[137]Comp P Unit '!$M$43</definedName>
    <definedName name="LUCROMATBET" localSheetId="4">'[137]Comp P Unit '!$M$47</definedName>
    <definedName name="LUCROMATBET">'[137]Comp P Unit '!$M$47</definedName>
    <definedName name="luis" localSheetId="4">#REF!</definedName>
    <definedName name="luis" localSheetId="15">#REF!</definedName>
    <definedName name="luis" localSheetId="21">#REF!</definedName>
    <definedName name="luis" localSheetId="9">#REF!</definedName>
    <definedName name="luis" localSheetId="8">#REF!</definedName>
    <definedName name="luis">#REF!</definedName>
    <definedName name="luiz" localSheetId="4">'[257]BR-230 POMBAL-S.GONÇALO'!$B$7</definedName>
    <definedName name="luiz">'[257]BR-230 POMBAL-S.GONÇALO'!$B$7</definedName>
    <definedName name="LVALA" localSheetId="4">#REF!</definedName>
    <definedName name="LVALA" localSheetId="15">#REF!</definedName>
    <definedName name="LVALA" localSheetId="9">#REF!</definedName>
    <definedName name="LVALA" localSheetId="8">#REF!</definedName>
    <definedName name="LVALA">#REF!</definedName>
    <definedName name="LVC">"'file:///D:/Meus documentos/ANASTÁCIO/SERCEL/BR262990800.xls'#$SERVIÇOS.$#REF!$#REF!"</definedName>
    <definedName name="LVC_11" localSheetId="4">[70]SERVIÇOS!#REF!</definedName>
    <definedName name="LVC_11" localSheetId="15">[70]SERVIÇOS!#REF!</definedName>
    <definedName name="LVC_11" localSheetId="9">[70]SERVIÇOS!#REF!</definedName>
    <definedName name="LVC_11" localSheetId="8">[70]SERVIÇOS!#REF!</definedName>
    <definedName name="LVC_11">[70]SERVIÇOS!#REF!</definedName>
    <definedName name="LVD">"'file:///D:/Meus documentos/ANASTÁCIO/SERCEL/BR262990800.xls'#$SERVIÇOS.$#REF!$#REF!"</definedName>
    <definedName name="LVD_11" localSheetId="4">[70]SERVIÇOS!#REF!</definedName>
    <definedName name="LVD_11" localSheetId="15">[70]SERVIÇOS!#REF!</definedName>
    <definedName name="LVD_11" localSheetId="9">[70]SERVIÇOS!#REF!</definedName>
    <definedName name="LVD_11" localSheetId="8">[70]SERVIÇOS!#REF!</definedName>
    <definedName name="LVD_11">[70]SERVIÇOS!#REF!</definedName>
    <definedName name="M" localSheetId="4">#REF!</definedName>
    <definedName name="M" localSheetId="15">#REF!</definedName>
    <definedName name="M" localSheetId="21">#N/A</definedName>
    <definedName name="M" localSheetId="9">#REF!</definedName>
    <definedName name="M" localSheetId="8">#REF!</definedName>
    <definedName name="M">#REF!</definedName>
    <definedName name="M.001" localSheetId="4">[109]Mat.!#REF!</definedName>
    <definedName name="M.001" localSheetId="15">[109]Mat.!#REF!</definedName>
    <definedName name="M.001" localSheetId="9">[109]Mat.!#REF!</definedName>
    <definedName name="M.001" localSheetId="8">[109]Mat.!#REF!</definedName>
    <definedName name="M.001">[109]Mat.!#REF!</definedName>
    <definedName name="M.002" localSheetId="4">[109]Mat.!#REF!</definedName>
    <definedName name="M.002" localSheetId="15">[109]Mat.!#REF!</definedName>
    <definedName name="M.002" localSheetId="9">[109]Mat.!#REF!</definedName>
    <definedName name="M.002" localSheetId="8">[109]Mat.!#REF!</definedName>
    <definedName name="M.002">[109]Mat.!#REF!</definedName>
    <definedName name="M.003" localSheetId="4">[109]Mat.!#REF!</definedName>
    <definedName name="M.003" localSheetId="15">[109]Mat.!#REF!</definedName>
    <definedName name="M.003" localSheetId="9">[109]Mat.!#REF!</definedName>
    <definedName name="M.003" localSheetId="8">[109]Mat.!#REF!</definedName>
    <definedName name="M.003">[109]Mat.!#REF!</definedName>
    <definedName name="M.004" localSheetId="4">[109]Mat.!#REF!</definedName>
    <definedName name="M.004" localSheetId="15">[109]Mat.!#REF!</definedName>
    <definedName name="M.004" localSheetId="9">[109]Mat.!#REF!</definedName>
    <definedName name="M.004" localSheetId="8">[109]Mat.!#REF!</definedName>
    <definedName name="M.004">[109]Mat.!#REF!</definedName>
    <definedName name="M.005" localSheetId="4">[109]Mat.!#REF!</definedName>
    <definedName name="M.005" localSheetId="15">[109]Mat.!#REF!</definedName>
    <definedName name="M.005" localSheetId="9">[109]Mat.!#REF!</definedName>
    <definedName name="M.005" localSheetId="8">[109]Mat.!#REF!</definedName>
    <definedName name="M.005">[109]Mat.!#REF!</definedName>
    <definedName name="M.101" localSheetId="4">[109]Mat.!#REF!</definedName>
    <definedName name="M.101" localSheetId="15">[109]Mat.!#REF!</definedName>
    <definedName name="M.101">[109]Mat.!#REF!</definedName>
    <definedName name="M.102" localSheetId="4">[109]Mat.!#REF!</definedName>
    <definedName name="M.102" localSheetId="15">[109]Mat.!#REF!</definedName>
    <definedName name="M.102">[109]Mat.!#REF!</definedName>
    <definedName name="M.103" localSheetId="4">[109]Mat.!#REF!</definedName>
    <definedName name="M.103" localSheetId="15">[109]Mat.!#REF!</definedName>
    <definedName name="M.103">[109]Mat.!#REF!</definedName>
    <definedName name="M.104" localSheetId="4">[109]Mat.!#REF!</definedName>
    <definedName name="M.104" localSheetId="15">[109]Mat.!#REF!</definedName>
    <definedName name="M.104">[109]Mat.!#REF!</definedName>
    <definedName name="M.105" localSheetId="4">[109]Mat.!#REF!</definedName>
    <definedName name="M.105" localSheetId="15">[109]Mat.!#REF!</definedName>
    <definedName name="M.105">[109]Mat.!#REF!</definedName>
    <definedName name="M.106" localSheetId="4">[109]Mat.!#REF!</definedName>
    <definedName name="M.106" localSheetId="15">[109]Mat.!#REF!</definedName>
    <definedName name="M.106">[109]Mat.!#REF!</definedName>
    <definedName name="M.107" localSheetId="4">[109]Mat.!#REF!</definedName>
    <definedName name="M.107" localSheetId="15">[109]Mat.!#REF!</definedName>
    <definedName name="M.107">[109]Mat.!#REF!</definedName>
    <definedName name="M.108" localSheetId="4">[109]Mat.!#REF!</definedName>
    <definedName name="M.108" localSheetId="15">[109]Mat.!#REF!</definedName>
    <definedName name="M.108">[109]Mat.!#REF!</definedName>
    <definedName name="M.109" localSheetId="4">[109]Mat.!#REF!</definedName>
    <definedName name="M.109" localSheetId="15">[109]Mat.!#REF!</definedName>
    <definedName name="M.109">[109]Mat.!#REF!</definedName>
    <definedName name="M.110" localSheetId="4">[109]Mat.!#REF!</definedName>
    <definedName name="M.110" localSheetId="15">[109]Mat.!#REF!</definedName>
    <definedName name="M.110">[109]Mat.!#REF!</definedName>
    <definedName name="M.111" localSheetId="4">[109]Mat.!#REF!</definedName>
    <definedName name="M.111" localSheetId="15">[109]Mat.!#REF!</definedName>
    <definedName name="M.111">[109]Mat.!#REF!</definedName>
    <definedName name="M.112" localSheetId="4">[109]Mat.!#REF!</definedName>
    <definedName name="M.112" localSheetId="15">[109]Mat.!#REF!</definedName>
    <definedName name="M.112">[109]Mat.!#REF!</definedName>
    <definedName name="M.114" localSheetId="4">[109]Mat.!#REF!</definedName>
    <definedName name="M.114" localSheetId="15">[109]Mat.!#REF!</definedName>
    <definedName name="M.114">[109]Mat.!#REF!</definedName>
    <definedName name="M.201" localSheetId="4">[109]Mat.!#REF!</definedName>
    <definedName name="M.201" localSheetId="15">[109]Mat.!#REF!</definedName>
    <definedName name="M.201">[109]Mat.!#REF!</definedName>
    <definedName name="M.202" localSheetId="4">[109]Mat.!#REF!</definedName>
    <definedName name="M.202" localSheetId="15">[109]Mat.!#REF!</definedName>
    <definedName name="M.202">[109]Mat.!#REF!</definedName>
    <definedName name="M.307" localSheetId="4">[109]Mat.!#REF!</definedName>
    <definedName name="M.307" localSheetId="15">[109]Mat.!#REF!</definedName>
    <definedName name="M.307">[109]Mat.!#REF!</definedName>
    <definedName name="M.319" localSheetId="4">[109]Mat.!#REF!</definedName>
    <definedName name="M.319" localSheetId="15">[109]Mat.!#REF!</definedName>
    <definedName name="M.319">[109]Mat.!#REF!</definedName>
    <definedName name="M.320" localSheetId="4">[109]Mat.!#REF!</definedName>
    <definedName name="M.320" localSheetId="15">[109]Mat.!#REF!</definedName>
    <definedName name="M.320">[109]Mat.!#REF!</definedName>
    <definedName name="M.321" localSheetId="4">[109]Mat.!#REF!</definedName>
    <definedName name="M.321" localSheetId="15">[109]Mat.!#REF!</definedName>
    <definedName name="M.321">[109]Mat.!#REF!</definedName>
    <definedName name="M.322" localSheetId="4">[109]Mat.!#REF!</definedName>
    <definedName name="M.322" localSheetId="15">[109]Mat.!#REF!</definedName>
    <definedName name="M.322">[109]Mat.!#REF!</definedName>
    <definedName name="M.323" localSheetId="4">[109]Mat.!#REF!</definedName>
    <definedName name="M.323" localSheetId="15">[109]Mat.!#REF!</definedName>
    <definedName name="M.323">[109]Mat.!#REF!</definedName>
    <definedName name="M.324" localSheetId="4">[109]Mat.!#REF!</definedName>
    <definedName name="M.324" localSheetId="15">[109]Mat.!#REF!</definedName>
    <definedName name="M.324">[109]Mat.!#REF!</definedName>
    <definedName name="M.325" localSheetId="4">[109]Mat.!#REF!</definedName>
    <definedName name="M.325" localSheetId="15">[109]Mat.!#REF!</definedName>
    <definedName name="M.325">[109]Mat.!#REF!</definedName>
    <definedName name="M.326" localSheetId="4">[109]Mat.!#REF!</definedName>
    <definedName name="M.326" localSheetId="15">[109]Mat.!#REF!</definedName>
    <definedName name="M.326">[109]Mat.!#REF!</definedName>
    <definedName name="M.328" localSheetId="4">[109]Mat.!#REF!</definedName>
    <definedName name="M.328" localSheetId="15">[109]Mat.!#REF!</definedName>
    <definedName name="M.328">[109]Mat.!#REF!</definedName>
    <definedName name="M.330" localSheetId="4">[109]Mat.!#REF!</definedName>
    <definedName name="M.330" localSheetId="15">[109]Mat.!#REF!</definedName>
    <definedName name="M.330">[109]Mat.!#REF!</definedName>
    <definedName name="M.331" localSheetId="4">[109]Mat.!#REF!</definedName>
    <definedName name="M.331" localSheetId="15">[109]Mat.!#REF!</definedName>
    <definedName name="M.331">[109]Mat.!#REF!</definedName>
    <definedName name="M.332" localSheetId="4">[109]Mat.!#REF!</definedName>
    <definedName name="M.332" localSheetId="15">[109]Mat.!#REF!</definedName>
    <definedName name="M.332">[109]Mat.!#REF!</definedName>
    <definedName name="M.334" localSheetId="4">[109]Mat.!#REF!</definedName>
    <definedName name="M.334" localSheetId="15">[109]Mat.!#REF!</definedName>
    <definedName name="M.334">[109]Mat.!#REF!</definedName>
    <definedName name="M.335" localSheetId="4">[109]Mat.!#REF!</definedName>
    <definedName name="M.335" localSheetId="15">[109]Mat.!#REF!</definedName>
    <definedName name="M.335">[109]Mat.!#REF!</definedName>
    <definedName name="M.338" localSheetId="4">[109]Mat.!#REF!</definedName>
    <definedName name="M.338" localSheetId="15">[109]Mat.!#REF!</definedName>
    <definedName name="M.338">[109]Mat.!#REF!</definedName>
    <definedName name="M.339" localSheetId="4">[109]Mat.!#REF!</definedName>
    <definedName name="M.339" localSheetId="15">[109]Mat.!#REF!</definedName>
    <definedName name="M.339">[109]Mat.!#REF!</definedName>
    <definedName name="M.340" localSheetId="4">[109]Mat.!#REF!</definedName>
    <definedName name="M.340" localSheetId="15">[109]Mat.!#REF!</definedName>
    <definedName name="M.340">[109]Mat.!#REF!</definedName>
    <definedName name="M.341" localSheetId="4">[109]Mat.!#REF!</definedName>
    <definedName name="M.341" localSheetId="15">[109]Mat.!#REF!</definedName>
    <definedName name="M.341">[109]Mat.!#REF!</definedName>
    <definedName name="M.342" localSheetId="4">[109]Mat.!#REF!</definedName>
    <definedName name="M.342" localSheetId="15">[109]Mat.!#REF!</definedName>
    <definedName name="M.342">[109]Mat.!#REF!</definedName>
    <definedName name="M.343" localSheetId="4">[109]Mat.!#REF!</definedName>
    <definedName name="M.343" localSheetId="15">[109]Mat.!#REF!</definedName>
    <definedName name="M.343">[109]Mat.!#REF!</definedName>
    <definedName name="M.344" localSheetId="4">[109]Mat.!#REF!</definedName>
    <definedName name="M.344" localSheetId="15">[109]Mat.!#REF!</definedName>
    <definedName name="M.344">[109]Mat.!#REF!</definedName>
    <definedName name="M.345" localSheetId="4">[109]Mat.!#REF!</definedName>
    <definedName name="M.345" localSheetId="15">[109]Mat.!#REF!</definedName>
    <definedName name="M.345">[109]Mat.!#REF!</definedName>
    <definedName name="M.346" localSheetId="4">[109]Mat.!#REF!</definedName>
    <definedName name="M.346" localSheetId="15">[109]Mat.!#REF!</definedName>
    <definedName name="M.346">[109]Mat.!#REF!</definedName>
    <definedName name="M.347" localSheetId="4">[109]Mat.!#REF!</definedName>
    <definedName name="M.347" localSheetId="15">[109]Mat.!#REF!</definedName>
    <definedName name="M.347">[109]Mat.!#REF!</definedName>
    <definedName name="M.348" localSheetId="4">[109]Mat.!#REF!</definedName>
    <definedName name="M.348" localSheetId="15">[109]Mat.!#REF!</definedName>
    <definedName name="M.348">[109]Mat.!#REF!</definedName>
    <definedName name="M.349" localSheetId="4">[109]Mat.!#REF!</definedName>
    <definedName name="M.349" localSheetId="15">[109]Mat.!#REF!</definedName>
    <definedName name="M.349">[109]Mat.!#REF!</definedName>
    <definedName name="M.350" localSheetId="4">[109]Mat.!#REF!</definedName>
    <definedName name="M.350" localSheetId="15">[109]Mat.!#REF!</definedName>
    <definedName name="M.350">[109]Mat.!#REF!</definedName>
    <definedName name="M.351" localSheetId="4">[109]Mat.!#REF!</definedName>
    <definedName name="M.351" localSheetId="15">[109]Mat.!#REF!</definedName>
    <definedName name="M.351">[109]Mat.!#REF!</definedName>
    <definedName name="M.352" localSheetId="4">[109]Mat.!#REF!</definedName>
    <definedName name="M.352" localSheetId="15">[109]Mat.!#REF!</definedName>
    <definedName name="M.352">[109]Mat.!#REF!</definedName>
    <definedName name="M.353" localSheetId="4">[109]Mat.!#REF!</definedName>
    <definedName name="M.353" localSheetId="15">[109]Mat.!#REF!</definedName>
    <definedName name="M.353">[109]Mat.!#REF!</definedName>
    <definedName name="M.354" localSheetId="4">[109]Mat.!#REF!</definedName>
    <definedName name="M.354" localSheetId="15">[109]Mat.!#REF!</definedName>
    <definedName name="M.354">[109]Mat.!#REF!</definedName>
    <definedName name="M.355" localSheetId="4">[109]Mat.!#REF!</definedName>
    <definedName name="M.355" localSheetId="15">[109]Mat.!#REF!</definedName>
    <definedName name="M.355">[109]Mat.!#REF!</definedName>
    <definedName name="M.356" localSheetId="4">[109]Mat.!#REF!</definedName>
    <definedName name="M.356" localSheetId="15">[109]Mat.!#REF!</definedName>
    <definedName name="M.356">[109]Mat.!#REF!</definedName>
    <definedName name="M.357" localSheetId="4">[109]Mat.!#REF!</definedName>
    <definedName name="M.357" localSheetId="15">[109]Mat.!#REF!</definedName>
    <definedName name="M.357">[109]Mat.!#REF!</definedName>
    <definedName name="M.358" localSheetId="4">[109]Mat.!#REF!</definedName>
    <definedName name="M.358" localSheetId="15">[109]Mat.!#REF!</definedName>
    <definedName name="M.358">[109]Mat.!#REF!</definedName>
    <definedName name="M.359" localSheetId="4">[109]Mat.!#REF!</definedName>
    <definedName name="M.359" localSheetId="15">[109]Mat.!#REF!</definedName>
    <definedName name="M.359">[109]Mat.!#REF!</definedName>
    <definedName name="M.360" localSheetId="4">[109]Mat.!#REF!</definedName>
    <definedName name="M.360" localSheetId="15">[109]Mat.!#REF!</definedName>
    <definedName name="M.360">[109]Mat.!#REF!</definedName>
    <definedName name="M.361" localSheetId="4">[109]Mat.!#REF!</definedName>
    <definedName name="M.361" localSheetId="15">[109]Mat.!#REF!</definedName>
    <definedName name="M.361">[109]Mat.!#REF!</definedName>
    <definedName name="M.362" localSheetId="4">[109]Mat.!#REF!</definedName>
    <definedName name="M.362" localSheetId="15">[109]Mat.!#REF!</definedName>
    <definedName name="M.362">[109]Mat.!#REF!</definedName>
    <definedName name="M.363" localSheetId="4">[109]Mat.!#REF!</definedName>
    <definedName name="M.363" localSheetId="15">[109]Mat.!#REF!</definedName>
    <definedName name="M.363">[109]Mat.!#REF!</definedName>
    <definedName name="M.364" localSheetId="4">[109]Mat.!#REF!</definedName>
    <definedName name="M.364" localSheetId="15">[109]Mat.!#REF!</definedName>
    <definedName name="M.364">[109]Mat.!#REF!</definedName>
    <definedName name="M.365" localSheetId="4">[109]Mat.!#REF!</definedName>
    <definedName name="M.365" localSheetId="15">[109]Mat.!#REF!</definedName>
    <definedName name="M.365">[109]Mat.!#REF!</definedName>
    <definedName name="M.366" localSheetId="4">[109]Mat.!#REF!</definedName>
    <definedName name="M.366" localSheetId="15">[109]Mat.!#REF!</definedName>
    <definedName name="M.366">[109]Mat.!#REF!</definedName>
    <definedName name="M.367" localSheetId="4">[109]Mat.!#REF!</definedName>
    <definedName name="M.367" localSheetId="15">[109]Mat.!#REF!</definedName>
    <definedName name="M.367">[109]Mat.!#REF!</definedName>
    <definedName name="M.368" localSheetId="4">[109]Mat.!#REF!</definedName>
    <definedName name="M.368" localSheetId="15">[109]Mat.!#REF!</definedName>
    <definedName name="M.368">[109]Mat.!#REF!</definedName>
    <definedName name="M.370" localSheetId="4">[109]Mat.!#REF!</definedName>
    <definedName name="M.370" localSheetId="15">[109]Mat.!#REF!</definedName>
    <definedName name="M.370">[109]Mat.!#REF!</definedName>
    <definedName name="M.371" localSheetId="4">[109]Mat.!#REF!</definedName>
    <definedName name="M.371" localSheetId="15">[109]Mat.!#REF!</definedName>
    <definedName name="M.371">[109]Mat.!#REF!</definedName>
    <definedName name="M.372" localSheetId="4">[109]Mat.!#REF!</definedName>
    <definedName name="M.372" localSheetId="15">[109]Mat.!#REF!</definedName>
    <definedName name="M.372">[109]Mat.!#REF!</definedName>
    <definedName name="M.373" localSheetId="4">[109]Mat.!#REF!</definedName>
    <definedName name="M.373" localSheetId="15">[109]Mat.!#REF!</definedName>
    <definedName name="M.373">[109]Mat.!#REF!</definedName>
    <definedName name="M.374" localSheetId="4">[109]Mat.!#REF!</definedName>
    <definedName name="M.374" localSheetId="15">[109]Mat.!#REF!</definedName>
    <definedName name="M.374">[109]Mat.!#REF!</definedName>
    <definedName name="M.375" localSheetId="4">[109]Mat.!#REF!</definedName>
    <definedName name="M.375" localSheetId="15">[109]Mat.!#REF!</definedName>
    <definedName name="M.375">[109]Mat.!#REF!</definedName>
    <definedName name="M.376" localSheetId="4">[109]Mat.!#REF!</definedName>
    <definedName name="M.376" localSheetId="15">[109]Mat.!#REF!</definedName>
    <definedName name="M.376">[109]Mat.!#REF!</definedName>
    <definedName name="M.377" localSheetId="4">[109]Mat.!#REF!</definedName>
    <definedName name="M.377" localSheetId="15">[109]Mat.!#REF!</definedName>
    <definedName name="M.377">[109]Mat.!#REF!</definedName>
    <definedName name="M.378" localSheetId="4">[109]Mat.!#REF!</definedName>
    <definedName name="M.378" localSheetId="15">[109]Mat.!#REF!</definedName>
    <definedName name="M.378">[109]Mat.!#REF!</definedName>
    <definedName name="M.380" localSheetId="4">[109]Mat.!#REF!</definedName>
    <definedName name="M.380" localSheetId="15">[109]Mat.!#REF!</definedName>
    <definedName name="M.380">[109]Mat.!#REF!</definedName>
    <definedName name="M.381" localSheetId="4">[109]Mat.!#REF!</definedName>
    <definedName name="M.381" localSheetId="15">[109]Mat.!#REF!</definedName>
    <definedName name="M.381">[109]Mat.!#REF!</definedName>
    <definedName name="M.382" localSheetId="4">[109]Mat.!#REF!</definedName>
    <definedName name="M.382" localSheetId="15">[109]Mat.!#REF!</definedName>
    <definedName name="M.382">[109]Mat.!#REF!</definedName>
    <definedName name="M.383" localSheetId="4">[109]Mat.!#REF!</definedName>
    <definedName name="M.383" localSheetId="15">[109]Mat.!#REF!</definedName>
    <definedName name="M.383">[109]Mat.!#REF!</definedName>
    <definedName name="M.384" localSheetId="4">[109]Mat.!#REF!</definedName>
    <definedName name="M.384" localSheetId="15">[109]Mat.!#REF!</definedName>
    <definedName name="M.384">[109]Mat.!#REF!</definedName>
    <definedName name="M.385" localSheetId="4">[109]Mat.!#REF!</definedName>
    <definedName name="M.385" localSheetId="15">[109]Mat.!#REF!</definedName>
    <definedName name="M.385">[109]Mat.!#REF!</definedName>
    <definedName name="M.386" localSheetId="4">[109]Mat.!#REF!</definedName>
    <definedName name="M.386" localSheetId="15">[109]Mat.!#REF!</definedName>
    <definedName name="M.386">[109]Mat.!#REF!</definedName>
    <definedName name="M.387" localSheetId="4">[109]Mat.!#REF!</definedName>
    <definedName name="M.387" localSheetId="15">[109]Mat.!#REF!</definedName>
    <definedName name="M.387">[109]Mat.!#REF!</definedName>
    <definedName name="M.390" localSheetId="4">[109]Mat.!#REF!</definedName>
    <definedName name="M.390" localSheetId="15">[109]Mat.!#REF!</definedName>
    <definedName name="M.390">[109]Mat.!#REF!</definedName>
    <definedName name="M.391" localSheetId="4">[109]Mat.!#REF!</definedName>
    <definedName name="M.391" localSheetId="15">[109]Mat.!#REF!</definedName>
    <definedName name="M.391">[109]Mat.!#REF!</definedName>
    <definedName name="M.392" localSheetId="4">[109]Mat.!#REF!</definedName>
    <definedName name="M.392" localSheetId="15">[109]Mat.!#REF!</definedName>
    <definedName name="M.392">[109]Mat.!#REF!</definedName>
    <definedName name="M.393" localSheetId="4">[109]Mat.!#REF!</definedName>
    <definedName name="M.393" localSheetId="15">[109]Mat.!#REF!</definedName>
    <definedName name="M.393">[109]Mat.!#REF!</definedName>
    <definedName name="M.394" localSheetId="4">[109]Mat.!#REF!</definedName>
    <definedName name="M.394" localSheetId="15">[109]Mat.!#REF!</definedName>
    <definedName name="M.394">[109]Mat.!#REF!</definedName>
    <definedName name="M.395" localSheetId="4">[109]Mat.!#REF!</definedName>
    <definedName name="M.395" localSheetId="15">[109]Mat.!#REF!</definedName>
    <definedName name="M.395">[109]Mat.!#REF!</definedName>
    <definedName name="M.396" localSheetId="4">[109]Mat.!#REF!</definedName>
    <definedName name="M.396" localSheetId="15">[109]Mat.!#REF!</definedName>
    <definedName name="M.396">[109]Mat.!#REF!</definedName>
    <definedName name="M.398" localSheetId="4">[109]Mat.!#REF!</definedName>
    <definedName name="M.398" localSheetId="15">[109]Mat.!#REF!</definedName>
    <definedName name="M.398">[109]Mat.!#REF!</definedName>
    <definedName name="M.401" localSheetId="4">[109]Mat.!#REF!</definedName>
    <definedName name="M.401" localSheetId="15">[109]Mat.!#REF!</definedName>
    <definedName name="M.401">[109]Mat.!#REF!</definedName>
    <definedName name="M.402" localSheetId="4">[109]Mat.!#REF!</definedName>
    <definedName name="M.402" localSheetId="15">[109]Mat.!#REF!</definedName>
    <definedName name="M.402">[109]Mat.!#REF!</definedName>
    <definedName name="M.403" localSheetId="4">[109]Mat.!#REF!</definedName>
    <definedName name="M.403" localSheetId="15">[109]Mat.!#REF!</definedName>
    <definedName name="M.403">[109]Mat.!#REF!</definedName>
    <definedName name="M.404" localSheetId="4">[109]Mat.!#REF!</definedName>
    <definedName name="M.404" localSheetId="15">[109]Mat.!#REF!</definedName>
    <definedName name="M.404">[109]Mat.!#REF!</definedName>
    <definedName name="M.405" localSheetId="4">[109]Mat.!#REF!</definedName>
    <definedName name="M.405" localSheetId="15">[109]Mat.!#REF!</definedName>
    <definedName name="M.405">[109]Mat.!#REF!</definedName>
    <definedName name="M.406" localSheetId="4">[109]Mat.!#REF!</definedName>
    <definedName name="M.406" localSheetId="15">[109]Mat.!#REF!</definedName>
    <definedName name="M.406">[109]Mat.!#REF!</definedName>
    <definedName name="M.407" localSheetId="4">[109]Mat.!#REF!</definedName>
    <definedName name="M.407" localSheetId="15">[109]Mat.!#REF!</definedName>
    <definedName name="M.407">[109]Mat.!#REF!</definedName>
    <definedName name="M.408" localSheetId="4">[109]Mat.!#REF!</definedName>
    <definedName name="M.408" localSheetId="15">[109]Mat.!#REF!</definedName>
    <definedName name="M.408">[109]Mat.!#REF!</definedName>
    <definedName name="M.409" localSheetId="4">[109]Mat.!#REF!</definedName>
    <definedName name="M.409" localSheetId="15">[109]Mat.!#REF!</definedName>
    <definedName name="M.409">[109]Mat.!#REF!</definedName>
    <definedName name="M.410" localSheetId="4">[109]Mat.!#REF!</definedName>
    <definedName name="M.410" localSheetId="15">[109]Mat.!#REF!</definedName>
    <definedName name="M.410">[109]Mat.!#REF!</definedName>
    <definedName name="M.411" localSheetId="4">[109]Mat.!#REF!</definedName>
    <definedName name="M.411" localSheetId="15">[109]Mat.!#REF!</definedName>
    <definedName name="M.411">[109]Mat.!#REF!</definedName>
    <definedName name="M.412" localSheetId="4">[109]Mat.!#REF!</definedName>
    <definedName name="M.412" localSheetId="15">[109]Mat.!#REF!</definedName>
    <definedName name="M.412">[109]Mat.!#REF!</definedName>
    <definedName name="M.413" localSheetId="4">[109]Mat.!#REF!</definedName>
    <definedName name="M.413" localSheetId="15">[109]Mat.!#REF!</definedName>
    <definedName name="M.413">[109]Mat.!#REF!</definedName>
    <definedName name="M.414" localSheetId="4">[109]Mat.!#REF!</definedName>
    <definedName name="M.414" localSheetId="15">[109]Mat.!#REF!</definedName>
    <definedName name="M.414">[109]Mat.!#REF!</definedName>
    <definedName name="M.415" localSheetId="4">[109]Mat.!#REF!</definedName>
    <definedName name="M.415" localSheetId="15">[109]Mat.!#REF!</definedName>
    <definedName name="M.415">[109]Mat.!#REF!</definedName>
    <definedName name="M.416" localSheetId="4">[109]Mat.!#REF!</definedName>
    <definedName name="M.416" localSheetId="15">[109]Mat.!#REF!</definedName>
    <definedName name="M.416">[109]Mat.!#REF!</definedName>
    <definedName name="M.501" localSheetId="4">[109]Mat.!#REF!</definedName>
    <definedName name="M.501" localSheetId="15">[109]Mat.!#REF!</definedName>
    <definedName name="M.501">[109]Mat.!#REF!</definedName>
    <definedName name="M.503" localSheetId="4">[109]Mat.!#REF!</definedName>
    <definedName name="M.503" localSheetId="15">[109]Mat.!#REF!</definedName>
    <definedName name="M.503">[109]Mat.!#REF!</definedName>
    <definedName name="M.505" localSheetId="4">[109]Mat.!#REF!</definedName>
    <definedName name="M.505" localSheetId="15">[109]Mat.!#REF!</definedName>
    <definedName name="M.505">[109]Mat.!#REF!</definedName>
    <definedName name="M.507" localSheetId="4">[109]Mat.!#REF!</definedName>
    <definedName name="M.507" localSheetId="15">[109]Mat.!#REF!</definedName>
    <definedName name="M.507">[109]Mat.!#REF!</definedName>
    <definedName name="M.508" localSheetId="4">[109]Mat.!#REF!</definedName>
    <definedName name="M.508" localSheetId="15">[109]Mat.!#REF!</definedName>
    <definedName name="M.508">[109]Mat.!#REF!</definedName>
    <definedName name="M.600" localSheetId="4">[109]Mat.!#REF!</definedName>
    <definedName name="M.600" localSheetId="15">[109]Mat.!#REF!</definedName>
    <definedName name="M.600">[109]Mat.!#REF!</definedName>
    <definedName name="M.601" localSheetId="4">[109]Mat.!#REF!</definedName>
    <definedName name="M.601" localSheetId="15">[109]Mat.!#REF!</definedName>
    <definedName name="M.601">[109]Mat.!#REF!</definedName>
    <definedName name="M.602" localSheetId="4">[109]Mat.!#REF!</definedName>
    <definedName name="M.602" localSheetId="15">[109]Mat.!#REF!</definedName>
    <definedName name="M.602">[109]Mat.!#REF!</definedName>
    <definedName name="M.603" localSheetId="4">[109]Mat.!#REF!</definedName>
    <definedName name="M.603" localSheetId="15">[109]Mat.!#REF!</definedName>
    <definedName name="M.603">[109]Mat.!#REF!</definedName>
    <definedName name="M.604" localSheetId="4">[109]Mat.!#REF!</definedName>
    <definedName name="M.604" localSheetId="15">[109]Mat.!#REF!</definedName>
    <definedName name="M.604">[109]Mat.!#REF!</definedName>
    <definedName name="M.605" localSheetId="4">[109]Mat.!#REF!</definedName>
    <definedName name="M.605" localSheetId="15">[109]Mat.!#REF!</definedName>
    <definedName name="M.605">[109]Mat.!#REF!</definedName>
    <definedName name="M.606" localSheetId="4">[109]Mat.!#REF!</definedName>
    <definedName name="M.606" localSheetId="15">[109]Mat.!#REF!</definedName>
    <definedName name="M.606">[109]Mat.!#REF!</definedName>
    <definedName name="M.607" localSheetId="4">[109]Mat.!#REF!</definedName>
    <definedName name="M.607" localSheetId="15">[109]Mat.!#REF!</definedName>
    <definedName name="M.607">[109]Mat.!#REF!</definedName>
    <definedName name="M.608" localSheetId="4">[109]Mat.!#REF!</definedName>
    <definedName name="M.608" localSheetId="15">[109]Mat.!#REF!</definedName>
    <definedName name="M.608">[109]Mat.!#REF!</definedName>
    <definedName name="M.609" localSheetId="4">[109]Mat.!#REF!</definedName>
    <definedName name="M.609" localSheetId="15">[109]Mat.!#REF!</definedName>
    <definedName name="M.609">[109]Mat.!#REF!</definedName>
    <definedName name="M.610" localSheetId="4">[109]Mat.!#REF!</definedName>
    <definedName name="M.610" localSheetId="15">[109]Mat.!#REF!</definedName>
    <definedName name="M.610">[109]Mat.!#REF!</definedName>
    <definedName name="M.611" localSheetId="4">[109]Mat.!#REF!</definedName>
    <definedName name="M.611" localSheetId="15">[109]Mat.!#REF!</definedName>
    <definedName name="M.611">[109]Mat.!#REF!</definedName>
    <definedName name="M.612" localSheetId="4">[109]Mat.!#REF!</definedName>
    <definedName name="M.612" localSheetId="15">[109]Mat.!#REF!</definedName>
    <definedName name="M.612">[109]Mat.!#REF!</definedName>
    <definedName name="M.613" localSheetId="4">[109]Mat.!#REF!</definedName>
    <definedName name="M.613" localSheetId="15">[109]Mat.!#REF!</definedName>
    <definedName name="M.613">[109]Mat.!#REF!</definedName>
    <definedName name="M.614" localSheetId="4">[109]Mat.!#REF!</definedName>
    <definedName name="M.614" localSheetId="15">[109]Mat.!#REF!</definedName>
    <definedName name="M.614">[109]Mat.!#REF!</definedName>
    <definedName name="M.615" localSheetId="4">[109]Mat.!#REF!</definedName>
    <definedName name="M.615" localSheetId="15">[109]Mat.!#REF!</definedName>
    <definedName name="M.615">[109]Mat.!#REF!</definedName>
    <definedName name="M.616" localSheetId="4">[109]Mat.!#REF!</definedName>
    <definedName name="M.616" localSheetId="15">[109]Mat.!#REF!</definedName>
    <definedName name="M.616">[109]Mat.!#REF!</definedName>
    <definedName name="M.617" localSheetId="4">[109]Mat.!#REF!</definedName>
    <definedName name="M.617" localSheetId="15">[109]Mat.!#REF!</definedName>
    <definedName name="M.617">[109]Mat.!#REF!</definedName>
    <definedName name="M.618" localSheetId="4">[109]Mat.!#REF!</definedName>
    <definedName name="M.618" localSheetId="15">[109]Mat.!#REF!</definedName>
    <definedName name="M.618">[109]Mat.!#REF!</definedName>
    <definedName name="M.619" localSheetId="4">[109]Mat.!#REF!</definedName>
    <definedName name="M.619" localSheetId="15">[109]Mat.!#REF!</definedName>
    <definedName name="M.619">[109]Mat.!#REF!</definedName>
    <definedName name="M.620" localSheetId="4">[109]Mat.!#REF!</definedName>
    <definedName name="M.620" localSheetId="15">[109]Mat.!#REF!</definedName>
    <definedName name="M.620">[109]Mat.!#REF!</definedName>
    <definedName name="M.621" localSheetId="4">[109]Mat.!#REF!</definedName>
    <definedName name="M.621" localSheetId="15">[109]Mat.!#REF!</definedName>
    <definedName name="M.621">[109]Mat.!#REF!</definedName>
    <definedName name="M.622" localSheetId="4">[109]Mat.!#REF!</definedName>
    <definedName name="M.622" localSheetId="15">[109]Mat.!#REF!</definedName>
    <definedName name="M.622">[109]Mat.!#REF!</definedName>
    <definedName name="M.623" localSheetId="4">[109]Mat.!#REF!</definedName>
    <definedName name="M.623" localSheetId="15">[109]Mat.!#REF!</definedName>
    <definedName name="M.623">[109]Mat.!#REF!</definedName>
    <definedName name="M.624" localSheetId="4">[109]Mat.!#REF!</definedName>
    <definedName name="M.624" localSheetId="15">[109]Mat.!#REF!</definedName>
    <definedName name="M.624">[109]Mat.!#REF!</definedName>
    <definedName name="M.625" localSheetId="4">[109]Mat.!#REF!</definedName>
    <definedName name="M.625" localSheetId="15">[109]Mat.!#REF!</definedName>
    <definedName name="M.625">[109]Mat.!#REF!</definedName>
    <definedName name="M.626" localSheetId="4">[109]Mat.!#REF!</definedName>
    <definedName name="M.626" localSheetId="15">[109]Mat.!#REF!</definedName>
    <definedName name="M.626">[109]Mat.!#REF!</definedName>
    <definedName name="M.630" localSheetId="4">[109]Mat.!#REF!</definedName>
    <definedName name="M.630" localSheetId="15">[109]Mat.!#REF!</definedName>
    <definedName name="M.630">[109]Mat.!#REF!</definedName>
    <definedName name="M.700" localSheetId="4">[109]Mat.!#REF!</definedName>
    <definedName name="M.700" localSheetId="15">[109]Mat.!#REF!</definedName>
    <definedName name="M.700">[109]Mat.!#REF!</definedName>
    <definedName name="M.702" localSheetId="4">[109]Mat.!#REF!</definedName>
    <definedName name="M.702" localSheetId="15">[109]Mat.!#REF!</definedName>
    <definedName name="M.702">[109]Mat.!#REF!</definedName>
    <definedName name="M.703" localSheetId="4">[109]Mat.!#REF!</definedName>
    <definedName name="M.703" localSheetId="15">[109]Mat.!#REF!</definedName>
    <definedName name="M.703">[109]Mat.!#REF!</definedName>
    <definedName name="M.704" localSheetId="4">[109]Mat.!#REF!</definedName>
    <definedName name="M.704" localSheetId="15">[109]Mat.!#REF!</definedName>
    <definedName name="M.704">[109]Mat.!#REF!</definedName>
    <definedName name="M.705" localSheetId="4">[109]Mat.!#REF!</definedName>
    <definedName name="M.705" localSheetId="15">[109]Mat.!#REF!</definedName>
    <definedName name="M.705">[109]Mat.!#REF!</definedName>
    <definedName name="M.709" localSheetId="4">[109]Mat.!#REF!</definedName>
    <definedName name="M.709" localSheetId="15">[109]Mat.!#REF!</definedName>
    <definedName name="M.709">[109]Mat.!#REF!</definedName>
    <definedName name="M.710" localSheetId="4">[109]Mat.!#REF!</definedName>
    <definedName name="M.710" localSheetId="15">[109]Mat.!#REF!</definedName>
    <definedName name="M.710">[109]Mat.!#REF!</definedName>
    <definedName name="M.715" localSheetId="4">[109]Mat.!#REF!</definedName>
    <definedName name="M.715" localSheetId="15">[109]Mat.!#REF!</definedName>
    <definedName name="M.715">[109]Mat.!#REF!</definedName>
    <definedName name="M.901" localSheetId="4">[109]Mat.!#REF!</definedName>
    <definedName name="M.901" localSheetId="15">[109]Mat.!#REF!</definedName>
    <definedName name="M.901">[109]Mat.!#REF!</definedName>
    <definedName name="M.902" localSheetId="4">[109]Mat.!#REF!</definedName>
    <definedName name="M.902" localSheetId="15">[109]Mat.!#REF!</definedName>
    <definedName name="M.902">[109]Mat.!#REF!</definedName>
    <definedName name="M.903" localSheetId="4">[109]Mat.!#REF!</definedName>
    <definedName name="M.903" localSheetId="15">[109]Mat.!#REF!</definedName>
    <definedName name="M.903">[109]Mat.!#REF!</definedName>
    <definedName name="M.904" localSheetId="4">[109]Mat.!#REF!</definedName>
    <definedName name="M.904" localSheetId="15">[109]Mat.!#REF!</definedName>
    <definedName name="M.904">[109]Mat.!#REF!</definedName>
    <definedName name="M.905" localSheetId="4">[109]Mat.!#REF!</definedName>
    <definedName name="M.905" localSheetId="15">[109]Mat.!#REF!</definedName>
    <definedName name="M.905">[109]Mat.!#REF!</definedName>
    <definedName name="M.906" localSheetId="4">[109]Mat.!#REF!</definedName>
    <definedName name="M.906" localSheetId="15">[109]Mat.!#REF!</definedName>
    <definedName name="M.906">[109]Mat.!#REF!</definedName>
    <definedName name="M.907" localSheetId="4">[109]Mat.!#REF!</definedName>
    <definedName name="M.907" localSheetId="15">[109]Mat.!#REF!</definedName>
    <definedName name="M.907">[109]Mat.!#REF!</definedName>
    <definedName name="M.908" localSheetId="4">[109]Mat.!#REF!</definedName>
    <definedName name="M.908" localSheetId="15">[109]Mat.!#REF!</definedName>
    <definedName name="M.908">[109]Mat.!#REF!</definedName>
    <definedName name="M.909" localSheetId="4">[109]Mat.!#REF!</definedName>
    <definedName name="M.909" localSheetId="15">[109]Mat.!#REF!</definedName>
    <definedName name="M.909">[109]Mat.!#REF!</definedName>
    <definedName name="M.910" localSheetId="4">[109]Mat.!#REF!</definedName>
    <definedName name="M.910" localSheetId="15">[109]Mat.!#REF!</definedName>
    <definedName name="M.910">[109]Mat.!#REF!</definedName>
    <definedName name="M.911" localSheetId="4">[109]Mat.!#REF!</definedName>
    <definedName name="M.911" localSheetId="15">[109]Mat.!#REF!</definedName>
    <definedName name="M.911">[109]Mat.!#REF!</definedName>
    <definedName name="M.920" localSheetId="4">[109]Mat.!#REF!</definedName>
    <definedName name="M.920" localSheetId="15">[109]Mat.!#REF!</definedName>
    <definedName name="M.920">[109]Mat.!#REF!</definedName>
    <definedName name="M.921" localSheetId="4">[109]Mat.!#REF!</definedName>
    <definedName name="M.921" localSheetId="15">[109]Mat.!#REF!</definedName>
    <definedName name="M.921">[109]Mat.!#REF!</definedName>
    <definedName name="M.922" localSheetId="4">[109]Mat.!#REF!</definedName>
    <definedName name="M.922" localSheetId="15">[109]Mat.!#REF!</definedName>
    <definedName name="M.922">[109]Mat.!#REF!</definedName>
    <definedName name="M.923" localSheetId="4">[109]Mat.!#REF!</definedName>
    <definedName name="M.923" localSheetId="15">[109]Mat.!#REF!</definedName>
    <definedName name="M.923">[109]Mat.!#REF!</definedName>
    <definedName name="M.924" localSheetId="4">[109]Mat.!#REF!</definedName>
    <definedName name="M.924" localSheetId="15">[109]Mat.!#REF!</definedName>
    <definedName name="M.924">[109]Mat.!#REF!</definedName>
    <definedName name="M.925" localSheetId="4">[109]Mat.!#REF!</definedName>
    <definedName name="M.925" localSheetId="15">[109]Mat.!#REF!</definedName>
    <definedName name="M.925">[109]Mat.!#REF!</definedName>
    <definedName name="M.926" localSheetId="4">[109]Mat.!#REF!</definedName>
    <definedName name="M.926" localSheetId="15">[109]Mat.!#REF!</definedName>
    <definedName name="M.926">[109]Mat.!#REF!</definedName>
    <definedName name="M.927" localSheetId="4">[109]Mat.!#REF!</definedName>
    <definedName name="M.927" localSheetId="15">[109]Mat.!#REF!</definedName>
    <definedName name="M.927">[109]Mat.!#REF!</definedName>
    <definedName name="M.928" localSheetId="4">[109]Mat.!#REF!</definedName>
    <definedName name="M.928" localSheetId="15">[109]Mat.!#REF!</definedName>
    <definedName name="M.928">[109]Mat.!#REF!</definedName>
    <definedName name="M.929" localSheetId="4">[109]Mat.!#REF!</definedName>
    <definedName name="M.929" localSheetId="15">[109]Mat.!#REF!</definedName>
    <definedName name="M.929">[109]Mat.!#REF!</definedName>
    <definedName name="M.935" localSheetId="4">[109]Mat.!#REF!</definedName>
    <definedName name="M.935" localSheetId="15">[109]Mat.!#REF!</definedName>
    <definedName name="M.935">[109]Mat.!#REF!</definedName>
    <definedName name="M.936" localSheetId="4">[109]Mat.!#REF!</definedName>
    <definedName name="M.936" localSheetId="15">[109]Mat.!#REF!</definedName>
    <definedName name="M.936">[109]Mat.!#REF!</definedName>
    <definedName name="M.937" localSheetId="4">[109]Mat.!#REF!</definedName>
    <definedName name="M.937" localSheetId="15">[109]Mat.!#REF!</definedName>
    <definedName name="M.937">[109]Mat.!#REF!</definedName>
    <definedName name="M.938" localSheetId="4">[109]Mat.!#REF!</definedName>
    <definedName name="M.938" localSheetId="15">[109]Mat.!#REF!</definedName>
    <definedName name="M.938">[109]Mat.!#REF!</definedName>
    <definedName name="M.939" localSheetId="4">[109]Mat.!#REF!</definedName>
    <definedName name="M.939" localSheetId="15">[109]Mat.!#REF!</definedName>
    <definedName name="M.939">[109]Mat.!#REF!</definedName>
    <definedName name="M.940" localSheetId="4">[109]Mat.!#REF!</definedName>
    <definedName name="M.940" localSheetId="15">[109]Mat.!#REF!</definedName>
    <definedName name="M.940">[109]Mat.!#REF!</definedName>
    <definedName name="M.941" localSheetId="4">[109]Mat.!#REF!</definedName>
    <definedName name="M.941" localSheetId="15">[109]Mat.!#REF!</definedName>
    <definedName name="M.941">[109]Mat.!#REF!</definedName>
    <definedName name="M.942" localSheetId="4">[109]Mat.!#REF!</definedName>
    <definedName name="M.942" localSheetId="15">[109]Mat.!#REF!</definedName>
    <definedName name="M.942">[109]Mat.!#REF!</definedName>
    <definedName name="M.945" localSheetId="4">[109]Mat.!#REF!</definedName>
    <definedName name="M.945" localSheetId="15">[109]Mat.!#REF!</definedName>
    <definedName name="M.945">[109]Mat.!#REF!</definedName>
    <definedName name="M.946" localSheetId="4">[109]Mat.!#REF!</definedName>
    <definedName name="M.946" localSheetId="15">[109]Mat.!#REF!</definedName>
    <definedName name="M.946">[109]Mat.!#REF!</definedName>
    <definedName name="M.947" localSheetId="4">[109]Mat.!#REF!</definedName>
    <definedName name="M.947" localSheetId="15">[109]Mat.!#REF!</definedName>
    <definedName name="M.947">[109]Mat.!#REF!</definedName>
    <definedName name="M.948" localSheetId="4">[109]Mat.!#REF!</definedName>
    <definedName name="M.948" localSheetId="15">[109]Mat.!#REF!</definedName>
    <definedName name="M.948">[109]Mat.!#REF!</definedName>
    <definedName name="M.949" localSheetId="4">[109]Mat.!#REF!</definedName>
    <definedName name="M.949" localSheetId="15">[109]Mat.!#REF!</definedName>
    <definedName name="M.949">[109]Mat.!#REF!</definedName>
    <definedName name="M.950" localSheetId="4">[109]Mat.!#REF!</definedName>
    <definedName name="M.950" localSheetId="15">[109]Mat.!#REF!</definedName>
    <definedName name="M.950">[109]Mat.!#REF!</definedName>
    <definedName name="M.951" localSheetId="4">[109]Mat.!#REF!</definedName>
    <definedName name="M.951" localSheetId="15">[109]Mat.!#REF!</definedName>
    <definedName name="M.951">[109]Mat.!#REF!</definedName>
    <definedName name="M.952" localSheetId="4">[109]Mat.!#REF!</definedName>
    <definedName name="M.952" localSheetId="15">[109]Mat.!#REF!</definedName>
    <definedName name="M.952">[109]Mat.!#REF!</definedName>
    <definedName name="M.953" localSheetId="4">[109]Mat.!#REF!</definedName>
    <definedName name="M.953" localSheetId="15">[109]Mat.!#REF!</definedName>
    <definedName name="M.953">[109]Mat.!#REF!</definedName>
    <definedName name="M.954" localSheetId="4">[109]Mat.!#REF!</definedName>
    <definedName name="M.954" localSheetId="15">[109]Mat.!#REF!</definedName>
    <definedName name="M.954">[109]Mat.!#REF!</definedName>
    <definedName name="M.955" localSheetId="4">[109]Mat.!#REF!</definedName>
    <definedName name="M.955" localSheetId="15">[109]Mat.!#REF!</definedName>
    <definedName name="M.955">[109]Mat.!#REF!</definedName>
    <definedName name="M.956" localSheetId="4">[109]Mat.!#REF!</definedName>
    <definedName name="M.956" localSheetId="15">[109]Mat.!#REF!</definedName>
    <definedName name="M.956">[109]Mat.!#REF!</definedName>
    <definedName name="M.957" localSheetId="4">[109]Mat.!#REF!</definedName>
    <definedName name="M.957" localSheetId="15">[109]Mat.!#REF!</definedName>
    <definedName name="M.957">[109]Mat.!#REF!</definedName>
    <definedName name="M.958" localSheetId="4">[109]Mat.!#REF!</definedName>
    <definedName name="M.958" localSheetId="15">[109]Mat.!#REF!</definedName>
    <definedName name="M.958">[109]Mat.!#REF!</definedName>
    <definedName name="M.960" localSheetId="4">[109]Mat.!#REF!</definedName>
    <definedName name="M.960" localSheetId="15">[109]Mat.!#REF!</definedName>
    <definedName name="M.960">[109]Mat.!#REF!</definedName>
    <definedName name="M.969" localSheetId="4">[109]Mat.!#REF!</definedName>
    <definedName name="M.969" localSheetId="15">[109]Mat.!#REF!</definedName>
    <definedName name="M.969">[109]Mat.!#REF!</definedName>
    <definedName name="M.970" localSheetId="4">[109]Mat.!#REF!</definedName>
    <definedName name="M.970" localSheetId="15">[109]Mat.!#REF!</definedName>
    <definedName name="M.970">[109]Mat.!#REF!</definedName>
    <definedName name="M.971" localSheetId="4">[109]Mat.!#REF!</definedName>
    <definedName name="M.971" localSheetId="15">[109]Mat.!#REF!</definedName>
    <definedName name="M.971">[109]Mat.!#REF!</definedName>
    <definedName name="M.972" localSheetId="4">[109]Mat.!#REF!</definedName>
    <definedName name="M.972" localSheetId="15">[109]Mat.!#REF!</definedName>
    <definedName name="M.972">[109]Mat.!#REF!</definedName>
    <definedName name="M.973" localSheetId="4">[109]Mat.!#REF!</definedName>
    <definedName name="M.973" localSheetId="15">[109]Mat.!#REF!</definedName>
    <definedName name="M.973">[109]Mat.!#REF!</definedName>
    <definedName name="M.974" localSheetId="4">[109]Mat.!#REF!</definedName>
    <definedName name="M.974" localSheetId="15">[109]Mat.!#REF!</definedName>
    <definedName name="M.974">[109]Mat.!#REF!</definedName>
    <definedName name="M.975" localSheetId="4">[109]Mat.!#REF!</definedName>
    <definedName name="M.975" localSheetId="15">[109]Mat.!#REF!</definedName>
    <definedName name="M.975">[109]Mat.!#REF!</definedName>
    <definedName name="M.976" localSheetId="4">[109]Mat.!#REF!</definedName>
    <definedName name="M.976" localSheetId="15">[109]Mat.!#REF!</definedName>
    <definedName name="M.976">[109]Mat.!#REF!</definedName>
    <definedName name="M.977" localSheetId="4">[109]Mat.!#REF!</definedName>
    <definedName name="M.977" localSheetId="15">[109]Mat.!#REF!</definedName>
    <definedName name="M.977">[109]Mat.!#REF!</definedName>
    <definedName name="M.980" localSheetId="4">[109]Mat.!#REF!</definedName>
    <definedName name="M.980" localSheetId="15">[109]Mat.!#REF!</definedName>
    <definedName name="M.980">[109]Mat.!#REF!</definedName>
    <definedName name="M.982" localSheetId="4">[109]Mat.!#REF!</definedName>
    <definedName name="M.982" localSheetId="15">[109]Mat.!#REF!</definedName>
    <definedName name="M.982">[109]Mat.!#REF!</definedName>
    <definedName name="M.983" localSheetId="4">[109]Mat.!#REF!</definedName>
    <definedName name="M.983" localSheetId="15">[109]Mat.!#REF!</definedName>
    <definedName name="M.983">[109]Mat.!#REF!</definedName>
    <definedName name="M.984" localSheetId="4">[109]Mat.!#REF!</definedName>
    <definedName name="M.984" localSheetId="15">[109]Mat.!#REF!</definedName>
    <definedName name="M.984">[109]Mat.!#REF!</definedName>
    <definedName name="M.985" localSheetId="4">[109]Mat.!#REF!</definedName>
    <definedName name="M.985" localSheetId="15">[109]Mat.!#REF!</definedName>
    <definedName name="M.985">[109]Mat.!#REF!</definedName>
    <definedName name="M.996" localSheetId="4">[109]Mat.!#REF!</definedName>
    <definedName name="M.996" localSheetId="15">[109]Mat.!#REF!</definedName>
    <definedName name="M.996">[109]Mat.!#REF!</definedName>
    <definedName name="M.997" localSheetId="4">[109]Mat.!#REF!</definedName>
    <definedName name="M.997" localSheetId="15">[109]Mat.!#REF!</definedName>
    <definedName name="M.997">[109]Mat.!#REF!</definedName>
    <definedName name="M.998" localSheetId="4">[109]Mat.!#REF!</definedName>
    <definedName name="M.998" localSheetId="15">[109]Mat.!#REF!</definedName>
    <definedName name="M.998">[109]Mat.!#REF!</definedName>
    <definedName name="M.999" localSheetId="4">[109]Mat.!#REF!</definedName>
    <definedName name="M.999" localSheetId="15">[109]Mat.!#REF!</definedName>
    <definedName name="M.999">[109]Mat.!#REF!</definedName>
    <definedName name="MAAUQ" localSheetId="4">#REF!</definedName>
    <definedName name="MAAUQ" localSheetId="15">#REF!</definedName>
    <definedName name="MAAUQ" localSheetId="9">#REF!</definedName>
    <definedName name="MAAUQ" localSheetId="8">#REF!</definedName>
    <definedName name="MAAUQ">#REF!</definedName>
    <definedName name="Macro1" localSheetId="4">#REF!</definedName>
    <definedName name="Macro1" localSheetId="15">#REF!</definedName>
    <definedName name="Macro1" localSheetId="9">#REF!</definedName>
    <definedName name="Macro1" localSheetId="8">#REF!</definedName>
    <definedName name="Macro1">#REF!</definedName>
    <definedName name="Macro1_11" localSheetId="4">#REF!</definedName>
    <definedName name="Macro1_11" localSheetId="15">#REF!</definedName>
    <definedName name="Macro1_11" localSheetId="9">#REF!</definedName>
    <definedName name="Macro1_11" localSheetId="8">#REF!</definedName>
    <definedName name="Macro1_11">#REF!</definedName>
    <definedName name="Macro1_8" localSheetId="15">#REF!</definedName>
    <definedName name="Macro1_8">#REF!</definedName>
    <definedName name="Macro1_8_11" localSheetId="15">#REF!</definedName>
    <definedName name="Macro1_8_11">#REF!</definedName>
    <definedName name="macro2" localSheetId="15">#REF!</definedName>
    <definedName name="macro2">#REF!</definedName>
    <definedName name="macro2_11" localSheetId="15">#REF!</definedName>
    <definedName name="macro2_11">#REF!</definedName>
    <definedName name="MACROS" localSheetId="4">'[2]PLANILHA-ALTA'!#REF!</definedName>
    <definedName name="MACROS" localSheetId="15">'[2]PLANILHA-ALTA'!#REF!</definedName>
    <definedName name="MACROS" localSheetId="9">'[2]PLANILHA-ALTA'!#REF!</definedName>
    <definedName name="MACROS" localSheetId="8">'[2]PLANILHA-ALTA'!#REF!</definedName>
    <definedName name="MACROS">'[2]PLANILHA-ALTA'!#REF!</definedName>
    <definedName name="MADEIRA" localSheetId="16">NÃO.DISP()</definedName>
    <definedName name="MADEIRA" localSheetId="3">NÃO.DISP()</definedName>
    <definedName name="MADEIRA" localSheetId="18">NÃO.DISP()</definedName>
    <definedName name="MADEIRA" localSheetId="19">NÃO.DISP()</definedName>
    <definedName name="MADEIRA" localSheetId="20">NÃO.DISP()</definedName>
    <definedName name="MADEIRA" localSheetId="17">NÃO.DISP()</definedName>
    <definedName name="MADEIRA">NÃO.DISP()</definedName>
    <definedName name="mai00" localSheetId="4">#REF!</definedName>
    <definedName name="mai00" localSheetId="3">[14]Consultoria!#REF!</definedName>
    <definedName name="mai00" localSheetId="15">#REF!</definedName>
    <definedName name="mai00" localSheetId="7">#REF!</definedName>
    <definedName name="mai00" localSheetId="9">#REF!</definedName>
    <definedName name="mai00" localSheetId="8">#REF!</definedName>
    <definedName name="mai00">[14]Consultoria!#REF!</definedName>
    <definedName name="MAN" localSheetId="4">#REF!</definedName>
    <definedName name="MAN" localSheetId="15">#REF!</definedName>
    <definedName name="MAN" localSheetId="9">#REF!</definedName>
    <definedName name="MAN" localSheetId="8">#REF!</definedName>
    <definedName name="MAN">#REF!</definedName>
    <definedName name="MAN.DREN" localSheetId="4">#REF!</definedName>
    <definedName name="MAN.DREN" localSheetId="15">#REF!</definedName>
    <definedName name="MAN.DREN" localSheetId="9">#REF!</definedName>
    <definedName name="MAN.DREN" localSheetId="8">#REF!</definedName>
    <definedName name="MAN.DREN">#REF!</definedName>
    <definedName name="MANTO" localSheetId="4" hidden="1">{#N/A,#N/A,FALSE,"GERAL";#N/A,#N/A,FALSE,"012-96";#N/A,#N/A,FALSE,"018-96";#N/A,#N/A,FALSE,"027-96";#N/A,#N/A,FALSE,"059-96";#N/A,#N/A,FALSE,"076-96";#N/A,#N/A,FALSE,"019-97";#N/A,#N/A,FALSE,"021-97";#N/A,#N/A,FALSE,"022-97";#N/A,#N/A,FALSE,"028-97"}</definedName>
    <definedName name="MANTO" localSheetId="9" hidden="1">{#N/A,#N/A,FALSE,"GERAL";#N/A,#N/A,FALSE,"012-96";#N/A,#N/A,FALSE,"018-96";#N/A,#N/A,FALSE,"027-96";#N/A,#N/A,FALSE,"059-96";#N/A,#N/A,FALSE,"076-96";#N/A,#N/A,FALSE,"019-97";#N/A,#N/A,FALSE,"021-97";#N/A,#N/A,FALSE,"022-97";#N/A,#N/A,FALSE,"028-97"}</definedName>
    <definedName name="MANTO" localSheetId="8" hidden="1">{#N/A,#N/A,FALSE,"GERAL";#N/A,#N/A,FALSE,"012-96";#N/A,#N/A,FALSE,"018-96";#N/A,#N/A,FALSE,"027-96";#N/A,#N/A,FALSE,"059-96";#N/A,#N/A,FALSE,"076-96";#N/A,#N/A,FALSE,"019-97";#N/A,#N/A,FALSE,"021-97";#N/A,#N/A,FALSE,"022-97";#N/A,#N/A,FALSE,"028-97"}</definedName>
    <definedName name="MANTO" hidden="1">{#N/A,#N/A,FALSE,"GERAL";#N/A,#N/A,FALSE,"012-96";#N/A,#N/A,FALSE,"018-96";#N/A,#N/A,FALSE,"027-96";#N/A,#N/A,FALSE,"059-96";#N/A,#N/A,FALSE,"076-96";#N/A,#N/A,FALSE,"019-97";#N/A,#N/A,FALSE,"021-97";#N/A,#N/A,FALSE,"022-97";#N/A,#N/A,FALSE,"028-97"}</definedName>
    <definedName name="manut" localSheetId="4" hidden="1">{"'gráf jan00'!$A$1:$AK$41"}</definedName>
    <definedName name="manut" localSheetId="9" hidden="1">{"'gráf jan00'!$A$1:$AK$41"}</definedName>
    <definedName name="manut" localSheetId="8" hidden="1">{"'gráf jan00'!$A$1:$AK$41"}</definedName>
    <definedName name="manut" hidden="1">{"'gráf jan00'!$A$1:$AK$41"}</definedName>
    <definedName name="MAO" localSheetId="4">[280]mo!$A$2:$C$10</definedName>
    <definedName name="MAO">[281]mo!$A$2:$C$10</definedName>
    <definedName name="MAODEOBRA" localSheetId="4">[226]mo!$A$2:$C$10</definedName>
    <definedName name="MAODEOBRA">[139]mo!$A$2:$C$10</definedName>
    <definedName name="MÃODEOBRA" localSheetId="4">'[137]C MÃO OBRA'!$A$13:$F$41</definedName>
    <definedName name="MÃODEOBRA">'[137]C MÃO OBRA'!$A$13:$F$41</definedName>
    <definedName name="MAQSERV" localSheetId="4">#REF!</definedName>
    <definedName name="MAQSERV" localSheetId="3">#REF!</definedName>
    <definedName name="MAQSERV" localSheetId="15">#REF!</definedName>
    <definedName name="MAQSERV" localSheetId="7">#REF!</definedName>
    <definedName name="MAQSERV" localSheetId="9">#REF!</definedName>
    <definedName name="MAQSERV" localSheetId="8">#REF!</definedName>
    <definedName name="MAQSERV">#REF!</definedName>
    <definedName name="MAQSERV048" localSheetId="4">#REF!</definedName>
    <definedName name="MAQSERV048" localSheetId="3">#REF!</definedName>
    <definedName name="MAQSERV048" localSheetId="15">#REF!</definedName>
    <definedName name="MAQSERV048" localSheetId="7">#REF!</definedName>
    <definedName name="MAQSERV048">#REF!</definedName>
    <definedName name="MAR00" localSheetId="4">#REF!</definedName>
    <definedName name="MAR00" localSheetId="3">[14]Consultoria!#REF!</definedName>
    <definedName name="MAR00" localSheetId="15">#REF!</definedName>
    <definedName name="MAR00" localSheetId="7">#REF!</definedName>
    <definedName name="MAR00" localSheetId="9">#REF!</definedName>
    <definedName name="MAR00" localSheetId="8">#REF!</definedName>
    <definedName name="MAR00">[14]Consultoria!#REF!</definedName>
    <definedName name="MARCA">[23]Cadastro!$B:$B</definedName>
    <definedName name="MARCA_MOD">[23]Cadastro!$B:$B</definedName>
    <definedName name="MARCAMOD">[23]VEICULOS!$B:$B</definedName>
    <definedName name="marcelo" localSheetId="4" hidden="1">{"'gráf jan00'!$A$1:$AK$41"}</definedName>
    <definedName name="marcelo" localSheetId="9" hidden="1">{"'gráf jan00'!$A$1:$AK$41"}</definedName>
    <definedName name="marcelo" localSheetId="8" hidden="1">{"'gráf jan00'!$A$1:$AK$41"}</definedName>
    <definedName name="marcelo" hidden="1">{"'gráf jan00'!$A$1:$AK$41"}</definedName>
    <definedName name="maria" localSheetId="4">'[156]RESUMO-DVOP'!$I$12</definedName>
    <definedName name="maria" localSheetId="21">'[157]RESUMO-DVOP'!$I$12</definedName>
    <definedName name="maria">'[156]RESUMO-DVOP'!$I$12</definedName>
    <definedName name="Massa" localSheetId="4">#REF!</definedName>
    <definedName name="Massa" localSheetId="15">#REF!</definedName>
    <definedName name="Massa" localSheetId="9">#REF!</definedName>
    <definedName name="Massa" localSheetId="8">#REF!</definedName>
    <definedName name="Massa">#REF!</definedName>
    <definedName name="massacara" localSheetId="4">#REF!</definedName>
    <definedName name="massacara" localSheetId="15">#REF!</definedName>
    <definedName name="massacara" localSheetId="9">#REF!</definedName>
    <definedName name="massacara" localSheetId="8">#REF!</definedName>
    <definedName name="massacara">#REF!</definedName>
    <definedName name="MASTER" localSheetId="4" hidden="1">{#N/A,#N/A,FALSE,"GERAL";#N/A,#N/A,FALSE,"012-96";#N/A,#N/A,FALSE,"018-96";#N/A,#N/A,FALSE,"027-96";#N/A,#N/A,FALSE,"059-96";#N/A,#N/A,FALSE,"076-96";#N/A,#N/A,FALSE,"019-97";#N/A,#N/A,FALSE,"021-97";#N/A,#N/A,FALSE,"022-97";#N/A,#N/A,FALSE,"028-97"}</definedName>
    <definedName name="MASTER" localSheetId="9" hidden="1">{#N/A,#N/A,FALSE,"GERAL";#N/A,#N/A,FALSE,"012-96";#N/A,#N/A,FALSE,"018-96";#N/A,#N/A,FALSE,"027-96";#N/A,#N/A,FALSE,"059-96";#N/A,#N/A,FALSE,"076-96";#N/A,#N/A,FALSE,"019-97";#N/A,#N/A,FALSE,"021-97";#N/A,#N/A,FALSE,"022-97";#N/A,#N/A,FALSE,"028-97"}</definedName>
    <definedName name="MASTER" localSheetId="8" hidden="1">{#N/A,#N/A,FALSE,"GERAL";#N/A,#N/A,FALSE,"012-96";#N/A,#N/A,FALSE,"018-96";#N/A,#N/A,FALSE,"027-96";#N/A,#N/A,FALSE,"059-96";#N/A,#N/A,FALSE,"076-96";#N/A,#N/A,FALSE,"019-97";#N/A,#N/A,FALSE,"021-97";#N/A,#N/A,FALSE,"022-97";#N/A,#N/A,FALSE,"028-97"}</definedName>
    <definedName name="MASTER" hidden="1">{#N/A,#N/A,FALSE,"GERAL";#N/A,#N/A,FALSE,"012-96";#N/A,#N/A,FALSE,"018-96";#N/A,#N/A,FALSE,"027-96";#N/A,#N/A,FALSE,"059-96";#N/A,#N/A,FALSE,"076-96";#N/A,#N/A,FALSE,"019-97";#N/A,#N/A,FALSE,"021-97";#N/A,#N/A,FALSE,"022-97";#N/A,#N/A,FALSE,"028-97"}</definedName>
    <definedName name="mat" localSheetId="4">[282]Mat!$B$4:$E$528</definedName>
    <definedName name="mat">[282]Mat!$B$4:$E$528</definedName>
    <definedName name="MATBET">"$#REF!.$A$1:$N$16"</definedName>
    <definedName name="MATCONS" localSheetId="4">#REF!</definedName>
    <definedName name="MATCONS" localSheetId="15">#REF!</definedName>
    <definedName name="MATCONS" localSheetId="9">#REF!</definedName>
    <definedName name="MATCONS" localSheetId="8">#REF!</definedName>
    <definedName name="MATCONS">#REF!</definedName>
    <definedName name="mater" localSheetId="4">#REF!</definedName>
    <definedName name="mater" localSheetId="15">#REF!</definedName>
    <definedName name="mater" localSheetId="9">#REF!</definedName>
    <definedName name="mater" localSheetId="8">#REF!</definedName>
    <definedName name="mater">#REF!</definedName>
    <definedName name="MATERIAIS" localSheetId="4">[151]mat!$A$2:$C$33</definedName>
    <definedName name="MATERIAIS" localSheetId="3">[88]TERRAPLENAGEM!#REF!</definedName>
    <definedName name="MATERIAIS" localSheetId="7">[152]mat!$A$2:$C$33</definedName>
    <definedName name="MATERIAIS" localSheetId="9">[152]mat!$A$2:$C$33</definedName>
    <definedName name="MATERIAIS" localSheetId="8">[152]mat!$A$2:$C$33</definedName>
    <definedName name="MATERIAIS">[89]TERRAPLENAGEM!#REF!</definedName>
    <definedName name="material" localSheetId="4">#REF!</definedName>
    <definedName name="material" localSheetId="15">#REF!</definedName>
    <definedName name="material" localSheetId="9">#REF!</definedName>
    <definedName name="material" localSheetId="8">#REF!</definedName>
    <definedName name="material">#REF!</definedName>
    <definedName name="material_1">{#NAME?}</definedName>
    <definedName name="Material_britado" localSheetId="4">#REF!</definedName>
    <definedName name="Material_britado" localSheetId="15">#REF!</definedName>
    <definedName name="Material_britado" localSheetId="21">#REF!</definedName>
    <definedName name="Material_britado" localSheetId="9">#REF!</definedName>
    <definedName name="Material_britado" localSheetId="8">#REF!</definedName>
    <definedName name="Material_britado">#REF!</definedName>
    <definedName name="Material_britado_4">"$#REF!.$#REF!$#REF!"</definedName>
    <definedName name="Material_britado_5" localSheetId="4">#REF!</definedName>
    <definedName name="Material_britado_5" localSheetId="15">#REF!</definedName>
    <definedName name="Material_britado_5" localSheetId="9">#REF!</definedName>
    <definedName name="Material_britado_5" localSheetId="8">#REF!</definedName>
    <definedName name="Material_britado_5">#REF!</definedName>
    <definedName name="MATERIALBETUMINOSO1" localSheetId="4">#REF!</definedName>
    <definedName name="MATERIALBETUMINOSO1" localSheetId="15">#REF!</definedName>
    <definedName name="MATERIALBETUMINOSO1" localSheetId="9">#REF!</definedName>
    <definedName name="MATERIALBETUMINOSO1" localSheetId="8">#REF!</definedName>
    <definedName name="MATERIALBETUMINOSO1">#REF!</definedName>
    <definedName name="mattubcust" hidden="1">{#N/A,#N/A,FALSE,"GERAL";#N/A,#N/A,FALSE,"012-96";#N/A,#N/A,FALSE,"018-96";#N/A,#N/A,FALSE,"027-96";#N/A,#N/A,FALSE,"059-96";#N/A,#N/A,FALSE,"076-96";#N/A,#N/A,FALSE,"019-97";#N/A,#N/A,FALSE,"021-97";#N/A,#N/A,FALSE,"022-97";#N/A,#N/A,FALSE,"028-97"}</definedName>
    <definedName name="Max" localSheetId="15" hidden="1">COUNTIF(#REF!,"&lt;&gt;0")+3</definedName>
    <definedName name="Max" hidden="1">COUNTIF(#REF!,"&lt;&gt;0")+3</definedName>
    <definedName name="mbc" localSheetId="4">#REF!</definedName>
    <definedName name="mbc" localSheetId="15">#REF!</definedName>
    <definedName name="mbc" localSheetId="21">#REF!</definedName>
    <definedName name="mbc" localSheetId="9">#REF!</definedName>
    <definedName name="mbc" localSheetId="8">#REF!</definedName>
    <definedName name="mbc">#REF!</definedName>
    <definedName name="MBF" localSheetId="15">#REF!</definedName>
    <definedName name="MBF">#REF!</definedName>
    <definedName name="MBQ" localSheetId="4">[150]SERVIÇOS!$G$57</definedName>
    <definedName name="MBQ">'[72]SERVIÇOS digitado'!$G$65</definedName>
    <definedName name="MBQ_13">[150]SERVIÇOS!$G$57</definedName>
    <definedName name="MBQ_39">[150]SERVIÇOS!$G$57</definedName>
    <definedName name="MBQ_6">[150]SERVIÇOS!$G$57</definedName>
    <definedName name="MBQA" localSheetId="4">'[72]SERVIÇOS digitado'!#REF!</definedName>
    <definedName name="MBQA" localSheetId="15">'[72]SERVIÇOS digitado'!#REF!</definedName>
    <definedName name="MBQA" localSheetId="9">'[72]SERVIÇOS digitado'!#REF!</definedName>
    <definedName name="MBQA" localSheetId="8">'[72]SERVIÇOS digitado'!#REF!</definedName>
    <definedName name="MBQA">'[72]SERVIÇOS digitado'!#REF!</definedName>
    <definedName name="MBQT" localSheetId="4">'[72]SERVIÇOS digitado'!#REF!</definedName>
    <definedName name="MBQT" localSheetId="15">'[72]SERVIÇOS digitado'!#REF!</definedName>
    <definedName name="MBQT" localSheetId="9">'[72]SERVIÇOS digitado'!#REF!</definedName>
    <definedName name="MBQT" localSheetId="8">'[72]SERVIÇOS digitado'!#REF!</definedName>
    <definedName name="MBQT">'[72]SERVIÇOS digitado'!#REF!</definedName>
    <definedName name="MBR">"$#REF!.$I$34"</definedName>
    <definedName name="MBUF">"$#REF!.$D$12"</definedName>
    <definedName name="MBUF_11" localSheetId="4">#REF!</definedName>
    <definedName name="MBUF_11" localSheetId="15">#REF!</definedName>
    <definedName name="MBUF_11" localSheetId="9">#REF!</definedName>
    <definedName name="MBUF_11" localSheetId="8">#REF!</definedName>
    <definedName name="MBUF_11">#REF!</definedName>
    <definedName name="MBUF_7" localSheetId="4">#REF!</definedName>
    <definedName name="MBUF_7" localSheetId="15">#REF!</definedName>
    <definedName name="MBUF_7" localSheetId="9">#REF!</definedName>
    <definedName name="MBUF_7" localSheetId="8">#REF!</definedName>
    <definedName name="MBUF_7">#REF!</definedName>
    <definedName name="MBUF_7_11" localSheetId="4">#REF!</definedName>
    <definedName name="MBUF_7_11" localSheetId="15">#REF!</definedName>
    <definedName name="MBUF_7_11" localSheetId="9">#REF!</definedName>
    <definedName name="MBUF_7_11" localSheetId="8">#REF!</definedName>
    <definedName name="MBUF_7_11">#REF!</definedName>
    <definedName name="MBUFCORMANRESTF" localSheetId="15">#REF!</definedName>
    <definedName name="MBUFCORMANRESTF">#REF!</definedName>
    <definedName name="MBUFCORMANRESTF_11" localSheetId="15">#REF!</definedName>
    <definedName name="MBUFCORMANRESTF_11">#REF!</definedName>
    <definedName name="MBUFCORREC" localSheetId="4">'[160]CORR MBUF REC'!$J$43</definedName>
    <definedName name="MBUFCORREC">'[160]CORR MBUF REC'!$J$43</definedName>
    <definedName name="MBUFCORREC_23">'[178]CORR MBUF REC'!$J$43</definedName>
    <definedName name="MBUFMAN" localSheetId="4">'[165]Memorial III'!$B$41</definedName>
    <definedName name="MBUFMAN">'[165]Memorial III'!$B$41</definedName>
    <definedName name="MBUFMAN_11" localSheetId="4">#REF!</definedName>
    <definedName name="MBUFMAN_11" localSheetId="15">#REF!</definedName>
    <definedName name="MBUFMAN_11" localSheetId="9">#REF!</definedName>
    <definedName name="MBUFMAN_11" localSheetId="8">#REF!</definedName>
    <definedName name="MBUFMAN_11">#REF!</definedName>
    <definedName name="MBUFMANALT" localSheetId="4">[283]Adequação!$G$39</definedName>
    <definedName name="MBUFMANALT">[283]Adequação!$G$39</definedName>
    <definedName name="MBUFREMMAN" localSheetId="4">'[160]REMENDO MBUF MAN '!$K$46</definedName>
    <definedName name="MBUFREMMAN">'[160]REMENDO MBUF MAN '!$K$46</definedName>
    <definedName name="MBUFREMMAN_23">'[178]REMENDO MBUF MAN '!$K$46</definedName>
    <definedName name="MBUFREMPROFMAN">"$#REF!.$K$39"</definedName>
    <definedName name="MBUFREMREC" localSheetId="4">'[160]REMENDO MBUF REC'!$K$46</definedName>
    <definedName name="MBUFREMREC">'[160]REMENDO MBUF REC'!$K$46</definedName>
    <definedName name="MBUFREMREC_23">'[178]REMENDO MBUF REC'!$K$46</definedName>
    <definedName name="MBUFREMRESTF" localSheetId="4">#REF!</definedName>
    <definedName name="MBUFREMRESTF" localSheetId="15">#REF!</definedName>
    <definedName name="MBUFREMRESTF" localSheetId="9">#REF!</definedName>
    <definedName name="MBUFREMRESTF" localSheetId="8">#REF!</definedName>
    <definedName name="MBUFREMRESTF">#REF!</definedName>
    <definedName name="MBUFREMRESTF_11" localSheetId="4">#REF!</definedName>
    <definedName name="MBUFREMRESTF_11" localSheetId="15">#REF!</definedName>
    <definedName name="MBUFREMRESTF_11" localSheetId="9">#REF!</definedName>
    <definedName name="MBUFREMRESTF_11" localSheetId="8">#REF!</definedName>
    <definedName name="MBUFREMRESTF_11">#REF!</definedName>
    <definedName name="MBUFREST" localSheetId="4">#REF!</definedName>
    <definedName name="MBUFREST" localSheetId="15">#REF!</definedName>
    <definedName name="MBUFREST" localSheetId="9">#REF!</definedName>
    <definedName name="MBUFREST" localSheetId="8">#REF!</definedName>
    <definedName name="MBUFREST">#REF!</definedName>
    <definedName name="MBUFREST_11" localSheetId="15">#REF!</definedName>
    <definedName name="MBUFREST_11">#REF!</definedName>
    <definedName name="MBUFTBREC" localSheetId="4">'[160]TAPA BUR MBUF REC '!$I$36</definedName>
    <definedName name="MBUFTBREC">'[160]TAPA BUR MBUF REC '!$I$36</definedName>
    <definedName name="MBUFTBREC_23">'[178]TAPA BUR MBUF REC '!$I$36</definedName>
    <definedName name="MBUFTBREST" localSheetId="4">#REF!</definedName>
    <definedName name="MBUFTBREST" localSheetId="15">#REF!</definedName>
    <definedName name="MBUFTBREST" localSheetId="9">#REF!</definedName>
    <definedName name="MBUFTBREST" localSheetId="8">#REF!</definedName>
    <definedName name="MBUFTBREST">#REF!</definedName>
    <definedName name="MBUFTBREST_11" localSheetId="4">#REF!</definedName>
    <definedName name="MBUFTBREST_11" localSheetId="15">#REF!</definedName>
    <definedName name="MBUFTBREST_11" localSheetId="9">#REF!</definedName>
    <definedName name="MBUFTBREST_11" localSheetId="8">#REF!</definedName>
    <definedName name="MBUFTBREST_11">#REF!</definedName>
    <definedName name="MBUFW">"$#REF!.$D$14"</definedName>
    <definedName name="MBUFW_11" localSheetId="4">#REF!</definedName>
    <definedName name="MBUFW_11" localSheetId="15">#REF!</definedName>
    <definedName name="MBUFW_11" localSheetId="9">#REF!</definedName>
    <definedName name="MBUFW_11" localSheetId="8">#REF!</definedName>
    <definedName name="MBUFW_11">#REF!</definedName>
    <definedName name="MBUFWA">"$#REF!.$D$13"</definedName>
    <definedName name="MBUFWA_11" localSheetId="4">#REF!</definedName>
    <definedName name="MBUFWA_11" localSheetId="15">#REF!</definedName>
    <definedName name="MBUFWA_11" localSheetId="9">#REF!</definedName>
    <definedName name="MBUFWA_11" localSheetId="8">#REF!</definedName>
    <definedName name="MBUFWA_11">#REF!</definedName>
    <definedName name="MBUQ">"$#REF!.$E$12"</definedName>
    <definedName name="MBUQ_11" localSheetId="4">#REF!</definedName>
    <definedName name="MBUQ_11" localSheetId="15">#REF!</definedName>
    <definedName name="MBUQ_11" localSheetId="9">#REF!</definedName>
    <definedName name="MBUQ_11" localSheetId="8">#REF!</definedName>
    <definedName name="MBUQ_11">#REF!</definedName>
    <definedName name="MBUQ_7" localSheetId="4">#REF!</definedName>
    <definedName name="MBUQ_7" localSheetId="15">#REF!</definedName>
    <definedName name="MBUQ_7" localSheetId="9">#REF!</definedName>
    <definedName name="MBUQ_7" localSheetId="8">#REF!</definedName>
    <definedName name="MBUQ_7">#REF!</definedName>
    <definedName name="MBUQ_7_11" localSheetId="4">#REF!</definedName>
    <definedName name="MBUQ_7_11" localSheetId="15">#REF!</definedName>
    <definedName name="MBUQ_7_11" localSheetId="9">#REF!</definedName>
    <definedName name="MBUQ_7_11" localSheetId="8">#REF!</definedName>
    <definedName name="MBUQ_7_11">#REF!</definedName>
    <definedName name="MBUQAQUIS" localSheetId="4">'[165]Memorial III'!$B$33</definedName>
    <definedName name="MBUQAQUIS">'[165]Memorial III'!$B$33</definedName>
    <definedName name="MBUQCOR" localSheetId="4">#REF!</definedName>
    <definedName name="MBUQCOR" localSheetId="15">#REF!</definedName>
    <definedName name="MBUQCOR" localSheetId="9">#REF!</definedName>
    <definedName name="MBUQCOR" localSheetId="8">#REF!</definedName>
    <definedName name="MBUQCOR">#REF!</definedName>
    <definedName name="MBUQCOR_11" localSheetId="4">#REF!</definedName>
    <definedName name="MBUQCOR_11" localSheetId="15">#REF!</definedName>
    <definedName name="MBUQCOR_11" localSheetId="9">#REF!</definedName>
    <definedName name="MBUQCOR_11" localSheetId="8">#REF!</definedName>
    <definedName name="MBUQCOR_11">#REF!</definedName>
    <definedName name="MBUQCOR1" localSheetId="4">#REF!</definedName>
    <definedName name="MBUQCOR1" localSheetId="15">#REF!</definedName>
    <definedName name="MBUQCOR1" localSheetId="9">#REF!</definedName>
    <definedName name="MBUQCOR1" localSheetId="8">#REF!</definedName>
    <definedName name="MBUQCOR1">#REF!</definedName>
    <definedName name="MBUQCOR1_11" localSheetId="15">#REF!</definedName>
    <definedName name="MBUQCOR1_11">#REF!</definedName>
    <definedName name="MBUQCORMANMANQ" localSheetId="15">#REF!</definedName>
    <definedName name="MBUQCORMANMANQ">#REF!</definedName>
    <definedName name="MBUQCORMANMANQ_11" localSheetId="15">#REF!</definedName>
    <definedName name="MBUQCORMANMANQ_11">#REF!</definedName>
    <definedName name="MBUQCORMANMANQ_8" localSheetId="15">#REF!</definedName>
    <definedName name="MBUQCORMANMANQ_8">#REF!</definedName>
    <definedName name="MBUQCORMANMANQ_9" localSheetId="4">'[284]RESUMO DE MEDIÇÃO'!#REF!</definedName>
    <definedName name="MBUQCORMANMANQ_9" localSheetId="15">'[284]RESUMO DE MEDIÇÃO'!#REF!</definedName>
    <definedName name="MBUQCORMANMANQ_9">'[284]RESUMO DE MEDIÇÃO'!#REF!</definedName>
    <definedName name="MBUQCORMANMANQ_9_11" localSheetId="4">'[285]RESUMO DE MEDIÇÃO'!#REF!</definedName>
    <definedName name="MBUQCORMANMANQ_9_11" localSheetId="15">'[285]RESUMO DE MEDIÇÃO'!#REF!</definedName>
    <definedName name="MBUQCORMANMANQ_9_11">'[285]RESUMO DE MEDIÇÃO'!#REF!</definedName>
    <definedName name="MBUQCORMANRESTQ" localSheetId="4">#REF!</definedName>
    <definedName name="MBUQCORMANRESTQ" localSheetId="15">#REF!</definedName>
    <definedName name="MBUQCORMANRESTQ" localSheetId="9">#REF!</definedName>
    <definedName name="MBUQCORMANRESTQ" localSheetId="8">#REF!</definedName>
    <definedName name="MBUQCORMANRESTQ">#REF!</definedName>
    <definedName name="MBUQCORMANRESTQ_11" localSheetId="4">#REF!</definedName>
    <definedName name="MBUQCORMANRESTQ_11" localSheetId="15">#REF!</definedName>
    <definedName name="MBUQCORMANRESTQ_11" localSheetId="9">#REF!</definedName>
    <definedName name="MBUQCORMANRESTQ_11" localSheetId="8">#REF!</definedName>
    <definedName name="MBUQCORMANRESTQ_11">#REF!</definedName>
    <definedName name="MBUQCORREST" localSheetId="4">#REF!</definedName>
    <definedName name="MBUQCORREST" localSheetId="15">#REF!</definedName>
    <definedName name="MBUQCORREST" localSheetId="9">#REF!</definedName>
    <definedName name="MBUQCORREST" localSheetId="8">#REF!</definedName>
    <definedName name="MBUQCORREST">#REF!</definedName>
    <definedName name="MBUQCORREST_11" localSheetId="15">#REF!</definedName>
    <definedName name="MBUQCORREST_11">#REF!</definedName>
    <definedName name="MBUQMAN" localSheetId="4">'[165]Memorial III'!$B$25</definedName>
    <definedName name="MBUQMAN">'[165]Memorial III'!$B$25</definedName>
    <definedName name="MBUQMAN_11" localSheetId="4">#REF!</definedName>
    <definedName name="MBUQMAN_11" localSheetId="15">#REF!</definedName>
    <definedName name="MBUQMAN_11" localSheetId="9">#REF!</definedName>
    <definedName name="MBUQMAN_11" localSheetId="8">#REF!</definedName>
    <definedName name="MBUQMAN_11">#REF!</definedName>
    <definedName name="MBUQMANALT" localSheetId="4">[177]Adequação!#REF!</definedName>
    <definedName name="MBUQMANALT" localSheetId="15">[177]Adequação!#REF!</definedName>
    <definedName name="MBUQMANALT" localSheetId="9">[177]Adequação!#REF!</definedName>
    <definedName name="MBUQMANALT" localSheetId="8">[177]Adequação!#REF!</definedName>
    <definedName name="MBUQMANALT">[177]Adequação!#REF!</definedName>
    <definedName name="MBUQREC" localSheetId="4">#REF!</definedName>
    <definedName name="MBUQREC" localSheetId="15">#REF!</definedName>
    <definedName name="MBUQREC" localSheetId="9">#REF!</definedName>
    <definedName name="MBUQREC" localSheetId="8">#REF!</definedName>
    <definedName name="MBUQREC">#REF!</definedName>
    <definedName name="MBUQREC_11" localSheetId="4">#REF!</definedName>
    <definedName name="MBUQREC_11" localSheetId="15">#REF!</definedName>
    <definedName name="MBUQREC_11" localSheetId="9">#REF!</definedName>
    <definedName name="MBUQREC_11" localSheetId="8">#REF!</definedName>
    <definedName name="MBUQREC_11">#REF!</definedName>
    <definedName name="MBUQREC_23">'[286]RECOMPOSIÇÃO MAN'!$I$36</definedName>
    <definedName name="MBUQREC_7" localSheetId="4">#REF!</definedName>
    <definedName name="MBUQREC_7" localSheetId="15">#REF!</definedName>
    <definedName name="MBUQREC_7" localSheetId="9">#REF!</definedName>
    <definedName name="MBUQREC_7" localSheetId="8">#REF!</definedName>
    <definedName name="MBUQREC_7">#REF!</definedName>
    <definedName name="MBUQREC_7_11" localSheetId="4">#REF!</definedName>
    <definedName name="MBUQREC_7_11" localSheetId="15">#REF!</definedName>
    <definedName name="MBUQREC_7_11" localSheetId="9">#REF!</definedName>
    <definedName name="MBUQREC_7_11" localSheetId="8">#REF!</definedName>
    <definedName name="MBUQREC_7_11">#REF!</definedName>
    <definedName name="MBUQREC_9" localSheetId="4">#REF!</definedName>
    <definedName name="MBUQREC_9" localSheetId="15">#REF!</definedName>
    <definedName name="MBUQREC_9" localSheetId="9">#REF!</definedName>
    <definedName name="MBUQREC_9" localSheetId="8">#REF!</definedName>
    <definedName name="MBUQREC_9">#REF!</definedName>
    <definedName name="MBUQRECMAN" localSheetId="15">#REF!</definedName>
    <definedName name="MBUQRECMAN">#REF!</definedName>
    <definedName name="MBUQRECMAN_11" localSheetId="15">#REF!</definedName>
    <definedName name="MBUQRECMAN_11">#REF!</definedName>
    <definedName name="MBUQRECOMPMAN" localSheetId="4">'[160]RECOMP_ MAN MBUQ'!$I$26</definedName>
    <definedName name="MBUQRECOMPMAN">'[160]RECOMP_ MAN MBUQ'!$I$26</definedName>
    <definedName name="MBUQRECOMPMAN_23">'[178]RECOMP_ MAN MBUQ'!$I$26</definedName>
    <definedName name="MBUQRECOMPREC" localSheetId="4">'[160]RECOMP_ REC MBUQ OK'!$I$32</definedName>
    <definedName name="MBUQRECOMPREC">'[160]RECOMP_ REC MBUQ OK'!$I$32</definedName>
    <definedName name="MBUQRECOMPREC_23">'[178]RECOMP_ REC MBUQ OK'!$I$32</definedName>
    <definedName name="MBUQRECREST" localSheetId="4">#REF!</definedName>
    <definedName name="MBUQRECREST" localSheetId="15">#REF!</definedName>
    <definedName name="MBUQRECREST" localSheetId="9">#REF!</definedName>
    <definedName name="MBUQRECREST" localSheetId="8">#REF!</definedName>
    <definedName name="MBUQRECREST">#REF!</definedName>
    <definedName name="MBUQRECREST_11" localSheetId="4">#REF!</definedName>
    <definedName name="MBUQRECREST_11" localSheetId="15">#REF!</definedName>
    <definedName name="MBUQRECREST_11" localSheetId="9">#REF!</definedName>
    <definedName name="MBUQRECREST_11" localSheetId="8">#REF!</definedName>
    <definedName name="MBUQRECREST_11">#REF!</definedName>
    <definedName name="MBUQREM" localSheetId="4">#REF!</definedName>
    <definedName name="MBUQREM" localSheetId="15">#REF!</definedName>
    <definedName name="MBUQREM" localSheetId="9">#REF!</definedName>
    <definedName name="MBUQREM" localSheetId="8">#REF!</definedName>
    <definedName name="MBUQREM">#REF!</definedName>
    <definedName name="MBUQREM_11" localSheetId="15">#REF!</definedName>
    <definedName name="MBUQREM_11">#REF!</definedName>
    <definedName name="MBUQREMMAN" localSheetId="15">#REF!</definedName>
    <definedName name="MBUQREMMAN">#REF!</definedName>
    <definedName name="MBUQREMMAN_11" localSheetId="15">#REF!</definedName>
    <definedName name="MBUQREMMAN_11">#REF!</definedName>
    <definedName name="MBUQREMMAN_20" localSheetId="4">'[160]REMENDO MBUQ MAN'!$K$46</definedName>
    <definedName name="MBUQREMMAN_20">'[160]REMENDO MBUQ MAN'!$K$46</definedName>
    <definedName name="MBUQREMREC" localSheetId="4">'[160]REMENDO MBUQ REC'!$K$46</definedName>
    <definedName name="MBUQREMREC">'[160]REMENDO MBUQ REC'!$K$46</definedName>
    <definedName name="MBUQREMREC_23">'[178]REMENDO MBUQ REC'!$K$46</definedName>
    <definedName name="MBUQREMREST" localSheetId="4">#REF!</definedName>
    <definedName name="MBUQREMREST" localSheetId="15">#REF!</definedName>
    <definedName name="MBUQREMREST" localSheetId="9">#REF!</definedName>
    <definedName name="MBUQREMREST" localSheetId="8">#REF!</definedName>
    <definedName name="MBUQREMREST">#REF!</definedName>
    <definedName name="MBUQREMREST_11" localSheetId="4">#REF!</definedName>
    <definedName name="MBUQREMREST_11" localSheetId="15">#REF!</definedName>
    <definedName name="MBUQREMREST_11" localSheetId="9">#REF!</definedName>
    <definedName name="MBUQREMREST_11" localSheetId="8">#REF!</definedName>
    <definedName name="MBUQREMREST_11">#REF!</definedName>
    <definedName name="MBUQREST" localSheetId="4">#REF!</definedName>
    <definedName name="MBUQREST" localSheetId="15">#REF!</definedName>
    <definedName name="MBUQREST" localSheetId="9">#REF!</definedName>
    <definedName name="MBUQREST" localSheetId="8">#REF!</definedName>
    <definedName name="MBUQREST">#REF!</definedName>
    <definedName name="MBUQREST_11" localSheetId="15">#REF!</definedName>
    <definedName name="MBUQREST_11">#REF!</definedName>
    <definedName name="MBUQTB" localSheetId="15">#REF!</definedName>
    <definedName name="MBUQTB">#REF!</definedName>
    <definedName name="MBUQTB_11" localSheetId="15">#REF!</definedName>
    <definedName name="MBUQTB_11">#REF!</definedName>
    <definedName name="MBUQTBMAN" localSheetId="15">#REF!</definedName>
    <definedName name="MBUQTBMAN">#REF!</definedName>
    <definedName name="MBUQTBMAN_11" localSheetId="15">#REF!</definedName>
    <definedName name="MBUQTBMAN_11">#REF!</definedName>
    <definedName name="MBUQTBMAN_20" localSheetId="4">'[160]TAPA BUR MBUQ MAN'!$I$36</definedName>
    <definedName name="MBUQTBMAN_20">'[160]TAPA BUR MBUQ MAN'!$I$36</definedName>
    <definedName name="MBUQTBREC" localSheetId="4">'[160]TAPA BUR MBUQ REC'!$I$36</definedName>
    <definedName name="MBUQTBREC">'[160]TAPA BUR MBUQ REC'!$I$36</definedName>
    <definedName name="MBUQTBREC_23">'[178]TAPA BUR MBUQ REC'!$I$36</definedName>
    <definedName name="MBUQTBREST" localSheetId="4">#REF!</definedName>
    <definedName name="MBUQTBREST" localSheetId="15">#REF!</definedName>
    <definedName name="MBUQTBREST" localSheetId="9">#REF!</definedName>
    <definedName name="MBUQTBREST" localSheetId="8">#REF!</definedName>
    <definedName name="MBUQTBREST">#REF!</definedName>
    <definedName name="MBUQW">"$#REF!.$E$14"</definedName>
    <definedName name="MBUQW_11" localSheetId="4">#REF!</definedName>
    <definedName name="MBUQW_11" localSheetId="15">#REF!</definedName>
    <definedName name="MBUQW_11" localSheetId="9">#REF!</definedName>
    <definedName name="MBUQW_11" localSheetId="8">#REF!</definedName>
    <definedName name="MBUQW_11">#REF!</definedName>
    <definedName name="MBUQWA">"$#REF!.$E$13"</definedName>
    <definedName name="MBUQWA_11" localSheetId="4">#REF!</definedName>
    <definedName name="MBUQWA_11" localSheetId="15">#REF!</definedName>
    <definedName name="MBUQWA_11" localSheetId="9">#REF!</definedName>
    <definedName name="MBUQWA_11" localSheetId="8">#REF!</definedName>
    <definedName name="MBUQWA_11">#REF!</definedName>
    <definedName name="MC" localSheetId="4">'[16]P A T O 99 B'!#REF!</definedName>
    <definedName name="MC" localSheetId="15">'[16]P A T O 99 B'!#REF!</definedName>
    <definedName name="MC" localSheetId="9">'[16]P A T O 99 B'!#REF!</definedName>
    <definedName name="MC" localSheetId="8">'[16]P A T O 99 B'!#REF!</definedName>
    <definedName name="MC">'[16]P A T O 99 B'!#REF!</definedName>
    <definedName name="MC_PARTE2" localSheetId="3">#REF!</definedName>
    <definedName name="MC_PARTE2">#REF!</definedName>
    <definedName name="MCM" localSheetId="4" hidden="1">{#N/A,#N/A,FALSE,"GERAL";#N/A,#N/A,FALSE,"012-96";#N/A,#N/A,FALSE,"018-96";#N/A,#N/A,FALSE,"027-96";#N/A,#N/A,FALSE,"059-96";#N/A,#N/A,FALSE,"076-96";#N/A,#N/A,FALSE,"019-97";#N/A,#N/A,FALSE,"021-97";#N/A,#N/A,FALSE,"022-97";#N/A,#N/A,FALSE,"028-97"}</definedName>
    <definedName name="MCM" localSheetId="9" hidden="1">{#N/A,#N/A,FALSE,"GERAL";#N/A,#N/A,FALSE,"012-96";#N/A,#N/A,FALSE,"018-96";#N/A,#N/A,FALSE,"027-96";#N/A,#N/A,FALSE,"059-96";#N/A,#N/A,FALSE,"076-96";#N/A,#N/A,FALSE,"019-97";#N/A,#N/A,FALSE,"021-97";#N/A,#N/A,FALSE,"022-97";#N/A,#N/A,FALSE,"028-97"}</definedName>
    <definedName name="MCM" localSheetId="8" hidden="1">{#N/A,#N/A,FALSE,"GERAL";#N/A,#N/A,FALSE,"012-96";#N/A,#N/A,FALSE,"018-96";#N/A,#N/A,FALSE,"027-96";#N/A,#N/A,FALSE,"059-96";#N/A,#N/A,FALSE,"076-96";#N/A,#N/A,FALSE,"019-97";#N/A,#N/A,FALSE,"021-97";#N/A,#N/A,FALSE,"022-97";#N/A,#N/A,FALSE,"028-97"}</definedName>
    <definedName name="MCM" hidden="1">{#N/A,#N/A,FALSE,"GERAL";#N/A,#N/A,FALSE,"012-96";#N/A,#N/A,FALSE,"018-96";#N/A,#N/A,FALSE,"027-96";#N/A,#N/A,FALSE,"059-96";#N/A,#N/A,FALSE,"076-96";#N/A,#N/A,FALSE,"019-97";#N/A,#N/A,FALSE,"021-97";#N/A,#N/A,FALSE,"022-97";#N/A,#N/A,FALSE,"028-97"}</definedName>
    <definedName name="MD">[150]SERVIÇOS!$G$60</definedName>
    <definedName name="MD_13">[150]SERVIÇOS!$G$60</definedName>
    <definedName name="MD_39">[150]SERVIÇOS!$G$60</definedName>
    <definedName name="MD_6">[150]SERVIÇOS!$G$60</definedName>
    <definedName name="ME.ROD" localSheetId="4">#REF!</definedName>
    <definedName name="ME.ROD" localSheetId="15">#REF!</definedName>
    <definedName name="ME.ROD" localSheetId="9">#REF!</definedName>
    <definedName name="ME.ROD" localSheetId="8">#REF!</definedName>
    <definedName name="ME.ROD">#REF!</definedName>
    <definedName name="med" localSheetId="4">[122]DADOS!$B$1</definedName>
    <definedName name="med">[122]DADOS!$B$1</definedName>
    <definedName name="med_extenso" localSheetId="4">[122]DADOS!$J$2</definedName>
    <definedName name="med_extenso">[122]DADOS!$J$2</definedName>
    <definedName name="MEDAGOREAL" localSheetId="4">[156]RELATÓRIO!$I$30</definedName>
    <definedName name="MEDAGOREAL" localSheetId="21">[157]RELATÓRIO!$I$30</definedName>
    <definedName name="MEDAGOREAL">[156]RELATÓRIO!$I$30</definedName>
    <definedName name="MEDEXP4.1" localSheetId="4" hidden="1">{#N/A,#N/A,FALSE,"ET-CAPA";#N/A,#N/A,FALSE,"ET-PAG1";#N/A,#N/A,FALSE,"ET-PAG2";#N/A,#N/A,FALSE,"ET-PAG3";#N/A,#N/A,FALSE,"ET-PAG4";#N/A,#N/A,FALSE,"ET-PAG5"}</definedName>
    <definedName name="MEDEXP4.1" localSheetId="9" hidden="1">{#N/A,#N/A,FALSE,"ET-CAPA";#N/A,#N/A,FALSE,"ET-PAG1";#N/A,#N/A,FALSE,"ET-PAG2";#N/A,#N/A,FALSE,"ET-PAG3";#N/A,#N/A,FALSE,"ET-PAG4";#N/A,#N/A,FALSE,"ET-PAG5"}</definedName>
    <definedName name="MEDEXP4.1" localSheetId="8" hidden="1">{#N/A,#N/A,FALSE,"ET-CAPA";#N/A,#N/A,FALSE,"ET-PAG1";#N/A,#N/A,FALSE,"ET-PAG2";#N/A,#N/A,FALSE,"ET-PAG3";#N/A,#N/A,FALSE,"ET-PAG4";#N/A,#N/A,FALSE,"ET-PAG5"}</definedName>
    <definedName name="MEDEXP4.1" hidden="1">{#N/A,#N/A,FALSE,"ET-CAPA";#N/A,#N/A,FALSE,"ET-PAG1";#N/A,#N/A,FALSE,"ET-PAG2";#N/A,#N/A,FALSE,"ET-PAG3";#N/A,#N/A,FALSE,"ET-PAG4";#N/A,#N/A,FALSE,"ET-PAG5"}</definedName>
    <definedName name="MEDEXP44" localSheetId="4" hidden="1">{#N/A,#N/A,FALSE,"ET-CAPA";#N/A,#N/A,FALSE,"ET-PAG1";#N/A,#N/A,FALSE,"ET-PAG2";#N/A,#N/A,FALSE,"ET-PAG3";#N/A,#N/A,FALSE,"ET-PAG4";#N/A,#N/A,FALSE,"ET-PAG5"}</definedName>
    <definedName name="MEDEXP44" localSheetId="9" hidden="1">{#N/A,#N/A,FALSE,"ET-CAPA";#N/A,#N/A,FALSE,"ET-PAG1";#N/A,#N/A,FALSE,"ET-PAG2";#N/A,#N/A,FALSE,"ET-PAG3";#N/A,#N/A,FALSE,"ET-PAG4";#N/A,#N/A,FALSE,"ET-PAG5"}</definedName>
    <definedName name="MEDEXP44" localSheetId="8" hidden="1">{#N/A,#N/A,FALSE,"ET-CAPA";#N/A,#N/A,FALSE,"ET-PAG1";#N/A,#N/A,FALSE,"ET-PAG2";#N/A,#N/A,FALSE,"ET-PAG3";#N/A,#N/A,FALSE,"ET-PAG4";#N/A,#N/A,FALSE,"ET-PAG5"}</definedName>
    <definedName name="MEDEXP44" hidden="1">{#N/A,#N/A,FALSE,"ET-CAPA";#N/A,#N/A,FALSE,"ET-PAG1";#N/A,#N/A,FALSE,"ET-PAG2";#N/A,#N/A,FALSE,"ET-PAG3";#N/A,#N/A,FALSE,"ET-PAG4";#N/A,#N/A,FALSE,"ET-PAG5"}</definedName>
    <definedName name="Medição" localSheetId="15">#REF!</definedName>
    <definedName name="Medição" localSheetId="21">#REF!</definedName>
    <definedName name="Medição" localSheetId="9">#REF!</definedName>
    <definedName name="Medição">#REF!</definedName>
    <definedName name="Medição_25" localSheetId="15">#REF!</definedName>
    <definedName name="Medição_25" localSheetId="9">#REF!</definedName>
    <definedName name="Medição_25">#REF!</definedName>
    <definedName name="MEDIO" localSheetId="16">NÃO.DISP()</definedName>
    <definedName name="MEDIO" localSheetId="3">NÃO.DISP()</definedName>
    <definedName name="MEDIO" localSheetId="18">NÃO.DISP()</definedName>
    <definedName name="MEDIO" localSheetId="19">NÃO.DISP()</definedName>
    <definedName name="MEDIO" localSheetId="20">NÃO.DISP()</definedName>
    <definedName name="MEDIO" localSheetId="17">NÃO.DISP()</definedName>
    <definedName name="MEDIO">NÃO.DISP()</definedName>
    <definedName name="MEDPER1" localSheetId="4">[287]DG!$K$5</definedName>
    <definedName name="MEDPER1">[287]DG!$K$5</definedName>
    <definedName name="MEIO_FIO" localSheetId="4">#REF!</definedName>
    <definedName name="MEIO_FIO" localSheetId="15">#REF!</definedName>
    <definedName name="MEIO_FIO" localSheetId="21">#REF!</definedName>
    <definedName name="MEIO_FIO" localSheetId="9">#REF!</definedName>
    <definedName name="MEIO_FIO" localSheetId="8">#REF!</definedName>
    <definedName name="MEIO_FIO">#REF!</definedName>
    <definedName name="meiofio" localSheetId="4">#REF!</definedName>
    <definedName name="meiofio" localSheetId="15">#REF!</definedName>
    <definedName name="meiofio" localSheetId="21">#REF!</definedName>
    <definedName name="meiofio" localSheetId="9">#REF!</definedName>
    <definedName name="meiofio" localSheetId="8">#REF!</definedName>
    <definedName name="meiofio">#REF!</definedName>
    <definedName name="melhoria" localSheetId="4" hidden="1">{#N/A,#N/A,FALSE,"Plan1"}</definedName>
    <definedName name="melhoria" localSheetId="9" hidden="1">{#N/A,#N/A,FALSE,"Plan1"}</definedName>
    <definedName name="melhoria" localSheetId="8" hidden="1">{#N/A,#N/A,FALSE,"Plan1"}</definedName>
    <definedName name="melhoria" hidden="1">{#N/A,#N/A,FALSE,"Plan1"}</definedName>
    <definedName name="Mem" localSheetId="4">'[49]Mat Asf'!$C$37</definedName>
    <definedName name="mem" localSheetId="3">[88]TERRAPLENAGEM!#REF!</definedName>
    <definedName name="Mem" localSheetId="7">'[49]Mat Asf'!$C$37</definedName>
    <definedName name="Mem" localSheetId="21">'[20]Mat Asf'!$C$37</definedName>
    <definedName name="Mem" localSheetId="9">'[49]Mat Asf'!$C$37</definedName>
    <definedName name="Mem" localSheetId="8">'[49]Mat Asf'!$C$37</definedName>
    <definedName name="mem">[89]TERRAPLENAGEM!#REF!</definedName>
    <definedName name="Mem.01" hidden="1">{"'Plan1 (2)'!$A$5:$F$63"}</definedName>
    <definedName name="Mem_10" localSheetId="4">'[224]Mat Asf'!$C$37</definedName>
    <definedName name="Mem_10">'[224]Mat Asf'!$C$37</definedName>
    <definedName name="Mem_6" localSheetId="4">'[224]Mat Asf'!$C$37</definedName>
    <definedName name="Mem_6">'[224]Mat Asf'!$C$37</definedName>
    <definedName name="mem2_10" localSheetId="4">'[224]Mat Asf'!$H$37</definedName>
    <definedName name="mem2_10">'[224]Mat Asf'!$H$37</definedName>
    <definedName name="mem2_6" localSheetId="4">'[224]Mat Asf'!$H$37</definedName>
    <definedName name="mem2_6">'[224]Mat Asf'!$H$37</definedName>
    <definedName name="MEMO" localSheetId="4">[288]Medição!#REF!</definedName>
    <definedName name="MEMO" localSheetId="15">[288]Medição!#REF!</definedName>
    <definedName name="MEMO" localSheetId="9">[288]Medição!#REF!</definedName>
    <definedName name="MEMO" localSheetId="8">[288]Medição!#REF!</definedName>
    <definedName name="MEMO">[288]Medição!#REF!</definedName>
    <definedName name="mercia" localSheetId="4" hidden="1">{"'REL CUSTODIF'!$B$1:$H$72"}</definedName>
    <definedName name="mercia" localSheetId="9" hidden="1">{"'REL CUSTODIF'!$B$1:$H$72"}</definedName>
    <definedName name="mercia" localSheetId="8" hidden="1">{"'REL CUSTODIF'!$B$1:$H$72"}</definedName>
    <definedName name="mercia" hidden="1">{"'REL CUSTODIF'!$B$1:$H$72"}</definedName>
    <definedName name="MERDA" localSheetId="4">#N/A</definedName>
    <definedName name="MERDA" localSheetId="9">'Mem Calc Pontes'!MERDA</definedName>
    <definedName name="MERDA" localSheetId="8">'Mem. Calc.'!MERDA</definedName>
    <definedName name="MERDA">[0]!MERDA</definedName>
    <definedName name="MERDA_25" localSheetId="4">#N/A</definedName>
    <definedName name="MERDA_25" localSheetId="9">'Mem Calc Pontes'!MERDA_25</definedName>
    <definedName name="MERDA_25" localSheetId="8">'Mem. Calc.'!MERDA_25</definedName>
    <definedName name="MERDA_25">[0]!MERDA_25</definedName>
    <definedName name="mes" localSheetId="4">#REF!</definedName>
    <definedName name="mes" localSheetId="15">#REF!</definedName>
    <definedName name="mes" localSheetId="9">#REF!</definedName>
    <definedName name="mes" localSheetId="8">#REF!</definedName>
    <definedName name="mes">#REF!</definedName>
    <definedName name="MÊS">"$#REF!.$I$4"</definedName>
    <definedName name="MES_11" localSheetId="4">#REF!</definedName>
    <definedName name="MES_11" localSheetId="15">#REF!</definedName>
    <definedName name="MES_11" localSheetId="9">#REF!</definedName>
    <definedName name="MES_11" localSheetId="8">#REF!</definedName>
    <definedName name="MES_11">#REF!</definedName>
    <definedName name="MÊS_11" localSheetId="4">#REF!</definedName>
    <definedName name="MÊS_11" localSheetId="15">#REF!</definedName>
    <definedName name="MÊS_11" localSheetId="9">#REF!</definedName>
    <definedName name="MÊS_11" localSheetId="8">#REF!</definedName>
    <definedName name="MÊS_11">#REF!</definedName>
    <definedName name="Meses">[259]Apoio!$A$3:$A$14</definedName>
    <definedName name="meso" localSheetId="4">[289]PLANILHA!#REF!</definedName>
    <definedName name="meso" localSheetId="15">[289]PLANILHA!#REF!</definedName>
    <definedName name="meso" localSheetId="9">[289]PLANILHA!#REF!</definedName>
    <definedName name="meso" localSheetId="8">[289]PLANILHA!#REF!</definedName>
    <definedName name="meso">[289]PLANILHA!#REF!</definedName>
    <definedName name="mesoestrutura" localSheetId="4">#REF!</definedName>
    <definedName name="mesoestrutura" localSheetId="15">#REF!</definedName>
    <definedName name="mesoestrutura" localSheetId="9">#REF!</definedName>
    <definedName name="mesoestrutura" localSheetId="8">#REF!</definedName>
    <definedName name="mesoestrutura">#REF!</definedName>
    <definedName name="MESTRE" localSheetId="4" hidden="1">{#N/A,#N/A,FALSE,"GERAL";#N/A,#N/A,FALSE,"012-96";#N/A,#N/A,FALSE,"018-96";#N/A,#N/A,FALSE,"027-96";#N/A,#N/A,FALSE,"059-96";#N/A,#N/A,FALSE,"076-96";#N/A,#N/A,FALSE,"019-97";#N/A,#N/A,FALSE,"021-97";#N/A,#N/A,FALSE,"022-97";#N/A,#N/A,FALSE,"028-97"}</definedName>
    <definedName name="MESTRE" localSheetId="9" hidden="1">{#N/A,#N/A,FALSE,"GERAL";#N/A,#N/A,FALSE,"012-96";#N/A,#N/A,FALSE,"018-96";#N/A,#N/A,FALSE,"027-96";#N/A,#N/A,FALSE,"059-96";#N/A,#N/A,FALSE,"076-96";#N/A,#N/A,FALSE,"019-97";#N/A,#N/A,FALSE,"021-97";#N/A,#N/A,FALSE,"022-97";#N/A,#N/A,FALSE,"028-97"}</definedName>
    <definedName name="MESTRE" localSheetId="8" hidden="1">{#N/A,#N/A,FALSE,"GERAL";#N/A,#N/A,FALSE,"012-96";#N/A,#N/A,FALSE,"018-96";#N/A,#N/A,FALSE,"027-96";#N/A,#N/A,FALSE,"059-96";#N/A,#N/A,FALSE,"076-96";#N/A,#N/A,FALSE,"019-97";#N/A,#N/A,FALSE,"021-97";#N/A,#N/A,FALSE,"022-97";#N/A,#N/A,FALSE,"028-97"}</definedName>
    <definedName name="MESTRE" hidden="1">{#N/A,#N/A,FALSE,"GERAL";#N/A,#N/A,FALSE,"012-96";#N/A,#N/A,FALSE,"018-96";#N/A,#N/A,FALSE,"027-96";#N/A,#N/A,FALSE,"059-96";#N/A,#N/A,FALSE,"076-96";#N/A,#N/A,FALSE,"019-97";#N/A,#N/A,FALSE,"021-97";#N/A,#N/A,FALSE,"022-97";#N/A,#N/A,FALSE,"028-97"}</definedName>
    <definedName name="metasantigas" localSheetId="4" hidden="1">{"'gráf jan00'!$A$1:$AK$41"}</definedName>
    <definedName name="metasantigas" localSheetId="9" hidden="1">{"'gráf jan00'!$A$1:$AK$41"}</definedName>
    <definedName name="metasantigas" localSheetId="8" hidden="1">{"'gráf jan00'!$A$1:$AK$41"}</definedName>
    <definedName name="metasantigas" hidden="1">{"'gráf jan00'!$A$1:$AK$41"}</definedName>
    <definedName name="Meu" localSheetId="15">#REF!</definedName>
    <definedName name="Meu">#REF!</definedName>
    <definedName name="MF" localSheetId="15">#REF!</definedName>
    <definedName name="MF">#REF!</definedName>
    <definedName name="MFio" localSheetId="15">#REF!</definedName>
    <definedName name="MFio">#REF!</definedName>
    <definedName name="MICRO" localSheetId="15">#REF!</definedName>
    <definedName name="MICRO">#REF!</definedName>
    <definedName name="MICROALTER" localSheetId="4">[283]Adequação!$G$38</definedName>
    <definedName name="MICROALTER">[283]Adequação!$G$38</definedName>
    <definedName name="MICROMA" localSheetId="4">[98]ROSTO!#REF!</definedName>
    <definedName name="MICROMA" localSheetId="15">[98]ROSTO!#REF!</definedName>
    <definedName name="MICROMA" localSheetId="9">[98]ROSTO!#REF!</definedName>
    <definedName name="MICROMA" localSheetId="8">[98]ROSTO!#REF!</definedName>
    <definedName name="MICROMA">[98]ROSTO!#REF!</definedName>
    <definedName name="MICROTA" localSheetId="4">#REF!</definedName>
    <definedName name="MICROTA" localSheetId="15">#REF!</definedName>
    <definedName name="MICROTA" localSheetId="9">#REF!</definedName>
    <definedName name="MICROTA" localSheetId="8">#REF!</definedName>
    <definedName name="MICROTA">#REF!</definedName>
    <definedName name="MM" localSheetId="4">#N/A</definedName>
    <definedName name="MM" localSheetId="9">'Mem Calc Pontes'!MM</definedName>
    <definedName name="MM" localSheetId="8">'Mem. Calc.'!MM</definedName>
    <definedName name="MM">[0]!MM</definedName>
    <definedName name="mmmmm" localSheetId="4">'[140]Resumo Financeiro'!#REF!</definedName>
    <definedName name="mmmmm" localSheetId="15">'[140]Resumo Financeiro'!#REF!</definedName>
    <definedName name="mmmmm" localSheetId="9">'[140]Resumo Financeiro'!#REF!</definedName>
    <definedName name="mmmmm" localSheetId="8">'[140]Resumo Financeiro'!#REF!</definedName>
    <definedName name="mmmmm">'[140]Resumo Financeiro'!#REF!</definedName>
    <definedName name="MNB" localSheetId="4">#REF!</definedName>
    <definedName name="MNB" localSheetId="15">#REF!</definedName>
    <definedName name="MNB" localSheetId="9">#REF!</definedName>
    <definedName name="MNB" localSheetId="8">#REF!</definedName>
    <definedName name="MNB">#REF!</definedName>
    <definedName name="MO" localSheetId="4" hidden="1">#REF!</definedName>
    <definedName name="MO" localSheetId="15" hidden="1">#REF!</definedName>
    <definedName name="MO" localSheetId="21">#REF!</definedName>
    <definedName name="MO" localSheetId="9" hidden="1">#REF!</definedName>
    <definedName name="MO" localSheetId="8" hidden="1">#REF!</definedName>
    <definedName name="MO" hidden="1">#REF!</definedName>
    <definedName name="mo.ag.com" localSheetId="4">#REF!</definedName>
    <definedName name="mo.ag.com" localSheetId="15">#REF!</definedName>
    <definedName name="mo.ag.com" localSheetId="9">#REF!</definedName>
    <definedName name="mo.ag.com" localSheetId="8">#REF!</definedName>
    <definedName name="mo.ag.com">#REF!</definedName>
    <definedName name="mo.ag.local" localSheetId="15">#REF!</definedName>
    <definedName name="mo.ag.local">#REF!</definedName>
    <definedName name="mo_base" localSheetId="4">[113]Base!$U$39</definedName>
    <definedName name="mo_base" localSheetId="21">#REF!</definedName>
    <definedName name="mo_base">[113]Base!$U$39</definedName>
    <definedName name="mo_base_10" localSheetId="4">#REF!</definedName>
    <definedName name="mo_base_10" localSheetId="15">#REF!</definedName>
    <definedName name="mo_base_10" localSheetId="9">#REF!</definedName>
    <definedName name="mo_base_10" localSheetId="8">#REF!</definedName>
    <definedName name="mo_base_10">#REF!</definedName>
    <definedName name="mo_base_4">"$#REF!.$U$35"</definedName>
    <definedName name="mo_base_5" localSheetId="4">#REF!</definedName>
    <definedName name="mo_base_5" localSheetId="15">#REF!</definedName>
    <definedName name="mo_base_5" localSheetId="9">#REF!</definedName>
    <definedName name="mo_base_5" localSheetId="8">#REF!</definedName>
    <definedName name="mo_base_5">#REF!</definedName>
    <definedName name="mo_base_6" localSheetId="4">#REF!</definedName>
    <definedName name="mo_base_6" localSheetId="15">#REF!</definedName>
    <definedName name="mo_base_6" localSheetId="9">#REF!</definedName>
    <definedName name="mo_base_6" localSheetId="8">#REF!</definedName>
    <definedName name="mo_base_6">#REF!</definedName>
    <definedName name="mo_base_9" localSheetId="4">#REF!</definedName>
    <definedName name="mo_base_9" localSheetId="15">#REF!</definedName>
    <definedName name="mo_base_9" localSheetId="9">#REF!</definedName>
    <definedName name="mo_base_9" localSheetId="8">#REF!</definedName>
    <definedName name="mo_base_9">#REF!</definedName>
    <definedName name="mo_sub_base" localSheetId="4">'[113]Sub-base'!$U$36</definedName>
    <definedName name="mo_sub_base" localSheetId="21">#REF!</definedName>
    <definedName name="mo_sub_base">'[113]Sub-base'!$U$36</definedName>
    <definedName name="mo_sub_base_10" localSheetId="4">#REF!</definedName>
    <definedName name="mo_sub_base_10" localSheetId="15">#REF!</definedName>
    <definedName name="mo_sub_base_10" localSheetId="9">#REF!</definedName>
    <definedName name="mo_sub_base_10" localSheetId="8">#REF!</definedName>
    <definedName name="mo_sub_base_10">#REF!</definedName>
    <definedName name="mo_sub_base_5" localSheetId="4">#REF!</definedName>
    <definedName name="mo_sub_base_5" localSheetId="15">#REF!</definedName>
    <definedName name="mo_sub_base_5" localSheetId="9">#REF!</definedName>
    <definedName name="mo_sub_base_5" localSheetId="8">#REF!</definedName>
    <definedName name="mo_sub_base_5">#REF!</definedName>
    <definedName name="mo_sub_base_6" localSheetId="4">#REF!</definedName>
    <definedName name="mo_sub_base_6" localSheetId="15">#REF!</definedName>
    <definedName name="mo_sub_base_6" localSheetId="9">#REF!</definedName>
    <definedName name="mo_sub_base_6" localSheetId="8">#REF!</definedName>
    <definedName name="mo_sub_base_6">#REF!</definedName>
    <definedName name="mo_sub_base_9" localSheetId="15">#REF!</definedName>
    <definedName name="mo_sub_base_9">#REF!</definedName>
    <definedName name="Moagem" localSheetId="4" hidden="1">{#N/A,#N/A,FALSE,"GERAL";#N/A,#N/A,FALSE,"012-96";#N/A,#N/A,FALSE,"018-96";#N/A,#N/A,FALSE,"027-96";#N/A,#N/A,FALSE,"059-96";#N/A,#N/A,FALSE,"076-96";#N/A,#N/A,FALSE,"019-97";#N/A,#N/A,FALSE,"021-97";#N/A,#N/A,FALSE,"022-97";#N/A,#N/A,FALSE,"028-97"}</definedName>
    <definedName name="Moagem" localSheetId="9" hidden="1">{#N/A,#N/A,FALSE,"GERAL";#N/A,#N/A,FALSE,"012-96";#N/A,#N/A,FALSE,"018-96";#N/A,#N/A,FALSE,"027-96";#N/A,#N/A,FALSE,"059-96";#N/A,#N/A,FALSE,"076-96";#N/A,#N/A,FALSE,"019-97";#N/A,#N/A,FALSE,"021-97";#N/A,#N/A,FALSE,"022-97";#N/A,#N/A,FALSE,"028-97"}</definedName>
    <definedName name="Moagem" localSheetId="8" hidden="1">{#N/A,#N/A,FALSE,"GERAL";#N/A,#N/A,FALSE,"012-96";#N/A,#N/A,FALSE,"018-96";#N/A,#N/A,FALSE,"027-96";#N/A,#N/A,FALSE,"059-96";#N/A,#N/A,FALSE,"076-96";#N/A,#N/A,FALSE,"019-97";#N/A,#N/A,FALSE,"021-97";#N/A,#N/A,FALSE,"022-97";#N/A,#N/A,FALSE,"028-97"}</definedName>
    <definedName name="Moagem" hidden="1">{#N/A,#N/A,FALSE,"GERAL";#N/A,#N/A,FALSE,"012-96";#N/A,#N/A,FALSE,"018-96";#N/A,#N/A,FALSE,"027-96";#N/A,#N/A,FALSE,"059-96";#N/A,#N/A,FALSE,"076-96";#N/A,#N/A,FALSE,"019-97";#N/A,#N/A,FALSE,"021-97";#N/A,#N/A,FALSE,"022-97";#N/A,#N/A,FALSE,"028-97"}</definedName>
    <definedName name="Mob" localSheetId="15" hidden="1">#REF!</definedName>
    <definedName name="Mob" localSheetId="9">#REF!</definedName>
    <definedName name="Mob">#REF!</definedName>
    <definedName name="mobase" localSheetId="15">#REF!</definedName>
    <definedName name="mobase" localSheetId="9">#REF!</definedName>
    <definedName name="mobase">#REF!</definedName>
    <definedName name="mod1.ext">[91]!mod1.ext</definedName>
    <definedName name="mod1.ext_1">#N/A</definedName>
    <definedName name="mod1.ext_2">#N/A</definedName>
    <definedName name="mod1.ext_38">mod1.ext_38</definedName>
    <definedName name="Modalidade">'[290]Relação Modalidades'!$A$2:$A$43</definedName>
    <definedName name="Modelo" localSheetId="15" hidden="1">#REF!</definedName>
    <definedName name="Modelo" localSheetId="9" hidden="1">#REF!</definedName>
    <definedName name="Modelo" hidden="1">#REF!</definedName>
    <definedName name="MODEXT" localSheetId="4">#N/A</definedName>
    <definedName name="MODEXT" localSheetId="9">'Mem Calc Pontes'!MODEXT</definedName>
    <definedName name="MODEXT" localSheetId="8">'Mem. Calc.'!MODEXT</definedName>
    <definedName name="MODEXT">[0]!MODEXT</definedName>
    <definedName name="MODIFIFADA">[291]Regula!$J$31</definedName>
    <definedName name="MODULO1.CURTO">[172]!MODULO1.CURTO</definedName>
    <definedName name="módulo1.Extenso" localSheetId="21">'Linear Patologias'!módulo1.Extenso</definedName>
    <definedName name="módulo1.Extenso">[91]!módulo1.Extenso</definedName>
    <definedName name="módulo1.Extenso_1" localSheetId="4">#N/A</definedName>
    <definedName name="módulo1.Extenso_1" localSheetId="9">'Mem Calc Pontes'!módulo1.Extenso_1</definedName>
    <definedName name="módulo1.Extenso_1" localSheetId="8">'Mem. Calc.'!módulo1.Extenso_1</definedName>
    <definedName name="módulo1.Extenso_1">[0]!módulo1.Extenso_1</definedName>
    <definedName name="módulo1.Extenso_10" localSheetId="4">#N/A</definedName>
    <definedName name="módulo1.Extenso_10" localSheetId="9">'Mem Calc Pontes'!módulo1.Extenso_10</definedName>
    <definedName name="módulo1.Extenso_10" localSheetId="8">'Mem. Calc.'!módulo1.Extenso_10</definedName>
    <definedName name="módulo1.Extenso_10">[0]!módulo1.Extenso_10</definedName>
    <definedName name="módulo1.Extenso_12" localSheetId="4">#N/A</definedName>
    <definedName name="módulo1.Extenso_12" localSheetId="9">'Mem Calc Pontes'!módulo1.Extenso_12</definedName>
    <definedName name="módulo1.Extenso_12" localSheetId="8">'Mem. Calc.'!módulo1.Extenso_12</definedName>
    <definedName name="módulo1.Extenso_12">[0]!módulo1.Extenso_12</definedName>
    <definedName name="módulo1.Extenso_13" localSheetId="4">#N/A</definedName>
    <definedName name="módulo1.Extenso_13" localSheetId="9">'Mem Calc Pontes'!módulo1.Extenso_13</definedName>
    <definedName name="módulo1.Extenso_13" localSheetId="8">'Mem. Calc.'!módulo1.Extenso_13</definedName>
    <definedName name="módulo1.Extenso_13">[0]!módulo1.Extenso_13</definedName>
    <definedName name="módulo1.Extenso_14" localSheetId="4">#N/A</definedName>
    <definedName name="módulo1.Extenso_14" localSheetId="9">'Mem Calc Pontes'!módulo1.Extenso_14</definedName>
    <definedName name="módulo1.Extenso_14" localSheetId="8">'Mem. Calc.'!módulo1.Extenso_14</definedName>
    <definedName name="módulo1.Extenso_14">[0]!módulo1.Extenso_14</definedName>
    <definedName name="módulo1.Extenso_19">módulo1.Extenso_19</definedName>
    <definedName name="módulo1.Extenso_2" localSheetId="4">#N/A</definedName>
    <definedName name="módulo1.Extenso_2" localSheetId="9">'Mem Calc Pontes'!módulo1.Extenso_2</definedName>
    <definedName name="módulo1.Extenso_2" localSheetId="8">'Mem. Calc.'!módulo1.Extenso_2</definedName>
    <definedName name="módulo1.Extenso_2">[0]!módulo1.Extenso_2</definedName>
    <definedName name="módulo1.Extenso_20" localSheetId="16">[292]!_PAG1</definedName>
    <definedName name="módulo1.Extenso_20" localSheetId="18">[292]!_PAG1</definedName>
    <definedName name="módulo1.Extenso_20" localSheetId="19">[292]!_PAG1</definedName>
    <definedName name="módulo1.Extenso_20" localSheetId="15">[292]!_PAG1</definedName>
    <definedName name="módulo1.Extenso_20" localSheetId="20">[292]!_PAG1</definedName>
    <definedName name="módulo1.Extenso_20" localSheetId="17">[292]!_PAG1</definedName>
    <definedName name="módulo1.Extenso_20">[292]!_PAG1</definedName>
    <definedName name="módulo1.Extenso_21">módulo1.Extenso_21</definedName>
    <definedName name="módulo1.Extenso_22" localSheetId="4">#N/A</definedName>
    <definedName name="módulo1.Extenso_22" localSheetId="9">'Mem Calc Pontes'!módulo1.Extenso_22</definedName>
    <definedName name="módulo1.Extenso_22" localSheetId="8">'Mem. Calc.'!módulo1.Extenso_22</definedName>
    <definedName name="módulo1.Extenso_22">[0]!módulo1.Extenso_22</definedName>
    <definedName name="módulo1.Extenso_23">módulo1.Extenso_23</definedName>
    <definedName name="módulo1.Extenso_24">módulo1.Extenso_24</definedName>
    <definedName name="módulo1.Extenso_25" localSheetId="4">#N/A</definedName>
    <definedName name="módulo1.Extenso_25" localSheetId="9">'Mem Calc Pontes'!módulo1.Extenso_25</definedName>
    <definedName name="módulo1.Extenso_25" localSheetId="8">'Mem. Calc.'!módulo1.Extenso_25</definedName>
    <definedName name="módulo1.Extenso_25">[0]!módulo1.Extenso_25</definedName>
    <definedName name="módulo1.Extenso_26" localSheetId="4">#N/A</definedName>
    <definedName name="módulo1.Extenso_26" localSheetId="9">'Mem Calc Pontes'!módulo1.Extenso_26</definedName>
    <definedName name="módulo1.Extenso_26" localSheetId="8">'Mem. Calc.'!módulo1.Extenso_26</definedName>
    <definedName name="módulo1.Extenso_26">[0]!módulo1.Extenso_26</definedName>
    <definedName name="módulo1.Extenso_27" localSheetId="4">#N/A</definedName>
    <definedName name="módulo1.Extenso_27" localSheetId="9">'Mem Calc Pontes'!módulo1.Extenso_27</definedName>
    <definedName name="módulo1.Extenso_27" localSheetId="8">'Mem. Calc.'!módulo1.Extenso_27</definedName>
    <definedName name="módulo1.Extenso_27">[0]!módulo1.Extenso_27</definedName>
    <definedName name="módulo1.Extenso_28" localSheetId="4">#N/A</definedName>
    <definedName name="módulo1.Extenso_28" localSheetId="9">'Mem Calc Pontes'!módulo1.Extenso_28</definedName>
    <definedName name="módulo1.Extenso_28" localSheetId="8">'Mem. Calc.'!módulo1.Extenso_28</definedName>
    <definedName name="módulo1.Extenso_28">[0]!módulo1.Extenso_28</definedName>
    <definedName name="módulo1.Extenso_29" localSheetId="4">#N/A</definedName>
    <definedName name="módulo1.Extenso_29" localSheetId="9">'Mem Calc Pontes'!módulo1.Extenso_29</definedName>
    <definedName name="módulo1.Extenso_29" localSheetId="8">'Mem. Calc.'!módulo1.Extenso_29</definedName>
    <definedName name="módulo1.Extenso_29">[0]!módulo1.Extenso_29</definedName>
    <definedName name="módulo1.Extenso_3" localSheetId="4">#N/A</definedName>
    <definedName name="módulo1.Extenso_3" localSheetId="9">'Mem Calc Pontes'!módulo1.Extenso_3</definedName>
    <definedName name="módulo1.Extenso_3" localSheetId="8">'Mem. Calc.'!módulo1.Extenso_3</definedName>
    <definedName name="módulo1.Extenso_3">[0]!módulo1.Extenso_3</definedName>
    <definedName name="módulo1.Extenso_30" localSheetId="4">#N/A</definedName>
    <definedName name="módulo1.Extenso_30" localSheetId="9">'Mem Calc Pontes'!módulo1.Extenso_30</definedName>
    <definedName name="módulo1.Extenso_30" localSheetId="8">'Mem. Calc.'!módulo1.Extenso_30</definedName>
    <definedName name="módulo1.Extenso_30">[0]!módulo1.Extenso_30</definedName>
    <definedName name="módulo1.Extenso_31" localSheetId="4">#N/A</definedName>
    <definedName name="módulo1.Extenso_31" localSheetId="9">'Mem Calc Pontes'!módulo1.Extenso_31</definedName>
    <definedName name="módulo1.Extenso_31" localSheetId="8">'Mem. Calc.'!módulo1.Extenso_31</definedName>
    <definedName name="módulo1.Extenso_31">[0]!módulo1.Extenso_31</definedName>
    <definedName name="módulo1.Extenso_32" localSheetId="4">#N/A</definedName>
    <definedName name="módulo1.Extenso_32" localSheetId="9">'Mem Calc Pontes'!módulo1.Extenso_32</definedName>
    <definedName name="módulo1.Extenso_32" localSheetId="8">'Mem. Calc.'!módulo1.Extenso_32</definedName>
    <definedName name="módulo1.Extenso_32">[0]!módulo1.Extenso_32</definedName>
    <definedName name="módulo1.Extenso_33" localSheetId="4">#N/A</definedName>
    <definedName name="módulo1.Extenso_33" localSheetId="9">'Mem Calc Pontes'!módulo1.Extenso_33</definedName>
    <definedName name="módulo1.Extenso_33" localSheetId="8">'Mem. Calc.'!módulo1.Extenso_33</definedName>
    <definedName name="módulo1.Extenso_33">[0]!módulo1.Extenso_33</definedName>
    <definedName name="módulo1.Extenso_34" localSheetId="4">#N/A</definedName>
    <definedName name="módulo1.Extenso_34" localSheetId="9">'Mem Calc Pontes'!módulo1.Extenso_34</definedName>
    <definedName name="módulo1.Extenso_34" localSheetId="8">'Mem. Calc.'!módulo1.Extenso_34</definedName>
    <definedName name="módulo1.Extenso_34">[0]!módulo1.Extenso_34</definedName>
    <definedName name="módulo1.Extenso_35" localSheetId="4">#N/A</definedName>
    <definedName name="módulo1.Extenso_35" localSheetId="9">'Mem Calc Pontes'!módulo1.Extenso_35</definedName>
    <definedName name="módulo1.Extenso_35" localSheetId="8">'Mem. Calc.'!módulo1.Extenso_35</definedName>
    <definedName name="módulo1.Extenso_35">[0]!módulo1.Extenso_35</definedName>
    <definedName name="módulo1.Extenso_36" localSheetId="4">#N/A</definedName>
    <definedName name="módulo1.Extenso_36" localSheetId="9">'Mem Calc Pontes'!módulo1.Extenso_36</definedName>
    <definedName name="módulo1.Extenso_36" localSheetId="8">'Mem. Calc.'!módulo1.Extenso_36</definedName>
    <definedName name="módulo1.Extenso_36">[0]!módulo1.Extenso_36</definedName>
    <definedName name="módulo1.Extenso_37" localSheetId="4">#N/A</definedName>
    <definedName name="módulo1.Extenso_37" localSheetId="9">'Mem Calc Pontes'!módulo1.Extenso_37</definedName>
    <definedName name="módulo1.Extenso_37" localSheetId="8">'Mem. Calc.'!módulo1.Extenso_37</definedName>
    <definedName name="módulo1.Extenso_37">[0]!módulo1.Extenso_37</definedName>
    <definedName name="módulo1.Extenso_38" localSheetId="4">#N/A</definedName>
    <definedName name="módulo1.Extenso_38" localSheetId="9">'Mem Calc Pontes'!módulo1.Extenso_38</definedName>
    <definedName name="módulo1.Extenso_38" localSheetId="8">'Mem. Calc.'!módulo1.Extenso_38</definedName>
    <definedName name="módulo1.Extenso_38">[0]!módulo1.Extenso_38</definedName>
    <definedName name="módulo1.Extenso_39">módulo1.Extenso_39</definedName>
    <definedName name="módulo1.Extenso_4" localSheetId="4">#N/A</definedName>
    <definedName name="módulo1.Extenso_4" localSheetId="9">'Mem Calc Pontes'!módulo1.Extenso_4</definedName>
    <definedName name="módulo1.Extenso_4" localSheetId="8">'Mem. Calc.'!módulo1.Extenso_4</definedName>
    <definedName name="módulo1.Extenso_4">[0]!módulo1.Extenso_4</definedName>
    <definedName name="módulo1.Extenso_40">módulo1.Extenso_40</definedName>
    <definedName name="módulo1.Extenso_41">módulo1.Extenso_41</definedName>
    <definedName name="módulo1.Extenso_42">módulo1.Extenso_42</definedName>
    <definedName name="módulo1.Extenso_43">módulo1.Extenso_43</definedName>
    <definedName name="módulo1.Extenso_44">módulo1.Extenso_44</definedName>
    <definedName name="módulo1.Extenso_45">módulo1.Extenso_45</definedName>
    <definedName name="módulo1.Extenso_46">módulo1.Extenso_46</definedName>
    <definedName name="módulo1.Extenso_47">módulo1.Extenso_47</definedName>
    <definedName name="módulo1.Extenso_48">módulo1.Extenso_48</definedName>
    <definedName name="módulo1.Extenso_5" localSheetId="4">#N/A</definedName>
    <definedName name="módulo1.Extenso_5" localSheetId="9">'Mem Calc Pontes'!módulo1.Extenso_5</definedName>
    <definedName name="módulo1.Extenso_5" localSheetId="8">'Mem. Calc.'!módulo1.Extenso_5</definedName>
    <definedName name="módulo1.Extenso_5">[0]!módulo1.Extenso_5</definedName>
    <definedName name="módulo1.Extenso_51">módulo1.Extenso_51</definedName>
    <definedName name="módulo1.Extenso_52">módulo1.Extenso_52</definedName>
    <definedName name="módulo1.Extenso_53">módulo1.Extenso_53</definedName>
    <definedName name="módulo1.Extenso_54">módulo1.Extenso_54</definedName>
    <definedName name="módulo1.Extenso_55">módulo1.Extenso_55</definedName>
    <definedName name="módulo1.Extenso_56">módulo1.Extenso_56</definedName>
    <definedName name="módulo1.Extenso_57">módulo1.Extenso_57</definedName>
    <definedName name="módulo1.Extenso_58">módulo1.Extenso_58</definedName>
    <definedName name="módulo1.Extenso_59">módulo1.Extenso_59</definedName>
    <definedName name="módulo1.Extenso_6" localSheetId="4">#N/A</definedName>
    <definedName name="módulo1.Extenso_6" localSheetId="9">'Mem Calc Pontes'!módulo1.Extenso_6</definedName>
    <definedName name="módulo1.Extenso_6" localSheetId="8">'Mem. Calc.'!módulo1.Extenso_6</definedName>
    <definedName name="módulo1.Extenso_6">[0]!módulo1.Extenso_6</definedName>
    <definedName name="módulo1.Extenso_60">módulo1.Extenso_60</definedName>
    <definedName name="módulo1.Extenso_61">módulo1.Extenso_61</definedName>
    <definedName name="módulo1.Extenso_62">módulo1.Extenso_62</definedName>
    <definedName name="módulo1.Extenso_63">módulo1.Extenso_63</definedName>
    <definedName name="módulo1.Extenso_64">módulo1.Extenso_64</definedName>
    <definedName name="módulo1.Extenso_65">módulo1.Extenso_65</definedName>
    <definedName name="módulo1.Extenso_66">módulo1.Extenso_66</definedName>
    <definedName name="módulo1.Extenso_67">módulo1.Extenso_67</definedName>
    <definedName name="módulo1.Extenso_68">módulo1.Extenso_68</definedName>
    <definedName name="módulo1.Extenso_69">módulo1.Extenso_69</definedName>
    <definedName name="módulo1.Extenso_7" localSheetId="4">#N/A</definedName>
    <definedName name="módulo1.Extenso_7" localSheetId="9">'Mem Calc Pontes'!módulo1.Extenso_7</definedName>
    <definedName name="módulo1.Extenso_7" localSheetId="8">'Mem. Calc.'!módulo1.Extenso_7</definedName>
    <definedName name="módulo1.Extenso_7">[0]!módulo1.Extenso_7</definedName>
    <definedName name="módulo1.Extenso_70">módulo1.Extenso_70</definedName>
    <definedName name="módulo1.Extenso_71">módulo1.Extenso_71</definedName>
    <definedName name="módulo1.Extenso_72">módulo1.Extenso_72</definedName>
    <definedName name="módulo1.Extenso_8" localSheetId="4">#N/A</definedName>
    <definedName name="módulo1.Extenso_8" localSheetId="9">'Mem Calc Pontes'!módulo1.Extenso_8</definedName>
    <definedName name="módulo1.Extenso_8" localSheetId="8">'Mem. Calc.'!módulo1.Extenso_8</definedName>
    <definedName name="módulo1.Extenso_8">[0]!módulo1.Extenso_8</definedName>
    <definedName name="módulo1.Extenso_9" localSheetId="4">#N/A</definedName>
    <definedName name="módulo1.Extenso_9" localSheetId="9">'Mem Calc Pontes'!módulo1.Extenso_9</definedName>
    <definedName name="módulo1.Extenso_9" localSheetId="8">'Mem. Calc.'!módulo1.Extenso_9</definedName>
    <definedName name="módulo1.Extenso_9">[0]!módulo1.Extenso_9</definedName>
    <definedName name="MOME_2">NA()</definedName>
    <definedName name="MOMFRESAG">"$#REF!.$J$46"</definedName>
    <definedName name="MOMFRESPIL">[293]FRESAGEM!$J$41</definedName>
    <definedName name="MOMFRESPIL_23">[294]FRESAGEM!$J$41</definedName>
    <definedName name="mont" localSheetId="4">'[223]QTT  BETUM'!#REF!</definedName>
    <definedName name="mont" localSheetId="15">'[223]QTT  BETUM'!#REF!</definedName>
    <definedName name="mont" localSheetId="9">'[223]QTT  BETUM'!#REF!</definedName>
    <definedName name="mont" localSheetId="8">'[223]QTT  BETUM'!#REF!</definedName>
    <definedName name="mont">'[223]QTT  BETUM'!#REF!</definedName>
    <definedName name="mosubb" localSheetId="4">'[295]Sub-base'!#REF!</definedName>
    <definedName name="mosubb" localSheetId="15">'[295]Sub-base'!#REF!</definedName>
    <definedName name="mosubb" localSheetId="21">'[296]Sub-base'!#REF!</definedName>
    <definedName name="mosubb" localSheetId="9">'[295]Sub-base'!#REF!</definedName>
    <definedName name="mosubb" localSheetId="8">'[295]Sub-base'!#REF!</definedName>
    <definedName name="mosubb">'[295]Sub-base'!#REF!</definedName>
    <definedName name="mosubl" localSheetId="4">#REF!</definedName>
    <definedName name="mosubl" localSheetId="15">#REF!</definedName>
    <definedName name="mosubl" localSheetId="21">#REF!</definedName>
    <definedName name="mosubl" localSheetId="9">#REF!</definedName>
    <definedName name="mosubl" localSheetId="8">#REF!</definedName>
    <definedName name="mosubl">#REF!</definedName>
    <definedName name="MP" localSheetId="4" hidden="1">#REF!</definedName>
    <definedName name="MP" localSheetId="15" hidden="1">#REF!</definedName>
    <definedName name="MP" localSheetId="9" hidden="1">#REF!</definedName>
    <definedName name="MP" localSheetId="8" hidden="1">#REF!</definedName>
    <definedName name="MP" hidden="1">#REF!</definedName>
    <definedName name="MPA" localSheetId="4">#REF!</definedName>
    <definedName name="MPA" localSheetId="15">#REF!</definedName>
    <definedName name="MPA" localSheetId="9">#REF!</definedName>
    <definedName name="MPA" localSheetId="8">#REF!</definedName>
    <definedName name="MPA">#REF!</definedName>
    <definedName name="MPAMA" localSheetId="4">[98]ROSTO!#REF!</definedName>
    <definedName name="MPAMA" localSheetId="15">[98]ROSTO!#REF!</definedName>
    <definedName name="MPAMA" localSheetId="9">[98]ROSTO!#REF!</definedName>
    <definedName name="MPAMA" localSheetId="8">[98]ROSTO!#REF!</definedName>
    <definedName name="MPAMA">[98]ROSTO!#REF!</definedName>
    <definedName name="MPATA" localSheetId="4">#REF!</definedName>
    <definedName name="MPATA" localSheetId="15">#REF!</definedName>
    <definedName name="MPATA" localSheetId="9">#REF!</definedName>
    <definedName name="MPATA" localSheetId="8">#REF!</definedName>
    <definedName name="MPATA">#REF!</definedName>
    <definedName name="MSICRO" localSheetId="4">[253]INVENTÁRIO!$B$1</definedName>
    <definedName name="MSICRO">[253]INVENTÁRIO!$B$1</definedName>
    <definedName name="MULHRT" localSheetId="4" hidden="1">{"'gráf jan00'!$A$1:$AK$41"}</definedName>
    <definedName name="MULHRT" localSheetId="9" hidden="1">{"'gráf jan00'!$A$1:$AK$41"}</definedName>
    <definedName name="MULHRT" localSheetId="8" hidden="1">{"'gráf jan00'!$A$1:$AK$41"}</definedName>
    <definedName name="MULHRT" hidden="1">{"'gráf jan00'!$A$1:$AK$41"}</definedName>
    <definedName name="n">#N/A</definedName>
    <definedName name="N.001" localSheetId="4">[109]Mat.!#REF!</definedName>
    <definedName name="N.001" localSheetId="15">[109]Mat.!#REF!</definedName>
    <definedName name="N.001">[109]Mat.!#REF!</definedName>
    <definedName name="N.002" localSheetId="4">[109]Mat.!#REF!</definedName>
    <definedName name="N.002" localSheetId="15">[109]Mat.!#REF!</definedName>
    <definedName name="N.002">[109]Mat.!#REF!</definedName>
    <definedName name="N.003" localSheetId="4">[109]Mat.!#REF!</definedName>
    <definedName name="N.003" localSheetId="15">[109]Mat.!#REF!</definedName>
    <definedName name="N.003">[109]Mat.!#REF!</definedName>
    <definedName name="N.004" localSheetId="4">[109]Mat.!#REF!</definedName>
    <definedName name="N.004" localSheetId="15">[109]Mat.!#REF!</definedName>
    <definedName name="N.004">[109]Mat.!#REF!</definedName>
    <definedName name="N.005" localSheetId="4">[109]Mat.!#REF!</definedName>
    <definedName name="N.005" localSheetId="15">[109]Mat.!#REF!</definedName>
    <definedName name="N.005">[109]Mat.!#REF!</definedName>
    <definedName name="N.006" localSheetId="4">[109]Mat.!#REF!</definedName>
    <definedName name="N.006" localSheetId="15">[109]Mat.!#REF!</definedName>
    <definedName name="N.006">[109]Mat.!#REF!</definedName>
    <definedName name="N.007" localSheetId="4">[109]Mat.!#REF!</definedName>
    <definedName name="N.007" localSheetId="15">[109]Mat.!#REF!</definedName>
    <definedName name="N.007">[109]Mat.!#REF!</definedName>
    <definedName name="N.008" localSheetId="4">[109]Mat.!#REF!</definedName>
    <definedName name="N.008" localSheetId="15">[109]Mat.!#REF!</definedName>
    <definedName name="N.008">[109]Mat.!#REF!</definedName>
    <definedName name="N.009" localSheetId="4">[109]Mat.!#REF!</definedName>
    <definedName name="N.009" localSheetId="15">[109]Mat.!#REF!</definedName>
    <definedName name="N.009">[109]Mat.!#REF!</definedName>
    <definedName name="N.010" localSheetId="4">[109]Mat.!#REF!</definedName>
    <definedName name="N.010" localSheetId="15">[109]Mat.!#REF!</definedName>
    <definedName name="N.010">[109]Mat.!#REF!</definedName>
    <definedName name="N.011" localSheetId="4">[109]Mat.!#REF!</definedName>
    <definedName name="N.011" localSheetId="15">[109]Mat.!#REF!</definedName>
    <definedName name="N.011">[109]Mat.!#REF!</definedName>
    <definedName name="N.012" localSheetId="4">[109]Mat.!#REF!</definedName>
    <definedName name="N.012" localSheetId="15">[109]Mat.!#REF!</definedName>
    <definedName name="N.012">[109]Mat.!#REF!</definedName>
    <definedName name="N.013" localSheetId="4">[109]Mat.!#REF!</definedName>
    <definedName name="N.013" localSheetId="15">[109]Mat.!#REF!</definedName>
    <definedName name="N.013">[109]Mat.!#REF!</definedName>
    <definedName name="N.014" localSheetId="4">[109]Mat.!#REF!</definedName>
    <definedName name="N.014" localSheetId="15">[109]Mat.!#REF!</definedName>
    <definedName name="N.014">[109]Mat.!#REF!</definedName>
    <definedName name="N.015" localSheetId="4">[109]Mat.!#REF!</definedName>
    <definedName name="N.015" localSheetId="15">[109]Mat.!#REF!</definedName>
    <definedName name="N.015">[109]Mat.!#REF!</definedName>
    <definedName name="N.016" localSheetId="4">[109]Mat.!#REF!</definedName>
    <definedName name="N.016" localSheetId="15">[109]Mat.!#REF!</definedName>
    <definedName name="N.016">[109]Mat.!#REF!</definedName>
    <definedName name="N.017" localSheetId="4">[109]Mat.!#REF!</definedName>
    <definedName name="N.017" localSheetId="15">[109]Mat.!#REF!</definedName>
    <definedName name="N.017">[109]Mat.!#REF!</definedName>
    <definedName name="N_INSUMOS" localSheetId="4">#REF!</definedName>
    <definedName name="N_INSUMOS" localSheetId="15">#REF!</definedName>
    <definedName name="N_INSUMOS" localSheetId="9">#REF!</definedName>
    <definedName name="N_INSUMOS" localSheetId="8">#REF!</definedName>
    <definedName name="N_INSUMOS">#REF!</definedName>
    <definedName name="NÃO" localSheetId="4">[98]ROSTO!#REF!</definedName>
    <definedName name="NÃO" localSheetId="15">[98]ROSTO!#REF!</definedName>
    <definedName name="NÃO" localSheetId="9">[98]ROSTO!#REF!</definedName>
    <definedName name="NÃO" localSheetId="8">[98]ROSTO!#REF!</definedName>
    <definedName name="NÃO">[98]ROSTO!#REF!</definedName>
    <definedName name="NBV" localSheetId="4">#REF!</definedName>
    <definedName name="NBV" localSheetId="15">#REF!</definedName>
    <definedName name="NBV" localSheetId="9">#REF!</definedName>
    <definedName name="NBV" localSheetId="8">#REF!</definedName>
    <definedName name="NBV">#REF!</definedName>
    <definedName name="NColunas" localSheetId="4">#REF!</definedName>
    <definedName name="NColunas" localSheetId="15">#REF!</definedName>
    <definedName name="NColunas" localSheetId="9">#REF!</definedName>
    <definedName name="NColunas" localSheetId="8">#REF!</definedName>
    <definedName name="NColunas">#REF!</definedName>
    <definedName name="negócio" localSheetId="4" hidden="1">{"'gráf jan00'!$A$1:$AK$41"}</definedName>
    <definedName name="negócio" localSheetId="9" hidden="1">{"'gráf jan00'!$A$1:$AK$41"}</definedName>
    <definedName name="negócio" localSheetId="8" hidden="1">{"'gráf jan00'!$A$1:$AK$41"}</definedName>
    <definedName name="negócio" hidden="1">{"'gráf jan00'!$A$1:$AK$41"}</definedName>
    <definedName name="NEIDE" localSheetId="16">[297]!_PL1</definedName>
    <definedName name="NEIDE" localSheetId="18">[297]!_PL1</definedName>
    <definedName name="NEIDE" localSheetId="19">[297]!_PL1</definedName>
    <definedName name="NEIDE" localSheetId="15">[297]!_PL1</definedName>
    <definedName name="NEIDE" localSheetId="20">[297]!_PL1</definedName>
    <definedName name="NEIDE" localSheetId="17">[297]!_PL1</definedName>
    <definedName name="NEIDE">[297]!_PL1</definedName>
    <definedName name="Net">"$#REF!.$B$3:$C$65536"</definedName>
    <definedName name="nivio" localSheetId="4">'[237]SERV-EXTRAS'!#REF!</definedName>
    <definedName name="nivio" localSheetId="15">'[237]SERV-EXTRAS'!#REF!</definedName>
    <definedName name="nivio" localSheetId="9">'[237]SERV-EXTRAS'!#REF!</definedName>
    <definedName name="nivio" localSheetId="8">'[237]SERV-EXTRAS'!#REF!</definedName>
    <definedName name="nivio">'[237]SERV-EXTRAS'!#REF!</definedName>
    <definedName name="NLEq" hidden="1">4</definedName>
    <definedName name="NLinhasPagina" localSheetId="4">#REF!</definedName>
    <definedName name="NLinhasPagina" localSheetId="15">#REF!</definedName>
    <definedName name="NLinhasPagina" localSheetId="9">#REF!</definedName>
    <definedName name="NLinhasPagina" localSheetId="8">#REF!</definedName>
    <definedName name="NLinhasPagina">#REF!</definedName>
    <definedName name="NLinhasRodape" localSheetId="4">#REF!</definedName>
    <definedName name="NLinhasRodape" localSheetId="15">#REF!</definedName>
    <definedName name="NLinhasRodape" localSheetId="9">#REF!</definedName>
    <definedName name="NLinhasRodape" localSheetId="8">#REF!</definedName>
    <definedName name="NLinhasRodape">#REF!</definedName>
    <definedName name="NLMo" hidden="1">6</definedName>
    <definedName name="NLMp" hidden="1">5</definedName>
    <definedName name="NLTr" hidden="1">3</definedName>
    <definedName name="nm">#N/A</definedName>
    <definedName name="NMES" localSheetId="4">[298]DG!$J$6</definedName>
    <definedName name="NMES">[298]DG!$J$6</definedName>
    <definedName name="NOME">'[299]Cad.Fornecedores'!$B:$B</definedName>
    <definedName name="NOME_OBRA" localSheetId="4">#REF!</definedName>
    <definedName name="NOME_OBRA" localSheetId="15">#REF!</definedName>
    <definedName name="NOME_OBRA" localSheetId="9">#REF!</definedName>
    <definedName name="NOME_OBRA" localSheetId="8">#REF!</definedName>
    <definedName name="NOME_OBRA">#REF!</definedName>
    <definedName name="NomeUsuario">[259]Cadastro!$E$6</definedName>
    <definedName name="Novo1">"plan1"</definedName>
    <definedName name="NTEI" localSheetId="4">'[106]PRO-08'!#REF!</definedName>
    <definedName name="NTEI" localSheetId="15">'[106]PRO-08'!#REF!</definedName>
    <definedName name="NTEI" localSheetId="21">'[107]PRO-08'!#REF!</definedName>
    <definedName name="NTEI" localSheetId="9">'[106]PRO-08'!#REF!</definedName>
    <definedName name="NTEI" localSheetId="8">'[106]PRO-08'!#REF!</definedName>
    <definedName name="NTEI">'[106]PRO-08'!#REF!</definedName>
    <definedName name="NTEI_10" localSheetId="4">'[108]PRO-08'!#REF!</definedName>
    <definedName name="NTEI_10" localSheetId="15">'[108]PRO-08'!#REF!</definedName>
    <definedName name="NTEI_10">'[108]PRO-08'!#REF!</definedName>
    <definedName name="NTEI_25" localSheetId="4">'[108]PRO-08'!#REF!</definedName>
    <definedName name="NTEI_25" localSheetId="15">'[108]PRO-08'!#REF!</definedName>
    <definedName name="NTEI_25">'[108]PRO-08'!#REF!</definedName>
    <definedName name="NTEI_27" localSheetId="4">'[108]PRO-08'!#REF!</definedName>
    <definedName name="NTEI_27" localSheetId="15">'[108]PRO-08'!#REF!</definedName>
    <definedName name="NTEI_27">'[108]PRO-08'!#REF!</definedName>
    <definedName name="NTEI_29" localSheetId="4">'[108]PRO-08'!#REF!</definedName>
    <definedName name="NTEI_29" localSheetId="15">'[108]PRO-08'!#REF!</definedName>
    <definedName name="NTEI_29">'[108]PRO-08'!#REF!</definedName>
    <definedName name="NTEI_9" localSheetId="4">'[108]PRO-08'!#REF!</definedName>
    <definedName name="NTEI_9" localSheetId="15">'[108]PRO-08'!#REF!</definedName>
    <definedName name="NTEI_9">'[108]PRO-08'!#REF!</definedName>
    <definedName name="NUMED">"$#REF!.$C$3"</definedName>
    <definedName name="Numero_de_Ordem">[23]DADOS!$B$20</definedName>
    <definedName name="NUMEROMEDIÇÃO" localSheetId="4">#REF!</definedName>
    <definedName name="NUMEROMEDIÇÃO" localSheetId="15">#REF!</definedName>
    <definedName name="NUMEROMEDIÇÃO" localSheetId="9">#REF!</definedName>
    <definedName name="NUMEROMEDIÇÃO" localSheetId="8">#REF!</definedName>
    <definedName name="NUMEROMEDIÇÃO">#REF!</definedName>
    <definedName name="NUMEROMEDIÇÃO_11" localSheetId="4">#REF!</definedName>
    <definedName name="NUMEROMEDIÇÃO_11" localSheetId="15">#REF!</definedName>
    <definedName name="NUMEROMEDIÇÃO_11" localSheetId="9">#REF!</definedName>
    <definedName name="NUMEROMEDIÇÃO_11" localSheetId="8">#REF!</definedName>
    <definedName name="NUMEROMEDIÇÃO_11">#REF!</definedName>
    <definedName name="NUMEROMEDIÇÃO_20" localSheetId="4">[160]F_MEDIÇÃO_pato_!$C$151</definedName>
    <definedName name="NUMEROMEDIÇÃO_20">[160]F_MEDIÇÃO_pato_!$C$151</definedName>
    <definedName name="NUMEROMEDIÇÃO_21" localSheetId="4">[160]F_MEDIÇÃO_pato_!$C$151</definedName>
    <definedName name="NUMEROMEDIÇÃO_21">[160]F_MEDIÇÃO_pato_!$C$151</definedName>
    <definedName name="NvsASD">"V2001-12-31"</definedName>
    <definedName name="NvsAutoDrillOk">"VN"</definedName>
    <definedName name="NvsElapsedTime">0.00128807870351011</definedName>
    <definedName name="NvsEndTime">36969.4292877315</definedName>
    <definedName name="NvsInstSpec">"%,FBU_FILIAL,TENTIDADES,NTMA"</definedName>
    <definedName name="NvsLayoutType">"M3"</definedName>
    <definedName name="NvsPanelEffdt">"V1990-01-01"</definedName>
    <definedName name="NvsPanelSetid">"VMODEL"</definedName>
    <definedName name="NvsReqBU">"VTEL"</definedName>
    <definedName name="NvsReqBUOnly">"VN"</definedName>
    <definedName name="NvsTransLed">"VN"</definedName>
    <definedName name="NvsTreeASD">"V2050-01-01"</definedName>
    <definedName name="NvsValTbl.BUSINESS_UNIT">"BUS_UNIT_TBL_GL"</definedName>
    <definedName name="O" localSheetId="4">[300]DR84PCRF!#REF!</definedName>
    <definedName name="O" localSheetId="15">[300]DR84PCRF!#REF!</definedName>
    <definedName name="O" localSheetId="9">[300]DR84PCRF!#REF!</definedName>
    <definedName name="O" localSheetId="8">[300]DR84PCRF!#REF!</definedName>
    <definedName name="O">[300]DR84PCRF!#REF!</definedName>
    <definedName name="O.001" localSheetId="4">[109]Mat.!#REF!</definedName>
    <definedName name="O.001" localSheetId="15">[109]Mat.!#REF!</definedName>
    <definedName name="O.001" localSheetId="9">[109]Mat.!#REF!</definedName>
    <definedName name="O.001" localSheetId="8">[109]Mat.!#REF!</definedName>
    <definedName name="O.001">[109]Mat.!#REF!</definedName>
    <definedName name="O.002" localSheetId="4">[109]Mat.!#REF!</definedName>
    <definedName name="O.002" localSheetId="15">[109]Mat.!#REF!</definedName>
    <definedName name="O.002" localSheetId="9">[109]Mat.!#REF!</definedName>
    <definedName name="O.002" localSheetId="8">[109]Mat.!#REF!</definedName>
    <definedName name="O.002">[109]Mat.!#REF!</definedName>
    <definedName name="O.003" localSheetId="4">[109]Mat.!#REF!</definedName>
    <definedName name="O.003" localSheetId="15">[109]Mat.!#REF!</definedName>
    <definedName name="O.003" localSheetId="9">[109]Mat.!#REF!</definedName>
    <definedName name="O.003" localSheetId="8">[109]Mat.!#REF!</definedName>
    <definedName name="O.003">[109]Mat.!#REF!</definedName>
    <definedName name="O.004" localSheetId="4">[109]Mat.!#REF!</definedName>
    <definedName name="O.004" localSheetId="15">[109]Mat.!#REF!</definedName>
    <definedName name="O.004">[109]Mat.!#REF!</definedName>
    <definedName name="O.005" localSheetId="4">[109]Mat.!#REF!</definedName>
    <definedName name="O.005" localSheetId="15">[109]Mat.!#REF!</definedName>
    <definedName name="O.005">[109]Mat.!#REF!</definedName>
    <definedName name="O.A.E." localSheetId="4">#REF!</definedName>
    <definedName name="O.A.E." localSheetId="3">#REF!</definedName>
    <definedName name="O.A.E." localSheetId="15">#REF!</definedName>
    <definedName name="O.A.E." localSheetId="7">#REF!</definedName>
    <definedName name="O.A.E." localSheetId="9">#REF!</definedName>
    <definedName name="O.A.E." localSheetId="8">#REF!</definedName>
    <definedName name="O.A.E.">#REF!</definedName>
    <definedName name="O.COMPLEM." localSheetId="4">#REF!</definedName>
    <definedName name="O.COMPLEM." localSheetId="3">#REF!</definedName>
    <definedName name="O.COMPLEM." localSheetId="15">#REF!</definedName>
    <definedName name="O.COMPLEM." localSheetId="7">#REF!</definedName>
    <definedName name="O.COMPLEM.">#REF!</definedName>
    <definedName name="oac" localSheetId="4">#REF!</definedName>
    <definedName name="OAC" localSheetId="3">[88]TERRAPLENAGEM!#REF!</definedName>
    <definedName name="oac" localSheetId="15">#REF!</definedName>
    <definedName name="oac" localSheetId="7">#REF!</definedName>
    <definedName name="OAC" localSheetId="21">#REF!</definedName>
    <definedName name="oac" localSheetId="9">#REF!</definedName>
    <definedName name="oac" localSheetId="8">#REF!</definedName>
    <definedName name="OAC">[89]TERRAPLENAGEM!#REF!</definedName>
    <definedName name="oac.b" localSheetId="4">#REF!</definedName>
    <definedName name="oac.b" localSheetId="15">#REF!</definedName>
    <definedName name="oac.b" localSheetId="21">#REF!</definedName>
    <definedName name="oac.b" localSheetId="9">#REF!</definedName>
    <definedName name="oac.b" localSheetId="8">#REF!</definedName>
    <definedName name="oac.b">#REF!</definedName>
    <definedName name="oac.c" localSheetId="4">#REF!</definedName>
    <definedName name="oac.c" localSheetId="15">#REF!</definedName>
    <definedName name="oac.c" localSheetId="21">#REF!</definedName>
    <definedName name="oac.c" localSheetId="9">#REF!</definedName>
    <definedName name="oac.c" localSheetId="8">#REF!</definedName>
    <definedName name="oac.c">#REF!</definedName>
    <definedName name="oac.ve" localSheetId="4">#REF!</definedName>
    <definedName name="oac.ve" localSheetId="15">#REF!</definedName>
    <definedName name="oac.ve" localSheetId="21">#REF!</definedName>
    <definedName name="oac.ve" localSheetId="9">#REF!</definedName>
    <definedName name="oac.ve" localSheetId="8">#REF!</definedName>
    <definedName name="oac.ve">#REF!</definedName>
    <definedName name="oac.ve.remoc" localSheetId="15">#REF!</definedName>
    <definedName name="oac.ve.remoc" localSheetId="21">#REF!</definedName>
    <definedName name="oac.ve.remoc">#REF!</definedName>
    <definedName name="oac.vr" localSheetId="15">#REF!</definedName>
    <definedName name="oac.vr" localSheetId="21">#REF!</definedName>
    <definedName name="oac.vr">#REF!</definedName>
    <definedName name="oac.vr.remoc" localSheetId="15">#REF!</definedName>
    <definedName name="oac.vr.remoc" localSheetId="21">#REF!</definedName>
    <definedName name="oac.vr.remoc">#REF!</definedName>
    <definedName name="oac_10" localSheetId="15">#REF!</definedName>
    <definedName name="oac_10">#REF!</definedName>
    <definedName name="OAC_11" localSheetId="15">#REF!</definedName>
    <definedName name="OAC_11">#REF!</definedName>
    <definedName name="oac_2" localSheetId="4">'[212]Crongrama SEET (2)'!#REF!</definedName>
    <definedName name="oac_2" localSheetId="15">'[212]Crongrama SEET (2)'!#REF!</definedName>
    <definedName name="oac_2">'[212]Crongrama SEET (2)'!#REF!</definedName>
    <definedName name="OAC_3" localSheetId="4">#REF!</definedName>
    <definedName name="OAC_3" localSheetId="15">#REF!</definedName>
    <definedName name="OAC_3" localSheetId="9">#REF!</definedName>
    <definedName name="OAC_3" localSheetId="8">#REF!</definedName>
    <definedName name="OAC_3">#REF!</definedName>
    <definedName name="oac_4">"$#REF!.$H$69"</definedName>
    <definedName name="oac_5" localSheetId="4">#REF!</definedName>
    <definedName name="oac_5" localSheetId="15">#REF!</definedName>
    <definedName name="oac_5" localSheetId="9">#REF!</definedName>
    <definedName name="oac_5" localSheetId="8">#REF!</definedName>
    <definedName name="oac_5">#REF!</definedName>
    <definedName name="oac_6" localSheetId="4">#REF!</definedName>
    <definedName name="oac_6" localSheetId="15">#REF!</definedName>
    <definedName name="oac_6" localSheetId="9">#REF!</definedName>
    <definedName name="oac_6" localSheetId="8">#REF!</definedName>
    <definedName name="oac_6">#REF!</definedName>
    <definedName name="oac_9" localSheetId="4">#REF!</definedName>
    <definedName name="oac_9" localSheetId="15">#REF!</definedName>
    <definedName name="oac_9" localSheetId="9">#REF!</definedName>
    <definedName name="oac_9" localSheetId="8">#REF!</definedName>
    <definedName name="oac_9">#REF!</definedName>
    <definedName name="Oacorre2" localSheetId="15">#REF!</definedName>
    <definedName name="Oacorre2" localSheetId="21">#REF!</definedName>
    <definedName name="Oacorre2">#REF!</definedName>
    <definedName name="OAE" localSheetId="3">#REF!</definedName>
    <definedName name="oae" localSheetId="15">#REF!</definedName>
    <definedName name="oae" localSheetId="7">#REF!</definedName>
    <definedName name="OAE" localSheetId="21">#REF!</definedName>
    <definedName name="OAE">#REF!</definedName>
    <definedName name="oae.vc" localSheetId="15">#REF!</definedName>
    <definedName name="oae.vc" localSheetId="21">#REF!</definedName>
    <definedName name="oae.vc">#REF!</definedName>
    <definedName name="OAE_10" localSheetId="4">'[301]RESUMO-DVOP'!#REF!</definedName>
    <definedName name="OAE_10" localSheetId="15">'[301]RESUMO-DVOP'!#REF!</definedName>
    <definedName name="OAE_10" localSheetId="9">'[301]RESUMO-DVOP'!#REF!</definedName>
    <definedName name="OAE_10" localSheetId="8">'[301]RESUMO-DVOP'!#REF!</definedName>
    <definedName name="OAE_10">'[301]RESUMO-DVOP'!#REF!</definedName>
    <definedName name="oae_11" localSheetId="4">[211]RESUMO!#REF!</definedName>
    <definedName name="oae_11" localSheetId="15">[211]RESUMO!#REF!</definedName>
    <definedName name="oae_11" localSheetId="9">[211]RESUMO!#REF!</definedName>
    <definedName name="oae_11" localSheetId="8">[211]RESUMO!#REF!</definedName>
    <definedName name="oae_11">[211]RESUMO!#REF!</definedName>
    <definedName name="oae_2" localSheetId="4">'[212]Crongrama SEET (2)'!#REF!</definedName>
    <definedName name="oae_2" localSheetId="15">'[212]Crongrama SEET (2)'!#REF!</definedName>
    <definedName name="oae_2" localSheetId="9">'[212]Crongrama SEET (2)'!#REF!</definedName>
    <definedName name="oae_2" localSheetId="8">'[212]Crongrama SEET (2)'!#REF!</definedName>
    <definedName name="oae_2">'[212]Crongrama SEET (2)'!#REF!</definedName>
    <definedName name="oae_4">"$#REF!.$H$149"</definedName>
    <definedName name="oae_5" localSheetId="4">#REF!</definedName>
    <definedName name="oae_5" localSheetId="15">#REF!</definedName>
    <definedName name="oae_5" localSheetId="9">#REF!</definedName>
    <definedName name="oae_5" localSheetId="8">#REF!</definedName>
    <definedName name="oae_5">#REF!</definedName>
    <definedName name="OAE_6" localSheetId="4">'[301]RESUMO-DVOP'!#REF!</definedName>
    <definedName name="OAE_6" localSheetId="15">'[301]RESUMO-DVOP'!#REF!</definedName>
    <definedName name="OAE_6" localSheetId="9">'[301]RESUMO-DVOP'!#REF!</definedName>
    <definedName name="OAE_6" localSheetId="8">'[301]RESUMO-DVOP'!#REF!</definedName>
    <definedName name="OAE_6">'[301]RESUMO-DVOP'!#REF!</definedName>
    <definedName name="OAE_9" localSheetId="4">'[301]RESUMO-DVOP'!#REF!</definedName>
    <definedName name="OAE_9" localSheetId="15">'[301]RESUMO-DVOP'!#REF!</definedName>
    <definedName name="OAE_9" localSheetId="9">'[301]RESUMO-DVOP'!#REF!</definedName>
    <definedName name="OAE_9" localSheetId="8">'[301]RESUMO-DVOP'!#REF!</definedName>
    <definedName name="OAE_9">'[301]RESUMO-DVOP'!#REF!</definedName>
    <definedName name="OAE_Conc_18MPa" localSheetId="4">#REF!</definedName>
    <definedName name="OAE_Conc_18MPa" localSheetId="15">#REF!</definedName>
    <definedName name="OAE_Conc_18MPa" localSheetId="21">#REF!</definedName>
    <definedName name="OAE_Conc_18MPa" localSheetId="9">#REF!</definedName>
    <definedName name="OAE_Conc_18MPa" localSheetId="8">#REF!</definedName>
    <definedName name="OAE_Conc_18MPa">#REF!</definedName>
    <definedName name="OAE_Conc_18MPa_ARCompr" localSheetId="4">#REF!</definedName>
    <definedName name="OAE_Conc_18MPa_ARCompr" localSheetId="15">#REF!</definedName>
    <definedName name="OAE_Conc_18MPa_ARCompr" localSheetId="21">#REF!</definedName>
    <definedName name="OAE_Conc_18MPa_ARCompr" localSheetId="9">#REF!</definedName>
    <definedName name="OAE_Conc_18MPa_ARCompr" localSheetId="8">#REF!</definedName>
    <definedName name="OAE_Conc_18MPa_ARCompr">#REF!</definedName>
    <definedName name="OAE_Esc_Crav_PTub_CA_Mat_1aCat" localSheetId="4">#REF!</definedName>
    <definedName name="OAE_Esc_Crav_PTub_CA_Mat_1aCat" localSheetId="15">#REF!</definedName>
    <definedName name="OAE_Esc_Crav_PTub_CA_Mat_1aCat" localSheetId="21">#REF!</definedName>
    <definedName name="OAE_Esc_Crav_PTub_CA_Mat_1aCat" localSheetId="9">#REF!</definedName>
    <definedName name="OAE_Esc_Crav_PTub_CA_Mat_1aCat" localSheetId="8">#REF!</definedName>
    <definedName name="OAE_Esc_Crav_PTub_CA_Mat_1aCat">#REF!</definedName>
    <definedName name="OAE_Esc_Crav_Tub_1aCat_AC" localSheetId="15">#REF!</definedName>
    <definedName name="OAE_Esc_Crav_Tub_1aCat_AC" localSheetId="21">#REF!</definedName>
    <definedName name="OAE_Esc_Crav_Tub_1aCat_AC">#REF!</definedName>
    <definedName name="OAE_Esc_Crav_Tub_2aCat_AC" localSheetId="15">#REF!</definedName>
    <definedName name="OAE_Esc_Crav_Tub_2aCat_AC" localSheetId="21">#REF!</definedName>
    <definedName name="OAE_Esc_Crav_Tub_2aCat_AC">#REF!</definedName>
    <definedName name="OAE_Esc_Crav_Tub_3aCat_AC" localSheetId="15">#REF!</definedName>
    <definedName name="OAE_Esc_Crav_Tub_3aCat_AC" localSheetId="21">#REF!</definedName>
    <definedName name="OAE_Esc_Crav_Tub_3aCat_AC">#REF!</definedName>
    <definedName name="OAE_EscCravpTub_CA_Mat2aCat" localSheetId="15">#REF!</definedName>
    <definedName name="OAE_EscCravpTub_CA_Mat2aCat" localSheetId="21">#REF!</definedName>
    <definedName name="OAE_EscCravpTub_CA_Mat2aCat">#REF!</definedName>
    <definedName name="OAE_Escv_manual_em_mat_1aCat" localSheetId="15">#REF!</definedName>
    <definedName name="OAE_Escv_manual_em_mat_1aCat" localSheetId="21">#REF!</definedName>
    <definedName name="OAE_Escv_manual_em_mat_1aCat">#REF!</definedName>
    <definedName name="OAE_Exec_Tub_Lam_Dagua" localSheetId="15">#REF!</definedName>
    <definedName name="OAE_Exec_Tub_Lam_Dagua" localSheetId="21">#REF!</definedName>
    <definedName name="OAE_Exec_Tub_Lam_Dagua">#REF!</definedName>
    <definedName name="OAE_Forma_Met_Tubl" localSheetId="15">#REF!</definedName>
    <definedName name="OAE_Forma_Met_Tubl" localSheetId="21">#REF!</definedName>
    <definedName name="OAE_Forma_Met_Tubl">#REF!</definedName>
    <definedName name="OAE_Forn_C_D_Mont_Aço_CA50A" localSheetId="15">#REF!</definedName>
    <definedName name="OAE_Forn_C_D_Mont_Aço_CA50A" localSheetId="21">#REF!</definedName>
    <definedName name="OAE_Forn_C_D_Mont_Aço_CA50A">#REF!</definedName>
    <definedName name="OAE_MAR94" localSheetId="3">#REF!</definedName>
    <definedName name="OAE_MAR94" localSheetId="15">#REF!</definedName>
    <definedName name="OAE_MAR94" localSheetId="7">#REF!</definedName>
    <definedName name="OAE_MAR94">#REF!</definedName>
    <definedName name="Oaesp2" localSheetId="15">#REF!</definedName>
    <definedName name="Oaesp2" localSheetId="21">#REF!</definedName>
    <definedName name="Oaesp2">#REF!</definedName>
    <definedName name="OBJETO">#REF!</definedName>
    <definedName name="OBJETOA">#REF!</definedName>
    <definedName name="Obra" hidden="1">""</definedName>
    <definedName name="OBRA1" localSheetId="4">[302]PQ!$B$7</definedName>
    <definedName name="OBRA1">[302]PQ!$B$7</definedName>
    <definedName name="ObrasComplementares" localSheetId="4">#REF!</definedName>
    <definedName name="ObrasComplementares" localSheetId="15">#REF!</definedName>
    <definedName name="ObrasComplementares" localSheetId="9">#REF!</definedName>
    <definedName name="ObrasComplementares" localSheetId="8">#REF!</definedName>
    <definedName name="ObrasComplementares">#REF!</definedName>
    <definedName name="ObrasComplementares_11" localSheetId="4">#REF!</definedName>
    <definedName name="ObrasComplementares_11" localSheetId="15">#REF!</definedName>
    <definedName name="ObrasComplementares_11" localSheetId="9">#REF!</definedName>
    <definedName name="ObrasComplementares_11" localSheetId="8">#REF!</definedName>
    <definedName name="ObrasComplementares_11">#REF!</definedName>
    <definedName name="ObrasComplementares_3" localSheetId="4">#REF!</definedName>
    <definedName name="ObrasComplementares_3" localSheetId="15">#REF!</definedName>
    <definedName name="ObrasComplementares_3" localSheetId="9">#REF!</definedName>
    <definedName name="ObrasComplementares_3" localSheetId="8">#REF!</definedName>
    <definedName name="ObrasComplementares_3">#REF!</definedName>
    <definedName name="ObrasComplementares_4" localSheetId="15">#REF!</definedName>
    <definedName name="ObrasComplementares_4">#REF!</definedName>
    <definedName name="ocom" localSheetId="15">#REF!</definedName>
    <definedName name="OCOM" localSheetId="21">#REF!</definedName>
    <definedName name="ocom">#REF!</definedName>
    <definedName name="ocom_10" localSheetId="15">#REF!</definedName>
    <definedName name="ocom_10">#REF!</definedName>
    <definedName name="ocom_11" localSheetId="4">[211]RESUMO!#REF!</definedName>
    <definedName name="ocom_11" localSheetId="15">[211]RESUMO!#REF!</definedName>
    <definedName name="ocom_11">[211]RESUMO!#REF!</definedName>
    <definedName name="ocom_2" localSheetId="4">'[212]Crongrama SEET (2)'!#REF!</definedName>
    <definedName name="ocom_2" localSheetId="15">'[212]Crongrama SEET (2)'!#REF!</definedName>
    <definedName name="ocom_2">'[212]Crongrama SEET (2)'!#REF!</definedName>
    <definedName name="ocom_4">"$#REF!.$H$160"</definedName>
    <definedName name="ocom_5" localSheetId="4">#REF!</definedName>
    <definedName name="ocom_5" localSheetId="15">#REF!</definedName>
    <definedName name="ocom_5" localSheetId="9">#REF!</definedName>
    <definedName name="ocom_5" localSheetId="8">#REF!</definedName>
    <definedName name="ocom_5">#REF!</definedName>
    <definedName name="ocom_6" localSheetId="4">#REF!</definedName>
    <definedName name="ocom_6" localSheetId="15">#REF!</definedName>
    <definedName name="ocom_6" localSheetId="9">#REF!</definedName>
    <definedName name="ocom_6" localSheetId="8">#REF!</definedName>
    <definedName name="ocom_6">#REF!</definedName>
    <definedName name="ocom_9" localSheetId="4">#REF!</definedName>
    <definedName name="ocom_9" localSheetId="15">#REF!</definedName>
    <definedName name="ocom_9" localSheetId="9">#REF!</definedName>
    <definedName name="ocom_9" localSheetId="8">#REF!</definedName>
    <definedName name="ocom_9">#REF!</definedName>
    <definedName name="Ocomp2" localSheetId="15">#REF!</definedName>
    <definedName name="Ocomp2" localSheetId="21">#REF!</definedName>
    <definedName name="Ocomp2">#REF!</definedName>
    <definedName name="octavio" localSheetId="15">#REF!</definedName>
    <definedName name="octavio" localSheetId="21">#REF!</definedName>
    <definedName name="octavio">#REF!</definedName>
    <definedName name="oesp" localSheetId="4">'[173]RESUMO-Medição'!$P$183</definedName>
    <definedName name="oesp" localSheetId="21">'[174]RESUMO-Medição'!$P$183</definedName>
    <definedName name="oesp">'[173]RESUMO-Medição'!$P$183</definedName>
    <definedName name="oficio" localSheetId="4">#REF!</definedName>
    <definedName name="oficio" localSheetId="15">#REF!</definedName>
    <definedName name="oficio" localSheetId="21">#REF!</definedName>
    <definedName name="oficio" localSheetId="9">#REF!</definedName>
    <definedName name="oficio" localSheetId="8">#REF!</definedName>
    <definedName name="oficio">#REF!</definedName>
    <definedName name="OIDE">[37]!OIDE</definedName>
    <definedName name="ok" localSheetId="4">[303]Dados!$B$1</definedName>
    <definedName name="ok" localSheetId="15">#REF!</definedName>
    <definedName name="ok" localSheetId="9">#REF!</definedName>
    <definedName name="ok" localSheetId="8">#REF!</definedName>
    <definedName name="ok">#REF!</definedName>
    <definedName name="OLEO" localSheetId="4">[54]DADOS!$C$23</definedName>
    <definedName name="OLEO">[55]DADOS!$C$23</definedName>
    <definedName name="ONIAS_2">NA()</definedName>
    <definedName name="OnOff" hidden="1">"ON"</definedName>
    <definedName name="OP">#REF!</definedName>
    <definedName name="OPA" localSheetId="4">'[106]PRO-08'!#REF!</definedName>
    <definedName name="OPA" localSheetId="15">'[106]PRO-08'!#REF!</definedName>
    <definedName name="OPA" localSheetId="21">'[107]PRO-08'!#REF!</definedName>
    <definedName name="OPA" localSheetId="9">'[106]PRO-08'!#REF!</definedName>
    <definedName name="OPA" localSheetId="8">'[106]PRO-08'!#REF!</definedName>
    <definedName name="OPA">'[106]PRO-08'!#REF!</definedName>
    <definedName name="OPA_10" localSheetId="4">'[108]PRO-08'!#REF!</definedName>
    <definedName name="OPA_10" localSheetId="15">'[108]PRO-08'!#REF!</definedName>
    <definedName name="OPA_10" localSheetId="9">'[108]PRO-08'!#REF!</definedName>
    <definedName name="OPA_10" localSheetId="8">'[108]PRO-08'!#REF!</definedName>
    <definedName name="OPA_10">'[108]PRO-08'!#REF!</definedName>
    <definedName name="OPA_25" localSheetId="4">'[108]PRO-08'!#REF!</definedName>
    <definedName name="OPA_25" localSheetId="15">'[108]PRO-08'!#REF!</definedName>
    <definedName name="OPA_25" localSheetId="9">'[108]PRO-08'!#REF!</definedName>
    <definedName name="OPA_25" localSheetId="8">'[108]PRO-08'!#REF!</definedName>
    <definedName name="OPA_25">'[108]PRO-08'!#REF!</definedName>
    <definedName name="OPA_27" localSheetId="4">'[108]PRO-08'!#REF!</definedName>
    <definedName name="OPA_27" localSheetId="15">'[108]PRO-08'!#REF!</definedName>
    <definedName name="OPA_27" localSheetId="9">'[108]PRO-08'!#REF!</definedName>
    <definedName name="OPA_27" localSheetId="8">'[108]PRO-08'!#REF!</definedName>
    <definedName name="OPA_27">'[108]PRO-08'!#REF!</definedName>
    <definedName name="OPA_29" localSheetId="4">'[108]PRO-08'!#REF!</definedName>
    <definedName name="OPA_29" localSheetId="15">'[108]PRO-08'!#REF!</definedName>
    <definedName name="OPA_29">'[108]PRO-08'!#REF!</definedName>
    <definedName name="OPA_9" localSheetId="4">'[108]PRO-08'!#REF!</definedName>
    <definedName name="OPA_9" localSheetId="15">'[108]PRO-08'!#REF!</definedName>
    <definedName name="OPA_9">'[108]PRO-08'!#REF!</definedName>
    <definedName name="ope">'[45]Mão de Obra'!$E$12</definedName>
    <definedName name="opera">#REF!</definedName>
    <definedName name="opihjkgfgyufuyfuyf" localSheetId="4" hidden="1">{#N/A,#N/A,FALSE,"GERAL";#N/A,#N/A,FALSE,"012-96";#N/A,#N/A,FALSE,"018-96";#N/A,#N/A,FALSE,"027-96";#N/A,#N/A,FALSE,"059-96";#N/A,#N/A,FALSE,"076-96";#N/A,#N/A,FALSE,"019-97";#N/A,#N/A,FALSE,"021-97";#N/A,#N/A,FALSE,"022-97";#N/A,#N/A,FALSE,"028-97"}</definedName>
    <definedName name="opihjkgfgyufuyfuyf" localSheetId="9" hidden="1">{#N/A,#N/A,FALSE,"GERAL";#N/A,#N/A,FALSE,"012-96";#N/A,#N/A,FALSE,"018-96";#N/A,#N/A,FALSE,"027-96";#N/A,#N/A,FALSE,"059-96";#N/A,#N/A,FALSE,"076-96";#N/A,#N/A,FALSE,"019-97";#N/A,#N/A,FALSE,"021-97";#N/A,#N/A,FALSE,"022-97";#N/A,#N/A,FALSE,"028-97"}</definedName>
    <definedName name="opihjkgfgyufuyfuyf" localSheetId="8" hidden="1">{#N/A,#N/A,FALSE,"GERAL";#N/A,#N/A,FALSE,"012-96";#N/A,#N/A,FALSE,"018-96";#N/A,#N/A,FALSE,"027-96";#N/A,#N/A,FALSE,"059-96";#N/A,#N/A,FALSE,"076-96";#N/A,#N/A,FALSE,"019-97";#N/A,#N/A,FALSE,"021-97";#N/A,#N/A,FALSE,"022-97";#N/A,#N/A,FALSE,"028-97"}</definedName>
    <definedName name="opihjkgfgyufuyfuyf" hidden="1">{#N/A,#N/A,FALSE,"GERAL";#N/A,#N/A,FALSE,"012-96";#N/A,#N/A,FALSE,"018-96";#N/A,#N/A,FALSE,"027-96";#N/A,#N/A,FALSE,"059-96";#N/A,#N/A,FALSE,"076-96";#N/A,#N/A,FALSE,"019-97";#N/A,#N/A,FALSE,"021-97";#N/A,#N/A,FALSE,"022-97";#N/A,#N/A,FALSE,"028-97"}</definedName>
    <definedName name="Or.Mod." hidden="1">{#N/A,#N/A,FALSE,"MO (2)"}</definedName>
    <definedName name="Orc" localSheetId="3">#REF!</definedName>
    <definedName name="Orc">#REF!</definedName>
    <definedName name="Orçamento" localSheetId="4">[304]Orçamento!$A$13:$D$34</definedName>
    <definedName name="Orçamento" localSheetId="15">#REF!</definedName>
    <definedName name="Orçamento" localSheetId="21">#REF!</definedName>
    <definedName name="Orçamento" localSheetId="9">#REF!</definedName>
    <definedName name="Orçamento" localSheetId="8">#REF!</definedName>
    <definedName name="Orçamento">#REF!</definedName>
    <definedName name="Orçamento_10" localSheetId="4">#REF!</definedName>
    <definedName name="Orçamento_10" localSheetId="15">#REF!</definedName>
    <definedName name="Orçamento_10" localSheetId="8">#REF!</definedName>
    <definedName name="Orçamento_10">#REF!</definedName>
    <definedName name="Orçamento_13">"e:///Y:/WINDOWS/Temporary Internet Files/Content.IE5/Q9YZIJ83/file:///A:/TERCIO/BR%2525252520163%2525252520REST%2525252520set%25252525202003/DEISI/Or%25252525C3%25252525A7amento%2525252520Sta%2525252520Helena%2525252520Guaranta.xls'#$Orçamento.$A$13:$D$34"</definedName>
    <definedName name="Orçamento_20" localSheetId="4">[305]Orçamento!$A$13:$D$34</definedName>
    <definedName name="Orçamento_20">[305]Orçamento!$A$13:$D$34</definedName>
    <definedName name="Orçamento_34" localSheetId="4">[305]Orçamento!$A$13:$D$34</definedName>
    <definedName name="Orçamento_34">[305]Orçamento!$A$13:$D$34</definedName>
    <definedName name="Orçamento_36" localSheetId="4">[305]Orçamento!$A$13:$D$34</definedName>
    <definedName name="Orçamento_36">[305]Orçamento!$A$13:$D$34</definedName>
    <definedName name="Orçamento_39">"e:///Y:/WINDOWS/Temporary Internet Files/Content.IE5/Q9YZIJ83/file:///A:/TERCIO/BR%2525252520163%2525252520REST%2525252520set%25252525202003/DEISI/Or%25252525C3%25252525A7amento%2525252520Sta%2525252520Helena%2525252520Guaranta.xls'#$Orçamento.$A$13:$D$34"</definedName>
    <definedName name="Orçamento_6">"e:///Y:/WINDOWS/Temporary Internet Files/Content.IE5/Q9YZIJ83/file:///A:/TERCIO/BR%2525252520163%2525252520REST%2525252520set%25252525202003/DEISI/Or%25252525C3%25252525A7amento%2525252520Sta%2525252520Helena%2525252520Guaranta.xls'#$Orçamento.$A$13:$D$34"</definedName>
    <definedName name="orçamrest" localSheetId="4" hidden="1">{#N/A,#N/A,TRUE,"Serviços"}</definedName>
    <definedName name="orçamrest" localSheetId="9" hidden="1">{#N/A,#N/A,TRUE,"Serviços"}</definedName>
    <definedName name="orçamrest" localSheetId="8" hidden="1">{#N/A,#N/A,TRUE,"Serviços"}</definedName>
    <definedName name="orçamrest" hidden="1">{#N/A,#N/A,TRUE,"Serviços"}</definedName>
    <definedName name="orçamrestt" hidden="1">{#N/A,#N/A,TRUE,"Serviços"}</definedName>
    <definedName name="ORCDVOP_aditivo2dvop_Listar" localSheetId="4">[306]Estimativa!#REF!</definedName>
    <definedName name="ORCDVOP_aditivo2dvop_Listar" localSheetId="15">[306]Estimativa!#REF!</definedName>
    <definedName name="ORCDVOP_aditivo2dvop_Listar">[306]Estimativa!#REF!</definedName>
    <definedName name="Ordem" localSheetId="4" hidden="1">#REF!</definedName>
    <definedName name="Ordem" localSheetId="15" hidden="1">#REF!</definedName>
    <definedName name="Ordem" localSheetId="9" hidden="1">#REF!</definedName>
    <definedName name="Ordem" localSheetId="8" hidden="1">#REF!</definedName>
    <definedName name="Ordem" hidden="1">#REF!</definedName>
    <definedName name="ordem_serv" localSheetId="4">[122]DADOS!$B$8</definedName>
    <definedName name="ordem_serv">[122]DADOS!$B$8</definedName>
    <definedName name="org" localSheetId="21">#REF!</definedName>
    <definedName name="org">[73]SERVIÇOS!$B$1</definedName>
    <definedName name="ORGÃO" localSheetId="4">[165]DADOS!$E$2</definedName>
    <definedName name="ORGÃO">[165]DADOS!$E$2</definedName>
    <definedName name="ÓRGÃO">#REF!</definedName>
    <definedName name="Origem" localSheetId="4" hidden="1">#REF!</definedName>
    <definedName name="Origem" localSheetId="15" hidden="1">#REF!</definedName>
    <definedName name="Origem" localSheetId="9" hidden="1">#REF!</definedName>
    <definedName name="Origem" localSheetId="8" hidden="1">#REF!</definedName>
    <definedName name="Origem" hidden="1">#REF!</definedName>
    <definedName name="Orla" localSheetId="4">#REF!</definedName>
    <definedName name="Orla" localSheetId="15">#REF!</definedName>
    <definedName name="Orla" localSheetId="21">#REF!</definedName>
    <definedName name="Orla" localSheetId="9">#REF!</definedName>
    <definedName name="Orla" localSheetId="8">#REF!</definedName>
    <definedName name="Orla">#REF!</definedName>
    <definedName name="orlando" localSheetId="4">#REF!</definedName>
    <definedName name="orlando" localSheetId="15">#REF!</definedName>
    <definedName name="orlando" localSheetId="21">#REF!</definedName>
    <definedName name="orlando" localSheetId="9">#REF!</definedName>
    <definedName name="orlando" localSheetId="8">#REF!</definedName>
    <definedName name="orlando">#REF!</definedName>
    <definedName name="orlando_11" localSheetId="15">#REF!</definedName>
    <definedName name="orlando_11">#REF!</definedName>
    <definedName name="OTKI">[37]!OTKI</definedName>
    <definedName name="OUTR" localSheetId="4">'[72]SERVIÇOS digitado'!#REF!</definedName>
    <definedName name="OUTR" localSheetId="15">'[72]SERVIÇOS digitado'!#REF!</definedName>
    <definedName name="OUTR">'[72]SERVIÇOS digitado'!#REF!</definedName>
    <definedName name="outra" localSheetId="15" hidden="1">#REF!</definedName>
    <definedName name="outra" hidden="1">#REF!</definedName>
    <definedName name="P" localSheetId="16">NÃO.DISP()</definedName>
    <definedName name="p" localSheetId="4">#REF!</definedName>
    <definedName name="P" localSheetId="3">NÃO.DISP()</definedName>
    <definedName name="P" localSheetId="18">NÃO.DISP()</definedName>
    <definedName name="P" localSheetId="19">NÃO.DISP()</definedName>
    <definedName name="p" localSheetId="15">#REF!</definedName>
    <definedName name="p" localSheetId="7">#REF!</definedName>
    <definedName name="P" localSheetId="20">NÃO.DISP()</definedName>
    <definedName name="p" localSheetId="9">#REF!</definedName>
    <definedName name="p" localSheetId="8">#REF!</definedName>
    <definedName name="P" localSheetId="17">NÃO.DISP()</definedName>
    <definedName name="P">NÃO.DISP()</definedName>
    <definedName name="P.001" localSheetId="4">[109]Mat.!#REF!</definedName>
    <definedName name="P.001" localSheetId="15">[109]Mat.!#REF!</definedName>
    <definedName name="P.001" localSheetId="9">[109]Mat.!#REF!</definedName>
    <definedName name="P.001" localSheetId="8">[109]Mat.!#REF!</definedName>
    <definedName name="P.001">[109]Mat.!#REF!</definedName>
    <definedName name="P.002" localSheetId="4">[109]Mat.!#REF!</definedName>
    <definedName name="P.002" localSheetId="15">[109]Mat.!#REF!</definedName>
    <definedName name="P.002" localSheetId="9">[109]Mat.!#REF!</definedName>
    <definedName name="P.002" localSheetId="8">[109]Mat.!#REF!</definedName>
    <definedName name="P.002">[109]Mat.!#REF!</definedName>
    <definedName name="P.1" localSheetId="4">#REF!</definedName>
    <definedName name="P.1" localSheetId="3">#REF!</definedName>
    <definedName name="P.1" localSheetId="15">#REF!</definedName>
    <definedName name="P.1" localSheetId="7">#REF!</definedName>
    <definedName name="P.1" localSheetId="9">#REF!</definedName>
    <definedName name="P.1" localSheetId="8">#REF!</definedName>
    <definedName name="P.1">#REF!</definedName>
    <definedName name="P.10" localSheetId="4">#REF!</definedName>
    <definedName name="P.10" localSheetId="3">#REF!</definedName>
    <definedName name="P.10" localSheetId="15">#REF!</definedName>
    <definedName name="P.10" localSheetId="7">#REF!</definedName>
    <definedName name="P.10">#REF!</definedName>
    <definedName name="P.11" localSheetId="4">#REF!</definedName>
    <definedName name="P.11" localSheetId="3">#REF!</definedName>
    <definedName name="P.11" localSheetId="15">#REF!</definedName>
    <definedName name="P.11" localSheetId="7">#REF!</definedName>
    <definedName name="P.11">#REF!</definedName>
    <definedName name="P.12" localSheetId="3">#REF!</definedName>
    <definedName name="P.12" localSheetId="15">#REF!</definedName>
    <definedName name="P.12" localSheetId="7">#REF!</definedName>
    <definedName name="P.12">#REF!</definedName>
    <definedName name="P.13" localSheetId="3">#REF!</definedName>
    <definedName name="P.13" localSheetId="15">#REF!</definedName>
    <definedName name="P.13" localSheetId="7">#REF!</definedName>
    <definedName name="P.13">#REF!</definedName>
    <definedName name="P.14" localSheetId="3">#REF!</definedName>
    <definedName name="P.14" localSheetId="15">#REF!</definedName>
    <definedName name="P.14" localSheetId="7">#REF!</definedName>
    <definedName name="P.14">#REF!</definedName>
    <definedName name="P.15" localSheetId="3">#REF!</definedName>
    <definedName name="P.15" localSheetId="15">#REF!</definedName>
    <definedName name="P.15" localSheetId="7">#REF!</definedName>
    <definedName name="P.15">#REF!</definedName>
    <definedName name="P.2" localSheetId="3">#REF!</definedName>
    <definedName name="P.2" localSheetId="15">#REF!</definedName>
    <definedName name="P.2" localSheetId="7">#REF!</definedName>
    <definedName name="P.2">#REF!</definedName>
    <definedName name="P.3" localSheetId="3">#REF!</definedName>
    <definedName name="P.3" localSheetId="15">#REF!</definedName>
    <definedName name="P.3" localSheetId="7">#REF!</definedName>
    <definedName name="P.3">#REF!</definedName>
    <definedName name="P.4" localSheetId="3">#REF!</definedName>
    <definedName name="P.4" localSheetId="15">#REF!</definedName>
    <definedName name="P.4" localSheetId="7">#REF!</definedName>
    <definedName name="P.4">#REF!</definedName>
    <definedName name="P.5" localSheetId="3">#REF!</definedName>
    <definedName name="P.5" localSheetId="15">#REF!</definedName>
    <definedName name="P.5" localSheetId="7">#REF!</definedName>
    <definedName name="P.5">#REF!</definedName>
    <definedName name="P.6" localSheetId="3">#REF!</definedName>
    <definedName name="P.6" localSheetId="15">#REF!</definedName>
    <definedName name="P.6" localSheetId="7">#REF!</definedName>
    <definedName name="P.6">#REF!</definedName>
    <definedName name="P.7" localSheetId="3">#REF!</definedName>
    <definedName name="P.7" localSheetId="15">#REF!</definedName>
    <definedName name="P.7" localSheetId="7">#REF!</definedName>
    <definedName name="P.7">#REF!</definedName>
    <definedName name="P.8" localSheetId="3">#REF!</definedName>
    <definedName name="P.8" localSheetId="15">#REF!</definedName>
    <definedName name="P.8" localSheetId="7">#REF!</definedName>
    <definedName name="P.8">#REF!</definedName>
    <definedName name="P.9" localSheetId="3">#REF!</definedName>
    <definedName name="P.9" localSheetId="15">#REF!</definedName>
    <definedName name="P.9" localSheetId="7">#REF!</definedName>
    <definedName name="P.9">#REF!</definedName>
    <definedName name="P_Cristo" localSheetId="16">[307]!_______LO709-2</definedName>
    <definedName name="P_Cristo" localSheetId="18">[307]!_______LO709-2</definedName>
    <definedName name="P_Cristo" localSheetId="19">[307]!_______LO709-2</definedName>
    <definedName name="P_Cristo" localSheetId="15">[307]!_______LO709-2</definedName>
    <definedName name="P_Cristo" localSheetId="20">[307]!_______LO709-2</definedName>
    <definedName name="P_Cristo" localSheetId="17">[307]!_______LO709-2</definedName>
    <definedName name="P_Cristo">[307]!_______LO709-2</definedName>
    <definedName name="p08.300.01">[308]CONS_CORR!$Q$44</definedName>
    <definedName name="PA" localSheetId="15">#REF!</definedName>
    <definedName name="PA">#REF!</definedName>
    <definedName name="PADRAO" localSheetId="16">NÃO.DISP()</definedName>
    <definedName name="PADRAO" localSheetId="3">NÃO.DISP()</definedName>
    <definedName name="PADRAO" localSheetId="18">NÃO.DISP()</definedName>
    <definedName name="PADRAO" localSheetId="19">NÃO.DISP()</definedName>
    <definedName name="PADRAO" localSheetId="20">NÃO.DISP()</definedName>
    <definedName name="PADRAO" localSheetId="17">NÃO.DISP()</definedName>
    <definedName name="PADRAO">NÃO.DISP()</definedName>
    <definedName name="PAG_AUX_FINAL" localSheetId="4">#REF!</definedName>
    <definedName name="PAG_AUX_FINAL" localSheetId="15">#REF!</definedName>
    <definedName name="PAG_AUX_FINAL" localSheetId="9">#REF!</definedName>
    <definedName name="PAG_AUX_FINAL" localSheetId="8">#REF!</definedName>
    <definedName name="PAG_AUX_FINAL">#REF!</definedName>
    <definedName name="PAG_AUX_INICIAL" localSheetId="4">#REF!</definedName>
    <definedName name="PAG_AUX_INICIAL" localSheetId="15">#REF!</definedName>
    <definedName name="PAG_AUX_INICIAL" localSheetId="9">#REF!</definedName>
    <definedName name="PAG_AUX_INICIAL" localSheetId="8">#REF!</definedName>
    <definedName name="PAG_AUX_INICIAL">#REF!</definedName>
    <definedName name="PAG1_11" localSheetId="4">#REF!</definedName>
    <definedName name="PAG1_11" localSheetId="15">#REF!</definedName>
    <definedName name="PAG1_11" localSheetId="9">#REF!</definedName>
    <definedName name="PAG1_11" localSheetId="8">#REF!</definedName>
    <definedName name="PAG1_11">#REF!</definedName>
    <definedName name="PAG10_11" localSheetId="15">#REF!</definedName>
    <definedName name="PAG10_11">#REF!</definedName>
    <definedName name="PAG11_11" localSheetId="15">#REF!</definedName>
    <definedName name="PAG11_11">#REF!</definedName>
    <definedName name="PAG12_11" localSheetId="15">#REF!</definedName>
    <definedName name="PAG12_11">#REF!</definedName>
    <definedName name="PAG13_11" localSheetId="15">#REF!</definedName>
    <definedName name="PAG13_11">#REF!</definedName>
    <definedName name="PAG2_11" localSheetId="15">#REF!</definedName>
    <definedName name="PAG2_11">#REF!</definedName>
    <definedName name="PAG3_11" localSheetId="15">#REF!</definedName>
    <definedName name="PAG3_11">#REF!</definedName>
    <definedName name="PAG4_11" localSheetId="15">#REF!</definedName>
    <definedName name="PAG4_11">#REF!</definedName>
    <definedName name="PAG5_11" localSheetId="15">#REF!</definedName>
    <definedName name="PAG5_11">#REF!</definedName>
    <definedName name="PAG6_11" localSheetId="15">#REF!</definedName>
    <definedName name="PAG6_11">#REF!</definedName>
    <definedName name="PAG7_11" localSheetId="15">#REF!</definedName>
    <definedName name="PAG7_11">#REF!</definedName>
    <definedName name="PAG8_11" localSheetId="15">#REF!</definedName>
    <definedName name="PAG8_11">#REF!</definedName>
    <definedName name="PAG9_11" localSheetId="15">#REF!</definedName>
    <definedName name="PAG9_11">#REF!</definedName>
    <definedName name="Pal_Workbook_GUID" hidden="1">"BUPQ1SRKSYJCRBAFQZDTXKJI"</definedName>
    <definedName name="PAMA" localSheetId="4">[98]ROSTO!#REF!</definedName>
    <definedName name="PAMA" localSheetId="15">[98]ROSTO!#REF!</definedName>
    <definedName name="PAMA" localSheetId="9">[98]ROSTO!#REF!</definedName>
    <definedName name="PAMA" localSheetId="8">[98]ROSTO!#REF!</definedName>
    <definedName name="PAMA">[98]ROSTO!#REF!</definedName>
    <definedName name="panenn" localSheetId="3">[88]TERRAPLENAGEM!#REF!</definedName>
    <definedName name="panenn">[89]TERRAPLENAGEM!#REF!</definedName>
    <definedName name="PARA">#N/A</definedName>
    <definedName name="pARAPEITO" localSheetId="16">[200]!PassaExtenso</definedName>
    <definedName name="pARAPEITO" localSheetId="18">[200]!PassaExtenso</definedName>
    <definedName name="pARAPEITO" localSheetId="19">[200]!PassaExtenso</definedName>
    <definedName name="pARAPEITO" localSheetId="15">[200]!PassaExtenso</definedName>
    <definedName name="pARAPEITO" localSheetId="20">[200]!PassaExtenso</definedName>
    <definedName name="pARAPEITO" localSheetId="17">[200]!PassaExtenso</definedName>
    <definedName name="pARAPEITO">[200]!PassaExtenso</definedName>
    <definedName name="Páscoa">[56]Feriados!$B$6</definedName>
    <definedName name="PASS" localSheetId="4">#REF!</definedName>
    <definedName name="PASS" localSheetId="15">#REF!</definedName>
    <definedName name="PASS" localSheetId="9">#REF!</definedName>
    <definedName name="PASS" localSheetId="8">#REF!</definedName>
    <definedName name="PASS">#REF!</definedName>
    <definedName name="PassaExtenso" localSheetId="16">[309]!PassaExtenso</definedName>
    <definedName name="PassaExtenso" localSheetId="4">[258]!PassaExtenso</definedName>
    <definedName name="PassaExtenso" localSheetId="3">[309]!PassaExtenso</definedName>
    <definedName name="PassaExtenso" localSheetId="18">[309]!PassaExtenso</definedName>
    <definedName name="PassaExtenso" localSheetId="19">[309]!PassaExtenso</definedName>
    <definedName name="PassaExtenso" localSheetId="15">[310]!PassaExtenso</definedName>
    <definedName name="PassaExtenso" localSheetId="7">[310]!PassaExtenso</definedName>
    <definedName name="PassaExtenso" localSheetId="20">[309]!PassaExtenso</definedName>
    <definedName name="PassaExtenso" localSheetId="21">[309]!PassaExtenso</definedName>
    <definedName name="PassaExtenso" localSheetId="9">[310]!PassaExtenso</definedName>
    <definedName name="PassaExtenso" localSheetId="8">[310]!PassaExtenso</definedName>
    <definedName name="PassaExtenso" localSheetId="17">[309]!PassaExtenso</definedName>
    <definedName name="PassaExtenso">[309]!PassaExtenso</definedName>
    <definedName name="PassaExtenso___0" localSheetId="4">PassaExtenso_5</definedName>
    <definedName name="PassaExtenso___0" localSheetId="9">PassaExtenso_5</definedName>
    <definedName name="PassaExtenso___0" localSheetId="8">PassaExtenso_5</definedName>
    <definedName name="PassaExtenso___0">PassaExtenso_5</definedName>
    <definedName name="PassaExtenso___2">NA()</definedName>
    <definedName name="PassaExtenso___3">NA()</definedName>
    <definedName name="PassaExtenso___4">NA()</definedName>
    <definedName name="PassaExtenso___6">NA()</definedName>
    <definedName name="PassaExtenso___7">NA()</definedName>
    <definedName name="PassaExtenso___8">NA()</definedName>
    <definedName name="PassaExtenso_1_1_1">NA()</definedName>
    <definedName name="PassaExtenso_1_1_33_1">NA()</definedName>
    <definedName name="PassaExtenso_1_1_35_1">NA()</definedName>
    <definedName name="PassaExtenso_10">#N/A</definedName>
    <definedName name="PassaExtenso_11">[172]!PassaExtenso_11</definedName>
    <definedName name="PassaExtenso_11_12" localSheetId="16">[307]!_TOT1</definedName>
    <definedName name="PassaExtenso_11_12" localSheetId="18">[307]!_TOT1</definedName>
    <definedName name="PassaExtenso_11_12" localSheetId="19">[307]!_TOT1</definedName>
    <definedName name="PassaExtenso_11_12" localSheetId="15">[307]!_TOT1</definedName>
    <definedName name="PassaExtenso_11_12" localSheetId="20">[307]!_TOT1</definedName>
    <definedName name="PassaExtenso_11_12" localSheetId="17">[307]!_TOT1</definedName>
    <definedName name="PassaExtenso_11_12">[307]!_TOT1</definedName>
    <definedName name="PassaExtenso_11_14" localSheetId="16">[311]!_TOT1</definedName>
    <definedName name="PassaExtenso_11_14" localSheetId="18">[311]!_TOT1</definedName>
    <definedName name="PassaExtenso_11_14" localSheetId="19">[311]!_TOT1</definedName>
    <definedName name="PassaExtenso_11_14" localSheetId="15">[311]!_TOT1</definedName>
    <definedName name="PassaExtenso_11_14" localSheetId="20">[311]!_TOT1</definedName>
    <definedName name="PassaExtenso_11_14" localSheetId="17">[311]!_TOT1</definedName>
    <definedName name="PassaExtenso_11_14">[311]!_TOT1</definedName>
    <definedName name="PassaExtenso_13">[172]!PassaExtenso_13</definedName>
    <definedName name="PassaExtenso_13_12" localSheetId="16">[312]!_TOT1</definedName>
    <definedName name="PassaExtenso_13_12" localSheetId="18">[312]!_TOT1</definedName>
    <definedName name="PassaExtenso_13_12" localSheetId="19">[312]!_TOT1</definedName>
    <definedName name="PassaExtenso_13_12" localSheetId="15">[312]!_TOT1</definedName>
    <definedName name="PassaExtenso_13_12" localSheetId="20">[312]!_TOT1</definedName>
    <definedName name="PassaExtenso_13_12" localSheetId="17">[312]!_TOT1</definedName>
    <definedName name="PassaExtenso_13_12">[312]!_TOT1</definedName>
    <definedName name="PassaExtenso_13_18" localSheetId="16">[313]!_TOT1</definedName>
    <definedName name="PassaExtenso_13_18" localSheetId="18">[313]!_TOT1</definedName>
    <definedName name="PassaExtenso_13_18" localSheetId="19">[313]!_TOT1</definedName>
    <definedName name="PassaExtenso_13_18" localSheetId="15">[313]!_TOT1</definedName>
    <definedName name="PassaExtenso_13_18" localSheetId="20">[313]!_TOT1</definedName>
    <definedName name="PassaExtenso_13_18" localSheetId="17">[313]!_TOT1</definedName>
    <definedName name="PassaExtenso_13_18">[313]!_TOT1</definedName>
    <definedName name="PassaExtenso_19">[172]!PassaExtenso_19</definedName>
    <definedName name="PassaExtenso_2_1_1">"#NAME!PassaExtenso"</definedName>
    <definedName name="PassaExtenso_21">[172]!PassaExtenso_21</definedName>
    <definedName name="PassaExtenso_21_10" localSheetId="16">[314]!_TOT2</definedName>
    <definedName name="PassaExtenso_21_10" localSheetId="18">[314]!_TOT2</definedName>
    <definedName name="PassaExtenso_21_10" localSheetId="19">[314]!_TOT2</definedName>
    <definedName name="PassaExtenso_21_10" localSheetId="15">[314]!_TOT2</definedName>
    <definedName name="PassaExtenso_21_10" localSheetId="20">[314]!_TOT2</definedName>
    <definedName name="PassaExtenso_21_10" localSheetId="17">[314]!_TOT2</definedName>
    <definedName name="PassaExtenso_21_10">[314]!_TOT2</definedName>
    <definedName name="PassaExtenso_21_11">[172]!PassaExtenso_21_11</definedName>
    <definedName name="PassaExtenso_21_11_12" localSheetId="16">[315]!_TOT2</definedName>
    <definedName name="PassaExtenso_21_11_12" localSheetId="18">[315]!_TOT2</definedName>
    <definedName name="PassaExtenso_21_11_12" localSheetId="19">[315]!_TOT2</definedName>
    <definedName name="PassaExtenso_21_11_12" localSheetId="15">[315]!_TOT2</definedName>
    <definedName name="PassaExtenso_21_11_12" localSheetId="20">[315]!_TOT2</definedName>
    <definedName name="PassaExtenso_21_11_12" localSheetId="17">[315]!_TOT2</definedName>
    <definedName name="PassaExtenso_21_11_12">[315]!_TOT2</definedName>
    <definedName name="PassaExtenso_21_11_14" localSheetId="16">[316]!_TOT2</definedName>
    <definedName name="PassaExtenso_21_11_14" localSheetId="18">[316]!_TOT2</definedName>
    <definedName name="PassaExtenso_21_11_14" localSheetId="19">[316]!_TOT2</definedName>
    <definedName name="PassaExtenso_21_11_14" localSheetId="15">[316]!_TOT2</definedName>
    <definedName name="PassaExtenso_21_11_14" localSheetId="20">[316]!_TOT2</definedName>
    <definedName name="PassaExtenso_21_11_14" localSheetId="17">[316]!_TOT2</definedName>
    <definedName name="PassaExtenso_21_11_14">[316]!_TOT2</definedName>
    <definedName name="PassaExtenso_21_12" localSheetId="16">[317]!_TOT2</definedName>
    <definedName name="PassaExtenso_21_12" localSheetId="18">[317]!_TOT2</definedName>
    <definedName name="PassaExtenso_21_12" localSheetId="19">[317]!_TOT2</definedName>
    <definedName name="PassaExtenso_21_12" localSheetId="15">[317]!_TOT2</definedName>
    <definedName name="PassaExtenso_21_12" localSheetId="20">[317]!_TOT2</definedName>
    <definedName name="PassaExtenso_21_12" localSheetId="17">[317]!_TOT2</definedName>
    <definedName name="PassaExtenso_21_12">[317]!_TOT2</definedName>
    <definedName name="PassaExtenso_21_13">[172]!PassaExtenso_21_13</definedName>
    <definedName name="PassaExtenso_21_13_12" localSheetId="16">[318]!_TOT2</definedName>
    <definedName name="PassaExtenso_21_13_12" localSheetId="18">[318]!_TOT2</definedName>
    <definedName name="PassaExtenso_21_13_12" localSheetId="19">[318]!_TOT2</definedName>
    <definedName name="PassaExtenso_21_13_12" localSheetId="15">[318]!_TOT2</definedName>
    <definedName name="PassaExtenso_21_13_12" localSheetId="20">[318]!_TOT2</definedName>
    <definedName name="PassaExtenso_21_13_12" localSheetId="17">[318]!_TOT2</definedName>
    <definedName name="PassaExtenso_21_13_12">[318]!_TOT2</definedName>
    <definedName name="PassaExtenso_21_13_18" localSheetId="16">[319]!_TOT2</definedName>
    <definedName name="PassaExtenso_21_13_18" localSheetId="18">[319]!_TOT2</definedName>
    <definedName name="PassaExtenso_21_13_18" localSheetId="19">[319]!_TOT2</definedName>
    <definedName name="PassaExtenso_21_13_18" localSheetId="15">[319]!_TOT2</definedName>
    <definedName name="PassaExtenso_21_13_18" localSheetId="20">[319]!_TOT2</definedName>
    <definedName name="PassaExtenso_21_13_18" localSheetId="17">[319]!_TOT2</definedName>
    <definedName name="PassaExtenso_21_13_18">[319]!_TOT2</definedName>
    <definedName name="PassaExtenso_21_14" localSheetId="16">[278]!_TOT2</definedName>
    <definedName name="PassaExtenso_21_14" localSheetId="18">[278]!_TOT2</definedName>
    <definedName name="PassaExtenso_21_14" localSheetId="19">[278]!_TOT2</definedName>
    <definedName name="PassaExtenso_21_14" localSheetId="15">[278]!_TOT2</definedName>
    <definedName name="PassaExtenso_21_14" localSheetId="20">[278]!_TOT2</definedName>
    <definedName name="PassaExtenso_21_14" localSheetId="17">[278]!_TOT2</definedName>
    <definedName name="PassaExtenso_21_14">[278]!_TOT2</definedName>
    <definedName name="PassaExtenso_21_18" localSheetId="16">[320]!_TOT2</definedName>
    <definedName name="PassaExtenso_21_18" localSheetId="18">[320]!_TOT2</definedName>
    <definedName name="PassaExtenso_21_18" localSheetId="19">[320]!_TOT2</definedName>
    <definedName name="PassaExtenso_21_18" localSheetId="15">[320]!_TOT2</definedName>
    <definedName name="PassaExtenso_21_18" localSheetId="20">[320]!_TOT2</definedName>
    <definedName name="PassaExtenso_21_18" localSheetId="17">[320]!_TOT2</definedName>
    <definedName name="PassaExtenso_21_18">[320]!_TOT2</definedName>
    <definedName name="PassaExtenso_21_19">[172]!PassaExtenso_21_19</definedName>
    <definedName name="PassaExtenso_21_2">[172]!PassaExtenso_21_2</definedName>
    <definedName name="PassaExtenso_21_2_12" localSheetId="16">[321]!_TOT2</definedName>
    <definedName name="PassaExtenso_21_2_12" localSheetId="18">[321]!_TOT2</definedName>
    <definedName name="PassaExtenso_21_2_12" localSheetId="19">[321]!_TOT2</definedName>
    <definedName name="PassaExtenso_21_2_12" localSheetId="15">[321]!_TOT2</definedName>
    <definedName name="PassaExtenso_21_2_12" localSheetId="20">[321]!_TOT2</definedName>
    <definedName name="PassaExtenso_21_2_12" localSheetId="17">[321]!_TOT2</definedName>
    <definedName name="PassaExtenso_21_2_12">[321]!_TOT2</definedName>
    <definedName name="PassaExtenso_21_2_14" localSheetId="16">[322]!_TOT2</definedName>
    <definedName name="PassaExtenso_21_2_14" localSheetId="18">[322]!_TOT2</definedName>
    <definedName name="PassaExtenso_21_2_14" localSheetId="19">[322]!_TOT2</definedName>
    <definedName name="PassaExtenso_21_2_14" localSheetId="15">[322]!_TOT2</definedName>
    <definedName name="PassaExtenso_21_2_14" localSheetId="20">[322]!_TOT2</definedName>
    <definedName name="PassaExtenso_21_2_14" localSheetId="17">[322]!_TOT2</definedName>
    <definedName name="PassaExtenso_21_2_14">[322]!_TOT2</definedName>
    <definedName name="PassaExtenso_21_3">[172]!PassaExtenso_21_3</definedName>
    <definedName name="PassaExtenso_21_3_12" localSheetId="16">[323]!_TOT2</definedName>
    <definedName name="PassaExtenso_21_3_12" localSheetId="18">[323]!_TOT2</definedName>
    <definedName name="PassaExtenso_21_3_12" localSheetId="19">[323]!_TOT2</definedName>
    <definedName name="PassaExtenso_21_3_12" localSheetId="15">[323]!_TOT2</definedName>
    <definedName name="PassaExtenso_21_3_12" localSheetId="20">[323]!_TOT2</definedName>
    <definedName name="PassaExtenso_21_3_12" localSheetId="17">[323]!_TOT2</definedName>
    <definedName name="PassaExtenso_21_3_12">[323]!_TOT2</definedName>
    <definedName name="PassaExtenso_21_3_14" localSheetId="16">[307]!_TOT2</definedName>
    <definedName name="PassaExtenso_21_3_14" localSheetId="18">[307]!_TOT2</definedName>
    <definedName name="PassaExtenso_21_3_14" localSheetId="19">[307]!_TOT2</definedName>
    <definedName name="PassaExtenso_21_3_14" localSheetId="15">[307]!_TOT2</definedName>
    <definedName name="PassaExtenso_21_3_14" localSheetId="20">[307]!_TOT2</definedName>
    <definedName name="PassaExtenso_21_3_14" localSheetId="17">[307]!_TOT2</definedName>
    <definedName name="PassaExtenso_21_3_14">[307]!_TOT2</definedName>
    <definedName name="PassaExtenso_21_4">[172]!PassaExtenso_21_4</definedName>
    <definedName name="PassaExtenso_21_4_10" localSheetId="16">[292]!_TOT2</definedName>
    <definedName name="PassaExtenso_21_4_10" localSheetId="18">[292]!_TOT2</definedName>
    <definedName name="PassaExtenso_21_4_10" localSheetId="19">[292]!_TOT2</definedName>
    <definedName name="PassaExtenso_21_4_10" localSheetId="15">[292]!_TOT2</definedName>
    <definedName name="PassaExtenso_21_4_10" localSheetId="20">[292]!_TOT2</definedName>
    <definedName name="PassaExtenso_21_4_10" localSheetId="17">[292]!_TOT2</definedName>
    <definedName name="PassaExtenso_21_4_10">[292]!_TOT2</definedName>
    <definedName name="PassaExtenso_21_4_12" localSheetId="16">[324]!_TOT2</definedName>
    <definedName name="PassaExtenso_21_4_12" localSheetId="18">[324]!_TOT2</definedName>
    <definedName name="PassaExtenso_21_4_12" localSheetId="19">[324]!_TOT2</definedName>
    <definedName name="PassaExtenso_21_4_12" localSheetId="15">[324]!_TOT2</definedName>
    <definedName name="PassaExtenso_21_4_12" localSheetId="20">[324]!_TOT2</definedName>
    <definedName name="PassaExtenso_21_4_12" localSheetId="17">[324]!_TOT2</definedName>
    <definedName name="PassaExtenso_21_4_12">[324]!_TOT2</definedName>
    <definedName name="PassaExtenso_21_4_14" localSheetId="16">[312]!_TOT2</definedName>
    <definedName name="PassaExtenso_21_4_14" localSheetId="18">[312]!_TOT2</definedName>
    <definedName name="PassaExtenso_21_4_14" localSheetId="19">[312]!_TOT2</definedName>
    <definedName name="PassaExtenso_21_4_14" localSheetId="15">[312]!_TOT2</definedName>
    <definedName name="PassaExtenso_21_4_14" localSheetId="20">[312]!_TOT2</definedName>
    <definedName name="PassaExtenso_21_4_14" localSheetId="17">[312]!_TOT2</definedName>
    <definedName name="PassaExtenso_21_4_14">[312]!_TOT2</definedName>
    <definedName name="PassaExtenso_21_4_18" localSheetId="16">[313]!_TOT2</definedName>
    <definedName name="PassaExtenso_21_4_18" localSheetId="18">[313]!_TOT2</definedName>
    <definedName name="PassaExtenso_21_4_18" localSheetId="19">[313]!_TOT2</definedName>
    <definedName name="PassaExtenso_21_4_18" localSheetId="15">[313]!_TOT2</definedName>
    <definedName name="PassaExtenso_21_4_18" localSheetId="20">[313]!_TOT2</definedName>
    <definedName name="PassaExtenso_21_4_18" localSheetId="17">[313]!_TOT2</definedName>
    <definedName name="PassaExtenso_21_4_18">[313]!_TOT2</definedName>
    <definedName name="PassaExtenso_21_4_19">[172]!PassaExtenso_21_4_19</definedName>
    <definedName name="PassaExtenso_21_7">[172]!PassaExtenso_21_7</definedName>
    <definedName name="PassaExtenso_21_7_12" localSheetId="15">CORREÇÃO!_TOT2</definedName>
    <definedName name="PassaExtenso_21_7_12">[0]!_TOT2</definedName>
    <definedName name="PassaExtenso_21_7_14" localSheetId="16">[175]!_TOT2</definedName>
    <definedName name="PassaExtenso_21_7_14" localSheetId="18">[175]!_TOT2</definedName>
    <definedName name="PassaExtenso_21_7_14" localSheetId="19">[175]!_TOT2</definedName>
    <definedName name="PassaExtenso_21_7_14" localSheetId="15">[175]!_TOT2</definedName>
    <definedName name="PassaExtenso_21_7_14" localSheetId="20">[175]!_TOT2</definedName>
    <definedName name="PassaExtenso_21_7_14" localSheetId="17">[175]!_TOT2</definedName>
    <definedName name="PassaExtenso_21_7_14">[175]!_TOT2</definedName>
    <definedName name="PassaExtenso_22">"#NAME!PassaExtenso"</definedName>
    <definedName name="PassaExtenso_23">"#NAME!PassaExtenso"</definedName>
    <definedName name="PassaExtenso_25">#N/A</definedName>
    <definedName name="PassaExtenso_25_10" localSheetId="16">[325]!_TOT3</definedName>
    <definedName name="PassaExtenso_25_10" localSheetId="18">[325]!_TOT3</definedName>
    <definedName name="PassaExtenso_25_10" localSheetId="19">[325]!_TOT3</definedName>
    <definedName name="PassaExtenso_25_10" localSheetId="15">[325]!_TOT3</definedName>
    <definedName name="PassaExtenso_25_10" localSheetId="20">[325]!_TOT3</definedName>
    <definedName name="PassaExtenso_25_10" localSheetId="17">[325]!_TOT3</definedName>
    <definedName name="PassaExtenso_25_10">[325]!_TOT3</definedName>
    <definedName name="PassaExtenso_25_11">[172]!PassaExtenso_25_11</definedName>
    <definedName name="PassaExtenso_25_11_12" localSheetId="16">[326]!_TOT3</definedName>
    <definedName name="PassaExtenso_25_11_12" localSheetId="18">[326]!_TOT3</definedName>
    <definedName name="PassaExtenso_25_11_12" localSheetId="19">[326]!_TOT3</definedName>
    <definedName name="PassaExtenso_25_11_12" localSheetId="15">[326]!_TOT3</definedName>
    <definedName name="PassaExtenso_25_11_12" localSheetId="20">[326]!_TOT3</definedName>
    <definedName name="PassaExtenso_25_11_12" localSheetId="17">[326]!_TOT3</definedName>
    <definedName name="PassaExtenso_25_11_12">[326]!_TOT3</definedName>
    <definedName name="PassaExtenso_25_11_14" localSheetId="16">[327]!_TOT3</definedName>
    <definedName name="PassaExtenso_25_11_14" localSheetId="18">[327]!_TOT3</definedName>
    <definedName name="PassaExtenso_25_11_14" localSheetId="19">[327]!_TOT3</definedName>
    <definedName name="PassaExtenso_25_11_14" localSheetId="15">[327]!_TOT3</definedName>
    <definedName name="PassaExtenso_25_11_14" localSheetId="20">[327]!_TOT3</definedName>
    <definedName name="PassaExtenso_25_11_14" localSheetId="17">[327]!_TOT3</definedName>
    <definedName name="PassaExtenso_25_11_14">[327]!_TOT3</definedName>
    <definedName name="PassaExtenso_25_12" localSheetId="16">[328]!_TOT3</definedName>
    <definedName name="PassaExtenso_25_12" localSheetId="18">[328]!_TOT3</definedName>
    <definedName name="PassaExtenso_25_12" localSheetId="19">[328]!_TOT3</definedName>
    <definedName name="PassaExtenso_25_12" localSheetId="15">[328]!_TOT3</definedName>
    <definedName name="PassaExtenso_25_12" localSheetId="20">[328]!_TOT3</definedName>
    <definedName name="PassaExtenso_25_12" localSheetId="17">[328]!_TOT3</definedName>
    <definedName name="PassaExtenso_25_12">[328]!_TOT3</definedName>
    <definedName name="PassaExtenso_25_13">[172]!PassaExtenso_25_13</definedName>
    <definedName name="PassaExtenso_25_13_12" localSheetId="16">[329]!_TOT3</definedName>
    <definedName name="PassaExtenso_25_13_12" localSheetId="18">[329]!_TOT3</definedName>
    <definedName name="PassaExtenso_25_13_12" localSheetId="19">[329]!_TOT3</definedName>
    <definedName name="PassaExtenso_25_13_12" localSheetId="15">[329]!_TOT3</definedName>
    <definedName name="PassaExtenso_25_13_12" localSheetId="20">[329]!_TOT3</definedName>
    <definedName name="PassaExtenso_25_13_12" localSheetId="17">[329]!_TOT3</definedName>
    <definedName name="PassaExtenso_25_13_12">[329]!_TOT3</definedName>
    <definedName name="PassaExtenso_25_13_18" localSheetId="15">CORREÇÃO!_TOT3</definedName>
    <definedName name="PassaExtenso_25_13_18">[0]!_TOT3</definedName>
    <definedName name="PassaExtenso_25_14" localSheetId="16">[330]!_TOT3</definedName>
    <definedName name="PassaExtenso_25_14" localSheetId="18">[330]!_TOT3</definedName>
    <definedName name="PassaExtenso_25_14" localSheetId="19">[330]!_TOT3</definedName>
    <definedName name="PassaExtenso_25_14" localSheetId="15">[330]!_TOT3</definedName>
    <definedName name="PassaExtenso_25_14" localSheetId="20">[330]!_TOT3</definedName>
    <definedName name="PassaExtenso_25_14" localSheetId="17">[330]!_TOT3</definedName>
    <definedName name="PassaExtenso_25_14">[330]!_TOT3</definedName>
    <definedName name="PassaExtenso_25_18" localSheetId="16">[297]!_TOT3</definedName>
    <definedName name="PassaExtenso_25_18" localSheetId="18">[297]!_TOT3</definedName>
    <definedName name="PassaExtenso_25_18" localSheetId="19">[297]!_TOT3</definedName>
    <definedName name="PassaExtenso_25_18" localSheetId="15">[297]!_TOT3</definedName>
    <definedName name="PassaExtenso_25_18" localSheetId="20">[297]!_TOT3</definedName>
    <definedName name="PassaExtenso_25_18" localSheetId="17">[297]!_TOT3</definedName>
    <definedName name="PassaExtenso_25_18">[297]!_TOT3</definedName>
    <definedName name="PassaExtenso_25_19">[172]!PassaExtenso_25_19</definedName>
    <definedName name="PassaExtenso_25_2">[172]!PassaExtenso_25_2</definedName>
    <definedName name="PassaExtenso_25_2_12" localSheetId="16">[236]!_TOT3</definedName>
    <definedName name="PassaExtenso_25_2_12" localSheetId="18">[236]!_TOT3</definedName>
    <definedName name="PassaExtenso_25_2_12" localSheetId="19">[236]!_TOT3</definedName>
    <definedName name="PassaExtenso_25_2_12" localSheetId="15">[236]!_TOT3</definedName>
    <definedName name="PassaExtenso_25_2_12" localSheetId="20">[236]!_TOT3</definedName>
    <definedName name="PassaExtenso_25_2_12" localSheetId="17">[236]!_TOT3</definedName>
    <definedName name="PassaExtenso_25_2_12">[236]!_TOT3</definedName>
    <definedName name="PassaExtenso_25_2_14" localSheetId="16">[331]!_TOT3</definedName>
    <definedName name="PassaExtenso_25_2_14" localSheetId="18">[331]!_TOT3</definedName>
    <definedName name="PassaExtenso_25_2_14" localSheetId="19">[331]!_TOT3</definedName>
    <definedName name="PassaExtenso_25_2_14" localSheetId="15">[331]!_TOT3</definedName>
    <definedName name="PassaExtenso_25_2_14" localSheetId="20">[331]!_TOT3</definedName>
    <definedName name="PassaExtenso_25_2_14" localSheetId="17">[331]!_TOT3</definedName>
    <definedName name="PassaExtenso_25_2_14">[331]!_TOT3</definedName>
    <definedName name="PassaExtenso_25_3">[172]!PassaExtenso_25_3</definedName>
    <definedName name="PassaExtenso_25_3_12" localSheetId="16">[332]!_TOT4</definedName>
    <definedName name="PassaExtenso_25_3_12" localSheetId="18">[332]!_TOT4</definedName>
    <definedName name="PassaExtenso_25_3_12" localSheetId="19">[332]!_TOT4</definedName>
    <definedName name="PassaExtenso_25_3_12" localSheetId="15">[332]!_TOT4</definedName>
    <definedName name="PassaExtenso_25_3_12" localSheetId="20">[332]!_TOT4</definedName>
    <definedName name="PassaExtenso_25_3_12" localSheetId="17">[332]!_TOT4</definedName>
    <definedName name="PassaExtenso_25_3_12">[332]!_TOT4</definedName>
    <definedName name="PassaExtenso_25_3_14" localSheetId="16">[333]!_TOT4</definedName>
    <definedName name="PassaExtenso_25_3_14" localSheetId="18">[333]!_TOT4</definedName>
    <definedName name="PassaExtenso_25_3_14" localSheetId="19">[333]!_TOT4</definedName>
    <definedName name="PassaExtenso_25_3_14" localSheetId="15">[333]!_TOT4</definedName>
    <definedName name="PassaExtenso_25_3_14" localSheetId="20">[333]!_TOT4</definedName>
    <definedName name="PassaExtenso_25_3_14" localSheetId="17">[333]!_TOT4</definedName>
    <definedName name="PassaExtenso_25_3_14">[333]!_TOT4</definedName>
    <definedName name="PassaExtenso_25_4">[172]!PassaExtenso_25_4</definedName>
    <definedName name="PassaExtenso_25_4_10" localSheetId="16">[334]!_TOT4</definedName>
    <definedName name="PassaExtenso_25_4_10" localSheetId="18">[334]!_TOT4</definedName>
    <definedName name="PassaExtenso_25_4_10" localSheetId="19">[334]!_TOT4</definedName>
    <definedName name="PassaExtenso_25_4_10" localSheetId="15">[334]!_TOT4</definedName>
    <definedName name="PassaExtenso_25_4_10" localSheetId="20">[334]!_TOT4</definedName>
    <definedName name="PassaExtenso_25_4_10" localSheetId="17">[334]!_TOT4</definedName>
    <definedName name="PassaExtenso_25_4_10">[334]!_TOT4</definedName>
    <definedName name="PassaExtenso_25_4_12" localSheetId="16">[315]!_TOT4</definedName>
    <definedName name="PassaExtenso_25_4_12" localSheetId="18">[315]!_TOT4</definedName>
    <definedName name="PassaExtenso_25_4_12" localSheetId="19">[315]!_TOT4</definedName>
    <definedName name="PassaExtenso_25_4_12" localSheetId="15">[315]!_TOT4</definedName>
    <definedName name="PassaExtenso_25_4_12" localSheetId="20">[315]!_TOT4</definedName>
    <definedName name="PassaExtenso_25_4_12" localSheetId="17">[315]!_TOT4</definedName>
    <definedName name="PassaExtenso_25_4_12">[315]!_TOT4</definedName>
    <definedName name="PassaExtenso_25_4_14" localSheetId="16">[316]!_TOT4</definedName>
    <definedName name="PassaExtenso_25_4_14" localSheetId="18">[316]!_TOT4</definedName>
    <definedName name="PassaExtenso_25_4_14" localSheetId="19">[316]!_TOT4</definedName>
    <definedName name="PassaExtenso_25_4_14" localSheetId="15">[316]!_TOT4</definedName>
    <definedName name="PassaExtenso_25_4_14" localSheetId="20">[316]!_TOT4</definedName>
    <definedName name="PassaExtenso_25_4_14" localSheetId="17">[316]!_TOT4</definedName>
    <definedName name="PassaExtenso_25_4_14">[316]!_TOT4</definedName>
    <definedName name="PassaExtenso_25_4_18" localSheetId="16">[317]!_TOT4</definedName>
    <definedName name="PassaExtenso_25_4_18" localSheetId="18">[317]!_TOT4</definedName>
    <definedName name="PassaExtenso_25_4_18" localSheetId="19">[317]!_TOT4</definedName>
    <definedName name="PassaExtenso_25_4_18" localSheetId="15">[317]!_TOT4</definedName>
    <definedName name="PassaExtenso_25_4_18" localSheetId="20">[317]!_TOT4</definedName>
    <definedName name="PassaExtenso_25_4_18" localSheetId="17">[317]!_TOT4</definedName>
    <definedName name="PassaExtenso_25_4_18">[317]!_TOT4</definedName>
    <definedName name="PassaExtenso_25_4_19">[172]!PassaExtenso_25_4_19</definedName>
    <definedName name="PassaExtenso_25_7">[172]!PassaExtenso_25_7</definedName>
    <definedName name="PassaExtenso_25_7_12" localSheetId="16">[319]!_TOT4</definedName>
    <definedName name="PassaExtenso_25_7_12" localSheetId="18">[319]!_TOT4</definedName>
    <definedName name="PassaExtenso_25_7_12" localSheetId="19">[319]!_TOT4</definedName>
    <definedName name="PassaExtenso_25_7_12" localSheetId="15">[319]!_TOT4</definedName>
    <definedName name="PassaExtenso_25_7_12" localSheetId="20">[319]!_TOT4</definedName>
    <definedName name="PassaExtenso_25_7_12" localSheetId="17">[319]!_TOT4</definedName>
    <definedName name="PassaExtenso_25_7_12">[319]!_TOT4</definedName>
    <definedName name="PassaExtenso_25_7_14" localSheetId="16">[278]!_TOT4</definedName>
    <definedName name="PassaExtenso_25_7_14" localSheetId="18">[278]!_TOT4</definedName>
    <definedName name="PassaExtenso_25_7_14" localSheetId="19">[278]!_TOT4</definedName>
    <definedName name="PassaExtenso_25_7_14" localSheetId="15">[278]!_TOT4</definedName>
    <definedName name="PassaExtenso_25_7_14" localSheetId="20">[278]!_TOT4</definedName>
    <definedName name="PassaExtenso_25_7_14" localSheetId="17">[278]!_TOT4</definedName>
    <definedName name="PassaExtenso_25_7_14">[278]!_TOT4</definedName>
    <definedName name="PassaExtenso_26" localSheetId="16">[335]!_TEB4</definedName>
    <definedName name="PassaExtenso_26" localSheetId="18">[335]!_TEB4</definedName>
    <definedName name="PassaExtenso_26" localSheetId="19">[335]!_TEB4</definedName>
    <definedName name="PassaExtenso_26" localSheetId="15">[335]!_TEB4</definedName>
    <definedName name="PassaExtenso_26" localSheetId="20">[335]!_TEB4</definedName>
    <definedName name="PassaExtenso_26" localSheetId="17">[335]!_TEB4</definedName>
    <definedName name="PassaExtenso_26">[335]!_TEB4</definedName>
    <definedName name="PassaExtenso_27">#N/A</definedName>
    <definedName name="PassaExtenso_29">#N/A</definedName>
    <definedName name="PassaExtenso_3_1_1">"#NAME!PassaExtenso"</definedName>
    <definedName name="PassaExtenso_34">[172]!PassaExtenso_34</definedName>
    <definedName name="PassaExtenso_34_10" localSheetId="16">[325]!_TOT4</definedName>
    <definedName name="PassaExtenso_34_10" localSheetId="18">[325]!_TOT4</definedName>
    <definedName name="PassaExtenso_34_10" localSheetId="19">[325]!_TOT4</definedName>
    <definedName name="PassaExtenso_34_10" localSheetId="15">[325]!_TOT4</definedName>
    <definedName name="PassaExtenso_34_10" localSheetId="20">[325]!_TOT4</definedName>
    <definedName name="PassaExtenso_34_10" localSheetId="17">[325]!_TOT4</definedName>
    <definedName name="PassaExtenso_34_10">[325]!_TOT4</definedName>
    <definedName name="PassaExtenso_34_11">[172]!PassaExtenso_34_11</definedName>
    <definedName name="PassaExtenso_34_11_12" localSheetId="16">[326]!_TOT4</definedName>
    <definedName name="PassaExtenso_34_11_12" localSheetId="18">[326]!_TOT4</definedName>
    <definedName name="PassaExtenso_34_11_12" localSheetId="19">[326]!_TOT4</definedName>
    <definedName name="PassaExtenso_34_11_12" localSheetId="15">[326]!_TOT4</definedName>
    <definedName name="PassaExtenso_34_11_12" localSheetId="20">[326]!_TOT4</definedName>
    <definedName name="PassaExtenso_34_11_12" localSheetId="17">[326]!_TOT4</definedName>
    <definedName name="PassaExtenso_34_11_12">[326]!_TOT4</definedName>
    <definedName name="PassaExtenso_34_11_14" localSheetId="16">[327]!_TOT4</definedName>
    <definedName name="PassaExtenso_34_11_14" localSheetId="18">[327]!_TOT4</definedName>
    <definedName name="PassaExtenso_34_11_14" localSheetId="19">[327]!_TOT4</definedName>
    <definedName name="PassaExtenso_34_11_14" localSheetId="15">[327]!_TOT4</definedName>
    <definedName name="PassaExtenso_34_11_14" localSheetId="20">[327]!_TOT4</definedName>
    <definedName name="PassaExtenso_34_11_14" localSheetId="17">[327]!_TOT4</definedName>
    <definedName name="PassaExtenso_34_11_14">[327]!_TOT4</definedName>
    <definedName name="PassaExtenso_34_12" localSheetId="16">[328]!_TOT4</definedName>
    <definedName name="PassaExtenso_34_12" localSheetId="18">[328]!_TOT4</definedName>
    <definedName name="PassaExtenso_34_12" localSheetId="19">[328]!_TOT4</definedName>
    <definedName name="PassaExtenso_34_12" localSheetId="15">[328]!_TOT4</definedName>
    <definedName name="PassaExtenso_34_12" localSheetId="20">[328]!_TOT4</definedName>
    <definedName name="PassaExtenso_34_12" localSheetId="17">[328]!_TOT4</definedName>
    <definedName name="PassaExtenso_34_12">[328]!_TOT4</definedName>
    <definedName name="PassaExtenso_34_13">[172]!PassaExtenso_34_13</definedName>
    <definedName name="PassaExtenso_34_13_12" localSheetId="16">[329]!_TOT4</definedName>
    <definedName name="PassaExtenso_34_13_12" localSheetId="18">[329]!_TOT4</definedName>
    <definedName name="PassaExtenso_34_13_12" localSheetId="19">[329]!_TOT4</definedName>
    <definedName name="PassaExtenso_34_13_12" localSheetId="15">[329]!_TOT4</definedName>
    <definedName name="PassaExtenso_34_13_12" localSheetId="20">[329]!_TOT4</definedName>
    <definedName name="PassaExtenso_34_13_12" localSheetId="17">[329]!_TOT4</definedName>
    <definedName name="PassaExtenso_34_13_12">[329]!_TOT4</definedName>
    <definedName name="PassaExtenso_34_13_18" localSheetId="15">CORREÇÃO!_TOT4</definedName>
    <definedName name="PassaExtenso_34_13_18">[0]!_TOT4</definedName>
    <definedName name="PassaExtenso_34_14" localSheetId="16">[330]!_TOT4</definedName>
    <definedName name="PassaExtenso_34_14" localSheetId="18">[330]!_TOT4</definedName>
    <definedName name="PassaExtenso_34_14" localSheetId="19">[330]!_TOT4</definedName>
    <definedName name="PassaExtenso_34_14" localSheetId="15">[330]!_TOT4</definedName>
    <definedName name="PassaExtenso_34_14" localSheetId="20">[330]!_TOT4</definedName>
    <definedName name="PassaExtenso_34_14" localSheetId="17">[330]!_TOT4</definedName>
    <definedName name="PassaExtenso_34_14">[330]!_TOT4</definedName>
    <definedName name="PassaExtenso_34_18" localSheetId="16">[297]!_TOT4</definedName>
    <definedName name="PassaExtenso_34_18" localSheetId="18">[297]!_TOT4</definedName>
    <definedName name="PassaExtenso_34_18" localSheetId="19">[297]!_TOT4</definedName>
    <definedName name="PassaExtenso_34_18" localSheetId="15">[297]!_TOT4</definedName>
    <definedName name="PassaExtenso_34_18" localSheetId="20">[297]!_TOT4</definedName>
    <definedName name="PassaExtenso_34_18" localSheetId="17">[297]!_TOT4</definedName>
    <definedName name="PassaExtenso_34_18">[297]!_TOT4</definedName>
    <definedName name="PassaExtenso_34_19">[172]!PassaExtenso_34_19</definedName>
    <definedName name="PassaExtenso_34_2">[172]!PassaExtenso_34_2</definedName>
    <definedName name="PassaExtenso_34_2_12" localSheetId="16">[236]!_TOT4</definedName>
    <definedName name="PassaExtenso_34_2_12" localSheetId="18">[236]!_TOT4</definedName>
    <definedName name="PassaExtenso_34_2_12" localSheetId="19">[236]!_TOT4</definedName>
    <definedName name="PassaExtenso_34_2_12" localSheetId="15">[236]!_TOT4</definedName>
    <definedName name="PassaExtenso_34_2_12" localSheetId="20">[236]!_TOT4</definedName>
    <definedName name="PassaExtenso_34_2_12" localSheetId="17">[236]!_TOT4</definedName>
    <definedName name="PassaExtenso_34_2_12">[236]!_TOT4</definedName>
    <definedName name="PassaExtenso_34_2_14" localSheetId="16">[331]!_TOT4</definedName>
    <definedName name="PassaExtenso_34_2_14" localSheetId="18">[331]!_TOT4</definedName>
    <definedName name="PassaExtenso_34_2_14" localSheetId="19">[331]!_TOT4</definedName>
    <definedName name="PassaExtenso_34_2_14" localSheetId="15">[331]!_TOT4</definedName>
    <definedName name="PassaExtenso_34_2_14" localSheetId="20">[331]!_TOT4</definedName>
    <definedName name="PassaExtenso_34_2_14" localSheetId="17">[331]!_TOT4</definedName>
    <definedName name="PassaExtenso_34_2_14">[331]!_TOT4</definedName>
    <definedName name="PassaExtenso_34_3">[172]!PassaExtenso_34_3</definedName>
    <definedName name="PassaExtenso_34_3_12" localSheetId="16">[332]!_TOT5</definedName>
    <definedName name="PassaExtenso_34_3_12" localSheetId="18">[332]!_TOT5</definedName>
    <definedName name="PassaExtenso_34_3_12" localSheetId="19">[332]!_TOT5</definedName>
    <definedName name="PassaExtenso_34_3_12" localSheetId="15">[332]!_TOT5</definedName>
    <definedName name="PassaExtenso_34_3_12" localSheetId="20">[332]!_TOT5</definedName>
    <definedName name="PassaExtenso_34_3_12" localSheetId="17">[332]!_TOT5</definedName>
    <definedName name="PassaExtenso_34_3_12">[332]!_TOT5</definedName>
    <definedName name="PassaExtenso_34_3_14" localSheetId="16">[333]!_TOT5</definedName>
    <definedName name="PassaExtenso_34_3_14" localSheetId="18">[333]!_TOT5</definedName>
    <definedName name="PassaExtenso_34_3_14" localSheetId="19">[333]!_TOT5</definedName>
    <definedName name="PassaExtenso_34_3_14" localSheetId="15">[333]!_TOT5</definedName>
    <definedName name="PassaExtenso_34_3_14" localSheetId="20">[333]!_TOT5</definedName>
    <definedName name="PassaExtenso_34_3_14" localSheetId="17">[333]!_TOT5</definedName>
    <definedName name="PassaExtenso_34_3_14">[333]!_TOT5</definedName>
    <definedName name="PassaExtenso_34_4">[172]!PassaExtenso_34_4</definedName>
    <definedName name="PassaExtenso_34_4_10" localSheetId="16">[334]!_TOT5</definedName>
    <definedName name="PassaExtenso_34_4_10" localSheetId="18">[334]!_TOT5</definedName>
    <definedName name="PassaExtenso_34_4_10" localSheetId="19">[334]!_TOT5</definedName>
    <definedName name="PassaExtenso_34_4_10" localSheetId="15">[334]!_TOT5</definedName>
    <definedName name="PassaExtenso_34_4_10" localSheetId="20">[334]!_TOT5</definedName>
    <definedName name="PassaExtenso_34_4_10" localSheetId="17">[334]!_TOT5</definedName>
    <definedName name="PassaExtenso_34_4_10">[334]!_TOT5</definedName>
    <definedName name="PassaExtenso_34_4_12" localSheetId="16">[315]!_TOT5</definedName>
    <definedName name="PassaExtenso_34_4_12" localSheetId="18">[315]!_TOT5</definedName>
    <definedName name="PassaExtenso_34_4_12" localSheetId="19">[315]!_TOT5</definedName>
    <definedName name="PassaExtenso_34_4_12" localSheetId="15">[315]!_TOT5</definedName>
    <definedName name="PassaExtenso_34_4_12" localSheetId="20">[315]!_TOT5</definedName>
    <definedName name="PassaExtenso_34_4_12" localSheetId="17">[315]!_TOT5</definedName>
    <definedName name="PassaExtenso_34_4_12">[315]!_TOT5</definedName>
    <definedName name="PassaExtenso_34_4_14" localSheetId="16">[316]!_TOT5</definedName>
    <definedName name="PassaExtenso_34_4_14" localSheetId="18">[316]!_TOT5</definedName>
    <definedName name="PassaExtenso_34_4_14" localSheetId="19">[316]!_TOT5</definedName>
    <definedName name="PassaExtenso_34_4_14" localSheetId="15">[316]!_TOT5</definedName>
    <definedName name="PassaExtenso_34_4_14" localSheetId="20">[316]!_TOT5</definedName>
    <definedName name="PassaExtenso_34_4_14" localSheetId="17">[316]!_TOT5</definedName>
    <definedName name="PassaExtenso_34_4_14">[316]!_TOT5</definedName>
    <definedName name="PassaExtenso_34_4_18" localSheetId="16">[317]!_TOT5</definedName>
    <definedName name="PassaExtenso_34_4_18" localSheetId="18">[317]!_TOT5</definedName>
    <definedName name="PassaExtenso_34_4_18" localSheetId="19">[317]!_TOT5</definedName>
    <definedName name="PassaExtenso_34_4_18" localSheetId="15">[317]!_TOT5</definedName>
    <definedName name="PassaExtenso_34_4_18" localSheetId="20">[317]!_TOT5</definedName>
    <definedName name="PassaExtenso_34_4_18" localSheetId="17">[317]!_TOT5</definedName>
    <definedName name="PassaExtenso_34_4_18">[317]!_TOT5</definedName>
    <definedName name="PassaExtenso_34_4_19">[172]!PassaExtenso_34_4_19</definedName>
    <definedName name="PassaExtenso_34_7">[172]!PassaExtenso_34_7</definedName>
    <definedName name="PassaExtenso_34_7_12" localSheetId="16">[319]!_TOT5</definedName>
    <definedName name="PassaExtenso_34_7_12" localSheetId="18">[319]!_TOT5</definedName>
    <definedName name="PassaExtenso_34_7_12" localSheetId="19">[319]!_TOT5</definedName>
    <definedName name="PassaExtenso_34_7_12" localSheetId="15">[319]!_TOT5</definedName>
    <definedName name="PassaExtenso_34_7_12" localSheetId="20">[319]!_TOT5</definedName>
    <definedName name="PassaExtenso_34_7_12" localSheetId="17">[319]!_TOT5</definedName>
    <definedName name="PassaExtenso_34_7_12">[319]!_TOT5</definedName>
    <definedName name="PassaExtenso_34_7_14" localSheetId="16">[278]!_TOT5</definedName>
    <definedName name="PassaExtenso_34_7_14" localSheetId="18">[278]!_TOT5</definedName>
    <definedName name="PassaExtenso_34_7_14" localSheetId="19">[278]!_TOT5</definedName>
    <definedName name="PassaExtenso_34_7_14" localSheetId="15">[278]!_TOT5</definedName>
    <definedName name="PassaExtenso_34_7_14" localSheetId="20">[278]!_TOT5</definedName>
    <definedName name="PassaExtenso_34_7_14" localSheetId="17">[278]!_TOT5</definedName>
    <definedName name="PassaExtenso_34_7_14">[278]!_TOT5</definedName>
    <definedName name="PassaExtenso_38">[172]!PassaExtenso_38</definedName>
    <definedName name="PassaExtenso_38_10" localSheetId="16">[336]!_TOT5</definedName>
    <definedName name="PassaExtenso_38_10" localSheetId="18">[336]!_TOT5</definedName>
    <definedName name="PassaExtenso_38_10" localSheetId="19">[336]!_TOT5</definedName>
    <definedName name="PassaExtenso_38_10" localSheetId="15">[336]!_TOT5</definedName>
    <definedName name="PassaExtenso_38_10" localSheetId="20">[336]!_TOT5</definedName>
    <definedName name="PassaExtenso_38_10" localSheetId="17">[336]!_TOT5</definedName>
    <definedName name="PassaExtenso_38_10">[336]!_TOT5</definedName>
    <definedName name="PassaExtenso_38_11">[172]!PassaExtenso_38_11</definedName>
    <definedName name="PassaExtenso_38_11_12" localSheetId="16">[321]!_TOT5</definedName>
    <definedName name="PassaExtenso_38_11_12" localSheetId="18">[321]!_TOT5</definedName>
    <definedName name="PassaExtenso_38_11_12" localSheetId="19">[321]!_TOT5</definedName>
    <definedName name="PassaExtenso_38_11_12" localSheetId="15">[321]!_TOT5</definedName>
    <definedName name="PassaExtenso_38_11_12" localSheetId="20">[321]!_TOT5</definedName>
    <definedName name="PassaExtenso_38_11_12" localSheetId="17">[321]!_TOT5</definedName>
    <definedName name="PassaExtenso_38_11_12">[321]!_TOT5</definedName>
    <definedName name="PassaExtenso_38_11_14" localSheetId="16">[322]!_TOT5</definedName>
    <definedName name="PassaExtenso_38_11_14" localSheetId="18">[322]!_TOT5</definedName>
    <definedName name="PassaExtenso_38_11_14" localSheetId="19">[322]!_TOT5</definedName>
    <definedName name="PassaExtenso_38_11_14" localSheetId="15">[322]!_TOT5</definedName>
    <definedName name="PassaExtenso_38_11_14" localSheetId="20">[322]!_TOT5</definedName>
    <definedName name="PassaExtenso_38_11_14" localSheetId="17">[322]!_TOT5</definedName>
    <definedName name="PassaExtenso_38_11_14">[322]!_TOT5</definedName>
    <definedName name="PassaExtenso_38_12" localSheetId="16">[337]!_TOT5</definedName>
    <definedName name="PassaExtenso_38_12" localSheetId="18">[337]!_TOT5</definedName>
    <definedName name="PassaExtenso_38_12" localSheetId="19">[337]!_TOT5</definedName>
    <definedName name="PassaExtenso_38_12" localSheetId="15">[337]!_TOT5</definedName>
    <definedName name="PassaExtenso_38_12" localSheetId="20">[337]!_TOT5</definedName>
    <definedName name="PassaExtenso_38_12" localSheetId="17">[337]!_TOT5</definedName>
    <definedName name="PassaExtenso_38_12">[337]!_TOT5</definedName>
    <definedName name="PassaExtenso_38_13">[172]!PassaExtenso_38_13</definedName>
    <definedName name="PassaExtenso_38_13_12" localSheetId="16">[307]!_TOT5</definedName>
    <definedName name="PassaExtenso_38_13_12" localSheetId="18">[307]!_TOT5</definedName>
    <definedName name="PassaExtenso_38_13_12" localSheetId="19">[307]!_TOT5</definedName>
    <definedName name="PassaExtenso_38_13_12" localSheetId="15">[307]!_TOT5</definedName>
    <definedName name="PassaExtenso_38_13_12" localSheetId="20">[307]!_TOT5</definedName>
    <definedName name="PassaExtenso_38_13_12" localSheetId="17">[307]!_TOT5</definedName>
    <definedName name="PassaExtenso_38_13_12">[307]!_TOT5</definedName>
    <definedName name="PassaExtenso_38_13_18" localSheetId="16">[311]!_TOT5</definedName>
    <definedName name="PassaExtenso_38_13_18" localSheetId="18">[311]!_TOT5</definedName>
    <definedName name="PassaExtenso_38_13_18" localSheetId="19">[311]!_TOT5</definedName>
    <definedName name="PassaExtenso_38_13_18" localSheetId="15">[311]!_TOT5</definedName>
    <definedName name="PassaExtenso_38_13_18" localSheetId="20">[311]!_TOT5</definedName>
    <definedName name="PassaExtenso_38_13_18" localSheetId="17">[311]!_TOT5</definedName>
    <definedName name="PassaExtenso_38_13_18">[311]!_TOT5</definedName>
    <definedName name="PassaExtenso_38_14" localSheetId="16">[292]!_TOT5</definedName>
    <definedName name="PassaExtenso_38_14" localSheetId="18">[292]!_TOT5</definedName>
    <definedName name="PassaExtenso_38_14" localSheetId="19">[292]!_TOT5</definedName>
    <definedName name="PassaExtenso_38_14" localSheetId="15">[292]!_TOT5</definedName>
    <definedName name="PassaExtenso_38_14" localSheetId="20">[292]!_TOT5</definedName>
    <definedName name="PassaExtenso_38_14" localSheetId="17">[292]!_TOT5</definedName>
    <definedName name="PassaExtenso_38_14">[292]!_TOT5</definedName>
    <definedName name="PassaExtenso_38_18" localSheetId="16">[324]!_TOT5</definedName>
    <definedName name="PassaExtenso_38_18" localSheetId="18">[324]!_TOT5</definedName>
    <definedName name="PassaExtenso_38_18" localSheetId="19">[324]!_TOT5</definedName>
    <definedName name="PassaExtenso_38_18" localSheetId="15">[324]!_TOT5</definedName>
    <definedName name="PassaExtenso_38_18" localSheetId="20">[324]!_TOT5</definedName>
    <definedName name="PassaExtenso_38_18" localSheetId="17">[324]!_TOT5</definedName>
    <definedName name="PassaExtenso_38_18">[324]!_TOT5</definedName>
    <definedName name="PassaExtenso_38_19">[172]!PassaExtenso_38_19</definedName>
    <definedName name="PassaExtenso_38_2">[172]!PassaExtenso_38_2</definedName>
    <definedName name="PassaExtenso_38_2_12" localSheetId="16">[338]!_TOT5</definedName>
    <definedName name="PassaExtenso_38_2_12" localSheetId="18">[338]!_TOT5</definedName>
    <definedName name="PassaExtenso_38_2_12" localSheetId="19">[338]!_TOT5</definedName>
    <definedName name="PassaExtenso_38_2_12" localSheetId="15">[338]!_TOT5</definedName>
    <definedName name="PassaExtenso_38_2_12" localSheetId="20">[338]!_TOT5</definedName>
    <definedName name="PassaExtenso_38_2_12" localSheetId="17">[338]!_TOT5</definedName>
    <definedName name="PassaExtenso_38_2_12">[338]!_TOT5</definedName>
    <definedName name="PassaExtenso_38_2_14" localSheetId="16">[339]!_TOT5</definedName>
    <definedName name="PassaExtenso_38_2_14" localSheetId="18">[339]!_TOT5</definedName>
    <definedName name="PassaExtenso_38_2_14" localSheetId="19">[339]!_TOT5</definedName>
    <definedName name="PassaExtenso_38_2_14" localSheetId="15">[339]!_TOT5</definedName>
    <definedName name="PassaExtenso_38_2_14" localSheetId="20">[339]!_TOT5</definedName>
    <definedName name="PassaExtenso_38_2_14" localSheetId="17">[339]!_TOT5</definedName>
    <definedName name="PassaExtenso_38_2_14">[339]!_TOT5</definedName>
    <definedName name="PassaExtenso_38_3">[172]!PassaExtenso_38_3</definedName>
    <definedName name="PassaExtenso_38_3_12" localSheetId="16">[175]!_TOT5</definedName>
    <definedName name="PassaExtenso_38_3_12" localSheetId="18">[175]!_TOT5</definedName>
    <definedName name="PassaExtenso_38_3_12" localSheetId="19">[175]!_TOT5</definedName>
    <definedName name="PassaExtenso_38_3_12" localSheetId="15">[175]!_TOT5</definedName>
    <definedName name="PassaExtenso_38_3_12" localSheetId="20">[175]!_TOT5</definedName>
    <definedName name="PassaExtenso_38_3_12" localSheetId="17">[175]!_TOT5</definedName>
    <definedName name="PassaExtenso_38_3_12">[175]!_TOT5</definedName>
    <definedName name="PassaExtenso_38_3_14" localSheetId="16">[340]!_TOT5</definedName>
    <definedName name="PassaExtenso_38_3_14" localSheetId="18">[340]!_TOT5</definedName>
    <definedName name="PassaExtenso_38_3_14" localSheetId="19">[340]!_TOT5</definedName>
    <definedName name="PassaExtenso_38_3_14" localSheetId="15">[340]!_TOT5</definedName>
    <definedName name="PassaExtenso_38_3_14" localSheetId="20">[340]!_TOT5</definedName>
    <definedName name="PassaExtenso_38_3_14" localSheetId="17">[340]!_TOT5</definedName>
    <definedName name="PassaExtenso_38_3_14">[340]!_TOT5</definedName>
    <definedName name="PassaExtenso_38_4">[172]!PassaExtenso_38_4</definedName>
    <definedName name="PassaExtenso_38_4_10" localSheetId="16">[341]!_TOT5</definedName>
    <definedName name="PassaExtenso_38_4_10" localSheetId="18">[341]!_TOT5</definedName>
    <definedName name="PassaExtenso_38_4_10" localSheetId="19">[341]!_TOT5</definedName>
    <definedName name="PassaExtenso_38_4_10" localSheetId="15">[341]!_TOT5</definedName>
    <definedName name="PassaExtenso_38_4_10" localSheetId="20">[341]!_TOT5</definedName>
    <definedName name="PassaExtenso_38_4_10" localSheetId="17">[341]!_TOT5</definedName>
    <definedName name="PassaExtenso_38_4_10">[341]!_TOT5</definedName>
    <definedName name="PassaExtenso_38_4_12" localSheetId="16">[325]!_TOT5</definedName>
    <definedName name="PassaExtenso_38_4_12" localSheetId="18">[325]!_TOT5</definedName>
    <definedName name="PassaExtenso_38_4_12" localSheetId="19">[325]!_TOT5</definedName>
    <definedName name="PassaExtenso_38_4_12" localSheetId="15">[325]!_TOT5</definedName>
    <definedName name="PassaExtenso_38_4_12" localSheetId="20">[325]!_TOT5</definedName>
    <definedName name="PassaExtenso_38_4_12" localSheetId="17">[325]!_TOT5</definedName>
    <definedName name="PassaExtenso_38_4_12">[325]!_TOT5</definedName>
    <definedName name="PassaExtenso_38_4_14" localSheetId="16">[342]!_TOT5</definedName>
    <definedName name="PassaExtenso_38_4_14" localSheetId="18">[342]!_TOT5</definedName>
    <definedName name="PassaExtenso_38_4_14" localSheetId="19">[342]!_TOT5</definedName>
    <definedName name="PassaExtenso_38_4_14" localSheetId="15">[342]!_TOT5</definedName>
    <definedName name="PassaExtenso_38_4_14" localSheetId="20">[342]!_TOT5</definedName>
    <definedName name="PassaExtenso_38_4_14" localSheetId="17">[342]!_TOT5</definedName>
    <definedName name="PassaExtenso_38_4_14">[342]!_TOT5</definedName>
    <definedName name="PassaExtenso_38_4_18" localSheetId="16">[326]!_TOT5</definedName>
    <definedName name="PassaExtenso_38_4_18" localSheetId="18">[326]!_TOT5</definedName>
    <definedName name="PassaExtenso_38_4_18" localSheetId="19">[326]!_TOT5</definedName>
    <definedName name="PassaExtenso_38_4_18" localSheetId="15">[326]!_TOT5</definedName>
    <definedName name="PassaExtenso_38_4_18" localSheetId="20">[326]!_TOT5</definedName>
    <definedName name="PassaExtenso_38_4_18" localSheetId="17">[326]!_TOT5</definedName>
    <definedName name="PassaExtenso_38_4_18">[326]!_TOT5</definedName>
    <definedName name="PassaExtenso_38_4_19">[172]!PassaExtenso_38_4_19</definedName>
    <definedName name="PassaExtenso_38_7">[172]!PassaExtenso_38_7</definedName>
    <definedName name="PassaExtenso_38_7_12" localSheetId="16">[335]!_TOT5</definedName>
    <definedName name="PassaExtenso_38_7_12" localSheetId="18">[335]!_TOT5</definedName>
    <definedName name="PassaExtenso_38_7_12" localSheetId="19">[335]!_TOT5</definedName>
    <definedName name="PassaExtenso_38_7_12" localSheetId="15">[335]!_TOT5</definedName>
    <definedName name="PassaExtenso_38_7_12" localSheetId="20">[335]!_TOT5</definedName>
    <definedName name="PassaExtenso_38_7_12" localSheetId="17">[335]!_TOT5</definedName>
    <definedName name="PassaExtenso_38_7_12">[335]!_TOT5</definedName>
    <definedName name="PassaExtenso_38_7_14" localSheetId="16">[329]!_TOT5</definedName>
    <definedName name="PassaExtenso_38_7_14" localSheetId="18">[329]!_TOT5</definedName>
    <definedName name="PassaExtenso_38_7_14" localSheetId="19">[329]!_TOT5</definedName>
    <definedName name="PassaExtenso_38_7_14" localSheetId="15">[329]!_TOT5</definedName>
    <definedName name="PassaExtenso_38_7_14" localSheetId="20">[329]!_TOT5</definedName>
    <definedName name="PassaExtenso_38_7_14" localSheetId="17">[329]!_TOT5</definedName>
    <definedName name="PassaExtenso_38_7_14">[329]!_TOT5</definedName>
    <definedName name="passaextenso_39">[172]!passaextenso_39</definedName>
    <definedName name="PassaExtenso_4">#N/A</definedName>
    <definedName name="PassaExtenso_5">#N/A</definedName>
    <definedName name="PassaExtenso_6">"#NAME!PassaExtenso"</definedName>
    <definedName name="PassaExtenso_7">"#NAME!PassaExtenso"</definedName>
    <definedName name="PassaExtenso_8" localSheetId="16">[335]!_TEB4</definedName>
    <definedName name="PassaExtenso_8" localSheetId="18">[335]!_TEB4</definedName>
    <definedName name="PassaExtenso_8" localSheetId="19">[335]!_TEB4</definedName>
    <definedName name="PassaExtenso_8" localSheetId="15">[335]!_TEB4</definedName>
    <definedName name="PassaExtenso_8" localSheetId="20">[335]!_TEB4</definedName>
    <definedName name="PassaExtenso_8" localSheetId="17">[335]!_TEB4</definedName>
    <definedName name="PassaExtenso_8">[335]!_TEB4</definedName>
    <definedName name="PassaExtenso_9">#N/A</definedName>
    <definedName name="PATA" localSheetId="4">#REF!</definedName>
    <definedName name="PATA" localSheetId="15">#REF!</definedName>
    <definedName name="PATA" localSheetId="9">#REF!</definedName>
    <definedName name="PATA" localSheetId="8">#REF!</definedName>
    <definedName name="PATA">#REF!</definedName>
    <definedName name="PATO">"$#REF!.$A$5:$J$84"</definedName>
    <definedName name="patoetapa">'[343]QUADRO COMPARATIVO'!$AA$1:$AA$51</definedName>
    <definedName name="PAUSETIMER" localSheetId="4">#REF!</definedName>
    <definedName name="PAUSETIMER" localSheetId="15">#REF!</definedName>
    <definedName name="PAUSETIMER" localSheetId="9">#REF!</definedName>
    <definedName name="PAUSETIMER" localSheetId="8">#REF!</definedName>
    <definedName name="PAUSETIMER">#REF!</definedName>
    <definedName name="PAV" localSheetId="4">#REF!</definedName>
    <definedName name="PAV" localSheetId="15">#REF!</definedName>
    <definedName name="pav" localSheetId="21">'[174]RESUMO-Medição'!$P$56</definedName>
    <definedName name="PAV" localSheetId="9">#REF!</definedName>
    <definedName name="PAV" localSheetId="8">#REF!</definedName>
    <definedName name="PAV">#REF!</definedName>
    <definedName name="PAV_2" localSheetId="4">#REF!</definedName>
    <definedName name="PAV_2" localSheetId="15">#REF!</definedName>
    <definedName name="PAV_2" localSheetId="21">#REF!</definedName>
    <definedName name="PAV_2" localSheetId="9">#REF!</definedName>
    <definedName name="PAV_2" localSheetId="8">#REF!</definedName>
    <definedName name="PAV_2">#REF!</definedName>
    <definedName name="PAV_25" localSheetId="4">[344]RESUMO_AUT1!#REF!</definedName>
    <definedName name="PAV_25" localSheetId="15">[344]RESUMO_AUT1!#REF!</definedName>
    <definedName name="PAV_25" localSheetId="9">[344]RESUMO_AUT1!#REF!</definedName>
    <definedName name="PAV_25" localSheetId="8">[344]RESUMO_AUT1!#REF!</definedName>
    <definedName name="PAV_25">[344]RESUMO_AUT1!#REF!</definedName>
    <definedName name="PAV_MAR94" localSheetId="4">#REF!</definedName>
    <definedName name="PAV_MAR94" localSheetId="3">#REF!</definedName>
    <definedName name="PAV_MAR94" localSheetId="15">#REF!</definedName>
    <definedName name="PAV_MAR94" localSheetId="7">#REF!</definedName>
    <definedName name="PAV_MAR94" localSheetId="9">#REF!</definedName>
    <definedName name="PAV_MAR94" localSheetId="8">#REF!</definedName>
    <definedName name="PAV_MAR94">#REF!</definedName>
    <definedName name="pave" localSheetId="4">'[237]Planilha 358 (Saldo)'!$J$199</definedName>
    <definedName name="pave">'[237]Planilha 358 (Saldo)'!$J$199</definedName>
    <definedName name="PAVI" localSheetId="4">#REF!</definedName>
    <definedName name="PAVI" localSheetId="15">#REF!</definedName>
    <definedName name="pavi" localSheetId="21">#REF!</definedName>
    <definedName name="PAVI" localSheetId="9">#REF!</definedName>
    <definedName name="PAVI" localSheetId="8">#REF!</definedName>
    <definedName name="PAVI">#REF!</definedName>
    <definedName name="PAVI_10" localSheetId="4">#REF!+#REF!</definedName>
    <definedName name="PAVI_10" localSheetId="15">#REF!+#REF!</definedName>
    <definedName name="PAVI_10" localSheetId="9">#REF!+#REF!</definedName>
    <definedName name="PAVI_10" localSheetId="8">#REF!+#REF!</definedName>
    <definedName name="PAVI_10">#REF!+#REF!</definedName>
    <definedName name="pavi_11" localSheetId="4">[211]RESUMO!#REF!</definedName>
    <definedName name="pavi_11" localSheetId="15">[211]RESUMO!#REF!</definedName>
    <definedName name="pavi_11" localSheetId="9">[211]RESUMO!#REF!</definedName>
    <definedName name="pavi_11" localSheetId="8">[211]RESUMO!#REF!</definedName>
    <definedName name="pavi_11">[211]RESUMO!#REF!</definedName>
    <definedName name="pavi_2" localSheetId="4">'[212]Crongrama SEET (2)'!#REF!</definedName>
    <definedName name="pavi_2" localSheetId="15">'[212]Crongrama SEET (2)'!#REF!</definedName>
    <definedName name="pavi_2" localSheetId="9">'[212]Crongrama SEET (2)'!#REF!</definedName>
    <definedName name="pavi_2" localSheetId="8">'[212]Crongrama SEET (2)'!#REF!</definedName>
    <definedName name="pavi_2">'[212]Crongrama SEET (2)'!#REF!</definedName>
    <definedName name="pavi_4">"$#REF!.$H$42"</definedName>
    <definedName name="pavi_5" localSheetId="4">#REF!</definedName>
    <definedName name="pavi_5" localSheetId="15">#REF!</definedName>
    <definedName name="pavi_5" localSheetId="9">#REF!</definedName>
    <definedName name="pavi_5" localSheetId="8">#REF!</definedName>
    <definedName name="pavi_5">#REF!</definedName>
    <definedName name="PAVI_6" localSheetId="4">#REF!+#REF!</definedName>
    <definedName name="PAVI_6" localSheetId="15">#REF!+#REF!</definedName>
    <definedName name="PAVI_6" localSheetId="9">#REF!+#REF!</definedName>
    <definedName name="PAVI_6" localSheetId="8">#REF!+#REF!</definedName>
    <definedName name="PAVI_6">#REF!+#REF!</definedName>
    <definedName name="PAVI_9" localSheetId="4">#REF!+#REF!</definedName>
    <definedName name="PAVI_9" localSheetId="15">#REF!+#REF!</definedName>
    <definedName name="PAVI_9" localSheetId="9">#REF!+#REF!</definedName>
    <definedName name="PAVI_9" localSheetId="8">#REF!+#REF!</definedName>
    <definedName name="PAVI_9">#REF!+#REF!</definedName>
    <definedName name="Pavi2" localSheetId="15">#REF!</definedName>
    <definedName name="Pavi2" localSheetId="21">#REF!</definedName>
    <definedName name="Pavi2">#REF!</definedName>
    <definedName name="PAVIM" localSheetId="15">#REF!</definedName>
    <definedName name="PAVIM">#REF!</definedName>
    <definedName name="PAVIMENT." localSheetId="4">#REF!</definedName>
    <definedName name="PAVIMENT." localSheetId="3">[88]TERRAPLENAGEM!#REF!</definedName>
    <definedName name="PAVIMENT." localSheetId="15">#REF!</definedName>
    <definedName name="PAVIMENT." localSheetId="7">#REF!</definedName>
    <definedName name="PAVIMENT." localSheetId="9">#REF!</definedName>
    <definedName name="PAVIMENT." localSheetId="8">#REF!</definedName>
    <definedName name="PAVIMENT.">[89]TERRAPLENAGEM!#REF!</definedName>
    <definedName name="PAVIMENTA" localSheetId="3">#REF!</definedName>
    <definedName name="PAVIMENTA">#REF!</definedName>
    <definedName name="pavimentacao" localSheetId="15">#REF!</definedName>
    <definedName name="pavimentacao">#REF!</definedName>
    <definedName name="Pavimentação" localSheetId="15">#REF!</definedName>
    <definedName name="Pavimentação">#REF!</definedName>
    <definedName name="Pavimentação_11" localSheetId="15">#REF!</definedName>
    <definedName name="Pavimentação_11">#REF!</definedName>
    <definedName name="Pavimentação_3" localSheetId="15">#REF!</definedName>
    <definedName name="Pavimentação_3">#REF!</definedName>
    <definedName name="Pavimentação_4" localSheetId="15">#REF!</definedName>
    <definedName name="Pavimentação_4">#REF!</definedName>
    <definedName name="PAVIMENTAÇÃO1" hidden="1">{#N/A,#N/A,TRUE,"Serviços"}</definedName>
    <definedName name="PAVIMENTONOVO" localSheetId="4">[345]QuQuant!#REF!</definedName>
    <definedName name="PAVIMENTONOVO" localSheetId="15">[345]QuQuant!#REF!</definedName>
    <definedName name="PAVIMENTONOVO" localSheetId="9">[345]QuQuant!#REF!</definedName>
    <definedName name="PAVIMENTONOVO" localSheetId="8">[345]QuQuant!#REF!</definedName>
    <definedName name="PAVIMENTONOVO">[345]QuQuant!#REF!</definedName>
    <definedName name="PAVIMENTONOVO_25" localSheetId="4">[345]QuQuant!#REF!</definedName>
    <definedName name="PAVIMENTONOVO_25" localSheetId="15">[345]QuQuant!#REF!</definedName>
    <definedName name="PAVIMENTONOVO_25" localSheetId="9">[345]QuQuant!#REF!</definedName>
    <definedName name="PAVIMENTONOVO_25" localSheetId="8">[345]QuQuant!#REF!</definedName>
    <definedName name="PAVIMENTONOVO_25">[345]QuQuant!#REF!</definedName>
    <definedName name="Payment_Needed">"Pagamento necessário"</definedName>
    <definedName name="PAZ.COM.N" localSheetId="4" hidden="1">{"'TelRDAV'!$A$1:$T$20"}</definedName>
    <definedName name="PAZ.COM.N" localSheetId="9" hidden="1">{"'TelRDAV'!$A$1:$T$20"}</definedName>
    <definedName name="PAZ.COM.N" localSheetId="8" hidden="1">{"'TelRDAV'!$A$1:$T$20"}</definedName>
    <definedName name="PAZ.COM.N" hidden="1">{"'TelRDAV'!$A$1:$T$20"}</definedName>
    <definedName name="PCAIA">"'file:///D:/Meus documentos/ANASTÁCIO/SERCEL/BR262990800.xls'#$SERVIÇOS.$#REF!$#REF!"</definedName>
    <definedName name="PCAIA_11" localSheetId="4">[70]SERVIÇOS!#REF!</definedName>
    <definedName name="PCAIA_11" localSheetId="15">[70]SERVIÇOS!#REF!</definedName>
    <definedName name="PCAIA_11" localSheetId="9">[70]SERVIÇOS!#REF!</definedName>
    <definedName name="PCAIA_11" localSheetId="8">[70]SERVIÇOS!#REF!</definedName>
    <definedName name="PCAIA_11">[70]SERVIÇOS!#REF!</definedName>
    <definedName name="PCCARR" localSheetId="4">'[72]SERVIÇOS digitado'!#REF!</definedName>
    <definedName name="PCCARR" localSheetId="15">'[72]SERVIÇOS digitado'!#REF!</definedName>
    <definedName name="PCCARR" localSheetId="9">'[72]SERVIÇOS digitado'!#REF!</definedName>
    <definedName name="PCCARR" localSheetId="8">'[72]SERVIÇOS digitado'!#REF!</definedName>
    <definedName name="PCCARR">'[72]SERVIÇOS digitado'!#REF!</definedName>
    <definedName name="PCDF" localSheetId="4">'[72]SERVIÇOS digitado'!#REF!</definedName>
    <definedName name="PCDF" localSheetId="15">'[72]SERVIÇOS digitado'!#REF!</definedName>
    <definedName name="PCDF" localSheetId="9">'[72]SERVIÇOS digitado'!#REF!</definedName>
    <definedName name="PCDF" localSheetId="8">'[72]SERVIÇOS digitado'!#REF!</definedName>
    <definedName name="PCDF">'[72]SERVIÇOS digitado'!#REF!</definedName>
    <definedName name="PCS" localSheetId="4">'[87]SERVIÇOS digitado'!$H$39</definedName>
    <definedName name="PCS">'[72]SERVIÇOS digitado'!$H$39</definedName>
    <definedName name="PCSA" localSheetId="4">'[72]SERVIÇOS digitado'!#REF!</definedName>
    <definedName name="PCSA" localSheetId="15">'[72]SERVIÇOS digitado'!#REF!</definedName>
    <definedName name="PCSA" localSheetId="9">'[72]SERVIÇOS digitado'!#REF!</definedName>
    <definedName name="PCSA" localSheetId="8">'[72]SERVIÇOS digitado'!#REF!</definedName>
    <definedName name="PCSA">'[72]SERVIÇOS digitado'!#REF!</definedName>
    <definedName name="PCST" localSheetId="4">'[72]SERVIÇOS digitado'!#REF!</definedName>
    <definedName name="PCST" localSheetId="15">'[72]SERVIÇOS digitado'!#REF!</definedName>
    <definedName name="PCST" localSheetId="9">'[72]SERVIÇOS digitado'!#REF!</definedName>
    <definedName name="PCST" localSheetId="8">'[72]SERVIÇOS digitado'!#REF!</definedName>
    <definedName name="PCST">'[72]SERVIÇOS digitado'!#REF!</definedName>
    <definedName name="PDCA" localSheetId="4" hidden="1">{"'RR'!$A$2:$E$81"}</definedName>
    <definedName name="PDCA" localSheetId="9" hidden="1">{"'RR'!$A$2:$E$81"}</definedName>
    <definedName name="PDCA" localSheetId="8" hidden="1">{"'RR'!$A$2:$E$81"}</definedName>
    <definedName name="PDCA" hidden="1">{"'RR'!$A$2:$E$81"}</definedName>
    <definedName name="PDE">#REF!</definedName>
    <definedName name="PDM" localSheetId="4">[54]DADOS!$C$13</definedName>
    <definedName name="PDM">[55]DADOS!$C$13</definedName>
    <definedName name="PED" localSheetId="21">#REF!</definedName>
    <definedName name="ped">'[45]Mão de Obra'!$E$20</definedName>
    <definedName name="PED.PISTA" localSheetId="4">#REF!</definedName>
    <definedName name="PED.PISTA" localSheetId="15">#REF!</definedName>
    <definedName name="PED.PISTA" localSheetId="9">#REF!</definedName>
    <definedName name="PED.PISTA" localSheetId="8">#REF!</definedName>
    <definedName name="PED.PISTA">#REF!</definedName>
    <definedName name="PEDA">#REF!</definedName>
    <definedName name="pedr" localSheetId="4">#REF!</definedName>
    <definedName name="pedr" localSheetId="15">#REF!</definedName>
    <definedName name="pedr" localSheetId="9">#REF!</definedName>
    <definedName name="pedr" localSheetId="8">#REF!</definedName>
    <definedName name="pedr">#REF!</definedName>
    <definedName name="PEDR.PISTA" localSheetId="4">#REF!</definedName>
    <definedName name="PEDR.PISTA" localSheetId="15">#REF!</definedName>
    <definedName name="PEDR.PISTA" localSheetId="9">#REF!</definedName>
    <definedName name="PEDR.PISTA" localSheetId="8">#REF!</definedName>
    <definedName name="PEDR.PISTA">#REF!</definedName>
    <definedName name="PEDRA">[119]COTAÇÕES!$U$36:$U$39</definedName>
    <definedName name="pedre">#REF!</definedName>
    <definedName name="PEDREIRA" localSheetId="4">#REF!</definedName>
    <definedName name="PEDREIRA" localSheetId="15">#REF!</definedName>
    <definedName name="PEDREIRA" localSheetId="21">#REF!</definedName>
    <definedName name="PEDREIRA">#REF!</definedName>
    <definedName name="PEDREIRA.PISTA" localSheetId="4">[116]Diagrama!$E$46</definedName>
    <definedName name="PEDREIRA.PISTA">[117]Diagrama!$E$46</definedName>
    <definedName name="PEDREIRA.USINA" localSheetId="4">[116]Diagrama!$E$45</definedName>
    <definedName name="PEDREIRA.USINA">[117]Diagrama!$E$45</definedName>
    <definedName name="PEDREIRA_10" localSheetId="4">#REF!</definedName>
    <definedName name="PEDREIRA_10" localSheetId="15">#REF!</definedName>
    <definedName name="PEDREIRA_10" localSheetId="9">#REF!</definedName>
    <definedName name="PEDREIRA_10" localSheetId="8">#REF!</definedName>
    <definedName name="PEDREIRA_10">#REF!</definedName>
    <definedName name="PEDREIRA_4">"$'memória de calculo_liquida'.$#REF!$#REF!"</definedName>
    <definedName name="PEDREIRA_5" localSheetId="15">'[103]memória de calculo_liquida'!#REF!</definedName>
    <definedName name="PEDREIRA_5" localSheetId="9">'[103]memória de calculo_liquida'!#REF!</definedName>
    <definedName name="PEDREIRA_5">'[103]memória de calculo_liquida'!#REF!</definedName>
    <definedName name="PEDREIRA_5_11" localSheetId="4">'[104]memória de calculo_liquida'!#REF!</definedName>
    <definedName name="PEDREIRA_5_11" localSheetId="15">'[104]memória de calculo_liquida'!#REF!</definedName>
    <definedName name="PEDREIRA_5_11" localSheetId="9">'[104]memória de calculo_liquida'!#REF!</definedName>
    <definedName name="PEDREIRA_5_11" localSheetId="8">'[104]memória de calculo_liquida'!#REF!</definedName>
    <definedName name="PEDREIRA_5_11">'[104]memória de calculo_liquida'!#REF!</definedName>
    <definedName name="PEDREIRA_5_4" localSheetId="4">#REF!</definedName>
    <definedName name="PEDREIRA_5_4" localSheetId="15">#REF!</definedName>
    <definedName name="PEDREIRA_5_4" localSheetId="9">#REF!</definedName>
    <definedName name="PEDREIRA_5_4" localSheetId="8">#REF!</definedName>
    <definedName name="PEDREIRA_5_4">#REF!</definedName>
    <definedName name="PEDREIRA_6" localSheetId="4">#REF!</definedName>
    <definedName name="PEDREIRA_6" localSheetId="15">#REF!</definedName>
    <definedName name="PEDREIRA_6" localSheetId="9">#REF!</definedName>
    <definedName name="PEDREIRA_6" localSheetId="8">#REF!</definedName>
    <definedName name="PEDREIRA_6">#REF!</definedName>
    <definedName name="PEDREIRA_9" localSheetId="4">#REF!</definedName>
    <definedName name="PEDREIRA_9" localSheetId="15">#REF!</definedName>
    <definedName name="PEDREIRA_9" localSheetId="9">#REF!</definedName>
    <definedName name="PEDREIRA_9" localSheetId="8">#REF!</definedName>
    <definedName name="PEDREIRA_9">#REF!</definedName>
    <definedName name="PEDREIRA_P" localSheetId="15">#REF!</definedName>
    <definedName name="PEDREIRA_P">#REF!</definedName>
    <definedName name="pedreiro">[346]Pedreiro!$J$18</definedName>
    <definedName name="PEMN" localSheetId="4">'[72]SERVIÇOS digitado'!#REF!</definedName>
    <definedName name="PEMN" localSheetId="15">'[72]SERVIÇOS digitado'!#REF!</definedName>
    <definedName name="PEMN" localSheetId="9">'[72]SERVIÇOS digitado'!#REF!</definedName>
    <definedName name="PEMN" localSheetId="8">'[72]SERVIÇOS digitado'!#REF!</definedName>
    <definedName name="PEMN">'[72]SERVIÇOS digitado'!#REF!</definedName>
    <definedName name="PEN" localSheetId="4">[35]SERVIÇOS!$G$59</definedName>
    <definedName name="PEN" localSheetId="15">'[72]SERVIÇOS digitado'!#REF!</definedName>
    <definedName name="PEN" localSheetId="9">'[72]SERVIÇOS digitado'!#REF!</definedName>
    <definedName name="PEN" localSheetId="8">'[72]SERVIÇOS digitado'!#REF!</definedName>
    <definedName name="PEN">'[72]SERVIÇOS digitado'!#REF!</definedName>
    <definedName name="PEN_13">[35]SERVIÇOS!$G$59</definedName>
    <definedName name="PEN_39">[35]SERVIÇOS!$G$59</definedName>
    <definedName name="PEN_6">[35]SERVIÇOS!$G$59</definedName>
    <definedName name="pendencias2" localSheetId="4" hidden="1">{#N/A,#N/A,FALSE,"GERAL";#N/A,#N/A,FALSE,"012-96";#N/A,#N/A,FALSE,"018-96";#N/A,#N/A,FALSE,"027-96";#N/A,#N/A,FALSE,"059-96";#N/A,#N/A,FALSE,"076-96";#N/A,#N/A,FALSE,"019-97";#N/A,#N/A,FALSE,"021-97";#N/A,#N/A,FALSE,"022-97";#N/A,#N/A,FALSE,"028-97"}</definedName>
    <definedName name="pendencias2" localSheetId="9" hidden="1">{#N/A,#N/A,FALSE,"GERAL";#N/A,#N/A,FALSE,"012-96";#N/A,#N/A,FALSE,"018-96";#N/A,#N/A,FALSE,"027-96";#N/A,#N/A,FALSE,"059-96";#N/A,#N/A,FALSE,"076-96";#N/A,#N/A,FALSE,"019-97";#N/A,#N/A,FALSE,"021-97";#N/A,#N/A,FALSE,"022-97";#N/A,#N/A,FALSE,"028-97"}</definedName>
    <definedName name="pendencias2" localSheetId="8" hidden="1">{#N/A,#N/A,FALSE,"GERAL";#N/A,#N/A,FALSE,"012-96";#N/A,#N/A,FALSE,"018-96";#N/A,#N/A,FALSE,"027-96";#N/A,#N/A,FALSE,"059-96";#N/A,#N/A,FALSE,"076-96";#N/A,#N/A,FALSE,"019-97";#N/A,#N/A,FALSE,"021-97";#N/A,#N/A,FALSE,"022-97";#N/A,#N/A,FALSE,"028-97"}</definedName>
    <definedName name="pendencias2" hidden="1">{#N/A,#N/A,FALSE,"GERAL";#N/A,#N/A,FALSE,"012-96";#N/A,#N/A,FALSE,"018-96";#N/A,#N/A,FALSE,"027-96";#N/A,#N/A,FALSE,"059-96";#N/A,#N/A,FALSE,"076-96";#N/A,#N/A,FALSE,"019-97";#N/A,#N/A,FALSE,"021-97";#N/A,#N/A,FALSE,"022-97";#N/A,#N/A,FALSE,"028-97"}</definedName>
    <definedName name="pendencias3" localSheetId="4" hidden="1">{#N/A,#N/A,FALSE,"GERAL";#N/A,#N/A,FALSE,"012-96";#N/A,#N/A,FALSE,"018-96";#N/A,#N/A,FALSE,"027-96";#N/A,#N/A,FALSE,"059-96";#N/A,#N/A,FALSE,"076-96";#N/A,#N/A,FALSE,"019-97";#N/A,#N/A,FALSE,"021-97";#N/A,#N/A,FALSE,"022-97";#N/A,#N/A,FALSE,"028-97"}</definedName>
    <definedName name="pendencias3" localSheetId="9" hidden="1">{#N/A,#N/A,FALSE,"GERAL";#N/A,#N/A,FALSE,"012-96";#N/A,#N/A,FALSE,"018-96";#N/A,#N/A,FALSE,"027-96";#N/A,#N/A,FALSE,"059-96";#N/A,#N/A,FALSE,"076-96";#N/A,#N/A,FALSE,"019-97";#N/A,#N/A,FALSE,"021-97";#N/A,#N/A,FALSE,"022-97";#N/A,#N/A,FALSE,"028-97"}</definedName>
    <definedName name="pendencias3" localSheetId="8" hidden="1">{#N/A,#N/A,FALSE,"GERAL";#N/A,#N/A,FALSE,"012-96";#N/A,#N/A,FALSE,"018-96";#N/A,#N/A,FALSE,"027-96";#N/A,#N/A,FALSE,"059-96";#N/A,#N/A,FALSE,"076-96";#N/A,#N/A,FALSE,"019-97";#N/A,#N/A,FALSE,"021-97";#N/A,#N/A,FALSE,"022-97";#N/A,#N/A,FALSE,"028-97"}</definedName>
    <definedName name="pendencias3" hidden="1">{#N/A,#N/A,FALSE,"GERAL";#N/A,#N/A,FALSE,"012-96";#N/A,#N/A,FALSE,"018-96";#N/A,#N/A,FALSE,"027-96";#N/A,#N/A,FALSE,"059-96";#N/A,#N/A,FALSE,"076-96";#N/A,#N/A,FALSE,"019-97";#N/A,#N/A,FALSE,"021-97";#N/A,#N/A,FALSE,"022-97";#N/A,#N/A,FALSE,"028-97"}</definedName>
    <definedName name="PENEIRA" localSheetId="4" hidden="1">{#N/A,#N/A,FALSE,"GERAL";#N/A,#N/A,FALSE,"012-96";#N/A,#N/A,FALSE,"018-96";#N/A,#N/A,FALSE,"027-96";#N/A,#N/A,FALSE,"059-96";#N/A,#N/A,FALSE,"076-96";#N/A,#N/A,FALSE,"019-97";#N/A,#N/A,FALSE,"021-97";#N/A,#N/A,FALSE,"022-97";#N/A,#N/A,FALSE,"028-97"}</definedName>
    <definedName name="PENEIRA" localSheetId="9" hidden="1">{#N/A,#N/A,FALSE,"GERAL";#N/A,#N/A,FALSE,"012-96";#N/A,#N/A,FALSE,"018-96";#N/A,#N/A,FALSE,"027-96";#N/A,#N/A,FALSE,"059-96";#N/A,#N/A,FALSE,"076-96";#N/A,#N/A,FALSE,"019-97";#N/A,#N/A,FALSE,"021-97";#N/A,#N/A,FALSE,"022-97";#N/A,#N/A,FALSE,"028-97"}</definedName>
    <definedName name="PENEIRA" localSheetId="8" hidden="1">{#N/A,#N/A,FALSE,"GERAL";#N/A,#N/A,FALSE,"012-96";#N/A,#N/A,FALSE,"018-96";#N/A,#N/A,FALSE,"027-96";#N/A,#N/A,FALSE,"059-96";#N/A,#N/A,FALSE,"076-96";#N/A,#N/A,FALSE,"019-97";#N/A,#N/A,FALSE,"021-97";#N/A,#N/A,FALSE,"022-97";#N/A,#N/A,FALSE,"028-97"}</definedName>
    <definedName name="PENEIRA" hidden="1">{#N/A,#N/A,FALSE,"GERAL";#N/A,#N/A,FALSE,"012-96";#N/A,#N/A,FALSE,"018-96";#N/A,#N/A,FALSE,"027-96";#N/A,#N/A,FALSE,"059-96";#N/A,#N/A,FALSE,"076-96";#N/A,#N/A,FALSE,"019-97";#N/A,#N/A,FALSE,"021-97";#N/A,#N/A,FALSE,"022-97";#N/A,#N/A,FALSE,"028-97"}</definedName>
    <definedName name="PER" localSheetId="4">[298]DG!$J$7</definedName>
    <definedName name="PER">[298]DG!$J$7</definedName>
    <definedName name="PERCENTUAL" localSheetId="4">[177]Adequação!#REF!</definedName>
    <definedName name="PERCENTUAL" localSheetId="15">[177]Adequação!#REF!</definedName>
    <definedName name="PERCENTUAL" localSheetId="9">[177]Adequação!#REF!</definedName>
    <definedName name="PERCENTUAL" localSheetId="8">[177]Adequação!#REF!</definedName>
    <definedName name="PERCENTUAL">[177]Adequação!#REF!</definedName>
    <definedName name="PERCENTUAL2" localSheetId="4">[177]Adequação!#REF!</definedName>
    <definedName name="PERCENTUAL2" localSheetId="15">[177]Adequação!#REF!</definedName>
    <definedName name="PERCENTUAL2" localSheetId="9">[177]Adequação!#REF!</definedName>
    <definedName name="PERCENTUAL2" localSheetId="8">[177]Adequação!#REF!</definedName>
    <definedName name="PERCENTUAL2">[177]Adequação!#REF!</definedName>
    <definedName name="PercResid." localSheetId="4">#REF!</definedName>
    <definedName name="PercResid." localSheetId="15">#REF!</definedName>
    <definedName name="PercResid." localSheetId="9">#REF!</definedName>
    <definedName name="PercResid." localSheetId="8">#REF!</definedName>
    <definedName name="PercResid.">#REF!</definedName>
    <definedName name="PERIOD">[216]Dados_Gerais!$C$27</definedName>
    <definedName name="periodo" localSheetId="4">[122]DADOS!$B$11</definedName>
    <definedName name="periodo">[122]DADOS!$B$11</definedName>
    <definedName name="Periodo_Acumulado">[23]DADOS!$B$22</definedName>
    <definedName name="Periodo_Liquido">[23]DADOS!$B$21</definedName>
    <definedName name="periodo_med" localSheetId="4">[122]DADOS!$B$11</definedName>
    <definedName name="periodo_med">[122]DADOS!$B$11</definedName>
    <definedName name="PERIODOLIQUIDO" localSheetId="4">#REF!</definedName>
    <definedName name="PERIODOLIQUIDO" localSheetId="15">#REF!</definedName>
    <definedName name="PERIODOLIQUIDO" localSheetId="9">#REF!</definedName>
    <definedName name="PERIODOLIQUIDO" localSheetId="8">#REF!</definedName>
    <definedName name="PERIODOLIQUIDO">#REF!</definedName>
    <definedName name="PERIODOLIQUIDO_11" localSheetId="4">#REF!</definedName>
    <definedName name="PERIODOLIQUIDO_11" localSheetId="15">#REF!</definedName>
    <definedName name="PERIODOLIQUIDO_11" localSheetId="9">#REF!</definedName>
    <definedName name="PERIODOLIQUIDO_11" localSheetId="8">#REF!</definedName>
    <definedName name="PERIODOLIQUIDO_11">#REF!</definedName>
    <definedName name="PERIODOLIQUIDO_21" localSheetId="4">[160]F_MEDIÇÃO_pato_!$C$149</definedName>
    <definedName name="PERIODOLIQUIDO_21">[160]F_MEDIÇÃO_pato_!$C$149</definedName>
    <definedName name="PERMAN_1" localSheetId="4">#REF!</definedName>
    <definedName name="PERMAN_1" localSheetId="15">#REF!</definedName>
    <definedName name="PERMAN_1" localSheetId="9">#REF!</definedName>
    <definedName name="PERMAN_1" localSheetId="8">#REF!</definedName>
    <definedName name="PERMAN_1">#REF!</definedName>
    <definedName name="PERMAN_10" localSheetId="4">#REF!</definedName>
    <definedName name="PERMAN_10" localSheetId="15">#REF!</definedName>
    <definedName name="PERMAN_10" localSheetId="9">#REF!</definedName>
    <definedName name="PERMAN_10" localSheetId="8">#REF!</definedName>
    <definedName name="PERMAN_10">#REF!</definedName>
    <definedName name="PERMAN_2" localSheetId="4">#REF!</definedName>
    <definedName name="PERMAN_2" localSheetId="15">#REF!</definedName>
    <definedName name="PERMAN_2" localSheetId="9">#REF!</definedName>
    <definedName name="PERMAN_2" localSheetId="8">#REF!</definedName>
    <definedName name="PERMAN_2">#REF!</definedName>
    <definedName name="PERMAN_3" localSheetId="15">#REF!</definedName>
    <definedName name="PERMAN_3">#REF!</definedName>
    <definedName name="PERMAN_4" localSheetId="15">#REF!</definedName>
    <definedName name="PERMAN_4">#REF!</definedName>
    <definedName name="PERMAN_5" localSheetId="15">#REF!</definedName>
    <definedName name="PERMAN_5">#REF!</definedName>
    <definedName name="PERMAN_6" localSheetId="15">#REF!</definedName>
    <definedName name="PERMAN_6">#REF!</definedName>
    <definedName name="PERMAN_7" localSheetId="15">#REF!</definedName>
    <definedName name="PERMAN_7">#REF!</definedName>
    <definedName name="PERMAN_8" localSheetId="15">#REF!</definedName>
    <definedName name="PERMAN_8">#REF!</definedName>
    <definedName name="PERMAN_9" localSheetId="15">#REF!</definedName>
    <definedName name="PERMAN_9">#REF!</definedName>
    <definedName name="perp" localSheetId="4">'[347]Orç- Apoio Proj. Básico'!$K$67</definedName>
    <definedName name="perp">'[347]Orç- Apoio Proj. Básico'!$K$67</definedName>
    <definedName name="pesquisa" localSheetId="4">#REF!</definedName>
    <definedName name="pesquisa" localSheetId="3">#REF!</definedName>
    <definedName name="pesquisa" localSheetId="15">#REF!</definedName>
    <definedName name="pesquisa" localSheetId="7">#REF!</definedName>
    <definedName name="pesquisa" localSheetId="21">#REF!</definedName>
    <definedName name="pesquisa" localSheetId="9">#REF!</definedName>
    <definedName name="pesquisa" localSheetId="8">#REF!</definedName>
    <definedName name="pesquisa">#REF!</definedName>
    <definedName name="pesquisa_25" localSheetId="4">#REF!</definedName>
    <definedName name="pesquisa_25" localSheetId="15">#REF!</definedName>
    <definedName name="pesquisa_25" localSheetId="8">#REF!</definedName>
    <definedName name="pesquisa_25">#REF!</definedName>
    <definedName name="pesquisa1" localSheetId="4">'[19]Página 16'!$A$3:$G$7</definedName>
    <definedName name="pesquisa1">'[19]Página 16'!$A$3:$G$7</definedName>
    <definedName name="PESSO" localSheetId="4">#REF!</definedName>
    <definedName name="PESSO" localSheetId="15">#REF!</definedName>
    <definedName name="PESSO" localSheetId="9">#REF!</definedName>
    <definedName name="PESSO" localSheetId="8">#REF!</definedName>
    <definedName name="PESSO">#REF!</definedName>
    <definedName name="PESSO_25" localSheetId="4">#REF!</definedName>
    <definedName name="PESSO_25" localSheetId="15">#REF!</definedName>
    <definedName name="PESSO_25" localSheetId="9">#REF!</definedName>
    <definedName name="PESSO_25" localSheetId="8">#REF!</definedName>
    <definedName name="PESSO_25">#REF!</definedName>
    <definedName name="pessoal" localSheetId="4">#REF!</definedName>
    <definedName name="pessoal" localSheetId="15">#REF!</definedName>
    <definedName name="pessoal" localSheetId="9">#REF!</definedName>
    <definedName name="pessoal" localSheetId="8">#REF!</definedName>
    <definedName name="pessoal">#REF!</definedName>
    <definedName name="PEV" localSheetId="4" hidden="1">{"'Quadro'!$A$4:$BG$78"}</definedName>
    <definedName name="PEV" localSheetId="9" hidden="1">{"'Quadro'!$A$4:$BG$78"}</definedName>
    <definedName name="PEV" localSheetId="8" hidden="1">{"'Quadro'!$A$4:$BG$78"}</definedName>
    <definedName name="PEV" hidden="1">{"'Quadro'!$A$4:$BG$78"}</definedName>
    <definedName name="PG">"$#REF!.$C$1"</definedName>
    <definedName name="Pg_final" localSheetId="4">#REF!</definedName>
    <definedName name="Pg_final" localSheetId="15">#REF!</definedName>
    <definedName name="Pg_final" localSheetId="9">#REF!</definedName>
    <definedName name="Pg_final" localSheetId="8">#REF!</definedName>
    <definedName name="Pg_final">#REF!</definedName>
    <definedName name="Pg_inicial" localSheetId="4">#REF!</definedName>
    <definedName name="Pg_inicial" localSheetId="15">#REF!</definedName>
    <definedName name="Pg_inicial" localSheetId="9">#REF!</definedName>
    <definedName name="Pg_inicial" localSheetId="8">#REF!</definedName>
    <definedName name="Pg_inicial">#REF!</definedName>
    <definedName name="PGP" localSheetId="4">"'file:///D:/Meus documentos/ANASTÁCIO/SERCEL/BR262990800.xls'#$SERVIÇOS.$#REF!$#REF!"</definedName>
    <definedName name="PGP" localSheetId="15">'[72]SERVIÇOS digitado'!#REF!</definedName>
    <definedName name="PGP" localSheetId="9">'[72]SERVIÇOS digitado'!#REF!</definedName>
    <definedName name="PGP" localSheetId="8">'[72]SERVIÇOS digitado'!#REF!</definedName>
    <definedName name="PGP">'[72]SERVIÇOS digitado'!#REF!</definedName>
    <definedName name="PGP_11" localSheetId="4">[70]SERVIÇOS!#REF!</definedName>
    <definedName name="PGP_11" localSheetId="15">[70]SERVIÇOS!#REF!</definedName>
    <definedName name="PGP_11" localSheetId="9">[70]SERVIÇOS!#REF!</definedName>
    <definedName name="PGP_11" localSheetId="8">[70]SERVIÇOS!#REF!</definedName>
    <definedName name="PGP_11">[70]SERVIÇOS!#REF!</definedName>
    <definedName name="Pia_cozinha">"$#REF!.$A$187"</definedName>
    <definedName name="Pilar">"$#REF!.$A$182"</definedName>
    <definedName name="PIN" localSheetId="4">#REF!</definedName>
    <definedName name="PIN" localSheetId="15">#REF!</definedName>
    <definedName name="PIN" localSheetId="9">#REF!</definedName>
    <definedName name="PIN" localSheetId="8">#REF!</definedName>
    <definedName name="PIN">#REF!</definedName>
    <definedName name="PINL" localSheetId="4">#REF!</definedName>
    <definedName name="PINL" localSheetId="15">#REF!</definedName>
    <definedName name="PINL" localSheetId="9">#REF!</definedName>
    <definedName name="PINL" localSheetId="8">#REF!</definedName>
    <definedName name="PINL">#REF!</definedName>
    <definedName name="PINLMA" localSheetId="4">[98]ROSTO!#REF!</definedName>
    <definedName name="PINLMA" localSheetId="15">[98]ROSTO!#REF!</definedName>
    <definedName name="PINLMA" localSheetId="9">[98]ROSTO!#REF!</definedName>
    <definedName name="PINLMA" localSheetId="8">[98]ROSTO!#REF!</definedName>
    <definedName name="PINLMA">[98]ROSTO!#REF!</definedName>
    <definedName name="PINLTA" localSheetId="4">#REF!</definedName>
    <definedName name="PINLTA" localSheetId="15">#REF!</definedName>
    <definedName name="PINLTA" localSheetId="9">#REF!</definedName>
    <definedName name="PINLTA" localSheetId="8">#REF!</definedName>
    <definedName name="PINLTA">#REF!</definedName>
    <definedName name="PINMA" localSheetId="4">[98]ROSTO!#REF!</definedName>
    <definedName name="PINMA" localSheetId="15">[98]ROSTO!#REF!</definedName>
    <definedName name="PINMA" localSheetId="9">[98]ROSTO!#REF!</definedName>
    <definedName name="PINMA" localSheetId="8">[98]ROSTO!#REF!</definedName>
    <definedName name="PINMA">[98]ROSTO!#REF!</definedName>
    <definedName name="pint" localSheetId="4">[91]padrão!#REF!</definedName>
    <definedName name="pint" localSheetId="15">[91]padrão!#REF!</definedName>
    <definedName name="pint" localSheetId="9">[91]padrão!#REF!</definedName>
    <definedName name="pint" localSheetId="8">[91]padrão!#REF!</definedName>
    <definedName name="pint">[91]padrão!#REF!</definedName>
    <definedName name="pint_lig" localSheetId="4">#REF!</definedName>
    <definedName name="pint_lig" localSheetId="15">#REF!</definedName>
    <definedName name="pint_lig" localSheetId="21">#REF!</definedName>
    <definedName name="pint_lig" localSheetId="9">#REF!</definedName>
    <definedName name="pint_lig" localSheetId="8">#REF!</definedName>
    <definedName name="pint_lig">#REF!</definedName>
    <definedName name="PINTA" localSheetId="4">#REF!</definedName>
    <definedName name="PINTA" localSheetId="15">#REF!</definedName>
    <definedName name="PINTA" localSheetId="9">#REF!</definedName>
    <definedName name="PINTA" localSheetId="8">#REF!</definedName>
    <definedName name="PINTA">#REF!</definedName>
    <definedName name="PINTLIG" localSheetId="4">#REF!</definedName>
    <definedName name="PINTLIG" localSheetId="15">#REF!</definedName>
    <definedName name="PINTLIG" localSheetId="9">#REF!</definedName>
    <definedName name="PINTLIG" localSheetId="8">#REF!</definedName>
    <definedName name="PINTLIG">#REF!</definedName>
    <definedName name="PINTLIG_11" localSheetId="15">#REF!</definedName>
    <definedName name="PINTLIG_11">#REF!</definedName>
    <definedName name="PINTLIG_7" localSheetId="15">#REF!</definedName>
    <definedName name="PINTLIG_7">#REF!</definedName>
    <definedName name="PINTLIG_7_11" localSheetId="15">#REF!</definedName>
    <definedName name="PINTLIG_7_11">#REF!</definedName>
    <definedName name="PINTLIG_9" localSheetId="15">#REF!</definedName>
    <definedName name="PINTLIG_9">#REF!</definedName>
    <definedName name="PINTLIGCOR" localSheetId="15">#REF!</definedName>
    <definedName name="PINTLIGCOR">#REF!</definedName>
    <definedName name="PINTLIGCOR_11" localSheetId="15">#REF!</definedName>
    <definedName name="PINTLIGCOR_11">#REF!</definedName>
    <definedName name="PINTLIGCOR1" localSheetId="15">#REF!</definedName>
    <definedName name="PINTLIGCOR1">#REF!</definedName>
    <definedName name="PINTLIGCOR1_11" localSheetId="15">#REF!</definedName>
    <definedName name="PINTLIGCOR1_11">#REF!</definedName>
    <definedName name="PINTLIGCORMANMANQ" localSheetId="15">#REF!</definedName>
    <definedName name="PINTLIGCORMANMANQ">#REF!</definedName>
    <definedName name="PINTLIGCORMANMANQ_11" localSheetId="15">#REF!</definedName>
    <definedName name="PINTLIGCORMANMANQ_11">#REF!</definedName>
    <definedName name="PINTLIGCORMANMANQ_8" localSheetId="15">#REF!</definedName>
    <definedName name="PINTLIGCORMANMANQ_8">#REF!</definedName>
    <definedName name="PINTLIGCORMANMANQ_9" localSheetId="4">'[284]RESUMO DE MEDIÇÃO'!#REF!</definedName>
    <definedName name="PINTLIGCORMANMANQ_9" localSheetId="15">'[284]RESUMO DE MEDIÇÃO'!#REF!</definedName>
    <definedName name="PINTLIGCORMANMANQ_9" localSheetId="9">'[284]RESUMO DE MEDIÇÃO'!#REF!</definedName>
    <definedName name="PINTLIGCORMANMANQ_9" localSheetId="8">'[284]RESUMO DE MEDIÇÃO'!#REF!</definedName>
    <definedName name="PINTLIGCORMANMANQ_9">'[284]RESUMO DE MEDIÇÃO'!#REF!</definedName>
    <definedName name="PINTLIGCORMANMANQ_9_11" localSheetId="4">'[285]RESUMO DE MEDIÇÃO'!#REF!</definedName>
    <definedName name="PINTLIGCORMANMANQ_9_11" localSheetId="15">'[285]RESUMO DE MEDIÇÃO'!#REF!</definedName>
    <definedName name="PINTLIGCORMANMANQ_9_11" localSheetId="9">'[285]RESUMO DE MEDIÇÃO'!#REF!</definedName>
    <definedName name="PINTLIGCORMANMANQ_9_11" localSheetId="8">'[285]RESUMO DE MEDIÇÃO'!#REF!</definedName>
    <definedName name="PINTLIGCORMANMANQ_9_11">'[285]RESUMO DE MEDIÇÃO'!#REF!</definedName>
    <definedName name="PINTLIGCORMANRESTF" localSheetId="4">#REF!</definedName>
    <definedName name="PINTLIGCORMANRESTF" localSheetId="15">#REF!</definedName>
    <definedName name="PINTLIGCORMANRESTF" localSheetId="9">#REF!</definedName>
    <definedName name="PINTLIGCORMANRESTF" localSheetId="8">#REF!</definedName>
    <definedName name="PINTLIGCORMANRESTF">#REF!</definedName>
    <definedName name="PINTLIGCORMANRESTF_11" localSheetId="4">#REF!</definedName>
    <definedName name="PINTLIGCORMANRESTF_11" localSheetId="15">#REF!</definedName>
    <definedName name="PINTLIGCORMANRESTF_11" localSheetId="9">#REF!</definedName>
    <definedName name="PINTLIGCORMANRESTF_11" localSheetId="8">#REF!</definedName>
    <definedName name="PINTLIGCORMANRESTF_11">#REF!</definedName>
    <definedName name="PINTLIGCORMANRESTQ" localSheetId="4">#REF!</definedName>
    <definedName name="PINTLIGCORMANRESTQ" localSheetId="15">#REF!</definedName>
    <definedName name="PINTLIGCORMANRESTQ" localSheetId="9">#REF!</definedName>
    <definedName name="PINTLIGCORMANRESTQ" localSheetId="8">#REF!</definedName>
    <definedName name="PINTLIGCORMANRESTQ">#REF!</definedName>
    <definedName name="PINTLIGCORMANRESTQ_11" localSheetId="15">#REF!</definedName>
    <definedName name="PINTLIGCORMANRESTQ_11">#REF!</definedName>
    <definedName name="PINTLIGCORREST" localSheetId="15">#REF!</definedName>
    <definedName name="PINTLIGCORREST">#REF!</definedName>
    <definedName name="PINTLIGCORREST_11" localSheetId="15">#REF!</definedName>
    <definedName name="PINTLIGCORREST_11">#REF!</definedName>
    <definedName name="PINTLIGMAN" localSheetId="4">'[165]Memorial III'!$E$16</definedName>
    <definedName name="PINTLIGMAN">'[165]Memorial III'!$E$16</definedName>
    <definedName name="PINTLIGMAN_11" localSheetId="4">#REF!</definedName>
    <definedName name="PINTLIGMAN_11" localSheetId="15">#REF!</definedName>
    <definedName name="PINTLIGMAN_11" localSheetId="9">#REF!</definedName>
    <definedName name="PINTLIGMAN_11" localSheetId="8">#REF!</definedName>
    <definedName name="PINTLIGMAN_11">#REF!</definedName>
    <definedName name="PINTLIGMBUFCORMAN" localSheetId="4">'[160]CORR MBUF MAN'!$O$43</definedName>
    <definedName name="PINTLIGMBUFCORMAN">'[160]CORR MBUF MAN'!$O$43</definedName>
    <definedName name="PINTLIGMBUFCORMAN_23">'[178]CORR MBUF MAN'!$O$43</definedName>
    <definedName name="PINTLIGMBUFREC">"$#REF!.$M$36"</definedName>
    <definedName name="PINTLIGMBUQCORMAN" localSheetId="4">'[160]CORR MBUQ MAN'!$O$43</definedName>
    <definedName name="PINTLIGMBUQCORMAN">'[160]CORR MBUQ MAN'!$O$43</definedName>
    <definedName name="PINTLIGMBUQCORMAN_23">'[178]CORR MBUQ MAN'!$O$43</definedName>
    <definedName name="PINTLIGMBUQREC" localSheetId="4">'[160]CORR MBUQ REC'!$O$43</definedName>
    <definedName name="PINTLIGMBUQREC">'[160]CORR MBUQ REC'!$O$43</definedName>
    <definedName name="PINTLIGMBUQREC_23">'[178]CORR MBUQ REC'!$O$43</definedName>
    <definedName name="PINTLIGREC" localSheetId="4">#REF!</definedName>
    <definedName name="PINTLIGREC" localSheetId="15">#REF!</definedName>
    <definedName name="PINTLIGREC" localSheetId="9">#REF!</definedName>
    <definedName name="PINTLIGREC" localSheetId="8">#REF!</definedName>
    <definedName name="PINTLIGREC">#REF!</definedName>
    <definedName name="PINTLIGREC_11" localSheetId="4">#REF!</definedName>
    <definedName name="PINTLIGREC_11" localSheetId="15">#REF!</definedName>
    <definedName name="PINTLIGREC_11" localSheetId="9">#REF!</definedName>
    <definedName name="PINTLIGREC_11" localSheetId="8">#REF!</definedName>
    <definedName name="PINTLIGREC_11">#REF!</definedName>
    <definedName name="PINTLIGREC_7" localSheetId="4">#REF!</definedName>
    <definedName name="PINTLIGREC_7" localSheetId="15">#REF!</definedName>
    <definedName name="PINTLIGREC_7" localSheetId="9">#REF!</definedName>
    <definedName name="PINTLIGREC_7" localSheetId="8">#REF!</definedName>
    <definedName name="PINTLIGREC_7">#REF!</definedName>
    <definedName name="PINTLIGREC_7_11" localSheetId="15">#REF!</definedName>
    <definedName name="PINTLIGREC_7_11">#REF!</definedName>
    <definedName name="PINTLIGREC_9" localSheetId="15">#REF!</definedName>
    <definedName name="PINTLIGREC_9">#REF!</definedName>
    <definedName name="PINTLIGRECOMPMBUF">"$#REF!.$M$36"</definedName>
    <definedName name="PINTLIGRECQMAN" localSheetId="4">'[160]RECOMP_ MAN MBUQ'!$M$26</definedName>
    <definedName name="PINTLIGRECQMAN">'[160]RECOMP_ MAN MBUQ'!$M$26</definedName>
    <definedName name="PINTLIGRECQMAN_23">'[178]RECOMP_ MAN MBUQ'!$M$26</definedName>
    <definedName name="PINTLIGRECQREC" localSheetId="4">'[160]RECOMP_ REC MBUQ OK'!$M$32</definedName>
    <definedName name="PINTLIGRECQREC">'[160]RECOMP_ REC MBUQ OK'!$M$32</definedName>
    <definedName name="PINTLIGRECQREC_23">'[178]RECOMP_ REC MBUQ OK'!$M$32</definedName>
    <definedName name="PINTLIGREST" localSheetId="4">#REF!</definedName>
    <definedName name="PINTLIGREST" localSheetId="15">#REF!</definedName>
    <definedName name="PINTLIGREST" localSheetId="9">#REF!</definedName>
    <definedName name="PINTLIGREST" localSheetId="8">#REF!</definedName>
    <definedName name="PINTLIGREST">#REF!</definedName>
    <definedName name="PINTLIGREST_11" localSheetId="4">#REF!</definedName>
    <definedName name="PINTLIGREST_11" localSheetId="15">#REF!</definedName>
    <definedName name="PINTLIGREST_11" localSheetId="9">#REF!</definedName>
    <definedName name="PINTLIGREST_11" localSheetId="8">#REF!</definedName>
    <definedName name="PINTLIGREST_11">#REF!</definedName>
    <definedName name="PINTURA">#N/A</definedName>
    <definedName name="Pintura_cal">"$#REF!.$A$151"</definedName>
    <definedName name="Pintura_óleo">"$#REF!.$A$155"</definedName>
    <definedName name="PINTURALIG" localSheetId="4">#REF!</definedName>
    <definedName name="PINTURALIG" localSheetId="15">#REF!</definedName>
    <definedName name="PINTURALIG" localSheetId="9">#REF!</definedName>
    <definedName name="PINTURALIG" localSheetId="8">#REF!</definedName>
    <definedName name="PINTURALIG">#REF!</definedName>
    <definedName name="PINTURALIG_11" localSheetId="4">#REF!</definedName>
    <definedName name="PINTURALIG_11" localSheetId="15">#REF!</definedName>
    <definedName name="PINTURALIG_11" localSheetId="9">#REF!</definedName>
    <definedName name="PINTURALIG_11" localSheetId="8">#REF!</definedName>
    <definedName name="PINTURALIG_11">#REF!</definedName>
    <definedName name="PINTURALIG_7" localSheetId="4">#REF!</definedName>
    <definedName name="PINTURALIG_7" localSheetId="15">#REF!</definedName>
    <definedName name="PINTURALIG_7" localSheetId="9">#REF!</definedName>
    <definedName name="PINTURALIG_7" localSheetId="8">#REF!</definedName>
    <definedName name="PINTURALIG_7">#REF!</definedName>
    <definedName name="PINTURALIG_7_11" localSheetId="15">#REF!</definedName>
    <definedName name="PINTURALIG_7_11">#REF!</definedName>
    <definedName name="PINTURALIGMAN" localSheetId="15">#REF!</definedName>
    <definedName name="PINTURALIGMAN">#REF!</definedName>
    <definedName name="PINTURALIGMAN_11" localSheetId="15">#REF!</definedName>
    <definedName name="PINTURALIGMAN_11">#REF!</definedName>
    <definedName name="PINTURALIGREST" localSheetId="15">#REF!</definedName>
    <definedName name="PINTURALIGREST">#REF!</definedName>
    <definedName name="PINTURALIGREST_11" localSheetId="15">#REF!</definedName>
    <definedName name="PINTURALIGREST_11">#REF!</definedName>
    <definedName name="PIS" localSheetId="4">'[170]Orç. Total'!$B$14</definedName>
    <definedName name="PIS">'[170]Orç. Total'!$B$14</definedName>
    <definedName name="Piso_cimentado">"$#REF!.$A$67"</definedName>
    <definedName name="PISTA" hidden="1">{#N/A,#N/A,TRUE,"Serviços"}</definedName>
    <definedName name="PISTAPDLD" localSheetId="4">#REF!</definedName>
    <definedName name="PISTAPDLD" localSheetId="15">#REF!</definedName>
    <definedName name="PISTAPDLD" localSheetId="9">#REF!</definedName>
    <definedName name="PISTAPDLD" localSheetId="8">#REF!</definedName>
    <definedName name="PISTAPDLD">#REF!</definedName>
    <definedName name="PISTAPDLE" localSheetId="4">#REF!</definedName>
    <definedName name="PISTAPDLE" localSheetId="15">#REF!</definedName>
    <definedName name="PISTAPDLE" localSheetId="9">#REF!</definedName>
    <definedName name="PISTAPDLE" localSheetId="8">#REF!</definedName>
    <definedName name="PISTAPDLE">#REF!</definedName>
    <definedName name="PISTAPELD" localSheetId="4">#REF!</definedName>
    <definedName name="PISTAPELD" localSheetId="15">#REF!</definedName>
    <definedName name="PISTAPELD" localSheetId="9">#REF!</definedName>
    <definedName name="PISTAPELD" localSheetId="8">#REF!</definedName>
    <definedName name="PISTAPELD">#REF!</definedName>
    <definedName name="PISTAPELE" localSheetId="15">#REF!</definedName>
    <definedName name="PISTAPELE">#REF!</definedName>
    <definedName name="PIV" localSheetId="15">#REF!</definedName>
    <definedName name="PIV">#REF!</definedName>
    <definedName name="PIV_11" localSheetId="15">#REF!</definedName>
    <definedName name="PIV_11">#REF!</definedName>
    <definedName name="pjoiohgib" localSheetId="4" hidden="1">{#N/A,#N/A,FALSE,"GERAL";#N/A,#N/A,FALSE,"012-96";#N/A,#N/A,FALSE,"018-96";#N/A,#N/A,FALSE,"027-96";#N/A,#N/A,FALSE,"059-96";#N/A,#N/A,FALSE,"076-96";#N/A,#N/A,FALSE,"019-97";#N/A,#N/A,FALSE,"021-97";#N/A,#N/A,FALSE,"022-97";#N/A,#N/A,FALSE,"028-97"}</definedName>
    <definedName name="pjoiohgib" localSheetId="9" hidden="1">{#N/A,#N/A,FALSE,"GERAL";#N/A,#N/A,FALSE,"012-96";#N/A,#N/A,FALSE,"018-96";#N/A,#N/A,FALSE,"027-96";#N/A,#N/A,FALSE,"059-96";#N/A,#N/A,FALSE,"076-96";#N/A,#N/A,FALSE,"019-97";#N/A,#N/A,FALSE,"021-97";#N/A,#N/A,FALSE,"022-97";#N/A,#N/A,FALSE,"028-97"}</definedName>
    <definedName name="pjoiohgib" localSheetId="8" hidden="1">{#N/A,#N/A,FALSE,"GERAL";#N/A,#N/A,FALSE,"012-96";#N/A,#N/A,FALSE,"018-96";#N/A,#N/A,FALSE,"027-96";#N/A,#N/A,FALSE,"059-96";#N/A,#N/A,FALSE,"076-96";#N/A,#N/A,FALSE,"019-97";#N/A,#N/A,FALSE,"021-97";#N/A,#N/A,FALSE,"022-97";#N/A,#N/A,FALSE,"028-97"}</definedName>
    <definedName name="pjoiohgib" hidden="1">{#N/A,#N/A,FALSE,"GERAL";#N/A,#N/A,FALSE,"012-96";#N/A,#N/A,FALSE,"018-96";#N/A,#N/A,FALSE,"027-96";#N/A,#N/A,FALSE,"059-96";#N/A,#N/A,FALSE,"076-96";#N/A,#N/A,FALSE,"019-97";#N/A,#N/A,FALSE,"021-97";#N/A,#N/A,FALSE,"022-97";#N/A,#N/A,FALSE,"028-97"}</definedName>
    <definedName name="PL" localSheetId="4">#REF!</definedName>
    <definedName name="PL" localSheetId="15">#REF!</definedName>
    <definedName name="PL" localSheetId="21">#REF!</definedName>
    <definedName name="PL" localSheetId="9">#REF!</definedName>
    <definedName name="PL" localSheetId="8">#REF!</definedName>
    <definedName name="PL">#REF!</definedName>
    <definedName name="PL_25" localSheetId="4">#REF!</definedName>
    <definedName name="PL_25" localSheetId="15">#REF!</definedName>
    <definedName name="PL_25" localSheetId="9">#REF!</definedName>
    <definedName name="PL_25" localSheetId="8">#REF!</definedName>
    <definedName name="PL_25">#REF!</definedName>
    <definedName name="PL1_25" localSheetId="4">#REF!</definedName>
    <definedName name="PL1_25" localSheetId="15">#REF!</definedName>
    <definedName name="PL1_25" localSheetId="9">#REF!</definedName>
    <definedName name="PL1_25" localSheetId="8">#REF!</definedName>
    <definedName name="PL1_25">#REF!</definedName>
    <definedName name="PLA" localSheetId="4">'[72]SERVIÇOS digitado'!#REF!</definedName>
    <definedName name="PLA" localSheetId="15">'[72]SERVIÇOS digitado'!#REF!</definedName>
    <definedName name="PLA" localSheetId="9">'[72]SERVIÇOS digitado'!#REF!</definedName>
    <definedName name="PLA" localSheetId="8">'[72]SERVIÇOS digitado'!#REF!</definedName>
    <definedName name="PLA">'[72]SERVIÇOS digitado'!#REF!</definedName>
    <definedName name="PLACA" localSheetId="4">[348]CAPACIDADES!$A$8:$AL$136</definedName>
    <definedName name="PLACA">[348]CAPACIDADES!$A$8:$AL$136</definedName>
    <definedName name="Placa_de_cimento">"$#REF!.$A$36"</definedName>
    <definedName name="Placa_obra">"$#REF!.$A$176"</definedName>
    <definedName name="PLACAMA" localSheetId="4">[98]ROSTO!#REF!</definedName>
    <definedName name="PLACAMA" localSheetId="15">[98]ROSTO!#REF!</definedName>
    <definedName name="PLACAMA" localSheetId="9">[98]ROSTO!#REF!</definedName>
    <definedName name="PLACAMA" localSheetId="8">[98]ROSTO!#REF!</definedName>
    <definedName name="PLACAMA">[98]ROSTO!#REF!</definedName>
    <definedName name="PLACAS" localSheetId="4">#REF!</definedName>
    <definedName name="PLACAS" localSheetId="15">#REF!</definedName>
    <definedName name="PLACAS" localSheetId="9">#REF!</definedName>
    <definedName name="PLACAS" localSheetId="8">#REF!</definedName>
    <definedName name="PLACAS">#REF!</definedName>
    <definedName name="PLACATA" localSheetId="4">#REF!</definedName>
    <definedName name="PLACATA" localSheetId="15">#REF!</definedName>
    <definedName name="PLACATA" localSheetId="9">#REF!</definedName>
    <definedName name="PLACATA" localSheetId="8">#REF!</definedName>
    <definedName name="PLACATA">#REF!</definedName>
    <definedName name="PLAN" localSheetId="4">#REF!</definedName>
    <definedName name="PLAN" localSheetId="15">#REF!</definedName>
    <definedName name="PLAN" localSheetId="9">#REF!</definedName>
    <definedName name="PLAN" localSheetId="8">#REF!</definedName>
    <definedName name="PLAN">#REF!</definedName>
    <definedName name="Plan1" localSheetId="15" hidden="1">#REF!</definedName>
    <definedName name="Plan1" hidden="1">#REF!</definedName>
    <definedName name="plan10area1">"$#REF!.$H$11"</definedName>
    <definedName name="plan10area2">"$#REF!.$H$13"</definedName>
    <definedName name="plan10area3">"$#REF!.$H$15"</definedName>
    <definedName name="plan10comp1">"$#REF!.$F$11"</definedName>
    <definedName name="plan10comp2">"$#REF!.$F$13"</definedName>
    <definedName name="plan10comp3">"$#REF!.$F$15"</definedName>
    <definedName name="plan10dia">"$#REF!.$B$9"</definedName>
    <definedName name="plan10espeçuramedia">"$#REF!.$C$45"</definedName>
    <definedName name="plan10kmf">"$#REF!.$G$10"</definedName>
    <definedName name="plan10kmf2">"$#REF!.$G$12"</definedName>
    <definedName name="plan10kmf3">"$#REF!.$G$14"</definedName>
    <definedName name="plan10kmi">"$#REF!.$C$10"</definedName>
    <definedName name="plan10kmi2">"$#REF!.$C$12"</definedName>
    <definedName name="plan10kmi3">"$#REF!.$C$14"</definedName>
    <definedName name="plan10lado1">"$#REF!.$B$11"</definedName>
    <definedName name="plan10lado2">"$#REF!.$B$13"</definedName>
    <definedName name="plan10lado3">"$#REF!.$B$15"</definedName>
    <definedName name="plan10larg1">"$#REF!.$D$11"</definedName>
    <definedName name="plan10larg2">"$#REF!.$D$13"</definedName>
    <definedName name="plan10larg3">"$#REF!.$D$15"</definedName>
    <definedName name="plan10pesototal">"$#REF!.$C$42"</definedName>
    <definedName name="plan10volumetotal">"$#REF!.$C$44"</definedName>
    <definedName name="plan11area1">"$#REF!.$H$11"</definedName>
    <definedName name="plan11area2">"$#REF!.$H$13"</definedName>
    <definedName name="plan11area3">"$#REF!.$H$15"</definedName>
    <definedName name="plan11comp1">"$#REF!.$F$11"</definedName>
    <definedName name="plan11comp2">"$#REF!.$F$13"</definedName>
    <definedName name="plan11comp3">"$#REF!.$F$15"</definedName>
    <definedName name="plan11dia">"$#REF!.$B$9"</definedName>
    <definedName name="plan11espeçuramedia">"$#REF!.$C$45"</definedName>
    <definedName name="plan11kmf">"$#REF!.$G$10"</definedName>
    <definedName name="plan11kmf2">"$#REF!.$G$12"</definedName>
    <definedName name="plan11kmf3">"$#REF!.$G$14"</definedName>
    <definedName name="plan11kmi">"$#REF!.$C$10"</definedName>
    <definedName name="plan11kmi2">"$#REF!.$C$12"</definedName>
    <definedName name="plan11kmi3">"$#REF!.$C$14"</definedName>
    <definedName name="plan11lado1">"$#REF!.$B$11"</definedName>
    <definedName name="plan11lado2">"$#REF!.$B$13"</definedName>
    <definedName name="plan11lado3">"$#REF!.$B$15"</definedName>
    <definedName name="plan11larg1">"$#REF!.$D$11"</definedName>
    <definedName name="plan11larg2">"$#REF!.$D$13"</definedName>
    <definedName name="plan11larg3">"$#REF!.$D$15"</definedName>
    <definedName name="plan11pesototal">"$#REF!.$C$42"</definedName>
    <definedName name="plan11volumetotal">"$#REF!.$C$44"</definedName>
    <definedName name="plan12area1">"$#REF!.$H$11"</definedName>
    <definedName name="plan12area2">"$#REF!.$H$13"</definedName>
    <definedName name="plan12area3">"$#REF!.$H$15"</definedName>
    <definedName name="plan12comp1">"$#REF!.$F$11"</definedName>
    <definedName name="plan12comp2">"$#REF!.$F$13"</definedName>
    <definedName name="plan12comp3">"$#REF!.$F$15"</definedName>
    <definedName name="plan12dia">"$#REF!.$B$9"</definedName>
    <definedName name="plan12espeçuramedia">"$#REF!.$C$45"</definedName>
    <definedName name="plan12kmf">"$#REF!.$G$10"</definedName>
    <definedName name="plan12kmf2">"$#REF!.$G$12"</definedName>
    <definedName name="plan12kmf3">"$#REF!.$G$14"</definedName>
    <definedName name="plan12kmi">"$#REF!.$C$10"</definedName>
    <definedName name="plan12kmi2">"$#REF!.$C$12"</definedName>
    <definedName name="plan12kmi3">"$#REF!.$C$14"</definedName>
    <definedName name="plan12lado1">"$#REF!.$B$11"</definedName>
    <definedName name="plan12lado2">"$#REF!.$B$13"</definedName>
    <definedName name="plan12lado3">"$#REF!.$B$15"</definedName>
    <definedName name="plan12larg1">"$#REF!.$D$11"</definedName>
    <definedName name="plan12larg2">"$#REF!.$D$13"</definedName>
    <definedName name="plan12larg3">"$#REF!.$D$15"</definedName>
    <definedName name="plan12pesototal">"$#REF!.$C$42"</definedName>
    <definedName name="plan12volumetotal">"$#REF!.$C$44"</definedName>
    <definedName name="plan13area1">"$#REF!.$H$11"</definedName>
    <definedName name="plan13area2">"$#REF!.$H$13"</definedName>
    <definedName name="plan13area3">"$#REF!.$H$15"</definedName>
    <definedName name="plan13comp1">"$#REF!.$F$11"</definedName>
    <definedName name="plan13comp2">"$#REF!.$F$13"</definedName>
    <definedName name="plan13comp3">"$#REF!.$F$15"</definedName>
    <definedName name="plan13dia">"$#REF!.$B$9"</definedName>
    <definedName name="plan13espeçuramedia">"$#REF!.$C$45"</definedName>
    <definedName name="plan13kmf">"$#REF!.$G$10"</definedName>
    <definedName name="plan13kmf2">"$#REF!.$G$12"</definedName>
    <definedName name="plan13kmf3">"$#REF!.$G$14"</definedName>
    <definedName name="plan13kmi">"$#REF!.$C$10"</definedName>
    <definedName name="plan13kmi2">"$#REF!.$C$12"</definedName>
    <definedName name="plan13kmi3">"$#REF!.$C$14"</definedName>
    <definedName name="plan13lado1">"$#REF!.$B$11"</definedName>
    <definedName name="plan13lado2">"$#REF!.$B$13"</definedName>
    <definedName name="plan13lado3">"$#REF!.$B$15"</definedName>
    <definedName name="plan13larg1">"$#REF!.$D$11"</definedName>
    <definedName name="plan13larg2">"$#REF!.$D$13"</definedName>
    <definedName name="plan13larg3">"$#REF!.$D$15"</definedName>
    <definedName name="plan13pesototal">"$#REF!.$C$42"</definedName>
    <definedName name="plan13volumetotal">"$#REF!.$C$44"</definedName>
    <definedName name="plan14area1">"$#REF!.$H$11"</definedName>
    <definedName name="plan14area2">"$#REF!.$H$13"</definedName>
    <definedName name="plan14area3">"$#REF!.$H$15"</definedName>
    <definedName name="plan14comp1">"$#REF!.$F$11"</definedName>
    <definedName name="plan14comp2">"$#REF!.$F$13"</definedName>
    <definedName name="plan14comp3">"$#REF!.$F$15"</definedName>
    <definedName name="plan14dia">"$#REF!.$B$9"</definedName>
    <definedName name="plan14espeçuramedia">"$#REF!.$C$45"</definedName>
    <definedName name="plan14kmf">"$#REF!.$G$10"</definedName>
    <definedName name="plan14kmf2">"$#REF!.$G$12"</definedName>
    <definedName name="plan14kmf3">"$#REF!.$G$14"</definedName>
    <definedName name="plan14kmi">"$#REF!.$C$10"</definedName>
    <definedName name="plan14kmi2">"$#REF!.$C$12"</definedName>
    <definedName name="plan14kmi3">"$#REF!.$C$14"</definedName>
    <definedName name="plan14lado1">"$#REF!.$B$11"</definedName>
    <definedName name="plan14lado2">"$#REF!.$B$13"</definedName>
    <definedName name="plan14lado3">"$#REF!.$B$15"</definedName>
    <definedName name="plan14larg1">"$#REF!.$D$11"</definedName>
    <definedName name="plan14larg2">"$#REF!.$D$13"</definedName>
    <definedName name="plan14larg3">"$#REF!.$D$15"</definedName>
    <definedName name="plan14pesototal">"$#REF!.$C$42"</definedName>
    <definedName name="plan14volumetotal">"$#REF!.$C$44"</definedName>
    <definedName name="plan15area1">"$#REF!.$H$11"</definedName>
    <definedName name="plan15area2">"$#REF!.$H$13"</definedName>
    <definedName name="plan15area3">"$#REF!.$H$15"</definedName>
    <definedName name="plan15comp1">"$#REF!.$F$11"</definedName>
    <definedName name="plan15comp2">"$#REF!.$F$13"</definedName>
    <definedName name="plan15comp3">"$#REF!.$F$15"</definedName>
    <definedName name="plan15dia">"$#REF!.$B$9"</definedName>
    <definedName name="plan15espeçuramedia">"$#REF!.$C$45"</definedName>
    <definedName name="plan15kmf">"$#REF!.$G$10"</definedName>
    <definedName name="plan15kmf2">"$#REF!.$G$12"</definedName>
    <definedName name="plan15kmf3">"$#REF!.$G$14"</definedName>
    <definedName name="plan15kmi">"$#REF!.$C$10"</definedName>
    <definedName name="plan15kmi2">"$#REF!.$C$12"</definedName>
    <definedName name="plan15kmi3">"$#REF!.$C$14"</definedName>
    <definedName name="plan15lado1">"$#REF!.$B$11"</definedName>
    <definedName name="plan15lado2">"$#REF!.$B$13"</definedName>
    <definedName name="plan15lado3">"$#REF!.$B$15"</definedName>
    <definedName name="plan15larg1">"$#REF!.$D$11"</definedName>
    <definedName name="plan15larg2">"$#REF!.$D$13"</definedName>
    <definedName name="plan15larg3">"$#REF!.$D$15"</definedName>
    <definedName name="plan15pesototal">"$#REF!.$C$42"</definedName>
    <definedName name="plan15volumetotal">"$#REF!.$C$44"</definedName>
    <definedName name="plan16area1">"$#REF!.$H$11"</definedName>
    <definedName name="plan16area2">"$#REF!.$H$13"</definedName>
    <definedName name="plan16area3">"$#REF!.$H$15"</definedName>
    <definedName name="plan16comp1">"$#REF!.$F$11"</definedName>
    <definedName name="plan16comp2">"$#REF!.$F$13"</definedName>
    <definedName name="plan16comp3">"$#REF!.$F$15"</definedName>
    <definedName name="plan16dia">"$#REF!.$B$9"</definedName>
    <definedName name="plan16espeçuramedia">"$#REF!.$C$45"</definedName>
    <definedName name="plan16kmf">"$#REF!.$G$10"</definedName>
    <definedName name="plan16kmf2">"$#REF!.$G$12"</definedName>
    <definedName name="plan16kmf3">"$#REF!.$G$14"</definedName>
    <definedName name="plan16kmi">"$#REF!.$C$10"</definedName>
    <definedName name="plan16kmi2">"$#REF!.$C$12"</definedName>
    <definedName name="plan16kmi3">"$#REF!.$C$14"</definedName>
    <definedName name="plan16lado1">"$#REF!.$B$11"</definedName>
    <definedName name="plan16lado2">"$#REF!.$B$13"</definedName>
    <definedName name="plan16lado3">"$#REF!.$B$15"</definedName>
    <definedName name="plan16larg1">"$#REF!.$D$11"</definedName>
    <definedName name="plan16larg2">"$#REF!.$D$13"</definedName>
    <definedName name="plan16larg3">"$#REF!.$D$15"</definedName>
    <definedName name="plan16pesototal">"$#REF!.$C$42"</definedName>
    <definedName name="plan16volumetotal">"$#REF!.$C$44"</definedName>
    <definedName name="plan17area1">"$#REF!.$H$11"</definedName>
    <definedName name="plan17area2">"$#REF!.$H$13"</definedName>
    <definedName name="plan17area3">"$#REF!.$H$15"</definedName>
    <definedName name="plan17comp1">"$#REF!.$F$11"</definedName>
    <definedName name="plan17comp2">"$#REF!.$F$13"</definedName>
    <definedName name="plan17comp3">"$#REF!.$F$15"</definedName>
    <definedName name="plan17dia">"$#REF!.$B$9"</definedName>
    <definedName name="plan17espeçuramedia">"$#REF!.$C$45"</definedName>
    <definedName name="plan17kmf">"$#REF!.$G$10"</definedName>
    <definedName name="plan17kmf2">"$#REF!.$G$12"</definedName>
    <definedName name="plan17kmf3">"$#REF!.$G$14"</definedName>
    <definedName name="plan17kmi">"$#REF!.$C$10"</definedName>
    <definedName name="plan17kmi2">"$#REF!.$C$12"</definedName>
    <definedName name="plan17kmi3">"$#REF!.$C$14"</definedName>
    <definedName name="plan17lado1">"$#REF!.$B$11"</definedName>
    <definedName name="plan17lado2">"$#REF!.$B$13"</definedName>
    <definedName name="plan17lado3">"$#REF!.$B$15"</definedName>
    <definedName name="plan17larg1">"$#REF!.$D$11"</definedName>
    <definedName name="plan17larg2">"$#REF!.$D$13"</definedName>
    <definedName name="plan17larg3">"$#REF!.$D$15"</definedName>
    <definedName name="plan17pesototal">"$#REF!.$C$42"</definedName>
    <definedName name="plan17volumetotal">"$#REF!.$C$44"</definedName>
    <definedName name="plan18area1">"$#REF!.$H$11"</definedName>
    <definedName name="plan18area2">"$#REF!.$H$13"</definedName>
    <definedName name="plan18area3">"$#REF!.$H$15"</definedName>
    <definedName name="plan18comp1">"$#REF!.$F$11"</definedName>
    <definedName name="plan18comp2">"$#REF!.$F$13"</definedName>
    <definedName name="plan18comp3">"$#REF!.$F$15"</definedName>
    <definedName name="plan18dia">"$#REF!.$B$9"</definedName>
    <definedName name="plan18espeçuramedia">"$#REF!.$C$45"</definedName>
    <definedName name="plan18kmf">"$#REF!.$G$10"</definedName>
    <definedName name="plan18kmf2">"$#REF!.$G$12"</definedName>
    <definedName name="plan18kmf3">"$#REF!.$G$14"</definedName>
    <definedName name="plan18kmi">"$#REF!.$C$10"</definedName>
    <definedName name="plan18kmi2">"$#REF!.$C$12"</definedName>
    <definedName name="plan18kmi3">"$#REF!.$C$14"</definedName>
    <definedName name="plan18lado1">"$#REF!.$B$11"</definedName>
    <definedName name="plan18lado2">"$#REF!.$B$13"</definedName>
    <definedName name="plan18lado3">"$#REF!.$B$15"</definedName>
    <definedName name="plan18larg1">"$#REF!.$D$11"</definedName>
    <definedName name="plan18larg2">"$#REF!.$D$13"</definedName>
    <definedName name="plan18larg3">"$#REF!.$D$15"</definedName>
    <definedName name="plan18pesototal">"$#REF!.$C$42"</definedName>
    <definedName name="plan18volumetotal">"$#REF!.$C$44"</definedName>
    <definedName name="plan19area1">"$#REF!.$H$11"</definedName>
    <definedName name="plan19area2">"$#REF!.$H$13"</definedName>
    <definedName name="plan19area3">"$#REF!.$H$15"</definedName>
    <definedName name="plan19comp1">"$#REF!.$F$11"</definedName>
    <definedName name="plan19comp2">"$#REF!.$F$13"</definedName>
    <definedName name="plan19comp3">"$#REF!.$F$15"</definedName>
    <definedName name="plan19dia">"$#REF!.$B$9"</definedName>
    <definedName name="plan19espeçuramedia">"$#REF!.$C$45"</definedName>
    <definedName name="plan19kmf">"$#REF!.$G$10"</definedName>
    <definedName name="plan19kmf2">"$#REF!.$G$12"</definedName>
    <definedName name="plan19kmf3">"$#REF!.$G$14"</definedName>
    <definedName name="plan19kmi">"$#REF!.$C$10"</definedName>
    <definedName name="plan19kmi2">"$#REF!.$C$12"</definedName>
    <definedName name="plan19kmi3">"$#REF!.$C$14"</definedName>
    <definedName name="plan19lado1">"$#REF!.$B$11"</definedName>
    <definedName name="plan19lado2">"$#REF!.$B$13"</definedName>
    <definedName name="plan19lado3">"$#REF!.$B$15"</definedName>
    <definedName name="plan19larg1">"$#REF!.$D$11"</definedName>
    <definedName name="plan19larg2">"$#REF!.$D$13"</definedName>
    <definedName name="plan19larg3">"$#REF!.$D$15"</definedName>
    <definedName name="plan19pesototal">"$#REF!.$C$42"</definedName>
    <definedName name="plan19volumetotal">"$#REF!.$C$44"</definedName>
    <definedName name="plan20area1">"$#REF!.$I$11"</definedName>
    <definedName name="plan20area2">"$#REF!.$I$13"</definedName>
    <definedName name="plan20area3">"$#REF!.$I$15"</definedName>
    <definedName name="plan20comp1">"$#REF!.$G$11"</definedName>
    <definedName name="plan20comp2">"$#REF!.$G$13"</definedName>
    <definedName name="plan20comp3">"$#REF!.$G$15"</definedName>
    <definedName name="plan20dia">"$#REF!.$C$9"</definedName>
    <definedName name="plan20espeçuramedia">"$#REF!.$D$78"</definedName>
    <definedName name="plan20kmf">"$#REF!.$H$10"</definedName>
    <definedName name="plan20kmf2">"$#REF!.$H$12"</definedName>
    <definedName name="plan20kmf3">"$#REF!.$H$14"</definedName>
    <definedName name="plan20kmi">"$#REF!.$D$10"</definedName>
    <definedName name="plan20kmi2">"$#REF!.$D$12"</definedName>
    <definedName name="plan20kmi3">"$#REF!.$D$14"</definedName>
    <definedName name="plan20lado1">"$#REF!.$C$11"</definedName>
    <definedName name="plan20lado2">"$#REF!.$C$13"</definedName>
    <definedName name="plan20lado3">"$#REF!.$C$15"</definedName>
    <definedName name="plan20larg1">"$#REF!.$E$11"</definedName>
    <definedName name="plan20larg2">"$#REF!.$E$13"</definedName>
    <definedName name="plan20larg3">"$#REF!.$E$15"</definedName>
    <definedName name="plan20pesototal">"$#REF!.$D$75"</definedName>
    <definedName name="plan20volumetotal">"$#REF!.$D$77"</definedName>
    <definedName name="plan21area1">"$#REF!.$H$11"</definedName>
    <definedName name="plan21area2">"$#REF!.$H$13"</definedName>
    <definedName name="plan21area3">"$#REF!.$H$15"</definedName>
    <definedName name="plan21comp1">"$#REF!.$F$11"</definedName>
    <definedName name="plan21comp2">"$#REF!.$F$13"</definedName>
    <definedName name="plan21comp3">"$#REF!.$F$15"</definedName>
    <definedName name="plan21dia">"$#REF!.$B$9"</definedName>
    <definedName name="plan21espeçuramedia">"$#REF!.$C$45"</definedName>
    <definedName name="plan21kmf">"$#REF!.$G$10"</definedName>
    <definedName name="plan21kmf2">"$#REF!.$G$12"</definedName>
    <definedName name="plan21kmf3">"$#REF!.$G$14"</definedName>
    <definedName name="plan21kmi">"$#REF!.$C$10"</definedName>
    <definedName name="plan21kmi2">"$#REF!.$C$12"</definedName>
    <definedName name="plan21kmi3">"$#REF!.$C$14"</definedName>
    <definedName name="plan21lado1">"$#REF!.$B$11"</definedName>
    <definedName name="plan21lado2">"$#REF!.$B$13"</definedName>
    <definedName name="plan21lado3">"$#REF!.$B$15"</definedName>
    <definedName name="plan21larg1">"$#REF!.$D$11"</definedName>
    <definedName name="plan21larg2">"$#REF!.$D$13"</definedName>
    <definedName name="plan21larg3">"$#REF!.$D$15"</definedName>
    <definedName name="plan21pesototal">"$#REF!.$C$42"</definedName>
    <definedName name="plan21volumetotal">"$#REF!.$C$44"</definedName>
    <definedName name="plan22area1">"$#REF!.$H$11"</definedName>
    <definedName name="plan22area2">"$#REF!.$H$13"</definedName>
    <definedName name="plan22area3">"$#REF!.$H$15"</definedName>
    <definedName name="plan22comp1">"$#REF!.$F$11"</definedName>
    <definedName name="plan22comp2">"$#REF!.$F$13"</definedName>
    <definedName name="plan22comp3">"$#REF!.$F$15"</definedName>
    <definedName name="plan22dia">"$#REF!.$B$9"</definedName>
    <definedName name="plan22espeçuramedia">"$#REF!.$C$45"</definedName>
    <definedName name="plan22kmf">"$#REF!.$G$10"</definedName>
    <definedName name="plan22kmf2">"$#REF!.$G$12"</definedName>
    <definedName name="plan22kmf3">"$#REF!.$G$14"</definedName>
    <definedName name="plan22kmi">"$#REF!.$C$10"</definedName>
    <definedName name="plan22kmi2">"$#REF!.$C$12"</definedName>
    <definedName name="plan22kmi3">"$#REF!.$C$14"</definedName>
    <definedName name="plan22lado1">"$#REF!.$B$11"</definedName>
    <definedName name="plan22lado2">"$#REF!.$B$13"</definedName>
    <definedName name="plan22lado3">"$#REF!.$B$15"</definedName>
    <definedName name="plan22larg1">"$#REF!.$D$11"</definedName>
    <definedName name="plan22larg2">"$#REF!.$D$13"</definedName>
    <definedName name="plan22larg3">"$#REF!.$D$15"</definedName>
    <definedName name="plan22pesototal">"$#REF!.$C$42"</definedName>
    <definedName name="plan22volumetotal">"$#REF!.$C$44"</definedName>
    <definedName name="plan23area1">"$#REF!.$H$11"</definedName>
    <definedName name="plan23area2">"$#REF!.$H$13"</definedName>
    <definedName name="plan23area3">"$#REF!.$H$15"</definedName>
    <definedName name="plan23comp1">"$#REF!.$F$11"</definedName>
    <definedName name="plan23comp2">"$#REF!.$F$13"</definedName>
    <definedName name="plan23comp3">"$#REF!.$F$15"</definedName>
    <definedName name="plan23dia">"$#REF!.$B$9"</definedName>
    <definedName name="plan23espeçuramedia">"$#REF!.$C$45"</definedName>
    <definedName name="plan23kmf">"$#REF!.$G$10"</definedName>
    <definedName name="plan23kmf2">"$#REF!.$G$12"</definedName>
    <definedName name="plan23kmf3">"$#REF!.$G$14"</definedName>
    <definedName name="plan23kmi">"$#REF!.$C$10"</definedName>
    <definedName name="plan23kmi2">"$#REF!.$C$12"</definedName>
    <definedName name="plan23kmi3">"$#REF!.$C$14"</definedName>
    <definedName name="plan23lado1">"$#REF!.$B$11"</definedName>
    <definedName name="plan23lado2">"$#REF!.$B$13"</definedName>
    <definedName name="plan23lado3">"$#REF!.$B$15"</definedName>
    <definedName name="plan23larg1">"$#REF!.$D$11"</definedName>
    <definedName name="plan23larg2">"$#REF!.$D$13"</definedName>
    <definedName name="plan23larg3">"$#REF!.$D$15"</definedName>
    <definedName name="plan23pesototal">"$#REF!.$C$42"</definedName>
    <definedName name="plan23volumetotal">"$#REF!.$C$44"</definedName>
    <definedName name="plan24area1">"$#REF!.$H$11"</definedName>
    <definedName name="plan24area2">"$#REF!.$H$13"</definedName>
    <definedName name="plan24area3">"$#REF!.$H$15"</definedName>
    <definedName name="plan24comp1">"$#REF!.$F$11"</definedName>
    <definedName name="plan24comp2">"$#REF!.$F$13"</definedName>
    <definedName name="plan24comp3">"$#REF!.$F$15"</definedName>
    <definedName name="plan24dia">"$#REF!.$B$9"</definedName>
    <definedName name="plan24espeçuramedia">"$#REF!.$C$45"</definedName>
    <definedName name="plan24kmf">"$#REF!.$G$10"</definedName>
    <definedName name="plan24kmf2">"$#REF!.$G$12"</definedName>
    <definedName name="plan24kmf3">"$#REF!.$G$14"</definedName>
    <definedName name="plan24kmi">"$#REF!.$C$10"</definedName>
    <definedName name="plan24kmi2">"$#REF!.$C$12"</definedName>
    <definedName name="plan24kmi3">"$#REF!.$C$14"</definedName>
    <definedName name="plan24lado1">"$#REF!.$B$11"</definedName>
    <definedName name="plan24lado2">"$#REF!.$B$13"</definedName>
    <definedName name="plan24lado3">"$#REF!.$B$15"</definedName>
    <definedName name="plan24larg1">"$#REF!.$D$11"</definedName>
    <definedName name="plan24larg2">"$#REF!.$D$13"</definedName>
    <definedName name="plan24larg3">"$#REF!.$D$15"</definedName>
    <definedName name="plan24pesototal">"$#REF!.$C$42"</definedName>
    <definedName name="plan24volumetotal">"$#REF!.$C$44"</definedName>
    <definedName name="plan25area1">"$#REF!.$H$11"</definedName>
    <definedName name="plan25area2">"$#REF!.$H$13"</definedName>
    <definedName name="plan25area3">"$#REF!.$H$15"</definedName>
    <definedName name="plan25comp1">"$#REF!.$F$11"</definedName>
    <definedName name="plan25comp2">"$#REF!.$F$13"</definedName>
    <definedName name="plan25comp3">"$#REF!.$F$15"</definedName>
    <definedName name="plan25dia">"$#REF!.$B$9"</definedName>
    <definedName name="plan25espeçuramedia">"$#REF!.$C$45"</definedName>
    <definedName name="plan25kmf">"$#REF!.$G$10"</definedName>
    <definedName name="plan25kmf2">"$#REF!.$G$12"</definedName>
    <definedName name="plan25kmf3">"$#REF!.$G$14"</definedName>
    <definedName name="plan25kmi">"$#REF!.$C$10"</definedName>
    <definedName name="plan25kmi2">"$#REF!.$C$12"</definedName>
    <definedName name="plan25kmi3">"$#REF!.$C$14"</definedName>
    <definedName name="plan25lado1">"$#REF!.$B$11"</definedName>
    <definedName name="plan25lado2">"$#REF!.$B$13"</definedName>
    <definedName name="plan25lado3">"$#REF!.$B$15"</definedName>
    <definedName name="plan25larg1">"$#REF!.$D$11"</definedName>
    <definedName name="plan25larg2">"$#REF!.$D$13"</definedName>
    <definedName name="plan25larg3">"$#REF!.$D$15"</definedName>
    <definedName name="plan25pesototal">"$#REF!.$C$42"</definedName>
    <definedName name="plan25volumetotal">"$#REF!.$C$44"</definedName>
    <definedName name="plan26area1">"$#REF!.$H$11"</definedName>
    <definedName name="plan26area2">"$#REF!.$H$13"</definedName>
    <definedName name="plan26area3">"$#REF!.$H$15"</definedName>
    <definedName name="plan26comp1">"$#REF!.$F$11"</definedName>
    <definedName name="plan26comp2">"$#REF!.$F$13"</definedName>
    <definedName name="plan26comp3">"$#REF!.$F$15"</definedName>
    <definedName name="plan26dia">"$#REF!.$B$9"</definedName>
    <definedName name="plan26espeçuramedia">"$#REF!.$C$45"</definedName>
    <definedName name="plan26kmf">"$#REF!.$G$10"</definedName>
    <definedName name="plan26kmf2">"$#REF!.$G$12"</definedName>
    <definedName name="plan26kmf3">"$#REF!.$G$14"</definedName>
    <definedName name="plan26kmi">"$#REF!.$C$10"</definedName>
    <definedName name="plan26kmi2">"$#REF!.$C$12"</definedName>
    <definedName name="plan26kmi3">"$#REF!.$C$14"</definedName>
    <definedName name="plan26lado1">"$#REF!.$B$11"</definedName>
    <definedName name="plan26lado2">"$#REF!.$B$13"</definedName>
    <definedName name="plan26lado3">"$#REF!.$B$15"</definedName>
    <definedName name="plan26larg1">"$#REF!.$D$11"</definedName>
    <definedName name="plan26larg2">"$#REF!.$D$13"</definedName>
    <definedName name="plan26larg3">"$#REF!.$D$15"</definedName>
    <definedName name="plan26pesototal">"$#REF!.$C$42"</definedName>
    <definedName name="plan26volumetotal">"$#REF!.$C$44"</definedName>
    <definedName name="plan27area1">"$#REF!.$H$11"</definedName>
    <definedName name="plan27area2">"$#REF!.$H$13"</definedName>
    <definedName name="plan27area3">"$#REF!.$H$15"</definedName>
    <definedName name="plan27comp1">"$#REF!.$F$11"</definedName>
    <definedName name="plan27comp2">"$#REF!.$F$13"</definedName>
    <definedName name="plan27comp3">"$#REF!.$F$15"</definedName>
    <definedName name="plan27dia">"$#REF!.$B$9"</definedName>
    <definedName name="plan27espeçuramedia">"$#REF!.$C$45"</definedName>
    <definedName name="plan27kmf">"$#REF!.$G$10"</definedName>
    <definedName name="plan27kmf2">"$#REF!.$G$12"</definedName>
    <definedName name="plan27kmf3">"$#REF!.$G$14"</definedName>
    <definedName name="plan27kmi">"$#REF!.$C$10"</definedName>
    <definedName name="plan27kmi2">"$#REF!.$C$12"</definedName>
    <definedName name="plan27kmi3">"$#REF!.$C$14"</definedName>
    <definedName name="plan27lado1">"$#REF!.$B$11"</definedName>
    <definedName name="plan27lado2">"$#REF!.$B$13"</definedName>
    <definedName name="plan27lado3">"$#REF!.$B$15"</definedName>
    <definedName name="plan27larg1">"$#REF!.$D$11"</definedName>
    <definedName name="plan27larg2">"$#REF!.$D$13"</definedName>
    <definedName name="plan27larg3">"$#REF!.$D$15"</definedName>
    <definedName name="plan27pesototal">"$#REF!.$C$42"</definedName>
    <definedName name="plan27volumetotal">"$#REF!.$C$44"</definedName>
    <definedName name="plan8area1">"$#REF!.$H$11"</definedName>
    <definedName name="plan8area2">"$#REF!.$H$13"</definedName>
    <definedName name="plan8area3">"$#REF!.$H$15"</definedName>
    <definedName name="plan8comp1">"$#REF!.$F$11"</definedName>
    <definedName name="plan8comp2">"$#REF!.$F$13"</definedName>
    <definedName name="plan8comp3">"$#REF!.$F$15"</definedName>
    <definedName name="plan8dia">"$#REF!.$B$9"</definedName>
    <definedName name="plan8espeçuramedia">"$#REF!.$C$45"</definedName>
    <definedName name="plan8kmf">"$#REF!.$G$10"</definedName>
    <definedName name="plan8kmf2">"$#REF!.$G$12"</definedName>
    <definedName name="plan8kmf3">"$#REF!.$G$14"</definedName>
    <definedName name="plan8kmi">"$#REF!.$C$10"</definedName>
    <definedName name="plan8kmi2">"$#REF!.$C$12"</definedName>
    <definedName name="plan8kmi3">"$#REF!.$C$14"</definedName>
    <definedName name="plan8lado1">"$#REF!.$B$11"</definedName>
    <definedName name="plan8lado2">"$#REF!.$B$13"</definedName>
    <definedName name="plan8lado3">"$#REF!.$B$15"</definedName>
    <definedName name="plan8larg1">"$#REF!.$D$11"</definedName>
    <definedName name="plan8larg2">"$#REF!.$D$13"</definedName>
    <definedName name="plan8larg3">"$#REF!.$D$15"</definedName>
    <definedName name="plan8pesototal">"$#REF!.$C$42"</definedName>
    <definedName name="plan8volumetotal">"$#REF!.$C$44"</definedName>
    <definedName name="plan9area1">"$#REF!.$H$11"</definedName>
    <definedName name="plan9area2">"$#REF!.$H$13"</definedName>
    <definedName name="plan9area3">"$#REF!.$H$15"</definedName>
    <definedName name="plan9comp1">"$#REF!.$F$11"</definedName>
    <definedName name="plan9comp2">"$#REF!.$F$13"</definedName>
    <definedName name="plan9comp3">"$#REF!.$F$15"</definedName>
    <definedName name="plan9dia">"$#REF!.$B$9"</definedName>
    <definedName name="plan9espeçuramedia">"$#REF!.$C$45"</definedName>
    <definedName name="plan9kmf">"$#REF!.$G$10"</definedName>
    <definedName name="plan9kmf2">"$#REF!.$G$12"</definedName>
    <definedName name="plan9kmf3">"$#REF!.$G$14"</definedName>
    <definedName name="plan9kmi">"$#REF!.$C$10"</definedName>
    <definedName name="plan9kmi2">"$#REF!.$C$12"</definedName>
    <definedName name="plan9kmi3">"$#REF!.$C$14"</definedName>
    <definedName name="plan9lado1">"$#REF!.$B$11"</definedName>
    <definedName name="plan9lado2">"$#REF!.$B$13"</definedName>
    <definedName name="plan9lado3">"$#REF!.$B$15"</definedName>
    <definedName name="plan9larg1">"$#REF!.$D$11"</definedName>
    <definedName name="plan9larg2">"$#REF!.$D$13"</definedName>
    <definedName name="plan9larg3">"$#REF!.$D$15"</definedName>
    <definedName name="plan9pesototal">"$#REF!.$C$42"</definedName>
    <definedName name="plan9volumetotal">"$#REF!.$C$44"</definedName>
    <definedName name="PLANEJADA" localSheetId="4">#REF!</definedName>
    <definedName name="PLANEJADA" localSheetId="15">#REF!</definedName>
    <definedName name="PLANEJADA" localSheetId="9">#REF!</definedName>
    <definedName name="PLANEJADA" localSheetId="8">#REF!</definedName>
    <definedName name="PLANEJADA">#REF!</definedName>
    <definedName name="planilha" localSheetId="4" hidden="1">{#N/A,#N/A,TRUE,"Serviços"}</definedName>
    <definedName name="planilha" localSheetId="9" hidden="1">{#N/A,#N/A,TRUE,"Serviços"}</definedName>
    <definedName name="planilha" localSheetId="8" hidden="1">{#N/A,#N/A,TRUE,"Serviços"}</definedName>
    <definedName name="planilha" hidden="1">{#N/A,#N/A,TRUE,"Serviços"}</definedName>
    <definedName name="PLANILHA_1">#N/A</definedName>
    <definedName name="PLANILHA_2">#N/A</definedName>
    <definedName name="PlanilhasOriginais" localSheetId="15">#REF!</definedName>
    <definedName name="PlanilhasOriginais" localSheetId="9">#REF!</definedName>
    <definedName name="PlanilhasOriginais">#REF!</definedName>
    <definedName name="plano" localSheetId="15">#REF!</definedName>
    <definedName name="plano" localSheetId="21">#REF!</definedName>
    <definedName name="plano" localSheetId="9">#REF!</definedName>
    <definedName name="plano">#REF!</definedName>
    <definedName name="plano_10" localSheetId="15">#REF!</definedName>
    <definedName name="plano_10" localSheetId="9">#REF!</definedName>
    <definedName name="plano_10">#REF!</definedName>
    <definedName name="plano_5" localSheetId="15">#REF!</definedName>
    <definedName name="plano_5">#REF!</definedName>
    <definedName name="plano_6" localSheetId="15">#REF!</definedName>
    <definedName name="plano_6">#REF!</definedName>
    <definedName name="plano_9" localSheetId="15">#REF!</definedName>
    <definedName name="plano_9">#REF!</definedName>
    <definedName name="planReajus" localSheetId="15">#REF!</definedName>
    <definedName name="planReajus" localSheetId="21">#REF!</definedName>
    <definedName name="planReajus">#REF!</definedName>
    <definedName name="Plapla" localSheetId="4">[349]RMLE157!#REF!</definedName>
    <definedName name="Plapla" localSheetId="15">[349]RMLE157!#REF!</definedName>
    <definedName name="Plapla">[349]RMLE157!#REF!</definedName>
    <definedName name="PLCD">"$#REF!.$L$39"</definedName>
    <definedName name="PLCD_11" localSheetId="4">#REF!</definedName>
    <definedName name="PLCD_11" localSheetId="15">#REF!</definedName>
    <definedName name="PLCD_11" localSheetId="9">#REF!</definedName>
    <definedName name="PLCD_11" localSheetId="8">#REF!</definedName>
    <definedName name="PLCD_11">#REF!</definedName>
    <definedName name="PLCD97">"$#REF!.$L$80"</definedName>
    <definedName name="PLCD97_11" localSheetId="4">#REF!</definedName>
    <definedName name="PLCD97_11" localSheetId="15">#REF!</definedName>
    <definedName name="PLCD97_11" localSheetId="9">#REF!</definedName>
    <definedName name="PLCD97_11" localSheetId="8">#REF!</definedName>
    <definedName name="PLCD97_11">#REF!</definedName>
    <definedName name="PLDD">"'file:///D:/Meus documentos/ANASTÁCIO/SERCEL/BR262990800.xls'#$SERVIÇOS.$#REF!$#REF!"</definedName>
    <definedName name="PLDD_11" localSheetId="4">[70]SERVIÇOS!#REF!</definedName>
    <definedName name="PLDD_11" localSheetId="15">[70]SERVIÇOS!#REF!</definedName>
    <definedName name="PLDD_11" localSheetId="9">[70]SERVIÇOS!#REF!</definedName>
    <definedName name="PLDD_11" localSheetId="8">[70]SERVIÇOS!#REF!</definedName>
    <definedName name="PLDD_11">[70]SERVIÇOS!#REF!</definedName>
    <definedName name="PLFRESA" localSheetId="4">#REF!</definedName>
    <definedName name="PLFRESA" localSheetId="15">#REF!</definedName>
    <definedName name="PLFRESA" localSheetId="9">#REF!</definedName>
    <definedName name="PLFRESA" localSheetId="8">#REF!</definedName>
    <definedName name="PLFRESA">#REF!</definedName>
    <definedName name="PLFRESAMA" localSheetId="4">[98]ROSTO!#REF!</definedName>
    <definedName name="PLFRESAMA" localSheetId="15">[98]ROSTO!#REF!</definedName>
    <definedName name="PLFRESAMA" localSheetId="9">[98]ROSTO!#REF!</definedName>
    <definedName name="PLFRESAMA" localSheetId="8">[98]ROSTO!#REF!</definedName>
    <definedName name="PLFRESAMA">[98]ROSTO!#REF!</definedName>
    <definedName name="PLFRESATA" localSheetId="4">#REF!</definedName>
    <definedName name="PLFRESATA" localSheetId="15">#REF!</definedName>
    <definedName name="PLFRESATA" localSheetId="9">#REF!</definedName>
    <definedName name="PLFRESATA" localSheetId="8">#REF!</definedName>
    <definedName name="PLFRESATA">#REF!</definedName>
    <definedName name="PLIQ">"$#REF!.$C$5"</definedName>
    <definedName name="pliq1">"$#REF!.$C$6"</definedName>
    <definedName name="PLMBUQ">"$#REF!.$L$32"</definedName>
    <definedName name="PLMBUQ_11" localSheetId="4">#REF!</definedName>
    <definedName name="PLMBUQ_11" localSheetId="15">#REF!</definedName>
    <definedName name="PLMBUQ_11" localSheetId="9">#REF!</definedName>
    <definedName name="PLMBUQ_11" localSheetId="8">#REF!</definedName>
    <definedName name="PLMBUQ_11">#REF!</definedName>
    <definedName name="PLPA" localSheetId="4">#REF!</definedName>
    <definedName name="PLPA" localSheetId="15">#REF!</definedName>
    <definedName name="PLPA" localSheetId="9">#REF!</definedName>
    <definedName name="PLPA" localSheetId="8">#REF!</definedName>
    <definedName name="PLPA">#REF!</definedName>
    <definedName name="PLPAMA" localSheetId="4">[98]ROSTO!#REF!</definedName>
    <definedName name="PLPAMA" localSheetId="15">[98]ROSTO!#REF!</definedName>
    <definedName name="PLPAMA" localSheetId="9">[98]ROSTO!#REF!</definedName>
    <definedName name="PLPAMA" localSheetId="8">[98]ROSTO!#REF!</definedName>
    <definedName name="PLPAMA">[98]ROSTO!#REF!</definedName>
    <definedName name="PLPATA" localSheetId="4">#REF!</definedName>
    <definedName name="PLPATA" localSheetId="15">#REF!</definedName>
    <definedName name="PLPATA" localSheetId="9">#REF!</definedName>
    <definedName name="PLPATA" localSheetId="8">#REF!</definedName>
    <definedName name="PLPATA">#REF!</definedName>
    <definedName name="PLPTE" localSheetId="4">'[72]SERVIÇOS digitado'!#REF!</definedName>
    <definedName name="PLPTE" localSheetId="15">'[72]SERVIÇOS digitado'!#REF!</definedName>
    <definedName name="PLPTE" localSheetId="9">'[72]SERVIÇOS digitado'!#REF!</definedName>
    <definedName name="PLPTE" localSheetId="8">'[72]SERVIÇOS digitado'!#REF!</definedName>
    <definedName name="PLPTE">'[72]SERVIÇOS digitado'!#REF!</definedName>
    <definedName name="PLRS" localSheetId="4">#REF!</definedName>
    <definedName name="PLRS" localSheetId="15">#REF!</definedName>
    <definedName name="PLRS" localSheetId="9">#REF!</definedName>
    <definedName name="PLRS" localSheetId="8">#REF!</definedName>
    <definedName name="PLRS">#REF!</definedName>
    <definedName name="PLRSMA" localSheetId="4">[98]ROSTO!#REF!</definedName>
    <definedName name="PLRSMA" localSheetId="15">[98]ROSTO!#REF!</definedName>
    <definedName name="PLRSMA" localSheetId="9">[98]ROSTO!#REF!</definedName>
    <definedName name="PLRSMA" localSheetId="8">[98]ROSTO!#REF!</definedName>
    <definedName name="PLRSMA">[98]ROSTO!#REF!</definedName>
    <definedName name="PLRSTA" localSheetId="4">#REF!</definedName>
    <definedName name="PLRSTA" localSheetId="15">#REF!</definedName>
    <definedName name="PLRSTA" localSheetId="9">#REF!</definedName>
    <definedName name="PLRSTA" localSheetId="8">#REF!</definedName>
    <definedName name="PLRSTA">#REF!</definedName>
    <definedName name="PLT" localSheetId="4">'[72]SERVIÇOS digitado'!#REF!</definedName>
    <definedName name="PLT" localSheetId="15">'[72]SERVIÇOS digitado'!#REF!</definedName>
    <definedName name="PLT" localSheetId="9">'[72]SERVIÇOS digitado'!#REF!</definedName>
    <definedName name="PLT" localSheetId="8">'[72]SERVIÇOS digitado'!#REF!</definedName>
    <definedName name="PLT">'[72]SERVIÇOS digitado'!#REF!</definedName>
    <definedName name="Plu" localSheetId="4">{""," mil"," milhões"," bilhões"," trilhões"}</definedName>
    <definedName name="Plu" localSheetId="9">{""," mil"," milhões"," bilhões"," trilhões"}</definedName>
    <definedName name="Plu" localSheetId="8">{""," mil"," milhões"," bilhões"," trilhões"}</definedName>
    <definedName name="Plu">{""," mil"," milhões"," bilhões"," trilhões"}</definedName>
    <definedName name="PLVC">"'file:///D:/Meus documentos/ANASTÁCIO/SERCEL/BR262990800.xls'#$SERVIÇOS.$#REF!$#REF!"</definedName>
    <definedName name="PLVC_11" localSheetId="4">[70]SERVIÇOS!#REF!</definedName>
    <definedName name="PLVC_11" localSheetId="15">[70]SERVIÇOS!#REF!</definedName>
    <definedName name="PLVC_11" localSheetId="9">[70]SERVIÇOS!#REF!</definedName>
    <definedName name="PLVC_11" localSheetId="8">[70]SERVIÇOS!#REF!</definedName>
    <definedName name="PLVC_11">[70]SERVIÇOS!#REF!</definedName>
    <definedName name="PLVD">"'file:///D:/Meus documentos/ANASTÁCIO/SERCEL/BR262990800.xls'#$SERVIÇOS.$#REF!$#REF!"</definedName>
    <definedName name="PLVD_11" localSheetId="4">[70]SERVIÇOS!#REF!</definedName>
    <definedName name="PLVD_11" localSheetId="15">[70]SERVIÇOS!#REF!</definedName>
    <definedName name="PLVD_11" localSheetId="9">[70]SERVIÇOS!#REF!</definedName>
    <definedName name="PLVD_11" localSheetId="8">[70]SERVIÇOS!#REF!</definedName>
    <definedName name="PLVD_11">[70]SERVIÇOS!#REF!</definedName>
    <definedName name="PLW">"$#REF!.$F$14"</definedName>
    <definedName name="PLW_11" localSheetId="4">#REF!</definedName>
    <definedName name="PLW_11" localSheetId="15">#REF!</definedName>
    <definedName name="PLW_11" localSheetId="9">#REF!</definedName>
    <definedName name="PLW_11" localSheetId="8">#REF!</definedName>
    <definedName name="PLW_11">#REF!</definedName>
    <definedName name="PLWA">"$#REF!.$F$13"</definedName>
    <definedName name="PLWA_11" localSheetId="4">#REF!</definedName>
    <definedName name="PLWA_11" localSheetId="15">#REF!</definedName>
    <definedName name="PLWA_11" localSheetId="9">#REF!</definedName>
    <definedName name="PLWA_11" localSheetId="8">#REF!</definedName>
    <definedName name="PLWA_11">#REF!</definedName>
    <definedName name="pm">'[45]Mão de Obra'!$E$13</definedName>
    <definedName name="PMBQA" localSheetId="4">'[72]SERVIÇOS digitado'!#REF!</definedName>
    <definedName name="PMBQA" localSheetId="15">'[72]SERVIÇOS digitado'!#REF!</definedName>
    <definedName name="PMBQA" localSheetId="9">'[72]SERVIÇOS digitado'!#REF!</definedName>
    <definedName name="PMBQA" localSheetId="8">'[72]SERVIÇOS digitado'!#REF!</definedName>
    <definedName name="PMBQA">'[72]SERVIÇOS digitado'!#REF!</definedName>
    <definedName name="PMBQT" localSheetId="4">'[72]SERVIÇOS digitado'!#REF!</definedName>
    <definedName name="PMBQT" localSheetId="15">'[72]SERVIÇOS digitado'!#REF!</definedName>
    <definedName name="PMBQT" localSheetId="9">'[72]SERVIÇOS digitado'!#REF!</definedName>
    <definedName name="PMBQT" localSheetId="8">'[72]SERVIÇOS digitado'!#REF!</definedName>
    <definedName name="PMBQT">'[72]SERVIÇOS digitado'!#REF!</definedName>
    <definedName name="PMD" localSheetId="4">'[87]SERVIÇOS digitado'!$H$69</definedName>
    <definedName name="PMD">'[72]SERVIÇOS digitado'!$H$69</definedName>
    <definedName name="PMF" localSheetId="4">#REF!</definedName>
    <definedName name="PMF" localSheetId="15">#REF!</definedName>
    <definedName name="PMF" localSheetId="9">#REF!</definedName>
    <definedName name="PMF" localSheetId="8">#REF!</definedName>
    <definedName name="PMF">#REF!</definedName>
    <definedName name="PMFRPMAN" localSheetId="4">#REF!</definedName>
    <definedName name="PMFRPMAN" localSheetId="15">#REF!</definedName>
    <definedName name="PMFRPMAN" localSheetId="9">#REF!</definedName>
    <definedName name="PMFRPMAN" localSheetId="8">#REF!</definedName>
    <definedName name="PMFRPMAN">#REF!</definedName>
    <definedName name="PMFRPMAN_11" localSheetId="4">#REF!</definedName>
    <definedName name="PMFRPMAN_11" localSheetId="15">#REF!</definedName>
    <definedName name="PMFRPMAN_11" localSheetId="9">#REF!</definedName>
    <definedName name="PMFRPMAN_11" localSheetId="8">#REF!</definedName>
    <definedName name="PMFRPMAN_11">#REF!</definedName>
    <definedName name="PMFTBMAN" localSheetId="15">#REF!</definedName>
    <definedName name="PMFTBMAN">#REF!</definedName>
    <definedName name="PMQ">'[111]2.2.5.PMQ'!$O$39</definedName>
    <definedName name="pnow" localSheetId="4" hidden="1">{"'gráf jan00'!$A$1:$AK$41"}</definedName>
    <definedName name="pnow" localSheetId="9" hidden="1">{"'gráf jan00'!$A$1:$AK$41"}</definedName>
    <definedName name="pnow" localSheetId="8" hidden="1">{"'gráf jan00'!$A$1:$AK$41"}</definedName>
    <definedName name="pnow" hidden="1">{"'gráf jan00'!$A$1:$AK$41"}</definedName>
    <definedName name="pnv">[197]DADOS!$C$6</definedName>
    <definedName name="PO" localSheetId="4">'[350]8ª MP_BR-459'!#REF!</definedName>
    <definedName name="PO" localSheetId="15">'[350]8ª MP_BR-459'!#REF!</definedName>
    <definedName name="PO">'[350]8ª MP_BR-459'!#REF!</definedName>
    <definedName name="PÓDEPEDRA">[119]COTAÇÕES!$U$40:$U$43</definedName>
    <definedName name="pojnjhn" localSheetId="4" hidden="1">{#N/A,#N/A,FALSE,"GERAL";#N/A,#N/A,FALSE,"012-96";#N/A,#N/A,FALSE,"018-96";#N/A,#N/A,FALSE,"027-96";#N/A,#N/A,FALSE,"059-96";#N/A,#N/A,FALSE,"076-96";#N/A,#N/A,FALSE,"019-97";#N/A,#N/A,FALSE,"021-97";#N/A,#N/A,FALSE,"022-97";#N/A,#N/A,FALSE,"028-97"}</definedName>
    <definedName name="pojnjhn" localSheetId="9" hidden="1">{#N/A,#N/A,FALSE,"GERAL";#N/A,#N/A,FALSE,"012-96";#N/A,#N/A,FALSE,"018-96";#N/A,#N/A,FALSE,"027-96";#N/A,#N/A,FALSE,"059-96";#N/A,#N/A,FALSE,"076-96";#N/A,#N/A,FALSE,"019-97";#N/A,#N/A,FALSE,"021-97";#N/A,#N/A,FALSE,"022-97";#N/A,#N/A,FALSE,"028-97"}</definedName>
    <definedName name="pojnjhn" localSheetId="8" hidden="1">{#N/A,#N/A,FALSE,"GERAL";#N/A,#N/A,FALSE,"012-96";#N/A,#N/A,FALSE,"018-96";#N/A,#N/A,FALSE,"027-96";#N/A,#N/A,FALSE,"059-96";#N/A,#N/A,FALSE,"076-96";#N/A,#N/A,FALSE,"019-97";#N/A,#N/A,FALSE,"021-97";#N/A,#N/A,FALSE,"022-97";#N/A,#N/A,FALSE,"028-97"}</definedName>
    <definedName name="pojnjhn" hidden="1">{#N/A,#N/A,FALSE,"GERAL";#N/A,#N/A,FALSE,"012-96";#N/A,#N/A,FALSE,"018-96";#N/A,#N/A,FALSE,"027-96";#N/A,#N/A,FALSE,"059-96";#N/A,#N/A,FALSE,"076-96";#N/A,#N/A,FALSE,"019-97";#N/A,#N/A,FALSE,"021-97";#N/A,#N/A,FALSE,"022-97";#N/A,#N/A,FALSE,"028-97"}</definedName>
    <definedName name="POLIMEROMICRO" localSheetId="4">[177]Adequação!#REF!</definedName>
    <definedName name="POLIMEROMICRO" localSheetId="15">[177]Adequação!#REF!</definedName>
    <definedName name="POLIMEROMICRO">[177]Adequação!#REF!</definedName>
    <definedName name="Ponte">[91]!Ponte</definedName>
    <definedName name="Ponte_1">#N/A</definedName>
    <definedName name="Ponte_10">Ponte_10</definedName>
    <definedName name="Ponte_12">Ponte_12</definedName>
    <definedName name="Ponte_19">Ponte_19</definedName>
    <definedName name="Ponte_2">#N/A</definedName>
    <definedName name="Ponte_21">Ponte_21</definedName>
    <definedName name="Ponte_23">Ponte_23</definedName>
    <definedName name="Ponte_24">Ponte_24</definedName>
    <definedName name="Ponte_26">Ponte_26</definedName>
    <definedName name="Ponte_27">Ponte_27</definedName>
    <definedName name="Ponte_29">Ponte_29</definedName>
    <definedName name="Ponte_30">Ponte_30</definedName>
    <definedName name="Ponte_31">Ponte_31</definedName>
    <definedName name="Ponte_33">Ponte_33</definedName>
    <definedName name="Ponte_34">Ponte_34</definedName>
    <definedName name="Ponte_35">Ponte_35</definedName>
    <definedName name="Ponte_36">Ponte_36</definedName>
    <definedName name="Ponte_37">Ponte_37</definedName>
    <definedName name="Ponte_38">Ponte_38</definedName>
    <definedName name="Ponte_39">Ponte_39</definedName>
    <definedName name="Ponte_4">Ponte_4</definedName>
    <definedName name="Ponte_40">Ponte_40</definedName>
    <definedName name="Ponte_41">Ponte_41</definedName>
    <definedName name="Ponte_42">Ponte_42</definedName>
    <definedName name="Ponte_43">Ponte_43</definedName>
    <definedName name="Ponte_44">Ponte_44</definedName>
    <definedName name="Ponte_45">Ponte_45</definedName>
    <definedName name="Ponte_46">Ponte_46</definedName>
    <definedName name="Ponte_47">Ponte_47</definedName>
    <definedName name="Ponte_48">Ponte_48</definedName>
    <definedName name="Ponte_51">Ponte_51</definedName>
    <definedName name="Ponte_52">Ponte_52</definedName>
    <definedName name="Ponte_53">Ponte_53</definedName>
    <definedName name="Ponte_55">Ponte_55</definedName>
    <definedName name="Ponte_58">Ponte_58</definedName>
    <definedName name="Ponte_59">Ponte_59</definedName>
    <definedName name="Ponte_60">Ponte_60</definedName>
    <definedName name="Ponte_61">Ponte_61</definedName>
    <definedName name="Ponte_62">Ponte_62</definedName>
    <definedName name="Ponte_63">Ponte_63</definedName>
    <definedName name="Ponte_64">Ponte_64</definedName>
    <definedName name="Ponte_65">Ponte_65</definedName>
    <definedName name="Ponte_66">Ponte_66</definedName>
    <definedName name="Ponte_67">Ponte_67</definedName>
    <definedName name="Ponte_68">Ponte_68</definedName>
    <definedName name="Ponte_69">Ponte_69</definedName>
    <definedName name="Ponte_70">Ponte_70</definedName>
    <definedName name="Ponte_71">Ponte_71</definedName>
    <definedName name="Ponte_72">Ponte_72</definedName>
    <definedName name="Ponte_8">Ponte_8</definedName>
    <definedName name="ponteest1650" localSheetId="4">#REF!</definedName>
    <definedName name="ponteest1650" localSheetId="15">#REF!</definedName>
    <definedName name="ponteest1650" localSheetId="9">#REF!</definedName>
    <definedName name="ponteest1650" localSheetId="8">#REF!</definedName>
    <definedName name="ponteest1650">#REF!</definedName>
    <definedName name="ponteest856" localSheetId="4">#REF!</definedName>
    <definedName name="ponteest856" localSheetId="15">#REF!</definedName>
    <definedName name="ponteest856" localSheetId="9">#REF!</definedName>
    <definedName name="ponteest856" localSheetId="8">#REF!</definedName>
    <definedName name="ponteest856">#REF!</definedName>
    <definedName name="ponteest894" localSheetId="4">#REF!</definedName>
    <definedName name="ponteest894" localSheetId="15">#REF!</definedName>
    <definedName name="ponteest894" localSheetId="9">#REF!</definedName>
    <definedName name="ponteest894" localSheetId="8">#REF!</definedName>
    <definedName name="ponteest894">#REF!</definedName>
    <definedName name="PONTEMADEIRA" localSheetId="3">#REF!</definedName>
    <definedName name="PONTEMADEIRA" localSheetId="15">#REF!</definedName>
    <definedName name="PONTEMADEIRA" localSheetId="7">#REF!</definedName>
    <definedName name="PONTEMADEIRA">#REF!</definedName>
    <definedName name="PONTESMADEIRA" localSheetId="3">#REF!</definedName>
    <definedName name="PONTESMADEIRA">#REF!</definedName>
    <definedName name="popopopo" localSheetId="4" hidden="1">{#N/A,#N/A,FALSE,"MO (2)"}</definedName>
    <definedName name="popopopo" localSheetId="21" hidden="1">{#N/A,#N/A,FALSE,"MO (2)"}</definedName>
    <definedName name="popopopo" localSheetId="9" hidden="1">{#N/A,#N/A,FALSE,"MO (2)"}</definedName>
    <definedName name="popopopo" localSheetId="8" hidden="1">{#N/A,#N/A,FALSE,"MO (2)"}</definedName>
    <definedName name="popopopo" hidden="1">{#N/A,#N/A,FALSE,"MO (2)"}</definedName>
    <definedName name="Popular" localSheetId="22" hidden="1">{#N/A,#N/A,FALSE,"Cronograma";#N/A,#N/A,FALSE,"Cronogr. 2"}</definedName>
    <definedName name="Popular" hidden="1">{#N/A,#N/A,FALSE,"Cronograma";#N/A,#N/A,FALSE,"Cronogr. 2"}</definedName>
    <definedName name="porra" localSheetId="4">[351]Ofício!$E$37</definedName>
    <definedName name="porra" localSheetId="21">[352]Ofício!$E$37</definedName>
    <definedName name="porra">[351]Ofício!$E$37</definedName>
    <definedName name="porra2" localSheetId="4">'[205]Indice de Reajuste'!#REF!</definedName>
    <definedName name="porra2" localSheetId="15">'[205]Indice de Reajuste'!#REF!</definedName>
    <definedName name="porra2" localSheetId="21">'[206]Indice de Reajuste'!#REF!</definedName>
    <definedName name="porra2" localSheetId="9">'[205]Indice de Reajuste'!#REF!</definedName>
    <definedName name="porra2" localSheetId="8">'[205]Indice de Reajuste'!#REF!</definedName>
    <definedName name="porra2">'[205]Indice de Reajuste'!#REF!</definedName>
    <definedName name="Port" localSheetId="4">'[353]RESUMO-DVOP'!#REF!</definedName>
    <definedName name="Port" localSheetId="15">'[353]RESUMO-DVOP'!#REF!</definedName>
    <definedName name="Port" localSheetId="9">'[353]RESUMO-DVOP'!#REF!</definedName>
    <definedName name="Port" localSheetId="8">'[353]RESUMO-DVOP'!#REF!</definedName>
    <definedName name="Port">'[353]RESUMO-DVOP'!#REF!</definedName>
    <definedName name="Portos1" localSheetId="4" hidden="1">{"'RR'!$A$2:$E$81"}</definedName>
    <definedName name="Portos1" localSheetId="9" hidden="1">{"'RR'!$A$2:$E$81"}</definedName>
    <definedName name="Portos1" localSheetId="8" hidden="1">{"'RR'!$A$2:$E$81"}</definedName>
    <definedName name="Portos1" hidden="1">{"'RR'!$A$2:$E$81"}</definedName>
    <definedName name="Posição" localSheetId="15" hidden="1">#REF!</definedName>
    <definedName name="Posição" hidden="1">#REF!</definedName>
    <definedName name="potencia" localSheetId="15">#REF!</definedName>
    <definedName name="potencia">#REF!</definedName>
    <definedName name="PP1.1" localSheetId="3">#REF!</definedName>
    <definedName name="PP1.1" localSheetId="15">#REF!</definedName>
    <definedName name="PP1.1" localSheetId="7">#REF!</definedName>
    <definedName name="PP1.1">#REF!</definedName>
    <definedName name="PP1.10" localSheetId="3">#REF!</definedName>
    <definedName name="PP1.10" localSheetId="15">#REF!</definedName>
    <definedName name="PP1.10" localSheetId="7">#REF!</definedName>
    <definedName name="PP1.10">#REF!</definedName>
    <definedName name="PP1.11" localSheetId="3">#REF!</definedName>
    <definedName name="PP1.11" localSheetId="15">#REF!</definedName>
    <definedName name="PP1.11" localSheetId="7">#REF!</definedName>
    <definedName name="PP1.11">#REF!</definedName>
    <definedName name="PP1.12" localSheetId="3">#REF!</definedName>
    <definedName name="PP1.12" localSheetId="15">#REF!</definedName>
    <definedName name="PP1.12" localSheetId="7">#REF!</definedName>
    <definedName name="PP1.12">#REF!</definedName>
    <definedName name="PP1.13" localSheetId="3">#REF!</definedName>
    <definedName name="PP1.13" localSheetId="15">#REF!</definedName>
    <definedName name="PP1.13" localSheetId="7">#REF!</definedName>
    <definedName name="PP1.13">#REF!</definedName>
    <definedName name="PP1.14" localSheetId="3">#REF!</definedName>
    <definedName name="PP1.14" localSheetId="15">#REF!</definedName>
    <definedName name="PP1.14" localSheetId="7">#REF!</definedName>
    <definedName name="PP1.14">#REF!</definedName>
    <definedName name="PP1.15" localSheetId="3">#REF!</definedName>
    <definedName name="PP1.15" localSheetId="15">#REF!</definedName>
    <definedName name="PP1.15" localSheetId="7">#REF!</definedName>
    <definedName name="PP1.15">#REF!</definedName>
    <definedName name="PP1.2" localSheetId="3">#REF!</definedName>
    <definedName name="PP1.2" localSheetId="15">#REF!</definedName>
    <definedName name="PP1.2" localSheetId="7">#REF!</definedName>
    <definedName name="PP1.2">#REF!</definedName>
    <definedName name="PP1.3" localSheetId="3">#REF!</definedName>
    <definedName name="PP1.3" localSheetId="15">#REF!</definedName>
    <definedName name="PP1.3" localSheetId="7">#REF!</definedName>
    <definedName name="PP1.3">#REF!</definedName>
    <definedName name="PP1.4" localSheetId="3">#REF!</definedName>
    <definedName name="PP1.4" localSheetId="15">#REF!</definedName>
    <definedName name="PP1.4" localSheetId="7">#REF!</definedName>
    <definedName name="PP1.4">#REF!</definedName>
    <definedName name="PP1.5" localSheetId="3">#REF!</definedName>
    <definedName name="PP1.5" localSheetId="15">#REF!</definedName>
    <definedName name="PP1.5" localSheetId="7">#REF!</definedName>
    <definedName name="PP1.5">#REF!</definedName>
    <definedName name="PP1.6" localSheetId="3">#REF!</definedName>
    <definedName name="PP1.6" localSheetId="15">#REF!</definedName>
    <definedName name="PP1.6" localSheetId="7">#REF!</definedName>
    <definedName name="PP1.6">#REF!</definedName>
    <definedName name="PP1.7" localSheetId="3">#REF!</definedName>
    <definedName name="PP1.7" localSheetId="15">#REF!</definedName>
    <definedName name="PP1.7" localSheetId="7">#REF!</definedName>
    <definedName name="PP1.7">#REF!</definedName>
    <definedName name="PP1.8" localSheetId="3">#REF!</definedName>
    <definedName name="PP1.8" localSheetId="15">#REF!</definedName>
    <definedName name="PP1.8" localSheetId="7">#REF!</definedName>
    <definedName name="PP1.8">#REF!</definedName>
    <definedName name="PP1.9" localSheetId="3">#REF!</definedName>
    <definedName name="PP1.9" localSheetId="15">#REF!</definedName>
    <definedName name="PP1.9" localSheetId="7">#REF!</definedName>
    <definedName name="PP1.9">#REF!</definedName>
    <definedName name="PPEN" localSheetId="4">'[72]SERVIÇOS digitado'!#REF!</definedName>
    <definedName name="PPEN" localSheetId="15">'[72]SERVIÇOS digitado'!#REF!</definedName>
    <definedName name="PPEN">'[72]SERVIÇOS digitado'!#REF!</definedName>
    <definedName name="PPLA" localSheetId="4">'[72]SERVIÇOS digitado'!#REF!</definedName>
    <definedName name="PPLA" localSheetId="15">'[72]SERVIÇOS digitado'!#REF!</definedName>
    <definedName name="PPLA">'[72]SERVIÇOS digitado'!#REF!</definedName>
    <definedName name="PPLT" localSheetId="4">'[72]SERVIÇOS digitado'!#REF!</definedName>
    <definedName name="PPLT" localSheetId="15">'[72]SERVIÇOS digitado'!#REF!</definedName>
    <definedName name="PPLT">'[72]SERVIÇOS digitado'!#REF!</definedName>
    <definedName name="pppdfmf" localSheetId="4">[351]Ofício!$E$38</definedName>
    <definedName name="pppdfmf" localSheetId="21">[352]Ofício!$E$38</definedName>
    <definedName name="pppdfmf">[351]Ofício!$E$38</definedName>
    <definedName name="prazo" localSheetId="4">'[228]Dados do projeto'!$B$6</definedName>
    <definedName name="PRAZO" localSheetId="21">#REF!</definedName>
    <definedName name="prazo">'[228]Dados do projeto'!$B$6</definedName>
    <definedName name="Prazo_de_Execucao">[23]DADOS!$B$16</definedName>
    <definedName name="PRAZO_OBRA">[145]SETUP!$C$25</definedName>
    <definedName name="PRAZOA">#REF!</definedName>
    <definedName name="Prazoobra" localSheetId="4">'[228]Dados do projeto'!$B$5</definedName>
    <definedName name="Prazoobra">'[228]Dados do projeto'!$B$5</definedName>
    <definedName name="PRBQ" localSheetId="4">'[72]SERVIÇOS digitado'!#REF!</definedName>
    <definedName name="PRBQ" localSheetId="15">'[72]SERVIÇOS digitado'!#REF!</definedName>
    <definedName name="PRBQ" localSheetId="9">'[72]SERVIÇOS digitado'!#REF!</definedName>
    <definedName name="PRBQ" localSheetId="8">'[72]SERVIÇOS digitado'!#REF!</definedName>
    <definedName name="PRBQ">'[72]SERVIÇOS digitado'!#REF!</definedName>
    <definedName name="PRCC" localSheetId="4">'[72]SERVIÇOS digitado'!#REF!</definedName>
    <definedName name="PRCC" localSheetId="15">'[72]SERVIÇOS digitado'!#REF!</definedName>
    <definedName name="PRCC" localSheetId="9">'[72]SERVIÇOS digitado'!#REF!</definedName>
    <definedName name="PRCC" localSheetId="8">'[72]SERVIÇOS digitado'!#REF!</definedName>
    <definedName name="PRCC">'[72]SERVIÇOS digitado'!#REF!</definedName>
    <definedName name="Prd" hidden="1">#N/A</definedName>
    <definedName name="PrdAux" hidden="1">#N/A</definedName>
    <definedName name="PRDM">"'file:///D:/Meus documentos/ANASTÁCIO/SERCEL/BR262990800.xls'#$SERVIÇOS.$#REF!$#REF!"</definedName>
    <definedName name="PRDM_11" localSheetId="4">[70]SERVIÇOS!#REF!</definedName>
    <definedName name="PRDM_11" localSheetId="15">[70]SERVIÇOS!#REF!</definedName>
    <definedName name="PRDM_11" localSheetId="9">[70]SERVIÇOS!#REF!</definedName>
    <definedName name="PRDM_11" localSheetId="8">[70]SERVIÇOS!#REF!</definedName>
    <definedName name="PRDM_11">[70]SERVIÇOS!#REF!</definedName>
    <definedName name="PRE" localSheetId="4">#REF!</definedName>
    <definedName name="PRE" localSheetId="15">#REF!</definedName>
    <definedName name="PRE" localSheetId="9">#REF!</definedName>
    <definedName name="PRE" localSheetId="8">#REF!</definedName>
    <definedName name="PRE">#REF!</definedName>
    <definedName name="pre.marc" localSheetId="4">'[223]QTT  BETUM'!#REF!</definedName>
    <definedName name="pre.marc" localSheetId="15">'[223]QTT  BETUM'!#REF!</definedName>
    <definedName name="pre.marc" localSheetId="9">'[223]QTT  BETUM'!#REF!</definedName>
    <definedName name="pre.marc" localSheetId="8">'[223]QTT  BETUM'!#REF!</definedName>
    <definedName name="pre.marc">'[223]QTT  BETUM'!#REF!</definedName>
    <definedName name="PREC" localSheetId="4">#REF!</definedName>
    <definedName name="PREC" localSheetId="15">#REF!</definedName>
    <definedName name="PREC" localSheetId="9">#REF!</definedName>
    <definedName name="PREC" localSheetId="8">#REF!</definedName>
    <definedName name="PREC">#REF!</definedName>
    <definedName name="Preço_Improd." localSheetId="4">#REF!</definedName>
    <definedName name="Preço_Improd." localSheetId="15">#REF!</definedName>
    <definedName name="Preço_Improd." localSheetId="9">#REF!</definedName>
    <definedName name="Preço_Improd." localSheetId="8">#REF!</definedName>
    <definedName name="Preço_Improd.">#REF!</definedName>
    <definedName name="Preço_parcial" localSheetId="4">#REF!</definedName>
    <definedName name="Preço_parcial" localSheetId="15">#REF!</definedName>
    <definedName name="Preço_parcial" localSheetId="9">#REF!</definedName>
    <definedName name="Preço_parcial" localSheetId="8">#REF!</definedName>
    <definedName name="Preço_parcial">#REF!</definedName>
    <definedName name="Preço_prod." localSheetId="15">#REF!</definedName>
    <definedName name="Preço_prod.">#REF!</definedName>
    <definedName name="preco1" localSheetId="15">#REF!</definedName>
    <definedName name="preco1">#REF!</definedName>
    <definedName name="preços">[354]PATO!$A$11:$J$36</definedName>
    <definedName name="PREÇOSOBRAS" localSheetId="4">'[355]BD Equip.'!$A$1:$B$263</definedName>
    <definedName name="PREÇOSOBRAS">'[355]BD Equip.'!$A$1:$B$263</definedName>
    <definedName name="PRECOSTUB">[356]Plan3!$A$1:$P$93</definedName>
    <definedName name="PRECP" localSheetId="4">'[72]SERVIÇOS digitado'!#REF!</definedName>
    <definedName name="PRECP" localSheetId="15">'[72]SERVIÇOS digitado'!#REF!</definedName>
    <definedName name="PRECP" localSheetId="9">'[72]SERVIÇOS digitado'!#REF!</definedName>
    <definedName name="PRECP" localSheetId="8">'[72]SERVIÇOS digitado'!#REF!</definedName>
    <definedName name="PRECP">'[72]SERVIÇOS digitado'!#REF!</definedName>
    <definedName name="PREGO" localSheetId="4">[54]DADOS!$C$18</definedName>
    <definedName name="PREGO">[55]DADOS!$C$18</definedName>
    <definedName name="Print" localSheetId="4">[357]QuQuant!#REF!</definedName>
    <definedName name="Print" localSheetId="15">[357]QuQuant!#REF!</definedName>
    <definedName name="Print" localSheetId="9">[357]QuQuant!#REF!</definedName>
    <definedName name="Print" localSheetId="8">[357]QuQuant!#REF!</definedName>
    <definedName name="Print">[357]QuQuant!#REF!</definedName>
    <definedName name="Print_25" localSheetId="4">[358]QuQuant!#REF!</definedName>
    <definedName name="Print_25" localSheetId="15">[358]QuQuant!#REF!</definedName>
    <definedName name="Print_25" localSheetId="9">[358]QuQuant!#REF!</definedName>
    <definedName name="Print_25" localSheetId="8">[358]QuQuant!#REF!</definedName>
    <definedName name="Print_25">[358]QuQuant!#REF!</definedName>
    <definedName name="Print_4" localSheetId="4">[359]QuQuant!#REF!</definedName>
    <definedName name="Print_4" localSheetId="15">[359]QuQuant!#REF!</definedName>
    <definedName name="Print_4" localSheetId="9">[359]QuQuant!#REF!</definedName>
    <definedName name="Print_4" localSheetId="8">[359]QuQuant!#REF!</definedName>
    <definedName name="Print_4">[359]QuQuant!#REF!</definedName>
    <definedName name="Print_Area_MI" localSheetId="4">#REF!</definedName>
    <definedName name="Print_Area_MI" localSheetId="3">#REF!</definedName>
    <definedName name="Print_Area_MI" localSheetId="15">#REF!</definedName>
    <definedName name="Print_Area_MI" localSheetId="7">#REF!</definedName>
    <definedName name="Print_Area_MI" localSheetId="9">#REF!</definedName>
    <definedName name="Print_Area_MI" localSheetId="8">#REF!</definedName>
    <definedName name="Print_Area_MI">#REF!</definedName>
    <definedName name="Print_Area_MI_1" localSheetId="4">#REF!</definedName>
    <definedName name="Print_Area_MI_1" localSheetId="15">#REF!</definedName>
    <definedName name="Print_Area_MI_1" localSheetId="8">#REF!</definedName>
    <definedName name="Print_Area_MI_1">#REF!</definedName>
    <definedName name="Print_Area_MI_25" localSheetId="4">#REF!</definedName>
    <definedName name="Print_Area_MI_25" localSheetId="15">#REF!</definedName>
    <definedName name="Print_Area_MI_25" localSheetId="8">#REF!</definedName>
    <definedName name="Print_Area_MI_25">#REF!</definedName>
    <definedName name="Print_Area_MI_3" localSheetId="15">#REF!</definedName>
    <definedName name="Print_Area_MI_3">#REF!</definedName>
    <definedName name="Print_Area_MI_4" localSheetId="15">#REF!</definedName>
    <definedName name="Print_Area_MI_4">#REF!</definedName>
    <definedName name="Print_Area_MI_5" localSheetId="15">#REF!</definedName>
    <definedName name="Print_Area_MI_5">#REF!</definedName>
    <definedName name="PRINT_TITLES_MI">"$#REF!.$A$1:$IV$4"</definedName>
    <definedName name="PRINT_TITLES_MI_3" localSheetId="15">#REF!</definedName>
    <definedName name="PRINT_TITLES_MI_3" localSheetId="9">#REF!</definedName>
    <definedName name="PRINT_TITLES_MI_3">#REF!</definedName>
    <definedName name="PRINT_TITLES_MI_4" localSheetId="15">#REF!</definedName>
    <definedName name="PRINT_TITLES_MI_4" localSheetId="9">#REF!</definedName>
    <definedName name="PRINT_TITLES_MI_4">#REF!</definedName>
    <definedName name="PRINT_TITLES_MI_5" localSheetId="15">#REF!</definedName>
    <definedName name="PRINT_TITLES_MI_5" localSheetId="9">#REF!</definedName>
    <definedName name="PRINT_TITLES_MI_5">#REF!</definedName>
    <definedName name="PRINTCPU" localSheetId="15">#REF!</definedName>
    <definedName name="PRINTCPU">#REF!</definedName>
    <definedName name="PRINTMECANICA" localSheetId="15">#REF!</definedName>
    <definedName name="PRINTMECANICA">#REF!</definedName>
    <definedName name="PRINTRASCUNHO" localSheetId="15">#REF!</definedName>
    <definedName name="PRINTRASCUNHO">#REF!</definedName>
    <definedName name="PRM1C" localSheetId="4">'[72]SERVIÇOS digitado'!#REF!</definedName>
    <definedName name="PRM1C" localSheetId="15">'[72]SERVIÇOS digitado'!#REF!</definedName>
    <definedName name="PRM1C" localSheetId="9">'[72]SERVIÇOS digitado'!#REF!</definedName>
    <definedName name="PRM1C" localSheetId="8">'[72]SERVIÇOS digitado'!#REF!</definedName>
    <definedName name="PRM1C">'[72]SERVIÇOS digitado'!#REF!</definedName>
    <definedName name="PRMCC">"'file:///D:/Meus documentos/ANASTÁCIO/SERCEL/BR262990800.xls'#$SERVIÇOS.$#REF!$#REF!"</definedName>
    <definedName name="PRMCC_11" localSheetId="4">[70]SERVIÇOS!#REF!</definedName>
    <definedName name="PRMCC_11" localSheetId="15">[70]SERVIÇOS!#REF!</definedName>
    <definedName name="PRMCC_11" localSheetId="9">[70]SERVIÇOS!#REF!</definedName>
    <definedName name="PRMCC_11" localSheetId="8">[70]SERVIÇOS!#REF!</definedName>
    <definedName name="PRMCC_11">[70]SERVIÇOS!#REF!</definedName>
    <definedName name="proc">[23]DADOS!$B$12</definedName>
    <definedName name="PROD_1" localSheetId="4" hidden="1">{#N/A,#N/A,TRUE,"Serviços"}</definedName>
    <definedName name="PROD_1" localSheetId="9" hidden="1">{#N/A,#N/A,TRUE,"Serviços"}</definedName>
    <definedName name="PROD_1" localSheetId="8" hidden="1">{#N/A,#N/A,TRUE,"Serviços"}</definedName>
    <definedName name="PROD_1" hidden="1">{#N/A,#N/A,TRUE,"Serviços"}</definedName>
    <definedName name="PROD_11" hidden="1">{#N/A,#N/A,TRUE,"Serviços"}</definedName>
    <definedName name="PROD_TVE_CBUQ" localSheetId="4">#REF!</definedName>
    <definedName name="PROD_TVE_CBUQ" localSheetId="15">#REF!</definedName>
    <definedName name="PROD_TVE_CBUQ" localSheetId="9">#REF!</definedName>
    <definedName name="PROD_TVE_CBUQ" localSheetId="8">#REF!</definedName>
    <definedName name="PROD_TVE_CBUQ">#REF!</definedName>
    <definedName name="PROD_TVE_LAMA" localSheetId="4">#REF!</definedName>
    <definedName name="PROD_TVE_LAMA" localSheetId="15">#REF!</definedName>
    <definedName name="PROD_TVE_LAMA" localSheetId="9">#REF!</definedName>
    <definedName name="PROD_TVE_LAMA" localSheetId="8">#REF!</definedName>
    <definedName name="PROD_TVE_LAMA">#REF!</definedName>
    <definedName name="PROD_TVE_MICRO" localSheetId="4">#REF!</definedName>
    <definedName name="PROD_TVE_MICRO" localSheetId="15">#REF!</definedName>
    <definedName name="PROD_TVE_MICRO" localSheetId="9">#REF!</definedName>
    <definedName name="PROD_TVE_MICRO" localSheetId="8">#REF!</definedName>
    <definedName name="PROD_TVE_MICRO">#REF!</definedName>
    <definedName name="PROD_TVMP_CBUQ" localSheetId="15">#REF!</definedName>
    <definedName name="PROD_TVMP_CBUQ">#REF!</definedName>
    <definedName name="PROD_TVMP_LAMA" localSheetId="15">#REF!</definedName>
    <definedName name="PROD_TVMP_LAMA">#REF!</definedName>
    <definedName name="PROD_TVMP_MICRO" localSheetId="15">#REF!</definedName>
    <definedName name="PROD_TVMP_MICRO">#REF!</definedName>
    <definedName name="PROD_TVMR_CBUQ" localSheetId="15">#REF!</definedName>
    <definedName name="PROD_TVMR_CBUQ">#REF!</definedName>
    <definedName name="PROD_TVMR_LAMA" localSheetId="15">#REF!</definedName>
    <definedName name="PROD_TVMR_LAMA">#REF!</definedName>
    <definedName name="PROD_TVMR_MICRO" localSheetId="15">#REF!</definedName>
    <definedName name="PROD_TVMR_MICRO">#REF!</definedName>
    <definedName name="PROD_TVP_CBUQ" localSheetId="15">#REF!</definedName>
    <definedName name="PROD_TVP_CBUQ">#REF!</definedName>
    <definedName name="PROD_TVP_LAMA" localSheetId="15">#REF!</definedName>
    <definedName name="PROD_TVP_LAMA">#REF!</definedName>
    <definedName name="PROD_TVP_MICRO" localSheetId="15">#REF!</definedName>
    <definedName name="PROD_TVP_MICRO">#REF!</definedName>
    <definedName name="PROD_TVR_CBUQ" localSheetId="15">#REF!</definedName>
    <definedName name="PROD_TVR_CBUQ">#REF!</definedName>
    <definedName name="PROD_TVR_LAMA" localSheetId="15">#REF!</definedName>
    <definedName name="PROD_TVR_LAMA">#REF!</definedName>
    <definedName name="PROD_TVR_MICRO" localSheetId="15">#REF!</definedName>
    <definedName name="PROD_TVR_MICRO">#REF!</definedName>
    <definedName name="PRODEAGRO" localSheetId="15">#REF!</definedName>
    <definedName name="PRODEAGRO">#REF!</definedName>
    <definedName name="produ" localSheetId="15">#REF!</definedName>
    <definedName name="produ">#REF!</definedName>
    <definedName name="PRODUCAO" localSheetId="4">[360]CONTROLE!$J$27</definedName>
    <definedName name="PRODUCAO">[360]CONTROLE!$J$27</definedName>
    <definedName name="produção" localSheetId="4">#REF!</definedName>
    <definedName name="produção" localSheetId="15">#REF!</definedName>
    <definedName name="produção" localSheetId="9">#REF!</definedName>
    <definedName name="produção" localSheetId="8">#REF!</definedName>
    <definedName name="produção">#REF!</definedName>
    <definedName name="Produção_13">#NAME?</definedName>
    <definedName name="produçao1" localSheetId="4">#REF!</definedName>
    <definedName name="produçao1" localSheetId="15">#REF!</definedName>
    <definedName name="produçao1" localSheetId="9">#REF!</definedName>
    <definedName name="produçao1" localSheetId="8">#REF!</definedName>
    <definedName name="produçao1">#REF!</definedName>
    <definedName name="Prog.Excel._Set" localSheetId="4" hidden="1">{"'teste'!$B$2:$R$49"}</definedName>
    <definedName name="Prog.Excel._Set" localSheetId="9" hidden="1">{"'teste'!$B$2:$R$49"}</definedName>
    <definedName name="Prog.Excel._Set" localSheetId="8" hidden="1">{"'teste'!$B$2:$R$49"}</definedName>
    <definedName name="Prog.Excel._Set" hidden="1">{"'teste'!$B$2:$R$49"}</definedName>
    <definedName name="proposta" localSheetId="4" hidden="1">{"'Quadro'!$A$4:$BG$78"}</definedName>
    <definedName name="proposta" localSheetId="9" hidden="1">{"'Quadro'!$A$4:$BG$78"}</definedName>
    <definedName name="proposta" localSheetId="8" hidden="1">{"'Quadro'!$A$4:$BG$78"}</definedName>
    <definedName name="proposta" hidden="1">{"'Quadro'!$A$4:$BG$78"}</definedName>
    <definedName name="prot.ambient" localSheetId="15">#REF!</definedName>
    <definedName name="prot.ambient">#REF!</definedName>
    <definedName name="ProteçãoAmbiental" localSheetId="15">#REF!</definedName>
    <definedName name="ProteçãoAmbiental">#REF!</definedName>
    <definedName name="ProteçãoAmbiental_11" localSheetId="15">#REF!</definedName>
    <definedName name="ProteçãoAmbiental_11">#REF!</definedName>
    <definedName name="ProteçãoAmbiental_3" localSheetId="15">#REF!</definedName>
    <definedName name="ProteçãoAmbiental_3">#REF!</definedName>
    <definedName name="ProteçãoAmbiental_4" localSheetId="15">#REF!</definedName>
    <definedName name="ProteçãoAmbiental_4">#REF!</definedName>
    <definedName name="ProteçãoAmbiental_6">"'file:///Eng_aroldo/Meus documentos/Documents and Settings/All Users/Documentos/BR 364 - Diamantino/Medições/Med 04/MP04.xls'#$'Medição Completa'.$#REF!$#REF!"</definedName>
    <definedName name="ProteçãoAmbiental_8" localSheetId="15">'[241]Medição Completa'!#REF!</definedName>
    <definedName name="ProteçãoAmbiental_8" localSheetId="9">'[241]Medição Completa'!#REF!</definedName>
    <definedName name="ProteçãoAmbiental_8">'[241]Medição Completa'!#REF!</definedName>
    <definedName name="ProteçãoAmbiental_8_11" localSheetId="4">'[242]Medição Completa'!#REF!</definedName>
    <definedName name="ProteçãoAmbiental_8_11" localSheetId="15">'[242]Medição Completa'!#REF!</definedName>
    <definedName name="ProteçãoAmbiental_8_11" localSheetId="9">'[242]Medição Completa'!#REF!</definedName>
    <definedName name="ProteçãoAmbiental_8_11" localSheetId="8">'[242]Medição Completa'!#REF!</definedName>
    <definedName name="ProteçãoAmbiental_8_11">'[242]Medição Completa'!#REF!</definedName>
    <definedName name="PRPA" localSheetId="4">'[72]SERVIÇOS digitado'!#REF!</definedName>
    <definedName name="PRPA" localSheetId="15">'[72]SERVIÇOS digitado'!#REF!</definedName>
    <definedName name="PRPA" localSheetId="9">'[72]SERVIÇOS digitado'!#REF!</definedName>
    <definedName name="PRPA" localSheetId="8">'[72]SERVIÇOS digitado'!#REF!</definedName>
    <definedName name="PRPA">'[72]SERVIÇOS digitado'!#REF!</definedName>
    <definedName name="PRPL" localSheetId="4">'[72]SERVIÇOS digitado'!#REF!</definedName>
    <definedName name="PRPL" localSheetId="15">'[72]SERVIÇOS digitado'!#REF!</definedName>
    <definedName name="PRPL" localSheetId="9">'[72]SERVIÇOS digitado'!#REF!</definedName>
    <definedName name="PRPL" localSheetId="8">'[72]SERVIÇOS digitado'!#REF!</definedName>
    <definedName name="PRPL">'[72]SERVIÇOS digitado'!#REF!</definedName>
    <definedName name="PRPT" localSheetId="4">'[72]SERVIÇOS digitado'!#REF!</definedName>
    <definedName name="PRPT" localSheetId="15">'[72]SERVIÇOS digitado'!#REF!</definedName>
    <definedName name="PRPT" localSheetId="9">'[72]SERVIÇOS digitado'!#REF!</definedName>
    <definedName name="PRPT" localSheetId="8">'[72]SERVIÇOS digitado'!#REF!</definedName>
    <definedName name="PRPT">'[72]SERVIÇOS digitado'!#REF!</definedName>
    <definedName name="PRR1C" localSheetId="4">'[72]SERVIÇOS digitado'!#REF!</definedName>
    <definedName name="PRR1C" localSheetId="15">'[72]SERVIÇOS digitado'!#REF!</definedName>
    <definedName name="PRR1C">'[72]SERVIÇOS digitado'!#REF!</definedName>
    <definedName name="PRRMBF">"'file:///D:/Meus documentos/ANASTÁCIO/SERCEL/BR262990800.xls'#$SERVIÇOS.$#REF!$#REF!"</definedName>
    <definedName name="PRRMBF_11" localSheetId="4">[70]SERVIÇOS!#REF!</definedName>
    <definedName name="PRRMBF_11" localSheetId="15">[70]SERVIÇOS!#REF!</definedName>
    <definedName name="PRRMBF_11" localSheetId="9">[70]SERVIÇOS!#REF!</definedName>
    <definedName name="PRRMBF_11" localSheetId="8">[70]SERVIÇOS!#REF!</definedName>
    <definedName name="PRRMBF_11">[70]SERVIÇOS!#REF!</definedName>
    <definedName name="PRRP" localSheetId="4">'[72]SERVIÇOS digitado'!#REF!</definedName>
    <definedName name="PRRP" localSheetId="15">'[72]SERVIÇOS digitado'!#REF!</definedName>
    <definedName name="PRRP" localSheetId="9">'[72]SERVIÇOS digitado'!#REF!</definedName>
    <definedName name="PRRP" localSheetId="8">'[72]SERVIÇOS digitado'!#REF!</definedName>
    <definedName name="PRRP">'[72]SERVIÇOS digitado'!#REF!</definedName>
    <definedName name="PSCB" localSheetId="4">'[72]SERVIÇOS digitado'!#REF!</definedName>
    <definedName name="PSCB" localSheetId="15">'[72]SERVIÇOS digitado'!#REF!</definedName>
    <definedName name="PSCB" localSheetId="9">'[72]SERVIÇOS digitado'!#REF!</definedName>
    <definedName name="PSCB" localSheetId="8">'[72]SERVIÇOS digitado'!#REF!</definedName>
    <definedName name="PSCB">'[72]SERVIÇOS digitado'!#REF!</definedName>
    <definedName name="pscegeral" localSheetId="4">[361]PSCEGERAL!$A$7:$AG$36</definedName>
    <definedName name="pscegeral">[361]PSCEGERAL!$A$7:$AG$36</definedName>
    <definedName name="PSERVIÇOS" localSheetId="4">#REF!</definedName>
    <definedName name="PSERVIÇOS" localSheetId="15">#REF!</definedName>
    <definedName name="PSERVIÇOS" localSheetId="9">#REF!</definedName>
    <definedName name="PSERVIÇOS" localSheetId="8">#REF!</definedName>
    <definedName name="PSERVIÇOS">#REF!</definedName>
    <definedName name="PSERVIÇOS_25" localSheetId="4">#REF!</definedName>
    <definedName name="PSERVIÇOS_25" localSheetId="15">#REF!</definedName>
    <definedName name="PSERVIÇOS_25" localSheetId="9">#REF!</definedName>
    <definedName name="PSERVIÇOS_25" localSheetId="8">#REF!</definedName>
    <definedName name="PSERVIÇOS_25">#REF!</definedName>
    <definedName name="PTB" localSheetId="4">#REF!</definedName>
    <definedName name="PTB" localSheetId="15">#REF!</definedName>
    <definedName name="PTB" localSheetId="9">#REF!</definedName>
    <definedName name="PTB" localSheetId="8">#REF!</definedName>
    <definedName name="PTB">#REF!</definedName>
    <definedName name="PTBA" localSheetId="4">'[72]SERVIÇOS digitado'!#REF!</definedName>
    <definedName name="PTBA" localSheetId="15">'[72]SERVIÇOS digitado'!#REF!</definedName>
    <definedName name="PTBA" localSheetId="9">'[72]SERVIÇOS digitado'!#REF!</definedName>
    <definedName name="PTBA" localSheetId="8">'[72]SERVIÇOS digitado'!#REF!</definedName>
    <definedName name="PTBA">'[72]SERVIÇOS digitado'!#REF!</definedName>
    <definedName name="PTBT" localSheetId="4">'[72]SERVIÇOS digitado'!#REF!</definedName>
    <definedName name="PTBT" localSheetId="15">'[72]SERVIÇOS digitado'!#REF!</definedName>
    <definedName name="PTBT" localSheetId="9">'[72]SERVIÇOS digitado'!#REF!</definedName>
    <definedName name="PTBT" localSheetId="8">'[72]SERVIÇOS digitado'!#REF!</definedName>
    <definedName name="PTBT">'[72]SERVIÇOS digitado'!#REF!</definedName>
    <definedName name="PTCAP20" localSheetId="4">'[72]SERVIÇOS digitado'!#REF!</definedName>
    <definedName name="PTCAP20" localSheetId="15">'[72]SERVIÇOS digitado'!#REF!</definedName>
    <definedName name="PTCAP20" localSheetId="9">'[72]SERVIÇOS digitado'!#REF!</definedName>
    <definedName name="PTCAP20" localSheetId="8">'[72]SERVIÇOS digitado'!#REF!</definedName>
    <definedName name="PTCAP20">'[72]SERVIÇOS digitado'!#REF!</definedName>
    <definedName name="PTCM30" localSheetId="4">'[72]SERVIÇOS digitado'!#REF!</definedName>
    <definedName name="PTCM30" localSheetId="15">'[72]SERVIÇOS digitado'!#REF!</definedName>
    <definedName name="PTCM30" localSheetId="9">'[72]SERVIÇOS digitado'!#REF!</definedName>
    <definedName name="PTCM30" localSheetId="8">'[72]SERVIÇOS digitado'!#REF!</definedName>
    <definedName name="PTCM30">'[72]SERVIÇOS digitado'!#REF!</definedName>
    <definedName name="pte">[91]!pte</definedName>
    <definedName name="pte_1">#N/A</definedName>
    <definedName name="pte_2">#N/A</definedName>
    <definedName name="pte_38">pte_38</definedName>
    <definedName name="PTEB4" localSheetId="4">'[72]SERVIÇOS digitado'!#REF!</definedName>
    <definedName name="PTEB4" localSheetId="15">'[72]SERVIÇOS digitado'!#REF!</definedName>
    <definedName name="PTEB4" localSheetId="9">'[72]SERVIÇOS digitado'!#REF!</definedName>
    <definedName name="PTEB4" localSheetId="8">'[72]SERVIÇOS digitado'!#REF!</definedName>
    <definedName name="PTEB4">'[72]SERVIÇOS digitado'!#REF!</definedName>
    <definedName name="Pto" localSheetId="15">ROUND(#REF!*#REF!,2)</definedName>
    <definedName name="Pto" localSheetId="9">ROUND(#REF!*#REF!,2)</definedName>
    <definedName name="Pto">ROUND(#REF!*#REF!,2)</definedName>
    <definedName name="PTRM1C" localSheetId="4">'[72]SERVIÇOS digitado'!#REF!</definedName>
    <definedName name="PTRM1C" localSheetId="15">'[72]SERVIÇOS digitado'!#REF!</definedName>
    <definedName name="PTRM1C" localSheetId="9">'[72]SERVIÇOS digitado'!#REF!</definedName>
    <definedName name="PTRM1C" localSheetId="8">'[72]SERVIÇOS digitado'!#REF!</definedName>
    <definedName name="PTRM1C">'[72]SERVIÇOS digitado'!#REF!</definedName>
    <definedName name="PTRR1C" localSheetId="4">'[72]SERVIÇOS digitado'!#REF!</definedName>
    <definedName name="PTRR1C" localSheetId="15">'[72]SERVIÇOS digitado'!#REF!</definedName>
    <definedName name="PTRR1C" localSheetId="9">'[72]SERVIÇOS digitado'!#REF!</definedName>
    <definedName name="PTRR1C" localSheetId="8">'[72]SERVIÇOS digitado'!#REF!</definedName>
    <definedName name="PTRR1C">'[72]SERVIÇOS digitado'!#REF!</definedName>
    <definedName name="PTSD2" localSheetId="4">'[72]SERVIÇOS digitado'!#REF!</definedName>
    <definedName name="PTSD2" localSheetId="15">'[72]SERVIÇOS digitado'!#REF!</definedName>
    <definedName name="PTSD2" localSheetId="9">'[72]SERVIÇOS digitado'!#REF!</definedName>
    <definedName name="PTSD2" localSheetId="8">'[72]SERVIÇOS digitado'!#REF!</definedName>
    <definedName name="PTSD2">'[72]SERVIÇOS digitado'!#REF!</definedName>
    <definedName name="Pun">#N/A</definedName>
    <definedName name="Pun_26">NA()</definedName>
    <definedName name="Pun_27">NA()</definedName>
    <definedName name="pz" localSheetId="4">#REF!</definedName>
    <definedName name="pz" localSheetId="15">#REF!</definedName>
    <definedName name="pz" localSheetId="21">#REF!</definedName>
    <definedName name="pz" localSheetId="9">#REF!</definedName>
    <definedName name="pz" localSheetId="8">#REF!</definedName>
    <definedName name="pz">#REF!</definedName>
    <definedName name="Q" localSheetId="4" hidden="1">#REF!</definedName>
    <definedName name="Q" localSheetId="15" hidden="1">#REF!</definedName>
    <definedName name="Q" localSheetId="9" hidden="1">#REF!</definedName>
    <definedName name="Q" localSheetId="8" hidden="1">#REF!</definedName>
    <definedName name="Q" hidden="1">#REF!</definedName>
    <definedName name="Q.001" localSheetId="4">[109]Mat.!#REF!</definedName>
    <definedName name="Q.001" localSheetId="15">[109]Mat.!#REF!</definedName>
    <definedName name="Q.001" localSheetId="9">[109]Mat.!#REF!</definedName>
    <definedName name="Q.001" localSheetId="8">[109]Mat.!#REF!</definedName>
    <definedName name="Q.001">[109]Mat.!#REF!</definedName>
    <definedName name="Q.002" localSheetId="4">[109]Mat.!#REF!</definedName>
    <definedName name="Q.002" localSheetId="15">[109]Mat.!#REF!</definedName>
    <definedName name="Q.002" localSheetId="9">[109]Mat.!#REF!</definedName>
    <definedName name="Q.002" localSheetId="8">[109]Mat.!#REF!</definedName>
    <definedName name="Q.002">[109]Mat.!#REF!</definedName>
    <definedName name="Q.003" localSheetId="4">[109]Mat.!#REF!</definedName>
    <definedName name="Q.003" localSheetId="15">[109]Mat.!#REF!</definedName>
    <definedName name="Q.003" localSheetId="9">[109]Mat.!#REF!</definedName>
    <definedName name="Q.003" localSheetId="8">[109]Mat.!#REF!</definedName>
    <definedName name="Q.003">[109]Mat.!#REF!</definedName>
    <definedName name="Q.004" localSheetId="4">[109]Mat.!#REF!</definedName>
    <definedName name="Q.004" localSheetId="15">[109]Mat.!#REF!</definedName>
    <definedName name="Q.004" localSheetId="9">[109]Mat.!#REF!</definedName>
    <definedName name="Q.004" localSheetId="8">[109]Mat.!#REF!</definedName>
    <definedName name="Q.004">[109]Mat.!#REF!</definedName>
    <definedName name="Q.005" localSheetId="4">[109]Mat.!#REF!</definedName>
    <definedName name="Q.005" localSheetId="15">[109]Mat.!#REF!</definedName>
    <definedName name="Q.005" localSheetId="9">[109]Mat.!#REF!</definedName>
    <definedName name="Q.005" localSheetId="8">[109]Mat.!#REF!</definedName>
    <definedName name="Q.005">[109]Mat.!#REF!</definedName>
    <definedName name="Q.006" localSheetId="4">[109]Mat.!#REF!</definedName>
    <definedName name="Q.006" localSheetId="15">[109]Mat.!#REF!</definedName>
    <definedName name="Q.006">[109]Mat.!#REF!</definedName>
    <definedName name="Q.007" localSheetId="4">[109]Mat.!#REF!</definedName>
    <definedName name="Q.007" localSheetId="15">[109]Mat.!#REF!</definedName>
    <definedName name="Q.007">[109]Mat.!#REF!</definedName>
    <definedName name="Q.008" localSheetId="4">[109]Mat.!#REF!</definedName>
    <definedName name="Q.008" localSheetId="15">[109]Mat.!#REF!</definedName>
    <definedName name="Q.008">[109]Mat.!#REF!</definedName>
    <definedName name="Q.009" localSheetId="4">[109]Mat.!#REF!</definedName>
    <definedName name="Q.009" localSheetId="15">[109]Mat.!#REF!</definedName>
    <definedName name="Q.009">[109]Mat.!#REF!</definedName>
    <definedName name="Q.010" localSheetId="4">[109]Mat.!#REF!</definedName>
    <definedName name="Q.010" localSheetId="15">[109]Mat.!#REF!</definedName>
    <definedName name="Q.010">[109]Mat.!#REF!</definedName>
    <definedName name="Q.011" localSheetId="4">[109]Mat.!#REF!</definedName>
    <definedName name="Q.011" localSheetId="15">[109]Mat.!#REF!</definedName>
    <definedName name="Q.011">[109]Mat.!#REF!</definedName>
    <definedName name="Q.012" localSheetId="4">[109]Mat.!#REF!</definedName>
    <definedName name="Q.012" localSheetId="15">[109]Mat.!#REF!</definedName>
    <definedName name="Q.012">[109]Mat.!#REF!</definedName>
    <definedName name="Q.013" localSheetId="4">[109]Mat.!#REF!</definedName>
    <definedName name="Q.013" localSheetId="15">[109]Mat.!#REF!</definedName>
    <definedName name="Q.013">[109]Mat.!#REF!</definedName>
    <definedName name="Q.014" localSheetId="4">[109]Mat.!#REF!</definedName>
    <definedName name="Q.014" localSheetId="15">[109]Mat.!#REF!</definedName>
    <definedName name="Q.014">[109]Mat.!#REF!</definedName>
    <definedName name="Q.015" localSheetId="4">[109]Mat.!#REF!</definedName>
    <definedName name="Q.015" localSheetId="15">[109]Mat.!#REF!</definedName>
    <definedName name="Q.015">[109]Mat.!#REF!</definedName>
    <definedName name="q_25" localSheetId="4">'[16]P A T O 99 B'!#REF!</definedName>
    <definedName name="q_25" localSheetId="15">'[16]P A T O 99 B'!#REF!</definedName>
    <definedName name="q_25">'[16]P A T O 99 B'!#REF!</definedName>
    <definedName name="QAUX" localSheetId="4">#REF!</definedName>
    <definedName name="QAUX" localSheetId="15">#REF!</definedName>
    <definedName name="QAUX" localSheetId="9">#REF!</definedName>
    <definedName name="QAUX" localSheetId="8">#REF!</definedName>
    <definedName name="QAUX">#REF!</definedName>
    <definedName name="QD" localSheetId="4" hidden="1">#REF!</definedName>
    <definedName name="QD" localSheetId="15" hidden="1">#REF!</definedName>
    <definedName name="QD" localSheetId="9" hidden="1">#REF!</definedName>
    <definedName name="QD" localSheetId="8" hidden="1">#REF!</definedName>
    <definedName name="QD" hidden="1">#REF!</definedName>
    <definedName name="Qd.Comp.Miranda" localSheetId="4">[0]!Plan1</definedName>
    <definedName name="Qd.Comp.Miranda" localSheetId="15">CORREÇÃO!Plan1</definedName>
    <definedName name="Qd.Comp.Miranda" localSheetId="9">[0]!Plan1</definedName>
    <definedName name="Qd.Comp.Miranda" localSheetId="8">[0]!Plan1</definedName>
    <definedName name="Qd.Comp.Miranda">[0]!Plan1</definedName>
    <definedName name="Qd.Comp.Miranda_1">#N/A</definedName>
    <definedName name="Qd.Comp.Miranda_2">#N/A</definedName>
    <definedName name="Qd.Comp.Miranda_3">"plan1"</definedName>
    <definedName name="QEQ" localSheetId="4">#REF!</definedName>
    <definedName name="QEQ" localSheetId="15">#REF!</definedName>
    <definedName name="QEQ" localSheetId="9">#REF!</definedName>
    <definedName name="QEQ" localSheetId="8">#REF!</definedName>
    <definedName name="QEQ">#REF!</definedName>
    <definedName name="QMAT" localSheetId="4">#REF!</definedName>
    <definedName name="QMAT" localSheetId="15">#REF!</definedName>
    <definedName name="QMAT" localSheetId="9">#REF!</definedName>
    <definedName name="QMAT" localSheetId="8">#REF!</definedName>
    <definedName name="QMAT">#REF!</definedName>
    <definedName name="QMO" localSheetId="4">#REF!</definedName>
    <definedName name="QMO" localSheetId="15">#REF!</definedName>
    <definedName name="QMO" localSheetId="9">#REF!</definedName>
    <definedName name="QMO" localSheetId="8">#REF!</definedName>
    <definedName name="QMO">#REF!</definedName>
    <definedName name="qq" localSheetId="21">#REF!</definedName>
    <definedName name="qq" hidden="1">{#N/A,#N/A,FALSE,"MO (2)"}</definedName>
    <definedName name="QQ_1">[172]!QQ_1</definedName>
    <definedName name="QQ_2" localSheetId="21">'Linear Patologias'!QQ_2</definedName>
    <definedName name="QQ_2">[91]!QQ_2</definedName>
    <definedName name="qq_2_">[91]!qq_2_</definedName>
    <definedName name="qq_2__1">#N/A</definedName>
    <definedName name="qq_2__2">#N/A</definedName>
    <definedName name="qq_2__38">qq_2__38</definedName>
    <definedName name="QQ_2_1" localSheetId="4">#N/A</definedName>
    <definedName name="QQ_2_1" localSheetId="9">'Mem Calc Pontes'!QQ_2_1</definedName>
    <definedName name="QQ_2_1" localSheetId="8">'Mem. Calc.'!QQ_2_1</definedName>
    <definedName name="QQ_2_1">[0]!QQ_2_1</definedName>
    <definedName name="QQ_2_10" localSheetId="4">#N/A</definedName>
    <definedName name="QQ_2_10" localSheetId="9">'Mem Calc Pontes'!QQ_2_10</definedName>
    <definedName name="QQ_2_10" localSheetId="8">'Mem. Calc.'!QQ_2_10</definedName>
    <definedName name="QQ_2_10">[0]!QQ_2_10</definedName>
    <definedName name="QQ_2_12" localSheetId="4">#N/A</definedName>
    <definedName name="QQ_2_12" localSheetId="9">'Mem Calc Pontes'!QQ_2_12</definedName>
    <definedName name="QQ_2_12" localSheetId="8">'Mem. Calc.'!QQ_2_12</definedName>
    <definedName name="QQ_2_12">[0]!QQ_2_12</definedName>
    <definedName name="QQ_2_13" localSheetId="4">#N/A</definedName>
    <definedName name="QQ_2_13" localSheetId="9">'Mem Calc Pontes'!QQ_2_13</definedName>
    <definedName name="QQ_2_13" localSheetId="8">'Mem. Calc.'!QQ_2_13</definedName>
    <definedName name="QQ_2_13">[0]!QQ_2_13</definedName>
    <definedName name="QQ_2_14" localSheetId="4">#N/A</definedName>
    <definedName name="QQ_2_14" localSheetId="9">'Mem Calc Pontes'!QQ_2_14</definedName>
    <definedName name="QQ_2_14" localSheetId="8">'Mem. Calc.'!QQ_2_14</definedName>
    <definedName name="QQ_2_14">[0]!QQ_2_14</definedName>
    <definedName name="QQ_2_19">QQ_2_19</definedName>
    <definedName name="QQ_2_2" localSheetId="4">#N/A</definedName>
    <definedName name="QQ_2_2" localSheetId="9">'Mem Calc Pontes'!QQ_2_2</definedName>
    <definedName name="QQ_2_2" localSheetId="8">'Mem. Calc.'!QQ_2_2</definedName>
    <definedName name="QQ_2_2">[0]!QQ_2_2</definedName>
    <definedName name="QQ_2_20" localSheetId="16">[312]!Canteiro</definedName>
    <definedName name="QQ_2_20" localSheetId="18">[312]!Canteiro</definedName>
    <definedName name="QQ_2_20" localSheetId="19">[312]!Canteiro</definedName>
    <definedName name="QQ_2_20" localSheetId="15">[312]!Canteiro</definedName>
    <definedName name="QQ_2_20" localSheetId="20">[312]!Canteiro</definedName>
    <definedName name="QQ_2_20" localSheetId="17">[312]!Canteiro</definedName>
    <definedName name="QQ_2_20">[312]!Canteiro</definedName>
    <definedName name="QQ_2_21">QQ_2_21</definedName>
    <definedName name="QQ_2_22" localSheetId="4">#N/A</definedName>
    <definedName name="QQ_2_22" localSheetId="9">'Mem Calc Pontes'!QQ_2_22</definedName>
    <definedName name="QQ_2_22" localSheetId="8">'Mem. Calc.'!QQ_2_22</definedName>
    <definedName name="QQ_2_22">[0]!QQ_2_22</definedName>
    <definedName name="QQ_2_23">QQ_2_23</definedName>
    <definedName name="QQ_2_24">QQ_2_24</definedName>
    <definedName name="QQ_2_25" localSheetId="4">#N/A</definedName>
    <definedName name="QQ_2_25" localSheetId="9">'Mem Calc Pontes'!QQ_2_25</definedName>
    <definedName name="QQ_2_25" localSheetId="8">'Mem. Calc.'!QQ_2_25</definedName>
    <definedName name="QQ_2_25">[0]!QQ_2_25</definedName>
    <definedName name="QQ_2_26" localSheetId="4">#N/A</definedName>
    <definedName name="QQ_2_26" localSheetId="9">'Mem Calc Pontes'!QQ_2_26</definedName>
    <definedName name="QQ_2_26" localSheetId="8">'Mem. Calc.'!QQ_2_26</definedName>
    <definedName name="QQ_2_26">[0]!QQ_2_26</definedName>
    <definedName name="QQ_2_27" localSheetId="4">#N/A</definedName>
    <definedName name="QQ_2_27" localSheetId="9">'Mem Calc Pontes'!QQ_2_27</definedName>
    <definedName name="QQ_2_27" localSheetId="8">'Mem. Calc.'!QQ_2_27</definedName>
    <definedName name="QQ_2_27">[0]!QQ_2_27</definedName>
    <definedName name="QQ_2_28" localSheetId="4">#N/A</definedName>
    <definedName name="QQ_2_28" localSheetId="9">'Mem Calc Pontes'!QQ_2_28</definedName>
    <definedName name="QQ_2_28" localSheetId="8">'Mem. Calc.'!QQ_2_28</definedName>
    <definedName name="QQ_2_28">[0]!QQ_2_28</definedName>
    <definedName name="QQ_2_29" localSheetId="4">#N/A</definedName>
    <definedName name="QQ_2_29" localSheetId="9">'Mem Calc Pontes'!QQ_2_29</definedName>
    <definedName name="QQ_2_29" localSheetId="8">'Mem. Calc.'!QQ_2_29</definedName>
    <definedName name="QQ_2_29">[0]!QQ_2_29</definedName>
    <definedName name="QQ_2_3" localSheetId="4">#N/A</definedName>
    <definedName name="QQ_2_3" localSheetId="9">'Mem Calc Pontes'!QQ_2_3</definedName>
    <definedName name="QQ_2_3" localSheetId="8">'Mem. Calc.'!QQ_2_3</definedName>
    <definedName name="QQ_2_3">[0]!QQ_2_3</definedName>
    <definedName name="QQ_2_30" localSheetId="4">#N/A</definedName>
    <definedName name="QQ_2_30" localSheetId="9">'Mem Calc Pontes'!QQ_2_30</definedName>
    <definedName name="QQ_2_30" localSheetId="8">'Mem. Calc.'!QQ_2_30</definedName>
    <definedName name="QQ_2_30">[0]!QQ_2_30</definedName>
    <definedName name="QQ_2_31" localSheetId="4">#N/A</definedName>
    <definedName name="QQ_2_31" localSheetId="9">'Mem Calc Pontes'!QQ_2_31</definedName>
    <definedName name="QQ_2_31" localSheetId="8">'Mem. Calc.'!QQ_2_31</definedName>
    <definedName name="QQ_2_31">[0]!QQ_2_31</definedName>
    <definedName name="QQ_2_32" localSheetId="4">#N/A</definedName>
    <definedName name="QQ_2_32" localSheetId="9">'Mem Calc Pontes'!QQ_2_32</definedName>
    <definedName name="QQ_2_32" localSheetId="8">'Mem. Calc.'!QQ_2_32</definedName>
    <definedName name="QQ_2_32">[0]!QQ_2_32</definedName>
    <definedName name="QQ_2_33" localSheetId="4">#N/A</definedName>
    <definedName name="QQ_2_33" localSheetId="9">'Mem Calc Pontes'!QQ_2_33</definedName>
    <definedName name="QQ_2_33" localSheetId="8">'Mem. Calc.'!QQ_2_33</definedName>
    <definedName name="QQ_2_33">[0]!QQ_2_33</definedName>
    <definedName name="QQ_2_34" localSheetId="4">#N/A</definedName>
    <definedName name="QQ_2_34" localSheetId="9">'Mem Calc Pontes'!QQ_2_34</definedName>
    <definedName name="QQ_2_34" localSheetId="8">'Mem. Calc.'!QQ_2_34</definedName>
    <definedName name="QQ_2_34">[0]!QQ_2_34</definedName>
    <definedName name="QQ_2_35" localSheetId="4">#N/A</definedName>
    <definedName name="QQ_2_35" localSheetId="9">'Mem Calc Pontes'!QQ_2_35</definedName>
    <definedName name="QQ_2_35" localSheetId="8">'Mem. Calc.'!QQ_2_35</definedName>
    <definedName name="QQ_2_35">[0]!QQ_2_35</definedName>
    <definedName name="QQ_2_36" localSheetId="4">#N/A</definedName>
    <definedName name="QQ_2_36" localSheetId="9">'Mem Calc Pontes'!QQ_2_36</definedName>
    <definedName name="QQ_2_36" localSheetId="8">'Mem. Calc.'!QQ_2_36</definedName>
    <definedName name="QQ_2_36">[0]!QQ_2_36</definedName>
    <definedName name="QQ_2_37" localSheetId="4">#N/A</definedName>
    <definedName name="QQ_2_37" localSheetId="9">'Mem Calc Pontes'!QQ_2_37</definedName>
    <definedName name="QQ_2_37" localSheetId="8">'Mem. Calc.'!QQ_2_37</definedName>
    <definedName name="QQ_2_37">[0]!QQ_2_37</definedName>
    <definedName name="QQ_2_38" localSheetId="4">#N/A</definedName>
    <definedName name="QQ_2_38" localSheetId="9">'Mem Calc Pontes'!QQ_2_38</definedName>
    <definedName name="QQ_2_38" localSheetId="8">'Mem. Calc.'!QQ_2_38</definedName>
    <definedName name="QQ_2_38">[0]!QQ_2_38</definedName>
    <definedName name="QQ_2_39">QQ_2_39</definedName>
    <definedName name="QQ_2_4" localSheetId="4">#N/A</definedName>
    <definedName name="QQ_2_4" localSheetId="9">'Mem Calc Pontes'!QQ_2_4</definedName>
    <definedName name="QQ_2_4" localSheetId="8">'Mem. Calc.'!QQ_2_4</definedName>
    <definedName name="QQ_2_4">[0]!QQ_2_4</definedName>
    <definedName name="QQ_2_40">QQ_2_40</definedName>
    <definedName name="QQ_2_41">QQ_2_41</definedName>
    <definedName name="QQ_2_42">QQ_2_42</definedName>
    <definedName name="QQ_2_43">QQ_2_43</definedName>
    <definedName name="QQ_2_44">QQ_2_44</definedName>
    <definedName name="QQ_2_45">QQ_2_45</definedName>
    <definedName name="QQ_2_46">QQ_2_46</definedName>
    <definedName name="QQ_2_47">QQ_2_47</definedName>
    <definedName name="QQ_2_48">QQ_2_48</definedName>
    <definedName name="QQ_2_5" localSheetId="4">#N/A</definedName>
    <definedName name="QQ_2_5" localSheetId="9">'Mem Calc Pontes'!QQ_2_5</definedName>
    <definedName name="QQ_2_5" localSheetId="8">'Mem. Calc.'!QQ_2_5</definedName>
    <definedName name="QQ_2_5">[0]!QQ_2_5</definedName>
    <definedName name="QQ_2_51">QQ_2_51</definedName>
    <definedName name="QQ_2_52">QQ_2_52</definedName>
    <definedName name="QQ_2_53">QQ_2_53</definedName>
    <definedName name="QQ_2_54">QQ_2_54</definedName>
    <definedName name="QQ_2_55">QQ_2_55</definedName>
    <definedName name="QQ_2_56">QQ_2_56</definedName>
    <definedName name="QQ_2_57">QQ_2_57</definedName>
    <definedName name="QQ_2_58">QQ_2_58</definedName>
    <definedName name="QQ_2_59">QQ_2_59</definedName>
    <definedName name="QQ_2_6" localSheetId="4">#N/A</definedName>
    <definedName name="QQ_2_6" localSheetId="9">'Mem Calc Pontes'!QQ_2_6</definedName>
    <definedName name="QQ_2_6" localSheetId="8">'Mem. Calc.'!QQ_2_6</definedName>
    <definedName name="QQ_2_6">[0]!QQ_2_6</definedName>
    <definedName name="QQ_2_60">QQ_2_60</definedName>
    <definedName name="QQ_2_61">QQ_2_61</definedName>
    <definedName name="QQ_2_62">QQ_2_62</definedName>
    <definedName name="QQ_2_63">QQ_2_63</definedName>
    <definedName name="QQ_2_64">QQ_2_64</definedName>
    <definedName name="QQ_2_65">QQ_2_65</definedName>
    <definedName name="QQ_2_66">QQ_2_66</definedName>
    <definedName name="QQ_2_67">QQ_2_67</definedName>
    <definedName name="QQ_2_68">QQ_2_68</definedName>
    <definedName name="QQ_2_69">QQ_2_69</definedName>
    <definedName name="QQ_2_7" localSheetId="4">#N/A</definedName>
    <definedName name="QQ_2_7" localSheetId="9">'Mem Calc Pontes'!QQ_2_7</definedName>
    <definedName name="QQ_2_7" localSheetId="8">'Mem. Calc.'!QQ_2_7</definedName>
    <definedName name="QQ_2_7">[0]!QQ_2_7</definedName>
    <definedName name="QQ_2_70">QQ_2_70</definedName>
    <definedName name="QQ_2_71">QQ_2_71</definedName>
    <definedName name="QQ_2_72">QQ_2_72</definedName>
    <definedName name="QQ_2_8" localSheetId="4">#N/A</definedName>
    <definedName name="QQ_2_8" localSheetId="9">'Mem Calc Pontes'!QQ_2_8</definedName>
    <definedName name="QQ_2_8" localSheetId="8">'Mem. Calc.'!QQ_2_8</definedName>
    <definedName name="QQ_2_8">[0]!QQ_2_8</definedName>
    <definedName name="QQ_2_9" localSheetId="4">#N/A</definedName>
    <definedName name="QQ_2_9" localSheetId="9">'Mem Calc Pontes'!QQ_2_9</definedName>
    <definedName name="QQ_2_9" localSheetId="8">'Mem. Calc.'!QQ_2_9</definedName>
    <definedName name="QQ_2_9">[0]!QQ_2_9</definedName>
    <definedName name="qqq" localSheetId="4">[1]PLMUSEU!#REF!</definedName>
    <definedName name="qqq" localSheetId="15">[1]PLMUSEU!#REF!</definedName>
    <definedName name="qqq" localSheetId="9">[1]PLMUSEU!#REF!</definedName>
    <definedName name="qqq" localSheetId="8">[1]PLMUSEU!#REF!</definedName>
    <definedName name="qqq">[1]PLMUSEU!#REF!</definedName>
    <definedName name="QQQQ" localSheetId="4" hidden="1">{"'gráf jan00'!$A$1:$AK$41"}</definedName>
    <definedName name="QQQQ" localSheetId="9" hidden="1">{"'gráf jan00'!$A$1:$AK$41"}</definedName>
    <definedName name="QQQQ" localSheetId="8" hidden="1">{"'gráf jan00'!$A$1:$AK$41"}</definedName>
    <definedName name="QQQQ" hidden="1">{"'gráf jan00'!$A$1:$AK$41"}</definedName>
    <definedName name="qqqqq" localSheetId="4" hidden="1">{#N/A,#N/A,FALSE,"MO (2)"}</definedName>
    <definedName name="qqqqq" localSheetId="21" hidden="1">{#N/A,#N/A,FALSE,"MO (2)"}</definedName>
    <definedName name="qqqqq" localSheetId="9" hidden="1">{#N/A,#N/A,FALSE,"MO (2)"}</definedName>
    <definedName name="qqqqq" localSheetId="8" hidden="1">{#N/A,#N/A,FALSE,"MO (2)"}</definedName>
    <definedName name="qqqqq" hidden="1">{#N/A,#N/A,FALSE,"MO (2)"}</definedName>
    <definedName name="qqqqqq" localSheetId="4" hidden="1">{"'gráf jan00'!$A$1:$AK$41"}</definedName>
    <definedName name="qqqqqq" localSheetId="9" hidden="1">{"'gráf jan00'!$A$1:$AK$41"}</definedName>
    <definedName name="qqqqqq" localSheetId="8" hidden="1">{"'gráf jan00'!$A$1:$AK$41"}</definedName>
    <definedName name="qqqqqq" hidden="1">{"'gráf jan00'!$A$1:$AK$41"}</definedName>
    <definedName name="qqqqqqq" localSheetId="4" hidden="1">{"VENTAS1",#N/A,FALSE,"VENTAS";"VENTAS2",#N/A,FALSE,"VENTAS";"VENTAS3",#N/A,FALSE,"VENTAS";"VENTAS4",#N/A,FALSE,"VENTAS";"VENTAS5",#N/A,FALSE,"VENTAS";"VENTAS6",#N/A,FALSE,"VENTAS";"VENTAS7",#N/A,FALSE,"VENTAS";"VENTAS8",#N/A,FALSE,"VENTAS"}</definedName>
    <definedName name="qqqqqqq" localSheetId="9" hidden="1">{"VENTAS1",#N/A,FALSE,"VENTAS";"VENTAS2",#N/A,FALSE,"VENTAS";"VENTAS3",#N/A,FALSE,"VENTAS";"VENTAS4",#N/A,FALSE,"VENTAS";"VENTAS5",#N/A,FALSE,"VENTAS";"VENTAS6",#N/A,FALSE,"VENTAS";"VENTAS7",#N/A,FALSE,"VENTAS";"VENTAS8",#N/A,FALSE,"VENTAS"}</definedName>
    <definedName name="qqqqqqq" localSheetId="8" hidden="1">{"VENTAS1",#N/A,FALSE,"VENTAS";"VENTAS2",#N/A,FALSE,"VENTAS";"VENTAS3",#N/A,FALSE,"VENTAS";"VENTAS4",#N/A,FALSE,"VENTAS";"VENTAS5",#N/A,FALSE,"VENTAS";"VENTAS6",#N/A,FALSE,"VENTAS";"VENTAS7",#N/A,FALSE,"VENTAS";"VENTAS8",#N/A,FALSE,"VENTAS"}</definedName>
    <definedName name="qqqqqqq" hidden="1">{"VENTAS1",#N/A,FALSE,"VENTAS";"VENTAS2",#N/A,FALSE,"VENTAS";"VENTAS3",#N/A,FALSE,"VENTAS";"VENTAS4",#N/A,FALSE,"VENTAS";"VENTAS5",#N/A,FALSE,"VENTAS";"VENTAS6",#N/A,FALSE,"VENTAS";"VENTAS7",#N/A,FALSE,"VENTAS";"VENTAS8",#N/A,FALSE,"VENTAS"}</definedName>
    <definedName name="qqqqqqqq" localSheetId="4" hidden="1">{TRUE,TRUE,-1.25,-15.5,484.5,276.75,FALSE,TRUE,TRUE,TRUE,0,1,1,300,1,1.96296296296296,1.15384615384615,4,TRUE,TRUE,3,TRUE,1,FALSE,75,"Swvu.Print_Todo.","ACwvu.Print_Todo.",#N/A,FALSE,FALSE,0,0,0,0,2,"","",FALSE,FALSE,TRUE,FALSE,1,#N/A,2,10,"=R1C1:R636C40",FALSE,#N/A,#N/A,FALSE,FALSE,FALSE,9,300,300,FALSE,TRUE,TRUE,TRUE,TRUE}</definedName>
    <definedName name="qqqqqqqq" localSheetId="9" hidden="1">{TRUE,TRUE,-1.25,-15.5,484.5,276.75,FALSE,TRUE,TRUE,TRUE,0,1,1,300,1,1.96296296296296,1.15384615384615,4,TRUE,TRUE,3,TRUE,1,FALSE,75,"Swvu.Print_Todo.","ACwvu.Print_Todo.",#N/A,FALSE,FALSE,0,0,0,0,2,"","",FALSE,FALSE,TRUE,FALSE,1,#N/A,2,10,"=R1C1:R636C40",FALSE,#N/A,#N/A,FALSE,FALSE,FALSE,9,300,300,FALSE,TRUE,TRUE,TRUE,TRUE}</definedName>
    <definedName name="qqqqqqqq" localSheetId="8" hidden="1">{TRUE,TRUE,-1.25,-15.5,484.5,276.75,FALSE,TRUE,TRUE,TRUE,0,1,1,300,1,1.96296296296296,1.15384615384615,4,TRUE,TRUE,3,TRUE,1,FALSE,75,"Swvu.Print_Todo.","ACwvu.Print_Todo.",#N/A,FALSE,FALSE,0,0,0,0,2,"","",FALSE,FALSE,TRUE,FALSE,1,#N/A,2,10,"=R1C1:R636C40",FALSE,#N/A,#N/A,FALSE,FALSE,FALSE,9,300,300,FALSE,TRUE,TRUE,TRUE,TRUE}</definedName>
    <definedName name="qqqqqqqq" hidden="1">{TRUE,TRUE,-1.25,-15.5,484.5,276.75,FALSE,TRUE,TRUE,TRUE,0,1,1,300,1,1.96296296296296,1.15384615384615,4,TRUE,TRUE,3,TRUE,1,FALSE,75,"Swvu.Print_Todo.","ACwvu.Print_Todo.",#N/A,FALSE,FALSE,0,0,0,0,2,"","",FALSE,FALSE,TRUE,FALSE,1,#N/A,2,10,"=R1C1:R636C40",FALSE,#N/A,#N/A,FALSE,FALSE,FALSE,9,300,300,FALSE,TRUE,TRUE,TRUE,TRUE}</definedName>
    <definedName name="qqqqqqqqq" localSheetId="4"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qqqqqqqqq" localSheetId="9"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qqqqqqqqq" localSheetId="8"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qqqqqqqqq"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qqwe" localSheetId="4" hidden="1">{#N/A,#N/A,FALSE,"GERAL";#N/A,#N/A,FALSE,"012-96";#N/A,#N/A,FALSE,"018-96";#N/A,#N/A,FALSE,"027-96";#N/A,#N/A,FALSE,"059-96";#N/A,#N/A,FALSE,"076-96";#N/A,#N/A,FALSE,"019-97";#N/A,#N/A,FALSE,"021-97";#N/A,#N/A,FALSE,"022-97";#N/A,#N/A,FALSE,"028-97"}</definedName>
    <definedName name="qqwe" localSheetId="9" hidden="1">{#N/A,#N/A,FALSE,"GERAL";#N/A,#N/A,FALSE,"012-96";#N/A,#N/A,FALSE,"018-96";#N/A,#N/A,FALSE,"027-96";#N/A,#N/A,FALSE,"059-96";#N/A,#N/A,FALSE,"076-96";#N/A,#N/A,FALSE,"019-97";#N/A,#N/A,FALSE,"021-97";#N/A,#N/A,FALSE,"022-97";#N/A,#N/A,FALSE,"028-97"}</definedName>
    <definedName name="qqwe" localSheetId="8" hidden="1">{#N/A,#N/A,FALSE,"GERAL";#N/A,#N/A,FALSE,"012-96";#N/A,#N/A,FALSE,"018-96";#N/A,#N/A,FALSE,"027-96";#N/A,#N/A,FALSE,"059-96";#N/A,#N/A,FALSE,"076-96";#N/A,#N/A,FALSE,"019-97";#N/A,#N/A,FALSE,"021-97";#N/A,#N/A,FALSE,"022-97";#N/A,#N/A,FALSE,"028-97"}</definedName>
    <definedName name="qqwe" hidden="1">{#N/A,#N/A,FALSE,"GERAL";#N/A,#N/A,FALSE,"012-96";#N/A,#N/A,FALSE,"018-96";#N/A,#N/A,FALSE,"027-96";#N/A,#N/A,FALSE,"059-96";#N/A,#N/A,FALSE,"076-96";#N/A,#N/A,FALSE,"019-97";#N/A,#N/A,FALSE,"021-97";#N/A,#N/A,FALSE,"022-97";#N/A,#N/A,FALSE,"028-97"}</definedName>
    <definedName name="QTD" localSheetId="15" hidden="1">#REF!</definedName>
    <definedName name="QTD" localSheetId="9" hidden="1">#REF!</definedName>
    <definedName name="QTD" hidden="1">#REF!</definedName>
    <definedName name="QtEq" localSheetId="15" hidden="1">#REF!</definedName>
    <definedName name="QtEq" localSheetId="9" hidden="1">#REF!</definedName>
    <definedName name="QtEq" hidden="1">#REF!</definedName>
    <definedName name="QtMo" localSheetId="15" hidden="1">#REF!</definedName>
    <definedName name="QtMo" localSheetId="9" hidden="1">#REF!</definedName>
    <definedName name="QtMo" hidden="1">#REF!</definedName>
    <definedName name="QtMp" localSheetId="15" hidden="1">#REF!</definedName>
    <definedName name="QtMp" hidden="1">#REF!</definedName>
    <definedName name="QTRA" localSheetId="15">#REF!</definedName>
    <definedName name="QTRA">#REF!</definedName>
    <definedName name="QtTr" localSheetId="15" hidden="1">#REF!</definedName>
    <definedName name="QtTr" hidden="1">#REF!</definedName>
    <definedName name="QUADRO" localSheetId="4">[153]MARSHALL!$A$2:$K$51</definedName>
    <definedName name="QUADRO">[153]MARSHALL!$A$2:$K$51</definedName>
    <definedName name="QuadroGeral" localSheetId="4">'[362]Quadro Geral'!$A$1:$H$1893</definedName>
    <definedName name="QuadroGeral">'[362]Quadro Geral'!$A$1:$H$1893</definedName>
    <definedName name="QUAL" hidden="1">{#N/A,#N/A,TRUE,"Serviços"}</definedName>
    <definedName name="QUANT" localSheetId="4">#REF!</definedName>
    <definedName name="QUANT" localSheetId="15">#REF!</definedName>
    <definedName name="QUANT" localSheetId="9">#REF!</definedName>
    <definedName name="QUANT" localSheetId="8">#REF!</definedName>
    <definedName name="QUANT">#REF!</definedName>
    <definedName name="Quant." localSheetId="4">#REF!</definedName>
    <definedName name="Quant." localSheetId="15">#REF!</definedName>
    <definedName name="Quant." localSheetId="9">#REF!</definedName>
    <definedName name="Quant." localSheetId="8">#REF!</definedName>
    <definedName name="Quant.">#REF!</definedName>
    <definedName name="Quant.1" localSheetId="4">#REF!</definedName>
    <definedName name="Quant.1" localSheetId="15">#REF!</definedName>
    <definedName name="Quant.1" localSheetId="9">#REF!</definedName>
    <definedName name="Quant.1" localSheetId="8">#REF!</definedName>
    <definedName name="Quant.1">#REF!</definedName>
    <definedName name="QUANT_acumu" localSheetId="15">#REF!</definedName>
    <definedName name="QUANT_acumu" localSheetId="21">#REF!</definedName>
    <definedName name="QUANT_acumu">#REF!</definedName>
    <definedName name="QUANT_acumu_10" localSheetId="15">#REF!</definedName>
    <definedName name="QUANT_acumu_10">#REF!</definedName>
    <definedName name="QUANT_acumu_5" localSheetId="15">#REF!</definedName>
    <definedName name="QUANT_acumu_5">#REF!</definedName>
    <definedName name="QUANT_acumu_6" localSheetId="15">#REF!</definedName>
    <definedName name="QUANT_acumu_6">#REF!</definedName>
    <definedName name="QUANT_acumu_9" localSheetId="15">#REF!</definedName>
    <definedName name="QUANT_acumu_9">#REF!</definedName>
    <definedName name="QUANT_EQPTO" localSheetId="15">#REF!</definedName>
    <definedName name="QUANT_EQPTO">#REF!</definedName>
    <definedName name="QUANTIDADE" localSheetId="4">#REF!</definedName>
    <definedName name="quantidade" localSheetId="3">#REF!</definedName>
    <definedName name="QUANTIDADE" localSheetId="15">#REF!</definedName>
    <definedName name="QUANTIDADE" localSheetId="7">#REF!</definedName>
    <definedName name="quantidade">#REF!</definedName>
    <definedName name="quantidades" localSheetId="4">#REF!</definedName>
    <definedName name="quantidades" localSheetId="15">#REF!</definedName>
    <definedName name="quantidades" localSheetId="21">#REF!</definedName>
    <definedName name="quantidades">#REF!</definedName>
    <definedName name="QUE_P_E_ISSO">[172]!QUE_P_E_ISSO</definedName>
    <definedName name="queiroz" localSheetId="4">#REF!</definedName>
    <definedName name="queiroz" localSheetId="15">#REF!</definedName>
    <definedName name="queiroz">#REF!</definedName>
    <definedName name="quilometros" localSheetId="15">#REF!</definedName>
    <definedName name="quilometros">#REF!</definedName>
    <definedName name="QUQT" localSheetId="4" hidden="1">{"'gráf jan00'!$A$1:$AK$41"}</definedName>
    <definedName name="QUQT" localSheetId="9" hidden="1">{"'gráf jan00'!$A$1:$AK$41"}</definedName>
    <definedName name="QUQT" localSheetId="8" hidden="1">{"'gráf jan00'!$A$1:$AK$41"}</definedName>
    <definedName name="QUQT" hidden="1">{"'gráf jan00'!$A$1:$AK$41"}</definedName>
    <definedName name="QWE" localSheetId="4" hidden="1">{"'gráf jan00'!$A$1:$AK$41"}</definedName>
    <definedName name="QWE" localSheetId="9" hidden="1">{"'gráf jan00'!$A$1:$AK$41"}</definedName>
    <definedName name="QWE" localSheetId="8" hidden="1">{"'gráf jan00'!$A$1:$AK$41"}</definedName>
    <definedName name="QWE" hidden="1">{"'gráf jan00'!$A$1:$AK$41"}</definedName>
    <definedName name="qwer">[172]!qwer</definedName>
    <definedName name="QWWEEEEEEEE">[363]!QWWEEEEEEEE</definedName>
    <definedName name="r_2">NA()</definedName>
    <definedName name="RA" localSheetId="4" hidden="1">{"'Quadro'!$A$4:$BG$78"}</definedName>
    <definedName name="RA" localSheetId="9" hidden="1">{"'Quadro'!$A$4:$BG$78"}</definedName>
    <definedName name="RA" localSheetId="8" hidden="1">{"'Quadro'!$A$4:$BG$78"}</definedName>
    <definedName name="RA" hidden="1">{"'Quadro'!$A$4:$BG$78"}</definedName>
    <definedName name="rach">[91]!rach</definedName>
    <definedName name="rach_1">#N/A</definedName>
    <definedName name="rach_2">#N/A</definedName>
    <definedName name="rach_38">rach_38</definedName>
    <definedName name="Rachão">[91]!Rachão</definedName>
    <definedName name="Rachão_1">#N/A</definedName>
    <definedName name="Rachão_10">Rachão_10</definedName>
    <definedName name="Rachão_2">#N/A</definedName>
    <definedName name="Rachão_23">Rachão_23</definedName>
    <definedName name="Rachão_24">Rachão_24</definedName>
    <definedName name="Rachão_26">Rachão_26</definedName>
    <definedName name="Rachão_27">Rachão_27</definedName>
    <definedName name="Rachão_29">Rachão_29</definedName>
    <definedName name="Rachão_30">Rachão_30</definedName>
    <definedName name="Rachão_36">Rachão_36</definedName>
    <definedName name="Rachão_37">Rachão_37</definedName>
    <definedName name="Rachão_38">Rachão_38</definedName>
    <definedName name="Rachão_4">Rachão_4</definedName>
    <definedName name="Rachão_48">Rachão_48</definedName>
    <definedName name="Rachão_51">Rachão_51</definedName>
    <definedName name="Rachão_52">Rachão_52</definedName>
    <definedName name="Rachão_53">Rachão_53</definedName>
    <definedName name="Rachão_55">Rachão_55</definedName>
    <definedName name="Rachão_67">Rachão_67</definedName>
    <definedName name="Rachão_68">Rachão_68</definedName>
    <definedName name="Rachão_69">Rachão_69</definedName>
    <definedName name="Rachão_70">Rachão_70</definedName>
    <definedName name="Rachão_71">Rachão_71</definedName>
    <definedName name="Rachão_72">Rachão_72</definedName>
    <definedName name="Rajuste02" localSheetId="21">[364]Medição!$F$68</definedName>
    <definedName name="Rajuste02">[365]Medição!$F$68</definedName>
    <definedName name="rasc" localSheetId="3">#REF!-#REF!</definedName>
    <definedName name="rasc">#REF!-#REF!</definedName>
    <definedName name="RASC_APRES" localSheetId="4">#REF!</definedName>
    <definedName name="RASC_APRES" localSheetId="15">#REF!</definedName>
    <definedName name="RASC_APRES" localSheetId="9">#REF!</definedName>
    <definedName name="RASC_APRES" localSheetId="8">#REF!</definedName>
    <definedName name="RASC_APRES">#REF!</definedName>
    <definedName name="RBQ" localSheetId="4">'[72]SERVIÇOS digitado'!#REF!</definedName>
    <definedName name="RBQ" localSheetId="15">'[72]SERVIÇOS digitado'!#REF!</definedName>
    <definedName name="RBQ" localSheetId="9">'[72]SERVIÇOS digitado'!#REF!</definedName>
    <definedName name="RBQ" localSheetId="8">'[72]SERVIÇOS digitado'!#REF!</definedName>
    <definedName name="RBQ">'[72]SERVIÇOS digitado'!#REF!</definedName>
    <definedName name="RBV" localSheetId="4">[366]Teor!$C$3:$C$7</definedName>
    <definedName name="RBV" localSheetId="7">[366]Teor!$C$3:$C$7</definedName>
    <definedName name="RBV" localSheetId="21">[367]Teor!$C$3:$C$7</definedName>
    <definedName name="RBV" localSheetId="9">[366]Teor!$C$3:$C$7</definedName>
    <definedName name="RBV" localSheetId="8">[366]Teor!$C$3:$C$7</definedName>
    <definedName name="RBV">[368]Teor!$C$3:$C$7</definedName>
    <definedName name="RBV_25" localSheetId="4">[369]Teor!$C$3:$C$7</definedName>
    <definedName name="RBV_25">[370]Teor!$C$3:$C$7</definedName>
    <definedName name="RBV_26">[371]Teor!$C$3:$C$7</definedName>
    <definedName name="RBV_28">[371]Teor!$C$3:$C$7</definedName>
    <definedName name="RBV_29" localSheetId="4">[372]Teor!$C$3:$C$7</definedName>
    <definedName name="RBV_29">[372]Teor!$C$3:$C$7</definedName>
    <definedName name="RBV_31" localSheetId="4">[372]Teor!$C$3:$C$7</definedName>
    <definedName name="RBV_31">[372]Teor!$C$3:$C$7</definedName>
    <definedName name="RBVV" localSheetId="4">'[148]Página 16'!$A$3:$A$7</definedName>
    <definedName name="RBVV">'[148]Página 16'!$A$3:$A$7</definedName>
    <definedName name="rc.cerca" localSheetId="4">#REF!</definedName>
    <definedName name="rc.cerca" localSheetId="15">#REF!</definedName>
    <definedName name="rc.cerca" localSheetId="21">#REF!</definedName>
    <definedName name="rc.cerca" localSheetId="9">#REF!</definedName>
    <definedName name="rc.cerca" localSheetId="8">#REF!</definedName>
    <definedName name="rc.cerca">#REF!</definedName>
    <definedName name="RCC" localSheetId="4">'[72]SERVIÇOS digitado'!#REF!</definedName>
    <definedName name="RCC" localSheetId="15">'[72]SERVIÇOS digitado'!#REF!</definedName>
    <definedName name="RCC" localSheetId="9">'[72]SERVIÇOS digitado'!#REF!</definedName>
    <definedName name="RCC" localSheetId="8">'[72]SERVIÇOS digitado'!#REF!</definedName>
    <definedName name="RCC">'[72]SERVIÇOS digitado'!#REF!</definedName>
    <definedName name="RCCL" localSheetId="4">#REF!</definedName>
    <definedName name="RCCL" localSheetId="15">#REF!</definedName>
    <definedName name="RCCL" localSheetId="9">#REF!</definedName>
    <definedName name="RCCL" localSheetId="8">#REF!</definedName>
    <definedName name="RCCL">#REF!</definedName>
    <definedName name="rcgp" localSheetId="4">'[95]Resumo Financeiro'!#REF!</definedName>
    <definedName name="rcgp" localSheetId="15">'[95]Resumo Financeiro'!#REF!</definedName>
    <definedName name="rcgp" localSheetId="9">'[95]Resumo Financeiro'!#REF!</definedName>
    <definedName name="rcgp" localSheetId="8">'[95]Resumo Financeiro'!#REF!</definedName>
    <definedName name="rcgp">'[95]Resumo Financeiro'!#REF!</definedName>
    <definedName name="RDM" localSheetId="4">"'file:///D:/Meus documentos/ANASTÁCIO/SERCEL/BR262990800.xls'#$SERVIÇOS.$#REF!$#REF!"</definedName>
    <definedName name="RDM">'[72]SERVIÇOS digitado'!$G$26</definedName>
    <definedName name="RDM_11" localSheetId="4">[70]SERVIÇOS!#REF!</definedName>
    <definedName name="RDM_11" localSheetId="15">[70]SERVIÇOS!#REF!</definedName>
    <definedName name="RDM_11" localSheetId="9">[70]SERVIÇOS!#REF!</definedName>
    <definedName name="RDM_11" localSheetId="8">[70]SERVIÇOS!#REF!</definedName>
    <definedName name="RDM_11">[70]SERVIÇOS!#REF!</definedName>
    <definedName name="RDTEA" localSheetId="4" hidden="1">{"'Quadro'!$A$4:$BG$78"}</definedName>
    <definedName name="RDTEA" localSheetId="9" hidden="1">{"'Quadro'!$A$4:$BG$78"}</definedName>
    <definedName name="RDTEA" localSheetId="8" hidden="1">{"'Quadro'!$A$4:$BG$78"}</definedName>
    <definedName name="RDTEA" hidden="1">{"'Quadro'!$A$4:$BG$78"}</definedName>
    <definedName name="re" localSheetId="4">[373]DADOS!$B$8</definedName>
    <definedName name="re">[373]DADOS!$B$8</definedName>
    <definedName name="rea" localSheetId="4">#REF!</definedName>
    <definedName name="rea" localSheetId="15">#REF!</definedName>
    <definedName name="rea" localSheetId="21">#REF!</definedName>
    <definedName name="rea" localSheetId="9">#REF!</definedName>
    <definedName name="rea" localSheetId="8">#REF!</definedName>
    <definedName name="rea">#REF!</definedName>
    <definedName name="rea_4">"$#REF!.$J$#REF!"</definedName>
    <definedName name="rea_5" localSheetId="4">#REF!</definedName>
    <definedName name="rea_5" localSheetId="15">#REF!</definedName>
    <definedName name="rea_5" localSheetId="9">#REF!</definedName>
    <definedName name="rea_5" localSheetId="8">#REF!</definedName>
    <definedName name="rea_5">#REF!</definedName>
    <definedName name="reagentes" localSheetId="4" hidden="1">{#N/A,#N/A,FALSE,"GERAL";#N/A,#N/A,FALSE,"012-96";#N/A,#N/A,FALSE,"018-96";#N/A,#N/A,FALSE,"027-96";#N/A,#N/A,FALSE,"059-96";#N/A,#N/A,FALSE,"076-96";#N/A,#N/A,FALSE,"019-97";#N/A,#N/A,FALSE,"021-97";#N/A,#N/A,FALSE,"022-97";#N/A,#N/A,FALSE,"028-97"}</definedName>
    <definedName name="reagentes" localSheetId="9" hidden="1">{#N/A,#N/A,FALSE,"GERAL";#N/A,#N/A,FALSE,"012-96";#N/A,#N/A,FALSE,"018-96";#N/A,#N/A,FALSE,"027-96";#N/A,#N/A,FALSE,"059-96";#N/A,#N/A,FALSE,"076-96";#N/A,#N/A,FALSE,"019-97";#N/A,#N/A,FALSE,"021-97";#N/A,#N/A,FALSE,"022-97";#N/A,#N/A,FALSE,"028-97"}</definedName>
    <definedName name="reagentes" localSheetId="8" hidden="1">{#N/A,#N/A,FALSE,"GERAL";#N/A,#N/A,FALSE,"012-96";#N/A,#N/A,FALSE,"018-96";#N/A,#N/A,FALSE,"027-96";#N/A,#N/A,FALSE,"059-96";#N/A,#N/A,FALSE,"076-96";#N/A,#N/A,FALSE,"019-97";#N/A,#N/A,FALSE,"021-97";#N/A,#N/A,FALSE,"022-97";#N/A,#N/A,FALSE,"028-97"}</definedName>
    <definedName name="reagentes" hidden="1">{#N/A,#N/A,FALSE,"GERAL";#N/A,#N/A,FALSE,"012-96";#N/A,#N/A,FALSE,"018-96";#N/A,#N/A,FALSE,"027-96";#N/A,#N/A,FALSE,"059-96";#N/A,#N/A,FALSE,"076-96";#N/A,#N/A,FALSE,"019-97";#N/A,#N/A,FALSE,"021-97";#N/A,#N/A,FALSE,"022-97";#N/A,#N/A,FALSE,"028-97"}</definedName>
    <definedName name="REAJ" localSheetId="21">#REF!</definedName>
    <definedName name="REAJ">"$#REF!.$F$16"</definedName>
    <definedName name="REAJ_11" localSheetId="4">#REF!</definedName>
    <definedName name="REAJ_11" localSheetId="15">#REF!</definedName>
    <definedName name="REAJ_11" localSheetId="9">#REF!</definedName>
    <definedName name="REAJ_11" localSheetId="8">#REF!</definedName>
    <definedName name="REAJ_11">#REF!</definedName>
    <definedName name="Reajuste_" localSheetId="4">#REF!</definedName>
    <definedName name="Reajuste_" localSheetId="15">#REF!</definedName>
    <definedName name="Reajuste_" localSheetId="21">#REF!</definedName>
    <definedName name="Reajuste_" localSheetId="9">#REF!</definedName>
    <definedName name="Reajuste_" localSheetId="8">#REF!</definedName>
    <definedName name="Reajuste_">#REF!</definedName>
    <definedName name="Real" localSheetId="3">#REF!</definedName>
    <definedName name="Real">#REF!</definedName>
    <definedName name="REATAPILO">"$#REF!.$I$27"</definedName>
    <definedName name="Reaterro">"$#REF!.$A$56"</definedName>
    <definedName name="Reboco">"$#REF!.$A$127"</definedName>
    <definedName name="REBOQUE" localSheetId="4">[253]COMPOSIÇÕES!$H$76</definedName>
    <definedName name="REBOQUE">[253]COMPOSIÇÕES!$H$76</definedName>
    <definedName name="rec">[91]!rec</definedName>
    <definedName name="rec_1">#N/A</definedName>
    <definedName name="rec_10">rec_10</definedName>
    <definedName name="rec_2">#N/A</definedName>
    <definedName name="rec_23">rec_23</definedName>
    <definedName name="rec_24">rec_24</definedName>
    <definedName name="rec_26">rec_26</definedName>
    <definedName name="rec_27">rec_27</definedName>
    <definedName name="rec_29">rec_29</definedName>
    <definedName name="rec_30">rec_30</definedName>
    <definedName name="rec_36">rec_36</definedName>
    <definedName name="rec_37">rec_37</definedName>
    <definedName name="rec_38">rec_38</definedName>
    <definedName name="rec_4">rec_4</definedName>
    <definedName name="rec_48">rec_48</definedName>
    <definedName name="rec_51">rec_51</definedName>
    <definedName name="rec_52">rec_52</definedName>
    <definedName name="rec_53">rec_53</definedName>
    <definedName name="rec_55">rec_55</definedName>
    <definedName name="rec_67">rec_67</definedName>
    <definedName name="rec_68">rec_68</definedName>
    <definedName name="rec_69">rec_69</definedName>
    <definedName name="rec_70">rec_70</definedName>
    <definedName name="rec_71">rec_71</definedName>
    <definedName name="rec_72">rec_72</definedName>
    <definedName name="REC0MPMBUFMAN">"$#REF!.$I$36"</definedName>
    <definedName name="recc">[91]!recc</definedName>
    <definedName name="recc_1">#N/A</definedName>
    <definedName name="recc_2">#N/A</definedName>
    <definedName name="recc_38">recc_38</definedName>
    <definedName name="RECMANATERRO" localSheetId="4">#REF!</definedName>
    <definedName name="RECMANATERRO" localSheetId="15">#REF!</definedName>
    <definedName name="RECMANATERRO" localSheetId="9">#REF!</definedName>
    <definedName name="RECMANATERRO" localSheetId="8">#REF!</definedName>
    <definedName name="RECMANATERRO">#REF!</definedName>
    <definedName name="RECMANATERRO_11" localSheetId="4">#REF!</definedName>
    <definedName name="RECMANATERRO_11" localSheetId="15">#REF!</definedName>
    <definedName name="RECMANATERRO_11" localSheetId="9">#REF!</definedName>
    <definedName name="RECMANATERRO_11" localSheetId="8">#REF!</definedName>
    <definedName name="RECMANATERRO_11">#REF!</definedName>
    <definedName name="RECMECFAIXA">"$#REF!.$I$27"</definedName>
    <definedName name="RECOMECATERRO">"$#REF!.$I$27"</definedName>
    <definedName name="RECOMPMBUFPIL" localSheetId="4">#REF!</definedName>
    <definedName name="RECOMPMBUFPIL" localSheetId="15">#REF!</definedName>
    <definedName name="RECOMPMBUFPIL" localSheetId="9">#REF!</definedName>
    <definedName name="RECOMPMBUFPIL" localSheetId="8">#REF!</definedName>
    <definedName name="RECOMPMBUFPIL">#REF!</definedName>
    <definedName name="RECOMPMBUFREC">"$#REF!.$I$36"</definedName>
    <definedName name="RECOMPMBUQMAN" localSheetId="4">'[165]Memorial II (MAT BET)'!$F$16</definedName>
    <definedName name="RECOMPMBUQMAN">'[165]Memorial II (MAT BET)'!$F$16</definedName>
    <definedName name="RECOMPMBUQPIL" localSheetId="4">#REF!</definedName>
    <definedName name="RECOMPMBUQPIL" localSheetId="15">#REF!</definedName>
    <definedName name="RECOMPMBUQPIL" localSheetId="9">#REF!</definedName>
    <definedName name="RECOMPMBUQPIL" localSheetId="8">#REF!</definedName>
    <definedName name="RECOMPMBUQPIL">#REF!</definedName>
    <definedName name="Recompo" localSheetId="4">[1]PLMUSEU!#REF!</definedName>
    <definedName name="Recompo" localSheetId="15">[1]PLMUSEU!#REF!</definedName>
    <definedName name="Recompo" localSheetId="9">[1]PLMUSEU!#REF!</definedName>
    <definedName name="Recompo" localSheetId="8">[1]PLMUSEU!#REF!</definedName>
    <definedName name="Recompo">[1]PLMUSEU!#REF!</definedName>
    <definedName name="RECOMPOSIÇÃO" localSheetId="4">#REF!</definedName>
    <definedName name="RECOMPOSIÇÃO" localSheetId="15">#REF!</definedName>
    <definedName name="RECOMPOSIÇÃO" localSheetId="9">#REF!</definedName>
    <definedName name="RECOMPOSIÇÃO" localSheetId="8">#REF!</definedName>
    <definedName name="RECOMPOSIÇÃO">#REF!</definedName>
    <definedName name="RECOMPOSIÇÃO_11" localSheetId="4">#REF!</definedName>
    <definedName name="RECOMPOSIÇÃO_11" localSheetId="15">#REF!</definedName>
    <definedName name="RECOMPOSIÇÃO_11" localSheetId="9">#REF!</definedName>
    <definedName name="RECOMPOSIÇÃO_11" localSheetId="8">#REF!</definedName>
    <definedName name="RECOMPOSIÇÃO_11">#REF!</definedName>
    <definedName name="RECOMPOSIÇÃO_7" localSheetId="4">#REF!</definedName>
    <definedName name="RECOMPOSIÇÃO_7" localSheetId="15">#REF!</definedName>
    <definedName name="RECOMPOSIÇÃO_7" localSheetId="9">#REF!</definedName>
    <definedName name="RECOMPOSIÇÃO_7" localSheetId="8">#REF!</definedName>
    <definedName name="RECOMPOSIÇÃO_7">#REF!</definedName>
    <definedName name="RECOMPOSIÇÃO_7_11" localSheetId="15">#REF!</definedName>
    <definedName name="RECOMPOSIÇÃO_7_11">#REF!</definedName>
    <definedName name="RECOMPOSIÇÃOREST" localSheetId="15">#REF!</definedName>
    <definedName name="RECOMPOSIÇÃOREST">#REF!</definedName>
    <definedName name="RECOMPOSIÇÃOREST_11" localSheetId="15">#REF!</definedName>
    <definedName name="RECOMPOSIÇÃOREST_11">#REF!</definedName>
    <definedName name="RECOMPPLACA">"$#REF!.$F$37"</definedName>
    <definedName name="RECOMPREVMAN" localSheetId="4">#REF!</definedName>
    <definedName name="RECOMPREVMAN" localSheetId="15">#REF!</definedName>
    <definedName name="RECOMPREVMAN" localSheetId="9">#REF!</definedName>
    <definedName name="RECOMPREVMAN" localSheetId="8">#REF!</definedName>
    <definedName name="RECOMPREVMAN">#REF!</definedName>
    <definedName name="RECOMPREVMAN_11" localSheetId="4">#REF!</definedName>
    <definedName name="RECOMPREVMAN_11" localSheetId="15">#REF!</definedName>
    <definedName name="RECOMPREVMAN_11" localSheetId="9">#REF!</definedName>
    <definedName name="RECOMPREVMAN_11" localSheetId="8">#REF!</definedName>
    <definedName name="RECOMPREVMAN_11">#REF!</definedName>
    <definedName name="RECOMPREVQMANALT" localSheetId="4">[283]Adequação!$G$41</definedName>
    <definedName name="RECOMPREVQMANALT">[283]Adequação!$G$41</definedName>
    <definedName name="RECP" localSheetId="4">'[72]SERVIÇOS digitado'!#REF!</definedName>
    <definedName name="RECP" localSheetId="15">'[72]SERVIÇOS digitado'!#REF!</definedName>
    <definedName name="RECP" localSheetId="9">'[72]SERVIÇOS digitado'!#REF!</definedName>
    <definedName name="RECP" localSheetId="8">'[72]SERVIÇOS digitado'!#REF!</definedName>
    <definedName name="RECP">'[72]SERVIÇOS digitado'!#REF!</definedName>
    <definedName name="RECPLACA" localSheetId="4">#REF!</definedName>
    <definedName name="RECPLACA" localSheetId="15">#REF!</definedName>
    <definedName name="RECPLACA" localSheetId="9">#REF!</definedName>
    <definedName name="RECPLACA" localSheetId="8">#REF!</definedName>
    <definedName name="RECPLACA">#REF!</definedName>
    <definedName name="RECREV" localSheetId="4">[374]PATO!#REF!</definedName>
    <definedName name="RECREV" localSheetId="15">[374]PATO!#REF!</definedName>
    <definedName name="RECREV" localSheetId="9">[374]PATO!#REF!</definedName>
    <definedName name="RECREV" localSheetId="8">[374]PATO!#REF!</definedName>
    <definedName name="RECREV">[374]PATO!#REF!</definedName>
    <definedName name="red_3" localSheetId="4">#REF!</definedName>
    <definedName name="red_3" localSheetId="15">#REF!</definedName>
    <definedName name="red_3" localSheetId="9">#REF!</definedName>
    <definedName name="red_3" localSheetId="8">#REF!</definedName>
    <definedName name="red_3">#REF!</definedName>
    <definedName name="REFEITO" localSheetId="4" hidden="1">{#N/A,#N/A,FALSE,"Plan1"}</definedName>
    <definedName name="REFEITO" localSheetId="9" hidden="1">{#N/A,#N/A,FALSE,"Plan1"}</definedName>
    <definedName name="REFEITO" localSheetId="8" hidden="1">{#N/A,#N/A,FALSE,"Plan1"}</definedName>
    <definedName name="REFEITO" hidden="1">{#N/A,#N/A,FALSE,"Plan1"}</definedName>
    <definedName name="REFERENCIA" localSheetId="4">#REF!</definedName>
    <definedName name="REFERENCIA" localSheetId="15">#REF!</definedName>
    <definedName name="REFERENCIA" localSheetId="9">#REF!</definedName>
    <definedName name="REFERENCIA" localSheetId="8">#REF!</definedName>
    <definedName name="REFERENCIA">#REF!</definedName>
    <definedName name="REFERENCIA_11" localSheetId="4">#REF!</definedName>
    <definedName name="REFERENCIA_11" localSheetId="15">#REF!</definedName>
    <definedName name="REFERENCIA_11" localSheetId="9">#REF!</definedName>
    <definedName name="REFERENCIA_11" localSheetId="8">#REF!</definedName>
    <definedName name="REFERENCIA_11">#REF!</definedName>
    <definedName name="REG" localSheetId="4">#REF!</definedName>
    <definedName name="REG" localSheetId="15">#REF!</definedName>
    <definedName name="REG" localSheetId="21">#REF!</definedName>
    <definedName name="REG" localSheetId="9">#REF!</definedName>
    <definedName name="REG" localSheetId="8">#REF!</definedName>
    <definedName name="REG">#REF!</definedName>
    <definedName name="REG_25" localSheetId="15">#REF!</definedName>
    <definedName name="REG_25">#REF!</definedName>
    <definedName name="REG_SUB_LEITO" localSheetId="15">#REF!</definedName>
    <definedName name="REG_SUB_LEITO">#REF!</definedName>
    <definedName name="REGIAO" localSheetId="16">_L37C10</definedName>
    <definedName name="REGIAO" localSheetId="18">_L37C10</definedName>
    <definedName name="REGIAO" localSheetId="19">_L37C10</definedName>
    <definedName name="REGIAO" localSheetId="15">_L37C10</definedName>
    <definedName name="REGIAO" localSheetId="20">_L37C10</definedName>
    <definedName name="REGIAO" localSheetId="17">_L37C10</definedName>
    <definedName name="REGIAO">_L37C10</definedName>
    <definedName name="REGIÃO" localSheetId="4">'[137]Comp P Unit '!$M$40</definedName>
    <definedName name="REGIÃO">'[137]Comp P Unit '!$M$40</definedName>
    <definedName name="REGISTRO">[23]Cadastro!$D:$D</definedName>
    <definedName name="regmecfaixa">"$#REF!.$G$46"</definedName>
    <definedName name="REGULA" localSheetId="15">#REF!</definedName>
    <definedName name="REGULA" localSheetId="21">#REF!</definedName>
    <definedName name="REGULA" localSheetId="9">#REF!</definedName>
    <definedName name="REGULA">#REF!</definedName>
    <definedName name="REGULA_10" localSheetId="15">#REF!</definedName>
    <definedName name="REGULA_10" localSheetId="9">#REF!</definedName>
    <definedName name="REGULA_10">#REF!</definedName>
    <definedName name="REGULA_25" localSheetId="15">#REF!</definedName>
    <definedName name="REGULA_25" localSheetId="9">#REF!</definedName>
    <definedName name="REGULA_25">#REF!</definedName>
    <definedName name="REGULA_27" localSheetId="15">#REF!</definedName>
    <definedName name="REGULA_27">#REF!</definedName>
    <definedName name="REGULA_29" localSheetId="15">#REF!</definedName>
    <definedName name="REGULA_29">#REF!</definedName>
    <definedName name="REGULA_5" localSheetId="15">#REF!</definedName>
    <definedName name="REGULA_5">#REF!</definedName>
    <definedName name="REGULA_6" localSheetId="15">#REF!</definedName>
    <definedName name="REGULA_6">#REF!</definedName>
    <definedName name="REGULA_9" localSheetId="15">#REF!</definedName>
    <definedName name="REGULA_9">#REF!</definedName>
    <definedName name="Reimbursement">"Reembolso"</definedName>
    <definedName name="rej" localSheetId="4">[375]REAJU!$K$31</definedName>
    <definedName name="rej" localSheetId="21">[376]REAJU!$K$31</definedName>
    <definedName name="rej">[375]REAJU!$K$31</definedName>
    <definedName name="REL" localSheetId="4" hidden="1">{#N/A,#N/A,TRUE,"Serviços"}</definedName>
    <definedName name="REL" localSheetId="9" hidden="1">{#N/A,#N/A,TRUE,"Serviços"}</definedName>
    <definedName name="REL" localSheetId="8" hidden="1">{#N/A,#N/A,TRUE,"Serviços"}</definedName>
    <definedName name="REL" hidden="1">{#N/A,#N/A,TRUE,"Serviços"}</definedName>
    <definedName name="relação" localSheetId="4" hidden="1">{#N/A,#N/A,FALSE,"GERAL";#N/A,#N/A,FALSE,"012-96";#N/A,#N/A,FALSE,"018-96";#N/A,#N/A,FALSE,"027-96";#N/A,#N/A,FALSE,"059-96";#N/A,#N/A,FALSE,"076-96";#N/A,#N/A,FALSE,"019-97";#N/A,#N/A,FALSE,"021-97";#N/A,#N/A,FALSE,"022-97";#N/A,#N/A,FALSE,"028-97"}</definedName>
    <definedName name="relação" localSheetId="9" hidden="1">{#N/A,#N/A,FALSE,"GERAL";#N/A,#N/A,FALSE,"012-96";#N/A,#N/A,FALSE,"018-96";#N/A,#N/A,FALSE,"027-96";#N/A,#N/A,FALSE,"059-96";#N/A,#N/A,FALSE,"076-96";#N/A,#N/A,FALSE,"019-97";#N/A,#N/A,FALSE,"021-97";#N/A,#N/A,FALSE,"022-97";#N/A,#N/A,FALSE,"028-97"}</definedName>
    <definedName name="relação" localSheetId="8" hidden="1">{#N/A,#N/A,FALSE,"GERAL";#N/A,#N/A,FALSE,"012-96";#N/A,#N/A,FALSE,"018-96";#N/A,#N/A,FALSE,"027-96";#N/A,#N/A,FALSE,"059-96";#N/A,#N/A,FALSE,"076-96";#N/A,#N/A,FALSE,"019-97";#N/A,#N/A,FALSE,"021-97";#N/A,#N/A,FALSE,"022-97";#N/A,#N/A,FALSE,"028-97"}</definedName>
    <definedName name="relação" hidden="1">{#N/A,#N/A,FALSE,"GERAL";#N/A,#N/A,FALSE,"012-96";#N/A,#N/A,FALSE,"018-96";#N/A,#N/A,FALSE,"027-96";#N/A,#N/A,FALSE,"059-96";#N/A,#N/A,FALSE,"076-96";#N/A,#N/A,FALSE,"019-97";#N/A,#N/A,FALSE,"021-97";#N/A,#N/A,FALSE,"022-97";#N/A,#N/A,FALSE,"028-97"}</definedName>
    <definedName name="Relat" localSheetId="15" hidden="1">#REF!</definedName>
    <definedName name="Relat" localSheetId="9" hidden="1">#REF!</definedName>
    <definedName name="Relat" hidden="1">#REF!</definedName>
    <definedName name="relatorio">#N/A</definedName>
    <definedName name="RELATÓRIO_DOS_SERVIÇOS_EXECUTADOS" localSheetId="15">#REF!</definedName>
    <definedName name="RELATÓRIO_DOS_SERVIÇOS_EXECUTADOS" localSheetId="9">#REF!</definedName>
    <definedName name="RELATÓRIO_DOS_SERVIÇOS_EXECUTADOS">#REF!</definedName>
    <definedName name="relequip" localSheetId="15">#REF!</definedName>
    <definedName name="relequip" localSheetId="9">#REF!</definedName>
    <definedName name="relequip">#REF!</definedName>
    <definedName name="RELL" hidden="1">{#N/A,#N/A,TRUE,"Serviços"}</definedName>
    <definedName name="RELMOBRA" hidden="1">{#N/A,#N/A,FALSE,"SS";#N/A,#N/A,FALSE,"TER1";#N/A,#N/A,FALSE,"TER2";#N/A,#N/A,FALSE,"TER3";#N/A,#N/A,FALSE,"TP1";#N/A,#N/A,FALSE,"TP2";#N/A,#N/A,FALSE,"TP3";#N/A,#N/A,FALSE,"DI1";#N/A,#N/A,FALSE,"DI2";#N/A,#N/A,FALSE,"DI3";#N/A,#N/A,FALSE,"DS1";#N/A,#N/A,FALSE,"DS2";#N/A,#N/A,FALSE,"CM"}</definedName>
    <definedName name="REMENDO" localSheetId="15">#REF!</definedName>
    <definedName name="REMENDO" localSheetId="9">#REF!</definedName>
    <definedName name="REMENDO">#REF!</definedName>
    <definedName name="REMENDO_11" localSheetId="15">#REF!</definedName>
    <definedName name="REMENDO_11">#REF!</definedName>
    <definedName name="REMENDO_20" localSheetId="4">'[160]REMENDO MBUQ MAN'!$M$46</definedName>
    <definedName name="REMENDO_20">'[160]REMENDO MBUQ MAN'!$M$46</definedName>
    <definedName name="REMENDOF" localSheetId="4">'[160]REMENDO MBUF MAN '!$M$46</definedName>
    <definedName name="REMENDOF">'[160]REMENDO MBUF MAN '!$M$46</definedName>
    <definedName name="REMENDOF_23">'[178]REMENDO MBUF MAN '!$M$46</definedName>
    <definedName name="REMENDOMAN" localSheetId="4">#REF!</definedName>
    <definedName name="REMENDOMAN" localSheetId="15">#REF!</definedName>
    <definedName name="REMENDOMAN" localSheetId="9">#REF!</definedName>
    <definedName name="REMENDOMAN" localSheetId="8">#REF!</definedName>
    <definedName name="REMENDOMAN">#REF!</definedName>
    <definedName name="REMENDOMAN_11" localSheetId="4">#REF!</definedName>
    <definedName name="REMENDOMAN_11" localSheetId="15">#REF!</definedName>
    <definedName name="REMENDOMAN_11" localSheetId="9">#REF!</definedName>
    <definedName name="REMENDOMAN_11" localSheetId="8">#REF!</definedName>
    <definedName name="REMENDOMAN_11">#REF!</definedName>
    <definedName name="REMENDOMBUFMAN" localSheetId="4">'[165]Memorial II (MAT BET)'!$F$31</definedName>
    <definedName name="REMENDOMBUFMAN">'[165]Memorial II (MAT BET)'!$F$31</definedName>
    <definedName name="REMENDOMBUFPIL" localSheetId="4">#REF!</definedName>
    <definedName name="REMENDOMBUFPIL" localSheetId="15">#REF!</definedName>
    <definedName name="REMENDOMBUFPIL" localSheetId="9">#REF!</definedName>
    <definedName name="REMENDOMBUFPIL" localSheetId="8">#REF!</definedName>
    <definedName name="REMENDOMBUFPIL">#REF!</definedName>
    <definedName name="REMENDOMBUQMAN" localSheetId="4">'[165]Memorial II (MAT BET)'!$F$18</definedName>
    <definedName name="REMENDOMBUQMAN">'[165]Memorial II (MAT BET)'!$F$18</definedName>
    <definedName name="REMENDOMBUQPIL" localSheetId="4">#REF!</definedName>
    <definedName name="REMENDOMBUQPIL" localSheetId="15">#REF!</definedName>
    <definedName name="REMENDOMBUQPIL" localSheetId="9">#REF!</definedName>
    <definedName name="REMENDOMBUQPIL" localSheetId="8">#REF!</definedName>
    <definedName name="REMENDOMBUQPIL">#REF!</definedName>
    <definedName name="REMENDOPROF" localSheetId="4">#REF!</definedName>
    <definedName name="REMENDOPROF" localSheetId="15">#REF!</definedName>
    <definedName name="REMENDOPROF" localSheetId="9">#REF!</definedName>
    <definedName name="REMENDOPROF" localSheetId="8">#REF!</definedName>
    <definedName name="REMENDOPROF">#REF!</definedName>
    <definedName name="REMENDOPROF_11" localSheetId="4">#REF!</definedName>
    <definedName name="REMENDOPROF_11" localSheetId="15">#REF!</definedName>
    <definedName name="REMENDOPROF_11" localSheetId="9">#REF!</definedName>
    <definedName name="REMENDOPROF_11" localSheetId="8">#REF!</definedName>
    <definedName name="REMENDOPROF_11">#REF!</definedName>
    <definedName name="REMENDOPROF_7" localSheetId="15">#REF!</definedName>
    <definedName name="REMENDOPROF_7">#REF!</definedName>
    <definedName name="REMENDOPROF_7_11" localSheetId="15">#REF!</definedName>
    <definedName name="REMENDOPROF_7_11">#REF!</definedName>
    <definedName name="REMENDOPROFMAN" localSheetId="15">#REF!</definedName>
    <definedName name="REMENDOPROFMAN">#REF!</definedName>
    <definedName name="REMENDOPROFMAN_11" localSheetId="15">#REF!</definedName>
    <definedName name="REMENDOPROFMAN_11">#REF!</definedName>
    <definedName name="REMENDOPROFREST" localSheetId="15">#REF!</definedName>
    <definedName name="REMENDOPROFREST">#REF!</definedName>
    <definedName name="REMENDOPROFREST_11" localSheetId="15">#REF!</definedName>
    <definedName name="REMENDOPROFREST_11">#REF!</definedName>
    <definedName name="REMENDOREST" localSheetId="15">#REF!</definedName>
    <definedName name="REMENDOREST">#REF!</definedName>
    <definedName name="REMENDOREST_11" localSheetId="15">#REF!</definedName>
    <definedName name="REMENDOREST_11">#REF!</definedName>
    <definedName name="REMENDORESTF" localSheetId="15">#REF!</definedName>
    <definedName name="REMENDORESTF">#REF!</definedName>
    <definedName name="REMENDORESTF_11" localSheetId="15">#REF!</definedName>
    <definedName name="REMENDORESTF_11">#REF!</definedName>
    <definedName name="RemLoc">#N/A</definedName>
    <definedName name="REMMANDEBARR">"$#REF!.$I$27"</definedName>
    <definedName name="remmanmatbetman">"$#REF!.$I$27"</definedName>
    <definedName name="RemMatGran">'[111]2.2.9.Rem Mat Granular'!$L$49</definedName>
    <definedName name="REMMBUFMAN">"$#REF!.$M$39"</definedName>
    <definedName name="REMMECMAN">"$#REF!.$I$27"</definedName>
    <definedName name="remoc" localSheetId="4">#REF!</definedName>
    <definedName name="remoc" localSheetId="15">#REF!</definedName>
    <definedName name="remoc" localSheetId="21">#REF!</definedName>
    <definedName name="remoc" localSheetId="9">#REF!</definedName>
    <definedName name="remoc" localSheetId="8">#REF!</definedName>
    <definedName name="remoc">#REF!</definedName>
    <definedName name="REMOÇÃO" localSheetId="4">#REF!</definedName>
    <definedName name="REMOÇÃO" localSheetId="15">#REF!</definedName>
    <definedName name="REMOÇÃO" localSheetId="9">#REF!</definedName>
    <definedName name="REMOÇÃO" localSheetId="8">#REF!</definedName>
    <definedName name="REMOÇÃO">#REF!</definedName>
    <definedName name="REMOÇÃO_PAV" localSheetId="4">#REF!</definedName>
    <definedName name="REMOÇÃO_PAV" localSheetId="15">#REF!</definedName>
    <definedName name="REMOÇÃO_PAV" localSheetId="9">#REF!</definedName>
    <definedName name="REMOÇÃO_PAV" localSheetId="8">#REF!</definedName>
    <definedName name="REMOÇÃO_PAV">#REF!</definedName>
    <definedName name="REMPROFMANALT" localSheetId="4">[283]Adequação!$G$56</definedName>
    <definedName name="REMPROFMANALT">[283]Adequação!$G$56</definedName>
    <definedName name="REMPROFREC" localSheetId="4">'[160]REMENDO MBUF REC'!$M$46</definedName>
    <definedName name="REMPROFREC">'[160]REMENDO MBUF REC'!$M$46</definedName>
    <definedName name="REMPROFREC_23">'[178]REMENDO MBUF REC'!$M$46</definedName>
    <definedName name="REMPROQREC" localSheetId="4">'[160]REMENDO MBUQ REC'!$M$46</definedName>
    <definedName name="REMPROQREC">'[160]REMENDO MBUQ REC'!$M$46</definedName>
    <definedName name="REMPROQREC_23">'[178]REMENDO MBUQ REC'!$M$46</definedName>
    <definedName name="renata" localSheetId="4" hidden="1">{#N/A,#N/A,FALSE,"GERAL";#N/A,#N/A,FALSE,"012-96";#N/A,#N/A,FALSE,"018-96";#N/A,#N/A,FALSE,"027-96";#N/A,#N/A,FALSE,"059-96";#N/A,#N/A,FALSE,"076-96";#N/A,#N/A,FALSE,"019-97";#N/A,#N/A,FALSE,"021-97";#N/A,#N/A,FALSE,"022-97";#N/A,#N/A,FALSE,"028-97"}</definedName>
    <definedName name="renata" localSheetId="9" hidden="1">{#N/A,#N/A,FALSE,"GERAL";#N/A,#N/A,FALSE,"012-96";#N/A,#N/A,FALSE,"018-96";#N/A,#N/A,FALSE,"027-96";#N/A,#N/A,FALSE,"059-96";#N/A,#N/A,FALSE,"076-96";#N/A,#N/A,FALSE,"019-97";#N/A,#N/A,FALSE,"021-97";#N/A,#N/A,FALSE,"022-97";#N/A,#N/A,FALSE,"028-97"}</definedName>
    <definedName name="renata" localSheetId="8" hidden="1">{#N/A,#N/A,FALSE,"GERAL";#N/A,#N/A,FALSE,"012-96";#N/A,#N/A,FALSE,"018-96";#N/A,#N/A,FALSE,"027-96";#N/A,#N/A,FALSE,"059-96";#N/A,#N/A,FALSE,"076-96";#N/A,#N/A,FALSE,"019-97";#N/A,#N/A,FALSE,"021-97";#N/A,#N/A,FALSE,"022-97";#N/A,#N/A,FALSE,"028-97"}</definedName>
    <definedName name="renata" hidden="1">{#N/A,#N/A,FALSE,"GERAL";#N/A,#N/A,FALSE,"012-96";#N/A,#N/A,FALSE,"018-96";#N/A,#N/A,FALSE,"027-96";#N/A,#N/A,FALSE,"059-96";#N/A,#N/A,FALSE,"076-96";#N/A,#N/A,FALSE,"019-97";#N/A,#N/A,FALSE,"021-97";#N/A,#N/A,FALSE,"022-97";#N/A,#N/A,FALSE,"028-97"}</definedName>
    <definedName name="repactua_2" localSheetId="4">'[212]Crongrama SEET (2)'!#REF!</definedName>
    <definedName name="repactua_2" localSheetId="15">'[212]Crongrama SEET (2)'!#REF!</definedName>
    <definedName name="repactua_2">'[212]Crongrama SEET (2)'!#REF!</definedName>
    <definedName name="reparos" localSheetId="16">[275]!PassaExtenso</definedName>
    <definedName name="reparos" localSheetId="4">[275]!PassaExtenso</definedName>
    <definedName name="reparos" localSheetId="18">[275]!PassaExtenso</definedName>
    <definedName name="reparos" localSheetId="19">[275]!PassaExtenso</definedName>
    <definedName name="reparos" localSheetId="15">[275]!PassaExtenso</definedName>
    <definedName name="reparos" localSheetId="20">[275]!PassaExtenso</definedName>
    <definedName name="reparos" localSheetId="17">[275]!PassaExtenso</definedName>
    <definedName name="reparos">[275]!PassaExtenso</definedName>
    <definedName name="REPERF" localSheetId="4">'[377]Memorial V recomp'!$H$26</definedName>
    <definedName name="REPERF">'[377]Memorial V recomp'!$H$26</definedName>
    <definedName name="REPOUSO_SEMANAL" localSheetId="4">'[99]MEMÓRIA HORISTA '!$C$42</definedName>
    <definedName name="REPOUSO_SEMANAL">'[99]MEMÓRIA HORISTA '!$C$42</definedName>
    <definedName name="REQUISIÇÃO" localSheetId="4">'[228]Dados do projeto'!$B$2</definedName>
    <definedName name="REQUISIÇÃO">'[228]Dados do projeto'!$B$2</definedName>
    <definedName name="res" localSheetId="21" hidden="1">{#N/A,#N/A,FALSE,"MO (2)"}</definedName>
    <definedName name="res">[91]!res</definedName>
    <definedName name="res_1">#N/A</definedName>
    <definedName name="res_2">#N/A</definedName>
    <definedName name="res_38">res_38</definedName>
    <definedName name="RESIDENCIA" localSheetId="4">[165]DADOS!$C$2</definedName>
    <definedName name="RESIDENCIA">[165]DADOS!$C$2</definedName>
    <definedName name="RESIDENCIAROO" localSheetId="4">#REF!</definedName>
    <definedName name="RESIDENCIAROO" localSheetId="15">#REF!</definedName>
    <definedName name="RESIDENCIAROO" localSheetId="9">#REF!</definedName>
    <definedName name="RESIDENCIAROO" localSheetId="8">#REF!</definedName>
    <definedName name="RESIDENCIAROO">#REF!</definedName>
    <definedName name="RESIDENCIAROO1" localSheetId="4">#REF!</definedName>
    <definedName name="RESIDENCIAROO1" localSheetId="15">#REF!</definedName>
    <definedName name="RESIDENCIAROO1" localSheetId="9">#REF!</definedName>
    <definedName name="RESIDENCIAROO1" localSheetId="8">#REF!</definedName>
    <definedName name="RESIDENCIAROO1">#REF!</definedName>
    <definedName name="RESP" localSheetId="4">'[378]ORÇAMENTO 01'!$D$6</definedName>
    <definedName name="RESP">'[379]ORÇAMENTO 01'!$D$6</definedName>
    <definedName name="resu" localSheetId="4" hidden="1">{#N/A,#N/A,FALSE,"MO (2)"}</definedName>
    <definedName name="resu" localSheetId="21" hidden="1">{#N/A,#N/A,FALSE,"MO (2)"}</definedName>
    <definedName name="resu" localSheetId="9" hidden="1">{#N/A,#N/A,FALSE,"MO (2)"}</definedName>
    <definedName name="resu" localSheetId="8" hidden="1">{#N/A,#N/A,FALSE,"MO (2)"}</definedName>
    <definedName name="resu" hidden="1">{#N/A,#N/A,FALSE,"MO (2)"}</definedName>
    <definedName name="RESUMO" localSheetId="21">'Linear Patologias'!RESUMO</definedName>
    <definedName name="RESUMO">[91]!RESUMO</definedName>
    <definedName name="RESUMO_1" localSheetId="4">#N/A</definedName>
    <definedName name="RESUMO_1" localSheetId="9">'Mem Calc Pontes'!RESUMO_1</definedName>
    <definedName name="RESUMO_1" localSheetId="8">'Mem. Calc.'!RESUMO_1</definedName>
    <definedName name="RESUMO_1">[0]!RESUMO_1</definedName>
    <definedName name="RESUMO_10" localSheetId="4">#N/A</definedName>
    <definedName name="RESUMO_10" localSheetId="9">'Mem Calc Pontes'!RESUMO_10</definedName>
    <definedName name="RESUMO_10" localSheetId="8">'Mem. Calc.'!RESUMO_10</definedName>
    <definedName name="RESUMO_10">[0]!RESUMO_10</definedName>
    <definedName name="RESUMO_12" localSheetId="4">#N/A</definedName>
    <definedName name="RESUMO_12" localSheetId="9">'Mem Calc Pontes'!RESUMO_12</definedName>
    <definedName name="RESUMO_12" localSheetId="8">'Mem. Calc.'!RESUMO_12</definedName>
    <definedName name="RESUMO_12">[0]!RESUMO_12</definedName>
    <definedName name="RESUMO_13" localSheetId="4">#N/A</definedName>
    <definedName name="RESUMO_13" localSheetId="9">'Mem Calc Pontes'!RESUMO_13</definedName>
    <definedName name="RESUMO_13" localSheetId="8">'Mem. Calc.'!RESUMO_13</definedName>
    <definedName name="RESUMO_13">[0]!RESUMO_13</definedName>
    <definedName name="RESUMO_14" localSheetId="4">#N/A</definedName>
    <definedName name="RESUMO_14" localSheetId="9">'Mem Calc Pontes'!RESUMO_14</definedName>
    <definedName name="RESUMO_14" localSheetId="8">'Mem. Calc.'!RESUMO_14</definedName>
    <definedName name="RESUMO_14">[0]!RESUMO_14</definedName>
    <definedName name="RESUMO_19">RESUMO_19</definedName>
    <definedName name="RESUMO_2" localSheetId="4">#N/A</definedName>
    <definedName name="RESUMO_2" localSheetId="9">'Mem Calc Pontes'!RESUMO_2</definedName>
    <definedName name="RESUMO_2" localSheetId="8">'Mem. Calc.'!RESUMO_2</definedName>
    <definedName name="RESUMO_2">[0]!RESUMO_2</definedName>
    <definedName name="RESUMO_20" localSheetId="16">[333]!___________Ext2_25</definedName>
    <definedName name="RESUMO_20" localSheetId="18">[333]!___________Ext2_25</definedName>
    <definedName name="RESUMO_20" localSheetId="19">[333]!___________Ext2_25</definedName>
    <definedName name="RESUMO_20" localSheetId="15">[333]!___________Ext2_25</definedName>
    <definedName name="RESUMO_20" localSheetId="20">[333]!___________Ext2_25</definedName>
    <definedName name="RESUMO_20" localSheetId="17">[333]!___________Ext2_25</definedName>
    <definedName name="RESUMO_20">[333]!___________Ext2_25</definedName>
    <definedName name="RESUMO_21">RESUMO_21</definedName>
    <definedName name="RESUMO_22" localSheetId="4">#N/A</definedName>
    <definedName name="RESUMO_22" localSheetId="9">'Mem Calc Pontes'!RESUMO_22</definedName>
    <definedName name="RESUMO_22" localSheetId="8">'Mem. Calc.'!RESUMO_22</definedName>
    <definedName name="RESUMO_22">[0]!RESUMO_22</definedName>
    <definedName name="RESUMO_23">RESUMO_23</definedName>
    <definedName name="RESUMO_24">RESUMO_24</definedName>
    <definedName name="RESUMO_25" localSheetId="4">#N/A</definedName>
    <definedName name="RESUMO_25" localSheetId="9">'Mem Calc Pontes'!RESUMO_25</definedName>
    <definedName name="RESUMO_25" localSheetId="8">'Mem. Calc.'!RESUMO_25</definedName>
    <definedName name="RESUMO_25">[0]!RESUMO_25</definedName>
    <definedName name="RESUMO_26" localSheetId="4">#N/A</definedName>
    <definedName name="RESUMO_26" localSheetId="9">'Mem Calc Pontes'!RESUMO_26</definedName>
    <definedName name="RESUMO_26" localSheetId="8">'Mem. Calc.'!RESUMO_26</definedName>
    <definedName name="RESUMO_26">[0]!RESUMO_26</definedName>
    <definedName name="RESUMO_27" localSheetId="4">#N/A</definedName>
    <definedName name="RESUMO_27" localSheetId="9">'Mem Calc Pontes'!RESUMO_27</definedName>
    <definedName name="RESUMO_27" localSheetId="8">'Mem. Calc.'!RESUMO_27</definedName>
    <definedName name="RESUMO_27">[0]!RESUMO_27</definedName>
    <definedName name="RESUMO_28" localSheetId="4">#N/A</definedName>
    <definedName name="RESUMO_28" localSheetId="9">'Mem Calc Pontes'!RESUMO_28</definedName>
    <definedName name="RESUMO_28" localSheetId="8">'Mem. Calc.'!RESUMO_28</definedName>
    <definedName name="RESUMO_28">[0]!RESUMO_28</definedName>
    <definedName name="RESUMO_29" localSheetId="4">#N/A</definedName>
    <definedName name="RESUMO_29" localSheetId="9">'Mem Calc Pontes'!RESUMO_29</definedName>
    <definedName name="RESUMO_29" localSheetId="8">'Mem. Calc.'!RESUMO_29</definedName>
    <definedName name="RESUMO_29">[0]!RESUMO_29</definedName>
    <definedName name="RESUMO_3" localSheetId="4">#N/A</definedName>
    <definedName name="RESUMO_3" localSheetId="9">'Mem Calc Pontes'!RESUMO_3</definedName>
    <definedName name="RESUMO_3" localSheetId="8">'Mem. Calc.'!RESUMO_3</definedName>
    <definedName name="RESUMO_3">[0]!RESUMO_3</definedName>
    <definedName name="RESUMO_30" localSheetId="4">#N/A</definedName>
    <definedName name="RESUMO_30" localSheetId="9">'Mem Calc Pontes'!RESUMO_30</definedName>
    <definedName name="RESUMO_30" localSheetId="8">'Mem. Calc.'!RESUMO_30</definedName>
    <definedName name="RESUMO_30">[0]!RESUMO_30</definedName>
    <definedName name="RESUMO_31" localSheetId="4">#N/A</definedName>
    <definedName name="RESUMO_31" localSheetId="9">'Mem Calc Pontes'!RESUMO_31</definedName>
    <definedName name="RESUMO_31" localSheetId="8">'Mem. Calc.'!RESUMO_31</definedName>
    <definedName name="RESUMO_31">[0]!RESUMO_31</definedName>
    <definedName name="RESUMO_32" localSheetId="4">#N/A</definedName>
    <definedName name="RESUMO_32" localSheetId="9">'Mem Calc Pontes'!RESUMO_32</definedName>
    <definedName name="RESUMO_32" localSheetId="8">'Mem. Calc.'!RESUMO_32</definedName>
    <definedName name="RESUMO_32">[0]!RESUMO_32</definedName>
    <definedName name="RESUMO_33" localSheetId="4">#N/A</definedName>
    <definedName name="RESUMO_33" localSheetId="9">'Mem Calc Pontes'!RESUMO_33</definedName>
    <definedName name="RESUMO_33" localSheetId="8">'Mem. Calc.'!RESUMO_33</definedName>
    <definedName name="RESUMO_33">[0]!RESUMO_33</definedName>
    <definedName name="RESUMO_34" localSheetId="4">#N/A</definedName>
    <definedName name="RESUMO_34" localSheetId="9">'Mem Calc Pontes'!RESUMO_34</definedName>
    <definedName name="RESUMO_34" localSheetId="8">'Mem. Calc.'!RESUMO_34</definedName>
    <definedName name="RESUMO_34">[0]!RESUMO_34</definedName>
    <definedName name="RESUMO_35" localSheetId="4">#N/A</definedName>
    <definedName name="RESUMO_35" localSheetId="9">'Mem Calc Pontes'!RESUMO_35</definedName>
    <definedName name="RESUMO_35" localSheetId="8">'Mem. Calc.'!RESUMO_35</definedName>
    <definedName name="RESUMO_35">[0]!RESUMO_35</definedName>
    <definedName name="RESUMO_36" localSheetId="4">#N/A</definedName>
    <definedName name="RESUMO_36" localSheetId="9">'Mem Calc Pontes'!RESUMO_36</definedName>
    <definedName name="RESUMO_36" localSheetId="8">'Mem. Calc.'!RESUMO_36</definedName>
    <definedName name="RESUMO_36">[0]!RESUMO_36</definedName>
    <definedName name="RESUMO_37" localSheetId="4">#N/A</definedName>
    <definedName name="RESUMO_37" localSheetId="9">'Mem Calc Pontes'!RESUMO_37</definedName>
    <definedName name="RESUMO_37" localSheetId="8">'Mem. Calc.'!RESUMO_37</definedName>
    <definedName name="RESUMO_37">[0]!RESUMO_37</definedName>
    <definedName name="RESUMO_38" localSheetId="4">#N/A</definedName>
    <definedName name="RESUMO_38" localSheetId="9">'Mem Calc Pontes'!RESUMO_38</definedName>
    <definedName name="RESUMO_38" localSheetId="8">'Mem. Calc.'!RESUMO_38</definedName>
    <definedName name="RESUMO_38">[0]!RESUMO_38</definedName>
    <definedName name="RESUMO_39">RESUMO_39</definedName>
    <definedName name="RESUMO_4" localSheetId="4">#N/A</definedName>
    <definedName name="RESUMO_4" localSheetId="9">'Mem Calc Pontes'!RESUMO_4</definedName>
    <definedName name="RESUMO_4" localSheetId="8">'Mem. Calc.'!RESUMO_4</definedName>
    <definedName name="RESUMO_4">[0]!RESUMO_4</definedName>
    <definedName name="RESUMO_40">RESUMO_40</definedName>
    <definedName name="RESUMO_41">RESUMO_41</definedName>
    <definedName name="RESUMO_42">RESUMO_42</definedName>
    <definedName name="RESUMO_43">RESUMO_43</definedName>
    <definedName name="RESUMO_44">RESUMO_44</definedName>
    <definedName name="RESUMO_45">RESUMO_45</definedName>
    <definedName name="RESUMO_46">RESUMO_46</definedName>
    <definedName name="RESUMO_47">RESUMO_47</definedName>
    <definedName name="RESUMO_48">RESUMO_48</definedName>
    <definedName name="RESUMO_5" localSheetId="4">#N/A</definedName>
    <definedName name="RESUMO_5" localSheetId="9">'Mem Calc Pontes'!RESUMO_5</definedName>
    <definedName name="RESUMO_5" localSheetId="8">'Mem. Calc.'!RESUMO_5</definedName>
    <definedName name="RESUMO_5">[0]!RESUMO_5</definedName>
    <definedName name="RESUMO_51">RESUMO_51</definedName>
    <definedName name="RESUMO_52">RESUMO_52</definedName>
    <definedName name="RESUMO_53">RESUMO_53</definedName>
    <definedName name="RESUMO_54">RESUMO_54</definedName>
    <definedName name="RESUMO_55">RESUMO_55</definedName>
    <definedName name="RESUMO_56">RESUMO_56</definedName>
    <definedName name="RESUMO_57">RESUMO_57</definedName>
    <definedName name="RESUMO_58">RESUMO_58</definedName>
    <definedName name="RESUMO_59">RESUMO_59</definedName>
    <definedName name="RESUMO_6" localSheetId="4">#N/A</definedName>
    <definedName name="RESUMO_6" localSheetId="9">'Mem Calc Pontes'!RESUMO_6</definedName>
    <definedName name="RESUMO_6" localSheetId="8">'Mem. Calc.'!RESUMO_6</definedName>
    <definedName name="RESUMO_6">[0]!RESUMO_6</definedName>
    <definedName name="RESUMO_60">RESUMO_60</definedName>
    <definedName name="RESUMO_61">RESUMO_61</definedName>
    <definedName name="RESUMO_62">RESUMO_62</definedName>
    <definedName name="RESUMO_63">RESUMO_63</definedName>
    <definedName name="RESUMO_64">RESUMO_64</definedName>
    <definedName name="RESUMO_65">RESUMO_65</definedName>
    <definedName name="RESUMO_66">RESUMO_66</definedName>
    <definedName name="RESUMO_67">RESUMO_67</definedName>
    <definedName name="RESUMO_68">RESUMO_68</definedName>
    <definedName name="RESUMO_69">RESUMO_69</definedName>
    <definedName name="RESUMO_7" localSheetId="4">#N/A</definedName>
    <definedName name="RESUMO_7" localSheetId="9">'Mem Calc Pontes'!RESUMO_7</definedName>
    <definedName name="RESUMO_7" localSheetId="8">'Mem. Calc.'!RESUMO_7</definedName>
    <definedName name="RESUMO_7">[0]!RESUMO_7</definedName>
    <definedName name="RESUMO_70">RESUMO_70</definedName>
    <definedName name="RESUMO_71">RESUMO_71</definedName>
    <definedName name="RESUMO_72">RESUMO_72</definedName>
    <definedName name="RESUMO_8" localSheetId="4">#N/A</definedName>
    <definedName name="RESUMO_8" localSheetId="9">'Mem Calc Pontes'!RESUMO_8</definedName>
    <definedName name="RESUMO_8" localSheetId="8">'Mem. Calc.'!RESUMO_8</definedName>
    <definedName name="RESUMO_8">[0]!RESUMO_8</definedName>
    <definedName name="RESUMO_9" localSheetId="4">#N/A</definedName>
    <definedName name="RESUMO_9" localSheetId="9">'Mem Calc Pontes'!RESUMO_9</definedName>
    <definedName name="RESUMO_9" localSheetId="8">'Mem. Calc.'!RESUMO_9</definedName>
    <definedName name="RESUMO_9">[0]!RESUMO_9</definedName>
    <definedName name="Resumo_Quantidade" localSheetId="4">#REF!</definedName>
    <definedName name="Resumo_Quantidade" localSheetId="15">#REF!</definedName>
    <definedName name="Resumo_Quantidade" localSheetId="9">#REF!</definedName>
    <definedName name="Resumo_Quantidade" localSheetId="8">#REF!</definedName>
    <definedName name="Resumo_Quantidade">#REF!</definedName>
    <definedName name="Resumo1" localSheetId="4" hidden="1">{"'teste'!$B$2:$R$49"}</definedName>
    <definedName name="Resumo1" localSheetId="9" hidden="1">{"'teste'!$B$2:$R$49"}</definedName>
    <definedName name="Resumo1" localSheetId="8" hidden="1">{"'teste'!$B$2:$R$49"}</definedName>
    <definedName name="Resumo1" hidden="1">{"'teste'!$B$2:$R$49"}</definedName>
    <definedName name="resumoii" localSheetId="4" hidden="1">{#N/A,#N/A,FALSE,"MO (2)"}</definedName>
    <definedName name="resumoii" localSheetId="21" hidden="1">{#N/A,#N/A,FALSE,"MO (2)"}</definedName>
    <definedName name="resumoii" localSheetId="9" hidden="1">{#N/A,#N/A,FALSE,"MO (2)"}</definedName>
    <definedName name="resumoii" localSheetId="8" hidden="1">{#N/A,#N/A,FALSE,"MO (2)"}</definedName>
    <definedName name="resumoii" hidden="1">{#N/A,#N/A,FALSE,"MO (2)"}</definedName>
    <definedName name="resumou" localSheetId="4" hidden="1">{#N/A,#N/A,TRUE,"Plan1"}</definedName>
    <definedName name="resumou" localSheetId="21" hidden="1">{#N/A,#N/A,TRUE,"Plan1"}</definedName>
    <definedName name="resumou" localSheetId="9" hidden="1">{#N/A,#N/A,TRUE,"Plan1"}</definedName>
    <definedName name="resumou" localSheetId="8" hidden="1">{#N/A,#N/A,TRUE,"Plan1"}</definedName>
    <definedName name="resumou" hidden="1">{#N/A,#N/A,TRUE,"Plan1"}</definedName>
    <definedName name="resumou_1" hidden="1">{#N/A,#N/A,TRUE,"Plan1"}</definedName>
    <definedName name="RET" localSheetId="4" hidden="1">{"'Quadro'!$A$4:$BG$78"}</definedName>
    <definedName name="RET" localSheetId="9" hidden="1">{"'Quadro'!$A$4:$BG$78"}</definedName>
    <definedName name="RET" localSheetId="8" hidden="1">{"'Quadro'!$A$4:$BG$78"}</definedName>
    <definedName name="RET" hidden="1">{"'Quadro'!$A$4:$BG$78"}</definedName>
    <definedName name="RET1_10" localSheetId="15">#REF!</definedName>
    <definedName name="RET1_10">#REF!</definedName>
    <definedName name="RET1_5" localSheetId="15">#REF!</definedName>
    <definedName name="RET1_5">#REF!</definedName>
    <definedName name="RET1_6" localSheetId="15">#REF!</definedName>
    <definedName name="RET1_6">#REF!</definedName>
    <definedName name="RET1_9" localSheetId="15">#REF!</definedName>
    <definedName name="RET1_9">#REF!</definedName>
    <definedName name="REV" localSheetId="15">#REF!</definedName>
    <definedName name="REV">#REF!</definedName>
    <definedName name="REV.PRIMÁRIO" localSheetId="4">#REF!</definedName>
    <definedName name="REV.PRIMÁRIO" localSheetId="3">[88]TERRAPLENAGEM!#REF!</definedName>
    <definedName name="REV.PRIMÁRIO" localSheetId="15">#REF!</definedName>
    <definedName name="REV.PRIMÁRIO" localSheetId="7">#REF!</definedName>
    <definedName name="REV.PRIMÁRIO" localSheetId="9">#REF!</definedName>
    <definedName name="REV.PRIMÁRIO" localSheetId="8">#REF!</definedName>
    <definedName name="REV.PRIMÁRIO">[89]TERRAPLENAGEM!#REF!</definedName>
    <definedName name="REVESTIMPRIM" localSheetId="3">#REF!</definedName>
    <definedName name="REVESTIMPRIM">#REF!</definedName>
    <definedName name="REVISAO" localSheetId="4">[380]CAPA!$D$7</definedName>
    <definedName name="REVISAO">[380]CAPA!$D$7</definedName>
    <definedName name="RFTY" localSheetId="4" hidden="1">{"'Quadro'!$A$4:$BG$78"}</definedName>
    <definedName name="RFTY" localSheetId="9" hidden="1">{"'Quadro'!$A$4:$BG$78"}</definedName>
    <definedName name="RFTY" localSheetId="8" hidden="1">{"'Quadro'!$A$4:$BG$78"}</definedName>
    <definedName name="RFTY" hidden="1">{"'Quadro'!$A$4:$BG$78"}</definedName>
    <definedName name="RG" localSheetId="15">#REF!</definedName>
    <definedName name="RG">#REF!</definedName>
    <definedName name="ria" localSheetId="15">#REF!</definedName>
    <definedName name="ria">#REF!</definedName>
    <definedName name="rio" localSheetId="22" hidden="1">{#N/A,#N/A,FALSE,"Cronograma";#N/A,#N/A,FALSE,"Cronogr. 2"}</definedName>
    <definedName name="rio" hidden="1">{#N/A,#N/A,FALSE,"Cronograma";#N/A,#N/A,FALSE,"Cronogr. 2"}</definedName>
    <definedName name="RIOMACHADO" localSheetId="3">#REF!</definedName>
    <definedName name="RIOMACHADO" localSheetId="15">#REF!</definedName>
    <definedName name="RIOMACHADO" localSheetId="7">#REF!</definedName>
    <definedName name="RIOMACHADO">#REF!</definedName>
    <definedName name="RIOMUQUI" localSheetId="3">#REF!</definedName>
    <definedName name="RIOMUQUI" localSheetId="15">#REF!</definedName>
    <definedName name="RIOMUQUI" localSheetId="7">#REF!</definedName>
    <definedName name="RIOMUQUI">#REF!</definedName>
    <definedName name="RIONOVE" localSheetId="3">#REF!</definedName>
    <definedName name="RIONOVE" localSheetId="15">#REF!</definedName>
    <definedName name="RIONOVE" localSheetId="7">#REF!</definedName>
    <definedName name="RIONOVE">#REF!</definedName>
    <definedName name="RIORIACHUELO" localSheetId="3">#REF!</definedName>
    <definedName name="RIORIACHUELO" localSheetId="15">#REF!</definedName>
    <definedName name="RIORIACHUELO" localSheetId="7">#REF!</definedName>
    <definedName name="RIORIACHUELO">#REF!</definedName>
    <definedName name="RIOSÃOPEDRO" localSheetId="3">#REF!</definedName>
    <definedName name="RIOSÃOPEDRO" localSheetId="15">#REF!</definedName>
    <definedName name="RIOSÃOPEDRO" localSheetId="7">#REF!</definedName>
    <definedName name="RIOSÃOPEDRO">#REF!</definedName>
    <definedName name="RIOSOLEDADE" localSheetId="3">#REF!</definedName>
    <definedName name="RIOSOLEDADE" localSheetId="15">#REF!</definedName>
    <definedName name="RIOSOLEDADE" localSheetId="7">#REF!</definedName>
    <definedName name="RIOSOLEDADE">#REF!</definedName>
    <definedName name="RiskAfterRecalcMacro" hidden="1">""</definedName>
    <definedName name="RiskAfterSimMacro" hidden="1">""</definedName>
    <definedName name="RiskBeforeRecalcMacro" hidden="1">""</definedName>
    <definedName name="RiskBeforeSimMacro" hidden="1">""</definedName>
    <definedName name="RiskMultipleCPUSupportEnabled" hidden="1">TRUE</definedName>
    <definedName name="RiskSwapState" hidden="1">"Verdadero"</definedName>
    <definedName name="RL_1C" localSheetId="4">#REF!</definedName>
    <definedName name="RL_1C" localSheetId="15">#REF!</definedName>
    <definedName name="RL_1C" localSheetId="21">#REF!</definedName>
    <definedName name="RL_1C" localSheetId="9">#REF!</definedName>
    <definedName name="RL_1C" localSheetId="8">#REF!</definedName>
    <definedName name="RL_1C">#REF!</definedName>
    <definedName name="RL_1C_11" localSheetId="4">#REF!</definedName>
    <definedName name="RL_1C_11" localSheetId="15">#REF!</definedName>
    <definedName name="RL_1C_11" localSheetId="9">#REF!</definedName>
    <definedName name="RL_1C_11" localSheetId="8">#REF!</definedName>
    <definedName name="RL_1C_11">#REF!</definedName>
    <definedName name="RL_1C_7" localSheetId="4">#REF!</definedName>
    <definedName name="RL_1C_7" localSheetId="15">#REF!</definedName>
    <definedName name="RL_1C_7" localSheetId="9">#REF!</definedName>
    <definedName name="RL_1C_7" localSheetId="8">#REF!</definedName>
    <definedName name="RL_1C_7">#REF!</definedName>
    <definedName name="RL_1C_7_11" localSheetId="15">#REF!</definedName>
    <definedName name="RL_1C_7_11">#REF!</definedName>
    <definedName name="RL_1CMAN" localSheetId="15">#REF!</definedName>
    <definedName name="RL_1CMAN">#REF!</definedName>
    <definedName name="RL_1CMAN_11" localSheetId="15">#REF!</definedName>
    <definedName name="RL_1CMAN_11">#REF!</definedName>
    <definedName name="RL_1CREST" localSheetId="15">#REF!</definedName>
    <definedName name="RL_1CREST">#REF!</definedName>
    <definedName name="RL_1CREST_11" localSheetId="15">#REF!</definedName>
    <definedName name="RL_1CREST_11">#REF!</definedName>
    <definedName name="RL1C">#REF!</definedName>
    <definedName name="RLCORMANRESTF" localSheetId="15">#REF!</definedName>
    <definedName name="RLCORMANRESTF">#REF!</definedName>
    <definedName name="RLCORMANRESTF_11" localSheetId="15">#REF!</definedName>
    <definedName name="RLCORMANRESTF_11">#REF!</definedName>
    <definedName name="RLREMRESTF" localSheetId="15">#REF!</definedName>
    <definedName name="RLREMRESTF">#REF!</definedName>
    <definedName name="RLREMRESTF_11" localSheetId="15">#REF!</definedName>
    <definedName name="RLREMRESTF_11">#REF!</definedName>
    <definedName name="RLRPMAN" localSheetId="15">#REF!</definedName>
    <definedName name="RLRPMAN">#REF!</definedName>
    <definedName name="RLRPMAN_11" localSheetId="15">#REF!</definedName>
    <definedName name="RLRPMAN_11">#REF!</definedName>
    <definedName name="RLTBMAN" localSheetId="15">#REF!</definedName>
    <definedName name="RLTBMAN">#REF!</definedName>
    <definedName name="RLTBMAN_11" localSheetId="15">#REF!</definedName>
    <definedName name="RLTBMAN_11">#REF!</definedName>
    <definedName name="RLTBRESTF" localSheetId="15">#REF!</definedName>
    <definedName name="RLTBRESTF">#REF!</definedName>
    <definedName name="RLTBRESTF_11" localSheetId="15">#REF!</definedName>
    <definedName name="RLTBRESTF_11">#REF!</definedName>
    <definedName name="RM">"$#REF!.$E$31"</definedName>
    <definedName name="RM_1C" localSheetId="4">'[137]CUSTO MATERIAL'!$F$26</definedName>
    <definedName name="RM_1C">'[137]CUSTO MATERIAL'!$F$26</definedName>
    <definedName name="RM1C" localSheetId="4">'[72]SERVIÇOS digitado'!#REF!</definedName>
    <definedName name="RM1C" localSheetId="15">'[72]SERVIÇOS digitado'!#REF!</definedName>
    <definedName name="RM1C" localSheetId="9">'[72]SERVIÇOS digitado'!#REF!</definedName>
    <definedName name="RM1C" localSheetId="8">'[72]SERVIÇOS digitado'!#REF!</definedName>
    <definedName name="RM1C">'[72]SERVIÇOS digitado'!#REF!</definedName>
    <definedName name="RM1CROO" localSheetId="4">'[137]CALCULOS AUXILIARES'!$E$38</definedName>
    <definedName name="RM1CROO">'[137]CALCULOS AUXILIARES'!$E$38</definedName>
    <definedName name="RM1CTBFMAN">"$#REF!.$N$36"</definedName>
    <definedName name="RM1CW">"$#REF!.$G$14"</definedName>
    <definedName name="RM1CW_11" localSheetId="4">#REF!</definedName>
    <definedName name="RM1CW_11" localSheetId="15">#REF!</definedName>
    <definedName name="RM1CW_11" localSheetId="9">#REF!</definedName>
    <definedName name="RM1CW_11" localSheetId="8">#REF!</definedName>
    <definedName name="RM1CW_11">#REF!</definedName>
    <definedName name="RM1CWA">"$#REF!.$G$13"</definedName>
    <definedName name="RM1CWA_11" localSheetId="4">#REF!</definedName>
    <definedName name="RM1CWA_11" localSheetId="15">#REF!</definedName>
    <definedName name="RM1CWA_11" localSheetId="9">#REF!</definedName>
    <definedName name="RM1CWA_11" localSheetId="8">#REF!</definedName>
    <definedName name="RM1CWA_11">#REF!</definedName>
    <definedName name="RMA" localSheetId="4">'[106]PRO-08'!#REF!</definedName>
    <definedName name="RMA" localSheetId="15">'[106]PRO-08'!#REF!</definedName>
    <definedName name="RMA" localSheetId="21">'[107]PRO-08'!#REF!</definedName>
    <definedName name="RMA" localSheetId="9">'[106]PRO-08'!#REF!</definedName>
    <definedName name="RMA" localSheetId="8">'[106]PRO-08'!#REF!</definedName>
    <definedName name="RMA">'[106]PRO-08'!#REF!</definedName>
    <definedName name="RMA_10" localSheetId="4">'[108]PRO-08'!#REF!</definedName>
    <definedName name="RMA_10" localSheetId="15">'[108]PRO-08'!#REF!</definedName>
    <definedName name="RMA_10" localSheetId="9">'[108]PRO-08'!#REF!</definedName>
    <definedName name="RMA_10" localSheetId="8">'[108]PRO-08'!#REF!</definedName>
    <definedName name="RMA_10">'[108]PRO-08'!#REF!</definedName>
    <definedName name="RMA_11" localSheetId="4">#REF!</definedName>
    <definedName name="RMA_11" localSheetId="15">#REF!</definedName>
    <definedName name="RMA_11" localSheetId="9">#REF!</definedName>
    <definedName name="RMA_11" localSheetId="8">#REF!</definedName>
    <definedName name="RMA_11">#REF!</definedName>
    <definedName name="RMA_25" localSheetId="4">'[108]PRO-08'!#REF!</definedName>
    <definedName name="RMA_25" localSheetId="15">'[108]PRO-08'!#REF!</definedName>
    <definedName name="RMA_25" localSheetId="9">'[108]PRO-08'!#REF!</definedName>
    <definedName name="RMA_25" localSheetId="8">'[108]PRO-08'!#REF!</definedName>
    <definedName name="RMA_25">'[108]PRO-08'!#REF!</definedName>
    <definedName name="RMA_27" localSheetId="4">'[108]PRO-08'!#REF!</definedName>
    <definedName name="RMA_27" localSheetId="15">'[108]PRO-08'!#REF!</definedName>
    <definedName name="RMA_27" localSheetId="9">'[108]PRO-08'!#REF!</definedName>
    <definedName name="RMA_27" localSheetId="8">'[108]PRO-08'!#REF!</definedName>
    <definedName name="RMA_27">'[108]PRO-08'!#REF!</definedName>
    <definedName name="RMA_29" localSheetId="4">'[108]PRO-08'!#REF!</definedName>
    <definedName name="RMA_29" localSheetId="15">'[108]PRO-08'!#REF!</definedName>
    <definedName name="RMA_29" localSheetId="9">'[108]PRO-08'!#REF!</definedName>
    <definedName name="RMA_29" localSheetId="8">'[108]PRO-08'!#REF!</definedName>
    <definedName name="RMA_29">'[108]PRO-08'!#REF!</definedName>
    <definedName name="RMA_9" localSheetId="4">'[108]PRO-08'!#REF!</definedName>
    <definedName name="RMA_9" localSheetId="15">'[108]PRO-08'!#REF!</definedName>
    <definedName name="RMA_9" localSheetId="9">'[108]PRO-08'!#REF!</definedName>
    <definedName name="RMA_9" localSheetId="8">'[108]PRO-08'!#REF!</definedName>
    <definedName name="RMA_9">'[108]PRO-08'!#REF!</definedName>
    <definedName name="RMAN" localSheetId="4">#REF!</definedName>
    <definedName name="RMAN" localSheetId="15">#REF!</definedName>
    <definedName name="RMAN" localSheetId="9">#REF!</definedName>
    <definedName name="RMAN" localSheetId="8">#REF!</definedName>
    <definedName name="RMAN">#REF!</definedName>
    <definedName name="RMANUAL" localSheetId="4">#REF!</definedName>
    <definedName name="RMANUAL" localSheetId="15">#REF!</definedName>
    <definedName name="RMANUAL" localSheetId="9">#REF!</definedName>
    <definedName name="RMANUAL" localSheetId="8">#REF!</definedName>
    <definedName name="RMANUAL">#REF!</definedName>
    <definedName name="RMAW">"$#REF!.$E$30"</definedName>
    <definedName name="RMAWA">"$#REF!.$E$29"</definedName>
    <definedName name="RMCC">"'file:///D:/Meus documentos/ANASTÁCIO/SERCEL/BR262990800.xls'#$SERVIÇOS.$#REF!$#REF!"</definedName>
    <definedName name="RMCC_11" localSheetId="4">[70]SERVIÇOS!#REF!</definedName>
    <definedName name="RMCC_11" localSheetId="15">[70]SERVIÇOS!#REF!</definedName>
    <definedName name="RMCC_11" localSheetId="9">[70]SERVIÇOS!#REF!</definedName>
    <definedName name="RMCC_11" localSheetId="8">[70]SERVIÇOS!#REF!</definedName>
    <definedName name="RMCC_11">[70]SERVIÇOS!#REF!</definedName>
    <definedName name="RMCCW">"$#REF!.$J$33"</definedName>
    <definedName name="RMCCW_11" localSheetId="4">#REF!</definedName>
    <definedName name="RMCCW_11" localSheetId="15">#REF!</definedName>
    <definedName name="RMCCW_11" localSheetId="9">#REF!</definedName>
    <definedName name="RMCCW_11" localSheetId="8">#REF!</definedName>
    <definedName name="RMCCW_11">#REF!</definedName>
    <definedName name="RMCCWA">"$#REF!.$J$32"</definedName>
    <definedName name="RMCCWA_11" localSheetId="4">#REF!</definedName>
    <definedName name="RMCCWA_11" localSheetId="15">#REF!</definedName>
    <definedName name="RMCCWA_11" localSheetId="9">#REF!</definedName>
    <definedName name="RMCCWA_11" localSheetId="8">#REF!</definedName>
    <definedName name="RMCCWA_11">#REF!</definedName>
    <definedName name="RMCGP" localSheetId="4">#REF!</definedName>
    <definedName name="RMCGP" localSheetId="15">#REF!</definedName>
    <definedName name="RMCGP" localSheetId="9">#REF!</definedName>
    <definedName name="RMCGP" localSheetId="8">#REF!</definedName>
    <definedName name="RMCGP">#REF!</definedName>
    <definedName name="RMCGPMA" localSheetId="4">[98]ROSTO!#REF!</definedName>
    <definedName name="RMCGPMA" localSheetId="15">[98]ROSTO!#REF!</definedName>
    <definedName name="RMCGPMA" localSheetId="9">[98]ROSTO!#REF!</definedName>
    <definedName name="RMCGPMA" localSheetId="8">[98]ROSTO!#REF!</definedName>
    <definedName name="RMCGPMA">[98]ROSTO!#REF!</definedName>
    <definedName name="RMCGPTA" localSheetId="4">#REF!</definedName>
    <definedName name="RMCGPTA" localSheetId="15">#REF!</definedName>
    <definedName name="RMCGPTA" localSheetId="9">#REF!</definedName>
    <definedName name="RMCGPTA" localSheetId="8">#REF!</definedName>
    <definedName name="RMCGPTA">#REF!</definedName>
    <definedName name="RMEC" localSheetId="4">#REF!</definedName>
    <definedName name="RMEC" localSheetId="15">#REF!</definedName>
    <definedName name="RMEC" localSheetId="9">#REF!</definedName>
    <definedName name="RMEC" localSheetId="8">#REF!</definedName>
    <definedName name="RMEC">#REF!</definedName>
    <definedName name="RMECANIZADA" localSheetId="4">#REF!</definedName>
    <definedName name="RMECANIZADA" localSheetId="15">#REF!</definedName>
    <definedName name="RMECANIZADA" localSheetId="9">#REF!</definedName>
    <definedName name="RMECANIZADA" localSheetId="8">#REF!</definedName>
    <definedName name="RMECANIZADA">#REF!</definedName>
    <definedName name="RMECAT">[163]SERVIÇOS!$G$46</definedName>
    <definedName name="RMN" localSheetId="4">#REF!</definedName>
    <definedName name="RMN" localSheetId="15">#REF!</definedName>
    <definedName name="RMN">#REF!</definedName>
    <definedName name="RMRB" localSheetId="4">#REF!</definedName>
    <definedName name="RMRB" localSheetId="15">#REF!</definedName>
    <definedName name="RMRB">#REF!</definedName>
    <definedName name="RMRBMA" localSheetId="4">[98]ROSTO!#REF!</definedName>
    <definedName name="RMRBMA" localSheetId="15">[98]ROSTO!#REF!</definedName>
    <definedName name="RMRBMA" localSheetId="9">[98]ROSTO!#REF!</definedName>
    <definedName name="RMRBMA" localSheetId="8">[98]ROSTO!#REF!</definedName>
    <definedName name="RMRBMA">[98]ROSTO!#REF!</definedName>
    <definedName name="RMRBTA" localSheetId="4">#REF!</definedName>
    <definedName name="RMRBTA" localSheetId="15">#REF!</definedName>
    <definedName name="RMRBTA" localSheetId="9">#REF!</definedName>
    <definedName name="RMRBTA" localSheetId="8">#REF!</definedName>
    <definedName name="RMRBTA">#REF!</definedName>
    <definedName name="RMTOTAL">"$#REF!.$G$12"</definedName>
    <definedName name="RMW">"$#REF!.$E$33"</definedName>
    <definedName name="RMWA">"$#REF!.$E$32"</definedName>
    <definedName name="RMWA_11" localSheetId="4">#REF!</definedName>
    <definedName name="RMWA_11" localSheetId="15">#REF!</definedName>
    <definedName name="RMWA_11" localSheetId="9">#REF!</definedName>
    <definedName name="RMWA_11" localSheetId="8">#REF!</definedName>
    <definedName name="RMWA_11">#REF!</definedName>
    <definedName name="RMZ">"'file:///D:/Meus documentos/ANASTÁCIO/SERCEL/BR262990800.xls'#$SERVIÇOS.$#REF!$#REF!"</definedName>
    <definedName name="RMZ_11" localSheetId="4">[70]SERVIÇOS!#REF!</definedName>
    <definedName name="RMZ_11" localSheetId="15">[70]SERVIÇOS!#REF!</definedName>
    <definedName name="RMZ_11" localSheetId="9">[70]SERVIÇOS!#REF!</definedName>
    <definedName name="RMZ_11" localSheetId="8">[70]SERVIÇOS!#REF!</definedName>
    <definedName name="RMZ_11">[70]SERVIÇOS!#REF!</definedName>
    <definedName name="RMZW">"$#REF!.$J$30"</definedName>
    <definedName name="RMZW_11" localSheetId="4">#REF!</definedName>
    <definedName name="RMZW_11" localSheetId="15">#REF!</definedName>
    <definedName name="RMZW_11" localSheetId="9">#REF!</definedName>
    <definedName name="RMZW_11" localSheetId="8">#REF!</definedName>
    <definedName name="RMZW_11">#REF!</definedName>
    <definedName name="RMZWA">"$#REF!.$J$29"</definedName>
    <definedName name="RMZWA_11" localSheetId="4">#REF!</definedName>
    <definedName name="RMZWA_11" localSheetId="15">#REF!</definedName>
    <definedName name="RMZWA_11" localSheetId="9">#REF!</definedName>
    <definedName name="RMZWA_11" localSheetId="8">#REF!</definedName>
    <definedName name="RMZWA_11">#REF!</definedName>
    <definedName name="ROB" localSheetId="4">'[49]Mat Asf'!$C$36</definedName>
    <definedName name="ROB" localSheetId="21">'[7]Mat Asf'!$C$36</definedName>
    <definedName name="ROB">'[49]Mat Asf'!$C$36</definedName>
    <definedName name="ROBERTO" localSheetId="4">'[49]Mat Asf'!$C$37</definedName>
    <definedName name="ROBERTO" localSheetId="21">'[7]Mat Asf'!$C$37</definedName>
    <definedName name="ROBERTO">'[49]Mat Asf'!$C$37</definedName>
    <definedName name="ROCCOLMAN" localSheetId="4">#REF!</definedName>
    <definedName name="ROCCOLMAN" localSheetId="15">#REF!</definedName>
    <definedName name="ROCCOLMAN" localSheetId="9">#REF!</definedName>
    <definedName name="ROCCOLMAN" localSheetId="8">#REF!</definedName>
    <definedName name="ROCCOLMAN">#REF!</definedName>
    <definedName name="ROCCOLMAN_11" localSheetId="4">#REF!</definedName>
    <definedName name="ROCCOLMAN_11" localSheetId="15">#REF!</definedName>
    <definedName name="ROCCOLMAN_11" localSheetId="9">#REF!</definedName>
    <definedName name="ROCCOLMAN_11" localSheetId="8">#REF!</definedName>
    <definedName name="ROCCOLMAN_11">#REF!</definedName>
    <definedName name="ROÇMANMAN" localSheetId="4">#REF!</definedName>
    <definedName name="ROÇMANMAN" localSheetId="15">#REF!</definedName>
    <definedName name="ROÇMANMAN" localSheetId="9">#REF!</definedName>
    <definedName name="ROÇMANMAN" localSheetId="8">#REF!</definedName>
    <definedName name="ROÇMANMAN">#REF!</definedName>
    <definedName name="ROÇMECMAN">"$#REF!.$I$27"</definedName>
    <definedName name="ROÇO1" localSheetId="4">[0]!Plan1</definedName>
    <definedName name="ROÇO1" localSheetId="15">CORREÇÃO!Plan1</definedName>
    <definedName name="ROÇO1" localSheetId="9">[0]!Plan1</definedName>
    <definedName name="ROÇO1" localSheetId="8">[0]!Plan1</definedName>
    <definedName name="ROÇO1">[0]!Plan1</definedName>
    <definedName name="ROÇO1_1">#N/A</definedName>
    <definedName name="ROÇO1_2">#N/A</definedName>
    <definedName name="Rod" localSheetId="4">#REF!</definedName>
    <definedName name="Rod" localSheetId="15">#REF!</definedName>
    <definedName name="rod" localSheetId="21">#REF!</definedName>
    <definedName name="Rod" localSheetId="9">#REF!</definedName>
    <definedName name="Rod" localSheetId="8">#REF!</definedName>
    <definedName name="Rod">#REF!</definedName>
    <definedName name="Rodapé" localSheetId="4">#REF!</definedName>
    <definedName name="Rodapé" localSheetId="15">#REF!</definedName>
    <definedName name="Rodapé" localSheetId="9">#REF!</definedName>
    <definedName name="Rodapé" localSheetId="8">#REF!</definedName>
    <definedName name="Rodapé">#REF!</definedName>
    <definedName name="rodo">#REF!</definedName>
    <definedName name="RODO1">#REF!</definedName>
    <definedName name="RODO2">#REF!</definedName>
    <definedName name="RODOA">#REF!</definedName>
    <definedName name="RODOA1">#REF!</definedName>
    <definedName name="rodov" localSheetId="21">#REF!</definedName>
    <definedName name="RODOV">[216]Dados_Gerais!$C$6</definedName>
    <definedName name="rodovia" localSheetId="4">#REF!</definedName>
    <definedName name="rodovia" localSheetId="15">#REF!</definedName>
    <definedName name="rodovia" localSheetId="9">#REF!</definedName>
    <definedName name="rodovia" localSheetId="8">#REF!</definedName>
    <definedName name="rodovia">#REF!</definedName>
    <definedName name="Rodovia___................" localSheetId="15">#REF!</definedName>
    <definedName name="Rodovia___................">#REF!</definedName>
    <definedName name="RODOVIA1">'[120]DADOS DE ENTRADA CONCORRÊNCIA'!$B$15</definedName>
    <definedName name="RODOVIA2">'[120]DADOS DE ENTRADA CONCORRÊNCIA'!$B$22</definedName>
    <definedName name="ROMZ" localSheetId="4">#REF!</definedName>
    <definedName name="ROMZ" localSheetId="15">#REF!</definedName>
    <definedName name="ROMZ">#REF!</definedName>
    <definedName name="ROSA" localSheetId="4">#REF!</definedName>
    <definedName name="ROSA" localSheetId="15">#REF!</definedName>
    <definedName name="ROSA">#REF!</definedName>
    <definedName name="ROXO" localSheetId="4">#REF!</definedName>
    <definedName name="ROXO" localSheetId="15">#REF!</definedName>
    <definedName name="ROXO">#REF!</definedName>
    <definedName name="RP">[150]SERVIÇOS!$G$12</definedName>
    <definedName name="RP_13">[150]SERVIÇOS!$G$12</definedName>
    <definedName name="RP_39">[150]SERVIÇOS!$G$12</definedName>
    <definedName name="RP_6">[150]SERVIÇOS!$G$12</definedName>
    <definedName name="RPA" localSheetId="4">'[72]SERVIÇOS digitado'!#REF!</definedName>
    <definedName name="RPA" localSheetId="15">'[72]SERVIÇOS digitado'!#REF!</definedName>
    <definedName name="RPA" localSheetId="9">'[72]SERVIÇOS digitado'!#REF!</definedName>
    <definedName name="RPA" localSheetId="8">'[72]SERVIÇOS digitado'!#REF!</definedName>
    <definedName name="RPA">'[72]SERVIÇOS digitado'!#REF!</definedName>
    <definedName name="rpcbuqm">"$#REF!.$G$44"</definedName>
    <definedName name="RPFMAN" localSheetId="4">#REF!</definedName>
    <definedName name="RPFMAN" localSheetId="15">#REF!</definedName>
    <definedName name="RPFMAN" localSheetId="9">#REF!</definedName>
    <definedName name="RPFMAN" localSheetId="8">#REF!</definedName>
    <definedName name="RPFMAN">#REF!</definedName>
    <definedName name="RPFMAN_11" localSheetId="4">#REF!</definedName>
    <definedName name="RPFMAN_11" localSheetId="15">#REF!</definedName>
    <definedName name="RPFMAN_11" localSheetId="9">#REF!</definedName>
    <definedName name="RPFMAN_11" localSheetId="8">#REF!</definedName>
    <definedName name="RPFMAN_11">#REF!</definedName>
    <definedName name="RPL" localSheetId="4">'[72]SERVIÇOS digitado'!#REF!</definedName>
    <definedName name="RPL" localSheetId="15">'[72]SERVIÇOS digitado'!#REF!</definedName>
    <definedName name="RPL" localSheetId="9">'[72]SERVIÇOS digitado'!#REF!</definedName>
    <definedName name="RPL" localSheetId="8">'[72]SERVIÇOS digitado'!#REF!</definedName>
    <definedName name="RPL">'[72]SERVIÇOS digitado'!#REF!</definedName>
    <definedName name="RPM" localSheetId="4">[381]SERVIÇOS!$G$12</definedName>
    <definedName name="RPM">[381]SERVIÇOS!$G$12</definedName>
    <definedName name="RPT" localSheetId="4">'[72]SERVIÇOS digitado'!#REF!</definedName>
    <definedName name="RPT" localSheetId="15">'[72]SERVIÇOS digitado'!#REF!</definedName>
    <definedName name="RPT" localSheetId="9">'[72]SERVIÇOS digitado'!#REF!</definedName>
    <definedName name="RPT" localSheetId="8">'[72]SERVIÇOS digitado'!#REF!</definedName>
    <definedName name="RPT">'[72]SERVIÇOS digitado'!#REF!</definedName>
    <definedName name="rptransptotal">"$#REF!.$H$44"</definedName>
    <definedName name="RPW">"$#REF!.$K$36"</definedName>
    <definedName name="RPW_11" localSheetId="4">#REF!</definedName>
    <definedName name="RPW_11" localSheetId="15">#REF!</definedName>
    <definedName name="RPW_11" localSheetId="9">#REF!</definedName>
    <definedName name="RPW_11" localSheetId="8">#REF!</definedName>
    <definedName name="RPW_11">#REF!</definedName>
    <definedName name="RPWA">"$#REF!.$K$35"</definedName>
    <definedName name="RPWA_11" localSheetId="4">#REF!</definedName>
    <definedName name="RPWA_11" localSheetId="15">#REF!</definedName>
    <definedName name="RPWA_11" localSheetId="9">#REF!</definedName>
    <definedName name="RPWA_11" localSheetId="8">#REF!</definedName>
    <definedName name="RPWA_11">#REF!</definedName>
    <definedName name="RPZ" localSheetId="4">"'file:///D:/Meus documentos/ANASTÁCIO/SERCEL/BR262990800.xls'#$SERVIÇOS.$#REF!$#REF!"</definedName>
    <definedName name="RPZ" localSheetId="15">'[72]SERVIÇOS digitado'!#REF!</definedName>
    <definedName name="RPZ" localSheetId="9">'[72]SERVIÇOS digitado'!#REF!</definedName>
    <definedName name="RPZ" localSheetId="8">'[72]SERVIÇOS digitado'!#REF!</definedName>
    <definedName name="RPZ">'[72]SERVIÇOS digitado'!#REF!</definedName>
    <definedName name="RPZ_11" localSheetId="4">[70]SERVIÇOS!#REF!</definedName>
    <definedName name="RPZ_11" localSheetId="15">[70]SERVIÇOS!#REF!</definedName>
    <definedName name="RPZ_11" localSheetId="9">[70]SERVIÇOS!#REF!</definedName>
    <definedName name="RPZ_11" localSheetId="8">[70]SERVIÇOS!#REF!</definedName>
    <definedName name="RPZ_11">[70]SERVIÇOS!#REF!</definedName>
    <definedName name="rr" localSheetId="4" hidden="1">{#N/A,#N/A,TRUE,"Serviços"}</definedName>
    <definedName name="RR" localSheetId="3">#REF!</definedName>
    <definedName name="rr" localSheetId="7" hidden="1">{#N/A,#N/A,TRUE,"Serviços"}</definedName>
    <definedName name="rr" localSheetId="9" hidden="1">{#N/A,#N/A,TRUE,"Serviços"}</definedName>
    <definedName name="rr" localSheetId="8" hidden="1">{#N/A,#N/A,TRUE,"Serviços"}</definedName>
    <definedName name="RR">#REF!</definedName>
    <definedName name="rr.2c" localSheetId="4">#REF!</definedName>
    <definedName name="rr.2c" localSheetId="15">#REF!</definedName>
    <definedName name="rr.2c" localSheetId="9">#REF!</definedName>
    <definedName name="rr.2c" localSheetId="8">#REF!</definedName>
    <definedName name="rr.2c">#REF!</definedName>
    <definedName name="rr.2c_pint" localSheetId="4">#REF!</definedName>
    <definedName name="rr.2c_pint" localSheetId="15">#REF!</definedName>
    <definedName name="rr.2c_pint" localSheetId="21">#REF!</definedName>
    <definedName name="rr.2c_pint">#REF!</definedName>
    <definedName name="RR_1C" localSheetId="4">#REF!</definedName>
    <definedName name="RR_1C" localSheetId="15">#REF!</definedName>
    <definedName name="RR_1C" localSheetId="21">#REF!</definedName>
    <definedName name="RR_1C">#REF!</definedName>
    <definedName name="RR_1C_11" localSheetId="4">#REF!</definedName>
    <definedName name="RR_1C_11" localSheetId="15">#REF!</definedName>
    <definedName name="RR_1C_11">#REF!</definedName>
    <definedName name="RR_1C_20">"$'QUANT SERV MAN _5ª_'.$#REF!$#REF!"</definedName>
    <definedName name="RR_1C_7" localSheetId="4">#REF!</definedName>
    <definedName name="RR_1C_7" localSheetId="15">#REF!</definedName>
    <definedName name="RR_1C_7" localSheetId="9">#REF!</definedName>
    <definedName name="RR_1C_7" localSheetId="8">#REF!</definedName>
    <definedName name="RR_1C_7">#REF!</definedName>
    <definedName name="RR_1C_7_11" localSheetId="4">#REF!</definedName>
    <definedName name="RR_1C_7_11" localSheetId="15">#REF!</definedName>
    <definedName name="RR_1C_7_11" localSheetId="9">#REF!</definedName>
    <definedName name="RR_1C_7_11" localSheetId="8">#REF!</definedName>
    <definedName name="RR_1C_7_11">#REF!</definedName>
    <definedName name="RR_1CMAN" localSheetId="4">#REF!</definedName>
    <definedName name="RR_1CMAN" localSheetId="15">#REF!</definedName>
    <definedName name="RR_1CMAN" localSheetId="9">#REF!</definedName>
    <definedName name="RR_1CMAN" localSheetId="8">#REF!</definedName>
    <definedName name="RR_1CMAN">#REF!</definedName>
    <definedName name="RR_1CMAN_11" localSheetId="15">#REF!</definedName>
    <definedName name="RR_1CMAN_11">#REF!</definedName>
    <definedName name="RR_1CPL" localSheetId="4">'[165]Memorial IV'!$H$25</definedName>
    <definedName name="RR_1CPL">'[165]Memorial IV'!$H$25</definedName>
    <definedName name="RR_1CREST" localSheetId="4">#REF!</definedName>
    <definedName name="RR_1CREST" localSheetId="15">#REF!</definedName>
    <definedName name="RR_1CREST" localSheetId="9">#REF!</definedName>
    <definedName name="RR_1CREST" localSheetId="8">#REF!</definedName>
    <definedName name="RR_1CREST">#REF!</definedName>
    <definedName name="RR_1CREST_11" localSheetId="4">#REF!</definedName>
    <definedName name="RR_1CREST_11" localSheetId="15">#REF!</definedName>
    <definedName name="RR_1CREST_11" localSheetId="9">#REF!</definedName>
    <definedName name="RR_1CREST_11" localSheetId="8">#REF!</definedName>
    <definedName name="RR_1CREST_11">#REF!</definedName>
    <definedName name="RR_1CST" localSheetId="4">'[165]Memorial IV'!$H$37</definedName>
    <definedName name="RR_1CST">'[165]Memorial IV'!$H$37</definedName>
    <definedName name="RR_1CTB" localSheetId="4">'[165]Memorial IV'!$H$31</definedName>
    <definedName name="RR_1CTB">'[165]Memorial IV'!$H$31</definedName>
    <definedName name="rr_2">NA()</definedName>
    <definedName name="RR_2C" localSheetId="4">#REF!</definedName>
    <definedName name="RR_2C" localSheetId="15">#REF!</definedName>
    <definedName name="RR_2C" localSheetId="21">#REF!</definedName>
    <definedName name="RR_2C" localSheetId="9">#REF!</definedName>
    <definedName name="RR_2C" localSheetId="8">#REF!</definedName>
    <definedName name="RR_2C">#REF!</definedName>
    <definedName name="RR_2C_10" localSheetId="4">#REF!</definedName>
    <definedName name="RR_2C_10" localSheetId="15">#REF!</definedName>
    <definedName name="RR_2C_10" localSheetId="9">#REF!</definedName>
    <definedName name="RR_2C_10" localSheetId="8">#REF!</definedName>
    <definedName name="RR_2C_10">#REF!</definedName>
    <definedName name="RR_2C_4">"$'memória de calculo_liquida'.$#REF!$#REF!"</definedName>
    <definedName name="RR_2C_5" localSheetId="15">'[103]memória de calculo_liquida'!#REF!</definedName>
    <definedName name="RR_2C_5" localSheetId="9">'[103]memória de calculo_liquida'!#REF!</definedName>
    <definedName name="RR_2C_5">'[103]memória de calculo_liquida'!#REF!</definedName>
    <definedName name="RR_2C_5_11" localSheetId="4">'[104]memória de calculo_liquida'!#REF!</definedName>
    <definedName name="RR_2C_5_11" localSheetId="15">'[104]memória de calculo_liquida'!#REF!</definedName>
    <definedName name="RR_2C_5_11" localSheetId="9">'[104]memória de calculo_liquida'!#REF!</definedName>
    <definedName name="RR_2C_5_11" localSheetId="8">'[104]memória de calculo_liquida'!#REF!</definedName>
    <definedName name="RR_2C_5_11">'[104]memória de calculo_liquida'!#REF!</definedName>
    <definedName name="RR_2C_5_4" localSheetId="4">#REF!</definedName>
    <definedName name="RR_2C_5_4" localSheetId="15">#REF!</definedName>
    <definedName name="RR_2C_5_4" localSheetId="9">#REF!</definedName>
    <definedName name="RR_2C_5_4" localSheetId="8">#REF!</definedName>
    <definedName name="RR_2C_5_4">#REF!</definedName>
    <definedName name="RR_2C_6" localSheetId="4">#REF!</definedName>
    <definedName name="RR_2C_6" localSheetId="15">#REF!</definedName>
    <definedName name="RR_2C_6" localSheetId="9">#REF!</definedName>
    <definedName name="RR_2C_6" localSheetId="8">#REF!</definedName>
    <definedName name="RR_2C_6">#REF!</definedName>
    <definedName name="RR_2C_9" localSheetId="4">#REF!</definedName>
    <definedName name="RR_2C_9" localSheetId="15">#REF!</definedName>
    <definedName name="RR_2C_9" localSheetId="9">#REF!</definedName>
    <definedName name="RR_2C_9" localSheetId="8">#REF!</definedName>
    <definedName name="RR_2C_9">#REF!</definedName>
    <definedName name="RR_2CTSD" localSheetId="4">'[165]Memorial IV'!$H$55</definedName>
    <definedName name="RR_2CTSD">'[165]Memorial IV'!$H$55</definedName>
    <definedName name="RR_2CTSS" localSheetId="4">'[165]Memorial IV'!$H$49</definedName>
    <definedName name="RR_2CTSS">'[165]Memorial IV'!$H$49</definedName>
    <definedName name="RR1C" localSheetId="4">'[72]SERVIÇOS digitado'!#REF!</definedName>
    <definedName name="RR1C" localSheetId="15">'[72]SERVIÇOS digitado'!#REF!</definedName>
    <definedName name="RR1C" localSheetId="21">#REF!</definedName>
    <definedName name="RR1C" localSheetId="9">'[72]SERVIÇOS digitado'!#REF!</definedName>
    <definedName name="RR1C" localSheetId="8">'[72]SERVIÇOS digitado'!#REF!</definedName>
    <definedName name="RR1C">'[72]SERVIÇOS digitado'!#REF!</definedName>
    <definedName name="RR1CF" localSheetId="4">#REF!</definedName>
    <definedName name="RR1CF" localSheetId="15">#REF!</definedName>
    <definedName name="RR1CF" localSheetId="9">#REF!</definedName>
    <definedName name="RR1CF" localSheetId="8">#REF!</definedName>
    <definedName name="RR1CF">#REF!</definedName>
    <definedName name="RR1CROO" localSheetId="4">'[137]CALCULOS AUXILIARES'!$E$26</definedName>
    <definedName name="RR1CROO">'[137]CALCULOS AUXILIARES'!$E$26</definedName>
    <definedName name="RR1CRSFRESA" localSheetId="4">#REF!</definedName>
    <definedName name="RR1CRSFRESA" localSheetId="15">#REF!</definedName>
    <definedName name="RR1CRSFRESA" localSheetId="9">#REF!</definedName>
    <definedName name="RR1CRSFRESA" localSheetId="8">#REF!</definedName>
    <definedName name="RR1CRSFRESA">#REF!</definedName>
    <definedName name="RR1CRSFRESAMA" localSheetId="4">[98]ROSTO!#REF!</definedName>
    <definedName name="RR1CRSFRESAMA" localSheetId="15">[98]ROSTO!#REF!</definedName>
    <definedName name="RR1CRSFRESAMA" localSheetId="9">[98]ROSTO!#REF!</definedName>
    <definedName name="RR1CRSFRESAMA" localSheetId="8">[98]ROSTO!#REF!</definedName>
    <definedName name="RR1CRSFRESAMA">[98]ROSTO!#REF!</definedName>
    <definedName name="RR1CRSFRESATA" localSheetId="4">#REF!</definedName>
    <definedName name="RR1CRSFRESATA" localSheetId="15">#REF!</definedName>
    <definedName name="RR1CRSFRESATA" localSheetId="9">#REF!</definedName>
    <definedName name="RR1CRSFRESATA" localSheetId="8">#REF!</definedName>
    <definedName name="RR1CRSFRESATA">#REF!</definedName>
    <definedName name="RR1CW">"$#REF!.$H$14"</definedName>
    <definedName name="RR1CW_11" localSheetId="4">#REF!</definedName>
    <definedName name="RR1CW_11" localSheetId="15">#REF!</definedName>
    <definedName name="RR1CW_11" localSheetId="9">#REF!</definedName>
    <definedName name="RR1CW_11" localSheetId="8">#REF!</definedName>
    <definedName name="RR1CW_11">#REF!</definedName>
    <definedName name="RR1CWA">"$#REF!.$H$13"</definedName>
    <definedName name="RR1CWA_11" localSheetId="4">#REF!</definedName>
    <definedName name="RR1CWA_11" localSheetId="15">#REF!</definedName>
    <definedName name="RR1CWA_11" localSheetId="9">#REF!</definedName>
    <definedName name="RR1CWA_11" localSheetId="8">#REF!</definedName>
    <definedName name="RR1CWA_11">#REF!</definedName>
    <definedName name="RR2C" localSheetId="4">[54]DADOS!$C$32</definedName>
    <definedName name="RR2C">[55]DADOS!$C$32</definedName>
    <definedName name="RR2CROO" localSheetId="4">'[137]CALCULOS AUXILIARES'!$E$30</definedName>
    <definedName name="RR2CROO">'[137]CALCULOS AUXILIARES'!$E$30</definedName>
    <definedName name="rraauf" localSheetId="15">'[95]Resumo Financeiro'!#REF!</definedName>
    <definedName name="rraauf" localSheetId="9">'[95]Resumo Financeiro'!#REF!</definedName>
    <definedName name="rraauf">'[95]Resumo Financeiro'!#REF!</definedName>
    <definedName name="rraauq" localSheetId="15">'[95]Resumo Financeiro'!#REF!</definedName>
    <definedName name="rraauq" localSheetId="9">'[95]Resumo Financeiro'!#REF!</definedName>
    <definedName name="rraauq">'[95]Resumo Financeiro'!#REF!</definedName>
    <definedName name="RRCOR" localSheetId="4">#REF!</definedName>
    <definedName name="RRCOR" localSheetId="15">#REF!</definedName>
    <definedName name="RRCOR" localSheetId="9">#REF!</definedName>
    <definedName name="RRCOR" localSheetId="8">#REF!</definedName>
    <definedName name="RRCOR">#REF!</definedName>
    <definedName name="RRCOR_11" localSheetId="4">#REF!</definedName>
    <definedName name="RRCOR_11" localSheetId="15">#REF!</definedName>
    <definedName name="RRCOR_11" localSheetId="9">#REF!</definedName>
    <definedName name="RRCOR_11" localSheetId="8">#REF!</definedName>
    <definedName name="RRCOR_11">#REF!</definedName>
    <definedName name="RRCOR_20" localSheetId="4">'[160]CORR MBUQ MAN'!$Q$43</definedName>
    <definedName name="RRCOR_20">'[160]CORR MBUQ MAN'!$Q$43</definedName>
    <definedName name="RRCOR1" localSheetId="4">#REF!</definedName>
    <definedName name="RRCOR1" localSheetId="15">#REF!</definedName>
    <definedName name="RRCOR1" localSheetId="9">#REF!</definedName>
    <definedName name="RRCOR1" localSheetId="8">#REF!</definedName>
    <definedName name="RRCOR1">#REF!</definedName>
    <definedName name="RRCOR1_11" localSheetId="4">#REF!</definedName>
    <definedName name="RRCOR1_11" localSheetId="15">#REF!</definedName>
    <definedName name="RRCOR1_11" localSheetId="9">#REF!</definedName>
    <definedName name="RRCOR1_11" localSheetId="8">#REF!</definedName>
    <definedName name="RRCOR1_11">#REF!</definedName>
    <definedName name="RRCORMANMANQ" localSheetId="4">#REF!</definedName>
    <definedName name="RRCORMANMANQ" localSheetId="15">#REF!</definedName>
    <definedName name="RRCORMANMANQ" localSheetId="9">#REF!</definedName>
    <definedName name="RRCORMANMANQ" localSheetId="8">#REF!</definedName>
    <definedName name="RRCORMANMANQ">#REF!</definedName>
    <definedName name="RRCORMANMANQ_11" localSheetId="15">#REF!</definedName>
    <definedName name="RRCORMANMANQ_11">#REF!</definedName>
    <definedName name="RRCORMANMANQ_8" localSheetId="15">#REF!</definedName>
    <definedName name="RRCORMANMANQ_8">#REF!</definedName>
    <definedName name="RRCORMANMANQ_9" localSheetId="4">'[284]RESUMO DE MEDIÇÃO'!#REF!</definedName>
    <definedName name="RRCORMANMANQ_9" localSheetId="15">'[284]RESUMO DE MEDIÇÃO'!#REF!</definedName>
    <definedName name="RRCORMANMANQ_9">'[284]RESUMO DE MEDIÇÃO'!#REF!</definedName>
    <definedName name="RRCORMANMANQ_9_11" localSheetId="4">'[285]RESUMO DE MEDIÇÃO'!#REF!</definedName>
    <definedName name="RRCORMANMANQ_9_11" localSheetId="15">'[285]RESUMO DE MEDIÇÃO'!#REF!</definedName>
    <definedName name="RRCORMANMANQ_9_11">'[285]RESUMO DE MEDIÇÃO'!#REF!</definedName>
    <definedName name="RRCORMANRESTF" localSheetId="4">#REF!</definedName>
    <definedName name="RRCORMANRESTF" localSheetId="15">#REF!</definedName>
    <definedName name="RRCORMANRESTF" localSheetId="9">#REF!</definedName>
    <definedName name="RRCORMANRESTF" localSheetId="8">#REF!</definedName>
    <definedName name="RRCORMANRESTF">#REF!</definedName>
    <definedName name="RRCORMANRESTF_11" localSheetId="4">#REF!</definedName>
    <definedName name="RRCORMANRESTF_11" localSheetId="15">#REF!</definedName>
    <definedName name="RRCORMANRESTF_11" localSheetId="9">#REF!</definedName>
    <definedName name="RRCORMANRESTF_11" localSheetId="8">#REF!</definedName>
    <definedName name="RRCORMANRESTF_11">#REF!</definedName>
    <definedName name="RRCORMANRESTQ" localSheetId="4">#REF!</definedName>
    <definedName name="RRCORMANRESTQ" localSheetId="15">#REF!</definedName>
    <definedName name="RRCORMANRESTQ" localSheetId="9">#REF!</definedName>
    <definedName name="RRCORMANRESTQ" localSheetId="8">#REF!</definedName>
    <definedName name="RRCORMANRESTQ">#REF!</definedName>
    <definedName name="RRCORMANRESTQ_11" localSheetId="15">#REF!</definedName>
    <definedName name="RRCORMANRESTQ_11">#REF!</definedName>
    <definedName name="RRCORREST" localSheetId="15">#REF!</definedName>
    <definedName name="RRCORREST">#REF!</definedName>
    <definedName name="RRCORREST_11" localSheetId="15">#REF!</definedName>
    <definedName name="RRCORREST_11">#REF!</definedName>
    <definedName name="RRD">#REF!</definedName>
    <definedName name="rrff" localSheetId="4" hidden="1">{#N/A,#N/A,TRUE,"Serviços"}</definedName>
    <definedName name="rrff" localSheetId="9" hidden="1">{#N/A,#N/A,TRUE,"Serviços"}</definedName>
    <definedName name="rrff" localSheetId="8" hidden="1">{#N/A,#N/A,TRUE,"Serviços"}</definedName>
    <definedName name="rrff" hidden="1">{#N/A,#N/A,TRUE,"Serviços"}</definedName>
    <definedName name="rrfff" hidden="1">{#N/A,#N/A,TRUE,"Serviços"}</definedName>
    <definedName name="RRMBF">"'file:///D:/Meus documentos/ANASTÁCIO/SERCEL/BR262990800.xls'#$SERVIÇOS.$#REF!$#REF!"</definedName>
    <definedName name="RRMBF_11" localSheetId="4">[70]SERVIÇOS!#REF!</definedName>
    <definedName name="RRMBF_11" localSheetId="15">[70]SERVIÇOS!#REF!</definedName>
    <definedName name="RRMBF_11" localSheetId="9">[70]SERVIÇOS!#REF!</definedName>
    <definedName name="RRMBF_11" localSheetId="8">[70]SERVIÇOS!#REF!</definedName>
    <definedName name="RRMBF_11">[70]SERVIÇOS!#REF!</definedName>
    <definedName name="RRMBUQ">"$#REF!.$H$32"</definedName>
    <definedName name="RRMBUQ_11" localSheetId="4">#REF!</definedName>
    <definedName name="RRMBUQ_11" localSheetId="15">#REF!</definedName>
    <definedName name="RRMBUQ_11" localSheetId="9">#REF!</definedName>
    <definedName name="RRMBUQ_11" localSheetId="8">#REF!</definedName>
    <definedName name="RRMBUQ_11">#REF!</definedName>
    <definedName name="RRMBUQW">"$#REF!.$H$34"</definedName>
    <definedName name="RRMBUQWA">"$#REF!.$H$33"</definedName>
    <definedName name="RRP" localSheetId="4">'[72]SERVIÇOS digitado'!#REF!</definedName>
    <definedName name="RRP" localSheetId="15">'[72]SERVIÇOS digitado'!#REF!</definedName>
    <definedName name="RRP" localSheetId="9">'[72]SERVIÇOS digitado'!#REF!</definedName>
    <definedName name="RRP" localSheetId="8">'[72]SERVIÇOS digitado'!#REF!</definedName>
    <definedName name="RRP">'[72]SERVIÇOS digitado'!#REF!</definedName>
    <definedName name="RRQ" localSheetId="4">'[72]SERVIÇOS digitado'!#REF!</definedName>
    <definedName name="RRQ" localSheetId="15">'[72]SERVIÇOS digitado'!#REF!</definedName>
    <definedName name="RRQ" localSheetId="9">'[72]SERVIÇOS digitado'!#REF!</definedName>
    <definedName name="RRQ" localSheetId="8">'[72]SERVIÇOS digitado'!#REF!</definedName>
    <definedName name="RRQ">'[72]SERVIÇOS digitado'!#REF!</definedName>
    <definedName name="rrr" hidden="1">{#N/A,#N/A,TRUE,"Serviços"}</definedName>
    <definedName name="RRREC" localSheetId="4">#REF!</definedName>
    <definedName name="RRREC" localSheetId="15">#REF!</definedName>
    <definedName name="RRREC" localSheetId="9">#REF!</definedName>
    <definedName name="RRREC" localSheetId="8">#REF!</definedName>
    <definedName name="RRREC">#REF!</definedName>
    <definedName name="RRREC_11" localSheetId="4">#REF!</definedName>
    <definedName name="RRREC_11" localSheetId="15">#REF!</definedName>
    <definedName name="RRREC_11" localSheetId="9">#REF!</definedName>
    <definedName name="RRREC_11" localSheetId="8">#REF!</definedName>
    <definedName name="RRREC_11">#REF!</definedName>
    <definedName name="RRREC_20" localSheetId="4">'[160]RECOMP_ MAN MBUQ'!$O$26</definedName>
    <definedName name="RRREC_20">'[160]RECOMP_ MAN MBUQ'!$O$26</definedName>
    <definedName name="RRREC_7" localSheetId="4">#REF!</definedName>
    <definedName name="RRREC_7" localSheetId="15">#REF!</definedName>
    <definedName name="RRREC_7" localSheetId="9">#REF!</definedName>
    <definedName name="RRREC_7" localSheetId="8">#REF!</definedName>
    <definedName name="RRREC_7">#REF!</definedName>
    <definedName name="RRREC_7_11" localSheetId="4">#REF!</definedName>
    <definedName name="RRREC_7_11" localSheetId="15">#REF!</definedName>
    <definedName name="RRREC_7_11" localSheetId="9">#REF!</definedName>
    <definedName name="RRREC_7_11" localSheetId="8">#REF!</definedName>
    <definedName name="RRREC_7_11">#REF!</definedName>
    <definedName name="RRREC_9" localSheetId="4">#REF!</definedName>
    <definedName name="RRREC_9" localSheetId="15">#REF!</definedName>
    <definedName name="RRREC_9" localSheetId="9">#REF!</definedName>
    <definedName name="RRREC_9" localSheetId="8">#REF!</definedName>
    <definedName name="RRREC_9">#REF!</definedName>
    <definedName name="RRRECMAN" localSheetId="15">#REF!</definedName>
    <definedName name="RRRECMAN">#REF!</definedName>
    <definedName name="RRRECMAN_11" localSheetId="15">#REF!</definedName>
    <definedName name="RRRECMAN_11">#REF!</definedName>
    <definedName name="RRRECREST" localSheetId="15">#REF!</definedName>
    <definedName name="RRRECREST">#REF!</definedName>
    <definedName name="RRRECREST_11" localSheetId="15">#REF!</definedName>
    <definedName name="RRRECREST_11">#REF!</definedName>
    <definedName name="RRS" localSheetId="15">#REF!</definedName>
    <definedName name="RRS">#REF!</definedName>
    <definedName name="RRSMA" localSheetId="4">[98]ROSTO!#REF!</definedName>
    <definedName name="RRSMA" localSheetId="15">[98]ROSTO!#REF!</definedName>
    <definedName name="RRSMA">[98]ROSTO!#REF!</definedName>
    <definedName name="RRSTA" localSheetId="4">#REF!</definedName>
    <definedName name="RRSTA" localSheetId="15">#REF!</definedName>
    <definedName name="RRSTA" localSheetId="9">#REF!</definedName>
    <definedName name="RRSTA" localSheetId="8">#REF!</definedName>
    <definedName name="RRSTA">#REF!</definedName>
    <definedName name="RRTOTAL">"$#REF!.$H$12"</definedName>
    <definedName name="RS" localSheetId="15">#REF!</definedName>
    <definedName name="RS" localSheetId="21">#REF!</definedName>
    <definedName name="RS" localSheetId="9">#REF!</definedName>
    <definedName name="RS">#REF!</definedName>
    <definedName name="RS_25" localSheetId="15">#REF!</definedName>
    <definedName name="RS_25" localSheetId="9">#REF!</definedName>
    <definedName name="RS_25">#REF!</definedName>
    <definedName name="RSMA" localSheetId="4">[98]ROSTO!#REF!</definedName>
    <definedName name="RSMA" localSheetId="15">[98]ROSTO!#REF!</definedName>
    <definedName name="RSMA" localSheetId="9">[98]ROSTO!#REF!</definedName>
    <definedName name="RSMA" localSheetId="8">[98]ROSTO!#REF!</definedName>
    <definedName name="RSMA">[98]ROSTO!#REF!</definedName>
    <definedName name="rteg4" localSheetId="4">[373]eq!$A$2:$D$42</definedName>
    <definedName name="rteg4">[373]eq!$A$2:$D$42</definedName>
    <definedName name="RTY" localSheetId="3">[14]Consultoria!#REF!</definedName>
    <definedName name="RTY">[14]Consultoria!#REF!</definedName>
    <definedName name="RUAS" localSheetId="4">#REF!</definedName>
    <definedName name="RUAS" localSheetId="15">#REF!</definedName>
    <definedName name="RUAS" localSheetId="9">#REF!</definedName>
    <definedName name="RUAS" localSheetId="8">#REF!</definedName>
    <definedName name="RUAS">#REF!</definedName>
    <definedName name="rube">{"um","mil","um milhão","um bilhão","um trilhão"}</definedName>
    <definedName name="RZ" localSheetId="4">[150]SERVIÇOS!$G$37</definedName>
    <definedName name="RZ">'[72]SERVIÇOS digitado'!$G$51</definedName>
    <definedName name="rz_13">[150]SERVIÇOS!$G$37</definedName>
    <definedName name="rz_39">[150]SERVIÇOS!$G$37</definedName>
    <definedName name="rz_6">[150]SERVIÇOS!$G$37</definedName>
    <definedName name="S" localSheetId="16">NÃO.DISP()</definedName>
    <definedName name="S" localSheetId="4">[91]!S</definedName>
    <definedName name="S" localSheetId="3">NÃO.DISP()</definedName>
    <definedName name="S" localSheetId="18">NÃO.DISP()</definedName>
    <definedName name="S" localSheetId="19">NÃO.DISP()</definedName>
    <definedName name="S" localSheetId="7">[91]!S</definedName>
    <definedName name="S" localSheetId="20">NÃO.DISP()</definedName>
    <definedName name="S" localSheetId="9">[91]!S</definedName>
    <definedName name="S" localSheetId="8">[91]!S</definedName>
    <definedName name="S" localSheetId="17">NÃO.DISP()</definedName>
    <definedName name="S">NÃO.DISP()</definedName>
    <definedName name="saa" localSheetId="4" hidden="1">{#N/A,#N/A,FALSE,"GERAL";#N/A,#N/A,FALSE,"012-96";#N/A,#N/A,FALSE,"018-96";#N/A,#N/A,FALSE,"027-96";#N/A,#N/A,FALSE,"059-96";#N/A,#N/A,FALSE,"076-96";#N/A,#N/A,FALSE,"019-97";#N/A,#N/A,FALSE,"021-97";#N/A,#N/A,FALSE,"022-97";#N/A,#N/A,FALSE,"028-97"}</definedName>
    <definedName name="saa" localSheetId="9" hidden="1">{#N/A,#N/A,FALSE,"GERAL";#N/A,#N/A,FALSE,"012-96";#N/A,#N/A,FALSE,"018-96";#N/A,#N/A,FALSE,"027-96";#N/A,#N/A,FALSE,"059-96";#N/A,#N/A,FALSE,"076-96";#N/A,#N/A,FALSE,"019-97";#N/A,#N/A,FALSE,"021-97";#N/A,#N/A,FALSE,"022-97";#N/A,#N/A,FALSE,"028-97"}</definedName>
    <definedName name="saa" localSheetId="8" hidden="1">{#N/A,#N/A,FALSE,"GERAL";#N/A,#N/A,FALSE,"012-96";#N/A,#N/A,FALSE,"018-96";#N/A,#N/A,FALSE,"027-96";#N/A,#N/A,FALSE,"059-96";#N/A,#N/A,FALSE,"076-96";#N/A,#N/A,FALSE,"019-97";#N/A,#N/A,FALSE,"021-97";#N/A,#N/A,FALSE,"022-97";#N/A,#N/A,FALSE,"028-97"}</definedName>
    <definedName name="saa" hidden="1">{#N/A,#N/A,FALSE,"GERAL";#N/A,#N/A,FALSE,"012-96";#N/A,#N/A,FALSE,"018-96";#N/A,#N/A,FALSE,"027-96";#N/A,#N/A,FALSE,"059-96";#N/A,#N/A,FALSE,"076-96";#N/A,#N/A,FALSE,"019-97";#N/A,#N/A,FALSE,"021-97";#N/A,#N/A,FALSE,"022-97";#N/A,#N/A,FALSE,"028-97"}</definedName>
    <definedName name="SAAF" localSheetId="4" hidden="1">{"'Quadro'!$A$4:$BG$78"}</definedName>
    <definedName name="SAAF" localSheetId="9" hidden="1">{"'Quadro'!$A$4:$BG$78"}</definedName>
    <definedName name="SAAF" localSheetId="8" hidden="1">{"'Quadro'!$A$4:$BG$78"}</definedName>
    <definedName name="SAAF" hidden="1">{"'Quadro'!$A$4:$BG$78"}</definedName>
    <definedName name="saasa" hidden="1">{#N/A,#N/A,FALSE,"MO (2)"}</definedName>
    <definedName name="SAD" localSheetId="4" hidden="1">{#N/A,#N/A,TRUE,"Serviços"}</definedName>
    <definedName name="SAD" localSheetId="9" hidden="1">{#N/A,#N/A,TRUE,"Serviços"}</definedName>
    <definedName name="SAD" localSheetId="8" hidden="1">{#N/A,#N/A,TRUE,"Serviços"}</definedName>
    <definedName name="SAD" hidden="1">{#N/A,#N/A,TRUE,"Serviços"}</definedName>
    <definedName name="SADADWE" localSheetId="21" hidden="1">{#N/A,#N/A,FALSE,"MO (2)"}</definedName>
    <definedName name="SADADWE" hidden="1">{#N/A,#N/A,FALSE,"MO (2)"}</definedName>
    <definedName name="sadd" localSheetId="4" hidden="1">{#N/A,#N/A,FALSE,"GERAL";#N/A,#N/A,FALSE,"012-96";#N/A,#N/A,FALSE,"018-96";#N/A,#N/A,FALSE,"027-96";#N/A,#N/A,FALSE,"059-96";#N/A,#N/A,FALSE,"076-96";#N/A,#N/A,FALSE,"019-97";#N/A,#N/A,FALSE,"021-97";#N/A,#N/A,FALSE,"022-97";#N/A,#N/A,FALSE,"028-97"}</definedName>
    <definedName name="sadd" localSheetId="9" hidden="1">{#N/A,#N/A,FALSE,"GERAL";#N/A,#N/A,FALSE,"012-96";#N/A,#N/A,FALSE,"018-96";#N/A,#N/A,FALSE,"027-96";#N/A,#N/A,FALSE,"059-96";#N/A,#N/A,FALSE,"076-96";#N/A,#N/A,FALSE,"019-97";#N/A,#N/A,FALSE,"021-97";#N/A,#N/A,FALSE,"022-97";#N/A,#N/A,FALSE,"028-97"}</definedName>
    <definedName name="sadd" localSheetId="8" hidden="1">{#N/A,#N/A,FALSE,"GERAL";#N/A,#N/A,FALSE,"012-96";#N/A,#N/A,FALSE,"018-96";#N/A,#N/A,FALSE,"027-96";#N/A,#N/A,FALSE,"059-96";#N/A,#N/A,FALSE,"076-96";#N/A,#N/A,FALSE,"019-97";#N/A,#N/A,FALSE,"021-97";#N/A,#N/A,FALSE,"022-97";#N/A,#N/A,FALSE,"028-97"}</definedName>
    <definedName name="sadd" hidden="1">{#N/A,#N/A,FALSE,"GERAL";#N/A,#N/A,FALSE,"012-96";#N/A,#N/A,FALSE,"018-96";#N/A,#N/A,FALSE,"027-96";#N/A,#N/A,FALSE,"059-96";#N/A,#N/A,FALSE,"076-96";#N/A,#N/A,FALSE,"019-97";#N/A,#N/A,FALSE,"021-97";#N/A,#N/A,FALSE,"022-97";#N/A,#N/A,FALSE,"028-97"}</definedName>
    <definedName name="sae" localSheetId="4">'[382]DMT MEDIÇÃO'!#REF!</definedName>
    <definedName name="sae" localSheetId="15">'[382]DMT MEDIÇÃO'!#REF!</definedName>
    <definedName name="sae">'[382]DMT MEDIÇÃO'!#REF!</definedName>
    <definedName name="SAGASGA" localSheetId="3">#REF!</definedName>
    <definedName name="SAGASGA">#REF!</definedName>
    <definedName name="Saída_Clique" localSheetId="16">[383]capa!Saída_Clique</definedName>
    <definedName name="Saída_Clique" localSheetId="18">[383]capa!Saída_Clique</definedName>
    <definedName name="Saída_Clique" localSheetId="19">[383]capa!Saída_Clique</definedName>
    <definedName name="Saída_Clique" localSheetId="15">[383]capa!Saída_Clique</definedName>
    <definedName name="Saída_Clique" localSheetId="20">[383]capa!Saída_Clique</definedName>
    <definedName name="Saída_Clique" localSheetId="17">[383]capa!Saída_Clique</definedName>
    <definedName name="Saída_Clique">[383]capa!Saída_Clique</definedName>
    <definedName name="salario" localSheetId="21">[157]RELATÓRIO!$H$3</definedName>
    <definedName name="salario">'[384]CUSTO HORÁRIO'!$H$3</definedName>
    <definedName name="salario_11" localSheetId="4">'[144]CUSTO HORÁRIO'!$H$3</definedName>
    <definedName name="salario_11">'[144]CUSTO HORÁRIO'!$H$3</definedName>
    <definedName name="Salário_Base" localSheetId="4">#REF!</definedName>
    <definedName name="Salário_Base" localSheetId="15">#REF!</definedName>
    <definedName name="Salário_Base" localSheetId="9">#REF!</definedName>
    <definedName name="Salário_Base" localSheetId="8">#REF!</definedName>
    <definedName name="Salário_Base">#REF!</definedName>
    <definedName name="SALÁRIOMINIMO">#REF!</definedName>
    <definedName name="salete" localSheetId="4" hidden="1">{#N/A,#N/A,FALSE,"MO (2)"}</definedName>
    <definedName name="salete" localSheetId="21" hidden="1">{#N/A,#N/A,FALSE,"MO (2)"}</definedName>
    <definedName name="salete" localSheetId="9" hidden="1">{#N/A,#N/A,FALSE,"MO (2)"}</definedName>
    <definedName name="salete" localSheetId="8" hidden="1">{#N/A,#N/A,FALSE,"MO (2)"}</definedName>
    <definedName name="salete" hidden="1">{#N/A,#N/A,FALSE,"MO (2)"}</definedName>
    <definedName name="salete.com" localSheetId="4" hidden="1">{#N/A,#N/A,FALSE,"MO (2)"}</definedName>
    <definedName name="salete.com" localSheetId="21" hidden="1">{#N/A,#N/A,FALSE,"MO (2)"}</definedName>
    <definedName name="salete.com" localSheetId="9" hidden="1">{#N/A,#N/A,FALSE,"MO (2)"}</definedName>
    <definedName name="salete.com" localSheetId="8" hidden="1">{#N/A,#N/A,FALSE,"MO (2)"}</definedName>
    <definedName name="salete.com" hidden="1">{#N/A,#N/A,FALSE,"MO (2)"}</definedName>
    <definedName name="SAR" localSheetId="4" hidden="1">{"'Quadro'!$A$4:$BG$78"}</definedName>
    <definedName name="SAR" localSheetId="9" hidden="1">{"'Quadro'!$A$4:$BG$78"}</definedName>
    <definedName name="SAR" localSheetId="8" hidden="1">{"'Quadro'!$A$4:$BG$78"}</definedName>
    <definedName name="SAR" hidden="1">{"'Quadro'!$A$4:$BG$78"}</definedName>
    <definedName name="sarjeta" localSheetId="4">'[382]DMT MEDIÇÃO'!#REF!</definedName>
    <definedName name="sarjeta" localSheetId="15">'[382]DMT MEDIÇÃO'!#REF!</definedName>
    <definedName name="sarjeta">'[382]DMT MEDIÇÃO'!#REF!</definedName>
    <definedName name="sas" localSheetId="4" hidden="1">{#N/A,#N/A,FALSE,"GERAL";#N/A,#N/A,FALSE,"012-96";#N/A,#N/A,FALSE,"018-96";#N/A,#N/A,FALSE,"027-96";#N/A,#N/A,FALSE,"059-96";#N/A,#N/A,FALSE,"076-96";#N/A,#N/A,FALSE,"019-97";#N/A,#N/A,FALSE,"021-97";#N/A,#N/A,FALSE,"022-97";#N/A,#N/A,FALSE,"028-97"}</definedName>
    <definedName name="sas" localSheetId="9" hidden="1">{#N/A,#N/A,FALSE,"GERAL";#N/A,#N/A,FALSE,"012-96";#N/A,#N/A,FALSE,"018-96";#N/A,#N/A,FALSE,"027-96";#N/A,#N/A,FALSE,"059-96";#N/A,#N/A,FALSE,"076-96";#N/A,#N/A,FALSE,"019-97";#N/A,#N/A,FALSE,"021-97";#N/A,#N/A,FALSE,"022-97";#N/A,#N/A,FALSE,"028-97"}</definedName>
    <definedName name="sas" localSheetId="8" hidden="1">{#N/A,#N/A,FALSE,"GERAL";#N/A,#N/A,FALSE,"012-96";#N/A,#N/A,FALSE,"018-96";#N/A,#N/A,FALSE,"027-96";#N/A,#N/A,FALSE,"059-96";#N/A,#N/A,FALSE,"076-96";#N/A,#N/A,FALSE,"019-97";#N/A,#N/A,FALSE,"021-97";#N/A,#N/A,FALSE,"022-97";#N/A,#N/A,FALSE,"028-97"}</definedName>
    <definedName name="sas" hidden="1">{#N/A,#N/A,FALSE,"GERAL";#N/A,#N/A,FALSE,"012-96";#N/A,#N/A,FALSE,"018-96";#N/A,#N/A,FALSE,"027-96";#N/A,#N/A,FALSE,"059-96";#N/A,#N/A,FALSE,"076-96";#N/A,#N/A,FALSE,"019-97";#N/A,#N/A,FALSE,"021-97";#N/A,#N/A,FALSE,"022-97";#N/A,#N/A,FALSE,"028-97"}</definedName>
    <definedName name="SASA" localSheetId="4" hidden="1">{#N/A,#N/A,FALSE,"MO (2)"}</definedName>
    <definedName name="SASA" localSheetId="21" hidden="1">{#N/A,#N/A,FALSE,"MO (2)"}</definedName>
    <definedName name="SASA" localSheetId="9" hidden="1">{#N/A,#N/A,FALSE,"MO (2)"}</definedName>
    <definedName name="SASA" localSheetId="8" hidden="1">{#N/A,#N/A,FALSE,"MO (2)"}</definedName>
    <definedName name="SASA" hidden="1">{#N/A,#N/A,FALSE,"MO (2)"}</definedName>
    <definedName name="sasa.com" localSheetId="4" hidden="1">{#N/A,#N/A,FALSE,"MO (2)"}</definedName>
    <definedName name="sasa.com" localSheetId="21" hidden="1">{#N/A,#N/A,FALSE,"MO (2)"}</definedName>
    <definedName name="sasa.com" localSheetId="9" hidden="1">{#N/A,#N/A,FALSE,"MO (2)"}</definedName>
    <definedName name="sasa.com" localSheetId="8" hidden="1">{#N/A,#N/A,FALSE,"MO (2)"}</definedName>
    <definedName name="sasa.com" hidden="1">{#N/A,#N/A,FALSE,"MO (2)"}</definedName>
    <definedName name="sasaasa" localSheetId="4" hidden="1">{#N/A,#N/A,FALSE,"MO (2)"}</definedName>
    <definedName name="sasaasa" localSheetId="21" hidden="1">{#N/A,#N/A,FALSE,"MO (2)"}</definedName>
    <definedName name="sasaasa" localSheetId="9" hidden="1">{#N/A,#N/A,FALSE,"MO (2)"}</definedName>
    <definedName name="sasaasa" localSheetId="8" hidden="1">{#N/A,#N/A,FALSE,"MO (2)"}</definedName>
    <definedName name="sasaasa" hidden="1">{#N/A,#N/A,FALSE,"MO (2)"}</definedName>
    <definedName name="SASADE" localSheetId="21" hidden="1">{#N/A,#N/A,FALSE,"MO (2)"}</definedName>
    <definedName name="SASADE" hidden="1">{#N/A,#N/A,FALSE,"MO (2)"}</definedName>
    <definedName name="SASASA" localSheetId="4" hidden="1">{#N/A,#N/A,FALSE,"MO (2)"}</definedName>
    <definedName name="SASASA" localSheetId="21" hidden="1">{#N/A,#N/A,FALSE,"MO (2)"}</definedName>
    <definedName name="SASASA" localSheetId="9" hidden="1">{#N/A,#N/A,FALSE,"MO (2)"}</definedName>
    <definedName name="SASASA" localSheetId="8" hidden="1">{#N/A,#N/A,FALSE,"MO (2)"}</definedName>
    <definedName name="SASASA" hidden="1">{#N/A,#N/A,FALSE,"MO (2)"}</definedName>
    <definedName name="SASASA_1" hidden="1">{#N/A,#N/A,FALSE,"MO (2)"}</definedName>
    <definedName name="sasda" hidden="1">{#N/A,#N/A,TRUE,"Serviços"}</definedName>
    <definedName name="sasdaa" hidden="1">{#N/A,#N/A,TRUE,"Serviços"}</definedName>
    <definedName name="sat" localSheetId="15">#REF!</definedName>
    <definedName name="sat" localSheetId="9">#REF!</definedName>
    <definedName name="sat">#REF!</definedName>
    <definedName name="saux" localSheetId="15">#REF!</definedName>
    <definedName name="saux" localSheetId="21">#REF!</definedName>
    <definedName name="saux" localSheetId="9">#REF!</definedName>
    <definedName name="saux">#REF!</definedName>
    <definedName name="SB" localSheetId="4">"'file:///D:/Meus documentos/ANASTÁCIO/SERCEL/BR262990800.xls'#$SERVIÇOS.$#REF!$#REF!"</definedName>
    <definedName name="SB" localSheetId="15">#REF!</definedName>
    <definedName name="SB" localSheetId="21">#REF!</definedName>
    <definedName name="SB" localSheetId="9">#REF!</definedName>
    <definedName name="SB" localSheetId="8">#REF!</definedName>
    <definedName name="SB">#REF!</definedName>
    <definedName name="SB_11" localSheetId="4">[70]SERVIÇOS!#REF!</definedName>
    <definedName name="SB_11" localSheetId="15">[70]SERVIÇOS!#REF!</definedName>
    <definedName name="SB_11" localSheetId="9">[70]SERVIÇOS!#REF!</definedName>
    <definedName name="SB_11" localSheetId="8">[70]SERVIÇOS!#REF!</definedName>
    <definedName name="SB_11">[70]SERVIÇOS!#REF!</definedName>
    <definedName name="sbg" localSheetId="4">#REF!</definedName>
    <definedName name="sbg" localSheetId="15">#REF!</definedName>
    <definedName name="sbg" localSheetId="21">#REF!</definedName>
    <definedName name="sbg" localSheetId="9">#REF!</definedName>
    <definedName name="sbg" localSheetId="8">#REF!</definedName>
    <definedName name="sbg">#REF!</definedName>
    <definedName name="sbg_25" localSheetId="4">#REF!</definedName>
    <definedName name="sbg_25" localSheetId="15">#REF!</definedName>
    <definedName name="sbg_25" localSheetId="9">#REF!</definedName>
    <definedName name="sbg_25" localSheetId="8">#REF!</definedName>
    <definedName name="sbg_25">#REF!</definedName>
    <definedName name="SBRP">"'file:///D:/Meus documentos/ANASTÁCIO/SERCEL/BR262990800.xls'#$SERVIÇOS.$#REF!$#REF!"</definedName>
    <definedName name="SBRP_11" localSheetId="4">[70]SERVIÇOS!#REF!</definedName>
    <definedName name="SBRP_11" localSheetId="15">[70]SERVIÇOS!#REF!</definedName>
    <definedName name="SBRP_11" localSheetId="9">[70]SERVIÇOS!#REF!</definedName>
    <definedName name="SBRP_11" localSheetId="8">[70]SERVIÇOS!#REF!</definedName>
    <definedName name="SBRP_11">[70]SERVIÇOS!#REF!</definedName>
    <definedName name="SBTC" localSheetId="4">#REF!</definedName>
    <definedName name="SBTC" localSheetId="15">#REF!</definedName>
    <definedName name="SBTC" localSheetId="21">#REF!</definedName>
    <definedName name="SBTC" localSheetId="9">#REF!</definedName>
    <definedName name="SBTC" localSheetId="8">#REF!</definedName>
    <definedName name="SBTC">#REF!</definedName>
    <definedName name="SBTC_25" localSheetId="4">#REF!</definedName>
    <definedName name="SBTC_25" localSheetId="15">#REF!</definedName>
    <definedName name="SBTC_25" localSheetId="9">#REF!</definedName>
    <definedName name="SBTC_25" localSheetId="8">#REF!</definedName>
    <definedName name="SBTC_25">#REF!</definedName>
    <definedName name="SCB" localSheetId="4">[150]SERVIÇOS!$G$55</definedName>
    <definedName name="SCB" localSheetId="15">'[72]SERVIÇOS digitado'!#REF!</definedName>
    <definedName name="SCB" localSheetId="9">'[72]SERVIÇOS digitado'!#REF!</definedName>
    <definedName name="SCB" localSheetId="8">'[72]SERVIÇOS digitado'!#REF!</definedName>
    <definedName name="SCB">'[72]SERVIÇOS digitado'!#REF!</definedName>
    <definedName name="SCB_13">[150]SERVIÇOS!$G$55</definedName>
    <definedName name="SCB_39">[150]SERVIÇOS!$G$55</definedName>
    <definedName name="SCB_6">[150]SERVIÇOS!$G$55</definedName>
    <definedName name="scon" localSheetId="4">[385]RESUMO_DVOP!$H$22+[385]RESUMO_DVOP!$H$29</definedName>
    <definedName name="scon" localSheetId="21">#REF!</definedName>
    <definedName name="scon">[385]RESUMO_DVOP!$H$22+[385]RESUMO_DVOP!$H$29</definedName>
    <definedName name="scon_10" localSheetId="4">#REF!</definedName>
    <definedName name="scon_10" localSheetId="15">#REF!</definedName>
    <definedName name="scon_10" localSheetId="9">#REF!</definedName>
    <definedName name="scon_10" localSheetId="8">#REF!</definedName>
    <definedName name="scon_10">#REF!</definedName>
    <definedName name="scon_5" localSheetId="4">#REF!</definedName>
    <definedName name="scon_5" localSheetId="15">#REF!</definedName>
    <definedName name="scon_5" localSheetId="9">#REF!</definedName>
    <definedName name="scon_5" localSheetId="8">#REF!</definedName>
    <definedName name="scon_5">#REF!</definedName>
    <definedName name="scon_6" localSheetId="4">#REF!</definedName>
    <definedName name="scon_6" localSheetId="15">#REF!</definedName>
    <definedName name="scon_6" localSheetId="9">#REF!</definedName>
    <definedName name="scon_6" localSheetId="8">#REF!</definedName>
    <definedName name="scon_6">#REF!</definedName>
    <definedName name="scon_9" localSheetId="15">#REF!</definedName>
    <definedName name="scon_9">#REF!</definedName>
    <definedName name="SD" localSheetId="4" hidden="1">{#N/A,#N/A,FALSE,"GERAL";#N/A,#N/A,FALSE,"012-96";#N/A,#N/A,FALSE,"018-96";#N/A,#N/A,FALSE,"027-96";#N/A,#N/A,FALSE,"059-96";#N/A,#N/A,FALSE,"076-96";#N/A,#N/A,FALSE,"019-97";#N/A,#N/A,FALSE,"021-97";#N/A,#N/A,FALSE,"022-97";#N/A,#N/A,FALSE,"028-97"}</definedName>
    <definedName name="SD" localSheetId="9" hidden="1">{#N/A,#N/A,FALSE,"GERAL";#N/A,#N/A,FALSE,"012-96";#N/A,#N/A,FALSE,"018-96";#N/A,#N/A,FALSE,"027-96";#N/A,#N/A,FALSE,"059-96";#N/A,#N/A,FALSE,"076-96";#N/A,#N/A,FALSE,"019-97";#N/A,#N/A,FALSE,"021-97";#N/A,#N/A,FALSE,"022-97";#N/A,#N/A,FALSE,"028-97"}</definedName>
    <definedName name="SD" localSheetId="8" hidden="1">{#N/A,#N/A,FALSE,"GERAL";#N/A,#N/A,FALSE,"012-96";#N/A,#N/A,FALSE,"018-96";#N/A,#N/A,FALSE,"027-96";#N/A,#N/A,FALSE,"059-96";#N/A,#N/A,FALSE,"076-96";#N/A,#N/A,FALSE,"019-97";#N/A,#N/A,FALSE,"021-97";#N/A,#N/A,FALSE,"022-97";#N/A,#N/A,FALSE,"028-97"}</definedName>
    <definedName name="SD" hidden="1">{#N/A,#N/A,FALSE,"GERAL";#N/A,#N/A,FALSE,"012-96";#N/A,#N/A,FALSE,"018-96";#N/A,#N/A,FALSE,"027-96";#N/A,#N/A,FALSE,"059-96";#N/A,#N/A,FALSE,"076-96";#N/A,#N/A,FALSE,"019-97";#N/A,#N/A,FALSE,"021-97";#N/A,#N/A,FALSE,"022-97";#N/A,#N/A,FALSE,"028-97"}</definedName>
    <definedName name="sdasf" localSheetId="4">[46]PROJETO!#REF!</definedName>
    <definedName name="sdasf" localSheetId="15">[46]PROJETO!#REF!</definedName>
    <definedName name="sdasf">[46]PROJETO!#REF!</definedName>
    <definedName name="SDFFDFDF" localSheetId="4" hidden="1">{"'gráf jan00'!$A$1:$AK$41"}</definedName>
    <definedName name="SDFFDFDF" localSheetId="9" hidden="1">{"'gráf jan00'!$A$1:$AK$41"}</definedName>
    <definedName name="SDFFDFDF" localSheetId="8" hidden="1">{"'gráf jan00'!$A$1:$AK$41"}</definedName>
    <definedName name="SDFFDFDF" hidden="1">{"'gráf jan00'!$A$1:$AK$41"}</definedName>
    <definedName name="sdgshghs" localSheetId="3">#REF!</definedName>
    <definedName name="sdgshghs">#REF!</definedName>
    <definedName name="sds" localSheetId="4" hidden="1">{#N/A,#N/A,FALSE,"GERAL";#N/A,#N/A,FALSE,"012-96";#N/A,#N/A,FALSE,"018-96";#N/A,#N/A,FALSE,"027-96";#N/A,#N/A,FALSE,"059-96";#N/A,#N/A,FALSE,"076-96";#N/A,#N/A,FALSE,"019-97";#N/A,#N/A,FALSE,"021-97";#N/A,#N/A,FALSE,"022-97";#N/A,#N/A,FALSE,"028-97"}</definedName>
    <definedName name="sds" localSheetId="9" hidden="1">{#N/A,#N/A,FALSE,"GERAL";#N/A,#N/A,FALSE,"012-96";#N/A,#N/A,FALSE,"018-96";#N/A,#N/A,FALSE,"027-96";#N/A,#N/A,FALSE,"059-96";#N/A,#N/A,FALSE,"076-96";#N/A,#N/A,FALSE,"019-97";#N/A,#N/A,FALSE,"021-97";#N/A,#N/A,FALSE,"022-97";#N/A,#N/A,FALSE,"028-97"}</definedName>
    <definedName name="sds" localSheetId="8" hidden="1">{#N/A,#N/A,FALSE,"GERAL";#N/A,#N/A,FALSE,"012-96";#N/A,#N/A,FALSE,"018-96";#N/A,#N/A,FALSE,"027-96";#N/A,#N/A,FALSE,"059-96";#N/A,#N/A,FALSE,"076-96";#N/A,#N/A,FALSE,"019-97";#N/A,#N/A,FALSE,"021-97";#N/A,#N/A,FALSE,"022-97";#N/A,#N/A,FALSE,"028-97"}</definedName>
    <definedName name="sds" hidden="1">{#N/A,#N/A,FALSE,"GERAL";#N/A,#N/A,FALSE,"012-96";#N/A,#N/A,FALSE,"018-96";#N/A,#N/A,FALSE,"027-96";#N/A,#N/A,FALSE,"059-96";#N/A,#N/A,FALSE,"076-96";#N/A,#N/A,FALSE,"019-97";#N/A,#N/A,FALSE,"021-97";#N/A,#N/A,FALSE,"022-97";#N/A,#N/A,FALSE,"028-97"}</definedName>
    <definedName name="sdsd" localSheetId="4" hidden="1">{#N/A,#N/A,FALSE,"GERAL";#N/A,#N/A,FALSE,"012-96";#N/A,#N/A,FALSE,"018-96";#N/A,#N/A,FALSE,"027-96";#N/A,#N/A,FALSE,"059-96";#N/A,#N/A,FALSE,"076-96";#N/A,#N/A,FALSE,"019-97";#N/A,#N/A,FALSE,"021-97";#N/A,#N/A,FALSE,"022-97";#N/A,#N/A,FALSE,"028-97"}</definedName>
    <definedName name="sdsd" localSheetId="9" hidden="1">{#N/A,#N/A,FALSE,"GERAL";#N/A,#N/A,FALSE,"012-96";#N/A,#N/A,FALSE,"018-96";#N/A,#N/A,FALSE,"027-96";#N/A,#N/A,FALSE,"059-96";#N/A,#N/A,FALSE,"076-96";#N/A,#N/A,FALSE,"019-97";#N/A,#N/A,FALSE,"021-97";#N/A,#N/A,FALSE,"022-97";#N/A,#N/A,FALSE,"028-97"}</definedName>
    <definedName name="sdsd" localSheetId="8" hidden="1">{#N/A,#N/A,FALSE,"GERAL";#N/A,#N/A,FALSE,"012-96";#N/A,#N/A,FALSE,"018-96";#N/A,#N/A,FALSE,"027-96";#N/A,#N/A,FALSE,"059-96";#N/A,#N/A,FALSE,"076-96";#N/A,#N/A,FALSE,"019-97";#N/A,#N/A,FALSE,"021-97";#N/A,#N/A,FALSE,"022-97";#N/A,#N/A,FALSE,"028-97"}</definedName>
    <definedName name="sdsd" hidden="1">{#N/A,#N/A,FALSE,"GERAL";#N/A,#N/A,FALSE,"012-96";#N/A,#N/A,FALSE,"018-96";#N/A,#N/A,FALSE,"027-96";#N/A,#N/A,FALSE,"059-96";#N/A,#N/A,FALSE,"076-96";#N/A,#N/A,FALSE,"019-97";#N/A,#N/A,FALSE,"021-97";#N/A,#N/A,FALSE,"022-97";#N/A,#N/A,FALSE,"028-97"}</definedName>
    <definedName name="sdsdsds" localSheetId="4" hidden="1">{#N/A,#N/A,FALSE,"MO (2)"}</definedName>
    <definedName name="sdsdsds" localSheetId="21" hidden="1">{#N/A,#N/A,FALSE,"MO (2)"}</definedName>
    <definedName name="sdsdsds" localSheetId="9" hidden="1">{#N/A,#N/A,FALSE,"MO (2)"}</definedName>
    <definedName name="sdsdsds" localSheetId="8" hidden="1">{#N/A,#N/A,FALSE,"MO (2)"}</definedName>
    <definedName name="sdsdsds" hidden="1">{#N/A,#N/A,FALSE,"MO (2)"}</definedName>
    <definedName name="sdsdsdsx" localSheetId="4" hidden="1">{#N/A,#N/A,FALSE,"MO (2)"}</definedName>
    <definedName name="sdsdsdsx" localSheetId="21" hidden="1">{#N/A,#N/A,FALSE,"MO (2)"}</definedName>
    <definedName name="sdsdsdsx" localSheetId="9" hidden="1">{#N/A,#N/A,FALSE,"MO (2)"}</definedName>
    <definedName name="sdsdsdsx" localSheetId="8" hidden="1">{#N/A,#N/A,FALSE,"MO (2)"}</definedName>
    <definedName name="sdsdsdsx" hidden="1">{#N/A,#N/A,FALSE,"MO (2)"}</definedName>
    <definedName name="sdvsvsdvsv" localSheetId="4">'[217]RESUMO DE MEDIÇÃO'!#REF!</definedName>
    <definedName name="sdvsvsdvsv" localSheetId="15">'[217]RESUMO DE MEDIÇÃO'!#REF!</definedName>
    <definedName name="sdvsvsdvsv">'[217]RESUMO DE MEDIÇÃO'!#REF!</definedName>
    <definedName name="sdvsvsvs" localSheetId="4">'[217]RESUMO DE MEDIÇÃO'!#REF!</definedName>
    <definedName name="sdvsvsvs" localSheetId="15">'[217]RESUMO DE MEDIÇÃO'!#REF!</definedName>
    <definedName name="sdvsvsvs">'[217]RESUMO DE MEDIÇÃO'!#REF!</definedName>
    <definedName name="SE" localSheetId="16">NÃO.DISP()</definedName>
    <definedName name="SE" localSheetId="4" hidden="1">#REF!</definedName>
    <definedName name="SE" localSheetId="3">NÃO.DISP()</definedName>
    <definedName name="SE" localSheetId="18">NÃO.DISP()</definedName>
    <definedName name="SE" localSheetId="19">NÃO.DISP()</definedName>
    <definedName name="SE" localSheetId="15" hidden="1">#REF!</definedName>
    <definedName name="SE" localSheetId="7" hidden="1">#REF!</definedName>
    <definedName name="SE" localSheetId="20">NÃO.DISP()</definedName>
    <definedName name="SE" localSheetId="9" hidden="1">#REF!</definedName>
    <definedName name="SE" localSheetId="8" hidden="1">#REF!</definedName>
    <definedName name="SE" localSheetId="17">NÃO.DISP()</definedName>
    <definedName name="SE">NÃO.DISP()</definedName>
    <definedName name="SEG" localSheetId="4">#REF!</definedName>
    <definedName name="SEG" localSheetId="15">#REF!</definedName>
    <definedName name="SEG" localSheetId="9">#REF!</definedName>
    <definedName name="SEG" localSheetId="8">#REF!</definedName>
    <definedName name="SEG">#REF!</definedName>
    <definedName name="Seg_Carna" localSheetId="16">[307]!_______LO709-48</definedName>
    <definedName name="Seg_Carna" localSheetId="18">[307]!_______LO709-48</definedName>
    <definedName name="Seg_Carna" localSheetId="19">[307]!_______LO709-48</definedName>
    <definedName name="Seg_Carna" localSheetId="15">[307]!_______LO709-48</definedName>
    <definedName name="Seg_Carna" localSheetId="20">[307]!_______LO709-48</definedName>
    <definedName name="Seg_Carna" localSheetId="17">[307]!_______LO709-48</definedName>
    <definedName name="Seg_Carna">[307]!_______LO709-48</definedName>
    <definedName name="segm">[386]dados!$B$5</definedName>
    <definedName name="segment">#REF!</definedName>
    <definedName name="SEGMENTO" localSheetId="21">'[120]DADOS DE ENTRADA CONCORRÊNCIA'!$B$19</definedName>
    <definedName name="SEGMENTO">"$#REF!.$B$#REF!"</definedName>
    <definedName name="SEGMENTO_11" localSheetId="4">#REF!</definedName>
    <definedName name="SEGMENTO_11" localSheetId="15">#REF!</definedName>
    <definedName name="SEGMENTO_11" localSheetId="9">#REF!</definedName>
    <definedName name="SEGMENTO_11" localSheetId="8">#REF!</definedName>
    <definedName name="SEGMENTO_11">#REF!</definedName>
    <definedName name="SEGMENTO1" localSheetId="4">#REF!</definedName>
    <definedName name="SEGMENTO1" localSheetId="15">#REF!</definedName>
    <definedName name="SEGMENTO1" localSheetId="9">#REF!</definedName>
    <definedName name="SEGMENTO1" localSheetId="8">#REF!</definedName>
    <definedName name="SEGMENTO1">#REF!</definedName>
    <definedName name="segmentos" localSheetId="3">#REF!</definedName>
    <definedName name="segmentos">#REF!</definedName>
    <definedName name="SEGMTO">[216]Dados_Gerais!$C$9</definedName>
    <definedName name="SELATRINCA" localSheetId="4">'[165]Memorial II (MAT BET)'!$F$45</definedName>
    <definedName name="SELATRINCA">'[165]Memorial II (MAT BET)'!$F$45</definedName>
    <definedName name="SELO">'[207]QUADRO 04 - PLANILHAS PREÇOS'!#REF!</definedName>
    <definedName name="SELOA">'[207]QUADRO 04 - PLANILHAS PREÇOS'!#REF!</definedName>
    <definedName name="SELTRINCA" localSheetId="4">'[165]Memorial II (MAT BET)'!$F$46</definedName>
    <definedName name="SELTRINCA">'[165]Memorial II (MAT BET)'!$F$46</definedName>
    <definedName name="SEM_MES" localSheetId="4">#REF!</definedName>
    <definedName name="SEM_MES" localSheetId="15">#REF!</definedName>
    <definedName name="SEM_MES" localSheetId="9">#REF!</definedName>
    <definedName name="SEM_MES" localSheetId="8">#REF!</definedName>
    <definedName name="SEM_MES">#REF!</definedName>
    <definedName name="SEMP100" localSheetId="4">#REF!</definedName>
    <definedName name="SEMP100" localSheetId="15">#REF!</definedName>
    <definedName name="SEMP100" localSheetId="9">#REF!</definedName>
    <definedName name="SEMP100" localSheetId="8">#REF!</definedName>
    <definedName name="SEMP100">#REF!</definedName>
    <definedName name="SEMP109" localSheetId="4">#REF!</definedName>
    <definedName name="SEMP109" localSheetId="15">#REF!</definedName>
    <definedName name="SEMP109" localSheetId="9">#REF!</definedName>
    <definedName name="SEMP109" localSheetId="8">#REF!</definedName>
    <definedName name="SEMP109">#REF!</definedName>
    <definedName name="SEMP164" localSheetId="15">#REF!</definedName>
    <definedName name="SEMP164">#REF!</definedName>
    <definedName name="SEMP221" localSheetId="15">#REF!</definedName>
    <definedName name="SEMP221">#REF!</definedName>
    <definedName name="SEMP223" localSheetId="15">#REF!</definedName>
    <definedName name="SEMP223">#REF!</definedName>
    <definedName name="SEMP225" localSheetId="15">#REF!</definedName>
    <definedName name="SEMP225">#REF!</definedName>
    <definedName name="SEMP235" localSheetId="15">#REF!</definedName>
    <definedName name="SEMP235">#REF!</definedName>
    <definedName name="SEMP237" localSheetId="15">#REF!</definedName>
    <definedName name="SEMP237">#REF!</definedName>
    <definedName name="SEMP258" localSheetId="15">#REF!</definedName>
    <definedName name="SEMP258">#REF!</definedName>
    <definedName name="SEMP270" localSheetId="15">#REF!</definedName>
    <definedName name="SEMP270">#REF!</definedName>
    <definedName name="SEMP271" localSheetId="15">#REF!</definedName>
    <definedName name="SEMP271">#REF!</definedName>
    <definedName name="SEMP2731" localSheetId="15">#REF!</definedName>
    <definedName name="SEMP2731">#REF!</definedName>
    <definedName name="SEMP2732" localSheetId="15">#REF!</definedName>
    <definedName name="SEMP2732">#REF!</definedName>
    <definedName name="semp2733" localSheetId="15">#REF!</definedName>
    <definedName name="semp2733">#REF!</definedName>
    <definedName name="SEMP274" localSheetId="15">#REF!</definedName>
    <definedName name="SEMP274">#REF!</definedName>
    <definedName name="SEMP333" localSheetId="15">#REF!</definedName>
    <definedName name="SEMP333">#REF!</definedName>
    <definedName name="SEMP337" localSheetId="15">#REF!</definedName>
    <definedName name="SEMP337">#REF!</definedName>
    <definedName name="SEMP352" localSheetId="15">#REF!</definedName>
    <definedName name="SEMP352">#REF!</definedName>
    <definedName name="SEMP387ZC" localSheetId="15">#REF!</definedName>
    <definedName name="SEMP387ZC">#REF!</definedName>
    <definedName name="SEMP387ZN" localSheetId="15">#REF!</definedName>
    <definedName name="SEMP387ZN">#REF!</definedName>
    <definedName name="SEMP387ZS" localSheetId="15">#REF!</definedName>
    <definedName name="SEMP387ZS">#REF!</definedName>
    <definedName name="sencount" hidden="1">1</definedName>
    <definedName name="ser" localSheetId="4">'[225]Mão de Obra'!$E$27</definedName>
    <definedName name="ser">'[225]Mão de Obra'!$E$27</definedName>
    <definedName name="SerP" localSheetId="4">[387]Serviços!$A$3:$F$1403</definedName>
    <definedName name="SerP">[387]Serviços!$A$3:$F$1403</definedName>
    <definedName name="serr" localSheetId="4">'[223]QTT  BETUM'!#REF!</definedName>
    <definedName name="serr" localSheetId="15">'[223]QTT  BETUM'!#REF!</definedName>
    <definedName name="serr" localSheetId="9">'[223]QTT  BETUM'!#REF!</definedName>
    <definedName name="serr" localSheetId="8">'[223]QTT  BETUM'!#REF!</definedName>
    <definedName name="serr">'[223]QTT  BETUM'!#REF!</definedName>
    <definedName name="serv" localSheetId="4">"$#REF!.$C$7"</definedName>
    <definedName name="serv" localSheetId="15">[91]padrão!#REF!</definedName>
    <definedName name="serv" localSheetId="9">[91]padrão!#REF!</definedName>
    <definedName name="serv" localSheetId="8">[91]padrão!#REF!</definedName>
    <definedName name="serv">[91]padrão!#REF!</definedName>
    <definedName name="Serv_prev" localSheetId="4">#REF!</definedName>
    <definedName name="Serv_prev" localSheetId="15">#REF!</definedName>
    <definedName name="Serv_prev" localSheetId="9">#REF!</definedName>
    <definedName name="Serv_prev" localSheetId="8">#REF!</definedName>
    <definedName name="Serv_prev">#REF!</definedName>
    <definedName name="servDNER" localSheetId="4">'[79]1ExecuçServiços'!$A$9:$H$1081</definedName>
    <definedName name="servDNER">'[79]1ExecuçServiços'!$A$9:$H$1081</definedName>
    <definedName name="SERVI" localSheetId="4">[388]Serviços!$A$3:$F$1403</definedName>
    <definedName name="SERVI">[388]Serviços!$A$3:$F$1403</definedName>
    <definedName name="servico" localSheetId="4">[389]dez00!$A$3:$F$134</definedName>
    <definedName name="servico">[389]dez00!$A$3:$F$134</definedName>
    <definedName name="Serviço" localSheetId="4">#REF!</definedName>
    <definedName name="Serviço" localSheetId="15">#REF!</definedName>
    <definedName name="Serviço" localSheetId="9">#REF!</definedName>
    <definedName name="Serviço" localSheetId="8">#REF!</definedName>
    <definedName name="Serviço">#REF!</definedName>
    <definedName name="serviço1" localSheetId="4">#REF!</definedName>
    <definedName name="serviço1" localSheetId="15">#REF!</definedName>
    <definedName name="serviço1" localSheetId="9">#REF!</definedName>
    <definedName name="serviço1" localSheetId="8">#REF!</definedName>
    <definedName name="serviço1">#REF!</definedName>
    <definedName name="ServiçoD" localSheetId="4">[387]Serviços!$A$3:$F$1403</definedName>
    <definedName name="ServiçoD">[387]Serviços!$A$3:$F$1403</definedName>
    <definedName name="Serviços" localSheetId="4">[390]Serviços!$A$3:$AF$1403</definedName>
    <definedName name="Serviços" localSheetId="21">#REF!</definedName>
    <definedName name="Serviços">[391]Serviços!$A$1:$I$65536</definedName>
    <definedName name="Serviços_1" localSheetId="4">[392]Serviços!$A$3:$AE$2694</definedName>
    <definedName name="Serviços_1">[392]Serviços!$A$3:$AE$2694</definedName>
    <definedName name="Serviços_10" localSheetId="4">[392]Serviços!$A$3:$AE$2694</definedName>
    <definedName name="Serviços_10">[392]Serviços!$A$3:$AE$2694</definedName>
    <definedName name="Serviços_11" localSheetId="4">[392]Serviços!$A$3:$AE$2694</definedName>
    <definedName name="Serviços_11">[392]Serviços!$A$3:$AE$2694</definedName>
    <definedName name="Serviços_12" localSheetId="4">[392]Serviços!$A$3:$AE$2694</definedName>
    <definedName name="Serviços_12">[392]Serviços!$A$3:$AE$2694</definedName>
    <definedName name="Serviços_13" localSheetId="4">[393]Serviços!$A$3:$AF$1403</definedName>
    <definedName name="Serviços_13">[393]Serviços!$A$3:$AF$1403</definedName>
    <definedName name="Serviços_2" localSheetId="4">[392]Serviços!$A$3:$AE$2694</definedName>
    <definedName name="Serviços_2">[392]Serviços!$A$3:$AE$2694</definedName>
    <definedName name="Serviços_20" localSheetId="4">[393]Serviços!$A$3:$AF$1403</definedName>
    <definedName name="Serviços_20">[393]Serviços!$A$3:$AF$1403</definedName>
    <definedName name="Serviços_3" localSheetId="4">[390]Serviços!$A$3:$AF$1403</definedName>
    <definedName name="Serviços_3">[390]Serviços!$A$3:$AF$1403</definedName>
    <definedName name="Serviços_34" localSheetId="4">[393]Serviços!$A$3:$AF$1403</definedName>
    <definedName name="Serviços_34">[393]Serviços!$A$3:$AF$1403</definedName>
    <definedName name="Serviços_36" localSheetId="4">[390]Serviços!$A$3:$AF$1403</definedName>
    <definedName name="Serviços_36">[390]Serviços!$A$3:$AF$1403</definedName>
    <definedName name="Serviços_4" localSheetId="4">[392]Serviços!$A$3:$AE$2694</definedName>
    <definedName name="Serviços_4">[392]Serviços!$A$3:$AE$2694</definedName>
    <definedName name="Serviços_5" localSheetId="4">[392]Serviços!$A$3:$AE$2694</definedName>
    <definedName name="Serviços_5">[392]Serviços!$A$3:$AE$2694</definedName>
    <definedName name="Serviços_6" localSheetId="4">[392]Serviços!$A$3:$AE$2694</definedName>
    <definedName name="Serviços_6">[392]Serviços!$A$3:$AE$2694</definedName>
    <definedName name="Serviços_7" localSheetId="4">[392]Serviços!$A$3:$AE$2694</definedName>
    <definedName name="Serviços_7">[392]Serviços!$A$3:$AE$2694</definedName>
    <definedName name="Serviços_8" localSheetId="4">[392]Serviços!$A$3:$AE$2694</definedName>
    <definedName name="Serviços_8">[392]Serviços!$A$3:$AE$2694</definedName>
    <definedName name="Serviços_9" localSheetId="4">[392]Serviços!$A$3:$AE$2694</definedName>
    <definedName name="Serviços_9">[392]Serviços!$A$3:$AE$2694</definedName>
    <definedName name="SERVIX" localSheetId="4">'[394]PLANILHA DE QUANT. E CUSTOS A'!#REF!</definedName>
    <definedName name="SERVIX" localSheetId="15">'[394]PLANILHA DE QUANT. E CUSTOS A'!#REF!</definedName>
    <definedName name="SERVIX" localSheetId="9">'[394]PLANILHA DE QUANT. E CUSTOS A'!#REF!</definedName>
    <definedName name="SERVIX" localSheetId="8">'[394]PLANILHA DE QUANT. E CUSTOS A'!#REF!</definedName>
    <definedName name="SERVIX">'[394]PLANILHA DE QUANT. E CUSTOS A'!#REF!</definedName>
    <definedName name="SET" localSheetId="4">#REF!</definedName>
    <definedName name="SET" localSheetId="15">#REF!</definedName>
    <definedName name="SET" localSheetId="9">#REF!</definedName>
    <definedName name="SET" localSheetId="8">#REF!</definedName>
    <definedName name="SET">#REF!</definedName>
    <definedName name="SETEMBRO" localSheetId="4" hidden="1">{#N/A,#N/A,TRUE,"Serviços"}</definedName>
    <definedName name="SETEMBRO" localSheetId="9" hidden="1">{#N/A,#N/A,TRUE,"Serviços"}</definedName>
    <definedName name="SETEMBRO" localSheetId="8" hidden="1">{#N/A,#N/A,TRUE,"Serviços"}</definedName>
    <definedName name="SETEMBRO" hidden="1">{#N/A,#N/A,TRUE,"Serviços"}</definedName>
    <definedName name="SETEMBROO" hidden="1">{#N/A,#N/A,TRUE,"Serviços"}</definedName>
    <definedName name="SEV.CON" localSheetId="15">#REF!</definedName>
    <definedName name="SEV.CON" localSheetId="9">#REF!</definedName>
    <definedName name="SEV.CON">#REF!</definedName>
    <definedName name="SEV.EM" localSheetId="15">#REF!</definedName>
    <definedName name="SEV.EM" localSheetId="9">#REF!</definedName>
    <definedName name="SEV.EM">#REF!</definedName>
    <definedName name="sf" localSheetId="4" hidden="1">{#N/A,#N/A,FALSE,"GERAL";#N/A,#N/A,FALSE,"012-96";#N/A,#N/A,FALSE,"018-96";#N/A,#N/A,FALSE,"027-96";#N/A,#N/A,FALSE,"059-96";#N/A,#N/A,FALSE,"076-96";#N/A,#N/A,FALSE,"019-97";#N/A,#N/A,FALSE,"021-97";#N/A,#N/A,FALSE,"022-97";#N/A,#N/A,FALSE,"028-97"}</definedName>
    <definedName name="sf" localSheetId="9" hidden="1">{#N/A,#N/A,FALSE,"GERAL";#N/A,#N/A,FALSE,"012-96";#N/A,#N/A,FALSE,"018-96";#N/A,#N/A,FALSE,"027-96";#N/A,#N/A,FALSE,"059-96";#N/A,#N/A,FALSE,"076-96";#N/A,#N/A,FALSE,"019-97";#N/A,#N/A,FALSE,"021-97";#N/A,#N/A,FALSE,"022-97";#N/A,#N/A,FALSE,"028-97"}</definedName>
    <definedName name="sf" localSheetId="8" hidden="1">{#N/A,#N/A,FALSE,"GERAL";#N/A,#N/A,FALSE,"012-96";#N/A,#N/A,FALSE,"018-96";#N/A,#N/A,FALSE,"027-96";#N/A,#N/A,FALSE,"059-96";#N/A,#N/A,FALSE,"076-96";#N/A,#N/A,FALSE,"019-97";#N/A,#N/A,FALSE,"021-97";#N/A,#N/A,FALSE,"022-97";#N/A,#N/A,FALSE,"028-97"}</definedName>
    <definedName name="sf" hidden="1">{#N/A,#N/A,FALSE,"GERAL";#N/A,#N/A,FALSE,"012-96";#N/A,#N/A,FALSE,"018-96";#N/A,#N/A,FALSE,"027-96";#N/A,#N/A,FALSE,"059-96";#N/A,#N/A,FALSE,"076-96";#N/A,#N/A,FALSE,"019-97";#N/A,#N/A,FALSE,"021-97";#N/A,#N/A,FALSE,"022-97";#N/A,#N/A,FALSE,"028-97"}</definedName>
    <definedName name="SFD" localSheetId="4" hidden="1">{"'Quadro'!$A$4:$BG$78"}</definedName>
    <definedName name="SFD" localSheetId="9" hidden="1">{"'Quadro'!$A$4:$BG$78"}</definedName>
    <definedName name="SFD" localSheetId="8" hidden="1">{"'Quadro'!$A$4:$BG$78"}</definedName>
    <definedName name="SFD" hidden="1">{"'Quadro'!$A$4:$BG$78"}</definedName>
    <definedName name="SFR" localSheetId="4" hidden="1">{"'Quadro'!$A$4:$BG$78"}</definedName>
    <definedName name="SFR" localSheetId="9" hidden="1">{"'Quadro'!$A$4:$BG$78"}</definedName>
    <definedName name="SFR" localSheetId="8" hidden="1">{"'Quadro'!$A$4:$BG$78"}</definedName>
    <definedName name="SFR" hidden="1">{"'Quadro'!$A$4:$BG$78"}</definedName>
    <definedName name="SFWqfsdgtadgaDF">#REF!</definedName>
    <definedName name="sgfskçldfksfçhsçjhs" localSheetId="3">#REF!</definedName>
    <definedName name="sgfskçldfksfçhsçjhs">#REF!</definedName>
    <definedName name="SH" localSheetId="4" hidden="1">{#N/A,#N/A,FALSE,"GERAL";#N/A,#N/A,FALSE,"012-96";#N/A,#N/A,FALSE,"018-96";#N/A,#N/A,FALSE,"027-96";#N/A,#N/A,FALSE,"059-96";#N/A,#N/A,FALSE,"076-96";#N/A,#N/A,FALSE,"019-97";#N/A,#N/A,FALSE,"021-97";#N/A,#N/A,FALSE,"022-97";#N/A,#N/A,FALSE,"028-97"}</definedName>
    <definedName name="SH" localSheetId="9" hidden="1">{#N/A,#N/A,FALSE,"GERAL";#N/A,#N/A,FALSE,"012-96";#N/A,#N/A,FALSE,"018-96";#N/A,#N/A,FALSE,"027-96";#N/A,#N/A,FALSE,"059-96";#N/A,#N/A,FALSE,"076-96";#N/A,#N/A,FALSE,"019-97";#N/A,#N/A,FALSE,"021-97";#N/A,#N/A,FALSE,"022-97";#N/A,#N/A,FALSE,"028-97"}</definedName>
    <definedName name="SH" localSheetId="8" hidden="1">{#N/A,#N/A,FALSE,"GERAL";#N/A,#N/A,FALSE,"012-96";#N/A,#N/A,FALSE,"018-96";#N/A,#N/A,FALSE,"027-96";#N/A,#N/A,FALSE,"059-96";#N/A,#N/A,FALSE,"076-96";#N/A,#N/A,FALSE,"019-97";#N/A,#N/A,FALSE,"021-97";#N/A,#N/A,FALSE,"022-97";#N/A,#N/A,FALSE,"028-97"}</definedName>
    <definedName name="SH" hidden="1">{#N/A,#N/A,FALSE,"GERAL";#N/A,#N/A,FALSE,"012-96";#N/A,#N/A,FALSE,"018-96";#N/A,#N/A,FALSE,"027-96";#N/A,#N/A,FALSE,"059-96";#N/A,#N/A,FALSE,"076-96";#N/A,#N/A,FALSE,"019-97";#N/A,#N/A,FALSE,"021-97";#N/A,#N/A,FALSE,"022-97";#N/A,#N/A,FALSE,"028-97"}</definedName>
    <definedName name="SHARED_FORMULA_0_12_0_12_1" localSheetId="3">#REF!+1</definedName>
    <definedName name="SHARED_FORMULA_0_12_0_12_1">#REF!+1</definedName>
    <definedName name="SHARED_FORMULA_0_246_0_246_1" localSheetId="3">#REF!+1</definedName>
    <definedName name="SHARED_FORMULA_0_246_0_246_1">#REF!+1</definedName>
    <definedName name="SHARED_FORMULA_0_254_0_254_0" localSheetId="3">#REF!</definedName>
    <definedName name="SHARED_FORMULA_0_254_0_254_0">#REF!</definedName>
    <definedName name="SHARED_FORMULA_0_7346_0_7346_2" localSheetId="3">#REF!+1</definedName>
    <definedName name="SHARED_FORMULA_0_7346_0_7346_2">#REF!+1</definedName>
    <definedName name="SHARED_FORMULA_1_13_1_13_1" localSheetId="3">#REF!-#REF!</definedName>
    <definedName name="SHARED_FORMULA_1_13_1_13_1">#REF!-#REF!</definedName>
    <definedName name="SHARED_FORMULA_1_141_1_141_1" localSheetId="3">#REF!-#REF!</definedName>
    <definedName name="SHARED_FORMULA_1_141_1_141_1">#REF!-#REF!</definedName>
    <definedName name="SHARED_FORMULA_1_205_1_205_1" localSheetId="3">#REF!-#REF!</definedName>
    <definedName name="SHARED_FORMULA_1_205_1_205_1">#REF!-#REF!</definedName>
    <definedName name="SHARED_FORMULA_1_77_1_77_1" localSheetId="3">#REF!-#REF!</definedName>
    <definedName name="SHARED_FORMULA_1_77_1_77_1">#REF!-#REF!</definedName>
    <definedName name="SHARED_FORMULA_10_14_10_14_1" localSheetId="3">ROUND(#REF!*#REF!,2)</definedName>
    <definedName name="SHARED_FORMULA_10_14_10_14_1">ROUND(#REF!*#REF!,2)</definedName>
    <definedName name="SHARED_FORMULA_11_12_11_12_1" localSheetId="3">ROUND(ROUND(#REF!,2)*ROUND(#REF!,2),2)</definedName>
    <definedName name="SHARED_FORMULA_11_12_11_12_1">ROUND(ROUND(#REF!,2)*ROUND(#REF!,2),2)</definedName>
    <definedName name="SHARED_FORMULA_11_163_11_163_1" localSheetId="3">IF(#REF!="","",ROUND(ROUND(#REF!,2)*ROUND(#REF!,2),2))</definedName>
    <definedName name="SHARED_FORMULA_11_163_11_163_1">IF(#REF!="","",ROUND(ROUND(#REF!,2)*ROUND(#REF!,2),2))</definedName>
    <definedName name="SHARED_FORMULA_11_173_11_173_1" localSheetId="3">IF(#REF!="","",ROUND(ROUND(#REF!,2)*ROUND(#REF!,2),2))</definedName>
    <definedName name="SHARED_FORMULA_11_173_11_173_1">IF(#REF!="","",ROUND(ROUND(#REF!,2)*ROUND(#REF!,2),2))</definedName>
    <definedName name="SHARED_FORMULA_11_185_11_185_1" localSheetId="3">IF(#REF!="","",ROUND(ROUND(#REF!,2)*ROUND(#REF!,2),2))</definedName>
    <definedName name="SHARED_FORMULA_11_185_11_185_1">IF(#REF!="","",ROUND(ROUND(#REF!,2)*ROUND(#REF!,2),2))</definedName>
    <definedName name="SHARED_FORMULA_11_195_11_195_1" localSheetId="3">IF(#REF!="","",ROUND(ROUND(#REF!,2)*ROUND(#REF!,2),2))</definedName>
    <definedName name="SHARED_FORMULA_11_195_11_195_1">IF(#REF!="","",ROUND(ROUND(#REF!,2)*ROUND(#REF!,2),2))</definedName>
    <definedName name="SHARED_FORMULA_11_254_11_254_0" localSheetId="3">ROUND(#REF!*#REF!*#REF!*#REF!,2)</definedName>
    <definedName name="SHARED_FORMULA_11_254_11_254_0">ROUND(#REF!*#REF!*#REF!*#REF!,2)</definedName>
    <definedName name="SHARED_FORMULA_11_78_11_78_1" localSheetId="3">IF(#REF!="","",ROUND(ROUND(#REF!,2)*ROUND(#REF!,2),2))</definedName>
    <definedName name="SHARED_FORMULA_11_78_11_78_1">IF(#REF!="","",ROUND(ROUND(#REF!,2)*ROUND(#REF!,2),2))</definedName>
    <definedName name="SHARED_FORMULA_2_12_2_12_1" localSheetId="3">#REF!</definedName>
    <definedName name="SHARED_FORMULA_2_12_2_12_1">#REF!</definedName>
    <definedName name="SHARED_FORMULA_2_125_2_125_1" localSheetId="3">#REF!</definedName>
    <definedName name="SHARED_FORMULA_2_125_2_125_1">#REF!</definedName>
    <definedName name="SHARED_FORMULA_2_163_2_163_1" localSheetId="3">#REF!</definedName>
    <definedName name="SHARED_FORMULA_2_163_2_163_1">#REF!</definedName>
    <definedName name="SHARED_FORMULA_2_173_2_173_1" localSheetId="3">#REF!</definedName>
    <definedName name="SHARED_FORMULA_2_173_2_173_1">#REF!</definedName>
    <definedName name="SHARED_FORMULA_2_185_2_185_1" localSheetId="3">#REF!</definedName>
    <definedName name="SHARED_FORMULA_2_185_2_185_1">#REF!</definedName>
    <definedName name="SHARED_FORMULA_2_195_2_195_1" localSheetId="3">#REF!</definedName>
    <definedName name="SHARED_FORMULA_2_195_2_195_1">#REF!</definedName>
    <definedName name="SHARED_FORMULA_2_203_2_203_1" localSheetId="3">#REF!</definedName>
    <definedName name="SHARED_FORMULA_2_203_2_203_1">#REF!</definedName>
    <definedName name="SHARED_FORMULA_2_240_2_240_1" localSheetId="3">#REF!</definedName>
    <definedName name="SHARED_FORMULA_2_240_2_240_1">#REF!</definedName>
    <definedName name="SHARED_FORMULA_2_30_2_30_1" localSheetId="3">#REF!</definedName>
    <definedName name="SHARED_FORMULA_2_30_2_30_1">#REF!</definedName>
    <definedName name="SHARED_FORMULA_2_62_2_62_1" localSheetId="3">#REF!</definedName>
    <definedName name="SHARED_FORMULA_2_62_2_62_1">#REF!</definedName>
    <definedName name="SHARED_FORMULA_2_87_2_87_1" localSheetId="3">#REF!</definedName>
    <definedName name="SHARED_FORMULA_2_87_2_87_1">#REF!</definedName>
    <definedName name="SHARED_FORMULA_3_254_3_254_0" localSheetId="3">#REF!</definedName>
    <definedName name="SHARED_FORMULA_3_254_3_254_0">#REF!</definedName>
    <definedName name="SHARED_FORMULA_5_1029_5_1029_7" localSheetId="3">IF(#REF!="","",#REF!*#REF!)</definedName>
    <definedName name="SHARED_FORMULA_5_1029_5_1029_7">IF(#REF!="","",#REF!*#REF!)</definedName>
    <definedName name="SHARED_FORMULA_5_106_5_106_7" localSheetId="3">IF(#REF!="","",#REF!*#REF!)</definedName>
    <definedName name="SHARED_FORMULA_5_106_5_106_7">IF(#REF!="","",#REF!*#REF!)</definedName>
    <definedName name="SHARED_FORMULA_5_1067_5_1067_7" localSheetId="3">IF(#REF!="","",#REF!*#REF!)</definedName>
    <definedName name="SHARED_FORMULA_5_1067_5_1067_7">IF(#REF!="","",#REF!*#REF!)</definedName>
    <definedName name="SHARED_FORMULA_5_1098_5_1098_7" localSheetId="3">IF(#REF!="","",#REF!*#REF!)</definedName>
    <definedName name="SHARED_FORMULA_5_1098_5_1098_7">IF(#REF!="","",#REF!*#REF!)</definedName>
    <definedName name="SHARED_FORMULA_5_1131_5_1131_7" localSheetId="3">IF(#REF!="","",#REF!*#REF!)</definedName>
    <definedName name="SHARED_FORMULA_5_1131_5_1131_7">IF(#REF!="","",#REF!*#REF!)</definedName>
    <definedName name="SHARED_FORMULA_5_1160_5_1160_7" localSheetId="3">IF(#REF!="","",#REF!*#REF!)</definedName>
    <definedName name="SHARED_FORMULA_5_1160_5_1160_7">IF(#REF!="","",#REF!*#REF!)</definedName>
    <definedName name="SHARED_FORMULA_5_1191_5_1191_7" localSheetId="3">IF(#REF!="","",#REF!*#REF!)</definedName>
    <definedName name="SHARED_FORMULA_5_1191_5_1191_7">IF(#REF!="","",#REF!*#REF!)</definedName>
    <definedName name="SHARED_FORMULA_5_1215_5_1215_7" localSheetId="3">IF(#REF!="","",#REF!*#REF!)</definedName>
    <definedName name="SHARED_FORMULA_5_1215_5_1215_7">IF(#REF!="","",#REF!*#REF!)</definedName>
    <definedName name="SHARED_FORMULA_5_1253_5_1253_7" localSheetId="3">IF(#REF!="","",#REF!*#REF!)</definedName>
    <definedName name="SHARED_FORMULA_5_1253_5_1253_7">IF(#REF!="","",#REF!*#REF!)</definedName>
    <definedName name="SHARED_FORMULA_5_1284_5_1284_7" localSheetId="3">IF(#REF!="","",#REF!*#REF!)</definedName>
    <definedName name="SHARED_FORMULA_5_1284_5_1284_7">IF(#REF!="","",#REF!*#REF!)</definedName>
    <definedName name="SHARED_FORMULA_5_13_5_13_7" localSheetId="3">IF(#REF!="","",#REF!*#REF!)</definedName>
    <definedName name="SHARED_FORMULA_5_13_5_13_7">IF(#REF!="","",#REF!*#REF!)</definedName>
    <definedName name="SHARED_FORMULA_5_1348_5_1348_7" localSheetId="3">IF(#REF!="","",#REF!*#REF!)</definedName>
    <definedName name="SHARED_FORMULA_5_1348_5_1348_7">IF(#REF!="","",#REF!*#REF!)</definedName>
    <definedName name="SHARED_FORMULA_5_1370_5_1370_7" localSheetId="3">IF(#REF!="","",#REF!*#REF!)</definedName>
    <definedName name="SHARED_FORMULA_5_1370_5_1370_7">IF(#REF!="","",#REF!*#REF!)</definedName>
    <definedName name="SHARED_FORMULA_5_1401_5_1401_7" localSheetId="3">IF(#REF!="","",#REF!*#REF!)</definedName>
    <definedName name="SHARED_FORMULA_5_1401_5_1401_7">IF(#REF!="","",#REF!*#REF!)</definedName>
    <definedName name="SHARED_FORMULA_5_1433_5_1433_7" localSheetId="3">IF(#REF!="","",#REF!*#REF!)</definedName>
    <definedName name="SHARED_FORMULA_5_1433_5_1433_7">IF(#REF!="","",#REF!*#REF!)</definedName>
    <definedName name="SHARED_FORMULA_5_168_5_168_7" localSheetId="3">IF(#REF!="","",#REF!*#REF!)</definedName>
    <definedName name="SHARED_FORMULA_5_168_5_168_7">IF(#REF!="","",#REF!*#REF!)</definedName>
    <definedName name="SHARED_FORMULA_5_200_5_200_7" localSheetId="3">IF(#REF!="","",#REF!*#REF!)</definedName>
    <definedName name="SHARED_FORMULA_5_200_5_200_7">IF(#REF!="","",#REF!*#REF!)</definedName>
    <definedName name="SHARED_FORMULA_5_230_5_230_7" localSheetId="3">IF(#REF!="","",#REF!*#REF!)</definedName>
    <definedName name="SHARED_FORMULA_5_230_5_230_7">IF(#REF!="","",#REF!*#REF!)</definedName>
    <definedName name="SHARED_FORMULA_5_263_5_263_7" localSheetId="3">IF(#REF!="","",#REF!*#REF!)</definedName>
    <definedName name="SHARED_FORMULA_5_263_5_263_7">IF(#REF!="","",#REF!*#REF!)</definedName>
    <definedName name="SHARED_FORMULA_5_293_5_293_7" localSheetId="3">IF(#REF!="","",#REF!*#REF!)</definedName>
    <definedName name="SHARED_FORMULA_5_293_5_293_7">IF(#REF!="","",#REF!*#REF!)</definedName>
    <definedName name="SHARED_FORMULA_5_325_5_325_7" localSheetId="3">IF(#REF!="","",#REF!*#REF!)</definedName>
    <definedName name="SHARED_FORMULA_5_325_5_325_7">IF(#REF!="","",#REF!*#REF!)</definedName>
    <definedName name="SHARED_FORMULA_5_355_5_355_7" localSheetId="3">IF(#REF!="","",#REF!*#REF!)</definedName>
    <definedName name="SHARED_FORMULA_5_355_5_355_7">IF(#REF!="","",#REF!*#REF!)</definedName>
    <definedName name="SHARED_FORMULA_5_386_5_386_7" localSheetId="3">IF(#REF!="","",#REF!*#REF!)</definedName>
    <definedName name="SHARED_FORMULA_5_386_5_386_7">IF(#REF!="","",#REF!*#REF!)</definedName>
    <definedName name="SHARED_FORMULA_5_416_5_416_7" localSheetId="3">IF(#REF!="","",#REF!*#REF!)</definedName>
    <definedName name="SHARED_FORMULA_5_416_5_416_7">IF(#REF!="","",#REF!*#REF!)</definedName>
    <definedName name="SHARED_FORMULA_5_44_5_44_7" localSheetId="3">IF(#REF!="","",#REF!*#REF!)</definedName>
    <definedName name="SHARED_FORMULA_5_44_5_44_7">IF(#REF!="","",#REF!*#REF!)</definedName>
    <definedName name="SHARED_FORMULA_5_441_5_441_0" localSheetId="3">ROUND(#REF!*#REF!,2)</definedName>
    <definedName name="SHARED_FORMULA_5_441_5_441_0">ROUND(#REF!*#REF!,2)</definedName>
    <definedName name="SHARED_FORMULA_5_449_5_449_7" localSheetId="3">IF(#REF!="","",#REF!*#REF!)</definedName>
    <definedName name="SHARED_FORMULA_5_449_5_449_7">IF(#REF!="","",#REF!*#REF!)</definedName>
    <definedName name="SHARED_FORMULA_5_480_5_480_7" localSheetId="3">IF(#REF!="","",#REF!*#REF!)</definedName>
    <definedName name="SHARED_FORMULA_5_480_5_480_7">IF(#REF!="","",#REF!*#REF!)</definedName>
    <definedName name="SHARED_FORMULA_5_509_5_509_7" localSheetId="3">IF(#REF!="","",#REF!*#REF!)</definedName>
    <definedName name="SHARED_FORMULA_5_509_5_509_7">IF(#REF!="","",#REF!*#REF!)</definedName>
    <definedName name="SHARED_FORMULA_5_540_5_540_7" localSheetId="3">IF(#REF!="","",#REF!*#REF!)</definedName>
    <definedName name="SHARED_FORMULA_5_540_5_540_7">IF(#REF!="","",#REF!*#REF!)</definedName>
    <definedName name="SHARED_FORMULA_5_571_5_571_7" localSheetId="3">IF(#REF!="","",#REF!*#REF!)</definedName>
    <definedName name="SHARED_FORMULA_5_571_5_571_7">IF(#REF!="","",#REF!*#REF!)</definedName>
    <definedName name="SHARED_FORMULA_5_603_5_603_7" localSheetId="3">IF(#REF!="","",#REF!*#REF!)</definedName>
    <definedName name="SHARED_FORMULA_5_603_5_603_7">IF(#REF!="","",#REF!*#REF!)</definedName>
    <definedName name="SHARED_FORMULA_5_635_5_635_7" localSheetId="3">IF(#REF!="","",#REF!*#REF!)</definedName>
    <definedName name="SHARED_FORMULA_5_635_5_635_7">IF(#REF!="","",#REF!*#REF!)</definedName>
    <definedName name="SHARED_FORMULA_5_664_5_664_7" localSheetId="3">IF(#REF!="","",#REF!*#REF!)</definedName>
    <definedName name="SHARED_FORMULA_5_664_5_664_7">IF(#REF!="","",#REF!*#REF!)</definedName>
    <definedName name="SHARED_FORMULA_5_695_5_695_7" localSheetId="3">IF(#REF!="","",#REF!*#REF!)</definedName>
    <definedName name="SHARED_FORMULA_5_695_5_695_7">IF(#REF!="","",#REF!*#REF!)</definedName>
    <definedName name="SHARED_FORMULA_5_719_5_719_7" localSheetId="3">IF(#REF!="","",#REF!*#REF!)</definedName>
    <definedName name="SHARED_FORMULA_5_719_5_719_7">IF(#REF!="","",#REF!*#REF!)</definedName>
    <definedName name="SHARED_FORMULA_5_75_5_75_7" localSheetId="3">IF(#REF!="","",#REF!*#REF!)</definedName>
    <definedName name="SHARED_FORMULA_5_75_5_75_7">IF(#REF!="","",#REF!*#REF!)</definedName>
    <definedName name="SHARED_FORMULA_5_750_5_750_7" localSheetId="3">IF(#REF!="","",#REF!*#REF!)</definedName>
    <definedName name="SHARED_FORMULA_5_750_5_750_7">IF(#REF!="","",#REF!*#REF!)</definedName>
    <definedName name="SHARED_FORMULA_5_788_5_788_7" localSheetId="3">IF(#REF!="","",#REF!*#REF!)</definedName>
    <definedName name="SHARED_FORMULA_5_788_5_788_7">IF(#REF!="","",#REF!*#REF!)</definedName>
    <definedName name="SHARED_FORMULA_5_812_5_812_7" localSheetId="3">IF(#REF!="","",#REF!*#REF!)</definedName>
    <definedName name="SHARED_FORMULA_5_812_5_812_7">IF(#REF!="","",#REF!*#REF!)</definedName>
    <definedName name="SHARED_FORMULA_5_874_5_874_7" localSheetId="3">IF(#REF!="","",ROUND(#REF!*#REF!,2))</definedName>
    <definedName name="SHARED_FORMULA_5_874_5_874_7">IF(#REF!="","",ROUND(#REF!*#REF!,2))</definedName>
    <definedName name="SHARED_FORMULA_5_9_5_9_3" localSheetId="3">ROUND(#REF!*#REF!,2)</definedName>
    <definedName name="SHARED_FORMULA_5_9_5_9_3">ROUND(#REF!*#REF!,2)</definedName>
    <definedName name="SHARED_FORMULA_5_905_5_905_7" localSheetId="3">IF(#REF!="","",#REF!*#REF!)</definedName>
    <definedName name="SHARED_FORMULA_5_905_5_905_7">IF(#REF!="","",#REF!*#REF!)</definedName>
    <definedName name="SHARED_FORMULA_5_944_5_944_7" localSheetId="3">IF(#REF!="","",#REF!*#REF!)</definedName>
    <definedName name="SHARED_FORMULA_5_944_5_944_7">IF(#REF!="","",#REF!*#REF!)</definedName>
    <definedName name="SHARED_FORMULA_5_976_5_976_7" localSheetId="3">IF(#REF!="","",#REF!*#REF!)</definedName>
    <definedName name="SHARED_FORMULA_5_976_5_976_7">IF(#REF!="","",#REF!*#REF!)</definedName>
    <definedName name="SHARED_FORMULA_5_998_5_998_7" localSheetId="3">IF(#REF!="","",#REF!*#REF!)</definedName>
    <definedName name="SHARED_FORMULA_5_998_5_998_7">IF(#REF!="","",#REF!*#REF!)</definedName>
    <definedName name="SHARED_FORMULA_6_1025_6_1025_7" localSheetId="3">IF(ISNUMBER(#REF!),INDIRECT(ADDRESS(INT((ROW(#REF!)-2)/31)*31+2,4))*#REF!,"")</definedName>
    <definedName name="SHARED_FORMULA_6_1025_6_1025_7">IF(ISNUMBER(#REF!),INDIRECT(ADDRESS(INT((ROW(#REF!)-2)/31)*31+2,4))*#REF!,"")</definedName>
    <definedName name="SHARED_FORMULA_6_1056_6_1056_7" localSheetId="3">IF(ISNUMBER(#REF!),INDIRECT(ADDRESS(INT((ROW(#REF!)-2)/31)*31+2,4))*#REF!,"")</definedName>
    <definedName name="SHARED_FORMULA_6_1056_6_1056_7">IF(ISNUMBER(#REF!),INDIRECT(ADDRESS(INT((ROW(#REF!)-2)/31)*31+2,4))*#REF!,"")</definedName>
    <definedName name="SHARED_FORMULA_6_1087_6_1087_7" localSheetId="3">IF(ISNUMBER(#REF!),INDIRECT(ADDRESS(INT((ROW(#REF!)-2)/31)*31+2,4))*#REF!,"")</definedName>
    <definedName name="SHARED_FORMULA_6_1087_6_1087_7">IF(ISNUMBER(#REF!),INDIRECT(ADDRESS(INT((ROW(#REF!)-2)/31)*31+2,4))*#REF!,"")</definedName>
    <definedName name="SHARED_FORMULA_6_1118_6_1118_7" localSheetId="3">IF(ISNUMBER(#REF!),INDIRECT(ADDRESS(INT((ROW(#REF!)-2)/31)*31+2,4))*#REF!,"")</definedName>
    <definedName name="SHARED_FORMULA_6_1118_6_1118_7">IF(ISNUMBER(#REF!),INDIRECT(ADDRESS(INT((ROW(#REF!)-2)/31)*31+2,4))*#REF!,"")</definedName>
    <definedName name="SHARED_FORMULA_6_1149_6_1149_7" localSheetId="3">IF(ISNUMBER(#REF!),INDIRECT(ADDRESS(INT((ROW(#REF!)-2)/31)*31+2,4))*#REF!,"")</definedName>
    <definedName name="SHARED_FORMULA_6_1149_6_1149_7">IF(ISNUMBER(#REF!),INDIRECT(ADDRESS(INT((ROW(#REF!)-2)/31)*31+2,4))*#REF!,"")</definedName>
    <definedName name="SHARED_FORMULA_6_1180_6_1180_7" localSheetId="3">IF(ISNUMBER(#REF!),INDIRECT(ADDRESS(INT((ROW(#REF!)-2)/31)*31+2,4))*#REF!,"")</definedName>
    <definedName name="SHARED_FORMULA_6_1180_6_1180_7">IF(ISNUMBER(#REF!),INDIRECT(ADDRESS(INT((ROW(#REF!)-2)/31)*31+2,4))*#REF!,"")</definedName>
    <definedName name="SHARED_FORMULA_6_12_6_12_1" localSheetId="3">IF(#REF!="","",#REF!&amp;#REF!)</definedName>
    <definedName name="SHARED_FORMULA_6_12_6_12_1">IF(#REF!="","",#REF!&amp;#REF!)</definedName>
    <definedName name="SHARED_FORMULA_6_1211_6_1211_7" localSheetId="3">IF(ISNUMBER(#REF!),INDIRECT(ADDRESS(INT((ROW(#REF!)-2)/31)*31+2,4))*#REF!,"")</definedName>
    <definedName name="SHARED_FORMULA_6_1211_6_1211_7">IF(ISNUMBER(#REF!),INDIRECT(ADDRESS(INT((ROW(#REF!)-2)/31)*31+2,4))*#REF!,"")</definedName>
    <definedName name="SHARED_FORMULA_6_1242_6_1242_7" localSheetId="3">IF(ISNUMBER(#REF!),INDIRECT(ADDRESS(INT((ROW(#REF!)-2)/31)*31+2,4))*#REF!,"")</definedName>
    <definedName name="SHARED_FORMULA_6_1242_6_1242_7">IF(ISNUMBER(#REF!),INDIRECT(ADDRESS(INT((ROW(#REF!)-2)/31)*31+2,4))*#REF!,"")</definedName>
    <definedName name="SHARED_FORMULA_6_126_6_126_7" localSheetId="3">IF(ISNUMBER(#REF!),INDIRECT(ADDRESS(INT((ROW(#REF!)-2)/31)*31+2,4))*#REF!,"")</definedName>
    <definedName name="SHARED_FORMULA_6_126_6_126_7">IF(ISNUMBER(#REF!),INDIRECT(ADDRESS(INT((ROW(#REF!)-2)/31)*31+2,4))*#REF!,"")</definedName>
    <definedName name="SHARED_FORMULA_6_1273_6_1273_7" localSheetId="3">IF(ISNUMBER(#REF!),INDIRECT(ADDRESS(INT((ROW(#REF!)-2)/31)*31+2,4))*#REF!,"")</definedName>
    <definedName name="SHARED_FORMULA_6_1273_6_1273_7">IF(ISNUMBER(#REF!),INDIRECT(ADDRESS(INT((ROW(#REF!)-2)/31)*31+2,4))*#REF!,"")</definedName>
    <definedName name="SHARED_FORMULA_6_1304_6_1304_7" localSheetId="3">IF(ISNUMBER(#REF!),INDIRECT(ADDRESS(INT((ROW(#REF!)-2)/31)*31+2,4))*#REF!,"")</definedName>
    <definedName name="SHARED_FORMULA_6_1304_6_1304_7">IF(ISNUMBER(#REF!),INDIRECT(ADDRESS(INT((ROW(#REF!)-2)/31)*31+2,4))*#REF!,"")</definedName>
    <definedName name="SHARED_FORMULA_6_1335_6_1335_7" localSheetId="3">IF(ISNUMBER(#REF!),INDIRECT(ADDRESS(INT((ROW(#REF!)-2)/31)*31+2,4))*#REF!,"")</definedName>
    <definedName name="SHARED_FORMULA_6_1335_6_1335_7">IF(ISNUMBER(#REF!),INDIRECT(ADDRESS(INT((ROW(#REF!)-2)/31)*31+2,4))*#REF!,"")</definedName>
    <definedName name="SHARED_FORMULA_6_1366_6_1366_7" localSheetId="3">IF(ISNUMBER(#REF!),INDIRECT(ADDRESS(INT((ROW(#REF!)-2)/31)*31+2,4))*#REF!,"")</definedName>
    <definedName name="SHARED_FORMULA_6_1366_6_1366_7">IF(ISNUMBER(#REF!),INDIRECT(ADDRESS(INT((ROW(#REF!)-2)/31)*31+2,4))*#REF!,"")</definedName>
    <definedName name="SHARED_FORMULA_6_137_6_137_1" localSheetId="3">IF(#REF!="","",#REF!&amp;#REF!)</definedName>
    <definedName name="SHARED_FORMULA_6_137_6_137_1">IF(#REF!="","",#REF!&amp;#REF!)</definedName>
    <definedName name="SHARED_FORMULA_6_1397_6_1397_7" localSheetId="3">IF(ISNUMBER(#REF!),INDIRECT(ADDRESS(INT((ROW(#REF!)-2)/31)*31+2,4))*#REF!,"")</definedName>
    <definedName name="SHARED_FORMULA_6_1397_6_1397_7">IF(ISNUMBER(#REF!),INDIRECT(ADDRESS(INT((ROW(#REF!)-2)/31)*31+2,4))*#REF!,"")</definedName>
    <definedName name="SHARED_FORMULA_6_157_6_157_7" localSheetId="3">IF(ISNUMBER(#REF!),INDIRECT(ADDRESS(INT((ROW(#REF!)-2)/31)*31+2,4))*#REF!,"")</definedName>
    <definedName name="SHARED_FORMULA_6_157_6_157_7">IF(ISNUMBER(#REF!),INDIRECT(ADDRESS(INT((ROW(#REF!)-2)/31)*31+2,4))*#REF!,"")</definedName>
    <definedName name="SHARED_FORMULA_6_162_6_162_1" localSheetId="3">IF(#REF!="","",#REF!&amp;#REF!)</definedName>
    <definedName name="SHARED_FORMULA_6_162_6_162_1">IF(#REF!="","",#REF!&amp;#REF!)</definedName>
    <definedName name="SHARED_FORMULA_6_172_6_172_1" localSheetId="3">IF(#REF!="","",#REF!&amp;#REF!)</definedName>
    <definedName name="SHARED_FORMULA_6_172_6_172_1">IF(#REF!="","",#REF!&amp;#REF!)</definedName>
    <definedName name="SHARED_FORMULA_6_184_6_184_1" localSheetId="3">IF(#REF!="","",#REF!&amp;#REF!)</definedName>
    <definedName name="SHARED_FORMULA_6_184_6_184_1">IF(#REF!="","",#REF!&amp;#REF!)</definedName>
    <definedName name="SHARED_FORMULA_6_188_6_188_7" localSheetId="3">IF(ISNUMBER(#REF!),INDIRECT(ADDRESS(INT((ROW(#REF!)-2)/31)*31+2,4))*#REF!,"")</definedName>
    <definedName name="SHARED_FORMULA_6_188_6_188_7">IF(ISNUMBER(#REF!),INDIRECT(ADDRESS(INT((ROW(#REF!)-2)/31)*31+2,4))*#REF!,"")</definedName>
    <definedName name="SHARED_FORMULA_6_194_6_194_1" localSheetId="3">IF(#REF!="","",#REF!&amp;#REF!)</definedName>
    <definedName name="SHARED_FORMULA_6_194_6_194_1">IF(#REF!="","",#REF!&amp;#REF!)</definedName>
    <definedName name="SHARED_FORMULA_6_2_6_2_7" localSheetId="3">IF(ISNUMBER(#REF!),INDIRECT(ADDRESS(INT((ROW(#REF!)-2)/31)*31+2,4))*#REF!,"")</definedName>
    <definedName name="SHARED_FORMULA_6_2_6_2_7">IF(ISNUMBER(#REF!),INDIRECT(ADDRESS(INT((ROW(#REF!)-2)/31)*31+2,4))*#REF!,"")</definedName>
    <definedName name="SHARED_FORMULA_6_20_6_20_3" localSheetId="3">#REF!/#REF!</definedName>
    <definedName name="SHARED_FORMULA_6_20_6_20_3">#REF!/#REF!</definedName>
    <definedName name="SHARED_FORMULA_6_219_6_219_7" localSheetId="3">IF(ISNUMBER(#REF!),INDIRECT(ADDRESS(INT((ROW(#REF!)-2)/31)*31+2,4))*#REF!,"")</definedName>
    <definedName name="SHARED_FORMULA_6_219_6_219_7">IF(ISNUMBER(#REF!),INDIRECT(ADDRESS(INT((ROW(#REF!)-2)/31)*31+2,4))*#REF!,"")</definedName>
    <definedName name="SHARED_FORMULA_6_233_6_233_1" localSheetId="3">IF(#REF!="","",#REF!&amp;#REF!)</definedName>
    <definedName name="SHARED_FORMULA_6_233_6_233_1">IF(#REF!="","",#REF!&amp;#REF!)</definedName>
    <definedName name="SHARED_FORMULA_6_250_6_250_7" localSheetId="3">IF(ISNUMBER(#REF!),INDIRECT(ADDRESS(INT((ROW(#REF!)-2)/31)*31+2,4))*#REF!,"")</definedName>
    <definedName name="SHARED_FORMULA_6_250_6_250_7">IF(ISNUMBER(#REF!),INDIRECT(ADDRESS(INT((ROW(#REF!)-2)/31)*31+2,4))*#REF!,"")</definedName>
    <definedName name="SHARED_FORMULA_6_281_6_281_7" localSheetId="3">IF(ISNUMBER(#REF!),INDIRECT(ADDRESS(INT((ROW(#REF!)-2)/31)*31+2,4))*#REF!,"")</definedName>
    <definedName name="SHARED_FORMULA_6_281_6_281_7">IF(ISNUMBER(#REF!),INDIRECT(ADDRESS(INT((ROW(#REF!)-2)/31)*31+2,4))*#REF!,"")</definedName>
    <definedName name="SHARED_FORMULA_6_312_6_312_7" localSheetId="3">IF(ISNUMBER(#REF!),INDIRECT(ADDRESS(INT((ROW(#REF!)-2)/31)*31+2,4))*#REF!,"")</definedName>
    <definedName name="SHARED_FORMULA_6_312_6_312_7">IF(ISNUMBER(#REF!),INDIRECT(ADDRESS(INT((ROW(#REF!)-2)/31)*31+2,4))*#REF!,"")</definedName>
    <definedName name="SHARED_FORMULA_6_33_6_33_7" localSheetId="3">IF(ISNUMBER(#REF!),INDIRECT(ADDRESS(INT((ROW(#REF!)-2)/31)*31+2,4))*#REF!,"")</definedName>
    <definedName name="SHARED_FORMULA_6_33_6_33_7">IF(ISNUMBER(#REF!),INDIRECT(ADDRESS(INT((ROW(#REF!)-2)/31)*31+2,4))*#REF!,"")</definedName>
    <definedName name="SHARED_FORMULA_6_343_6_343_7" localSheetId="3">IF(ISNUMBER(#REF!),INDIRECT(ADDRESS(INT((ROW(#REF!)-2)/31)*31+2,4))*#REF!,"")</definedName>
    <definedName name="SHARED_FORMULA_6_343_6_343_7">IF(ISNUMBER(#REF!),INDIRECT(ADDRESS(INT((ROW(#REF!)-2)/31)*31+2,4))*#REF!,"")</definedName>
    <definedName name="SHARED_FORMULA_6_374_6_374_7" localSheetId="3">IF(ISNUMBER(#REF!),INDIRECT(ADDRESS(INT((ROW(#REF!)-2)/31)*31+2,4))*#REF!,"")</definedName>
    <definedName name="SHARED_FORMULA_6_374_6_374_7">IF(ISNUMBER(#REF!),INDIRECT(ADDRESS(INT((ROW(#REF!)-2)/31)*31+2,4))*#REF!,"")</definedName>
    <definedName name="SHARED_FORMULA_6_39_6_39_1" localSheetId="3">ROUND(#REF!*#REF!,2)</definedName>
    <definedName name="SHARED_FORMULA_6_39_6_39_1">ROUND(#REF!*#REF!,2)</definedName>
    <definedName name="SHARED_FORMULA_6_405_6_405_7" localSheetId="3">IF(ISNUMBER(#REF!),INDIRECT(ADDRESS(INT((ROW(#REF!)-2)/31)*31+2,4))*#REF!,"")</definedName>
    <definedName name="SHARED_FORMULA_6_405_6_405_7">IF(ISNUMBER(#REF!),INDIRECT(ADDRESS(INT((ROW(#REF!)-2)/31)*31+2,4))*#REF!,"")</definedName>
    <definedName name="SHARED_FORMULA_6_436_6_436_7" localSheetId="3">IF(ISNUMBER(#REF!),INDIRECT(ADDRESS(INT((ROW(#REF!)-2)/31)*31+2,4))*#REF!,"")</definedName>
    <definedName name="SHARED_FORMULA_6_436_6_436_7">IF(ISNUMBER(#REF!),INDIRECT(ADDRESS(INT((ROW(#REF!)-2)/31)*31+2,4))*#REF!,"")</definedName>
    <definedName name="SHARED_FORMULA_6_467_6_467_7" localSheetId="3">IF(ISNUMBER(#REF!),INDIRECT(ADDRESS(INT((ROW(#REF!)-2)/31)*31+2,4))*#REF!,"")</definedName>
    <definedName name="SHARED_FORMULA_6_467_6_467_7">IF(ISNUMBER(#REF!),INDIRECT(ADDRESS(INT((ROW(#REF!)-2)/31)*31+2,4))*#REF!,"")</definedName>
    <definedName name="SHARED_FORMULA_6_498_6_498_7" localSheetId="3">IF(ISNUMBER(#REF!),INDIRECT(ADDRESS(INT((ROW(#REF!)-2)/31)*31+2,4))*#REF!,"")</definedName>
    <definedName name="SHARED_FORMULA_6_498_6_498_7">IF(ISNUMBER(#REF!),INDIRECT(ADDRESS(INT((ROW(#REF!)-2)/31)*31+2,4))*#REF!,"")</definedName>
    <definedName name="SHARED_FORMULA_6_529_6_529_7" localSheetId="3">IF(ISNUMBER(#REF!),INDIRECT(ADDRESS(INT((ROW(#REF!)-2)/31)*31+2,4))*#REF!,"")</definedName>
    <definedName name="SHARED_FORMULA_6_529_6_529_7">IF(ISNUMBER(#REF!),INDIRECT(ADDRESS(INT((ROW(#REF!)-2)/31)*31+2,4))*#REF!,"")</definedName>
    <definedName name="SHARED_FORMULA_6_560_6_560_7" localSheetId="3">IF(ISNUMBER(#REF!),INDIRECT(ADDRESS(INT((ROW(#REF!)-2)/31)*31+2,4))*#REF!,"")</definedName>
    <definedName name="SHARED_FORMULA_6_560_6_560_7">IF(ISNUMBER(#REF!),INDIRECT(ADDRESS(INT((ROW(#REF!)-2)/31)*31+2,4))*#REF!,"")</definedName>
    <definedName name="SHARED_FORMULA_6_591_6_591_7" localSheetId="3">IF(ISNUMBER(#REF!),INDIRECT(ADDRESS(INT((ROW(#REF!)-2)/31)*31+2,4))*#REF!,"")</definedName>
    <definedName name="SHARED_FORMULA_6_591_6_591_7">IF(ISNUMBER(#REF!),INDIRECT(ADDRESS(INT((ROW(#REF!)-2)/31)*31+2,4))*#REF!,"")</definedName>
    <definedName name="SHARED_FORMULA_6_622_6_622_7" localSheetId="3">IF(ISNUMBER(#REF!),INDIRECT(ADDRESS(INT((ROW(#REF!)-2)/31)*31+2,4))*#REF!,"")</definedName>
    <definedName name="SHARED_FORMULA_6_622_6_622_7">IF(ISNUMBER(#REF!),INDIRECT(ADDRESS(INT((ROW(#REF!)-2)/31)*31+2,4))*#REF!,"")</definedName>
    <definedName name="SHARED_FORMULA_6_64_6_64_7" localSheetId="3">IF(ISNUMBER(#REF!),INDIRECT(ADDRESS(INT((ROW(#REF!)-2)/31)*31+2,4))*#REF!,"")</definedName>
    <definedName name="SHARED_FORMULA_6_64_6_64_7">IF(ISNUMBER(#REF!),INDIRECT(ADDRESS(INT((ROW(#REF!)-2)/31)*31+2,4))*#REF!,"")</definedName>
    <definedName name="SHARED_FORMULA_6_653_6_653_7" localSheetId="3">IF(ISNUMBER(#REF!),INDIRECT(ADDRESS(INT((ROW(#REF!)-2)/31)*31+2,4))*#REF!,"")</definedName>
    <definedName name="SHARED_FORMULA_6_653_6_653_7">IF(ISNUMBER(#REF!),INDIRECT(ADDRESS(INT((ROW(#REF!)-2)/31)*31+2,4))*#REF!,"")</definedName>
    <definedName name="SHARED_FORMULA_6_684_6_684_7" localSheetId="3">IF(ISNUMBER(#REF!),INDIRECT(ADDRESS(INT((ROW(#REF!)-2)/31)*31+2,4))*#REF!,"")</definedName>
    <definedName name="SHARED_FORMULA_6_684_6_684_7">IF(ISNUMBER(#REF!),INDIRECT(ADDRESS(INT((ROW(#REF!)-2)/31)*31+2,4))*#REF!,"")</definedName>
    <definedName name="SHARED_FORMULA_6_715_6_715_7" localSheetId="3">IF(ISNUMBER(#REF!),INDIRECT(ADDRESS(INT((ROW(#REF!)-2)/31)*31+2,4))*#REF!,"")</definedName>
    <definedName name="SHARED_FORMULA_6_715_6_715_7">IF(ISNUMBER(#REF!),INDIRECT(ADDRESS(INT((ROW(#REF!)-2)/31)*31+2,4))*#REF!,"")</definedName>
    <definedName name="SHARED_FORMULA_6_7345_6_7345_2" localSheetId="3">#REF!+#REF!-#REF!</definedName>
    <definedName name="SHARED_FORMULA_6_7345_6_7345_2">#REF!+#REF!-#REF!</definedName>
    <definedName name="SHARED_FORMULA_6_746_6_746_7" localSheetId="3">IF(ISNUMBER(#REF!),INDIRECT(ADDRESS(INT((ROW(#REF!)-2)/31)*31+2,4))*#REF!,"")</definedName>
    <definedName name="SHARED_FORMULA_6_746_6_746_7">IF(ISNUMBER(#REF!),INDIRECT(ADDRESS(INT((ROW(#REF!)-2)/31)*31+2,4))*#REF!,"")</definedName>
    <definedName name="SHARED_FORMULA_6_77_6_77_1" localSheetId="3">IF(#REF!="","",#REF!&amp;#REF!)</definedName>
    <definedName name="SHARED_FORMULA_6_77_6_77_1">IF(#REF!="","",#REF!&amp;#REF!)</definedName>
    <definedName name="SHARED_FORMULA_6_777_6_777_7" localSheetId="3">IF(ISNUMBER(#REF!),INDIRECT(ADDRESS(INT((ROW(#REF!)-2)/31)*31+2,4))*#REF!,"")</definedName>
    <definedName name="SHARED_FORMULA_6_777_6_777_7">IF(ISNUMBER(#REF!),INDIRECT(ADDRESS(INT((ROW(#REF!)-2)/31)*31+2,4))*#REF!,"")</definedName>
    <definedName name="SHARED_FORMULA_6_808_6_808_7" localSheetId="3">IF(ISNUMBER(#REF!),INDIRECT(ADDRESS(INT((ROW(#REF!)-2)/31)*31+2,4))*#REF!,"")</definedName>
    <definedName name="SHARED_FORMULA_6_808_6_808_7">IF(ISNUMBER(#REF!),INDIRECT(ADDRESS(INT((ROW(#REF!)-2)/31)*31+2,4))*#REF!,"")</definedName>
    <definedName name="SHARED_FORMULA_6_839_6_839_7" localSheetId="3">IF(ISNUMBER(#REF!),INDIRECT(ADDRESS(INT((ROW(#REF!)-2)/31)*31+2,4))*#REF!,"")</definedName>
    <definedName name="SHARED_FORMULA_6_839_6_839_7">IF(ISNUMBER(#REF!),INDIRECT(ADDRESS(INT((ROW(#REF!)-2)/31)*31+2,4))*#REF!,"")</definedName>
    <definedName name="SHARED_FORMULA_6_870_6_870_7" localSheetId="3">IF(ISNUMBER(#REF!),INDIRECT(ADDRESS(INT((ROW(#REF!)-2)/31)*31+2,4))*#REF!,"")</definedName>
    <definedName name="SHARED_FORMULA_6_870_6_870_7">IF(ISNUMBER(#REF!),INDIRECT(ADDRESS(INT((ROW(#REF!)-2)/31)*31+2,4))*#REF!,"")</definedName>
    <definedName name="SHARED_FORMULA_6_9_6_9_3" localSheetId="3">#REF!/#REF!</definedName>
    <definedName name="SHARED_FORMULA_6_9_6_9_3">#REF!/#REF!</definedName>
    <definedName name="SHARED_FORMULA_6_901_6_901_7" localSheetId="3">IF(ISNUMBER(#REF!),INDIRECT(ADDRESS(INT((ROW(#REF!)-2)/31)*31+2,4))*#REF!,"")</definedName>
    <definedName name="SHARED_FORMULA_6_901_6_901_7">IF(ISNUMBER(#REF!),INDIRECT(ADDRESS(INT((ROW(#REF!)-2)/31)*31+2,4))*#REF!,"")</definedName>
    <definedName name="SHARED_FORMULA_6_932_6_932_7" localSheetId="3">IF(ISNUMBER(#REF!),INDIRECT(ADDRESS(INT((ROW(#REF!)-2)/31)*31+2,4))*#REF!,"")</definedName>
    <definedName name="SHARED_FORMULA_6_932_6_932_7">IF(ISNUMBER(#REF!),INDIRECT(ADDRESS(INT((ROW(#REF!)-2)/31)*31+2,4))*#REF!,"")</definedName>
    <definedName name="SHARED_FORMULA_6_95_6_95_7" localSheetId="3">IF(ISNUMBER(#REF!),INDIRECT(ADDRESS(INT((ROW(#REF!)-2)/31)*31+2,4))*#REF!,"")</definedName>
    <definedName name="SHARED_FORMULA_6_95_6_95_7">IF(ISNUMBER(#REF!),INDIRECT(ADDRESS(INT((ROW(#REF!)-2)/31)*31+2,4))*#REF!,"")</definedName>
    <definedName name="SHARED_FORMULA_6_963_6_963_7" localSheetId="3">IF(ISNUMBER(#REF!),INDIRECT(ADDRESS(INT((ROW(#REF!)-2)/31)*31+2,4))*#REF!,"")</definedName>
    <definedName name="SHARED_FORMULA_6_963_6_963_7">IF(ISNUMBER(#REF!),INDIRECT(ADDRESS(INT((ROW(#REF!)-2)/31)*31+2,4))*#REF!,"")</definedName>
    <definedName name="SHARED_FORMULA_6_994_6_994_7" localSheetId="3">IF(ISNUMBER(#REF!),INDIRECT(ADDRESS(INT((ROW(#REF!)-2)/31)*31+2,4))*#REF!,"")</definedName>
    <definedName name="SHARED_FORMULA_6_994_6_994_7">IF(ISNUMBER(#REF!),INDIRECT(ADDRESS(INT((ROW(#REF!)-2)/31)*31+2,4))*#REF!,"")</definedName>
    <definedName name="SHARED_FORMULA_7_102_7_102_2" localSheetId="3">ROUND(#REF!*#REF!,2)</definedName>
    <definedName name="SHARED_FORMULA_7_102_7_102_2">ROUND(#REF!*#REF!,2)</definedName>
    <definedName name="SHARED_FORMULA_7_11_7_11_3" localSheetId="3">#REF!+#REF!</definedName>
    <definedName name="SHARED_FORMULA_7_11_7_11_3">#REF!+#REF!</definedName>
    <definedName name="SHARED_FORMULA_7_114_7_114_2" localSheetId="3">ROUND(#REF!*#REF!,2)</definedName>
    <definedName name="SHARED_FORMULA_7_114_7_114_2">ROUND(#REF!*#REF!,2)</definedName>
    <definedName name="SHARED_FORMULA_7_187_7_187_2" localSheetId="3">ROUND(#REF!*#REF!,2)</definedName>
    <definedName name="SHARED_FORMULA_7_187_7_187_2">ROUND(#REF!*#REF!,2)</definedName>
    <definedName name="SHARED_FORMULA_7_23_7_23_2" localSheetId="3">ROUND(#REF!*#REF!,4)</definedName>
    <definedName name="SHARED_FORMULA_7_23_7_23_2">ROUND(#REF!*#REF!,4)</definedName>
    <definedName name="SHARED_FORMULA_7_239_7_239_0" localSheetId="3">ROUND(#REF!*#REF!*#REF!*#REF!,2)</definedName>
    <definedName name="SHARED_FORMULA_7_239_7_239_0">ROUND(#REF!*#REF!*#REF!*#REF!,2)</definedName>
    <definedName name="SHARED_FORMULA_7_29_7_29_3" localSheetId="3">#REF!+#REF!</definedName>
    <definedName name="SHARED_FORMULA_7_29_7_29_3">#REF!+#REF!</definedName>
    <definedName name="SHARED_FORMULA_7_65_7_65_2" localSheetId="3">ROUND(#REF!*#REF!,2)</definedName>
    <definedName name="SHARED_FORMULA_7_65_7_65_2">ROUND(#REF!*#REF!,2)</definedName>
    <definedName name="SHARED_FORMULA_7_89_7_89_2" localSheetId="3">ROUND(#REF!*#REF!,2)</definedName>
    <definedName name="SHARED_FORMULA_7_89_7_89_2">ROUND(#REF!*#REF!,2)</definedName>
    <definedName name="SHARED_FORMULA_8_11_8_11_3" localSheetId="16">SOMA(#REF!)</definedName>
    <definedName name="SHARED_FORMULA_8_11_8_11_3" localSheetId="3">SOMA(#REF!)</definedName>
    <definedName name="SHARED_FORMULA_8_11_8_11_3" localSheetId="18">SOMA(#REF!)</definedName>
    <definedName name="SHARED_FORMULA_8_11_8_11_3" localSheetId="19">SOMA(#REF!)</definedName>
    <definedName name="SHARED_FORMULA_8_11_8_11_3" localSheetId="20">SOMA(#REF!)</definedName>
    <definedName name="SHARED_FORMULA_8_11_8_11_3" localSheetId="17">SOMA(#REF!)</definedName>
    <definedName name="SHARED_FORMULA_8_11_8_11_3">SOMA(#REF!)</definedName>
    <definedName name="SHARED_FORMULA_8_14_8_14_1" localSheetId="3">#REF!</definedName>
    <definedName name="SHARED_FORMULA_8_14_8_14_1">#REF!</definedName>
    <definedName name="SHARED_FORMULA_9_14_9_14_1" localSheetId="3">#REF!</definedName>
    <definedName name="SHARED_FORMULA_9_14_9_14_1">#REF!</definedName>
    <definedName name="Si" localSheetId="4" hidden="1">{#N/A,#N/A,FALSE,"GERAL";#N/A,#N/A,FALSE,"012-96";#N/A,#N/A,FALSE,"018-96";#N/A,#N/A,FALSE,"027-96";#N/A,#N/A,FALSE,"059-96";#N/A,#N/A,FALSE,"076-96";#N/A,#N/A,FALSE,"019-97";#N/A,#N/A,FALSE,"021-97";#N/A,#N/A,FALSE,"022-97";#N/A,#N/A,FALSE,"028-97"}</definedName>
    <definedName name="Si" localSheetId="9" hidden="1">{#N/A,#N/A,FALSE,"GERAL";#N/A,#N/A,FALSE,"012-96";#N/A,#N/A,FALSE,"018-96";#N/A,#N/A,FALSE,"027-96";#N/A,#N/A,FALSE,"059-96";#N/A,#N/A,FALSE,"076-96";#N/A,#N/A,FALSE,"019-97";#N/A,#N/A,FALSE,"021-97";#N/A,#N/A,FALSE,"022-97";#N/A,#N/A,FALSE,"028-97"}</definedName>
    <definedName name="Si" localSheetId="8" hidden="1">{#N/A,#N/A,FALSE,"GERAL";#N/A,#N/A,FALSE,"012-96";#N/A,#N/A,FALSE,"018-96";#N/A,#N/A,FALSE,"027-96";#N/A,#N/A,FALSE,"059-96";#N/A,#N/A,FALSE,"076-96";#N/A,#N/A,FALSE,"019-97";#N/A,#N/A,FALSE,"021-97";#N/A,#N/A,FALSE,"022-97";#N/A,#N/A,FALSE,"028-97"}</definedName>
    <definedName name="Si" hidden="1">{#N/A,#N/A,FALSE,"GERAL";#N/A,#N/A,FALSE,"012-96";#N/A,#N/A,FALSE,"018-96";#N/A,#N/A,FALSE,"027-96";#N/A,#N/A,FALSE,"059-96";#N/A,#N/A,FALSE,"076-96";#N/A,#N/A,FALSE,"019-97";#N/A,#N/A,FALSE,"021-97";#N/A,#N/A,FALSE,"022-97";#N/A,#N/A,FALSE,"028-97"}</definedName>
    <definedName name="sicro" localSheetId="4">#REF!</definedName>
    <definedName name="sicro" localSheetId="15">#REF!</definedName>
    <definedName name="sicro" localSheetId="9">#REF!</definedName>
    <definedName name="sicro" localSheetId="8">#REF!</definedName>
    <definedName name="sicro">#REF!</definedName>
    <definedName name="SICRO_OUT_2000" localSheetId="21">#REF!</definedName>
    <definedName name="SICRO_OUT_2000">#REF!</definedName>
    <definedName name="sicronov03">'[395]Banco de Dados'!$A$5:$D$56</definedName>
    <definedName name="SIH" localSheetId="4">#REF!</definedName>
    <definedName name="SIH" localSheetId="15">#REF!</definedName>
    <definedName name="SIH" localSheetId="9">#REF!</definedName>
    <definedName name="SIH" localSheetId="8">#REF!</definedName>
    <definedName name="SIH">#REF!</definedName>
    <definedName name="SIN" localSheetId="4">#REF!</definedName>
    <definedName name="SIN" localSheetId="15">#REF!</definedName>
    <definedName name="SIN" localSheetId="9">#REF!</definedName>
    <definedName name="SIN" localSheetId="8">#REF!</definedName>
    <definedName name="SIN">#REF!</definedName>
    <definedName name="sinal" localSheetId="4">#REF!</definedName>
    <definedName name="sinal" localSheetId="15">#REF!</definedName>
    <definedName name="sinal">#REF!</definedName>
    <definedName name="SINALHORPIL" localSheetId="4">#REF!</definedName>
    <definedName name="SINALHORPIL" localSheetId="15">#REF!</definedName>
    <definedName name="SINALHORPIL">#REF!</definedName>
    <definedName name="SINALHORPIL_11" localSheetId="4">#REF!</definedName>
    <definedName name="SINALHORPIL_11" localSheetId="15">#REF!</definedName>
    <definedName name="SINALHORPIL_11">#REF!</definedName>
    <definedName name="SINALHORREC" localSheetId="15">#REF!</definedName>
    <definedName name="SINALHORREC">#REF!</definedName>
    <definedName name="SINALHORREC_11" localSheetId="15">#REF!</definedName>
    <definedName name="SINALHORREC_11">#REF!</definedName>
    <definedName name="SINALI" localSheetId="15">#REF!</definedName>
    <definedName name="SINALI" localSheetId="21">#REF!</definedName>
    <definedName name="SINALI">#REF!</definedName>
    <definedName name="sinaliz_vert" localSheetId="15">#REF!</definedName>
    <definedName name="sinaliz_vert" localSheetId="21">#REF!</definedName>
    <definedName name="sinaliz_vert">#REF!</definedName>
    <definedName name="sinalizacao" localSheetId="15">#REF!</definedName>
    <definedName name="sinalizacao">#REF!</definedName>
    <definedName name="SINALIZAÇAO" localSheetId="3">#REF!</definedName>
    <definedName name="SINALIZAÇAO">#REF!</definedName>
    <definedName name="Sinalização" localSheetId="15">#REF!</definedName>
    <definedName name="Sinalização">#REF!</definedName>
    <definedName name="Sinalização_11" localSheetId="15">#REF!</definedName>
    <definedName name="Sinalização_11">#REF!</definedName>
    <definedName name="Sinalização_3" localSheetId="15">#REF!</definedName>
    <definedName name="Sinalização_3">#REF!</definedName>
    <definedName name="Sinalização_4" localSheetId="15">#REF!</definedName>
    <definedName name="Sinalização_4">#REF!</definedName>
    <definedName name="SINAPI" localSheetId="15">#REF!</definedName>
    <definedName name="SINAPI">#REF!</definedName>
    <definedName name="SINAPI_AC" localSheetId="22" hidden="1">#REF!</definedName>
    <definedName name="SINAPI_AC" localSheetId="3" hidden="1">#REF!</definedName>
    <definedName name="SINAPI_AC" hidden="1">#REF!</definedName>
    <definedName name="SINTETICO" hidden="1">{#N/A,#N/A,TRUE,"TER  EXT";#N/A,#N/A,TRUE,"TER  EXT";#N/A,#N/A,TRUE,"LAT  ESQ";#N/A,#N/A,TRUE,"FRONTAL";#N/A,#N/A,TRUE,"POST";#N/A,#N/A,TRUE,"LAT  DIR"}</definedName>
    <definedName name="SIV" localSheetId="15">#REF!</definedName>
    <definedName name="SIV">#REF!</definedName>
    <definedName name="SJ" localSheetId="15">#REF!</definedName>
    <definedName name="SJ">#REF!</definedName>
    <definedName name="SM" localSheetId="21">#REF!</definedName>
    <definedName name="SM">"$#REF!.$J$34"</definedName>
    <definedName name="SM_11" localSheetId="4">#REF!</definedName>
    <definedName name="SM_11" localSheetId="15">#REF!</definedName>
    <definedName name="SM_11" localSheetId="9">#REF!</definedName>
    <definedName name="SM_11" localSheetId="8">#REF!</definedName>
    <definedName name="SM_11">#REF!</definedName>
    <definedName name="SMC" localSheetId="4">[381]SERVIÇOS!$G$59</definedName>
    <definedName name="SMC">[381]SERVIÇOS!$G$59</definedName>
    <definedName name="Sml" localSheetId="4">{"um","dois","três","quatro","cinco","seis","sete","oito","nove","dez","onze","doze","treze","quatorze","quinze","dezesseis","dezessete","dezoito","dezenove"}</definedName>
    <definedName name="Sml" localSheetId="9">{"um","dois","três","quatro","cinco","seis","sete","oito","nove","dez","onze","doze","treze","quatorze","quinze","dezesseis","dezessete","dezoito","dezenove"}</definedName>
    <definedName name="Sml" localSheetId="8">{"um","dois","três","quatro","cinco","seis","sete","oito","nove","dez","onze","doze","treze","quatorze","quinze","dezesseis","dezessete","dezoito","dezenove"}</definedName>
    <definedName name="Sml">{"um","dois","três","quatro","cinco","seis","sete","oito","nove","dez","onze","doze","treze","quatorze","quinze","dezesseis","dezessete","dezoito","dezenove"}</definedName>
    <definedName name="SMW">"$#REF!.$J$36"</definedName>
    <definedName name="SMW_11" localSheetId="4">#REF!</definedName>
    <definedName name="SMW_11" localSheetId="15">#REF!</definedName>
    <definedName name="SMW_11" localSheetId="9">#REF!</definedName>
    <definedName name="SMW_11" localSheetId="8">#REF!</definedName>
    <definedName name="SMW_11">#REF!</definedName>
    <definedName name="SMWA">"$#REF!.$J$35"</definedName>
    <definedName name="SMWA_11" localSheetId="4">#REF!</definedName>
    <definedName name="SMWA_11" localSheetId="15">#REF!</definedName>
    <definedName name="SMWA_11" localSheetId="9">#REF!</definedName>
    <definedName name="SMWA_11" localSheetId="8">#REF!</definedName>
    <definedName name="SMWA_11">#REF!</definedName>
    <definedName name="Sng" localSheetId="4">{"um","mil","um milhão","um bilhão","um trilhão"}</definedName>
    <definedName name="Sng" localSheetId="9">{"um","mil","um milhão","um bilhão","um trilhão"}</definedName>
    <definedName name="Sng" localSheetId="8">{"um","mil","um milhão","um bilhão","um trilhão"}</definedName>
    <definedName name="Sng">{"um","mil","um milhão","um bilhão","um trilhão"}</definedName>
    <definedName name="SOLO">[163]SERVIÇOS!$G$14</definedName>
    <definedName name="SOLOBASE" localSheetId="4">[283]Adequação!$G$34</definedName>
    <definedName name="SOLOBASE">[283]Adequação!$G$34</definedName>
    <definedName name="SOLOCIMENTO" localSheetId="4">#REF!</definedName>
    <definedName name="SOLOCIMENTO" localSheetId="15">#REF!</definedName>
    <definedName name="SOLOCIMENTO" localSheetId="9">#REF!</definedName>
    <definedName name="SOLOCIMENTO" localSheetId="8">#REF!</definedName>
    <definedName name="SOLOCIMENTO">#REF!</definedName>
    <definedName name="SOLOCIMENTO_11" localSheetId="4">#REF!</definedName>
    <definedName name="SOLOCIMENTO_11" localSheetId="15">#REF!</definedName>
    <definedName name="SOLOCIMENTO_11" localSheetId="9">#REF!</definedName>
    <definedName name="SOLOCIMENTO_11" localSheetId="8">#REF!</definedName>
    <definedName name="SOLOCIMENTO_11">#REF!</definedName>
    <definedName name="SOLOCIMENTO_7" localSheetId="4">#REF!</definedName>
    <definedName name="SOLOCIMENTO_7" localSheetId="15">#REF!</definedName>
    <definedName name="SOLOCIMENTO_7" localSheetId="9">#REF!</definedName>
    <definedName name="SOLOCIMENTO_7" localSheetId="8">#REF!</definedName>
    <definedName name="SOLOCIMENTO_7">#REF!</definedName>
    <definedName name="SOLOCIMENTO_7_11" localSheetId="15">#REF!</definedName>
    <definedName name="SOLOCIMENTO_7_11">#REF!</definedName>
    <definedName name="SOLOCIMMAN" localSheetId="15">#REF!</definedName>
    <definedName name="SOLOCIMMAN">#REF!</definedName>
    <definedName name="SOLOCIMMAN_11" localSheetId="15">#REF!</definedName>
    <definedName name="SOLOCIMMAN_11">#REF!</definedName>
    <definedName name="SOLOCIMREST" localSheetId="15">#REF!</definedName>
    <definedName name="SOLOCIMREST">#REF!</definedName>
    <definedName name="SOLOCIMREST_11" localSheetId="15">#REF!</definedName>
    <definedName name="SOLOCIMREST_11">#REF!</definedName>
    <definedName name="SOLOREM" localSheetId="15">#REF!</definedName>
    <definedName name="SOLOREM">#REF!</definedName>
    <definedName name="SOLOREM_11" localSheetId="15">#REF!</definedName>
    <definedName name="SOLOREM_11">#REF!</definedName>
    <definedName name="SOLOREM_20" localSheetId="4">'[160]REMENDO MBUQ MAN'!$L$46</definedName>
    <definedName name="SOLOREM_20">'[160]REMENDO MBUQ MAN'!$L$46</definedName>
    <definedName name="SOLOREMFMAN">"$#REF!.$L$39"</definedName>
    <definedName name="SOLOREMMAN" localSheetId="4">#REF!</definedName>
    <definedName name="SOLOREMMAN" localSheetId="15">#REF!</definedName>
    <definedName name="SOLOREMMAN" localSheetId="9">#REF!</definedName>
    <definedName name="SOLOREMMAN" localSheetId="8">#REF!</definedName>
    <definedName name="SOLOREMMAN">#REF!</definedName>
    <definedName name="SOLOREMMAN_11" localSheetId="4">#REF!</definedName>
    <definedName name="SOLOREMMAN_11" localSheetId="15">#REF!</definedName>
    <definedName name="SOLOREMMAN_11" localSheetId="9">#REF!</definedName>
    <definedName name="SOLOREMMAN_11" localSheetId="8">#REF!</definedName>
    <definedName name="SOLOREMMAN_11">#REF!</definedName>
    <definedName name="SOLOREMREST" localSheetId="4">#REF!</definedName>
    <definedName name="SOLOREMREST" localSheetId="15">#REF!</definedName>
    <definedName name="SOLOREMREST" localSheetId="9">#REF!</definedName>
    <definedName name="SOLOREMREST" localSheetId="8">#REF!</definedName>
    <definedName name="SOLOREMREST">#REF!</definedName>
    <definedName name="SOLOREMREST_11" localSheetId="15">#REF!</definedName>
    <definedName name="SOLOREMREST_11">#REF!</definedName>
    <definedName name="SOLOREMRESTF" localSheetId="15">#REF!</definedName>
    <definedName name="SOLOREMRESTF">#REF!</definedName>
    <definedName name="SOLOREMRESTF_11" localSheetId="15">#REF!</definedName>
    <definedName name="SOLOREMRESTF_11">#REF!</definedName>
    <definedName name="SOLORPMAN" localSheetId="15">#REF!</definedName>
    <definedName name="SOLORPMAN">#REF!</definedName>
    <definedName name="SOLORPMAN_11" localSheetId="15">#REF!</definedName>
    <definedName name="SOLORPMAN_11">#REF!</definedName>
    <definedName name="SOLPIR" localSheetId="4">[396]Especif!$A$26:$A$33</definedName>
    <definedName name="SOLPIR">[396]Especif!$A$26:$A$33</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localSheetId="4" hidden="1">'[114]61M-CBMI:MAT-BET'!$H$18</definedName>
    <definedName name="solver_opt" hidden="1">'[114]61M-CBMI:MAT-BET'!$H$18</definedName>
    <definedName name="solver_pre" hidden="1">0.000001</definedName>
    <definedName name="solver_rel1" hidden="1">3</definedName>
    <definedName name="solver_rhs1" hidden="1">0</definedName>
    <definedName name="solver_scl" hidden="1">2</definedName>
    <definedName name="solver_sho" hidden="1">2</definedName>
    <definedName name="solver_tim" hidden="1">100</definedName>
    <definedName name="solver_tmp" hidden="1">0</definedName>
    <definedName name="solver_tol" hidden="1">0.05</definedName>
    <definedName name="solver_typ" hidden="1">1</definedName>
    <definedName name="solver_val" hidden="1">0</definedName>
    <definedName name="SOMA1" localSheetId="4">'[87]ORÇAMENTO 01'!$F$34</definedName>
    <definedName name="SOMA1">'[72]ORÇAMENTO 01'!$F$34</definedName>
    <definedName name="SOMA2" localSheetId="4">'[87]ORÇAMENTO 01'!$F$41</definedName>
    <definedName name="SOMA2">'[72]ORÇAMENTO 01'!$F$41</definedName>
    <definedName name="SOMA3" localSheetId="4">'[87]ORÇAMENTO 01'!$F$46</definedName>
    <definedName name="SOMA3">'[72]ORÇAMENTO 01'!$F$46</definedName>
    <definedName name="SOMA4" localSheetId="4">'[87]ORÇAMENTO 01'!$F$51</definedName>
    <definedName name="SOMA4">'[72]ORÇAMENTO 01'!$F$51</definedName>
    <definedName name="SOMA5" localSheetId="4">'[87]ORÇAMENTO 01'!$F$79</definedName>
    <definedName name="SOMA5">'[72]ORÇAMENTO 01'!$F$79</definedName>
    <definedName name="SomaMedAtual" localSheetId="4">SUM(IF(#REF!=#REF!,IF(#REF!=#REF!,#REF!)))</definedName>
    <definedName name="SomaMedAtual" localSheetId="15">SUM(IF(#REF!=#REF!,IF(#REF!=#REF!,#REF!)))</definedName>
    <definedName name="SomaMedAtual" localSheetId="9">SUM(IF(#REF!=#REF!,IF(#REF!=#REF!,#REF!)))</definedName>
    <definedName name="SomaMedAtual" localSheetId="8">SUM(IF(#REF!=#REF!,IF(#REF!=#REF!,#REF!)))</definedName>
    <definedName name="SomaMedAtual">SUM(IF(#REF!=#REF!,IF(#REF!=#REF!,#REF!)))</definedName>
    <definedName name="Sorriso" localSheetId="4">#REF!</definedName>
    <definedName name="Sorriso" localSheetId="15">#REF!</definedName>
    <definedName name="Sorriso" localSheetId="21">#REF!</definedName>
    <definedName name="Sorriso" localSheetId="9">#REF!</definedName>
    <definedName name="Sorriso" localSheetId="8">#REF!</definedName>
    <definedName name="Sorriso">#REF!</definedName>
    <definedName name="SRH" localSheetId="4" hidden="1">{#N/A,#N/A,FALSE,"GERAL";#N/A,#N/A,FALSE,"012-96";#N/A,#N/A,FALSE,"018-96";#N/A,#N/A,FALSE,"027-96";#N/A,#N/A,FALSE,"059-96";#N/A,#N/A,FALSE,"076-96";#N/A,#N/A,FALSE,"019-97";#N/A,#N/A,FALSE,"021-97";#N/A,#N/A,FALSE,"022-97";#N/A,#N/A,FALSE,"028-97"}</definedName>
    <definedName name="SRH" localSheetId="9" hidden="1">{#N/A,#N/A,FALSE,"GERAL";#N/A,#N/A,FALSE,"012-96";#N/A,#N/A,FALSE,"018-96";#N/A,#N/A,FALSE,"027-96";#N/A,#N/A,FALSE,"059-96";#N/A,#N/A,FALSE,"076-96";#N/A,#N/A,FALSE,"019-97";#N/A,#N/A,FALSE,"021-97";#N/A,#N/A,FALSE,"022-97";#N/A,#N/A,FALSE,"028-97"}</definedName>
    <definedName name="SRH" localSheetId="8" hidden="1">{#N/A,#N/A,FALSE,"GERAL";#N/A,#N/A,FALSE,"012-96";#N/A,#N/A,FALSE,"018-96";#N/A,#N/A,FALSE,"027-96";#N/A,#N/A,FALSE,"059-96";#N/A,#N/A,FALSE,"076-96";#N/A,#N/A,FALSE,"019-97";#N/A,#N/A,FALSE,"021-97";#N/A,#N/A,FALSE,"022-97";#N/A,#N/A,FALSE,"028-97"}</definedName>
    <definedName name="SRH" hidden="1">{#N/A,#N/A,FALSE,"GERAL";#N/A,#N/A,FALSE,"012-96";#N/A,#N/A,FALSE,"018-96";#N/A,#N/A,FALSE,"027-96";#N/A,#N/A,FALSE,"059-96";#N/A,#N/A,FALSE,"076-96";#N/A,#N/A,FALSE,"019-97";#N/A,#N/A,FALSE,"021-97";#N/A,#N/A,FALSE,"022-97";#N/A,#N/A,FALSE,"028-97"}</definedName>
    <definedName name="SRROO" localSheetId="4">[149]Croqui!$I$4</definedName>
    <definedName name="SRROO">[149]Croqui!$I$4</definedName>
    <definedName name="srsdgqge" localSheetId="4">#REF!</definedName>
    <definedName name="srsdgqge" localSheetId="15">#REF!</definedName>
    <definedName name="srsdgqge" localSheetId="9">#REF!</definedName>
    <definedName name="srsdgqge" localSheetId="8">#REF!</definedName>
    <definedName name="srsdgqge">#REF!</definedName>
    <definedName name="SRTSRT" localSheetId="4" hidden="1">{#N/A,#N/A,FALSE,"GERAL";#N/A,#N/A,FALSE,"012-96";#N/A,#N/A,FALSE,"018-96";#N/A,#N/A,FALSE,"027-96";#N/A,#N/A,FALSE,"059-96";#N/A,#N/A,FALSE,"076-96";#N/A,#N/A,FALSE,"019-97";#N/A,#N/A,FALSE,"021-97";#N/A,#N/A,FALSE,"022-97";#N/A,#N/A,FALSE,"028-97"}</definedName>
    <definedName name="SRTSRT" localSheetId="9" hidden="1">{#N/A,#N/A,FALSE,"GERAL";#N/A,#N/A,FALSE,"012-96";#N/A,#N/A,FALSE,"018-96";#N/A,#N/A,FALSE,"027-96";#N/A,#N/A,FALSE,"059-96";#N/A,#N/A,FALSE,"076-96";#N/A,#N/A,FALSE,"019-97";#N/A,#N/A,FALSE,"021-97";#N/A,#N/A,FALSE,"022-97";#N/A,#N/A,FALSE,"028-97"}</definedName>
    <definedName name="SRTSRT" localSheetId="8" hidden="1">{#N/A,#N/A,FALSE,"GERAL";#N/A,#N/A,FALSE,"012-96";#N/A,#N/A,FALSE,"018-96";#N/A,#N/A,FALSE,"027-96";#N/A,#N/A,FALSE,"059-96";#N/A,#N/A,FALSE,"076-96";#N/A,#N/A,FALSE,"019-97";#N/A,#N/A,FALSE,"021-97";#N/A,#N/A,FALSE,"022-97";#N/A,#N/A,FALSE,"028-97"}</definedName>
    <definedName name="SRTSRT" hidden="1">{#N/A,#N/A,FALSE,"GERAL";#N/A,#N/A,FALSE,"012-96";#N/A,#N/A,FALSE,"018-96";#N/A,#N/A,FALSE,"027-96";#N/A,#N/A,FALSE,"059-96";#N/A,#N/A,FALSE,"076-96";#N/A,#N/A,FALSE,"019-97";#N/A,#N/A,FALSE,"021-97";#N/A,#N/A,FALSE,"022-97";#N/A,#N/A,FALSE,"028-97"}</definedName>
    <definedName name="SRTST" localSheetId="4" hidden="1">{#N/A,#N/A,FALSE,"GERAL";#N/A,#N/A,FALSE,"012-96";#N/A,#N/A,FALSE,"018-96";#N/A,#N/A,FALSE,"027-96";#N/A,#N/A,FALSE,"059-96";#N/A,#N/A,FALSE,"076-96";#N/A,#N/A,FALSE,"019-97";#N/A,#N/A,FALSE,"021-97";#N/A,#N/A,FALSE,"022-97";#N/A,#N/A,FALSE,"028-97"}</definedName>
    <definedName name="SRTST" localSheetId="9" hidden="1">{#N/A,#N/A,FALSE,"GERAL";#N/A,#N/A,FALSE,"012-96";#N/A,#N/A,FALSE,"018-96";#N/A,#N/A,FALSE,"027-96";#N/A,#N/A,FALSE,"059-96";#N/A,#N/A,FALSE,"076-96";#N/A,#N/A,FALSE,"019-97";#N/A,#N/A,FALSE,"021-97";#N/A,#N/A,FALSE,"022-97";#N/A,#N/A,FALSE,"028-97"}</definedName>
    <definedName name="SRTST" localSheetId="8" hidden="1">{#N/A,#N/A,FALSE,"GERAL";#N/A,#N/A,FALSE,"012-96";#N/A,#N/A,FALSE,"018-96";#N/A,#N/A,FALSE,"027-96";#N/A,#N/A,FALSE,"059-96";#N/A,#N/A,FALSE,"076-96";#N/A,#N/A,FALSE,"019-97";#N/A,#N/A,FALSE,"021-97";#N/A,#N/A,FALSE,"022-97";#N/A,#N/A,FALSE,"028-97"}</definedName>
    <definedName name="SRTST" hidden="1">{#N/A,#N/A,FALSE,"GERAL";#N/A,#N/A,FALSE,"012-96";#N/A,#N/A,FALSE,"018-96";#N/A,#N/A,FALSE,"027-96";#N/A,#N/A,FALSE,"059-96";#N/A,#N/A,FALSE,"076-96";#N/A,#N/A,FALSE,"019-97";#N/A,#N/A,FALSE,"021-97";#N/A,#N/A,FALSE,"022-97";#N/A,#N/A,FALSE,"028-97"}</definedName>
    <definedName name="SRV" localSheetId="15" hidden="1">#REF!</definedName>
    <definedName name="SRV" localSheetId="9" hidden="1">#REF!</definedName>
    <definedName name="SRV" hidden="1">#REF!</definedName>
    <definedName name="SS" localSheetId="4" hidden="1">{#N/A,#N/A,FALSE,"MO (2)"}</definedName>
    <definedName name="ss" localSheetId="22" hidden="1">{#N/A,#N/A,FALSE,"Cronograma";#N/A,#N/A,FALSE,"Cronogr. 2"}</definedName>
    <definedName name="SS" localSheetId="7" hidden="1">{#N/A,#N/A,FALSE,"MO (2)"}</definedName>
    <definedName name="SS" localSheetId="21" hidden="1">{#N/A,#N/A,FALSE,"MO (2)"}</definedName>
    <definedName name="SS" localSheetId="9" hidden="1">{#N/A,#N/A,FALSE,"MO (2)"}</definedName>
    <definedName name="SS" localSheetId="8" hidden="1">{#N/A,#N/A,FALSE,"MO (2)"}</definedName>
    <definedName name="ss" hidden="1">{#N/A,#N/A,FALSE,"Cronograma";#N/A,#N/A,FALSE,"Cronogr. 2"}</definedName>
    <definedName name="SSDF" localSheetId="4" hidden="1">{"'Quadro'!$A$4:$BG$78"}</definedName>
    <definedName name="SSDF" localSheetId="9" hidden="1">{"'Quadro'!$A$4:$BG$78"}</definedName>
    <definedName name="SSDF" localSheetId="8" hidden="1">{"'Quadro'!$A$4:$BG$78"}</definedName>
    <definedName name="SSDF" hidden="1">{"'Quadro'!$A$4:$BG$78"}</definedName>
    <definedName name="SSS" localSheetId="4" hidden="1">{#N/A,#N/A,FALSE,"MO (2)"}</definedName>
    <definedName name="SSS" localSheetId="21" hidden="1">{#N/A,#N/A,FALSE,"MO (2)"}</definedName>
    <definedName name="SSS" localSheetId="9" hidden="1">{#N/A,#N/A,FALSE,"MO (2)"}</definedName>
    <definedName name="SSS" localSheetId="8" hidden="1">{#N/A,#N/A,FALSE,"MO (2)"}</definedName>
    <definedName name="SSS" hidden="1">{#N/A,#N/A,FALSE,"MO (2)"}</definedName>
    <definedName name="SSS_1" hidden="1">{#N/A,#N/A,FALSE,"MO (2)"}</definedName>
    <definedName name="sssa">#N/A</definedName>
    <definedName name="ssss" localSheetId="4" hidden="1">{#N/A,#N/A,FALSE,"GERAL";#N/A,#N/A,FALSE,"012-96";#N/A,#N/A,FALSE,"018-96";#N/A,#N/A,FALSE,"027-96";#N/A,#N/A,FALSE,"059-96";#N/A,#N/A,FALSE,"076-96";#N/A,#N/A,FALSE,"019-97";#N/A,#N/A,FALSE,"021-97";#N/A,#N/A,FALSE,"022-97";#N/A,#N/A,FALSE,"028-97"}</definedName>
    <definedName name="ssss" localSheetId="9" hidden="1">{#N/A,#N/A,FALSE,"GERAL";#N/A,#N/A,FALSE,"012-96";#N/A,#N/A,FALSE,"018-96";#N/A,#N/A,FALSE,"027-96";#N/A,#N/A,FALSE,"059-96";#N/A,#N/A,FALSE,"076-96";#N/A,#N/A,FALSE,"019-97";#N/A,#N/A,FALSE,"021-97";#N/A,#N/A,FALSE,"022-97";#N/A,#N/A,FALSE,"028-97"}</definedName>
    <definedName name="ssss" localSheetId="8" hidden="1">{#N/A,#N/A,FALSE,"GERAL";#N/A,#N/A,FALSE,"012-96";#N/A,#N/A,FALSE,"018-96";#N/A,#N/A,FALSE,"027-96";#N/A,#N/A,FALSE,"059-96";#N/A,#N/A,FALSE,"076-96";#N/A,#N/A,FALSE,"019-97";#N/A,#N/A,FALSE,"021-97";#N/A,#N/A,FALSE,"022-97";#N/A,#N/A,FALSE,"028-97"}</definedName>
    <definedName name="ssss" hidden="1">{#N/A,#N/A,FALSE,"GERAL";#N/A,#N/A,FALSE,"012-96";#N/A,#N/A,FALSE,"018-96";#N/A,#N/A,FALSE,"027-96";#N/A,#N/A,FALSE,"059-96";#N/A,#N/A,FALSE,"076-96";#N/A,#N/A,FALSE,"019-97";#N/A,#N/A,FALSE,"021-97";#N/A,#N/A,FALSE,"022-97";#N/A,#N/A,FALSE,"028-97"}</definedName>
    <definedName name="ssssss" localSheetId="4" hidden="1">{#N/A,#N/A,FALSE,"MO (2)"}</definedName>
    <definedName name="ssssss" localSheetId="21" hidden="1">{#N/A,#N/A,FALSE,"MO (2)"}</definedName>
    <definedName name="ssssss" localSheetId="9" hidden="1">{#N/A,#N/A,FALSE,"MO (2)"}</definedName>
    <definedName name="ssssss" localSheetId="8" hidden="1">{#N/A,#N/A,FALSE,"MO (2)"}</definedName>
    <definedName name="ssssss" hidden="1">{#N/A,#N/A,FALSE,"MO (2)"}</definedName>
    <definedName name="sssssssss" localSheetId="4" hidden="1">{#N/A,#N/A,FALSE,"GERAL";#N/A,#N/A,FALSE,"012-96";#N/A,#N/A,FALSE,"018-96";#N/A,#N/A,FALSE,"027-96";#N/A,#N/A,FALSE,"059-96";#N/A,#N/A,FALSE,"076-96";#N/A,#N/A,FALSE,"019-97";#N/A,#N/A,FALSE,"021-97";#N/A,#N/A,FALSE,"022-97";#N/A,#N/A,FALSE,"028-97"}</definedName>
    <definedName name="sssssssss" localSheetId="9" hidden="1">{#N/A,#N/A,FALSE,"GERAL";#N/A,#N/A,FALSE,"012-96";#N/A,#N/A,FALSE,"018-96";#N/A,#N/A,FALSE,"027-96";#N/A,#N/A,FALSE,"059-96";#N/A,#N/A,FALSE,"076-96";#N/A,#N/A,FALSE,"019-97";#N/A,#N/A,FALSE,"021-97";#N/A,#N/A,FALSE,"022-97";#N/A,#N/A,FALSE,"028-97"}</definedName>
    <definedName name="sssssssss" localSheetId="8" hidden="1">{#N/A,#N/A,FALSE,"GERAL";#N/A,#N/A,FALSE,"012-96";#N/A,#N/A,FALSE,"018-96";#N/A,#N/A,FALSE,"027-96";#N/A,#N/A,FALSE,"059-96";#N/A,#N/A,FALSE,"076-96";#N/A,#N/A,FALSE,"019-97";#N/A,#N/A,FALSE,"021-97";#N/A,#N/A,FALSE,"022-97";#N/A,#N/A,FALSE,"028-97"}</definedName>
    <definedName name="sssssssss" hidden="1">{#N/A,#N/A,FALSE,"GERAL";#N/A,#N/A,FALSE,"012-96";#N/A,#N/A,FALSE,"018-96";#N/A,#N/A,FALSE,"027-96";#N/A,#N/A,FALSE,"059-96";#N/A,#N/A,FALSE,"076-96";#N/A,#N/A,FALSE,"019-97";#N/A,#N/A,FALSE,"021-97";#N/A,#N/A,FALSE,"022-97";#N/A,#N/A,FALSE,"028-97"}</definedName>
    <definedName name="ssssssssss" localSheetId="4" hidden="1">{#N/A,#N/A,FALSE,"GERAL";#N/A,#N/A,FALSE,"012-96";#N/A,#N/A,FALSE,"018-96";#N/A,#N/A,FALSE,"027-96";#N/A,#N/A,FALSE,"059-96";#N/A,#N/A,FALSE,"076-96";#N/A,#N/A,FALSE,"019-97";#N/A,#N/A,FALSE,"021-97";#N/A,#N/A,FALSE,"022-97";#N/A,#N/A,FALSE,"028-97"}</definedName>
    <definedName name="ssssssssss" localSheetId="9" hidden="1">{#N/A,#N/A,FALSE,"GERAL";#N/A,#N/A,FALSE,"012-96";#N/A,#N/A,FALSE,"018-96";#N/A,#N/A,FALSE,"027-96";#N/A,#N/A,FALSE,"059-96";#N/A,#N/A,FALSE,"076-96";#N/A,#N/A,FALSE,"019-97";#N/A,#N/A,FALSE,"021-97";#N/A,#N/A,FALSE,"022-97";#N/A,#N/A,FALSE,"028-97"}</definedName>
    <definedName name="ssssssssss" localSheetId="8" hidden="1">{#N/A,#N/A,FALSE,"GERAL";#N/A,#N/A,FALSE,"012-96";#N/A,#N/A,FALSE,"018-96";#N/A,#N/A,FALSE,"027-96";#N/A,#N/A,FALSE,"059-96";#N/A,#N/A,FALSE,"076-96";#N/A,#N/A,FALSE,"019-97";#N/A,#N/A,FALSE,"021-97";#N/A,#N/A,FALSE,"022-97";#N/A,#N/A,FALSE,"028-97"}</definedName>
    <definedName name="ssssssssss" hidden="1">{#N/A,#N/A,FALSE,"GERAL";#N/A,#N/A,FALSE,"012-96";#N/A,#N/A,FALSE,"018-96";#N/A,#N/A,FALSE,"027-96";#N/A,#N/A,FALSE,"059-96";#N/A,#N/A,FALSE,"076-96";#N/A,#N/A,FALSE,"019-97";#N/A,#N/A,FALSE,"021-97";#N/A,#N/A,FALSE,"022-97";#N/A,#N/A,FALSE,"028-97"}</definedName>
    <definedName name="sssssssssssssssssssss" localSheetId="4" hidden="1">{#N/A,#N/A,TRUE,"Plan1"}</definedName>
    <definedName name="sssssssssssssssssssss" localSheetId="9" hidden="1">{#N/A,#N/A,TRUE,"Plan1"}</definedName>
    <definedName name="sssssssssssssssssssss" localSheetId="8" hidden="1">{#N/A,#N/A,TRUE,"Plan1"}</definedName>
    <definedName name="sssssssssssssssssssss" hidden="1">{#N/A,#N/A,TRUE,"Plan1"}</definedName>
    <definedName name="sssssssssssssssssssss_1" hidden="1">{#N/A,#N/A,TRUE,"Plan1"}</definedName>
    <definedName name="sssv" localSheetId="4">'[217]RESUMO DE MEDIÇÃO'!#REF!</definedName>
    <definedName name="sssv" localSheetId="15">'[217]RESUMO DE MEDIÇÃO'!#REF!</definedName>
    <definedName name="sssv">'[217]RESUMO DE MEDIÇÃO'!#REF!</definedName>
    <definedName name="ST" localSheetId="4">'[72]SERVIÇOS digitado'!#REF!</definedName>
    <definedName name="ST" localSheetId="15">'[72]SERVIÇOS digitado'!#REF!</definedName>
    <definedName name="ST">'[72]SERVIÇOS digitado'!#REF!</definedName>
    <definedName name="STR" localSheetId="4">[150]ORÇAMENTO!$B$6</definedName>
    <definedName name="STR" localSheetId="15">#REF!</definedName>
    <definedName name="STR" localSheetId="9">#REF!</definedName>
    <definedName name="STR" localSheetId="8">#REF!</definedName>
    <definedName name="STR">#REF!</definedName>
    <definedName name="STR_13">[150]ORÇAMENTO!$B$6</definedName>
    <definedName name="STR_39">[150]ORÇAMENTO!$B$6</definedName>
    <definedName name="STR_6">[150]ORÇAMENTO!$B$6</definedName>
    <definedName name="SUB" localSheetId="4">[54]DADOS!$B$4</definedName>
    <definedName name="SUB">[55]DADOS!$B$4</definedName>
    <definedName name="SUB_TRECHO" localSheetId="15">#REF!</definedName>
    <definedName name="SUB_TRECHO" localSheetId="9">#REF!</definedName>
    <definedName name="SUB_TRECHO">#REF!</definedName>
    <definedName name="Subt" localSheetId="4">#REF!</definedName>
    <definedName name="Subt" localSheetId="15">#REF!</definedName>
    <definedName name="Subt" localSheetId="9">#REF!</definedName>
    <definedName name="Subt" localSheetId="8">#REF!</definedName>
    <definedName name="Subt">#REF!</definedName>
    <definedName name="SUBT1">"$#REF!.$B$#REF!"</definedName>
    <definedName name="subtrec">#REF!</definedName>
    <definedName name="subtrech" localSheetId="21">#REF!</definedName>
    <definedName name="SUBTRECH">[216]Dados_Gerais!$C$8</definedName>
    <definedName name="subtrecho" localSheetId="4">#REF!</definedName>
    <definedName name="subtrecho" localSheetId="15">#REF!</definedName>
    <definedName name="subtrecho" localSheetId="9">#REF!</definedName>
    <definedName name="subtrecho" localSheetId="8">#REF!</definedName>
    <definedName name="subtrecho">#REF!</definedName>
    <definedName name="SUBTRECHO_11" localSheetId="4">#REF!</definedName>
    <definedName name="SUBTRECHO_11" localSheetId="15">#REF!</definedName>
    <definedName name="SUBTRECHO_11" localSheetId="9">#REF!</definedName>
    <definedName name="SUBTRECHO_11" localSheetId="8">#REF!</definedName>
    <definedName name="SUBTRECHO_11">#REF!</definedName>
    <definedName name="SUBTRECHO1" localSheetId="4">[149]Croqui!$B$6</definedName>
    <definedName name="SUBTRECHO1">[149]Croqui!$B$6</definedName>
    <definedName name="SUMIR3" localSheetId="4">#REF!</definedName>
    <definedName name="SUMIR3" localSheetId="15">#REF!</definedName>
    <definedName name="SUMIR3" localSheetId="9">#REF!</definedName>
    <definedName name="SUMIR3" localSheetId="8">#REF!</definedName>
    <definedName name="SUMIR3">#REF!</definedName>
    <definedName name="SUP_MAR94" localSheetId="4">#REF!</definedName>
    <definedName name="SUP_MAR94" localSheetId="3">#REF!</definedName>
    <definedName name="SUP_MAR94" localSheetId="15">#REF!</definedName>
    <definedName name="SUP_MAR94" localSheetId="7">#REF!</definedName>
    <definedName name="SUP_MAR94" localSheetId="8">#REF!</definedName>
    <definedName name="SUP_MAR94">#REF!</definedName>
    <definedName name="superstrutura" localSheetId="15">#REF!</definedName>
    <definedName name="superstrutura">#REF!</definedName>
    <definedName name="SUPERVISOR" localSheetId="4">[165]DADOS!$E$3</definedName>
    <definedName name="SUPERVISOR">[165]DADOS!$E$3</definedName>
    <definedName name="SUPERVISSOR" localSheetId="4">#REF!</definedName>
    <definedName name="SUPERVISSOR" localSheetId="15">#REF!</definedName>
    <definedName name="SUPERVISSOR" localSheetId="9">#REF!</definedName>
    <definedName name="SUPERVISSOR" localSheetId="8">#REF!</definedName>
    <definedName name="SUPERVISSOR">#REF!</definedName>
    <definedName name="svsicro2" localSheetId="4">[264]SICRO!$B$8:$E$111</definedName>
    <definedName name="svsicro2" localSheetId="15">#REF!</definedName>
    <definedName name="svsicro2" localSheetId="9">#REF!</definedName>
    <definedName name="svsicro2" localSheetId="8">#REF!</definedName>
    <definedName name="svsicro2">#REF!</definedName>
    <definedName name="SWE" localSheetId="4" hidden="1">{"'Quadro'!$A$4:$BG$78"}</definedName>
    <definedName name="SWE" localSheetId="9" hidden="1">{"'Quadro'!$A$4:$BG$78"}</definedName>
    <definedName name="SWE" localSheetId="8" hidden="1">{"'Quadro'!$A$4:$BG$78"}</definedName>
    <definedName name="SWE" hidden="1">{"'Quadro'!$A$4:$BG$78"}</definedName>
    <definedName name="SWR" localSheetId="4" hidden="1">{"'Quadro'!$A$4:$BG$78"}</definedName>
    <definedName name="SWR" localSheetId="9" hidden="1">{"'Quadro'!$A$4:$BG$78"}</definedName>
    <definedName name="SWR" localSheetId="8" hidden="1">{"'Quadro'!$A$4:$BG$78"}</definedName>
    <definedName name="SWR" hidden="1">{"'Quadro'!$A$4:$BG$78"}</definedName>
    <definedName name="sxcc" hidden="1">{#N/A,#N/A,FALSE,"SS";#N/A,#N/A,FALSE,"TER1";#N/A,#N/A,FALSE,"TER2";#N/A,#N/A,FALSE,"TER3";#N/A,#N/A,FALSE,"TP1";#N/A,#N/A,FALSE,"TP2";#N/A,#N/A,FALSE,"TP3";#N/A,#N/A,FALSE,"DI1";#N/A,#N/A,FALSE,"DI2";#N/A,#N/A,FALSE,"DI3";#N/A,#N/A,FALSE,"DS1";#N/A,#N/A,FALSE,"DS2";#N/A,#N/A,FALSE,"CM"}</definedName>
    <definedName name="T" localSheetId="21">#N/A</definedName>
    <definedName name="T">[397]TABELA!$A$1:$H$1001</definedName>
    <definedName name="T.0" localSheetId="4">#REF!</definedName>
    <definedName name="T.0" localSheetId="3">#REF!</definedName>
    <definedName name="T.0" localSheetId="15">#REF!</definedName>
    <definedName name="T.0" localSheetId="7">#REF!</definedName>
    <definedName name="T.0" localSheetId="9">#REF!</definedName>
    <definedName name="T.0" localSheetId="8">#REF!</definedName>
    <definedName name="T.0">#REF!</definedName>
    <definedName name="T.000" localSheetId="4">#REF!</definedName>
    <definedName name="T.000" localSheetId="15">#REF!</definedName>
    <definedName name="T.000">#REF!</definedName>
    <definedName name="T.1" localSheetId="4">#REF!</definedName>
    <definedName name="T.1" localSheetId="3">#REF!</definedName>
    <definedName name="T.1" localSheetId="15">#REF!</definedName>
    <definedName name="T.1" localSheetId="7">#REF!</definedName>
    <definedName name="T.1">#REF!</definedName>
    <definedName name="T.10" localSheetId="3">#REF!</definedName>
    <definedName name="T.10" localSheetId="15">#REF!</definedName>
    <definedName name="T.10" localSheetId="7">#REF!</definedName>
    <definedName name="T.10">#REF!</definedName>
    <definedName name="T.11" localSheetId="3">#REF!</definedName>
    <definedName name="T.11" localSheetId="15">#REF!</definedName>
    <definedName name="T.11" localSheetId="7">#REF!</definedName>
    <definedName name="T.11">#REF!</definedName>
    <definedName name="T.12" localSheetId="3">#REF!</definedName>
    <definedName name="T.12" localSheetId="15">#REF!</definedName>
    <definedName name="T.12" localSheetId="7">#REF!</definedName>
    <definedName name="T.12">#REF!</definedName>
    <definedName name="T.13" localSheetId="3">#REF!</definedName>
    <definedName name="T.13" localSheetId="15">#REF!</definedName>
    <definedName name="T.13" localSheetId="7">#REF!</definedName>
    <definedName name="T.13">#REF!</definedName>
    <definedName name="T.14" localSheetId="3">#REF!</definedName>
    <definedName name="T.14" localSheetId="15">#REF!</definedName>
    <definedName name="T.14" localSheetId="7">#REF!</definedName>
    <definedName name="T.14">#REF!</definedName>
    <definedName name="T.15" localSheetId="3">#REF!</definedName>
    <definedName name="T.15" localSheetId="15">#REF!</definedName>
    <definedName name="T.15" localSheetId="7">#REF!</definedName>
    <definedName name="T.15">#REF!</definedName>
    <definedName name="T.2" localSheetId="3">#REF!</definedName>
    <definedName name="T.2" localSheetId="15">#REF!</definedName>
    <definedName name="T.2" localSheetId="7">#REF!</definedName>
    <definedName name="T.2">#REF!</definedName>
    <definedName name="T.3" localSheetId="3">#REF!</definedName>
    <definedName name="T.3" localSheetId="15">#REF!</definedName>
    <definedName name="T.3" localSheetId="7">#REF!</definedName>
    <definedName name="T.3">#REF!</definedName>
    <definedName name="T.301" localSheetId="15">#REF!</definedName>
    <definedName name="T.301">#REF!</definedName>
    <definedName name="T.302" localSheetId="15">#REF!</definedName>
    <definedName name="T.302">#REF!</definedName>
    <definedName name="T.303" localSheetId="15">#REF!</definedName>
    <definedName name="T.303">#REF!</definedName>
    <definedName name="T.311" localSheetId="15">#REF!</definedName>
    <definedName name="T.311">#REF!</definedName>
    <definedName name="T.312" localSheetId="15">#REF!</definedName>
    <definedName name="T.312">#REF!</definedName>
    <definedName name="T.313" localSheetId="15">#REF!</definedName>
    <definedName name="T.313">#REF!</definedName>
    <definedName name="T.314" localSheetId="15">#REF!</definedName>
    <definedName name="T.314">#REF!</definedName>
    <definedName name="T.315" localSheetId="4">[109]M.O.!#REF!</definedName>
    <definedName name="T.315" localSheetId="15">[109]M.O.!#REF!</definedName>
    <definedName name="T.315">[109]M.O.!#REF!</definedName>
    <definedName name="T.4" localSheetId="4">#REF!</definedName>
    <definedName name="T.4" localSheetId="3">#REF!</definedName>
    <definedName name="T.4" localSheetId="15">#REF!</definedName>
    <definedName name="T.4" localSheetId="7">#REF!</definedName>
    <definedName name="T.4" localSheetId="9">#REF!</definedName>
    <definedName name="T.4" localSheetId="8">#REF!</definedName>
    <definedName name="T.4">#REF!</definedName>
    <definedName name="T.401" localSheetId="4">#REF!</definedName>
    <definedName name="T.401" localSheetId="15">#REF!</definedName>
    <definedName name="T.401">#REF!</definedName>
    <definedName name="T.5" localSheetId="4">#REF!</definedName>
    <definedName name="T.5" localSheetId="3">#REF!</definedName>
    <definedName name="T.5" localSheetId="15">#REF!</definedName>
    <definedName name="T.5" localSheetId="7">#REF!</definedName>
    <definedName name="T.5">#REF!</definedName>
    <definedName name="T.501" localSheetId="15">#REF!</definedName>
    <definedName name="T.501">#REF!</definedName>
    <definedName name="T.511" localSheetId="15">#REF!</definedName>
    <definedName name="T.511">#REF!</definedName>
    <definedName name="T.512" localSheetId="15">#REF!</definedName>
    <definedName name="T.512">#REF!</definedName>
    <definedName name="T.6" localSheetId="3">#REF!</definedName>
    <definedName name="T.6" localSheetId="15">#REF!</definedName>
    <definedName name="T.6" localSheetId="7">#REF!</definedName>
    <definedName name="T.6">#REF!</definedName>
    <definedName name="T.601" localSheetId="15">#REF!</definedName>
    <definedName name="T.601">#REF!</definedName>
    <definedName name="T.602" localSheetId="15">#REF!</definedName>
    <definedName name="T.602">#REF!</definedName>
    <definedName name="T.603" localSheetId="15">#REF!</definedName>
    <definedName name="T.603">#REF!</definedName>
    <definedName name="T.604" localSheetId="15">#REF!</definedName>
    <definedName name="T.604">#REF!</definedName>
    <definedName name="T.605" localSheetId="15">#REF!</definedName>
    <definedName name="T.605">#REF!</definedName>
    <definedName name="T.606" localSheetId="15">#REF!</definedName>
    <definedName name="T.606">#REF!</definedName>
    <definedName name="T.607" localSheetId="15">#REF!</definedName>
    <definedName name="T.607">#REF!</definedName>
    <definedName name="T.608" localSheetId="15">#REF!</definedName>
    <definedName name="T.608">#REF!</definedName>
    <definedName name="T.609" localSheetId="15">#REF!</definedName>
    <definedName name="T.609">#REF!</definedName>
    <definedName name="T.610" localSheetId="15">#REF!</definedName>
    <definedName name="T.610">#REF!</definedName>
    <definedName name="T.7" localSheetId="3">#REF!</definedName>
    <definedName name="T.7" localSheetId="15">#REF!</definedName>
    <definedName name="T.7" localSheetId="7">#REF!</definedName>
    <definedName name="T.7">#REF!</definedName>
    <definedName name="T.701" localSheetId="15">#REF!</definedName>
    <definedName name="T.701">#REF!</definedName>
    <definedName name="T.702" localSheetId="15">#REF!</definedName>
    <definedName name="T.702">#REF!</definedName>
    <definedName name="T.8" localSheetId="3">#REF!</definedName>
    <definedName name="T.8" localSheetId="15">#REF!</definedName>
    <definedName name="T.8" localSheetId="7">#REF!</definedName>
    <definedName name="T.8">#REF!</definedName>
    <definedName name="T.801" localSheetId="15">#REF!</definedName>
    <definedName name="T.801">#REF!</definedName>
    <definedName name="T.9" localSheetId="3">#REF!</definedName>
    <definedName name="T.9" localSheetId="15">#REF!</definedName>
    <definedName name="T.9" localSheetId="7">#REF!</definedName>
    <definedName name="T.9">#REF!</definedName>
    <definedName name="T_25" localSheetId="4">#N/A</definedName>
    <definedName name="T_25" localSheetId="9">'Mem Calc Pontes'!T_25</definedName>
    <definedName name="T_25" localSheetId="8">'Mem. Calc.'!T_25</definedName>
    <definedName name="T_25">[0]!T_25</definedName>
    <definedName name="T_med">[216]Dados_Gerais!$C$17</definedName>
    <definedName name="TA">#REF!</definedName>
    <definedName name="TAB" localSheetId="4">'[398]PPV revisão_13.02.08'!$A$6:$AG$165</definedName>
    <definedName name="TAB">'[398]PPV revisão_13.02.08'!$A$6:$AG$165</definedName>
    <definedName name="Tab_Serv." localSheetId="4">#REF!</definedName>
    <definedName name="Tab_Serv." localSheetId="15">#REF!</definedName>
    <definedName name="Tab_Serv." localSheetId="9">#REF!</definedName>
    <definedName name="Tab_Serv." localSheetId="8">#REF!</definedName>
    <definedName name="Tab_Serv.">#REF!</definedName>
    <definedName name="Tab_Serviços" localSheetId="4">#REF!</definedName>
    <definedName name="Tab_Serviços" localSheetId="15">#REF!</definedName>
    <definedName name="Tab_Serviços" localSheetId="9">#REF!</definedName>
    <definedName name="Tab_Serviços" localSheetId="8">#REF!</definedName>
    <definedName name="Tab_Serviços">#REF!</definedName>
    <definedName name="tab092003_1">0</definedName>
    <definedName name="tab092003_10">0</definedName>
    <definedName name="tab092003_11">0</definedName>
    <definedName name="tab092003_12">0</definedName>
    <definedName name="tab092003_13">0</definedName>
    <definedName name="tab092003_14">0</definedName>
    <definedName name="tab092003_15">0</definedName>
    <definedName name="tab092003_16">0</definedName>
    <definedName name="tab092003_17">0</definedName>
    <definedName name="tab092003_18">0</definedName>
    <definedName name="tab092003_19">0</definedName>
    <definedName name="tab092003_2">0</definedName>
    <definedName name="tab092003_20">0</definedName>
    <definedName name="tab092003_21">0</definedName>
    <definedName name="tab092003_22">0</definedName>
    <definedName name="tab092003_23">0</definedName>
    <definedName name="tab092003_24">0</definedName>
    <definedName name="tab092003_25">0</definedName>
    <definedName name="tab092003_26">0</definedName>
    <definedName name="tab092003_27">0</definedName>
    <definedName name="tab092003_28">0</definedName>
    <definedName name="tab092003_3">0</definedName>
    <definedName name="tab092003_4">0</definedName>
    <definedName name="tab092003_5">0</definedName>
    <definedName name="tab092003_6">0</definedName>
    <definedName name="tab092003_7">0</definedName>
    <definedName name="tab092003_8">0</definedName>
    <definedName name="tab092003_9">0</definedName>
    <definedName name="TABEL.OAE.COMPL." localSheetId="4">#REF!</definedName>
    <definedName name="TABEL.OAE.COMPL." localSheetId="3">#REF!</definedName>
    <definedName name="TABEL.OAE.COMPL." localSheetId="15">#REF!</definedName>
    <definedName name="TABEL.OAE.COMPL." localSheetId="7">#REF!</definedName>
    <definedName name="TABEL.OAE.COMPL." localSheetId="8">#REF!</definedName>
    <definedName name="TABEL.OAE.COMPL.">#REF!</definedName>
    <definedName name="TABEL.PREÇOS" localSheetId="4">#REF!</definedName>
    <definedName name="TABEL.PREÇOS" localSheetId="3">[88]TERRAPLENAGEM!#REF!</definedName>
    <definedName name="TABEL.PREÇOS" localSheetId="15">#REF!</definedName>
    <definedName name="TABEL.PREÇOS" localSheetId="7">#REF!</definedName>
    <definedName name="TABEL.PREÇOS" localSheetId="9">#REF!</definedName>
    <definedName name="TABEL.PREÇOS" localSheetId="8">#REF!</definedName>
    <definedName name="TABEL.PREÇOS">[89]TERRAPLENAGEM!#REF!</definedName>
    <definedName name="Tabela" localSheetId="4">"$#REF!.$B$32"</definedName>
    <definedName name="Tabela" localSheetId="15">#REF!</definedName>
    <definedName name="TABELA" localSheetId="21">[157]RELATÓRIO!$Y$10:$AC$128</definedName>
    <definedName name="Tabela" localSheetId="9">#REF!</definedName>
    <definedName name="Tabela" localSheetId="8">#REF!</definedName>
    <definedName name="Tabela">#REF!</definedName>
    <definedName name="tabela_1">0</definedName>
    <definedName name="tabela_10">0</definedName>
    <definedName name="TABELA_11" localSheetId="4">#REF!</definedName>
    <definedName name="TABELA_11" localSheetId="15">#REF!</definedName>
    <definedName name="TABELA_11" localSheetId="9">#REF!</definedName>
    <definedName name="TABELA_11" localSheetId="8">#REF!</definedName>
    <definedName name="TABELA_11">#REF!</definedName>
    <definedName name="tabela_12">0</definedName>
    <definedName name="tabela_13">0</definedName>
    <definedName name="tabela_14">0</definedName>
    <definedName name="tabela_15">0</definedName>
    <definedName name="tabela_16">0</definedName>
    <definedName name="tabela_17">0</definedName>
    <definedName name="tabela_18">0</definedName>
    <definedName name="tabela_19">0</definedName>
    <definedName name="tabela_2">0</definedName>
    <definedName name="tabela_20">0</definedName>
    <definedName name="tabela_21">0</definedName>
    <definedName name="tabela_22">0</definedName>
    <definedName name="tabela_23">0</definedName>
    <definedName name="tabela_24">0</definedName>
    <definedName name="tabela_25">0</definedName>
    <definedName name="tabela_26">0</definedName>
    <definedName name="tabela_27">0</definedName>
    <definedName name="tabela_28">0</definedName>
    <definedName name="tabela_29">0</definedName>
    <definedName name="tabela_3">0</definedName>
    <definedName name="tabela_30">0</definedName>
    <definedName name="tabela_31">0</definedName>
    <definedName name="tabela_32">0</definedName>
    <definedName name="tabela_33">0</definedName>
    <definedName name="tabela_34">0</definedName>
    <definedName name="tabela_35">0</definedName>
    <definedName name="tabela_36">0</definedName>
    <definedName name="tabela_37">0</definedName>
    <definedName name="tabela_38">0</definedName>
    <definedName name="tabela_39">0</definedName>
    <definedName name="tabela_4">0</definedName>
    <definedName name="tabela_40">0</definedName>
    <definedName name="tabela_41">0</definedName>
    <definedName name="tabela_42">0</definedName>
    <definedName name="tabela_43">0</definedName>
    <definedName name="tabela_44">0</definedName>
    <definedName name="tabela_45">0</definedName>
    <definedName name="tabela_46">0</definedName>
    <definedName name="tabela_47">0</definedName>
    <definedName name="tabela_48">0</definedName>
    <definedName name="tabela_49">0</definedName>
    <definedName name="tabela_5">0</definedName>
    <definedName name="tabela_50">0</definedName>
    <definedName name="tabela_51">0</definedName>
    <definedName name="tabela_52">0</definedName>
    <definedName name="tabela_53">0</definedName>
    <definedName name="tabela_54">0</definedName>
    <definedName name="tabela_55">0</definedName>
    <definedName name="tabela_56">0</definedName>
    <definedName name="tabela_57">0</definedName>
    <definedName name="tabela_58">0</definedName>
    <definedName name="tabela_59">0</definedName>
    <definedName name="tabela_6">0</definedName>
    <definedName name="tabela_60">0</definedName>
    <definedName name="tabela_7">0</definedName>
    <definedName name="tabela_8">0</definedName>
    <definedName name="tabela_9">0</definedName>
    <definedName name="tabela_de_mão_de_obra" localSheetId="21">[157]RELATÓRIO!$A$2:$C$16</definedName>
    <definedName name="tabela_de_mão_de_obra">'[384]Mão de obra'!$A$2:$C$16</definedName>
    <definedName name="tabela_de_mão_de_obra_11" localSheetId="4">'[144]Mão de obra'!$A$2:$C$16</definedName>
    <definedName name="tabela_de_mão_de_obra_11">'[144]Mão de obra'!$A$2:$C$16</definedName>
    <definedName name="tabela_de_materiais" localSheetId="21">[157]RELATÓRIO!$A$1:$D$188</definedName>
    <definedName name="tabela_de_materiais">[384]Material!$A$1:$D$188</definedName>
    <definedName name="tabela_de_materiais_11" localSheetId="4">[144]Material!$A$1:$D$188</definedName>
    <definedName name="tabela_de_materiais_11">[144]Material!$A$1:$D$188</definedName>
    <definedName name="TABELA_MOD" localSheetId="4">[228]MO!$H$2:$AQ$75</definedName>
    <definedName name="TABELA_MOD">[228]MO!$H$2:$AQ$75</definedName>
    <definedName name="TABELA1" localSheetId="4">#REF!</definedName>
    <definedName name="TABELA1" localSheetId="15">#REF!</definedName>
    <definedName name="TABELA1" localSheetId="9">#REF!</definedName>
    <definedName name="TABELA1" localSheetId="8">#REF!</definedName>
    <definedName name="TABELA1">#REF!</definedName>
    <definedName name="tabela2000" localSheetId="4">'[399]Tabela Abril 2000'!$B$4:$N$641</definedName>
    <definedName name="tabela2000" localSheetId="21">'[400]Tabela Abril 2000'!$B$4:$N$641</definedName>
    <definedName name="tabela2000">'[399]Tabela Abril 2000'!$B$4:$N$641</definedName>
    <definedName name="TabelaConsol" localSheetId="4">#REF!</definedName>
    <definedName name="TabelaConsol" localSheetId="15">#REF!</definedName>
    <definedName name="TabelaConsol" localSheetId="9">#REF!</definedName>
    <definedName name="TabelaConsol" localSheetId="8">#REF!</definedName>
    <definedName name="TabelaConsol">#REF!</definedName>
    <definedName name="TabelaDistribuiçãoDeMassas" localSheetId="4">#REF!</definedName>
    <definedName name="TabelaDistribuiçãoDeMassas" localSheetId="15">#REF!</definedName>
    <definedName name="TabelaDistribuiçãoDeMassas" localSheetId="9">#REF!</definedName>
    <definedName name="TabelaDistribuiçãoDeMassas" localSheetId="8">#REF!</definedName>
    <definedName name="TabelaDistribuiçãoDeMassas">#REF!</definedName>
    <definedName name="TABELANOVA" localSheetId="4">#REF!</definedName>
    <definedName name="TABELANOVA" localSheetId="3">#REF!</definedName>
    <definedName name="TABELANOVA" localSheetId="15">#REF!</definedName>
    <definedName name="TABELANOVA" localSheetId="7">#REF!</definedName>
    <definedName name="TABELANOVA" localSheetId="8">#REF!</definedName>
    <definedName name="TABELANOVA">#REF!</definedName>
    <definedName name="TabelaSicro" localSheetId="15">#REF!</definedName>
    <definedName name="TabelaSicro">#REF!</definedName>
    <definedName name="TableName">"Dummy"</definedName>
    <definedName name="TABMAT" localSheetId="15">#REF!</definedName>
    <definedName name="TABMAT">#REF!</definedName>
    <definedName name="TABREC" localSheetId="21">#REF!</definedName>
    <definedName name="TABREC">#REF!</definedName>
    <definedName name="tabserv" localSheetId="15">#REF!</definedName>
    <definedName name="tabserv">#REF!</definedName>
    <definedName name="TABUA" localSheetId="4">[54]DADOS!$C$20</definedName>
    <definedName name="TABUA">[55]DADOS!$C$20</definedName>
    <definedName name="Tachas" localSheetId="4" hidden="1">{#N/A,#N/A,TRUE,"Plan1"}</definedName>
    <definedName name="Tachas" localSheetId="21" hidden="1">{#N/A,#N/A,TRUE,"Plan1"}</definedName>
    <definedName name="Tachas" localSheetId="9" hidden="1">{#N/A,#N/A,TRUE,"Plan1"}</definedName>
    <definedName name="Tachas" localSheetId="8" hidden="1">{#N/A,#N/A,TRUE,"Plan1"}</definedName>
    <definedName name="Tachas" hidden="1">{#N/A,#N/A,TRUE,"Plan1"}</definedName>
    <definedName name="Tachas_1" hidden="1">{#N/A,#N/A,TRUE,"Plan1"}</definedName>
    <definedName name="tachinhas" localSheetId="4">#REF!</definedName>
    <definedName name="tachinhas" localSheetId="15">#REF!</definedName>
    <definedName name="tachinhas" localSheetId="21">#REF!</definedName>
    <definedName name="tachinhas" localSheetId="9">#REF!</definedName>
    <definedName name="tachinhas" localSheetId="8">#REF!</definedName>
    <definedName name="tachinhas">#REF!</definedName>
    <definedName name="tachões" localSheetId="4">#REF!</definedName>
    <definedName name="tachões" localSheetId="15">#REF!</definedName>
    <definedName name="tachões" localSheetId="21">#REF!</definedName>
    <definedName name="tachões" localSheetId="9">#REF!</definedName>
    <definedName name="tachões" localSheetId="8">#REF!</definedName>
    <definedName name="tachões">#REF!</definedName>
    <definedName name="TANQUE" localSheetId="16">NÃO.DISP()</definedName>
    <definedName name="TANQUE" localSheetId="3">NÃO.DISP()</definedName>
    <definedName name="TANQUE" localSheetId="18">NÃO.DISP()</definedName>
    <definedName name="TANQUE" localSheetId="19">NÃO.DISP()</definedName>
    <definedName name="TANQUE" localSheetId="20">NÃO.DISP()</definedName>
    <definedName name="TANQUE" localSheetId="17">NÃO.DISP()</definedName>
    <definedName name="TANQUE">NÃO.DISP()</definedName>
    <definedName name="TAPABURACO" localSheetId="4">#REF!</definedName>
    <definedName name="TAPABURACO" localSheetId="15">#REF!</definedName>
    <definedName name="TAPABURACO" localSheetId="9">#REF!</definedName>
    <definedName name="TAPABURACO" localSheetId="8">#REF!</definedName>
    <definedName name="TAPABURACO">#REF!</definedName>
    <definedName name="TAPABURACO_11" localSheetId="4">#REF!</definedName>
    <definedName name="TAPABURACO_11" localSheetId="15">#REF!</definedName>
    <definedName name="TAPABURACO_11" localSheetId="9">#REF!</definedName>
    <definedName name="TAPABURACO_11" localSheetId="8">#REF!</definedName>
    <definedName name="TAPABURACO_11">#REF!</definedName>
    <definedName name="TAPABURACO_7" localSheetId="4">#REF!</definedName>
    <definedName name="TAPABURACO_7" localSheetId="15">#REF!</definedName>
    <definedName name="TAPABURACO_7" localSheetId="9">#REF!</definedName>
    <definedName name="TAPABURACO_7" localSheetId="8">#REF!</definedName>
    <definedName name="TAPABURACO_7">#REF!</definedName>
    <definedName name="TAPABURACO_7_11" localSheetId="15">#REF!</definedName>
    <definedName name="TAPABURACO_7_11">#REF!</definedName>
    <definedName name="TAPABURACOREST" localSheetId="15">#REF!</definedName>
    <definedName name="TAPABURACOREST">#REF!</definedName>
    <definedName name="TAPABURACOREST_11" localSheetId="15">#REF!</definedName>
    <definedName name="TAPABURACOREST_11">#REF!</definedName>
    <definedName name="TAPABURFPIL" localSheetId="15">#REF!</definedName>
    <definedName name="TAPABURFPIL">#REF!</definedName>
    <definedName name="TAPABURMAN" localSheetId="15">#REF!</definedName>
    <definedName name="TAPABURMAN">#REF!</definedName>
    <definedName name="TAPABURMAN_11" localSheetId="15">#REF!</definedName>
    <definedName name="TAPABURMAN_11">#REF!</definedName>
    <definedName name="TAPABURMANALT" localSheetId="4">[283]Adequação!$G$55</definedName>
    <definedName name="TAPABURMANALT">[283]Adequação!$G$55</definedName>
    <definedName name="TAPABURMBUFMAN" localSheetId="4">'[165]Memorial II (MAT BET)'!$F$30</definedName>
    <definedName name="TAPABURMBUFMAN">'[165]Memorial II (MAT BET)'!$F$30</definedName>
    <definedName name="TAPABURMBUQMAN" localSheetId="4">'[165]Memorial II (MAT BET)'!$F$17</definedName>
    <definedName name="TAPABURMBUQMAN">'[165]Memorial II (MAT BET)'!$F$17</definedName>
    <definedName name="TAPABURMBUQPIL" localSheetId="4">#REF!</definedName>
    <definedName name="TAPABURMBUQPIL" localSheetId="15">#REF!</definedName>
    <definedName name="TAPABURMBUQPIL" localSheetId="9">#REF!</definedName>
    <definedName name="TAPABURMBUQPIL" localSheetId="8">#REF!</definedName>
    <definedName name="TAPABURMBUQPIL">#REF!</definedName>
    <definedName name="taxa_cap" localSheetId="4">#REF!</definedName>
    <definedName name="taxa_cap" localSheetId="15">#REF!</definedName>
    <definedName name="taxa_cap" localSheetId="21">#REF!</definedName>
    <definedName name="taxa_cap" localSheetId="9">#REF!</definedName>
    <definedName name="taxa_cap" localSheetId="8">#REF!</definedName>
    <definedName name="taxa_cap">#REF!</definedName>
    <definedName name="TaxaJuros" localSheetId="4">#REF!</definedName>
    <definedName name="TaxaJuros" localSheetId="15">#REF!</definedName>
    <definedName name="TaxaJuros" localSheetId="9">#REF!</definedName>
    <definedName name="TaxaJuros" localSheetId="8">#REF!</definedName>
    <definedName name="TaxaJuros">#REF!</definedName>
    <definedName name="TB" localSheetId="4">[150]SERVIÇOS!$G$11</definedName>
    <definedName name="TB" localSheetId="21">#REF!</definedName>
    <definedName name="TB">'[72]SERVIÇOS digitado'!$G$11</definedName>
    <definedName name="TB_13">[150]SERVIÇOS!$G$11</definedName>
    <definedName name="TB_39">[150]SERVIÇOS!$G$11</definedName>
    <definedName name="TB_6">[150]SERVIÇOS!$G$11</definedName>
    <definedName name="TB10_11" localSheetId="4">[70]TLMB!#REF!</definedName>
    <definedName name="TB10_11" localSheetId="15">[70]TLMB!#REF!</definedName>
    <definedName name="TB10_11" localSheetId="9">[70]TLMB!#REF!</definedName>
    <definedName name="TB10_11" localSheetId="8">[70]TLMB!#REF!</definedName>
    <definedName name="TB10_11">[70]TLMB!#REF!</definedName>
    <definedName name="tb1dia">"$#REF!.$A$15"</definedName>
    <definedName name="tb1kmf">"$#REF!.$D$15"</definedName>
    <definedName name="tb1kmi">"$#REF!.$C$15"</definedName>
    <definedName name="tb1peso">"$#REF!.$E$15"</definedName>
    <definedName name="tb97_11" localSheetId="4">#REF!</definedName>
    <definedName name="tb97_11" localSheetId="15">#REF!</definedName>
    <definedName name="tb97_11" localSheetId="9">#REF!</definedName>
    <definedName name="tb97_11" localSheetId="8">#REF!</definedName>
    <definedName name="tb97_11">#REF!</definedName>
    <definedName name="TBA" localSheetId="4">'[72]SERVIÇOS digitado'!#REF!</definedName>
    <definedName name="TBA" localSheetId="15">'[72]SERVIÇOS digitado'!#REF!</definedName>
    <definedName name="TBA" localSheetId="9">'[72]SERVIÇOS digitado'!#REF!</definedName>
    <definedName name="TBA" localSheetId="8">'[72]SERVIÇOS digitado'!#REF!</definedName>
    <definedName name="TBA">'[72]SERVIÇOS digitado'!#REF!</definedName>
    <definedName name="tbcbuqm">"$#REF!.$R$56"</definedName>
    <definedName name="tbpmf">"$#REF!.$R$55"</definedName>
    <definedName name="TBT" localSheetId="4">'[72]SERVIÇOS digitado'!#REF!</definedName>
    <definedName name="TBT" localSheetId="15">'[72]SERVIÇOS digitado'!#REF!</definedName>
    <definedName name="TBT" localSheetId="9">'[72]SERVIÇOS digitado'!#REF!</definedName>
    <definedName name="TBT" localSheetId="8">'[72]SERVIÇOS digitado'!#REF!</definedName>
    <definedName name="TBT">'[72]SERVIÇOS digitado'!#REF!</definedName>
    <definedName name="tbtransp1">"$#REF!.$H$15"</definedName>
    <definedName name="tbtransptotal">"$#REF!.$H$56"</definedName>
    <definedName name="tbtransptotalf">"$#REF!.$H$55"</definedName>
    <definedName name="TBW">"$#REF!.$E$33"</definedName>
    <definedName name="tbw97_11" localSheetId="4">#REF!</definedName>
    <definedName name="tbw97_11" localSheetId="15">#REF!</definedName>
    <definedName name="tbw97_11" localSheetId="9">#REF!</definedName>
    <definedName name="tbw97_11" localSheetId="8">#REF!</definedName>
    <definedName name="tbw97_11">#REF!</definedName>
    <definedName name="TBWA">"$#REF!.$E$32"</definedName>
    <definedName name="TBWA_11" localSheetId="4">#REF!</definedName>
    <definedName name="TBWA_11" localSheetId="15">#REF!</definedName>
    <definedName name="TBWA_11" localSheetId="9">#REF!</definedName>
    <definedName name="TBWA_11" localSheetId="8">#REF!</definedName>
    <definedName name="TBWA_11">#REF!</definedName>
    <definedName name="TCAP20RP" localSheetId="4">#REF!</definedName>
    <definedName name="TCAP20RP" localSheetId="15">#REF!</definedName>
    <definedName name="TCAP20RP" localSheetId="9">#REF!</definedName>
    <definedName name="TCAP20RP" localSheetId="8">#REF!</definedName>
    <definedName name="TCAP20RP">#REF!</definedName>
    <definedName name="TCAP20RPMA" localSheetId="4">[98]ROSTO!#REF!</definedName>
    <definedName name="TCAP20RPMA" localSheetId="15">[98]ROSTO!#REF!</definedName>
    <definedName name="TCAP20RPMA" localSheetId="9">[98]ROSTO!#REF!</definedName>
    <definedName name="TCAP20RPMA" localSheetId="8">[98]ROSTO!#REF!</definedName>
    <definedName name="TCAP20RPMA">[98]ROSTO!#REF!</definedName>
    <definedName name="TCAP20RPTA" localSheetId="4">#REF!</definedName>
    <definedName name="TCAP20RPTA" localSheetId="15">#REF!</definedName>
    <definedName name="TCAP20RPTA" localSheetId="9">#REF!</definedName>
    <definedName name="TCAP20RPTA" localSheetId="8">#REF!</definedName>
    <definedName name="TCAP20RPTA">#REF!</definedName>
    <definedName name="TCAP50" localSheetId="4">'[85]Mat. Bet.'!$E$22</definedName>
    <definedName name="TCAP50">'[86]Mat. Bet.'!$E$22</definedName>
    <definedName name="TCAP50SJ" localSheetId="4">'[85]Mat. Bet.'!$E$24</definedName>
    <definedName name="TCAP50SJ">'[86]Mat. Bet.'!$E$24</definedName>
    <definedName name="TCAPPA" localSheetId="4">#REF!</definedName>
    <definedName name="TCAPPA" localSheetId="15">#REF!</definedName>
    <definedName name="TCAPPA" localSheetId="9">#REF!</definedName>
    <definedName name="TCAPPA" localSheetId="8">#REF!</definedName>
    <definedName name="TCAPPA">#REF!</definedName>
    <definedName name="TCAPPAMA" localSheetId="4">[98]ROSTO!#REF!</definedName>
    <definedName name="TCAPPAMA" localSheetId="15">[98]ROSTO!#REF!</definedName>
    <definedName name="TCAPPAMA" localSheetId="9">[98]ROSTO!#REF!</definedName>
    <definedName name="TCAPPAMA" localSheetId="8">[98]ROSTO!#REF!</definedName>
    <definedName name="TCAPPAMA">[98]ROSTO!#REF!</definedName>
    <definedName name="TCAPPATA" localSheetId="4">#REF!</definedName>
    <definedName name="TCAPPATA" localSheetId="15">#REF!</definedName>
    <definedName name="TCAPPATA" localSheetId="9">#REF!</definedName>
    <definedName name="TCAPPATA" localSheetId="8">#REF!</definedName>
    <definedName name="TCAPPATA">#REF!</definedName>
    <definedName name="TCAPRS" localSheetId="4">#REF!</definedName>
    <definedName name="TCAPRS" localSheetId="15">#REF!</definedName>
    <definedName name="TCAPRS" localSheetId="9">#REF!</definedName>
    <definedName name="TCAPRS" localSheetId="8">#REF!</definedName>
    <definedName name="TCAPRS">#REF!</definedName>
    <definedName name="TCAPRSMA" localSheetId="4">[98]ROSTO!#REF!</definedName>
    <definedName name="TCAPRSMA" localSheetId="15">[98]ROSTO!#REF!</definedName>
    <definedName name="TCAPRSMA" localSheetId="9">[98]ROSTO!#REF!</definedName>
    <definedName name="TCAPRSMA" localSheetId="8">[98]ROSTO!#REF!</definedName>
    <definedName name="TCAPRSMA">[98]ROSTO!#REF!</definedName>
    <definedName name="TCAPRSTA" localSheetId="4">#REF!</definedName>
    <definedName name="TCAPRSTA" localSheetId="15">#REF!</definedName>
    <definedName name="TCAPRSTA" localSheetId="9">#REF!</definedName>
    <definedName name="TCAPRSTA" localSheetId="8">#REF!</definedName>
    <definedName name="TCAPRSTA">#REF!</definedName>
    <definedName name="TCAR">[401]TCC4!$I$30</definedName>
    <definedName name="TCB">"$#REF!.$G$31"</definedName>
    <definedName name="TCB10M3">"$#REF!.$K$#REF!"</definedName>
    <definedName name="TCB10M3RP" localSheetId="4">[283]Transp!$L$165</definedName>
    <definedName name="TCB10M3RP">[283]Transp!$L$165</definedName>
    <definedName name="TCB4_11" localSheetId="4">#REF!</definedName>
    <definedName name="TCB4_11" localSheetId="15">#REF!</definedName>
    <definedName name="TCB4_11" localSheetId="9">#REF!</definedName>
    <definedName name="TCB4_11" localSheetId="8">#REF!</definedName>
    <definedName name="TCB4_11">#REF!</definedName>
    <definedName name="TCB5M3">"$#REF!.$J$32"</definedName>
    <definedName name="TCB5M3_11" localSheetId="4">#REF!</definedName>
    <definedName name="TCB5M3_11" localSheetId="15">#REF!</definedName>
    <definedName name="TCB5M3_11" localSheetId="9">#REF!</definedName>
    <definedName name="TCB5M3_11" localSheetId="8">#REF!</definedName>
    <definedName name="TCB5M3_11">#REF!</definedName>
    <definedName name="TCBMBUQ">"$#REF!.$K$32"</definedName>
    <definedName name="TCBMBUQ_11" localSheetId="4">#REF!</definedName>
    <definedName name="TCBMBUQ_11" localSheetId="15">#REF!</definedName>
    <definedName name="TCBMBUQ_11" localSheetId="9">#REF!</definedName>
    <definedName name="TCBMBUQ_11" localSheetId="8">#REF!</definedName>
    <definedName name="TCBMBUQ_11">#REF!</definedName>
    <definedName name="TCBR158">[401]TCB5!$I$79</definedName>
    <definedName name="TCBRPFMAN" localSheetId="4">#REF!</definedName>
    <definedName name="TCBRPFMAN" localSheetId="15">#REF!</definedName>
    <definedName name="TCBRPFMAN" localSheetId="9">#REF!</definedName>
    <definedName name="TCBRPFMAN" localSheetId="8">#REF!</definedName>
    <definedName name="TCBRPFMAN">#REF!</definedName>
    <definedName name="TCBRPFMAN_11" localSheetId="4">#REF!</definedName>
    <definedName name="TCBRPFMAN_11" localSheetId="15">#REF!</definedName>
    <definedName name="TCBRPFMAN_11" localSheetId="9">#REF!</definedName>
    <definedName name="TCBRPFMAN_11" localSheetId="8">#REF!</definedName>
    <definedName name="TCBRPFMAN_11">#REF!</definedName>
    <definedName name="TCBTBFMAN" localSheetId="15">#REF!</definedName>
    <definedName name="TCBTBFMAN">#REF!</definedName>
    <definedName name="TCBTBFMAN_11" localSheetId="15">#REF!</definedName>
    <definedName name="TCBTBFMAN_11">#REF!</definedName>
    <definedName name="TCBW">"$#REF!.$G$33"</definedName>
    <definedName name="TCBWA">"$#REF!.$G$32"</definedName>
    <definedName name="TCBWA_11" localSheetId="4">#REF!</definedName>
    <definedName name="TCBWA_11" localSheetId="15">#REF!</definedName>
    <definedName name="TCBWA_11" localSheetId="9">#REF!</definedName>
    <definedName name="TCBWA_11" localSheetId="8">#REF!</definedName>
    <definedName name="TCBWA_11">#REF!</definedName>
    <definedName name="tcc" localSheetId="4">"$#REF!.$G$44"</definedName>
    <definedName name="tcc">[402]TCC4!$I$25</definedName>
    <definedName name="TCC_11" localSheetId="4">#REF!</definedName>
    <definedName name="TCC_11" localSheetId="15">#REF!</definedName>
    <definedName name="TCC_11" localSheetId="9">#REF!</definedName>
    <definedName name="TCC_11" localSheetId="8">#REF!</definedName>
    <definedName name="TCC_11">#REF!</definedName>
    <definedName name="TCC4_11" localSheetId="4">#REF!</definedName>
    <definedName name="TCC4_11" localSheetId="15">#REF!</definedName>
    <definedName name="TCC4_11" localSheetId="9">#REF!</definedName>
    <definedName name="TCC4_11" localSheetId="8">#REF!</definedName>
    <definedName name="TCC4_11">#REF!</definedName>
    <definedName name="TCC4T">#REF!</definedName>
    <definedName name="TCC4TCONCR">"$#REF!.$I$32"</definedName>
    <definedName name="TCC4TCONCR_11" localSheetId="4">#REF!</definedName>
    <definedName name="TCC4TCONCR_11" localSheetId="15">#REF!</definedName>
    <definedName name="TCC4TCONCR_11" localSheetId="9">#REF!</definedName>
    <definedName name="TCC4TCONCR_11" localSheetId="8">#REF!</definedName>
    <definedName name="TCC4TCONCR_11">#REF!</definedName>
    <definedName name="TCC4TFORMA">"$#REF!.$H$31"</definedName>
    <definedName name="TCCBRMZ">"$#REF!.$M$28"</definedName>
    <definedName name="TCCBRMZ_11" localSheetId="4">#REF!</definedName>
    <definedName name="TCCBRMZ_11" localSheetId="15">#REF!</definedName>
    <definedName name="TCCBRMZ_11" localSheetId="9">#REF!</definedName>
    <definedName name="TCCBRMZ_11" localSheetId="8">#REF!</definedName>
    <definedName name="TCCBRMZ_11">#REF!</definedName>
    <definedName name="TCCW">"$#REF!.$G$46"</definedName>
    <definedName name="TCCW_11" localSheetId="4">#REF!</definedName>
    <definedName name="TCCW_11" localSheetId="15">#REF!</definedName>
    <definedName name="TCCW_11" localSheetId="9">#REF!</definedName>
    <definedName name="TCCW_11" localSheetId="8">#REF!</definedName>
    <definedName name="TCCW_11">#REF!</definedName>
    <definedName name="TCCWA">"$#REF!.$G$45"</definedName>
    <definedName name="TCCWA_11" localSheetId="4">#REF!</definedName>
    <definedName name="TCCWA_11" localSheetId="15">#REF!</definedName>
    <definedName name="TCCWA_11" localSheetId="9">#REF!</definedName>
    <definedName name="TCCWA_11" localSheetId="8">#REF!</definedName>
    <definedName name="TCCWA_11">#REF!</definedName>
    <definedName name="TCM30RP" localSheetId="4">#REF!</definedName>
    <definedName name="TCM30RP" localSheetId="15">#REF!</definedName>
    <definedName name="TCM30RP" localSheetId="9">#REF!</definedName>
    <definedName name="TCM30RP" localSheetId="8">#REF!</definedName>
    <definedName name="TCM30RP">#REF!</definedName>
    <definedName name="TCM30RPMA" localSheetId="4">[98]ROSTO!#REF!</definedName>
    <definedName name="TCM30RPMA" localSheetId="15">[98]ROSTO!#REF!</definedName>
    <definedName name="TCM30RPMA" localSheetId="9">[98]ROSTO!#REF!</definedName>
    <definedName name="TCM30RPMA" localSheetId="8">[98]ROSTO!#REF!</definedName>
    <definedName name="TCM30RPMA">[98]ROSTO!#REF!</definedName>
    <definedName name="TCM30RPTA" localSheetId="4">#REF!</definedName>
    <definedName name="TCM30RPTA" localSheetId="15">#REF!</definedName>
    <definedName name="TCM30RPTA" localSheetId="9">#REF!</definedName>
    <definedName name="TCM30RPTA" localSheetId="8">#REF!</definedName>
    <definedName name="TCM30RPTA">#REF!</definedName>
    <definedName name="TCM30SJ" localSheetId="4">'[85]Mat. Bet.'!$F$27</definedName>
    <definedName name="TCM30SJ">'[86]Mat. Bet.'!$F$27</definedName>
    <definedName name="TD">#REF!</definedName>
    <definedName name="TE">#REF!</definedName>
    <definedName name="TEA">#REF!</definedName>
    <definedName name="TEB">"$#REF!.$G$16"</definedName>
    <definedName name="TEB_11" localSheetId="4">#REF!</definedName>
    <definedName name="TEB_11" localSheetId="15">#REF!</definedName>
    <definedName name="TEB_11" localSheetId="9">#REF!</definedName>
    <definedName name="TEB_11" localSheetId="8">#REF!</definedName>
    <definedName name="TEB_11">#REF!</definedName>
    <definedName name="TEB4_11" localSheetId="4">#REF!</definedName>
    <definedName name="TEB4_11" localSheetId="15">#REF!</definedName>
    <definedName name="TEB4_11" localSheetId="9">#REF!</definedName>
    <definedName name="TEB4_11" localSheetId="8">#REF!</definedName>
    <definedName name="TEB4_11">#REF!</definedName>
    <definedName name="TEBW">"$#REF!.$G$18"</definedName>
    <definedName name="TEBW_11" localSheetId="4">#REF!</definedName>
    <definedName name="TEBW_11" localSheetId="15">#REF!</definedName>
    <definedName name="TEBW_11" localSheetId="9">#REF!</definedName>
    <definedName name="TEBW_11" localSheetId="8">#REF!</definedName>
    <definedName name="TEBW_11">#REF!</definedName>
    <definedName name="TEBWA">"$#REF!.$G$17"</definedName>
    <definedName name="TEBWA_11" localSheetId="4">#REF!</definedName>
    <definedName name="TEBWA_11" localSheetId="15">#REF!</definedName>
    <definedName name="TEBWA_11" localSheetId="9">#REF!</definedName>
    <definedName name="TEBWA_11" localSheetId="8">#REF!</definedName>
    <definedName name="TEBWA_11">#REF!</definedName>
    <definedName name="TECD">"$#REF!.$K$39"</definedName>
    <definedName name="TECD_11" localSheetId="4">#REF!</definedName>
    <definedName name="TECD_11" localSheetId="15">#REF!</definedName>
    <definedName name="TECD_11" localSheetId="9">#REF!</definedName>
    <definedName name="TECD_11" localSheetId="8">#REF!</definedName>
    <definedName name="TECD_11">#REF!</definedName>
    <definedName name="TECD97">"$#REF!.$K$80"</definedName>
    <definedName name="TECD97_11" localSheetId="4">#REF!</definedName>
    <definedName name="TECD97_11" localSheetId="15">#REF!</definedName>
    <definedName name="TECD97_11" localSheetId="9">#REF!</definedName>
    <definedName name="TECD97_11" localSheetId="8">#REF!</definedName>
    <definedName name="TECD97_11">#REF!</definedName>
    <definedName name="TECNICA" localSheetId="4">#REF!</definedName>
    <definedName name="TECNICA" localSheetId="15">#REF!</definedName>
    <definedName name="TECNICA" localSheetId="9">#REF!</definedName>
    <definedName name="TECNICA" localSheetId="8">#REF!</definedName>
    <definedName name="TECNICA">#REF!</definedName>
    <definedName name="TEMUL_ASF" localSheetId="4">#REF!</definedName>
    <definedName name="TEMUL_ASF" localSheetId="15">#REF!</definedName>
    <definedName name="TEMUL_ASF" localSheetId="9">#REF!</definedName>
    <definedName name="TEMUL_ASF" localSheetId="8">#REF!</definedName>
    <definedName name="TEMUL_ASF">#REF!</definedName>
    <definedName name="TEMUL_ASF_MA" localSheetId="4">[98]ROSTO!#REF!</definedName>
    <definedName name="TEMUL_ASF_MA" localSheetId="15">[98]ROSTO!#REF!</definedName>
    <definedName name="TEMUL_ASF_MA" localSheetId="9">[98]ROSTO!#REF!</definedName>
    <definedName name="TEMUL_ASF_MA" localSheetId="8">[98]ROSTO!#REF!</definedName>
    <definedName name="TEMUL_ASF_MA">[98]ROSTO!#REF!</definedName>
    <definedName name="TEMUL_ASF_TA" localSheetId="4">#REF!</definedName>
    <definedName name="TEMUL_ASF_TA" localSheetId="15">#REF!</definedName>
    <definedName name="TEMUL_ASF_TA" localSheetId="9">#REF!</definedName>
    <definedName name="TEMUL_ASF_TA" localSheetId="8">#REF!</definedName>
    <definedName name="TEMUL_ASF_TA">#REF!</definedName>
    <definedName name="TEMULFLEX" localSheetId="4">'[85]Mat. Bet.'!$F$39</definedName>
    <definedName name="TEMULFLEX">'[86]Mat. Bet.'!$F$39</definedName>
    <definedName name="TEMULFLEXCG" localSheetId="4">'[85]Mat. Bet.'!$F$40</definedName>
    <definedName name="TEMULFLEXCG">'[86]Mat. Bet.'!$F$40</definedName>
    <definedName name="Teor" localSheetId="4">[366]Teor!$A$3:$A$7</definedName>
    <definedName name="Teor" localSheetId="7">[366]Teor!$A$3:$A$7</definedName>
    <definedName name="Teor" localSheetId="21">[367]Teor!$A$3:$A$7</definedName>
    <definedName name="Teor" localSheetId="9">[366]Teor!$A$3:$A$7</definedName>
    <definedName name="Teor" localSheetId="8">[366]Teor!$A$3:$A$7</definedName>
    <definedName name="Teor">[368]Teor!$A$3:$A$7</definedName>
    <definedName name="Teor_25" localSheetId="4">[369]Teor!$A$3:$A$7</definedName>
    <definedName name="Teor_25">[370]Teor!$A$3:$A$7</definedName>
    <definedName name="Teor_26">[371]Teor!$A$3:$A$7</definedName>
    <definedName name="Teor_28">[371]Teor!$A$3:$A$7</definedName>
    <definedName name="Teor_29" localSheetId="4">[372]Teor!$A$3:$A$7</definedName>
    <definedName name="Teor_29">[372]Teor!$A$3:$A$7</definedName>
    <definedName name="Teor_31" localSheetId="4">[372]Teor!$A$3:$A$7</definedName>
    <definedName name="Teor_31">[372]Teor!$A$3:$A$7</definedName>
    <definedName name="Teor1" localSheetId="4">'[19]Página 16'!$A$3:$A$7</definedName>
    <definedName name="Teor1">'[19]Página 16'!$A$3:$A$7</definedName>
    <definedName name="teor2" localSheetId="4">[403]Cálculo!$D$6</definedName>
    <definedName name="teor2">[403]Cálculo!$D$6</definedName>
    <definedName name="Teoriar">[404]Teor!$A$3:$A$7</definedName>
    <definedName name="TEP" localSheetId="4">#REF!</definedName>
    <definedName name="TEP" localSheetId="15">#REF!</definedName>
    <definedName name="TEP" localSheetId="9">#REF!</definedName>
    <definedName name="TEP" localSheetId="8">#REF!</definedName>
    <definedName name="TEP">#REF!</definedName>
    <definedName name="TEPMA" localSheetId="4">[98]ROSTO!#REF!</definedName>
    <definedName name="TEPMA" localSheetId="15">[98]ROSTO!#REF!</definedName>
    <definedName name="TEPMA" localSheetId="9">[98]ROSTO!#REF!</definedName>
    <definedName name="TEPMA" localSheetId="8">[98]ROSTO!#REF!</definedName>
    <definedName name="TEPMA">[98]ROSTO!#REF!</definedName>
    <definedName name="TEPTA" localSheetId="4">#REF!</definedName>
    <definedName name="TEPTA" localSheetId="15">#REF!</definedName>
    <definedName name="TEPTA" localSheetId="9">#REF!</definedName>
    <definedName name="TEPTA" localSheetId="8">#REF!</definedName>
    <definedName name="TEPTA">#REF!</definedName>
    <definedName name="TER" localSheetId="4">#REF!</definedName>
    <definedName name="TER" localSheetId="15">#REF!</definedName>
    <definedName name="ter" localSheetId="21">'[174]RESUMO-Medição'!$P$33</definedName>
    <definedName name="TER" localSheetId="9">#REF!</definedName>
    <definedName name="TER" localSheetId="8">#REF!</definedName>
    <definedName name="TER">#REF!</definedName>
    <definedName name="Ter_Carna" localSheetId="16">[307]!_______LO709-47</definedName>
    <definedName name="Ter_Carna" localSheetId="18">[307]!_______LO709-47</definedName>
    <definedName name="Ter_Carna" localSheetId="19">[307]!_______LO709-47</definedName>
    <definedName name="Ter_Carna" localSheetId="15">[307]!_______LO709-47</definedName>
    <definedName name="Ter_Carna" localSheetId="20">[307]!_______LO709-47</definedName>
    <definedName name="Ter_Carna" localSheetId="17">[307]!_______LO709-47</definedName>
    <definedName name="Ter_Carna">[307]!_______LO709-47</definedName>
    <definedName name="TER_MAR94" localSheetId="3">#REF!</definedName>
    <definedName name="TER_MAR94" localSheetId="15">#REF!</definedName>
    <definedName name="TER_MAR94" localSheetId="7">#REF!</definedName>
    <definedName name="TER_MAR94">#REF!</definedName>
    <definedName name="terceo" localSheetId="15">#REF!</definedName>
    <definedName name="terceo">#REF!</definedName>
    <definedName name="TERFAIXALD" localSheetId="15">#REF!</definedName>
    <definedName name="TERFAIXALD">#REF!</definedName>
    <definedName name="TERFAIXALE" localSheetId="15">#REF!</definedName>
    <definedName name="TERFAIXALE">#REF!</definedName>
    <definedName name="TERP">"$#REF!.$P$34"</definedName>
    <definedName name="TERP_11" localSheetId="4">#REF!</definedName>
    <definedName name="TERP_11" localSheetId="15">#REF!</definedName>
    <definedName name="TERP_11" localSheetId="9">#REF!</definedName>
    <definedName name="TERP_11" localSheetId="8">#REF!</definedName>
    <definedName name="TERP_11">#REF!</definedName>
    <definedName name="terra" localSheetId="4">#REF!</definedName>
    <definedName name="terra" localSheetId="15">#REF!</definedName>
    <definedName name="terra" localSheetId="21">#REF!</definedName>
    <definedName name="terra" localSheetId="9">#REF!</definedName>
    <definedName name="terra" localSheetId="8">#REF!</definedName>
    <definedName name="terra">#REF!</definedName>
    <definedName name="TERRA_10" localSheetId="4">#REF!</definedName>
    <definedName name="TERRA_10" localSheetId="15">#REF!</definedName>
    <definedName name="TERRA_10" localSheetId="9">#REF!</definedName>
    <definedName name="TERRA_10" localSheetId="8">#REF!</definedName>
    <definedName name="TERRA_10">#REF!</definedName>
    <definedName name="terra_2" localSheetId="4">'[212]Crongrama SEET (2)'!#REF!</definedName>
    <definedName name="terra_2" localSheetId="15">'[212]Crongrama SEET (2)'!#REF!</definedName>
    <definedName name="terra_2" localSheetId="9">'[212]Crongrama SEET (2)'!#REF!</definedName>
    <definedName name="terra_2" localSheetId="8">'[212]Crongrama SEET (2)'!#REF!</definedName>
    <definedName name="terra_2">'[212]Crongrama SEET (2)'!#REF!</definedName>
    <definedName name="TERRA_5" localSheetId="4">#REF!</definedName>
    <definedName name="TERRA_5" localSheetId="15">#REF!</definedName>
    <definedName name="TERRA_5" localSheetId="9">#REF!</definedName>
    <definedName name="TERRA_5" localSheetId="8">#REF!</definedName>
    <definedName name="TERRA_5">#REF!</definedName>
    <definedName name="TERRA_6" localSheetId="4">#REF!</definedName>
    <definedName name="TERRA_6" localSheetId="15">#REF!</definedName>
    <definedName name="TERRA_6" localSheetId="9">#REF!</definedName>
    <definedName name="TERRA_6" localSheetId="8">#REF!</definedName>
    <definedName name="TERRA_6">#REF!</definedName>
    <definedName name="TERRA_9" localSheetId="4">#REF!</definedName>
    <definedName name="TERRA_9" localSheetId="15">#REF!</definedName>
    <definedName name="TERRA_9" localSheetId="9">#REF!</definedName>
    <definedName name="TERRA_9" localSheetId="8">#REF!</definedName>
    <definedName name="TERRA_9">#REF!</definedName>
    <definedName name="Terra2" localSheetId="15">#REF!</definedName>
    <definedName name="Terra2" localSheetId="21">#REF!</definedName>
    <definedName name="Terra2">#REF!</definedName>
    <definedName name="TERRAP">'[213]P reaj x P atual'!$N$9</definedName>
    <definedName name="TERRAPL" localSheetId="15">#REF!</definedName>
    <definedName name="TERRAPL">#REF!</definedName>
    <definedName name="TERRAPL." localSheetId="4">#REF!</definedName>
    <definedName name="TERRAPL." localSheetId="3">[88]TERRAPLENAGEM!#REF!</definedName>
    <definedName name="TERRAPL." localSheetId="15">#REF!</definedName>
    <definedName name="TERRAPL." localSheetId="7">#REF!</definedName>
    <definedName name="TERRAPL." localSheetId="9">#REF!</definedName>
    <definedName name="TERRAPL." localSheetId="8">#REF!</definedName>
    <definedName name="TERRAPL.">[89]TERRAPLENAGEM!#REF!</definedName>
    <definedName name="TERRAPLEN" localSheetId="3">#REF!</definedName>
    <definedName name="TERRAPLEN">#REF!</definedName>
    <definedName name="terraplenagem" localSheetId="15">#REF!</definedName>
    <definedName name="terraplenagem">#REF!</definedName>
    <definedName name="Terraplenagem_11" localSheetId="15">#REF!</definedName>
    <definedName name="Terraplenagem_11">#REF!</definedName>
    <definedName name="Terraplenagem_3" localSheetId="15">#REF!</definedName>
    <definedName name="Terraplenagem_3">#REF!</definedName>
    <definedName name="Terraplenagem_4" localSheetId="15">#REF!</definedName>
    <definedName name="Terraplenagem_4">#REF!</definedName>
    <definedName name="TES" localSheetId="4">'[350]8ª MP_BR-459'!#REF!</definedName>
    <definedName name="TES" localSheetId="15">'[350]8ª MP_BR-459'!#REF!</definedName>
    <definedName name="TES" localSheetId="9">'[350]8ª MP_BR-459'!#REF!</definedName>
    <definedName name="TES" localSheetId="8">'[350]8ª MP_BR-459'!#REF!</definedName>
    <definedName name="TES">'[350]8ª MP_BR-459'!#REF!</definedName>
    <definedName name="TESM">"$#REF!.$Q$34"</definedName>
    <definedName name="TESM_11" localSheetId="4">#REF!</definedName>
    <definedName name="TESM_11" localSheetId="15">#REF!</definedName>
    <definedName name="TESM_11" localSheetId="9">#REF!</definedName>
    <definedName name="TESM_11" localSheetId="8">#REF!</definedName>
    <definedName name="TESM_11">#REF!</definedName>
    <definedName name="TESTE" localSheetId="4">[91]!TESTE</definedName>
    <definedName name="teste" localSheetId="3">#REF!</definedName>
    <definedName name="TESTE" localSheetId="7">[91]!TESTE</definedName>
    <definedName name="TESTE" localSheetId="21">[157]RELATÓRIO!#REF!</definedName>
    <definedName name="TESTE" localSheetId="9">[91]!TESTE</definedName>
    <definedName name="TESTE" localSheetId="8">[91]!TESTE</definedName>
    <definedName name="teste">#REF!</definedName>
    <definedName name="teste_11" localSheetId="4">#REF!</definedName>
    <definedName name="teste_11" localSheetId="15">#REF!</definedName>
    <definedName name="teste_11" localSheetId="9">#REF!</definedName>
    <definedName name="teste_11" localSheetId="8">#REF!</definedName>
    <definedName name="teste_11">#REF!</definedName>
    <definedName name="TESTE_3" localSheetId="4">[405]MEMÓRIA!#REF!</definedName>
    <definedName name="TESTE_3" localSheetId="15">[405]MEMÓRIA!#REF!</definedName>
    <definedName name="TESTE_3" localSheetId="9">[405]MEMÓRIA!#REF!</definedName>
    <definedName name="TESTE_3" localSheetId="8">[405]MEMÓRIA!#REF!</definedName>
    <definedName name="TESTE_3">[405]MEMÓRIA!#REF!</definedName>
    <definedName name="TESTE_4" localSheetId="4">[405]MEMÓRIA!#REF!</definedName>
    <definedName name="TESTE_4" localSheetId="15">[405]MEMÓRIA!#REF!</definedName>
    <definedName name="TESTE_4" localSheetId="9">[405]MEMÓRIA!#REF!</definedName>
    <definedName name="TESTE_4" localSheetId="8">[405]MEMÓRIA!#REF!</definedName>
    <definedName name="TESTE_4">[405]MEMÓRIA!#REF!</definedName>
    <definedName name="teste_8" localSheetId="4">#REF!</definedName>
    <definedName name="teste_8" localSheetId="15">#REF!</definedName>
    <definedName name="teste_8" localSheetId="9">#REF!</definedName>
    <definedName name="teste_8" localSheetId="8">#REF!</definedName>
    <definedName name="teste_8">#REF!</definedName>
    <definedName name="teste_8_11" localSheetId="4">#REF!</definedName>
    <definedName name="teste_8_11" localSheetId="15">#REF!</definedName>
    <definedName name="teste_8_11" localSheetId="9">#REF!</definedName>
    <definedName name="teste_8_11" localSheetId="8">#REF!</definedName>
    <definedName name="teste_8_11">#REF!</definedName>
    <definedName name="teste1" localSheetId="4" hidden="1">{#N/A,#N/A,FALSE,"GERAL";#N/A,#N/A,FALSE,"012-96";#N/A,#N/A,FALSE,"018-96";#N/A,#N/A,FALSE,"027-96";#N/A,#N/A,FALSE,"059-96";#N/A,#N/A,FALSE,"076-96";#N/A,#N/A,FALSE,"019-97";#N/A,#N/A,FALSE,"021-97";#N/A,#N/A,FALSE,"022-97";#N/A,#N/A,FALSE,"028-97"}</definedName>
    <definedName name="teste1" localSheetId="9" hidden="1">{#N/A,#N/A,FALSE,"GERAL";#N/A,#N/A,FALSE,"012-96";#N/A,#N/A,FALSE,"018-96";#N/A,#N/A,FALSE,"027-96";#N/A,#N/A,FALSE,"059-96";#N/A,#N/A,FALSE,"076-96";#N/A,#N/A,FALSE,"019-97";#N/A,#N/A,FALSE,"021-97";#N/A,#N/A,FALSE,"022-97";#N/A,#N/A,FALSE,"028-97"}</definedName>
    <definedName name="teste1" localSheetId="8" hidden="1">{#N/A,#N/A,FALSE,"GERAL";#N/A,#N/A,FALSE,"012-96";#N/A,#N/A,FALSE,"018-96";#N/A,#N/A,FALSE,"027-96";#N/A,#N/A,FALSE,"059-96";#N/A,#N/A,FALSE,"076-96";#N/A,#N/A,FALSE,"019-97";#N/A,#N/A,FALSE,"021-97";#N/A,#N/A,FALSE,"022-97";#N/A,#N/A,FALSE,"028-97"}</definedName>
    <definedName name="teste1" hidden="1">{#N/A,#N/A,FALSE,"GERAL";#N/A,#N/A,FALSE,"012-96";#N/A,#N/A,FALSE,"018-96";#N/A,#N/A,FALSE,"027-96";#N/A,#N/A,FALSE,"059-96";#N/A,#N/A,FALSE,"076-96";#N/A,#N/A,FALSE,"019-97";#N/A,#N/A,FALSE,"021-97";#N/A,#N/A,FALSE,"022-97";#N/A,#N/A,FALSE,"028-97"}</definedName>
    <definedName name="teste2" localSheetId="15">#REF!</definedName>
    <definedName name="teste2" localSheetId="21">#REF!</definedName>
    <definedName name="teste2" localSheetId="9">#REF!</definedName>
    <definedName name="teste2">#REF!</definedName>
    <definedName name="teste2_11" localSheetId="15">#REF!</definedName>
    <definedName name="teste2_11" localSheetId="9">#REF!</definedName>
    <definedName name="teste2_11">#REF!</definedName>
    <definedName name="teste2_8" localSheetId="15">#REF!</definedName>
    <definedName name="teste2_8" localSheetId="9">#REF!</definedName>
    <definedName name="teste2_8">#REF!</definedName>
    <definedName name="teste2_8_11" localSheetId="15">#REF!</definedName>
    <definedName name="teste2_8_11">#REF!</definedName>
    <definedName name="teste237" localSheetId="15">#REF!</definedName>
    <definedName name="teste237">#REF!</definedName>
    <definedName name="TETB">"$#REF!.$H$30"</definedName>
    <definedName name="TETB97">"$#REF!.$H$70"</definedName>
    <definedName name="TETB97_11" localSheetId="4">#REF!</definedName>
    <definedName name="TETB97_11" localSheetId="15">#REF!</definedName>
    <definedName name="TETB97_11" localSheetId="9">#REF!</definedName>
    <definedName name="TETB97_11" localSheetId="8">#REF!</definedName>
    <definedName name="TETB97_11">#REF!</definedName>
    <definedName name="TextRefCopyRangeCount" hidden="1">1</definedName>
    <definedName name="TF">#REF!</definedName>
    <definedName name="thiago" localSheetId="21" hidden="1">{#N/A,#N/A,FALSE,"MO (2)"}</definedName>
    <definedName name="thiago" hidden="1">{#N/A,#N/A,FALSE,"MO (2)"}</definedName>
    <definedName name="THR" localSheetId="4" hidden="1">{"'gráf jan00'!$A$1:$AK$41"}</definedName>
    <definedName name="THR" localSheetId="9" hidden="1">{"'gráf jan00'!$A$1:$AK$41"}</definedName>
    <definedName name="THR" localSheetId="8" hidden="1">{"'gráf jan00'!$A$1:$AK$41"}</definedName>
    <definedName name="THR" hidden="1">{"'gráf jan00'!$A$1:$AK$41"}</definedName>
    <definedName name="THTRHT" localSheetId="4" hidden="1">{"'gráf jan00'!$A$1:$AK$41"}</definedName>
    <definedName name="THTRHT" localSheetId="9" hidden="1">{"'gráf jan00'!$A$1:$AK$41"}</definedName>
    <definedName name="THTRHT" localSheetId="8" hidden="1">{"'gráf jan00'!$A$1:$AK$41"}</definedName>
    <definedName name="THTRHT" hidden="1">{"'gráf jan00'!$A$1:$AK$41"}</definedName>
    <definedName name="ti" localSheetId="15">#REF!</definedName>
    <definedName name="ti">#REF!</definedName>
    <definedName name="tiag" localSheetId="3">[406]PROJETO!#REF!</definedName>
    <definedName name="tiag">[406]PROJETO!#REF!</definedName>
    <definedName name="tiago" localSheetId="4">#REF!</definedName>
    <definedName name="tiago" localSheetId="15">#REF!</definedName>
    <definedName name="tiago" localSheetId="9">#REF!</definedName>
    <definedName name="tiago" localSheetId="8">#REF!</definedName>
    <definedName name="tiago">#REF!</definedName>
    <definedName name="Tijuipe" localSheetId="4">#REF!</definedName>
    <definedName name="Tijuipe" localSheetId="15">#REF!</definedName>
    <definedName name="Tijuipe" localSheetId="9">#REF!</definedName>
    <definedName name="Tijuipe" localSheetId="8">#REF!</definedName>
    <definedName name="Tijuipe">#REF!</definedName>
    <definedName name="tijuipinho" localSheetId="4">#REF!</definedName>
    <definedName name="tijuipinho" localSheetId="15">#REF!</definedName>
    <definedName name="tijuipinho" localSheetId="9">#REF!</definedName>
    <definedName name="tijuipinho" localSheetId="8">#REF!</definedName>
    <definedName name="tijuipinho">#REF!</definedName>
    <definedName name="TIPO" localSheetId="15">#REF!</definedName>
    <definedName name="TIPO">#REF!</definedName>
    <definedName name="TIPO_BDI">[145]SETUP!$C$9</definedName>
    <definedName name="tit">[166]RESUMO!$A$8:$N$13,[166]RESUMO!$A$22:$N$22,[166]RESUMO!$A$29:$N$29,[166]RESUMO!$A$39:$N$39</definedName>
    <definedName name="_xlnm.Print_Titles" localSheetId="16">'ADM LOCAL C Deson'!$2:$9</definedName>
    <definedName name="_xlnm.Print_Titles" localSheetId="10">'ADM LOCAL S Deson'!$2:$9</definedName>
    <definedName name="_xlnm.Print_Titles" localSheetId="0">'CARDT. DE CAMP MT-198'!$2:$10</definedName>
    <definedName name="_xlnm.Print_Titles" localSheetId="3">CFF!$A:$D,CFF!$1:$16</definedName>
    <definedName name="_xlnm.Print_Titles" localSheetId="18">'Comp 1 C. Desoneração'!$1:$7</definedName>
    <definedName name="_xlnm.Print_Titles" localSheetId="12">'Comp 1 S. Desoneração'!$1:$7</definedName>
    <definedName name="_xlnm.Print_Titles" localSheetId="13">'Comp. Pontes'!$1:$5</definedName>
    <definedName name="_xlnm.Print_Titles" localSheetId="19">'Comp. Pontes Com Des'!$1:$5</definedName>
    <definedName name="_xlnm.Print_Titles" localSheetId="20">ISOMETRICO!$2:$10</definedName>
    <definedName name="_xlnm.Print_Titles" localSheetId="9">'Mem Calc Pontes'!$1:$8</definedName>
    <definedName name="_xlnm.Print_Titles" localSheetId="8">'Mem. Calc.'!$A:$L,'Mem. Calc.'!$1:$8</definedName>
    <definedName name="_xlnm.Print_Titles" localSheetId="2">Orçamento!$1:$2</definedName>
    <definedName name="_xlnm.Print_Titles" localSheetId="1">'PLANILHA RESUMO GERAL'!$1:$16</definedName>
    <definedName name="TLC4T">"$#REF!.$K$#REF!"</definedName>
    <definedName name="TLCB5">[407]TCB5!$I$43</definedName>
    <definedName name="TLMB" localSheetId="4">[87]TLMB!$I$29</definedName>
    <definedName name="TLMB">[72]TLMB!$I$29</definedName>
    <definedName name="TLMR">"$#REF!.$K$#REF!"</definedName>
    <definedName name="tmat" localSheetId="15">[408]PLANILHA!#REF!</definedName>
    <definedName name="tmat" localSheetId="21">[409]PLANILHA!#REF!</definedName>
    <definedName name="tmat" localSheetId="9">[408]PLANILHA!#REF!</definedName>
    <definedName name="tmat">[408]PLANILHA!#REF!</definedName>
    <definedName name="tmat_10" localSheetId="4">[410]PLANILHA!#REF!</definedName>
    <definedName name="tmat_10" localSheetId="15">[410]PLANILHA!#REF!</definedName>
    <definedName name="tmat_10" localSheetId="9">[410]PLANILHA!#REF!</definedName>
    <definedName name="tmat_10" localSheetId="8">[410]PLANILHA!#REF!</definedName>
    <definedName name="tmat_10">[410]PLANILHA!#REF!</definedName>
    <definedName name="tmat_11" localSheetId="4">[411]PLANILHA!#REF!</definedName>
    <definedName name="tmat_11" localSheetId="15">[411]PLANILHA!#REF!</definedName>
    <definedName name="tmat_11" localSheetId="9">[411]PLANILHA!#REF!</definedName>
    <definedName name="tmat_11" localSheetId="8">[411]PLANILHA!#REF!</definedName>
    <definedName name="tmat_11">[411]PLANILHA!#REF!</definedName>
    <definedName name="tmat_5" localSheetId="4">[410]PLANILHA!#REF!</definedName>
    <definedName name="tmat_5" localSheetId="15">[410]PLANILHA!#REF!</definedName>
    <definedName name="tmat_5" localSheetId="9">[410]PLANILHA!#REF!</definedName>
    <definedName name="tmat_5" localSheetId="8">[410]PLANILHA!#REF!</definedName>
    <definedName name="tmat_5">[410]PLANILHA!#REF!</definedName>
    <definedName name="tmat_6" localSheetId="4">[410]PLANILHA!#REF!</definedName>
    <definedName name="tmat_6" localSheetId="15">[410]PLANILHA!#REF!</definedName>
    <definedName name="tmat_6" localSheetId="9">[410]PLANILHA!#REF!</definedName>
    <definedName name="tmat_6" localSheetId="8">[410]PLANILHA!#REF!</definedName>
    <definedName name="tmat_6">[410]PLANILHA!#REF!</definedName>
    <definedName name="tmat_9" localSheetId="4">[410]PLANILHA!#REF!</definedName>
    <definedName name="tmat_9" localSheetId="15">[410]PLANILHA!#REF!</definedName>
    <definedName name="tmat_9">[410]PLANILHA!#REF!</definedName>
    <definedName name="TMO" localSheetId="4">'[412]TAB CONSULT'!$D$5:$H$38</definedName>
    <definedName name="TMO">'[412]TAB CONSULT'!$D$5:$H$38</definedName>
    <definedName name="TMRTBF" localSheetId="4">#REF!</definedName>
    <definedName name="TMRTBF" localSheetId="15">#REF!</definedName>
    <definedName name="TMRTBF" localSheetId="9">#REF!</definedName>
    <definedName name="TMRTBF" localSheetId="8">#REF!</definedName>
    <definedName name="TMRTBF">#REF!</definedName>
    <definedName name="TOT" localSheetId="4" hidden="1">#REF!</definedName>
    <definedName name="TOT" localSheetId="15" hidden="1">#REF!</definedName>
    <definedName name="TOT" localSheetId="21">#REF!</definedName>
    <definedName name="TOT" localSheetId="9" hidden="1">#REF!</definedName>
    <definedName name="TOT" localSheetId="8" hidden="1">#REF!</definedName>
    <definedName name="TOT" hidden="1">#REF!</definedName>
    <definedName name="TOT.P" localSheetId="4">#REF!</definedName>
    <definedName name="TOT.P" localSheetId="3">#REF!</definedName>
    <definedName name="TOT.P" localSheetId="15">#REF!</definedName>
    <definedName name="TOT.P" localSheetId="7">#REF!</definedName>
    <definedName name="TOT.P">#REF!</definedName>
    <definedName name="Tot_Líquido" localSheetId="4">[238]Medição!#REF!</definedName>
    <definedName name="Tot_Líquido" localSheetId="15">[238]Medição!#REF!</definedName>
    <definedName name="Tot_Líquido">[238]Medição!#REF!</definedName>
    <definedName name="Tot_Líquido_1">"'file:///Eng_aroldo/Meus documentos/Documents and Settings/Flávio R. Carmona/My Documents/3 - Sanches Tripoloni/3 - Diamantino/4 - BR-364/2 - CREMA/Medição/06a.MP/MP06.xls'#$Medição.$#REF!$#REF!"</definedName>
    <definedName name="Tot_Líquido_2" localSheetId="15">[239]Medição!#REF!</definedName>
    <definedName name="Tot_Líquido_2" localSheetId="9">[239]Medição!#REF!</definedName>
    <definedName name="Tot_Líquido_2">[239]Medição!#REF!</definedName>
    <definedName name="Tot_Líquido_2_11" localSheetId="4">[240]Medição!#REF!</definedName>
    <definedName name="Tot_Líquido_2_11" localSheetId="15">[240]Medição!#REF!</definedName>
    <definedName name="Tot_Líquido_2_11" localSheetId="9">[240]Medição!#REF!</definedName>
    <definedName name="Tot_Líquido_2_11" localSheetId="8">[240]Medição!#REF!</definedName>
    <definedName name="Tot_Líquido_2_11">[240]Medição!#REF!</definedName>
    <definedName name="Tot_Líquido_3">"'file:///Eng_aroldo/Meus documentos/Documents and Settings/Flávio R. Carmona/My Documents/3 - Sanches Tripoloni/3 - Diamantino/4 - BR-364/2 - CREMA/Medição/06a.MP/MP06.xls'#$Medição.$#REF!$#REF!"</definedName>
    <definedName name="Tot_Líquido_4" localSheetId="15">[239]Medição!#REF!</definedName>
    <definedName name="Tot_Líquido_4" localSheetId="9">[239]Medição!#REF!</definedName>
    <definedName name="Tot_Líquido_4">[239]Medição!#REF!</definedName>
    <definedName name="Tot_Líquido_4_11" localSheetId="4">[240]Medição!#REF!</definedName>
    <definedName name="Tot_Líquido_4_11" localSheetId="15">[240]Medição!#REF!</definedName>
    <definedName name="Tot_Líquido_4_11" localSheetId="9">[240]Medição!#REF!</definedName>
    <definedName name="Tot_Líquido_4_11" localSheetId="8">[240]Medição!#REF!</definedName>
    <definedName name="Tot_Líquido_4_11">[240]Medição!#REF!</definedName>
    <definedName name="Tot_Líquido_6">"'file:///Eng_aroldo/Meus documentos/Documents and Settings/Flávio R. Carmona/My Documents/3 - Sanches Tripoloni/3 - Diamantino/4 - BR-364/2 - CREMA/Medição/06a.MP/MP06.xls'#$Medição.$#REF!$#REF!"</definedName>
    <definedName name="Tot_Líquido_8" localSheetId="15">[239]Medição!#REF!</definedName>
    <definedName name="Tot_Líquido_8" localSheetId="9">[239]Medição!#REF!</definedName>
    <definedName name="Tot_Líquido_8">[239]Medição!#REF!</definedName>
    <definedName name="Tot_Líquido_8_11" localSheetId="4">[240]Medição!#REF!</definedName>
    <definedName name="Tot_Líquido_8_11" localSheetId="15">[240]Medição!#REF!</definedName>
    <definedName name="Tot_Líquido_8_11" localSheetId="9">[240]Medição!#REF!</definedName>
    <definedName name="Tot_Líquido_8_11" localSheetId="8">[240]Medição!#REF!</definedName>
    <definedName name="Tot_Líquido_8_11">[240]Medição!#REF!</definedName>
    <definedName name="TOT1.P" localSheetId="4">#REF!</definedName>
    <definedName name="TOT1.P" localSheetId="3">#REF!</definedName>
    <definedName name="TOT1.P" localSheetId="15">#REF!</definedName>
    <definedName name="TOT1.P" localSheetId="7">#REF!</definedName>
    <definedName name="TOT1.P" localSheetId="9">#REF!</definedName>
    <definedName name="TOT1.P" localSheetId="8">#REF!</definedName>
    <definedName name="TOT1.P">#REF!</definedName>
    <definedName name="tota">'[413]Quadro de qntd'!$J$60</definedName>
    <definedName name="TOTAL" localSheetId="4">#REF!</definedName>
    <definedName name="TOTAL" localSheetId="15">#REF!</definedName>
    <definedName name="TOTAL" localSheetId="21">#REF!</definedName>
    <definedName name="TOTAL" localSheetId="9">#REF!</definedName>
    <definedName name="TOTAL" localSheetId="8">#REF!</definedName>
    <definedName name="TOTAL">#REF!</definedName>
    <definedName name="TOTAL_10" localSheetId="4">#REF!</definedName>
    <definedName name="TOTAL_10" localSheetId="15">#REF!</definedName>
    <definedName name="TOTAL_10" localSheetId="9">#REF!</definedName>
    <definedName name="TOTAL_10" localSheetId="8">#REF!</definedName>
    <definedName name="TOTAL_10">#REF!</definedName>
    <definedName name="TOTAL_11" localSheetId="4">#REF!</definedName>
    <definedName name="TOTAL_11" localSheetId="15">#REF!</definedName>
    <definedName name="TOTAL_11" localSheetId="9">#REF!</definedName>
    <definedName name="TOTAL_11" localSheetId="8">#REF!</definedName>
    <definedName name="TOTAL_11">#REF!</definedName>
    <definedName name="TOTAL_5" localSheetId="15">#REF!</definedName>
    <definedName name="TOTAL_5">#REF!</definedName>
    <definedName name="TOTAL_6" localSheetId="15">#REF!</definedName>
    <definedName name="TOTAL_6">#REF!</definedName>
    <definedName name="TOTAL_9" localSheetId="15">#REF!</definedName>
    <definedName name="TOTAL_9">#REF!</definedName>
    <definedName name="TOTAL_ABC" localSheetId="4">'[360]ABC INSUMOS'!$N$1005</definedName>
    <definedName name="TOTAL_ABC">'[360]ABC INSUMOS'!$N$1005</definedName>
    <definedName name="TOTAL_ITENS" localSheetId="4">#REF!</definedName>
    <definedName name="TOTAL_ITENS" localSheetId="15">#REF!</definedName>
    <definedName name="TOTAL_ITENS" localSheetId="9">#REF!</definedName>
    <definedName name="TOTAL_ITENS" localSheetId="8">#REF!</definedName>
    <definedName name="TOTAL_ITENS">#REF!</definedName>
    <definedName name="total1">'[413]CURVA ABC'!$M$48</definedName>
    <definedName name="TOTAL10" localSheetId="4">#REF!</definedName>
    <definedName name="TOTAL10" localSheetId="15">#REF!</definedName>
    <definedName name="TOTAL10" localSheetId="9">#REF!</definedName>
    <definedName name="TOTAL10" localSheetId="8">#REF!</definedName>
    <definedName name="TOTAL10">#REF!</definedName>
    <definedName name="TOTAL11" localSheetId="4">#REF!</definedName>
    <definedName name="TOTAL11" localSheetId="15">#REF!</definedName>
    <definedName name="TOTAL11" localSheetId="9">#REF!</definedName>
    <definedName name="TOTAL11" localSheetId="8">#REF!</definedName>
    <definedName name="TOTAL11">#REF!</definedName>
    <definedName name="TOTAL12" localSheetId="4">#REF!</definedName>
    <definedName name="TOTAL12" localSheetId="15">#REF!</definedName>
    <definedName name="TOTAL12" localSheetId="9">#REF!</definedName>
    <definedName name="TOTAL12" localSheetId="8">#REF!</definedName>
    <definedName name="TOTAL12">#REF!</definedName>
    <definedName name="TOTAL13" localSheetId="15">#REF!</definedName>
    <definedName name="TOTAL13">#REF!</definedName>
    <definedName name="TOTAL14" localSheetId="15">#REF!</definedName>
    <definedName name="TOTAL14">#REF!</definedName>
    <definedName name="TOTAL15" localSheetId="15">#REF!</definedName>
    <definedName name="TOTAL15">#REF!</definedName>
    <definedName name="TOTAL16" localSheetId="15">#REF!</definedName>
    <definedName name="TOTAL16">#REF!</definedName>
    <definedName name="TOTAL17" localSheetId="15">#REF!</definedName>
    <definedName name="TOTAL17">#REF!</definedName>
    <definedName name="TOTAL18" localSheetId="15">#REF!</definedName>
    <definedName name="TOTAL18">#REF!</definedName>
    <definedName name="TOTAL19" localSheetId="15">#REF!</definedName>
    <definedName name="TOTAL19">#REF!</definedName>
    <definedName name="TOTAL1A" localSheetId="15">#REF!</definedName>
    <definedName name="TOTAL1A">#REF!</definedName>
    <definedName name="TOTAL1C" localSheetId="15">#REF!</definedName>
    <definedName name="TOTAL1C">#REF!</definedName>
    <definedName name="TOTAL2" localSheetId="15">#REF!</definedName>
    <definedName name="TOTAL2">#REF!</definedName>
    <definedName name="TOTAL2A" localSheetId="15">#REF!</definedName>
    <definedName name="TOTAL2A">#REF!</definedName>
    <definedName name="TOTAL3" localSheetId="15">#REF!</definedName>
    <definedName name="TOTAL3">#REF!</definedName>
    <definedName name="TOTAL3A" localSheetId="15">#REF!</definedName>
    <definedName name="TOTAL3A">#REF!</definedName>
    <definedName name="TOTAL4" localSheetId="15">#REF!</definedName>
    <definedName name="TOTAL4">#REF!</definedName>
    <definedName name="TOTAL4A" localSheetId="15">#REF!</definedName>
    <definedName name="TOTAL4A">#REF!</definedName>
    <definedName name="TOTAL5" localSheetId="15">#REF!</definedName>
    <definedName name="TOTAL5">#REF!</definedName>
    <definedName name="TOTAL5A" localSheetId="15">#REF!</definedName>
    <definedName name="TOTAL5A">#REF!</definedName>
    <definedName name="TOTAL6" localSheetId="15">#REF!</definedName>
    <definedName name="TOTAL6">#REF!</definedName>
    <definedName name="TOTAL6A" localSheetId="15">#REF!</definedName>
    <definedName name="TOTAL6A">#REF!</definedName>
    <definedName name="TOTAL7" localSheetId="15">#REF!</definedName>
    <definedName name="TOTAL7">#REF!</definedName>
    <definedName name="TOTAL7A" localSheetId="15">#REF!</definedName>
    <definedName name="TOTAL7A">#REF!</definedName>
    <definedName name="TOTAL7B" localSheetId="15">#REF!</definedName>
    <definedName name="TOTAL7B">#REF!</definedName>
    <definedName name="TOTAL7C" localSheetId="15">#REF!</definedName>
    <definedName name="TOTAL7C">#REF!</definedName>
    <definedName name="TOTAL7D" localSheetId="15">#REF!</definedName>
    <definedName name="TOTAL7D">#REF!</definedName>
    <definedName name="TOTAL7E" localSheetId="15">#REF!</definedName>
    <definedName name="TOTAL7E">#REF!</definedName>
    <definedName name="TOTAL7F" localSheetId="15">#REF!</definedName>
    <definedName name="TOTAL7F">#REF!</definedName>
    <definedName name="TOTAL7G" localSheetId="15">#REF!</definedName>
    <definedName name="TOTAL7G">#REF!</definedName>
    <definedName name="TOTAL7H" localSheetId="15">#REF!</definedName>
    <definedName name="TOTAL7H">#REF!</definedName>
    <definedName name="TOTAL7I" localSheetId="15">#REF!</definedName>
    <definedName name="TOTAL7I">#REF!</definedName>
    <definedName name="TOTAL7J" localSheetId="15">#REF!</definedName>
    <definedName name="TOTAL7J">#REF!</definedName>
    <definedName name="TOTAL7K" localSheetId="15">#REF!</definedName>
    <definedName name="TOTAL7K">#REF!</definedName>
    <definedName name="TOTAL7L" localSheetId="15">#REF!</definedName>
    <definedName name="TOTAL7L">#REF!</definedName>
    <definedName name="TOTAL7O" localSheetId="15">#REF!</definedName>
    <definedName name="TOTAL7O">#REF!</definedName>
    <definedName name="TOTAL7P" localSheetId="15">#REF!</definedName>
    <definedName name="TOTAL7P">#REF!</definedName>
    <definedName name="TOTAL7Q" localSheetId="15">#REF!</definedName>
    <definedName name="TOTAL7Q">#REF!</definedName>
    <definedName name="TOTAL7R" localSheetId="15">#REF!</definedName>
    <definedName name="TOTAL7R">#REF!</definedName>
    <definedName name="TOTAL8" localSheetId="15">#REF!</definedName>
    <definedName name="TOTAL8">#REF!</definedName>
    <definedName name="TOTAL8A" localSheetId="15">#REF!</definedName>
    <definedName name="TOTAL8A">#REF!</definedName>
    <definedName name="TOTAL8B" localSheetId="15">#REF!</definedName>
    <definedName name="TOTAL8B">#REF!</definedName>
    <definedName name="TOTAL8C" localSheetId="15">#REF!</definedName>
    <definedName name="TOTAL8C">#REF!</definedName>
    <definedName name="TOTAL8D" localSheetId="15">#REF!</definedName>
    <definedName name="TOTAL8D">#REF!</definedName>
    <definedName name="TOTAL8E" localSheetId="15">#REF!</definedName>
    <definedName name="TOTAL8E">#REF!</definedName>
    <definedName name="TOTAL8F" localSheetId="15">#REF!</definedName>
    <definedName name="TOTAL8F">#REF!</definedName>
    <definedName name="TOTAL8G" localSheetId="15">#REF!</definedName>
    <definedName name="TOTAL8G">#REF!</definedName>
    <definedName name="TOTAL8H" localSheetId="15">#REF!</definedName>
    <definedName name="TOTAL8H">#REF!</definedName>
    <definedName name="TOTAL8I" localSheetId="15">#REF!</definedName>
    <definedName name="TOTAL8I">#REF!</definedName>
    <definedName name="TOTAL8J" localSheetId="15">#REF!</definedName>
    <definedName name="TOTAL8J">#REF!</definedName>
    <definedName name="TOTAL8K" localSheetId="15">#REF!</definedName>
    <definedName name="TOTAL8K">#REF!</definedName>
    <definedName name="TOTAL8L" localSheetId="15">#REF!</definedName>
    <definedName name="TOTAL8L">#REF!</definedName>
    <definedName name="TOTAL8O" localSheetId="15">#REF!</definedName>
    <definedName name="TOTAL8O">#REF!</definedName>
    <definedName name="TOTAL8P" localSheetId="15">#REF!</definedName>
    <definedName name="TOTAL8P">#REF!</definedName>
    <definedName name="TOTAL8Q" localSheetId="15">#REF!</definedName>
    <definedName name="TOTAL8Q">#REF!</definedName>
    <definedName name="TOTAL8R" localSheetId="15">#REF!</definedName>
    <definedName name="TOTAL8R">#REF!</definedName>
    <definedName name="TOTAL9" localSheetId="15">#REF!</definedName>
    <definedName name="TOTAL9">#REF!</definedName>
    <definedName name="TOTALA" localSheetId="15">'[414]PLANILHA ATUALIZADA'!#REF!</definedName>
    <definedName name="TOTALA">'[414]PLANILHA ATUALIZADA'!#REF!</definedName>
    <definedName name="TOTALB" localSheetId="15">'[414]PLANILHA ATUALIZADA'!#REF!</definedName>
    <definedName name="TOTALB">'[414]PLANILHA ATUALIZADA'!#REF!</definedName>
    <definedName name="TOTALC" localSheetId="15">'[414]PLANILHA ATUALIZADA'!#REF!</definedName>
    <definedName name="TOTALC">'[414]PLANILHA ATUALIZADA'!#REF!</definedName>
    <definedName name="TOTALD" localSheetId="15">'[414]PLANILHA ATUALIZADA'!#REF!</definedName>
    <definedName name="TOTALD">'[414]PLANILHA ATUALIZADA'!#REF!</definedName>
    <definedName name="TOTALE" localSheetId="15">'[414]PLANILHA ATUALIZADA'!#REF!</definedName>
    <definedName name="TOTALE">'[414]PLANILHA ATUALIZADA'!#REF!</definedName>
    <definedName name="TOTALF" localSheetId="15">'[414]PLANILHA ATUALIZADA'!#REF!</definedName>
    <definedName name="TOTALF">'[414]PLANILHA ATUALIZADA'!#REF!</definedName>
    <definedName name="TOTALG" localSheetId="15">'[414]PLANILHA ATUALIZADA'!#REF!</definedName>
    <definedName name="TOTALG">'[414]PLANILHA ATUALIZADA'!#REF!</definedName>
    <definedName name="TOTALH" localSheetId="15">'[414]PLANILHA ATUALIZADA'!#REF!</definedName>
    <definedName name="TOTALH">'[414]PLANILHA ATUALIZADA'!#REF!</definedName>
    <definedName name="TOTALI" localSheetId="15">'[414]PLANILHA ATUALIZADA'!#REF!</definedName>
    <definedName name="TOTALI">'[414]PLANILHA ATUALIZADA'!#REF!</definedName>
    <definedName name="TOTALJ" localSheetId="15">'[414]PLANILHA ATUALIZADA'!#REF!</definedName>
    <definedName name="TOTALJ">'[414]PLANILHA ATUALIZADA'!#REF!</definedName>
    <definedName name="TOTALK" localSheetId="15">'[414]PLANILHA ATUALIZADA'!#REF!</definedName>
    <definedName name="TOTALK">'[414]PLANILHA ATUALIZADA'!#REF!</definedName>
    <definedName name="TOTALL" localSheetId="15">'[414]PLANILHA ATUALIZADA'!#REF!</definedName>
    <definedName name="TOTALL">'[414]PLANILHA ATUALIZADA'!#REF!</definedName>
    <definedName name="TotalMedição" localSheetId="4">#REF!</definedName>
    <definedName name="TotalMedição" localSheetId="15">#REF!</definedName>
    <definedName name="TotalMedição" localSheetId="9">#REF!</definedName>
    <definedName name="TotalMedição" localSheetId="8">#REF!</definedName>
    <definedName name="TotalMedição">#REF!</definedName>
    <definedName name="TotalMedição_11" localSheetId="4">#REF!</definedName>
    <definedName name="TotalMedição_11" localSheetId="15">#REF!</definedName>
    <definedName name="TotalMedição_11" localSheetId="9">#REF!</definedName>
    <definedName name="TotalMedição_11" localSheetId="8">#REF!</definedName>
    <definedName name="TotalMedição_11">#REF!</definedName>
    <definedName name="TotalMedição_3" localSheetId="4">#REF!</definedName>
    <definedName name="TotalMedição_3" localSheetId="15">#REF!</definedName>
    <definedName name="TotalMedição_3" localSheetId="9">#REF!</definedName>
    <definedName name="TotalMedição_3" localSheetId="8">#REF!</definedName>
    <definedName name="TotalMedição_3">#REF!</definedName>
    <definedName name="TotalMedição_4" localSheetId="15">#REF!</definedName>
    <definedName name="TotalMedição_4">#REF!</definedName>
    <definedName name="TOTALO" localSheetId="15">'[414]PLANILHA ATUALIZADA'!#REF!</definedName>
    <definedName name="TOTALO">'[414]PLANILHA ATUALIZADA'!#REF!</definedName>
    <definedName name="totalob">'[415]Quadro de qntd'!$J$61</definedName>
    <definedName name="TOTALP" localSheetId="15">'[414]PLANILHA ATUALIZADA'!#REF!</definedName>
    <definedName name="TOTALP" localSheetId="9">'[414]PLANILHA ATUALIZADA'!#REF!</definedName>
    <definedName name="TOTALP">'[414]PLANILHA ATUALIZADA'!#REF!</definedName>
    <definedName name="TOTALQ" localSheetId="15">'[414]PLANILHA ATUALIZADA'!#REF!</definedName>
    <definedName name="TOTALQ" localSheetId="9">'[414]PLANILHA ATUALIZADA'!#REF!</definedName>
    <definedName name="TOTALQ">'[414]PLANILHA ATUALIZADA'!#REF!</definedName>
    <definedName name="TOTALRP" localSheetId="4">[416]geral!$U$101</definedName>
    <definedName name="TOTALRP">[416]geral!$U$101</definedName>
    <definedName name="TOTALRP_20" localSheetId="4">[203]geral!$U$101</definedName>
    <definedName name="TOTALRP_20">[203]geral!$U$101</definedName>
    <definedName name="TOTALRP_21" localSheetId="4">[203]geral!$U$101</definedName>
    <definedName name="TOTALRP_21">[203]geral!$U$101</definedName>
    <definedName name="TOTALRP_23">[204]geral!$U$101</definedName>
    <definedName name="TOTALSAIBRO" localSheetId="4">#REF!</definedName>
    <definedName name="TOTALSAIBRO" localSheetId="15">#REF!</definedName>
    <definedName name="TOTALSAIBRO" localSheetId="9">#REF!</definedName>
    <definedName name="TOTALSAIBRO" localSheetId="8">#REF!</definedName>
    <definedName name="TOTALSAIBRO">#REF!</definedName>
    <definedName name="TOTALTB">[202]geral!$U$60</definedName>
    <definedName name="TOTALTB_20" localSheetId="4">[203]geral!$U$60</definedName>
    <definedName name="TOTALTB_20">[203]geral!$U$60</definedName>
    <definedName name="TOTALTB_21" localSheetId="4">[203]geral!$U$60</definedName>
    <definedName name="TOTALTB_21">[203]geral!$U$60</definedName>
    <definedName name="TOTALTB_23">[204]geral!$U$60</definedName>
    <definedName name="totcro">'[413]Cronograma FIS FINANC'!$K$20</definedName>
    <definedName name="totmsa" localSheetId="4">#REF!</definedName>
    <definedName name="totmsa" localSheetId="15">#REF!</definedName>
    <definedName name="totmsa" localSheetId="9">#REF!</definedName>
    <definedName name="totmsa" localSheetId="8">#REF!</definedName>
    <definedName name="totmsa">#REF!</definedName>
    <definedName name="totmsa2" localSheetId="4">#REF!</definedName>
    <definedName name="totmsa2" localSheetId="15">#REF!</definedName>
    <definedName name="totmsa2" localSheetId="9">#REF!</definedName>
    <definedName name="totmsa2" localSheetId="8">#REF!</definedName>
    <definedName name="totmsa2">#REF!</definedName>
    <definedName name="Toto" hidden="1">{#N/A,#N/A,FALSE,"SYSOC";#N/A,#N/A,FALSE,"RESU-GESTION";#N/A,#N/A,FALSE,"EVOL-MNA";#N/A,#N/A,FALSE,"VTAS-ANALI";#N/A,#N/A,FALSE,"ANALI-GSFIJOS";#N/A,#N/A,FALSE,"DETA-RUBROS";#N/A,#N/A,FALSE,"ANALI-CNF";#N/A,#N/A,FALSE,"BILAN";#N/A,#N/A,FALSE,"TAB_FIN";#N/A,#N/A,FALSE,"IND_ECO"}</definedName>
    <definedName name="totsma" localSheetId="4">#REF!</definedName>
    <definedName name="totsma" localSheetId="15">#REF!</definedName>
    <definedName name="totsma" localSheetId="9">#REF!</definedName>
    <definedName name="totsma" localSheetId="8">#REF!</definedName>
    <definedName name="totsma">#REF!</definedName>
    <definedName name="TPI" localSheetId="15">#REF!</definedName>
    <definedName name="TPI">#REF!</definedName>
    <definedName name="TPM" localSheetId="15">#REF!</definedName>
    <definedName name="TPM" localSheetId="21">#REF!</definedName>
    <definedName name="TPM">#REF!</definedName>
    <definedName name="TPM_25" localSheetId="15">#REF!</definedName>
    <definedName name="TPM_25">#REF!</definedName>
    <definedName name="TPTE_FRIO" localSheetId="4">'[417]Mat. Betum. - Port. 1078.15'!$L$49</definedName>
    <definedName name="TPTE_FRIO">'[417]Mat. Betum. - Port. 1078.15'!$L$49</definedName>
    <definedName name="TPTE_QUENTE" localSheetId="4">'[417]Mat. Betum. - Port. 1078.15'!$E$49</definedName>
    <definedName name="TPTE_QUENTE">'[417]Mat. Betum. - Port. 1078.15'!$E$49</definedName>
    <definedName name="TR" localSheetId="4">[150]ORÇAMENTO!$B$5</definedName>
    <definedName name="TR" localSheetId="15">#REF!</definedName>
    <definedName name="TR" localSheetId="9">#REF!</definedName>
    <definedName name="TR" localSheetId="8">#REF!</definedName>
    <definedName name="TR">#REF!</definedName>
    <definedName name="TR_13">[150]ORÇAMENTO!$B$5</definedName>
    <definedName name="TR_39">[150]ORÇAMENTO!$B$5</definedName>
    <definedName name="TR_6">[150]ORÇAMENTO!$B$5</definedName>
    <definedName name="TR5C" localSheetId="4">#REF!</definedName>
    <definedName name="TR5C" localSheetId="15">#REF!</definedName>
    <definedName name="TR5C" localSheetId="9">#REF!</definedName>
    <definedName name="TR5C" localSheetId="8">#REF!</definedName>
    <definedName name="TR5C">#REF!</definedName>
    <definedName name="TRABALHO">"$#REF!.$H$5:$H$84"</definedName>
    <definedName name="TrabAnual" localSheetId="15">#REF!</definedName>
    <definedName name="TrabAnual" localSheetId="9">#REF!</definedName>
    <definedName name="TrabAnual">#REF!</definedName>
    <definedName name="TRAF" localSheetId="4">[418]RESUMO_AUT1!#REF!</definedName>
    <definedName name="TRAF" localSheetId="15">[418]RESUMO_AUT1!#REF!</definedName>
    <definedName name="TRAF" localSheetId="9">[418]RESUMO_AUT1!#REF!</definedName>
    <definedName name="TRAF" localSheetId="8">[418]RESUMO_AUT1!#REF!</definedName>
    <definedName name="TRAF">[418]RESUMO_AUT1!#REF!</definedName>
    <definedName name="TRAF_25" localSheetId="4">[344]RESUMO_AUT1!#REF!</definedName>
    <definedName name="TRAF_25" localSheetId="15">[344]RESUMO_AUT1!#REF!</definedName>
    <definedName name="TRAF_25" localSheetId="9">[344]RESUMO_AUT1!#REF!</definedName>
    <definedName name="TRAF_25" localSheetId="8">[344]RESUMO_AUT1!#REF!</definedName>
    <definedName name="TRAF_25">[344]RESUMO_AUT1!#REF!</definedName>
    <definedName name="tran" localSheetId="4" hidden="1">{"'Quadro'!$A$4:$BG$78"}</definedName>
    <definedName name="tran" localSheetId="9" hidden="1">{"'Quadro'!$A$4:$BG$78"}</definedName>
    <definedName name="tran" localSheetId="8" hidden="1">{"'Quadro'!$A$4:$BG$78"}</definedName>
    <definedName name="tran" hidden="1">{"'Quadro'!$A$4:$BG$78"}</definedName>
    <definedName name="TRANSENRPEDJOG">"$#REF!.$M$27"</definedName>
    <definedName name="TRANSP" localSheetId="16">NÃO.DISP()</definedName>
    <definedName name="TRANSP" localSheetId="3">NÃO.DISP()</definedName>
    <definedName name="TRANSP" localSheetId="18">NÃO.DISP()</definedName>
    <definedName name="TRANSP" localSheetId="19">NÃO.DISP()</definedName>
    <definedName name="TRANSP" localSheetId="20">NÃO.DISP()</definedName>
    <definedName name="TRANSP" localSheetId="17">NÃO.DISP()</definedName>
    <definedName name="TRANSP">NÃO.DISP()</definedName>
    <definedName name="TRANSP_LOC_CARROC_PAV" localSheetId="4">#REF!</definedName>
    <definedName name="TRANSP_LOC_CARROC_PAV" localSheetId="15">#REF!</definedName>
    <definedName name="TRANSP_LOC_CARROC_PAV" localSheetId="9">#REF!</definedName>
    <definedName name="TRANSP_LOC_CARROC_PAV" localSheetId="8">#REF!</definedName>
    <definedName name="TRANSP_LOC_CARROC_PAV">#REF!</definedName>
    <definedName name="TRANSP_LOC_EQUIP" localSheetId="4">#REF!</definedName>
    <definedName name="TRANSP_LOC_EQUIP" localSheetId="15">#REF!</definedName>
    <definedName name="TRANSP_LOC_EQUIP" localSheetId="9">#REF!</definedName>
    <definedName name="TRANSP_LOC_EQUIP" localSheetId="8">#REF!</definedName>
    <definedName name="TRANSP_LOC_EQUIP">#REF!</definedName>
    <definedName name="TRANSP_LOC_PAV" localSheetId="4">#REF!</definedName>
    <definedName name="TRANSP_LOC_PAV" localSheetId="15">#REF!</definedName>
    <definedName name="TRANSP_LOC_PAV" localSheetId="9">#REF!</definedName>
    <definedName name="TRANSP_LOC_PAV" localSheetId="8">#REF!</definedName>
    <definedName name="TRANSP_LOC_PAV">#REF!</definedName>
    <definedName name="transp_massa" localSheetId="15">#REF!</definedName>
    <definedName name="transp_massa" localSheetId="21">#REF!</definedName>
    <definedName name="transp_massa">#REF!</definedName>
    <definedName name="TRANSP5MCORFRES" localSheetId="15">#REF!</definedName>
    <definedName name="TRANSP5MCORFRES">#REF!</definedName>
    <definedName name="TRANSP5MCORFRES_11" localSheetId="15">#REF!</definedName>
    <definedName name="TRANSP5MCORFRES_11">#REF!</definedName>
    <definedName name="TRANSP5MCORFRESMAN" localSheetId="15">#REF!</definedName>
    <definedName name="TRANSP5MCORFRESMAN">#REF!</definedName>
    <definedName name="TRANSP5MCORFRESMAN_11" localSheetId="15">#REF!</definedName>
    <definedName name="TRANSP5MCORFRESMAN_11">#REF!</definedName>
    <definedName name="TRANSP5MCORFRESREC" localSheetId="15">#REF!</definedName>
    <definedName name="TRANSP5MCORFRESREC">#REF!</definedName>
    <definedName name="TRANSP5MCORFRESREC_11" localSheetId="15">#REF!</definedName>
    <definedName name="TRANSP5MCORFRESREC_11">#REF!</definedName>
    <definedName name="TRANSP5MREC" localSheetId="15">#REF!</definedName>
    <definedName name="TRANSP5MREC">#REF!</definedName>
    <definedName name="TRANSP5MREC_11" localSheetId="15">#REF!</definedName>
    <definedName name="TRANSP5MREC_11">#REF!</definedName>
    <definedName name="TRANSP5MREC_7" localSheetId="15">#REF!</definedName>
    <definedName name="TRANSP5MREC_7">#REF!</definedName>
    <definedName name="TRANSP5MREC_7_11" localSheetId="15">#REF!</definedName>
    <definedName name="TRANSP5MREC_7_11">#REF!</definedName>
    <definedName name="TRANSP5MREC_9" localSheetId="15">#REF!</definedName>
    <definedName name="TRANSP5MREC_9">#REF!</definedName>
    <definedName name="TRANSP5MRECMAN" localSheetId="15">#REF!</definedName>
    <definedName name="TRANSP5MRECMAN">#REF!</definedName>
    <definedName name="TRANSP5MRECMAN_11" localSheetId="15">#REF!</definedName>
    <definedName name="TRANSP5MRECMAN_11">#REF!</definedName>
    <definedName name="TRANSP5MRECREST" localSheetId="15">#REF!</definedName>
    <definedName name="TRANSP5MRECREST">#REF!</definedName>
    <definedName name="TRANSP5MRECREST_11" localSheetId="15">#REF!</definedName>
    <definedName name="TRANSP5MRECREST_11">#REF!</definedName>
    <definedName name="TRANSPBASC5MCILMAN" localSheetId="15">#REF!</definedName>
    <definedName name="TRANSPBASC5MCILMAN">#REF!</definedName>
    <definedName name="TRANSPBASC5MCILMAN_11" localSheetId="15">#REF!</definedName>
    <definedName name="TRANSPBASC5MCILMAN_11">#REF!</definedName>
    <definedName name="TRANSPBASC5MMAN" localSheetId="15">#REF!</definedName>
    <definedName name="TRANSPBASC5MMAN">#REF!</definedName>
    <definedName name="TRANSPBASC5MMAN_11" localSheetId="15">#REF!</definedName>
    <definedName name="TRANSPBASC5MMAN_11">#REF!</definedName>
    <definedName name="TRANSPBASC5MPARRUMAN" localSheetId="15">#REF!</definedName>
    <definedName name="TRANSPBASC5MPARRUMAN">#REF!</definedName>
    <definedName name="TRANSPBASC5MPARRUMAN_11" localSheetId="15">#REF!</definedName>
    <definedName name="TRANSPBASC5MPARRUMAN_11">#REF!</definedName>
    <definedName name="TRANSPBASC5REC" localSheetId="15">#REF!</definedName>
    <definedName name="TRANSPBASC5REC">#REF!</definedName>
    <definedName name="TRANSPBASCARG">"$#REF!.$M$27"</definedName>
    <definedName name="TRANSPBASCCONCIMMAN" localSheetId="4">#REF!</definedName>
    <definedName name="TRANSPBASCCONCIMMAN" localSheetId="15">#REF!</definedName>
    <definedName name="TRANSPBASCCONCIMMAN" localSheetId="9">#REF!</definedName>
    <definedName name="TRANSPBASCCONCIMMAN" localSheetId="8">#REF!</definedName>
    <definedName name="TRANSPBASCCONCIMMAN">#REF!</definedName>
    <definedName name="TRANSPBASCCONCIMMAN_11" localSheetId="4">#REF!</definedName>
    <definedName name="TRANSPBASCCONCIMMAN_11" localSheetId="15">#REF!</definedName>
    <definedName name="TRANSPBASCCONCIMMAN_11" localSheetId="9">#REF!</definedName>
    <definedName name="TRANSPBASCCONCIMMAN_11" localSheetId="8">#REF!</definedName>
    <definedName name="TRANSPBASCCONCIMMAN_11">#REF!</definedName>
    <definedName name="transpbascemman">"$#REF!.$H$76"</definedName>
    <definedName name="TRANSPBETF" localSheetId="4">'[137]CALCULOS AUXILIARES'!$E$50</definedName>
    <definedName name="TRANSPBETF">'[137]CALCULOS AUXILIARES'!$E$50</definedName>
    <definedName name="TRANSPBETQ" localSheetId="4">'[137]CALCULOS AUXILIARES'!$E$54</definedName>
    <definedName name="TRANSPBETQ">'[137]CALCULOS AUXILIARES'!$E$54</definedName>
    <definedName name="TRANSPC4TGC">"$#REF!.$K$27"</definedName>
    <definedName name="TRANSPCAMCAR" localSheetId="4">#REF!</definedName>
    <definedName name="TRANSPCAMCAR" localSheetId="15">#REF!</definedName>
    <definedName name="TRANSPCAMCAR" localSheetId="9">#REF!</definedName>
    <definedName name="TRANSPCAMCAR" localSheetId="8">#REF!</definedName>
    <definedName name="TRANSPCAMCAR">#REF!</definedName>
    <definedName name="TRANSPCAMCAR_11" localSheetId="4">#REF!</definedName>
    <definedName name="TRANSPCAMCAR_11" localSheetId="15">#REF!</definedName>
    <definedName name="TRANSPCAMCAR_11" localSheetId="9">#REF!</definedName>
    <definedName name="TRANSPCAMCAR_11" localSheetId="8">#REF!</definedName>
    <definedName name="TRANSPCAMCAR_11">#REF!</definedName>
    <definedName name="TRANSPCAMCAR_7" localSheetId="4">#REF!</definedName>
    <definedName name="TRANSPCAMCAR_7" localSheetId="15">#REF!</definedName>
    <definedName name="TRANSPCAMCAR_7" localSheetId="9">#REF!</definedName>
    <definedName name="TRANSPCAMCAR_7" localSheetId="8">#REF!</definedName>
    <definedName name="TRANSPCAMCAR_7">#REF!</definedName>
    <definedName name="TRANSPCAMCAR_7_11" localSheetId="15">#REF!</definedName>
    <definedName name="TRANSPCAMCAR_7_11">#REF!</definedName>
    <definedName name="TRANSPCAR4TCICLMAN" localSheetId="15">#REF!</definedName>
    <definedName name="TRANSPCAR4TCICLMAN">#REF!</definedName>
    <definedName name="TRANSPCAR4TCICLMAN_11" localSheetId="15">#REF!</definedName>
    <definedName name="TRANSPCAR4TCICLMAN_11">#REF!</definedName>
    <definedName name="TRANSPCAR4TCONCCIMMAN" localSheetId="15">#REF!</definedName>
    <definedName name="TRANSPCAR4TCONCCIMMAN">#REF!</definedName>
    <definedName name="TRANSPCAR4TCONCCIMMAN_11" localSheetId="15">#REF!</definedName>
    <definedName name="TRANSPCAR4TCONCCIMMAN_11">#REF!</definedName>
    <definedName name="TRANSPCAR4TMAN" localSheetId="15">#REF!</definedName>
    <definedName name="TRANSPCAR4TMAN">#REF!</definedName>
    <definedName name="TRANSPCAR4TMAN_11" localSheetId="15">#REF!</definedName>
    <definedName name="TRANSPCAR4TMAN_11">#REF!</definedName>
    <definedName name="TRANSPCAR4TREC" localSheetId="15">#REF!</definedName>
    <definedName name="TRANSPCAR4TREC">#REF!</definedName>
    <definedName name="TRANSPCARFORMAMAN" localSheetId="15">#REF!</definedName>
    <definedName name="TRANSPCARFORMAMAN">#REF!</definedName>
    <definedName name="TRANSPCARFORMAMAN_11" localSheetId="15">#REF!</definedName>
    <definedName name="TRANSPCARFORMAMAN_11">#REF!</definedName>
    <definedName name="TRANSPCARMAN">"$'_TRANSPORTE MAN 5ª'.$#REF!$#REF!"</definedName>
    <definedName name="TRANSPCARRARG">"$#REF!.$N$27"</definedName>
    <definedName name="TRANSPCOMCARROVPAVMAN" localSheetId="4">[283]Transp!$L$115</definedName>
    <definedName name="TRANSPCOMCARROVPAVMAN">[283]Transp!$L$115</definedName>
    <definedName name="TRANSPCOMERCIALCAR" localSheetId="4">[177]Adequação!#REF!</definedName>
    <definedName name="TRANSPCOMERCIALCAR" localSheetId="15">[177]Adequação!#REF!</definedName>
    <definedName name="TRANSPCOMERCIALCAR" localSheetId="9">[177]Adequação!#REF!</definedName>
    <definedName name="TRANSPCOMERCIALCAR" localSheetId="8">[177]Adequação!#REF!</definedName>
    <definedName name="TRANSPCOMERCIALCAR">[177]Adequação!#REF!</definedName>
    <definedName name="TRANSPGC">"$#REF!.$J$27"</definedName>
    <definedName name="TRANSPLOCALBASC5M3" localSheetId="4">[177]Adequação!#REF!</definedName>
    <definedName name="TRANSPLOCALBASC5M3" localSheetId="15">[177]Adequação!#REF!</definedName>
    <definedName name="TRANSPLOCALBASC5M3" localSheetId="9">[177]Adequação!#REF!</definedName>
    <definedName name="TRANSPLOCALBASC5M3" localSheetId="8">[177]Adequação!#REF!</definedName>
    <definedName name="TRANSPLOCALBASC5M3">[177]Adequação!#REF!</definedName>
    <definedName name="TRANSPLOCALBASC5M3RODPAVMAN" localSheetId="4">[283]Transp!$L$37</definedName>
    <definedName name="TRANSPLOCALBASC5M3RODPAVMAN">[283]Transp!$L$37</definedName>
    <definedName name="TRANSPLOCALCAR4T" localSheetId="4">[177]Adequação!#REF!</definedName>
    <definedName name="TRANSPLOCALCAR4T" localSheetId="15">[177]Adequação!#REF!</definedName>
    <definedName name="TRANSPLOCALCAR4T" localSheetId="9">[177]Adequação!#REF!</definedName>
    <definedName name="TRANSPLOCALCAR4T" localSheetId="8">[177]Adequação!#REF!</definedName>
    <definedName name="TRANSPLOCALCAR4T">[177]Adequação!#REF!</definedName>
    <definedName name="TRANSPLOCALCAR4TRODPAVMAN" localSheetId="4">[283]Transp!$L$91</definedName>
    <definedName name="TRANSPLOCALCAR4TRODPAVMAN">[283]Transp!$L$91</definedName>
    <definedName name="TRANSPLOCALMATERIALBET" localSheetId="4">[177]Adequação!#REF!</definedName>
    <definedName name="TRANSPLOCALMATERIALBET" localSheetId="15">[177]Adequação!#REF!</definedName>
    <definedName name="TRANSPLOCALMATERIALBET" localSheetId="9">[177]Adequação!#REF!</definedName>
    <definedName name="TRANSPLOCALMATERIALBET" localSheetId="8">[177]Adequação!#REF!</definedName>
    <definedName name="TRANSPLOCALMATERIALBET">[177]Adequação!#REF!</definedName>
    <definedName name="TRANSPLOCALMATREM" localSheetId="4">[177]Adequação!#REF!</definedName>
    <definedName name="TRANSPLOCALMATREM" localSheetId="15">[177]Adequação!#REF!</definedName>
    <definedName name="TRANSPLOCALMATREM" localSheetId="9">[177]Adequação!#REF!</definedName>
    <definedName name="TRANSPLOCALMATREM" localSheetId="8">[177]Adequação!#REF!</definedName>
    <definedName name="TRANSPLOCALMATREM">[177]Adequação!#REF!</definedName>
    <definedName name="TRANSPLOCALMATREMMAN" localSheetId="4">[283]Transp!$L$54</definedName>
    <definedName name="TRANSPLOCALMATREMMAN">[283]Transp!$L$54</definedName>
    <definedName name="TRANSPMATBETMAN" localSheetId="4">[283]Transp!$L$181</definedName>
    <definedName name="TRANSPMATBETMAN">[283]Transp!$L$181</definedName>
    <definedName name="TRANSPMATTBFMAN">"$#REF!.$M$36"</definedName>
    <definedName name="TRANSPO">"$#REF!.$#REF!$#REF!:$#REF!$#REF!"</definedName>
    <definedName name="TRANSPORTADOR" localSheetId="4">#REF!</definedName>
    <definedName name="TRANSPORTADOR" localSheetId="15">#REF!</definedName>
    <definedName name="TRANSPORTADOR" localSheetId="9">#REF!</definedName>
    <definedName name="TRANSPORTADOR" localSheetId="8">#REF!</definedName>
    <definedName name="TRANSPORTADOR">#REF!</definedName>
    <definedName name="transporte" localSheetId="4">#REF!</definedName>
    <definedName name="transporte" localSheetId="3">#REF!</definedName>
    <definedName name="transporte" localSheetId="15">#REF!</definedName>
    <definedName name="transporte" localSheetId="7">#REF!</definedName>
    <definedName name="transporte" localSheetId="8">#REF!</definedName>
    <definedName name="transporte">#REF!</definedName>
    <definedName name="Transporte_Brita_TSD" localSheetId="21" hidden="1">{#N/A,#N/A,TRUE,"Plan1"}</definedName>
    <definedName name="Transporte_Brita_TSD" hidden="1">{#N/A,#N/A,TRUE,"Plan1"}</definedName>
    <definedName name="TRANSPORTE5M3" localSheetId="15">#REF!</definedName>
    <definedName name="TRANSPORTE5M3">#REF!</definedName>
    <definedName name="TRANSPORTE5M3_11" localSheetId="15">#REF!</definedName>
    <definedName name="TRANSPORTE5M3_11">#REF!</definedName>
    <definedName name="TRANSPORTE5M3_7" localSheetId="15">#REF!</definedName>
    <definedName name="TRANSPORTE5M3_7">#REF!</definedName>
    <definedName name="TRANSPORTE5M3_7_11" localSheetId="15">#REF!</definedName>
    <definedName name="TRANSPORTE5M3_7_11">#REF!</definedName>
    <definedName name="TRANSPORTEBASC5M" localSheetId="15">#REF!</definedName>
    <definedName name="TRANSPORTEBASC5M">#REF!</definedName>
    <definedName name="TRANSPORTEBASC5M_11" localSheetId="15">#REF!</definedName>
    <definedName name="TRANSPORTEBASC5M_11">#REF!</definedName>
    <definedName name="TRANSPORTEBASC5M_7" localSheetId="15">#REF!</definedName>
    <definedName name="TRANSPORTEBASC5M_7">#REF!</definedName>
    <definedName name="TRANSPORTEBASC5M_7_11" localSheetId="15">#REF!</definedName>
    <definedName name="TRANSPORTEBASC5M_7_11">#REF!</definedName>
    <definedName name="TRANSPORTEBASC5MREST" localSheetId="15">#REF!</definedName>
    <definedName name="TRANSPORTEBASC5MREST">#REF!</definedName>
    <definedName name="TRANSPORTEBASC5MREST_11" localSheetId="15">#REF!</definedName>
    <definedName name="TRANSPORTEBASC5MREST_11">#REF!</definedName>
    <definedName name="TRANSPORTECAMCARREST" localSheetId="15">#REF!</definedName>
    <definedName name="TRANSPORTECAMCARREST">#REF!</definedName>
    <definedName name="TRANSPORTECAMCARREST_11" localSheetId="15">#REF!</definedName>
    <definedName name="TRANSPORTECAMCARREST_11">#REF!</definedName>
    <definedName name="TRANSPORTEMATREM" localSheetId="15">#REF!</definedName>
    <definedName name="TRANSPORTEMATREM">#REF!</definedName>
    <definedName name="TRANSPORTEMATREM_11" localSheetId="15">#REF!</definedName>
    <definedName name="TRANSPORTEMATREM_11">#REF!</definedName>
    <definedName name="TRANSPORTEMATREM_7" localSheetId="15">#REF!</definedName>
    <definedName name="TRANSPORTEMATREM_7">#REF!</definedName>
    <definedName name="TRANSPORTEMATREM_7_11" localSheetId="15">#REF!</definedName>
    <definedName name="TRANSPORTEMATREM_7_11">#REF!</definedName>
    <definedName name="TRANSPORTEMATREMREST" localSheetId="15">#REF!</definedName>
    <definedName name="TRANSPORTEMATREMREST">#REF!</definedName>
    <definedName name="TRANSPORTEMATREMREST_11" localSheetId="15">#REF!</definedName>
    <definedName name="TRANSPORTEMATREMREST_11">#REF!</definedName>
    <definedName name="transportes" localSheetId="4">[419]!PassaExtenso</definedName>
    <definedName name="TRANSPORTES" localSheetId="3">[88]TERRAPLENAGEM!#REF!</definedName>
    <definedName name="transportes" localSheetId="15">#REF!</definedName>
    <definedName name="transportes" localSheetId="7">#REF!</definedName>
    <definedName name="transportes" localSheetId="9">#REF!</definedName>
    <definedName name="transportes" localSheetId="8">#REF!</definedName>
    <definedName name="TRANSPORTES">[89]TERRAPLENAGEM!#REF!</definedName>
    <definedName name="TRANSPREMCOR" localSheetId="4">#REF!</definedName>
    <definedName name="TRANSPREMCOR" localSheetId="15">#REF!</definedName>
    <definedName name="TRANSPREMCOR" localSheetId="9">#REF!</definedName>
    <definedName name="TRANSPREMCOR" localSheetId="8">#REF!</definedName>
    <definedName name="TRANSPREMCOR">#REF!</definedName>
    <definedName name="TRANSPREMCOR_11" localSheetId="4">#REF!</definedName>
    <definedName name="TRANSPREMCOR_11" localSheetId="15">#REF!</definedName>
    <definedName name="TRANSPREMCOR_11" localSheetId="9">#REF!</definedName>
    <definedName name="TRANSPREMCOR_11" localSheetId="8">#REF!</definedName>
    <definedName name="TRANSPREMCOR_11">#REF!</definedName>
    <definedName name="TRANSPREMCOR1" localSheetId="4">#REF!</definedName>
    <definedName name="TRANSPREMCOR1" localSheetId="15">#REF!</definedName>
    <definedName name="TRANSPREMCOR1" localSheetId="9">#REF!</definedName>
    <definedName name="TRANSPREMCOR1" localSheetId="8">#REF!</definedName>
    <definedName name="TRANSPREMCOR1">#REF!</definedName>
    <definedName name="TRANSPREMCOR1_11" localSheetId="15">#REF!</definedName>
    <definedName name="TRANSPREMCOR1_11">#REF!</definedName>
    <definedName name="TRANSPREMCORMANQ" localSheetId="15">#REF!</definedName>
    <definedName name="TRANSPREMCORMANQ">#REF!</definedName>
    <definedName name="TRANSPREMCORMANQ_11" localSheetId="15">#REF!</definedName>
    <definedName name="TRANSPREMCORMANQ_11">#REF!</definedName>
    <definedName name="TRANSPREMCORMANRESTF" localSheetId="15">#REF!</definedName>
    <definedName name="TRANSPREMCORMANRESTF">#REF!</definedName>
    <definedName name="TRANSPREMCORMANRESTF_11" localSheetId="15">#REF!</definedName>
    <definedName name="TRANSPREMCORMANRESTF_11">#REF!</definedName>
    <definedName name="TRANSPREMCORMANRESTQ" localSheetId="15">#REF!</definedName>
    <definedName name="TRANSPREMCORMANRESTQ">#REF!</definedName>
    <definedName name="TRANSPREMCORMANRESTQ_11" localSheetId="15">#REF!</definedName>
    <definedName name="TRANSPREMCORMANRESTQ_11">#REF!</definedName>
    <definedName name="TRANSPREMCORREST" localSheetId="15">#REF!</definedName>
    <definedName name="TRANSPREMCORREST">#REF!</definedName>
    <definedName name="TRANSPREMCORREST_11" localSheetId="15">#REF!</definedName>
    <definedName name="TRANSPREMCORREST_11">#REF!</definedName>
    <definedName name="TRANSPREMENDOMAN" localSheetId="15">#REF!</definedName>
    <definedName name="TRANSPREMENDOMAN">#REF!</definedName>
    <definedName name="TRANSPREMENDOMAN_11" localSheetId="15">#REF!</definedName>
    <definedName name="TRANSPREMENDOMAN_11">#REF!</definedName>
    <definedName name="TRANSPREMENDOMAN_23">'[420]_TRANSPORTE MAN'!$K$24</definedName>
    <definedName name="TRANSPREMMANQ" localSheetId="4">#REF!</definedName>
    <definedName name="TRANSPREMMANQ" localSheetId="15">#REF!</definedName>
    <definedName name="TRANSPREMMANQ" localSheetId="9">#REF!</definedName>
    <definedName name="TRANSPREMMANQ" localSheetId="8">#REF!</definedName>
    <definedName name="TRANSPREMMANQ">#REF!</definedName>
    <definedName name="TRANSPREMMANQ_11" localSheetId="4">#REF!</definedName>
    <definedName name="TRANSPREMMANQ_11" localSheetId="15">#REF!</definedName>
    <definedName name="TRANSPREMMANQ_11" localSheetId="9">#REF!</definedName>
    <definedName name="TRANSPREMMANQ_11" localSheetId="8">#REF!</definedName>
    <definedName name="TRANSPREMMANQ_11">#REF!</definedName>
    <definedName name="TRANSPREMPREST" localSheetId="4">#REF!</definedName>
    <definedName name="TRANSPREMPREST" localSheetId="15">#REF!</definedName>
    <definedName name="TRANSPREMPREST" localSheetId="9">#REF!</definedName>
    <definedName name="TRANSPREMPREST" localSheetId="8">#REF!</definedName>
    <definedName name="TRANSPREMPREST">#REF!</definedName>
    <definedName name="TRANSPREMPREST_11" localSheetId="15">#REF!</definedName>
    <definedName name="TRANSPREMPREST_11">#REF!</definedName>
    <definedName name="TRANSPREMPRESTF" localSheetId="15">#REF!</definedName>
    <definedName name="TRANSPREMPRESTF">#REF!</definedName>
    <definedName name="TRANSPREMPRESTF_11" localSheetId="15">#REF!</definedName>
    <definedName name="TRANSPREMPRESTF_11">#REF!</definedName>
    <definedName name="TRANSPREMREMP" localSheetId="15">#REF!</definedName>
    <definedName name="TRANSPREMREMP">#REF!</definedName>
    <definedName name="TRANSPREMREMP_11" localSheetId="15">#REF!</definedName>
    <definedName name="TRANSPREMREMP_11">#REF!</definedName>
    <definedName name="transpremrmp">"$#REF!.$K$22"</definedName>
    <definedName name="TRANSPREMTB" localSheetId="4">#REF!</definedName>
    <definedName name="TRANSPREMTB" localSheetId="15">#REF!</definedName>
    <definedName name="TRANSPREMTB" localSheetId="9">#REF!</definedName>
    <definedName name="TRANSPREMTB" localSheetId="8">#REF!</definedName>
    <definedName name="TRANSPREMTB">#REF!</definedName>
    <definedName name="TRANSPREMTB_11" localSheetId="4">#REF!</definedName>
    <definedName name="TRANSPREMTB_11" localSheetId="15">#REF!</definedName>
    <definedName name="TRANSPREMTB_11" localSheetId="9">#REF!</definedName>
    <definedName name="TRANSPREMTB_11" localSheetId="8">#REF!</definedName>
    <definedName name="TRANSPREMTB_11">#REF!</definedName>
    <definedName name="TRANSPREMTBMANQ" localSheetId="4">#REF!</definedName>
    <definedName name="TRANSPREMTBMANQ" localSheetId="15">#REF!</definedName>
    <definedName name="TRANSPREMTBMANQ" localSheetId="9">#REF!</definedName>
    <definedName name="TRANSPREMTBMANQ" localSheetId="8">#REF!</definedName>
    <definedName name="TRANSPREMTBMANQ">#REF!</definedName>
    <definedName name="TRANSPREMTBMANQ_11" localSheetId="15">#REF!</definedName>
    <definedName name="TRANSPREMTBMANQ_11">#REF!</definedName>
    <definedName name="TRANSPREMTBREST" localSheetId="15">#REF!</definedName>
    <definedName name="TRANSPREMTBREST">#REF!</definedName>
    <definedName name="TRANSPREMTBREST_11" localSheetId="15">#REF!</definedName>
    <definedName name="TRANSPREMTBREST_11">#REF!</definedName>
    <definedName name="TRANSPREMTBRESTF" localSheetId="15">#REF!</definedName>
    <definedName name="TRANSPREMTBRESTF">#REF!</definedName>
    <definedName name="TRANSPREMTBRESTF_11" localSheetId="15">#REF!</definedName>
    <definedName name="TRANSPREMTBRESTF_11">#REF!</definedName>
    <definedName name="TRASP5M3MICRO" localSheetId="15">#REF!</definedName>
    <definedName name="TRASP5M3MICRO">#REF!</definedName>
    <definedName name="tratamento" localSheetId="15">#REF!</definedName>
    <definedName name="tratamento" localSheetId="21">#REF!</definedName>
    <definedName name="tratamento">#REF!</definedName>
    <definedName name="TRB" localSheetId="15">#REF!</definedName>
    <definedName name="TRB">#REF!</definedName>
    <definedName name="TRBMA" localSheetId="4">[98]ROSTO!#REF!</definedName>
    <definedName name="TRBMA" localSheetId="15">[98]ROSTO!#REF!</definedName>
    <definedName name="TRBMA" localSheetId="9">[98]ROSTO!#REF!</definedName>
    <definedName name="TRBMA" localSheetId="8">[98]ROSTO!#REF!</definedName>
    <definedName name="TRBMA">[98]ROSTO!#REF!</definedName>
    <definedName name="TRBTA" localSheetId="4">#REF!</definedName>
    <definedName name="TRBTA" localSheetId="15">#REF!</definedName>
    <definedName name="TRBTA" localSheetId="9">#REF!</definedName>
    <definedName name="TRBTA" localSheetId="8">#REF!</definedName>
    <definedName name="TRBTA">#REF!</definedName>
    <definedName name="TRCAP20">"$#REF!.$I$27"</definedName>
    <definedName name="TRCAP20_11" localSheetId="4">#REF!</definedName>
    <definedName name="TRCAP20_11" localSheetId="15">#REF!</definedName>
    <definedName name="TRCAP20_11" localSheetId="9">#REF!</definedName>
    <definedName name="TRCAP20_11" localSheetId="8">#REF!</definedName>
    <definedName name="TRCAP20_11">#REF!</definedName>
    <definedName name="TRCM30">"$#REF!.$I$28"</definedName>
    <definedName name="TRCM30_11" localSheetId="4">#REF!</definedName>
    <definedName name="TRCM30_11" localSheetId="15">#REF!</definedName>
    <definedName name="TRCM30_11" localSheetId="9">#REF!</definedName>
    <definedName name="TRCM30_11" localSheetId="8">#REF!</definedName>
    <definedName name="TRCM30_11">#REF!</definedName>
    <definedName name="Trec" localSheetId="4">#REF!</definedName>
    <definedName name="Trec" localSheetId="15">#REF!</definedName>
    <definedName name="trec" localSheetId="21">#REF!</definedName>
    <definedName name="Trec" localSheetId="9">#REF!</definedName>
    <definedName name="Trec" localSheetId="8">#REF!</definedName>
    <definedName name="Trec">#REF!</definedName>
    <definedName name="trech" localSheetId="21">#REF!</definedName>
    <definedName name="TRECH">[216]Dados_Gerais!$C$7</definedName>
    <definedName name="trecho" localSheetId="4">#REF!</definedName>
    <definedName name="trecho" localSheetId="15">#REF!</definedName>
    <definedName name="TRECHO" localSheetId="21">'[120]DADOS DE ENTRADA CONCORRÊNCIA'!$B$16</definedName>
    <definedName name="trecho" localSheetId="9">#REF!</definedName>
    <definedName name="trecho" localSheetId="8">#REF!</definedName>
    <definedName name="trecho">#REF!</definedName>
    <definedName name="TRECHO_11" localSheetId="4">#REF!</definedName>
    <definedName name="TRECHO_11" localSheetId="15">#REF!</definedName>
    <definedName name="TRECHO_11">#REF!</definedName>
    <definedName name="TRECHO1" localSheetId="4">[149]Croqui!$B$5</definedName>
    <definedName name="TRECHO1" localSheetId="21">'[120]DADOS DE ENTRADA CONCORRÊNCIA'!$B$23</definedName>
    <definedName name="TRECHO1">[149]Croqui!$B$5</definedName>
    <definedName name="TRECHOA">#REF!</definedName>
    <definedName name="trem" localSheetId="4" hidden="1">{"'gráf jan00'!$A$1:$AK$41"}</definedName>
    <definedName name="trem" localSheetId="9" hidden="1">{"'gráf jan00'!$A$1:$AK$41"}</definedName>
    <definedName name="trem" localSheetId="8" hidden="1">{"'gráf jan00'!$A$1:$AK$41"}</definedName>
    <definedName name="trem" hidden="1">{"'gráf jan00'!$A$1:$AK$41"}</definedName>
    <definedName name="trezeabril" localSheetId="4" hidden="1">{"'gráf jan00'!$A$1:$AK$41"}</definedName>
    <definedName name="trezeabril" localSheetId="9" hidden="1">{"'gráf jan00'!$A$1:$AK$41"}</definedName>
    <definedName name="trezeabril" localSheetId="8" hidden="1">{"'gráf jan00'!$A$1:$AK$41"}</definedName>
    <definedName name="trezeabril" hidden="1">{"'gráf jan00'!$A$1:$AK$41"}</definedName>
    <definedName name="TREZEABRILL" localSheetId="4" hidden="1">{"'gráf jan00'!$A$1:$AK$41"}</definedName>
    <definedName name="TREZEABRILL" localSheetId="9" hidden="1">{"'gráf jan00'!$A$1:$AK$41"}</definedName>
    <definedName name="TREZEABRILL" localSheetId="8" hidden="1">{"'gráf jan00'!$A$1:$AK$41"}</definedName>
    <definedName name="TREZEABRILL" hidden="1">{"'gráf jan00'!$A$1:$AK$41"}</definedName>
    <definedName name="trezeagosto" localSheetId="4" hidden="1">{"'gráf jan00'!$A$1:$AK$41"}</definedName>
    <definedName name="trezeagosto" localSheetId="9" hidden="1">{"'gráf jan00'!$A$1:$AK$41"}</definedName>
    <definedName name="trezeagosto" localSheetId="8" hidden="1">{"'gráf jan00'!$A$1:$AK$41"}</definedName>
    <definedName name="trezeagosto" hidden="1">{"'gráf jan00'!$A$1:$AK$41"}</definedName>
    <definedName name="trezeagosto2" localSheetId="4" hidden="1">{"'gráf jan00'!$A$1:$AK$41"}</definedName>
    <definedName name="trezeagosto2" localSheetId="9" hidden="1">{"'gráf jan00'!$A$1:$AK$41"}</definedName>
    <definedName name="trezeagosto2" localSheetId="8" hidden="1">{"'gráf jan00'!$A$1:$AK$41"}</definedName>
    <definedName name="trezeagosto2" hidden="1">{"'gráf jan00'!$A$1:$AK$41"}</definedName>
    <definedName name="trezeagosto3" localSheetId="4" hidden="1">{"'gráf jan00'!$A$1:$AK$41"}</definedName>
    <definedName name="trezeagosto3" localSheetId="9" hidden="1">{"'gráf jan00'!$A$1:$AK$41"}</definedName>
    <definedName name="trezeagosto3" localSheetId="8" hidden="1">{"'gráf jan00'!$A$1:$AK$41"}</definedName>
    <definedName name="trezeagosto3" hidden="1">{"'gráf jan00'!$A$1:$AK$41"}</definedName>
    <definedName name="trezeagosto4" localSheetId="4" hidden="1">{"'gráf jan00'!$A$1:$AK$41"}</definedName>
    <definedName name="trezeagosto4" localSheetId="9" hidden="1">{"'gráf jan00'!$A$1:$AK$41"}</definedName>
    <definedName name="trezeagosto4" localSheetId="8" hidden="1">{"'gráf jan00'!$A$1:$AK$41"}</definedName>
    <definedName name="trezeagosto4" hidden="1">{"'gráf jan00'!$A$1:$AK$41"}</definedName>
    <definedName name="trezeagosto5" localSheetId="4" hidden="1">{"'gráf jan00'!$A$1:$AK$41"}</definedName>
    <definedName name="trezeagosto5" localSheetId="9" hidden="1">{"'gráf jan00'!$A$1:$AK$41"}</definedName>
    <definedName name="trezeagosto5" localSheetId="8" hidden="1">{"'gráf jan00'!$A$1:$AK$41"}</definedName>
    <definedName name="trezeagosto5" hidden="1">{"'gráf jan00'!$A$1:$AK$41"}</definedName>
    <definedName name="trezeagosto6" localSheetId="4" hidden="1">{"'gráf jan00'!$A$1:$AK$41"}</definedName>
    <definedName name="trezeagosto6" localSheetId="9" hidden="1">{"'gráf jan00'!$A$1:$AK$41"}</definedName>
    <definedName name="trezeagosto6" localSheetId="8" hidden="1">{"'gráf jan00'!$A$1:$AK$41"}</definedName>
    <definedName name="trezeagosto6" hidden="1">{"'gráf jan00'!$A$1:$AK$41"}</definedName>
    <definedName name="trezeagosto7" localSheetId="4" hidden="1">{"'gráf jan00'!$A$1:$AK$41"}</definedName>
    <definedName name="trezeagosto7" localSheetId="9" hidden="1">{"'gráf jan00'!$A$1:$AK$41"}</definedName>
    <definedName name="trezeagosto7" localSheetId="8" hidden="1">{"'gráf jan00'!$A$1:$AK$41"}</definedName>
    <definedName name="trezeagosto7" hidden="1">{"'gráf jan00'!$A$1:$AK$41"}</definedName>
    <definedName name="trezeagosto8" localSheetId="4" hidden="1">{"'gráf jan00'!$A$1:$AK$41"}</definedName>
    <definedName name="trezeagosto8" localSheetId="9" hidden="1">{"'gráf jan00'!$A$1:$AK$41"}</definedName>
    <definedName name="trezeagosto8" localSheetId="8" hidden="1">{"'gráf jan00'!$A$1:$AK$41"}</definedName>
    <definedName name="trezeagosto8" hidden="1">{"'gráf jan00'!$A$1:$AK$41"}</definedName>
    <definedName name="trezejulho" localSheetId="4" hidden="1">{"'gráf jan00'!$A$1:$AK$41"}</definedName>
    <definedName name="trezejulho" localSheetId="9" hidden="1">{"'gráf jan00'!$A$1:$AK$41"}</definedName>
    <definedName name="trezejulho" localSheetId="8" hidden="1">{"'gráf jan00'!$A$1:$AK$41"}</definedName>
    <definedName name="trezejulho" hidden="1">{"'gráf jan00'!$A$1:$AK$41"}</definedName>
    <definedName name="trezejulho2" localSheetId="4" hidden="1">{"'gráf jan00'!$A$1:$AK$41"}</definedName>
    <definedName name="trezejulho2" localSheetId="9" hidden="1">{"'gráf jan00'!$A$1:$AK$41"}</definedName>
    <definedName name="trezejulho2" localSheetId="8" hidden="1">{"'gráf jan00'!$A$1:$AK$41"}</definedName>
    <definedName name="trezejulho2" hidden="1">{"'gráf jan00'!$A$1:$AK$41"}</definedName>
    <definedName name="trezejulho3" localSheetId="4" hidden="1">{"'gráf jan00'!$A$1:$AK$41"}</definedName>
    <definedName name="trezejulho3" localSheetId="9" hidden="1">{"'gráf jan00'!$A$1:$AK$41"}</definedName>
    <definedName name="trezejulho3" localSheetId="8" hidden="1">{"'gráf jan00'!$A$1:$AK$41"}</definedName>
    <definedName name="trezejulho3" hidden="1">{"'gráf jan00'!$A$1:$AK$41"}</definedName>
    <definedName name="trezejun" localSheetId="4" hidden="1">{"'gráf jan00'!$A$1:$AK$41"}</definedName>
    <definedName name="trezejun" localSheetId="9" hidden="1">{"'gráf jan00'!$A$1:$AK$41"}</definedName>
    <definedName name="trezejun" localSheetId="8" hidden="1">{"'gráf jan00'!$A$1:$AK$41"}</definedName>
    <definedName name="trezejun" hidden="1">{"'gráf jan00'!$A$1:$AK$41"}</definedName>
    <definedName name="trezejunho" localSheetId="4" hidden="1">{"'gráf jan00'!$A$1:$AK$41"}</definedName>
    <definedName name="trezejunho" localSheetId="9" hidden="1">{"'gráf jan00'!$A$1:$AK$41"}</definedName>
    <definedName name="trezejunho" localSheetId="8" hidden="1">{"'gráf jan00'!$A$1:$AK$41"}</definedName>
    <definedName name="trezejunho" hidden="1">{"'gráf jan00'!$A$1:$AK$41"}</definedName>
    <definedName name="trezejunnho" localSheetId="4" hidden="1">{"'gráf jan00'!$A$1:$AK$41"}</definedName>
    <definedName name="trezejunnho" localSheetId="9" hidden="1">{"'gráf jan00'!$A$1:$AK$41"}</definedName>
    <definedName name="trezejunnho" localSheetId="8" hidden="1">{"'gráf jan00'!$A$1:$AK$41"}</definedName>
    <definedName name="trezejunnho" hidden="1">{"'gráf jan00'!$A$1:$AK$41"}</definedName>
    <definedName name="trezemarço" localSheetId="4" hidden="1">{"'gráf jan00'!$A$1:$AK$41"}</definedName>
    <definedName name="trezemarço" localSheetId="9" hidden="1">{"'gráf jan00'!$A$1:$AK$41"}</definedName>
    <definedName name="trezemarço" localSheetId="8" hidden="1">{"'gráf jan00'!$A$1:$AK$41"}</definedName>
    <definedName name="trezemarço" hidden="1">{"'gráf jan00'!$A$1:$AK$41"}</definedName>
    <definedName name="TRL1C" localSheetId="4">'[85]Mat. Bet.'!$F$42</definedName>
    <definedName name="TRL1C">'[86]Mat. Bet.'!$F$42</definedName>
    <definedName name="TRL1CCG" localSheetId="4">'[85]Mat. Bet.'!$F$43</definedName>
    <definedName name="TRL1CCG">'[86]Mat. Bet.'!$F$43</definedName>
    <definedName name="TRL1CMA" localSheetId="4">[98]ROSTO!#REF!</definedName>
    <definedName name="TRL1CMA" localSheetId="15">[98]ROSTO!#REF!</definedName>
    <definedName name="TRL1CMA" localSheetId="9">[98]ROSTO!#REF!</definedName>
    <definedName name="TRL1CMA" localSheetId="8">[98]ROSTO!#REF!</definedName>
    <definedName name="TRL1CMA">[98]ROSTO!#REF!</definedName>
    <definedName name="TRL1CTA" localSheetId="4">#REF!</definedName>
    <definedName name="TRL1CTA" localSheetId="15">#REF!</definedName>
    <definedName name="TRL1CTA" localSheetId="9">#REF!</definedName>
    <definedName name="TRL1CTA" localSheetId="8">#REF!</definedName>
    <definedName name="TRL1CTA">#REF!</definedName>
    <definedName name="TRM1C" localSheetId="4">'[85]Mat. Bet.'!$F$36</definedName>
    <definedName name="TRM1C">'[86]Mat. Bet.'!$F$36</definedName>
    <definedName name="TRM1CCG" localSheetId="4">'[85]Mat. Bet.'!$F$37</definedName>
    <definedName name="TRM1CCG">'[86]Mat. Bet.'!$F$37</definedName>
    <definedName name="TRP" localSheetId="4">#REF!</definedName>
    <definedName name="TRP" localSheetId="15">#REF!</definedName>
    <definedName name="TRP" localSheetId="9">#REF!</definedName>
    <definedName name="TRP" localSheetId="8">#REF!</definedName>
    <definedName name="TRP">#REF!</definedName>
    <definedName name="TRR1C" localSheetId="4">'[85]Mat. Bet.'!$F$28</definedName>
    <definedName name="TRR1C">'[86]Mat. Bet.'!$F$28</definedName>
    <definedName name="TRR1CCG" localSheetId="4">'[85]Mat. Bet.'!$F$29</definedName>
    <definedName name="TRR1CCG">'[86]Mat. Bet.'!$F$29</definedName>
    <definedName name="TRR1CP" localSheetId="4">'[85]Mat. Bet.'!$F$30</definedName>
    <definedName name="TRR1CP">'[86]Mat. Bet.'!$F$30</definedName>
    <definedName name="TRR1CPA" localSheetId="4">#REF!</definedName>
    <definedName name="TRR1CPA" localSheetId="15">#REF!</definedName>
    <definedName name="TRR1CPA" localSheetId="9">#REF!</definedName>
    <definedName name="TRR1CPA" localSheetId="8">#REF!</definedName>
    <definedName name="TRR1CPA">#REF!</definedName>
    <definedName name="TRR1CPAMA" localSheetId="4">[98]ROSTO!#REF!</definedName>
    <definedName name="TRR1CPAMA" localSheetId="15">[98]ROSTO!#REF!</definedName>
    <definedName name="TRR1CPAMA" localSheetId="9">[98]ROSTO!#REF!</definedName>
    <definedName name="TRR1CPAMA" localSheetId="8">[98]ROSTO!#REF!</definedName>
    <definedName name="TRR1CPAMA">[98]ROSTO!#REF!</definedName>
    <definedName name="TRR1CPATA" localSheetId="4">#REF!</definedName>
    <definedName name="TRR1CPATA" localSheetId="15">#REF!</definedName>
    <definedName name="TRR1CPATA" localSheetId="9">#REF!</definedName>
    <definedName name="TRR1CPATA" localSheetId="8">#REF!</definedName>
    <definedName name="TRR1CPATA">#REF!</definedName>
    <definedName name="TRR1CPCG" localSheetId="4">'[85]Mat. Bet.'!$F$31</definedName>
    <definedName name="TRR1CPCG">'[86]Mat. Bet.'!$F$31</definedName>
    <definedName name="TRR1CRS" localSheetId="4">#REF!</definedName>
    <definedName name="TRR1CRS" localSheetId="15">#REF!</definedName>
    <definedName name="TRR1CRS" localSheetId="9">#REF!</definedName>
    <definedName name="TRR1CRS" localSheetId="8">#REF!</definedName>
    <definedName name="TRR1CRS">#REF!</definedName>
    <definedName name="TRR1CRSFRESA" localSheetId="4">#REF!</definedName>
    <definedName name="TRR1CRSFRESA" localSheetId="15">#REF!</definedName>
    <definedName name="TRR1CRSFRESA" localSheetId="9">#REF!</definedName>
    <definedName name="TRR1CRSFRESA" localSheetId="8">#REF!</definedName>
    <definedName name="TRR1CRSFRESA">#REF!</definedName>
    <definedName name="TRR1CRSFRESAMA" localSheetId="4">[98]ROSTO!#REF!</definedName>
    <definedName name="TRR1CRSFRESAMA" localSheetId="15">[98]ROSTO!#REF!</definedName>
    <definedName name="TRR1CRSFRESAMA" localSheetId="9">[98]ROSTO!#REF!</definedName>
    <definedName name="TRR1CRSFRESAMA" localSheetId="8">[98]ROSTO!#REF!</definedName>
    <definedName name="TRR1CRSFRESAMA">[98]ROSTO!#REF!</definedName>
    <definedName name="TRR1CRSFRESATA" localSheetId="4">#REF!</definedName>
    <definedName name="TRR1CRSFRESATA" localSheetId="15">#REF!</definedName>
    <definedName name="TRR1CRSFRESATA" localSheetId="9">#REF!</definedName>
    <definedName name="TRR1CRSFRESATA" localSheetId="8">#REF!</definedName>
    <definedName name="TRR1CRSFRESATA">#REF!</definedName>
    <definedName name="TRR1CRSMA" localSheetId="4">[98]ROSTO!#REF!</definedName>
    <definedName name="TRR1CRSMA" localSheetId="15">[98]ROSTO!#REF!</definedName>
    <definedName name="TRR1CRSMA" localSheetId="9">[98]ROSTO!#REF!</definedName>
    <definedName name="TRR1CRSMA" localSheetId="8">[98]ROSTO!#REF!</definedName>
    <definedName name="TRR1CRSMA">[98]ROSTO!#REF!</definedName>
    <definedName name="TRR1CRSTA" localSheetId="4">#REF!</definedName>
    <definedName name="TRR1CRSTA" localSheetId="15">#REF!</definedName>
    <definedName name="TRR1CRSTA" localSheetId="9">#REF!</definedName>
    <definedName name="TRR1CRSTA" localSheetId="8">#REF!</definedName>
    <definedName name="TRR1CRSTA">#REF!</definedName>
    <definedName name="TRR2C" localSheetId="4">'[85]Mat. Bet.'!$F$33</definedName>
    <definedName name="TRR2C">'[86]Mat. Bet.'!$F$33</definedName>
    <definedName name="TRR2CCG" localSheetId="4">'[85]Mat. Bet.'!$F$34</definedName>
    <definedName name="TRR2CCG">'[86]Mat. Bet.'!$F$34</definedName>
    <definedName name="trre6" localSheetId="4">[373]mo!$A$2:$C$10</definedName>
    <definedName name="trre6">[373]mo!$A$2:$C$10</definedName>
    <definedName name="TRRM1C">"$#REF!.$I$30"</definedName>
    <definedName name="TRRR1C">"$#REF!.$I$29"</definedName>
    <definedName name="TRT" localSheetId="15">#REF!</definedName>
    <definedName name="TRT" localSheetId="9">#REF!</definedName>
    <definedName name="TRT">#REF!</definedName>
    <definedName name="TRYU" localSheetId="4" hidden="1">{"'Quadro'!$A$4:$BG$78"}</definedName>
    <definedName name="TRYU" localSheetId="9" hidden="1">{"'Quadro'!$A$4:$BG$78"}</definedName>
    <definedName name="TRYU" localSheetId="8" hidden="1">{"'Quadro'!$A$4:$BG$78"}</definedName>
    <definedName name="TRYU" hidden="1">{"'Quadro'!$A$4:$BG$78"}</definedName>
    <definedName name="ts" localSheetId="15">[408]PLANILHA!#REF!</definedName>
    <definedName name="ts" localSheetId="21">[409]PLANILHA!#REF!</definedName>
    <definedName name="ts">[408]PLANILHA!#REF!</definedName>
    <definedName name="ts_10" localSheetId="4">[410]PLANILHA!#REF!</definedName>
    <definedName name="ts_10" localSheetId="15">[410]PLANILHA!#REF!</definedName>
    <definedName name="ts_10">[410]PLANILHA!#REF!</definedName>
    <definedName name="ts_11" localSheetId="4">[411]PLANILHA!#REF!</definedName>
    <definedName name="ts_11" localSheetId="15">[411]PLANILHA!#REF!</definedName>
    <definedName name="ts_11">[411]PLANILHA!#REF!</definedName>
    <definedName name="ts_5" localSheetId="4">[410]PLANILHA!#REF!</definedName>
    <definedName name="ts_5" localSheetId="15">[410]PLANILHA!#REF!</definedName>
    <definedName name="ts_5">[410]PLANILHA!#REF!</definedName>
    <definedName name="ts_6" localSheetId="4">[410]PLANILHA!#REF!</definedName>
    <definedName name="ts_6" localSheetId="15">[410]PLANILHA!#REF!</definedName>
    <definedName name="ts_6">[410]PLANILHA!#REF!</definedName>
    <definedName name="ts_9" localSheetId="4">[410]PLANILHA!#REF!</definedName>
    <definedName name="ts_9" localSheetId="15">[410]PLANILHA!#REF!</definedName>
    <definedName name="ts_9">[410]PLANILHA!#REF!</definedName>
    <definedName name="TS2C">"'file:///D:/Meus documentos/ANASTÁCIO/SERCEL/BR262990800.xls'#$TLMB.$#REF!$#REF!"</definedName>
    <definedName name="TS2C_11" localSheetId="4">[70]TLMB!#REF!</definedName>
    <definedName name="TS2C_11" localSheetId="15">[70]TLMB!#REF!</definedName>
    <definedName name="TS2C_11" localSheetId="9">[70]TLMB!#REF!</definedName>
    <definedName name="TS2C_11" localSheetId="8">[70]TLMB!#REF!</definedName>
    <definedName name="TS2C_11">[70]TLMB!#REF!</definedName>
    <definedName name="TSD" localSheetId="21">#REF!</definedName>
    <definedName name="TSD">"'file:///D:/Meus documentos/ANASTÁCIO/SERCEL/BR262990800.xls'#$SERVIÇOS.$#REF!$#REF!"</definedName>
    <definedName name="tsd.a" localSheetId="4">#REF!</definedName>
    <definedName name="tsd.a" localSheetId="15">#REF!</definedName>
    <definedName name="tsd.a" localSheetId="9">#REF!</definedName>
    <definedName name="tsd.a" localSheetId="8">#REF!</definedName>
    <definedName name="tsd.a">#REF!</definedName>
    <definedName name="TSD_10" localSheetId="4">#REF!</definedName>
    <definedName name="TSD_10" localSheetId="15">#REF!</definedName>
    <definedName name="TSD_10" localSheetId="9">#REF!</definedName>
    <definedName name="TSD_10" localSheetId="8">#REF!</definedName>
    <definedName name="TSD_10">#REF!</definedName>
    <definedName name="TSD_11" localSheetId="4">[70]SERVIÇOS!#REF!</definedName>
    <definedName name="TSD_11" localSheetId="15">[70]SERVIÇOS!#REF!</definedName>
    <definedName name="TSD_11" localSheetId="9">[70]SERVIÇOS!#REF!</definedName>
    <definedName name="TSD_11" localSheetId="8">[70]SERVIÇOS!#REF!</definedName>
    <definedName name="TSD_11">[70]SERVIÇOS!#REF!</definedName>
    <definedName name="TSD_3" localSheetId="4">#REF!</definedName>
    <definedName name="TSD_3" localSheetId="15">#REF!</definedName>
    <definedName name="TSD_3" localSheetId="9">#REF!</definedName>
    <definedName name="TSD_3" localSheetId="8">#REF!</definedName>
    <definedName name="TSD_3">#REF!</definedName>
    <definedName name="TSD_4">"$'memória de calculo_liquida'.$#REF!$#REF!"</definedName>
    <definedName name="TSD_5" localSheetId="15">'[103]memória de calculo_liquida'!#REF!</definedName>
    <definedName name="TSD_5" localSheetId="9">'[103]memória de calculo_liquida'!#REF!</definedName>
    <definedName name="TSD_5">'[103]memória de calculo_liquida'!#REF!</definedName>
    <definedName name="TSD_5_11" localSheetId="4">'[104]memória de calculo_liquida'!#REF!</definedName>
    <definedName name="TSD_5_11" localSheetId="15">'[104]memória de calculo_liquida'!#REF!</definedName>
    <definedName name="TSD_5_11" localSheetId="9">'[104]memória de calculo_liquida'!#REF!</definedName>
    <definedName name="TSD_5_11" localSheetId="8">'[104]memória de calculo_liquida'!#REF!</definedName>
    <definedName name="TSD_5_11">'[104]memória de calculo_liquida'!#REF!</definedName>
    <definedName name="TSD_5_4" localSheetId="4">#REF!</definedName>
    <definedName name="TSD_5_4" localSheetId="15">#REF!</definedName>
    <definedName name="TSD_5_4" localSheetId="9">#REF!</definedName>
    <definedName name="TSD_5_4" localSheetId="8">#REF!</definedName>
    <definedName name="TSD_5_4">#REF!</definedName>
    <definedName name="TSD_6" localSheetId="4">#REF!</definedName>
    <definedName name="TSD_6" localSheetId="15">#REF!</definedName>
    <definedName name="TSD_6" localSheetId="9">#REF!</definedName>
    <definedName name="TSD_6" localSheetId="8">#REF!</definedName>
    <definedName name="TSD_6">#REF!</definedName>
    <definedName name="TSD_9" localSheetId="4">#REF!</definedName>
    <definedName name="TSD_9" localSheetId="15">#REF!</definedName>
    <definedName name="TSD_9" localSheetId="9">#REF!</definedName>
    <definedName name="TSD_9" localSheetId="8">#REF!</definedName>
    <definedName name="TSD_9">#REF!</definedName>
    <definedName name="tsd4_4">"$'memória de calculo_liquida'.$#REF!$#REF!"</definedName>
    <definedName name="tsd4_5" localSheetId="15">'[103]memória de calculo_liquida'!#REF!</definedName>
    <definedName name="tsd4_5" localSheetId="9">'[103]memória de calculo_liquida'!#REF!</definedName>
    <definedName name="tsd4_5">'[103]memória de calculo_liquida'!#REF!</definedName>
    <definedName name="tsd4_5_11" localSheetId="4">'[104]memória de calculo_liquida'!#REF!</definedName>
    <definedName name="tsd4_5_11" localSheetId="15">'[104]memória de calculo_liquida'!#REF!</definedName>
    <definedName name="tsd4_5_11" localSheetId="9">'[104]memória de calculo_liquida'!#REF!</definedName>
    <definedName name="tsd4_5_11" localSheetId="8">'[104]memória de calculo_liquida'!#REF!</definedName>
    <definedName name="tsd4_5_11">'[104]memória de calculo_liquida'!#REF!</definedName>
    <definedName name="tsd4_5_4" localSheetId="4">#REF!</definedName>
    <definedName name="tsd4_5_4" localSheetId="15">#REF!</definedName>
    <definedName name="tsd4_5_4" localSheetId="9">#REF!</definedName>
    <definedName name="tsd4_5_4" localSheetId="8">#REF!</definedName>
    <definedName name="tsd4_5_4">#REF!</definedName>
    <definedName name="TSDD">#REF!</definedName>
    <definedName name="TSS" localSheetId="4">[283]Adequação!$G$37</definedName>
    <definedName name="TSS" localSheetId="21">#N/A</definedName>
    <definedName name="TSS">[283]Adequação!$G$37</definedName>
    <definedName name="tss.a" localSheetId="4">#REF!</definedName>
    <definedName name="tss.a" localSheetId="15">#REF!</definedName>
    <definedName name="tss.a" localSheetId="9">#REF!</definedName>
    <definedName name="tss.a" localSheetId="8">#REF!</definedName>
    <definedName name="tss.a">#REF!</definedName>
    <definedName name="tssd" localSheetId="4">[421]COMPOS1!#REF!</definedName>
    <definedName name="tssd" localSheetId="15">[421]COMPOS1!#REF!</definedName>
    <definedName name="tssd" localSheetId="9">[421]COMPOS1!#REF!</definedName>
    <definedName name="tssd" localSheetId="8">[421]COMPOS1!#REF!</definedName>
    <definedName name="tssd">[421]COMPOS1!#REF!</definedName>
    <definedName name="tt" localSheetId="4">#N/A</definedName>
    <definedName name="tt" localSheetId="21">#N/A</definedName>
    <definedName name="tt" localSheetId="9">'Mem Calc Pontes'!tt</definedName>
    <definedName name="tt" localSheetId="8">'Mem. Calc.'!tt</definedName>
    <definedName name="tt">[0]!tt</definedName>
    <definedName name="TT.1" localSheetId="4">#REF!</definedName>
    <definedName name="TT.1" localSheetId="3">#REF!</definedName>
    <definedName name="TT.1" localSheetId="15">#REF!</definedName>
    <definedName name="TT.1" localSheetId="7">#REF!</definedName>
    <definedName name="TT.1" localSheetId="9">#REF!</definedName>
    <definedName name="TT.1" localSheetId="8">#REF!</definedName>
    <definedName name="TT.1">#REF!</definedName>
    <definedName name="TT.10" localSheetId="4">#REF!</definedName>
    <definedName name="TT.10" localSheetId="3">#REF!</definedName>
    <definedName name="TT.10" localSheetId="15">#REF!</definedName>
    <definedName name="TT.10" localSheetId="7">#REF!</definedName>
    <definedName name="TT.10">#REF!</definedName>
    <definedName name="TT.11" localSheetId="4">#REF!</definedName>
    <definedName name="TT.11" localSheetId="3">#REF!</definedName>
    <definedName name="TT.11" localSheetId="15">#REF!</definedName>
    <definedName name="TT.11" localSheetId="7">#REF!</definedName>
    <definedName name="TT.11">#REF!</definedName>
    <definedName name="TT.12" localSheetId="3">#REF!</definedName>
    <definedName name="TT.12" localSheetId="15">#REF!</definedName>
    <definedName name="TT.12" localSheetId="7">#REF!</definedName>
    <definedName name="TT.12">#REF!</definedName>
    <definedName name="TT.13" localSheetId="3">#REF!</definedName>
    <definedName name="TT.13" localSheetId="15">#REF!</definedName>
    <definedName name="TT.13" localSheetId="7">#REF!</definedName>
    <definedName name="TT.13">#REF!</definedName>
    <definedName name="TT.14" localSheetId="3">#REF!</definedName>
    <definedName name="TT.14" localSheetId="15">#REF!</definedName>
    <definedName name="TT.14" localSheetId="7">#REF!</definedName>
    <definedName name="TT.14">#REF!</definedName>
    <definedName name="TT.15" localSheetId="3">#REF!</definedName>
    <definedName name="TT.15" localSheetId="15">#REF!</definedName>
    <definedName name="TT.15" localSheetId="7">#REF!</definedName>
    <definedName name="TT.15">#REF!</definedName>
    <definedName name="TT.2" localSheetId="3">#REF!</definedName>
    <definedName name="TT.2" localSheetId="15">#REF!</definedName>
    <definedName name="TT.2" localSheetId="7">#REF!</definedName>
    <definedName name="TT.2">#REF!</definedName>
    <definedName name="TT.3" localSheetId="3">#REF!</definedName>
    <definedName name="TT.3" localSheetId="15">#REF!</definedName>
    <definedName name="TT.3" localSheetId="7">#REF!</definedName>
    <definedName name="TT.3">#REF!</definedName>
    <definedName name="TT.4" localSheetId="3">#REF!</definedName>
    <definedName name="TT.4" localSheetId="15">#REF!</definedName>
    <definedName name="TT.4" localSheetId="7">#REF!</definedName>
    <definedName name="TT.4">#REF!</definedName>
    <definedName name="TT.5" localSheetId="3">#REF!</definedName>
    <definedName name="TT.5" localSheetId="15">#REF!</definedName>
    <definedName name="TT.5" localSheetId="7">#REF!</definedName>
    <definedName name="TT.5">#REF!</definedName>
    <definedName name="TT.6" localSheetId="3">#REF!</definedName>
    <definedName name="TT.6" localSheetId="15">#REF!</definedName>
    <definedName name="TT.6" localSheetId="7">#REF!</definedName>
    <definedName name="TT.6">#REF!</definedName>
    <definedName name="TT.7" localSheetId="3">#REF!</definedName>
    <definedName name="TT.7" localSheetId="15">#REF!</definedName>
    <definedName name="TT.7" localSheetId="7">#REF!</definedName>
    <definedName name="TT.7">#REF!</definedName>
    <definedName name="TT.8" localSheetId="3">#REF!</definedName>
    <definedName name="TT.8" localSheetId="15">#REF!</definedName>
    <definedName name="TT.8" localSheetId="7">#REF!</definedName>
    <definedName name="TT.8">#REF!</definedName>
    <definedName name="TT.9" localSheetId="3">#REF!</definedName>
    <definedName name="TT.9" localSheetId="15">#REF!</definedName>
    <definedName name="TT.9" localSheetId="7">#REF!</definedName>
    <definedName name="TT.9">#REF!</definedName>
    <definedName name="tt_25" localSheetId="4">#N/A</definedName>
    <definedName name="tt_25" localSheetId="9">'Mem Calc Pontes'!tt_25</definedName>
    <definedName name="tt_25" localSheetId="8">'Mem. Calc.'!tt_25</definedName>
    <definedName name="tt_25">[0]!tt_25</definedName>
    <definedName name="tt1_25" localSheetId="4">#N/A</definedName>
    <definedName name="tt1_25" localSheetId="9">'Mem Calc Pontes'!tt1_25</definedName>
    <definedName name="tt1_25" localSheetId="8">'Mem. Calc.'!tt1_25</definedName>
    <definedName name="tt1_25">[0]!tt1_25</definedName>
    <definedName name="TT102_11" localSheetId="4">[211]RELATÓRIO!#REF!</definedName>
    <definedName name="TT102_11" localSheetId="15">[211]RELATÓRIO!#REF!</definedName>
    <definedName name="TT102_11" localSheetId="9">[211]RELATÓRIO!#REF!</definedName>
    <definedName name="TT102_11" localSheetId="8">[211]RELATÓRIO!#REF!</definedName>
    <definedName name="TT102_11">[211]RELATÓRIO!#REF!</definedName>
    <definedName name="TT102_4">"'file:///Eng_aroldo/Aroldo/Documents and Settings/Administrador/Meus documentos/Obras em Andamento/Tangará/Anel 3ª etapa/21ª medição/Med 21ª.xls'#$'Rel_19ª med_'.$#REF!$#REF!"</definedName>
    <definedName name="TT102_5" localSheetId="15">'[422]Rel_19ª med_'!#REF!</definedName>
    <definedName name="TT102_5" localSheetId="9">'[422]Rel_19ª med_'!#REF!</definedName>
    <definedName name="TT102_5">'[422]Rel_19ª med_'!#REF!</definedName>
    <definedName name="TT102_5_11" localSheetId="4">'[423]Rel_19ª med_'!#REF!</definedName>
    <definedName name="TT102_5_11" localSheetId="15">'[423]Rel_19ª med_'!#REF!</definedName>
    <definedName name="TT102_5_11" localSheetId="9">'[423]Rel_19ª med_'!#REF!</definedName>
    <definedName name="TT102_5_11" localSheetId="8">'[423]Rel_19ª med_'!#REF!</definedName>
    <definedName name="TT102_5_11">'[423]Rel_19ª med_'!#REF!</definedName>
    <definedName name="TT107_11" localSheetId="4">[211]RELATÓRIO!#REF!</definedName>
    <definedName name="TT107_11" localSheetId="15">[211]RELATÓRIO!#REF!</definedName>
    <definedName name="TT107_11" localSheetId="9">[211]RELATÓRIO!#REF!</definedName>
    <definedName name="TT107_11" localSheetId="8">[211]RELATÓRIO!#REF!</definedName>
    <definedName name="TT107_11">[211]RELATÓRIO!#REF!</definedName>
    <definedName name="TT107_4">"'file:///Eng_aroldo/Aroldo/Documents and Settings/Administrador/Meus documentos/Obras em Andamento/Tangará/Anel 3ª etapa/21ª medição/Med 21ª.xls'#$'Rel_19ª med_'.$#REF!$#REF!"</definedName>
    <definedName name="TT107_5" localSheetId="15">'[422]Rel_19ª med_'!#REF!</definedName>
    <definedName name="TT107_5" localSheetId="9">'[422]Rel_19ª med_'!#REF!</definedName>
    <definedName name="TT107_5">'[422]Rel_19ª med_'!#REF!</definedName>
    <definedName name="TT107_5_11" localSheetId="4">'[423]Rel_19ª med_'!#REF!</definedName>
    <definedName name="TT107_5_11" localSheetId="15">'[423]Rel_19ª med_'!#REF!</definedName>
    <definedName name="TT107_5_11" localSheetId="9">'[423]Rel_19ª med_'!#REF!</definedName>
    <definedName name="TT107_5_11" localSheetId="8">'[423]Rel_19ª med_'!#REF!</definedName>
    <definedName name="TT107_5_11">'[423]Rel_19ª med_'!#REF!</definedName>
    <definedName name="TT121_11" localSheetId="4">[211]RELATÓRIO!#REF!</definedName>
    <definedName name="TT121_11" localSheetId="15">[211]RELATÓRIO!#REF!</definedName>
    <definedName name="TT121_11" localSheetId="9">[211]RELATÓRIO!#REF!</definedName>
    <definedName name="TT121_11" localSheetId="8">[211]RELATÓRIO!#REF!</definedName>
    <definedName name="TT121_11">[211]RELATÓRIO!#REF!</definedName>
    <definedName name="TT121_4">"'file:///Eng_aroldo/Aroldo/Documents and Settings/Administrador/Meus documentos/Obras em Andamento/Tangará/Anel 3ª etapa/21ª medição/Med 21ª.xls'#$'Rel_19ª med_'.$#REF!$#REF!"</definedName>
    <definedName name="TT121_5" localSheetId="15">'[422]Rel_19ª med_'!#REF!</definedName>
    <definedName name="TT121_5" localSheetId="9">'[422]Rel_19ª med_'!#REF!</definedName>
    <definedName name="TT121_5">'[422]Rel_19ª med_'!#REF!</definedName>
    <definedName name="TT121_5_11" localSheetId="4">'[423]Rel_19ª med_'!#REF!</definedName>
    <definedName name="TT121_5_11" localSheetId="15">'[423]Rel_19ª med_'!#REF!</definedName>
    <definedName name="TT121_5_11" localSheetId="9">'[423]Rel_19ª med_'!#REF!</definedName>
    <definedName name="TT121_5_11" localSheetId="8">'[423]Rel_19ª med_'!#REF!</definedName>
    <definedName name="TT121_5_11">'[423]Rel_19ª med_'!#REF!</definedName>
    <definedName name="TT123_11" localSheetId="4">[211]RELATÓRIO!#REF!</definedName>
    <definedName name="TT123_11" localSheetId="15">[211]RELATÓRIO!#REF!</definedName>
    <definedName name="TT123_11" localSheetId="9">[211]RELATÓRIO!#REF!</definedName>
    <definedName name="TT123_11" localSheetId="8">[211]RELATÓRIO!#REF!</definedName>
    <definedName name="TT123_11">[211]RELATÓRIO!#REF!</definedName>
    <definedName name="TT123_4">"'file:///Eng_aroldo/Aroldo/Documents and Settings/Administrador/Meus documentos/Obras em Andamento/Tangará/Anel 3ª etapa/21ª medição/Med 21ª.xls'#$'Rel_19ª med_'.$#REF!$#REF!"</definedName>
    <definedName name="TT123_5" localSheetId="15">'[422]Rel_19ª med_'!#REF!</definedName>
    <definedName name="TT123_5" localSheetId="9">'[422]Rel_19ª med_'!#REF!</definedName>
    <definedName name="TT123_5">'[422]Rel_19ª med_'!#REF!</definedName>
    <definedName name="TT123_5_11" localSheetId="4">'[423]Rel_19ª med_'!#REF!</definedName>
    <definedName name="TT123_5_11" localSheetId="15">'[423]Rel_19ª med_'!#REF!</definedName>
    <definedName name="TT123_5_11" localSheetId="9">'[423]Rel_19ª med_'!#REF!</definedName>
    <definedName name="TT123_5_11" localSheetId="8">'[423]Rel_19ª med_'!#REF!</definedName>
    <definedName name="TT123_5_11">'[423]Rel_19ª med_'!#REF!</definedName>
    <definedName name="TT18_10" localSheetId="4">[424]RELATÓRIO!#REF!</definedName>
    <definedName name="TT18_10" localSheetId="15">[424]RELATÓRIO!#REF!</definedName>
    <definedName name="TT18_10" localSheetId="9">[424]RELATÓRIO!#REF!</definedName>
    <definedName name="TT18_10" localSheetId="8">[424]RELATÓRIO!#REF!</definedName>
    <definedName name="TT18_10">[424]RELATÓRIO!#REF!</definedName>
    <definedName name="TT18_6" localSheetId="4">[424]RELATÓRIO!#REF!</definedName>
    <definedName name="TT18_6" localSheetId="15">[424]RELATÓRIO!#REF!</definedName>
    <definedName name="TT18_6" localSheetId="9">[424]RELATÓRIO!#REF!</definedName>
    <definedName name="TT18_6" localSheetId="8">[424]RELATÓRIO!#REF!</definedName>
    <definedName name="TT18_6">[424]RELATÓRIO!#REF!</definedName>
    <definedName name="TT19_10" localSheetId="4">[424]RELATÓRIO!#REF!</definedName>
    <definedName name="TT19_10" localSheetId="15">[424]RELATÓRIO!#REF!</definedName>
    <definedName name="TT19_10" localSheetId="9">[424]RELATÓRIO!#REF!</definedName>
    <definedName name="TT19_10" localSheetId="8">[424]RELATÓRIO!#REF!</definedName>
    <definedName name="TT19_10">[424]RELATÓRIO!#REF!</definedName>
    <definedName name="TT19_11" localSheetId="4">[211]RELATÓRIO!#REF!</definedName>
    <definedName name="TT19_11" localSheetId="15">[211]RELATÓRIO!#REF!</definedName>
    <definedName name="TT19_11">[211]RELATÓRIO!#REF!</definedName>
    <definedName name="TT19_4">"'file:///Eng_aroldo/Aroldo/Documents and Settings/Administrador/Meus documentos/Obras em Andamento/Tangará/Anel 3ª etapa/21ª medição/Med 21ª.xls'#$'Rel_19ª med_'.$#REF!$#REF!"</definedName>
    <definedName name="TT19_5" localSheetId="15">'[422]Rel_19ª med_'!#REF!</definedName>
    <definedName name="TT19_5" localSheetId="9">'[422]Rel_19ª med_'!#REF!</definedName>
    <definedName name="TT19_5">'[422]Rel_19ª med_'!#REF!</definedName>
    <definedName name="TT19_5_11" localSheetId="4">'[423]Rel_19ª med_'!#REF!</definedName>
    <definedName name="TT19_5_11" localSheetId="15">'[423]Rel_19ª med_'!#REF!</definedName>
    <definedName name="TT19_5_11" localSheetId="9">'[423]Rel_19ª med_'!#REF!</definedName>
    <definedName name="TT19_5_11" localSheetId="8">'[423]Rel_19ª med_'!#REF!</definedName>
    <definedName name="TT19_5_11">'[423]Rel_19ª med_'!#REF!</definedName>
    <definedName name="TT19_6" localSheetId="4">[424]RELATÓRIO!#REF!</definedName>
    <definedName name="TT19_6" localSheetId="15">[424]RELATÓRIO!#REF!</definedName>
    <definedName name="TT19_6" localSheetId="9">[424]RELATÓRIO!#REF!</definedName>
    <definedName name="TT19_6" localSheetId="8">[424]RELATÓRIO!#REF!</definedName>
    <definedName name="TT19_6">[424]RELATÓRIO!#REF!</definedName>
    <definedName name="TT19_9" localSheetId="4">[50]RELATÓRIO!#REF!</definedName>
    <definedName name="TT19_9" localSheetId="15">[50]RELATÓRIO!#REF!</definedName>
    <definedName name="TT19_9" localSheetId="9">[50]RELATÓRIO!#REF!</definedName>
    <definedName name="TT19_9" localSheetId="8">[50]RELATÓRIO!#REF!</definedName>
    <definedName name="TT19_9">[50]RELATÓRIO!#REF!</definedName>
    <definedName name="TT2_11" localSheetId="4">[211]RELATÓRIO!#REF!</definedName>
    <definedName name="TT2_11" localSheetId="15">[211]RELATÓRIO!#REF!</definedName>
    <definedName name="TT2_11" localSheetId="9">[211]RELATÓRIO!#REF!</definedName>
    <definedName name="TT2_11" localSheetId="8">[211]RELATÓRIO!#REF!</definedName>
    <definedName name="TT2_11">[211]RELATÓRIO!#REF!</definedName>
    <definedName name="TT20_10" localSheetId="4">[424]RELATÓRIO!#REF!</definedName>
    <definedName name="TT20_10" localSheetId="15">[424]RELATÓRIO!#REF!</definedName>
    <definedName name="TT20_10">[424]RELATÓRIO!#REF!</definedName>
    <definedName name="TT20_6" localSheetId="4">[424]RELATÓRIO!#REF!</definedName>
    <definedName name="TT20_6" localSheetId="15">[424]RELATÓRIO!#REF!</definedName>
    <definedName name="TT20_6">[424]RELATÓRIO!#REF!</definedName>
    <definedName name="TT21_10" localSheetId="4">[424]RELATÓRIO!#REF!</definedName>
    <definedName name="TT21_10" localSheetId="15">[424]RELATÓRIO!#REF!</definedName>
    <definedName name="TT21_10">[424]RELATÓRIO!#REF!</definedName>
    <definedName name="TT21_11" localSheetId="4">[211]RELATÓRIO!#REF!</definedName>
    <definedName name="TT21_11" localSheetId="15">[211]RELATÓRIO!#REF!</definedName>
    <definedName name="TT21_11">[211]RELATÓRIO!#REF!</definedName>
    <definedName name="TT21_4">"'file:///Eng_aroldo/Aroldo/Documents and Settings/Administrador/Meus documentos/Obras em Andamento/Tangará/Anel 3ª etapa/21ª medição/Med 21ª.xls'#$'Rel_19ª med_'.$#REF!$#REF!"</definedName>
    <definedName name="TT21_5" localSheetId="15">'[422]Rel_19ª med_'!#REF!</definedName>
    <definedName name="TT21_5" localSheetId="9">'[422]Rel_19ª med_'!#REF!</definedName>
    <definedName name="TT21_5">'[422]Rel_19ª med_'!#REF!</definedName>
    <definedName name="TT21_5_11" localSheetId="4">'[423]Rel_19ª med_'!#REF!</definedName>
    <definedName name="TT21_5_11" localSheetId="15">'[423]Rel_19ª med_'!#REF!</definedName>
    <definedName name="TT21_5_11" localSheetId="9">'[423]Rel_19ª med_'!#REF!</definedName>
    <definedName name="TT21_5_11" localSheetId="8">'[423]Rel_19ª med_'!#REF!</definedName>
    <definedName name="TT21_5_11">'[423]Rel_19ª med_'!#REF!</definedName>
    <definedName name="TT21_6" localSheetId="4">[424]RELATÓRIO!#REF!</definedName>
    <definedName name="TT21_6" localSheetId="15">[424]RELATÓRIO!#REF!</definedName>
    <definedName name="TT21_6" localSheetId="9">[424]RELATÓRIO!#REF!</definedName>
    <definedName name="TT21_6" localSheetId="8">[424]RELATÓRIO!#REF!</definedName>
    <definedName name="TT21_6">[424]RELATÓRIO!#REF!</definedName>
    <definedName name="TT21_9" localSheetId="4">[50]RELATÓRIO!#REF!</definedName>
    <definedName name="TT21_9" localSheetId="15">[50]RELATÓRIO!#REF!</definedName>
    <definedName name="TT21_9" localSheetId="9">[50]RELATÓRIO!#REF!</definedName>
    <definedName name="TT21_9" localSheetId="8">[50]RELATÓRIO!#REF!</definedName>
    <definedName name="TT21_9">[50]RELATÓRIO!#REF!</definedName>
    <definedName name="TT22_10" localSheetId="4">[424]RELATÓRIO!#REF!</definedName>
    <definedName name="TT22_10" localSheetId="15">[424]RELATÓRIO!#REF!</definedName>
    <definedName name="TT22_10" localSheetId="9">[424]RELATÓRIO!#REF!</definedName>
    <definedName name="TT22_10" localSheetId="8">[424]RELATÓRIO!#REF!</definedName>
    <definedName name="TT22_10">[424]RELATÓRIO!#REF!</definedName>
    <definedName name="TT22_11" localSheetId="4">[211]RELATÓRIO!#REF!</definedName>
    <definedName name="TT22_11" localSheetId="15">[211]RELATÓRIO!#REF!</definedName>
    <definedName name="TT22_11">[211]RELATÓRIO!#REF!</definedName>
    <definedName name="TT22_4">"'file:///Eng_aroldo/Aroldo/Documents and Settings/Administrador/Meus documentos/Obras em Andamento/Tangará/Anel 3ª etapa/21ª medição/Med 21ª.xls'#$'Rel_19ª med_'.$#REF!$#REF!"</definedName>
    <definedName name="TT22_5" localSheetId="15">'[422]Rel_19ª med_'!#REF!</definedName>
    <definedName name="TT22_5" localSheetId="9">'[422]Rel_19ª med_'!#REF!</definedName>
    <definedName name="TT22_5">'[422]Rel_19ª med_'!#REF!</definedName>
    <definedName name="TT22_5_11" localSheetId="4">'[423]Rel_19ª med_'!#REF!</definedName>
    <definedName name="TT22_5_11" localSheetId="15">'[423]Rel_19ª med_'!#REF!</definedName>
    <definedName name="TT22_5_11" localSheetId="9">'[423]Rel_19ª med_'!#REF!</definedName>
    <definedName name="TT22_5_11" localSheetId="8">'[423]Rel_19ª med_'!#REF!</definedName>
    <definedName name="TT22_5_11">'[423]Rel_19ª med_'!#REF!</definedName>
    <definedName name="TT22_6" localSheetId="4">[424]RELATÓRIO!#REF!</definedName>
    <definedName name="TT22_6" localSheetId="15">[424]RELATÓRIO!#REF!</definedName>
    <definedName name="TT22_6" localSheetId="9">[424]RELATÓRIO!#REF!</definedName>
    <definedName name="TT22_6" localSheetId="8">[424]RELATÓRIO!#REF!</definedName>
    <definedName name="TT22_6">[424]RELATÓRIO!#REF!</definedName>
    <definedName name="TT22_9" localSheetId="4">[50]RELATÓRIO!#REF!</definedName>
    <definedName name="TT22_9" localSheetId="15">[50]RELATÓRIO!#REF!</definedName>
    <definedName name="TT22_9" localSheetId="9">[50]RELATÓRIO!#REF!</definedName>
    <definedName name="TT22_9" localSheetId="8">[50]RELATÓRIO!#REF!</definedName>
    <definedName name="TT22_9">[50]RELATÓRIO!#REF!</definedName>
    <definedName name="TT26_11" localSheetId="4">'[423]Rel_19ª med_'!#REF!</definedName>
    <definedName name="TT26_11" localSheetId="15">'[423]Rel_19ª med_'!#REF!</definedName>
    <definedName name="TT26_11" localSheetId="9">'[423]Rel_19ª med_'!#REF!</definedName>
    <definedName name="TT26_11" localSheetId="8">'[423]Rel_19ª med_'!#REF!</definedName>
    <definedName name="TT26_11">'[423]Rel_19ª med_'!#REF!</definedName>
    <definedName name="TT27_11" localSheetId="4">'[423]Rel_19ª med_'!#REF!</definedName>
    <definedName name="TT27_11" localSheetId="15">'[423]Rel_19ª med_'!#REF!</definedName>
    <definedName name="TT27_11">'[423]Rel_19ª med_'!#REF!</definedName>
    <definedName name="TT28_11" localSheetId="4">'[423]Rel_19ª med_'!#REF!</definedName>
    <definedName name="TT28_11" localSheetId="15">'[423]Rel_19ª med_'!#REF!</definedName>
    <definedName name="TT28_11">'[423]Rel_19ª med_'!#REF!</definedName>
    <definedName name="TT30_11" localSheetId="4">[211]RELATÓRIO!#REF!</definedName>
    <definedName name="TT30_11" localSheetId="15">[211]RELATÓRIO!#REF!</definedName>
    <definedName name="TT30_11">[211]RELATÓRIO!#REF!</definedName>
    <definedName name="TT30_4">"'file:///Eng_aroldo/Aroldo/Documents and Settings/Administrador/Meus documentos/Obras em Andamento/Tangará/Anel 3ª etapa/21ª medição/Med 21ª.xls'#$'Rel_19ª med_'.$#REF!$#REF!"</definedName>
    <definedName name="TT30_5" localSheetId="15">'[422]Rel_19ª med_'!#REF!</definedName>
    <definedName name="TT30_5" localSheetId="9">'[422]Rel_19ª med_'!#REF!</definedName>
    <definedName name="TT30_5">'[422]Rel_19ª med_'!#REF!</definedName>
    <definedName name="TT30_5_11" localSheetId="4">'[423]Rel_19ª med_'!#REF!</definedName>
    <definedName name="TT30_5_11" localSheetId="15">'[423]Rel_19ª med_'!#REF!</definedName>
    <definedName name="TT30_5_11" localSheetId="9">'[423]Rel_19ª med_'!#REF!</definedName>
    <definedName name="TT30_5_11" localSheetId="8">'[423]Rel_19ª med_'!#REF!</definedName>
    <definedName name="TT30_5_11">'[423]Rel_19ª med_'!#REF!</definedName>
    <definedName name="TT31_11" localSheetId="4">[211]RELATÓRIO!#REF!</definedName>
    <definedName name="TT31_11" localSheetId="15">[211]RELATÓRIO!#REF!</definedName>
    <definedName name="TT31_11" localSheetId="9">[211]RELATÓRIO!#REF!</definedName>
    <definedName name="TT31_11" localSheetId="8">[211]RELATÓRIO!#REF!</definedName>
    <definedName name="TT31_11">[211]RELATÓRIO!#REF!</definedName>
    <definedName name="TT31_4">"'file:///Eng_aroldo/Aroldo/Documents and Settings/Administrador/Meus documentos/Obras em Andamento/Tangará/Anel 3ª etapa/21ª medição/Med 21ª.xls'#$'Rel_19ª med_'.$#REF!$#REF!"</definedName>
    <definedName name="TT31_5" localSheetId="15">'[422]Rel_19ª med_'!#REF!</definedName>
    <definedName name="TT31_5" localSheetId="9">'[422]Rel_19ª med_'!#REF!</definedName>
    <definedName name="TT31_5">'[422]Rel_19ª med_'!#REF!</definedName>
    <definedName name="TT31_5_11" localSheetId="4">'[423]Rel_19ª med_'!#REF!</definedName>
    <definedName name="TT31_5_11" localSheetId="15">'[423]Rel_19ª med_'!#REF!</definedName>
    <definedName name="TT31_5_11" localSheetId="9">'[423]Rel_19ª med_'!#REF!</definedName>
    <definedName name="TT31_5_11" localSheetId="8">'[423]Rel_19ª med_'!#REF!</definedName>
    <definedName name="TT31_5_11">'[423]Rel_19ª med_'!#REF!</definedName>
    <definedName name="TT32_11" localSheetId="4">[211]RELATÓRIO!#REF!</definedName>
    <definedName name="TT32_11" localSheetId="15">[211]RELATÓRIO!#REF!</definedName>
    <definedName name="TT32_11" localSheetId="9">[211]RELATÓRIO!#REF!</definedName>
    <definedName name="TT32_11" localSheetId="8">[211]RELATÓRIO!#REF!</definedName>
    <definedName name="TT32_11">[211]RELATÓRIO!#REF!</definedName>
    <definedName name="TT32_4">"'file:///Eng_aroldo/Aroldo/Documents and Settings/Administrador/Meus documentos/Obras em Andamento/Tangará/Anel 3ª etapa/21ª medição/Med 21ª.xls'#$'Rel_19ª med_'.$#REF!$#REF!"</definedName>
    <definedName name="TT32_5" localSheetId="15">'[422]Rel_19ª med_'!#REF!</definedName>
    <definedName name="TT32_5" localSheetId="9">'[422]Rel_19ª med_'!#REF!</definedName>
    <definedName name="TT32_5">'[422]Rel_19ª med_'!#REF!</definedName>
    <definedName name="TT32_5_11" localSheetId="4">'[423]Rel_19ª med_'!#REF!</definedName>
    <definedName name="TT32_5_11" localSheetId="15">'[423]Rel_19ª med_'!#REF!</definedName>
    <definedName name="TT32_5_11" localSheetId="9">'[423]Rel_19ª med_'!#REF!</definedName>
    <definedName name="TT32_5_11" localSheetId="8">'[423]Rel_19ª med_'!#REF!</definedName>
    <definedName name="TT32_5_11">'[423]Rel_19ª med_'!#REF!</definedName>
    <definedName name="TT33_11" localSheetId="4">[211]RELATÓRIO!#REF!</definedName>
    <definedName name="TT33_11" localSheetId="15">[211]RELATÓRIO!#REF!</definedName>
    <definedName name="TT33_11" localSheetId="9">[211]RELATÓRIO!#REF!</definedName>
    <definedName name="TT33_11" localSheetId="8">[211]RELATÓRIO!#REF!</definedName>
    <definedName name="TT33_11">[211]RELATÓRIO!#REF!</definedName>
    <definedName name="TT33_4">"'file:///Eng_aroldo/Aroldo/Documents and Settings/Administrador/Meus documentos/Obras em Andamento/Tangará/Anel 3ª etapa/21ª medição/Med 21ª.xls'#$'Rel_19ª med_'.$#REF!$#REF!"</definedName>
    <definedName name="TT33_5" localSheetId="15">'[422]Rel_19ª med_'!#REF!</definedName>
    <definedName name="TT33_5" localSheetId="9">'[422]Rel_19ª med_'!#REF!</definedName>
    <definedName name="TT33_5">'[422]Rel_19ª med_'!#REF!</definedName>
    <definedName name="TT33_5_11" localSheetId="4">'[423]Rel_19ª med_'!#REF!</definedName>
    <definedName name="TT33_5_11" localSheetId="15">'[423]Rel_19ª med_'!#REF!</definedName>
    <definedName name="TT33_5_11" localSheetId="9">'[423]Rel_19ª med_'!#REF!</definedName>
    <definedName name="TT33_5_11" localSheetId="8">'[423]Rel_19ª med_'!#REF!</definedName>
    <definedName name="TT33_5_11">'[423]Rel_19ª med_'!#REF!</definedName>
    <definedName name="TT34_11" localSheetId="4">[211]RELATÓRIO!#REF!</definedName>
    <definedName name="TT34_11" localSheetId="15">[211]RELATÓRIO!#REF!</definedName>
    <definedName name="TT34_11" localSheetId="9">[211]RELATÓRIO!#REF!</definedName>
    <definedName name="TT34_11" localSheetId="8">[211]RELATÓRIO!#REF!</definedName>
    <definedName name="TT34_11">[211]RELATÓRIO!#REF!</definedName>
    <definedName name="TT34_4">"'file:///Eng_aroldo/Aroldo/Documents and Settings/Administrador/Meus documentos/Obras em Andamento/Tangará/Anel 3ª etapa/21ª medição/Med 21ª.xls'#$'Rel_19ª med_'.$#REF!$#REF!"</definedName>
    <definedName name="TT34_5" localSheetId="15">'[422]Rel_19ª med_'!#REF!</definedName>
    <definedName name="TT34_5" localSheetId="9">'[422]Rel_19ª med_'!#REF!</definedName>
    <definedName name="TT34_5">'[422]Rel_19ª med_'!#REF!</definedName>
    <definedName name="TT34_5_11" localSheetId="4">'[423]Rel_19ª med_'!#REF!</definedName>
    <definedName name="TT34_5_11" localSheetId="15">'[423]Rel_19ª med_'!#REF!</definedName>
    <definedName name="TT34_5_11" localSheetId="9">'[423]Rel_19ª med_'!#REF!</definedName>
    <definedName name="TT34_5_11" localSheetId="8">'[423]Rel_19ª med_'!#REF!</definedName>
    <definedName name="TT34_5_11">'[423]Rel_19ª med_'!#REF!</definedName>
    <definedName name="TT36_11" localSheetId="4">[211]RELATÓRIO!#REF!</definedName>
    <definedName name="TT36_11" localSheetId="15">[211]RELATÓRIO!#REF!</definedName>
    <definedName name="TT36_11" localSheetId="9">[211]RELATÓRIO!#REF!</definedName>
    <definedName name="TT36_11" localSheetId="8">[211]RELATÓRIO!#REF!</definedName>
    <definedName name="TT36_11">[211]RELATÓRIO!#REF!</definedName>
    <definedName name="TT36_4">"'file:///Eng_aroldo/Aroldo/Documents and Settings/Administrador/Meus documentos/Obras em Andamento/Tangará/Anel 3ª etapa/21ª medição/Med 21ª.xls'#$'Rel_19ª med_'.$#REF!$#REF!"</definedName>
    <definedName name="TT36_5" localSheetId="15">'[422]Rel_19ª med_'!#REF!</definedName>
    <definedName name="TT36_5" localSheetId="9">'[422]Rel_19ª med_'!#REF!</definedName>
    <definedName name="TT36_5">'[422]Rel_19ª med_'!#REF!</definedName>
    <definedName name="TT36_5_11" localSheetId="4">'[423]Rel_19ª med_'!#REF!</definedName>
    <definedName name="TT36_5_11" localSheetId="15">'[423]Rel_19ª med_'!#REF!</definedName>
    <definedName name="TT36_5_11" localSheetId="9">'[423]Rel_19ª med_'!#REF!</definedName>
    <definedName name="TT36_5_11" localSheetId="8">'[423]Rel_19ª med_'!#REF!</definedName>
    <definedName name="TT36_5_11">'[423]Rel_19ª med_'!#REF!</definedName>
    <definedName name="TT37_11" localSheetId="4">'[423]Rel_19ª med_'!#REF!</definedName>
    <definedName name="TT37_11" localSheetId="15">'[423]Rel_19ª med_'!#REF!</definedName>
    <definedName name="TT37_11" localSheetId="9">'[423]Rel_19ª med_'!#REF!</definedName>
    <definedName name="TT37_11" localSheetId="8">'[423]Rel_19ª med_'!#REF!</definedName>
    <definedName name="TT37_11">'[423]Rel_19ª med_'!#REF!</definedName>
    <definedName name="TT38_11" localSheetId="4">[211]RELATÓRIO!#REF!</definedName>
    <definedName name="TT38_11" localSheetId="15">[211]RELATÓRIO!#REF!</definedName>
    <definedName name="TT38_11" localSheetId="9">[211]RELATÓRIO!#REF!</definedName>
    <definedName name="TT38_11" localSheetId="8">[211]RELATÓRIO!#REF!</definedName>
    <definedName name="TT38_11">[211]RELATÓRIO!#REF!</definedName>
    <definedName name="TT38_4">"'file:///Eng_aroldo/Aroldo/Documents and Settings/Administrador/Meus documentos/Obras em Andamento/Tangará/Anel 3ª etapa/21ª medição/Med 21ª.xls'#$'Rel_19ª med_'.$#REF!$#REF!"</definedName>
    <definedName name="TT38_5" localSheetId="15">'[422]Rel_19ª med_'!#REF!</definedName>
    <definedName name="TT38_5" localSheetId="9">'[422]Rel_19ª med_'!#REF!</definedName>
    <definedName name="TT38_5">'[422]Rel_19ª med_'!#REF!</definedName>
    <definedName name="TT38_5_11" localSheetId="4">'[423]Rel_19ª med_'!#REF!</definedName>
    <definedName name="TT38_5_11" localSheetId="15">'[423]Rel_19ª med_'!#REF!</definedName>
    <definedName name="TT38_5_11" localSheetId="9">'[423]Rel_19ª med_'!#REF!</definedName>
    <definedName name="TT38_5_11" localSheetId="8">'[423]Rel_19ª med_'!#REF!</definedName>
    <definedName name="TT38_5_11">'[423]Rel_19ª med_'!#REF!</definedName>
    <definedName name="TT39_11" localSheetId="4">[211]RELATÓRIO!#REF!</definedName>
    <definedName name="TT39_11" localSheetId="15">[211]RELATÓRIO!#REF!</definedName>
    <definedName name="TT39_11" localSheetId="9">[211]RELATÓRIO!#REF!</definedName>
    <definedName name="TT39_11" localSheetId="8">[211]RELATÓRIO!#REF!</definedName>
    <definedName name="TT39_11">[211]RELATÓRIO!#REF!</definedName>
    <definedName name="TT39_4">"'file:///Eng_aroldo/Aroldo/Documents and Settings/Administrador/Meus documentos/Obras em Andamento/Tangará/Anel 3ª etapa/21ª medição/Med 21ª.xls'#$'Rel_19ª med_'.$#REF!$#REF!"</definedName>
    <definedName name="TT39_5" localSheetId="15">'[422]Rel_19ª med_'!#REF!</definedName>
    <definedName name="TT39_5" localSheetId="9">'[422]Rel_19ª med_'!#REF!</definedName>
    <definedName name="TT39_5">'[422]Rel_19ª med_'!#REF!</definedName>
    <definedName name="TT39_5_11" localSheetId="4">'[423]Rel_19ª med_'!#REF!</definedName>
    <definedName name="TT39_5_11" localSheetId="15">'[423]Rel_19ª med_'!#REF!</definedName>
    <definedName name="TT39_5_11" localSheetId="9">'[423]Rel_19ª med_'!#REF!</definedName>
    <definedName name="TT39_5_11" localSheetId="8">'[423]Rel_19ª med_'!#REF!</definedName>
    <definedName name="TT39_5_11">'[423]Rel_19ª med_'!#REF!</definedName>
    <definedName name="TT4_11" localSheetId="4">[211]RELATÓRIO!#REF!</definedName>
    <definedName name="TT4_11" localSheetId="15">[211]RELATÓRIO!#REF!</definedName>
    <definedName name="TT4_11" localSheetId="9">[211]RELATÓRIO!#REF!</definedName>
    <definedName name="TT4_11" localSheetId="8">[211]RELATÓRIO!#REF!</definedName>
    <definedName name="TT4_11">[211]RELATÓRIO!#REF!</definedName>
    <definedName name="TT40_11" localSheetId="4">[211]RELATÓRIO!#REF!</definedName>
    <definedName name="TT40_11" localSheetId="15">[211]RELATÓRIO!#REF!</definedName>
    <definedName name="TT40_11" localSheetId="9">[211]RELATÓRIO!#REF!</definedName>
    <definedName name="TT40_11" localSheetId="8">[211]RELATÓRIO!#REF!</definedName>
    <definedName name="TT40_11">[211]RELATÓRIO!#REF!</definedName>
    <definedName name="TT40_4">"'file:///Eng_aroldo/Aroldo/Documents and Settings/Administrador/Meus documentos/Obras em Andamento/Tangará/Anel 3ª etapa/21ª medição/Med 21ª.xls'#$'Rel_19ª med_'.$#REF!$#REF!"</definedName>
    <definedName name="TT40_5" localSheetId="15">'[422]Rel_19ª med_'!#REF!</definedName>
    <definedName name="TT40_5" localSheetId="9">'[422]Rel_19ª med_'!#REF!</definedName>
    <definedName name="TT40_5">'[422]Rel_19ª med_'!#REF!</definedName>
    <definedName name="TT40_5_11" localSheetId="4">'[423]Rel_19ª med_'!#REF!</definedName>
    <definedName name="TT40_5_11" localSheetId="15">'[423]Rel_19ª med_'!#REF!</definedName>
    <definedName name="TT40_5_11" localSheetId="9">'[423]Rel_19ª med_'!#REF!</definedName>
    <definedName name="TT40_5_11" localSheetId="8">'[423]Rel_19ª med_'!#REF!</definedName>
    <definedName name="TT40_5_11">'[423]Rel_19ª med_'!#REF!</definedName>
    <definedName name="TT5_11" localSheetId="4">[211]RELATÓRIO!#REF!</definedName>
    <definedName name="TT5_11" localSheetId="15">[211]RELATÓRIO!#REF!</definedName>
    <definedName name="TT5_11" localSheetId="9">[211]RELATÓRIO!#REF!</definedName>
    <definedName name="TT5_11" localSheetId="8">[211]RELATÓRIO!#REF!</definedName>
    <definedName name="TT5_11">[211]RELATÓRIO!#REF!</definedName>
    <definedName name="TT52_11" localSheetId="4">[211]RELATÓRIO!#REF!</definedName>
    <definedName name="TT52_11" localSheetId="15">[211]RELATÓRIO!#REF!</definedName>
    <definedName name="TT52_11" localSheetId="9">[211]RELATÓRIO!#REF!</definedName>
    <definedName name="TT52_11" localSheetId="8">[211]RELATÓRIO!#REF!</definedName>
    <definedName name="TT52_11">[211]RELATÓRIO!#REF!</definedName>
    <definedName name="TT52_4">"'file:///Eng_aroldo/Aroldo/Documents and Settings/Administrador/Meus documentos/Obras em Andamento/Tangará/Anel 3ª etapa/21ª medição/Med 21ª.xls'#$'Rel_19ª med_'.$#REF!$#REF!"</definedName>
    <definedName name="TT52_5" localSheetId="15">'[422]Rel_19ª med_'!#REF!</definedName>
    <definedName name="TT52_5" localSheetId="9">'[422]Rel_19ª med_'!#REF!</definedName>
    <definedName name="TT52_5">'[422]Rel_19ª med_'!#REF!</definedName>
    <definedName name="TT52_5_11" localSheetId="4">'[423]Rel_19ª med_'!#REF!</definedName>
    <definedName name="TT52_5_11" localSheetId="15">'[423]Rel_19ª med_'!#REF!</definedName>
    <definedName name="TT52_5_11" localSheetId="9">'[423]Rel_19ª med_'!#REF!</definedName>
    <definedName name="TT52_5_11" localSheetId="8">'[423]Rel_19ª med_'!#REF!</definedName>
    <definedName name="TT52_5_11">'[423]Rel_19ª med_'!#REF!</definedName>
    <definedName name="TT53_11" localSheetId="4">[211]RELATÓRIO!#REF!</definedName>
    <definedName name="TT53_11" localSheetId="15">[211]RELATÓRIO!#REF!</definedName>
    <definedName name="TT53_11" localSheetId="9">[211]RELATÓRIO!#REF!</definedName>
    <definedName name="TT53_11" localSheetId="8">[211]RELATÓRIO!#REF!</definedName>
    <definedName name="TT53_11">[211]RELATÓRIO!#REF!</definedName>
    <definedName name="TT53_4">"'file:///Eng_aroldo/Aroldo/Documents and Settings/Administrador/Meus documentos/Obras em Andamento/Tangará/Anel 3ª etapa/21ª medição/Med 21ª.xls'#$'Rel_19ª med_'.$#REF!$#REF!"</definedName>
    <definedName name="TT53_5" localSheetId="15">'[422]Rel_19ª med_'!#REF!</definedName>
    <definedName name="TT53_5" localSheetId="9">'[422]Rel_19ª med_'!#REF!</definedName>
    <definedName name="TT53_5">'[422]Rel_19ª med_'!#REF!</definedName>
    <definedName name="TT53_5_11" localSheetId="4">'[423]Rel_19ª med_'!#REF!</definedName>
    <definedName name="TT53_5_11" localSheetId="15">'[423]Rel_19ª med_'!#REF!</definedName>
    <definedName name="TT53_5_11" localSheetId="9">'[423]Rel_19ª med_'!#REF!</definedName>
    <definedName name="TT53_5_11" localSheetId="8">'[423]Rel_19ª med_'!#REF!</definedName>
    <definedName name="TT53_5_11">'[423]Rel_19ª med_'!#REF!</definedName>
    <definedName name="TT54_11" localSheetId="4">[211]RELATÓRIO!#REF!</definedName>
    <definedName name="TT54_11" localSheetId="15">[211]RELATÓRIO!#REF!</definedName>
    <definedName name="TT54_11" localSheetId="9">[211]RELATÓRIO!#REF!</definedName>
    <definedName name="TT54_11" localSheetId="8">[211]RELATÓRIO!#REF!</definedName>
    <definedName name="TT54_11">[211]RELATÓRIO!#REF!</definedName>
    <definedName name="TT54_4">"'file:///Eng_aroldo/Aroldo/Documents and Settings/Administrador/Meus documentos/Obras em Andamento/Tangará/Anel 3ª etapa/21ª medição/Med 21ª.xls'#$'Rel_19ª med_'.$#REF!$#REF!"</definedName>
    <definedName name="TT54_5" localSheetId="15">'[422]Rel_19ª med_'!#REF!</definedName>
    <definedName name="TT54_5" localSheetId="9">'[422]Rel_19ª med_'!#REF!</definedName>
    <definedName name="TT54_5">'[422]Rel_19ª med_'!#REF!</definedName>
    <definedName name="TT54_5_11" localSheetId="4">'[423]Rel_19ª med_'!#REF!</definedName>
    <definedName name="TT54_5_11" localSheetId="15">'[423]Rel_19ª med_'!#REF!</definedName>
    <definedName name="TT54_5_11" localSheetId="9">'[423]Rel_19ª med_'!#REF!</definedName>
    <definedName name="TT54_5_11" localSheetId="8">'[423]Rel_19ª med_'!#REF!</definedName>
    <definedName name="TT54_5_11">'[423]Rel_19ª med_'!#REF!</definedName>
    <definedName name="TT55_11" localSheetId="4">[211]RELATÓRIO!#REF!</definedName>
    <definedName name="TT55_11" localSheetId="15">[211]RELATÓRIO!#REF!</definedName>
    <definedName name="TT55_11" localSheetId="9">[211]RELATÓRIO!#REF!</definedName>
    <definedName name="TT55_11" localSheetId="8">[211]RELATÓRIO!#REF!</definedName>
    <definedName name="TT55_11">[211]RELATÓRIO!#REF!</definedName>
    <definedName name="TT55_4">"'file:///Eng_aroldo/Aroldo/Documents and Settings/Administrador/Meus documentos/Obras em Andamento/Tangará/Anel 3ª etapa/21ª medição/Med 21ª.xls'#$'Rel_19ª med_'.$#REF!$#REF!"</definedName>
    <definedName name="TT55_5" localSheetId="15">'[422]Rel_19ª med_'!#REF!</definedName>
    <definedName name="TT55_5" localSheetId="9">'[422]Rel_19ª med_'!#REF!</definedName>
    <definedName name="TT55_5">'[422]Rel_19ª med_'!#REF!</definedName>
    <definedName name="TT55_5_11" localSheetId="4">'[423]Rel_19ª med_'!#REF!</definedName>
    <definedName name="TT55_5_11" localSheetId="15">'[423]Rel_19ª med_'!#REF!</definedName>
    <definedName name="TT55_5_11" localSheetId="9">'[423]Rel_19ª med_'!#REF!</definedName>
    <definedName name="TT55_5_11" localSheetId="8">'[423]Rel_19ª med_'!#REF!</definedName>
    <definedName name="TT55_5_11">'[423]Rel_19ª med_'!#REF!</definedName>
    <definedName name="TT6_11" localSheetId="4">[211]RELATÓRIO!#REF!</definedName>
    <definedName name="TT6_11" localSheetId="15">[211]RELATÓRIO!#REF!</definedName>
    <definedName name="TT6_11" localSheetId="9">[211]RELATÓRIO!#REF!</definedName>
    <definedName name="TT6_11" localSheetId="8">[211]RELATÓRIO!#REF!</definedName>
    <definedName name="TT6_11">[211]RELATÓRIO!#REF!</definedName>
    <definedName name="TT6_4">"'file:///Eng_aroldo/Aroldo/Documents and Settings/Administrador/Meus documentos/Obras em Andamento/Tangará/Anel 3ª etapa/21ª medição/Med 21ª.xls'#$'Rel_19ª med_'.$#REF!$#REF!"</definedName>
    <definedName name="TT6_5" localSheetId="15">'[422]Rel_19ª med_'!#REF!</definedName>
    <definedName name="TT6_5" localSheetId="9">'[422]Rel_19ª med_'!#REF!</definedName>
    <definedName name="TT6_5">'[422]Rel_19ª med_'!#REF!</definedName>
    <definedName name="TT6_5_11" localSheetId="4">'[423]Rel_19ª med_'!#REF!</definedName>
    <definedName name="TT6_5_11" localSheetId="15">'[423]Rel_19ª med_'!#REF!</definedName>
    <definedName name="TT6_5_11" localSheetId="9">'[423]Rel_19ª med_'!#REF!</definedName>
    <definedName name="TT6_5_11" localSheetId="8">'[423]Rel_19ª med_'!#REF!</definedName>
    <definedName name="TT6_5_11">'[423]Rel_19ª med_'!#REF!</definedName>
    <definedName name="TT60_11" localSheetId="4">[211]RELATÓRIO!#REF!</definedName>
    <definedName name="TT60_11" localSheetId="15">[211]RELATÓRIO!#REF!</definedName>
    <definedName name="TT60_11" localSheetId="9">[211]RELATÓRIO!#REF!</definedName>
    <definedName name="TT60_11" localSheetId="8">[211]RELATÓRIO!#REF!</definedName>
    <definedName name="TT60_11">[211]RELATÓRIO!#REF!</definedName>
    <definedName name="TT60_4">"'file:///Eng_aroldo/Aroldo/Documents and Settings/Administrador/Meus documentos/Obras em Andamento/Tangará/Anel 3ª etapa/21ª medição/Med 21ª.xls'#$'Rel_19ª med_'.$#REF!$#REF!"</definedName>
    <definedName name="TT60_5" localSheetId="15">'[422]Rel_19ª med_'!#REF!</definedName>
    <definedName name="TT60_5" localSheetId="9">'[422]Rel_19ª med_'!#REF!</definedName>
    <definedName name="TT60_5">'[422]Rel_19ª med_'!#REF!</definedName>
    <definedName name="TT60_5_11" localSheetId="4">'[423]Rel_19ª med_'!#REF!</definedName>
    <definedName name="TT60_5_11" localSheetId="15">'[423]Rel_19ª med_'!#REF!</definedName>
    <definedName name="TT60_5_11" localSheetId="9">'[423]Rel_19ª med_'!#REF!</definedName>
    <definedName name="TT60_5_11" localSheetId="8">'[423]Rel_19ª med_'!#REF!</definedName>
    <definedName name="TT60_5_11">'[423]Rel_19ª med_'!#REF!</definedName>
    <definedName name="TT61_11" localSheetId="4">[211]RELATÓRIO!#REF!</definedName>
    <definedName name="TT61_11" localSheetId="15">[211]RELATÓRIO!#REF!</definedName>
    <definedName name="TT61_11" localSheetId="9">[211]RELATÓRIO!#REF!</definedName>
    <definedName name="TT61_11" localSheetId="8">[211]RELATÓRIO!#REF!</definedName>
    <definedName name="TT61_11">[211]RELATÓRIO!#REF!</definedName>
    <definedName name="TT61_4">"'file:///Eng_aroldo/Aroldo/Documents and Settings/Administrador/Meus documentos/Obras em Andamento/Tangará/Anel 3ª etapa/21ª medição/Med 21ª.xls'#$'Rel_19ª med_'.$#REF!$#REF!"</definedName>
    <definedName name="TT61_5" localSheetId="15">'[422]Rel_19ª med_'!#REF!</definedName>
    <definedName name="TT61_5" localSheetId="9">'[422]Rel_19ª med_'!#REF!</definedName>
    <definedName name="TT61_5">'[422]Rel_19ª med_'!#REF!</definedName>
    <definedName name="TT61_5_11" localSheetId="4">'[423]Rel_19ª med_'!#REF!</definedName>
    <definedName name="TT61_5_11" localSheetId="15">'[423]Rel_19ª med_'!#REF!</definedName>
    <definedName name="TT61_5_11" localSheetId="9">'[423]Rel_19ª med_'!#REF!</definedName>
    <definedName name="TT61_5_11" localSheetId="8">'[423]Rel_19ª med_'!#REF!</definedName>
    <definedName name="TT61_5_11">'[423]Rel_19ª med_'!#REF!</definedName>
    <definedName name="TT69_11" localSheetId="4">[211]RELATÓRIO!#REF!</definedName>
    <definedName name="TT69_11" localSheetId="15">[211]RELATÓRIO!#REF!</definedName>
    <definedName name="TT69_11" localSheetId="9">[211]RELATÓRIO!#REF!</definedName>
    <definedName name="TT69_11" localSheetId="8">[211]RELATÓRIO!#REF!</definedName>
    <definedName name="TT69_11">[211]RELATÓRIO!#REF!</definedName>
    <definedName name="TT69_4">"'file:///Eng_aroldo/Aroldo/Documents and Settings/Administrador/Meus documentos/Obras em Andamento/Tangará/Anel 3ª etapa/21ª medição/Med 21ª.xls'#$'Rel_19ª med_'.$#REF!$#REF!"</definedName>
    <definedName name="TT69_5" localSheetId="15">'[422]Rel_19ª med_'!#REF!</definedName>
    <definedName name="TT69_5" localSheetId="9">'[422]Rel_19ª med_'!#REF!</definedName>
    <definedName name="TT69_5">'[422]Rel_19ª med_'!#REF!</definedName>
    <definedName name="TT69_5_11" localSheetId="4">'[423]Rel_19ª med_'!#REF!</definedName>
    <definedName name="TT69_5_11" localSheetId="15">'[423]Rel_19ª med_'!#REF!</definedName>
    <definedName name="TT69_5_11" localSheetId="9">'[423]Rel_19ª med_'!#REF!</definedName>
    <definedName name="TT69_5_11" localSheetId="8">'[423]Rel_19ª med_'!#REF!</definedName>
    <definedName name="TT69_5_11">'[423]Rel_19ª med_'!#REF!</definedName>
    <definedName name="TT70_11" localSheetId="4">[211]RELATÓRIO!#REF!</definedName>
    <definedName name="TT70_11" localSheetId="15">[211]RELATÓRIO!#REF!</definedName>
    <definedName name="TT70_11" localSheetId="9">[211]RELATÓRIO!#REF!</definedName>
    <definedName name="TT70_11" localSheetId="8">[211]RELATÓRIO!#REF!</definedName>
    <definedName name="TT70_11">[211]RELATÓRIO!#REF!</definedName>
    <definedName name="TT70_4">"'file:///Eng_aroldo/Aroldo/Documents and Settings/Administrador/Meus documentos/Obras em Andamento/Tangará/Anel 3ª etapa/21ª medição/Med 21ª.xls'#$'Rel_19ª med_'.$#REF!$#REF!"</definedName>
    <definedName name="TT70_5" localSheetId="15">'[422]Rel_19ª med_'!#REF!</definedName>
    <definedName name="TT70_5" localSheetId="9">'[422]Rel_19ª med_'!#REF!</definedName>
    <definedName name="TT70_5">'[422]Rel_19ª med_'!#REF!</definedName>
    <definedName name="TT70_5_11" localSheetId="4">'[423]Rel_19ª med_'!#REF!</definedName>
    <definedName name="TT70_5_11" localSheetId="15">'[423]Rel_19ª med_'!#REF!</definedName>
    <definedName name="TT70_5_11" localSheetId="9">'[423]Rel_19ª med_'!#REF!</definedName>
    <definedName name="TT70_5_11" localSheetId="8">'[423]Rel_19ª med_'!#REF!</definedName>
    <definedName name="TT70_5_11">'[423]Rel_19ª med_'!#REF!</definedName>
    <definedName name="TT71_11" localSheetId="4">[211]RELATÓRIO!#REF!</definedName>
    <definedName name="TT71_11" localSheetId="15">[211]RELATÓRIO!#REF!</definedName>
    <definedName name="TT71_11" localSheetId="9">[211]RELATÓRIO!#REF!</definedName>
    <definedName name="TT71_11" localSheetId="8">[211]RELATÓRIO!#REF!</definedName>
    <definedName name="TT71_11">[211]RELATÓRIO!#REF!</definedName>
    <definedName name="TT71_4">"'file:///Eng_aroldo/Aroldo/Documents and Settings/Administrador/Meus documentos/Obras em Andamento/Tangará/Anel 3ª etapa/21ª medição/Med 21ª.xls'#$'Rel_19ª med_'.$#REF!$#REF!"</definedName>
    <definedName name="TT71_5" localSheetId="15">'[422]Rel_19ª med_'!#REF!</definedName>
    <definedName name="TT71_5" localSheetId="9">'[422]Rel_19ª med_'!#REF!</definedName>
    <definedName name="TT71_5">'[422]Rel_19ª med_'!#REF!</definedName>
    <definedName name="TT71_5_11" localSheetId="4">'[423]Rel_19ª med_'!#REF!</definedName>
    <definedName name="TT71_5_11" localSheetId="15">'[423]Rel_19ª med_'!#REF!</definedName>
    <definedName name="TT71_5_11" localSheetId="9">'[423]Rel_19ª med_'!#REF!</definedName>
    <definedName name="TT71_5_11" localSheetId="8">'[423]Rel_19ª med_'!#REF!</definedName>
    <definedName name="TT71_5_11">'[423]Rel_19ª med_'!#REF!</definedName>
    <definedName name="TT74_11" localSheetId="4">[211]RELATÓRIO!#REF!</definedName>
    <definedName name="TT74_11" localSheetId="15">[211]RELATÓRIO!#REF!</definedName>
    <definedName name="TT74_11" localSheetId="9">[211]RELATÓRIO!#REF!</definedName>
    <definedName name="TT74_11" localSheetId="8">[211]RELATÓRIO!#REF!</definedName>
    <definedName name="TT74_11">[211]RELATÓRIO!#REF!</definedName>
    <definedName name="TT74_4">"'file:///Eng_aroldo/Aroldo/Documents and Settings/Administrador/Meus documentos/Obras em Andamento/Tangará/Anel 3ª etapa/21ª medição/Med 21ª.xls'#$'Rel_19ª med_'.$#REF!$#REF!"</definedName>
    <definedName name="TT74_5" localSheetId="15">'[422]Rel_19ª med_'!#REF!</definedName>
    <definedName name="TT74_5" localSheetId="9">'[422]Rel_19ª med_'!#REF!</definedName>
    <definedName name="TT74_5">'[422]Rel_19ª med_'!#REF!</definedName>
    <definedName name="TT74_5_11" localSheetId="4">'[423]Rel_19ª med_'!#REF!</definedName>
    <definedName name="TT74_5_11" localSheetId="15">'[423]Rel_19ª med_'!#REF!</definedName>
    <definedName name="TT74_5_11" localSheetId="9">'[423]Rel_19ª med_'!#REF!</definedName>
    <definedName name="TT74_5_11" localSheetId="8">'[423]Rel_19ª med_'!#REF!</definedName>
    <definedName name="TT74_5_11">'[423]Rel_19ª med_'!#REF!</definedName>
    <definedName name="TT75_11" localSheetId="4">[211]RELATÓRIO!#REF!</definedName>
    <definedName name="TT75_11" localSheetId="15">[211]RELATÓRIO!#REF!</definedName>
    <definedName name="TT75_11" localSheetId="9">[211]RELATÓRIO!#REF!</definedName>
    <definedName name="TT75_11" localSheetId="8">[211]RELATÓRIO!#REF!</definedName>
    <definedName name="TT75_11">[211]RELATÓRIO!#REF!</definedName>
    <definedName name="TT75_4">"'file:///Eng_aroldo/Aroldo/Documents and Settings/Administrador/Meus documentos/Obras em Andamento/Tangará/Anel 3ª etapa/21ª medição/Med 21ª.xls'#$'Rel_19ª med_'.$#REF!$#REF!"</definedName>
    <definedName name="TT75_5" localSheetId="15">'[422]Rel_19ª med_'!#REF!</definedName>
    <definedName name="TT75_5" localSheetId="9">'[422]Rel_19ª med_'!#REF!</definedName>
    <definedName name="TT75_5">'[422]Rel_19ª med_'!#REF!</definedName>
    <definedName name="TT75_5_11" localSheetId="4">'[423]Rel_19ª med_'!#REF!</definedName>
    <definedName name="TT75_5_11" localSheetId="15">'[423]Rel_19ª med_'!#REF!</definedName>
    <definedName name="TT75_5_11" localSheetId="9">'[423]Rel_19ª med_'!#REF!</definedName>
    <definedName name="TT75_5_11" localSheetId="8">'[423]Rel_19ª med_'!#REF!</definedName>
    <definedName name="TT75_5_11">'[423]Rel_19ª med_'!#REF!</definedName>
    <definedName name="TT76_11" localSheetId="4">[211]RELATÓRIO!#REF!</definedName>
    <definedName name="TT76_11" localSheetId="15">[211]RELATÓRIO!#REF!</definedName>
    <definedName name="TT76_11" localSheetId="9">[211]RELATÓRIO!#REF!</definedName>
    <definedName name="TT76_11" localSheetId="8">[211]RELATÓRIO!#REF!</definedName>
    <definedName name="TT76_11">[211]RELATÓRIO!#REF!</definedName>
    <definedName name="TT76_4">"'file:///Eng_aroldo/Aroldo/Documents and Settings/Administrador/Meus documentos/Obras em Andamento/Tangará/Anel 3ª etapa/21ª medição/Med 21ª.xls'#$'Rel_19ª med_'.$#REF!$#REF!"</definedName>
    <definedName name="TT76_5" localSheetId="15">'[422]Rel_19ª med_'!#REF!</definedName>
    <definedName name="TT76_5" localSheetId="9">'[422]Rel_19ª med_'!#REF!</definedName>
    <definedName name="TT76_5">'[422]Rel_19ª med_'!#REF!</definedName>
    <definedName name="TT76_5_11" localSheetId="4">'[423]Rel_19ª med_'!#REF!</definedName>
    <definedName name="TT76_5_11" localSheetId="15">'[423]Rel_19ª med_'!#REF!</definedName>
    <definedName name="TT76_5_11" localSheetId="9">'[423]Rel_19ª med_'!#REF!</definedName>
    <definedName name="TT76_5_11" localSheetId="8">'[423]Rel_19ª med_'!#REF!</definedName>
    <definedName name="TT76_5_11">'[423]Rel_19ª med_'!#REF!</definedName>
    <definedName name="TT77_11" localSheetId="4">[211]RELATÓRIO!#REF!</definedName>
    <definedName name="TT77_11" localSheetId="15">[211]RELATÓRIO!#REF!</definedName>
    <definedName name="TT77_11" localSheetId="9">[211]RELATÓRIO!#REF!</definedName>
    <definedName name="TT77_11" localSheetId="8">[211]RELATÓRIO!#REF!</definedName>
    <definedName name="TT77_11">[211]RELATÓRIO!#REF!</definedName>
    <definedName name="TT77_4">"'file:///Eng_aroldo/Aroldo/Documents and Settings/Administrador/Meus documentos/Obras em Andamento/Tangará/Anel 3ª etapa/21ª medição/Med 21ª.xls'#$'Rel_19ª med_'.$#REF!$#REF!"</definedName>
    <definedName name="TT77_5" localSheetId="15">'[422]Rel_19ª med_'!#REF!</definedName>
    <definedName name="TT77_5" localSheetId="9">'[422]Rel_19ª med_'!#REF!</definedName>
    <definedName name="TT77_5">'[422]Rel_19ª med_'!#REF!</definedName>
    <definedName name="TT77_5_11" localSheetId="4">'[423]Rel_19ª med_'!#REF!</definedName>
    <definedName name="TT77_5_11" localSheetId="15">'[423]Rel_19ª med_'!#REF!</definedName>
    <definedName name="TT77_5_11" localSheetId="9">'[423]Rel_19ª med_'!#REF!</definedName>
    <definedName name="TT77_5_11" localSheetId="8">'[423]Rel_19ª med_'!#REF!</definedName>
    <definedName name="TT77_5_11">'[423]Rel_19ª med_'!#REF!</definedName>
    <definedName name="TT78_11" localSheetId="4">[211]RELATÓRIO!#REF!</definedName>
    <definedName name="TT78_11" localSheetId="15">[211]RELATÓRIO!#REF!</definedName>
    <definedName name="TT78_11" localSheetId="9">[211]RELATÓRIO!#REF!</definedName>
    <definedName name="TT78_11" localSheetId="8">[211]RELATÓRIO!#REF!</definedName>
    <definedName name="TT78_11">[211]RELATÓRIO!#REF!</definedName>
    <definedName name="TT78_4">"'file:///Eng_aroldo/Aroldo/Documents and Settings/Administrador/Meus documentos/Obras em Andamento/Tangará/Anel 3ª etapa/21ª medição/Med 21ª.xls'#$'Rel_19ª med_'.$#REF!$#REF!"</definedName>
    <definedName name="TT78_5" localSheetId="15">'[422]Rel_19ª med_'!#REF!</definedName>
    <definedName name="TT78_5" localSheetId="9">'[422]Rel_19ª med_'!#REF!</definedName>
    <definedName name="TT78_5">'[422]Rel_19ª med_'!#REF!</definedName>
    <definedName name="TT78_5_11" localSheetId="4">'[423]Rel_19ª med_'!#REF!</definedName>
    <definedName name="TT78_5_11" localSheetId="15">'[423]Rel_19ª med_'!#REF!</definedName>
    <definedName name="TT78_5_11" localSheetId="9">'[423]Rel_19ª med_'!#REF!</definedName>
    <definedName name="TT78_5_11" localSheetId="8">'[423]Rel_19ª med_'!#REF!</definedName>
    <definedName name="TT78_5_11">'[423]Rel_19ª med_'!#REF!</definedName>
    <definedName name="TT79_11" localSheetId="4">[211]RELATÓRIO!#REF!</definedName>
    <definedName name="TT79_11" localSheetId="15">[211]RELATÓRIO!#REF!</definedName>
    <definedName name="TT79_11" localSheetId="9">[211]RELATÓRIO!#REF!</definedName>
    <definedName name="TT79_11" localSheetId="8">[211]RELATÓRIO!#REF!</definedName>
    <definedName name="TT79_11">[211]RELATÓRIO!#REF!</definedName>
    <definedName name="TT79_4">"'file:///Eng_aroldo/Aroldo/Documents and Settings/Administrador/Meus documentos/Obras em Andamento/Tangará/Anel 3ª etapa/21ª medição/Med 21ª.xls'#$'Rel_19ª med_'.$#REF!$#REF!"</definedName>
    <definedName name="TT79_5" localSheetId="15">'[422]Rel_19ª med_'!#REF!</definedName>
    <definedName name="TT79_5" localSheetId="9">'[422]Rel_19ª med_'!#REF!</definedName>
    <definedName name="TT79_5">'[422]Rel_19ª med_'!#REF!</definedName>
    <definedName name="TT79_5_11" localSheetId="4">'[423]Rel_19ª med_'!#REF!</definedName>
    <definedName name="TT79_5_11" localSheetId="15">'[423]Rel_19ª med_'!#REF!</definedName>
    <definedName name="TT79_5_11" localSheetId="9">'[423]Rel_19ª med_'!#REF!</definedName>
    <definedName name="TT79_5_11" localSheetId="8">'[423]Rel_19ª med_'!#REF!</definedName>
    <definedName name="TT79_5_11">'[423]Rel_19ª med_'!#REF!</definedName>
    <definedName name="TT94_11" localSheetId="4">[211]RELATÓRIO!#REF!</definedName>
    <definedName name="TT94_11" localSheetId="15">[211]RELATÓRIO!#REF!</definedName>
    <definedName name="TT94_11" localSheetId="9">[211]RELATÓRIO!#REF!</definedName>
    <definedName name="TT94_11" localSheetId="8">[211]RELATÓRIO!#REF!</definedName>
    <definedName name="TT94_11">[211]RELATÓRIO!#REF!</definedName>
    <definedName name="TT94_4">"'file:///Eng_aroldo/Aroldo/Documents and Settings/Administrador/Meus documentos/Obras em Andamento/Tangará/Anel 3ª etapa/21ª medição/Med 21ª.xls'#$'Rel_19ª med_'.$#REF!$#REF!"</definedName>
    <definedName name="TT94_5" localSheetId="15">'[422]Rel_19ª med_'!#REF!</definedName>
    <definedName name="TT94_5" localSheetId="9">'[422]Rel_19ª med_'!#REF!</definedName>
    <definedName name="TT94_5">'[422]Rel_19ª med_'!#REF!</definedName>
    <definedName name="TT94_5_11" localSheetId="4">'[423]Rel_19ª med_'!#REF!</definedName>
    <definedName name="TT94_5_11" localSheetId="15">'[423]Rel_19ª med_'!#REF!</definedName>
    <definedName name="TT94_5_11" localSheetId="9">'[423]Rel_19ª med_'!#REF!</definedName>
    <definedName name="TT94_5_11" localSheetId="8">'[423]Rel_19ª med_'!#REF!</definedName>
    <definedName name="TT94_5_11">'[423]Rel_19ª med_'!#REF!</definedName>
    <definedName name="TT95_11" localSheetId="4">[211]RELATÓRIO!#REF!</definedName>
    <definedName name="TT95_11" localSheetId="15">[211]RELATÓRIO!#REF!</definedName>
    <definedName name="TT95_11" localSheetId="9">[211]RELATÓRIO!#REF!</definedName>
    <definedName name="TT95_11" localSheetId="8">[211]RELATÓRIO!#REF!</definedName>
    <definedName name="TT95_11">[211]RELATÓRIO!#REF!</definedName>
    <definedName name="TT95_4">"'file:///Eng_aroldo/Aroldo/Documents and Settings/Administrador/Meus documentos/Obras em Andamento/Tangará/Anel 3ª etapa/21ª medição/Med 21ª.xls'#$'Rel_19ª med_'.$#REF!$#REF!"</definedName>
    <definedName name="TT95_5" localSheetId="15">'[422]Rel_19ª med_'!#REF!</definedName>
    <definedName name="TT95_5" localSheetId="9">'[422]Rel_19ª med_'!#REF!</definedName>
    <definedName name="TT95_5">'[422]Rel_19ª med_'!#REF!</definedName>
    <definedName name="TT95_5_11" localSheetId="4">'[423]Rel_19ª med_'!#REF!</definedName>
    <definedName name="TT95_5_11" localSheetId="15">'[423]Rel_19ª med_'!#REF!</definedName>
    <definedName name="TT95_5_11" localSheetId="9">'[423]Rel_19ª med_'!#REF!</definedName>
    <definedName name="TT95_5_11" localSheetId="8">'[423]Rel_19ª med_'!#REF!</definedName>
    <definedName name="TT95_5_11">'[423]Rel_19ª med_'!#REF!</definedName>
    <definedName name="TT96_11" localSheetId="4">[211]RELATÓRIO!#REF!</definedName>
    <definedName name="TT96_11" localSheetId="15">[211]RELATÓRIO!#REF!</definedName>
    <definedName name="TT96_11" localSheetId="9">[211]RELATÓRIO!#REF!</definedName>
    <definedName name="TT96_11" localSheetId="8">[211]RELATÓRIO!#REF!</definedName>
    <definedName name="TT96_11">[211]RELATÓRIO!#REF!</definedName>
    <definedName name="TT96_4">"'file:///Eng_aroldo/Aroldo/Documents and Settings/Administrador/Meus documentos/Obras em Andamento/Tangará/Anel 3ª etapa/21ª medição/Med 21ª.xls'#$'Rel_19ª med_'.$#REF!$#REF!"</definedName>
    <definedName name="TT96_5" localSheetId="15">'[422]Rel_19ª med_'!#REF!</definedName>
    <definedName name="TT96_5" localSheetId="9">'[422]Rel_19ª med_'!#REF!</definedName>
    <definedName name="TT96_5">'[422]Rel_19ª med_'!#REF!</definedName>
    <definedName name="TT96_5_11" localSheetId="4">'[423]Rel_19ª med_'!#REF!</definedName>
    <definedName name="TT96_5_11" localSheetId="15">'[423]Rel_19ª med_'!#REF!</definedName>
    <definedName name="TT96_5_11" localSheetId="9">'[423]Rel_19ª med_'!#REF!</definedName>
    <definedName name="TT96_5_11" localSheetId="8">'[423]Rel_19ª med_'!#REF!</definedName>
    <definedName name="TT96_5_11">'[423]Rel_19ª med_'!#REF!</definedName>
    <definedName name="TT97_11" localSheetId="4">[211]RELATÓRIO!#REF!</definedName>
    <definedName name="TT97_11" localSheetId="15">[211]RELATÓRIO!#REF!</definedName>
    <definedName name="TT97_11" localSheetId="9">[211]RELATÓRIO!#REF!</definedName>
    <definedName name="TT97_11" localSheetId="8">[211]RELATÓRIO!#REF!</definedName>
    <definedName name="TT97_11">[211]RELATÓRIO!#REF!</definedName>
    <definedName name="TT97_4">"'file:///Eng_aroldo/Aroldo/Documents and Settings/Administrador/Meus documentos/Obras em Andamento/Tangará/Anel 3ª etapa/21ª medição/Med 21ª.xls'#$'Rel_19ª med_'.$#REF!$#REF!"</definedName>
    <definedName name="TT97_5" localSheetId="15">'[422]Rel_19ª med_'!#REF!</definedName>
    <definedName name="TT97_5" localSheetId="9">'[422]Rel_19ª med_'!#REF!</definedName>
    <definedName name="TT97_5">'[422]Rel_19ª med_'!#REF!</definedName>
    <definedName name="TT97_5_11" localSheetId="4">'[423]Rel_19ª med_'!#REF!</definedName>
    <definedName name="TT97_5_11" localSheetId="15">'[423]Rel_19ª med_'!#REF!</definedName>
    <definedName name="TT97_5_11" localSheetId="9">'[423]Rel_19ª med_'!#REF!</definedName>
    <definedName name="TT97_5_11" localSheetId="8">'[423]Rel_19ª med_'!#REF!</definedName>
    <definedName name="TT97_5_11">'[423]Rel_19ª med_'!#REF!</definedName>
    <definedName name="TTER" localSheetId="4" hidden="1">{"'Quadro'!$A$4:$BG$78"}</definedName>
    <definedName name="TTER" localSheetId="9" hidden="1">{"'Quadro'!$A$4:$BG$78"}</definedName>
    <definedName name="TTER" localSheetId="8" hidden="1">{"'Quadro'!$A$4:$BG$78"}</definedName>
    <definedName name="TTER" hidden="1">{"'Quadro'!$A$4:$BG$78"}</definedName>
    <definedName name="TTIPO_DE_MATERIAL" localSheetId="4">'[425]Tipo de Material'!$A$9:$B$38</definedName>
    <definedName name="TTIPO_DE_MATERIAL">'[425]Tipo de Material'!$A$9:$B$38</definedName>
    <definedName name="ttra" localSheetId="15">[408]PLANILHA!#REF!</definedName>
    <definedName name="ttra" localSheetId="21">[409]PLANILHA!#REF!</definedName>
    <definedName name="ttra" localSheetId="9">[408]PLANILHA!#REF!</definedName>
    <definedName name="ttra">[408]PLANILHA!#REF!</definedName>
    <definedName name="ttra_10" localSheetId="4">[410]PLANILHA!#REF!</definedName>
    <definedName name="ttra_10" localSheetId="15">[410]PLANILHA!#REF!</definedName>
    <definedName name="ttra_10" localSheetId="9">[410]PLANILHA!#REF!</definedName>
    <definedName name="ttra_10" localSheetId="8">[410]PLANILHA!#REF!</definedName>
    <definedName name="ttra_10">[410]PLANILHA!#REF!</definedName>
    <definedName name="ttra_11" localSheetId="4">[411]PLANILHA!#REF!</definedName>
    <definedName name="ttra_11" localSheetId="15">[411]PLANILHA!#REF!</definedName>
    <definedName name="ttra_11" localSheetId="9">[411]PLANILHA!#REF!</definedName>
    <definedName name="ttra_11" localSheetId="8">[411]PLANILHA!#REF!</definedName>
    <definedName name="ttra_11">[411]PLANILHA!#REF!</definedName>
    <definedName name="ttra_5" localSheetId="4">[410]PLANILHA!#REF!</definedName>
    <definedName name="ttra_5" localSheetId="15">[410]PLANILHA!#REF!</definedName>
    <definedName name="ttra_5" localSheetId="9">[410]PLANILHA!#REF!</definedName>
    <definedName name="ttra_5" localSheetId="8">[410]PLANILHA!#REF!</definedName>
    <definedName name="ttra_5">[410]PLANILHA!#REF!</definedName>
    <definedName name="ttra_6" localSheetId="4">[410]PLANILHA!#REF!</definedName>
    <definedName name="ttra_6" localSheetId="15">[410]PLANILHA!#REF!</definedName>
    <definedName name="ttra_6">[410]PLANILHA!#REF!</definedName>
    <definedName name="ttra_9" localSheetId="4">[410]PLANILHA!#REF!</definedName>
    <definedName name="ttra_9" localSheetId="15">[410]PLANILHA!#REF!</definedName>
    <definedName name="ttra_9">[410]PLANILHA!#REF!</definedName>
    <definedName name="TTT" localSheetId="4">#REF!</definedName>
    <definedName name="TTT" localSheetId="15">#REF!</definedName>
    <definedName name="TTT" localSheetId="9">#REF!</definedName>
    <definedName name="TTT" localSheetId="8">#REF!</definedName>
    <definedName name="TTT">#REF!</definedName>
    <definedName name="TTTT" localSheetId="4" hidden="1">{"'gráf jan00'!$A$1:$AK$41"}</definedName>
    <definedName name="tttt" localSheetId="21" hidden="1">{#N/A,#N/A,FALSE,"MO (2)"}</definedName>
    <definedName name="TTTT" localSheetId="9" hidden="1">{"'gráf jan00'!$A$1:$AK$41"}</definedName>
    <definedName name="TTTT" localSheetId="8" hidden="1">{"'gráf jan00'!$A$1:$AK$41"}</definedName>
    <definedName name="TTTT" hidden="1">{"'gráf jan00'!$A$1:$AK$41"}</definedName>
    <definedName name="TUBO" localSheetId="21">#REF!</definedName>
    <definedName name="Tubo">'[111]3.4.9.TUBO O 40'!$I$52</definedName>
    <definedName name="TUBOA">#REF!</definedName>
    <definedName name="tubulão" localSheetId="4">[184]composições!#REF!</definedName>
    <definedName name="tubulão" localSheetId="15">[184]composições!#REF!</definedName>
    <definedName name="tubulão">[184]composições!#REF!</definedName>
    <definedName name="tubulCA" localSheetId="4">#REF!</definedName>
    <definedName name="tubulCA" localSheetId="15">#REF!</definedName>
    <definedName name="tubulCA" localSheetId="9">#REF!</definedName>
    <definedName name="tubulCA" localSheetId="8">#REF!</definedName>
    <definedName name="tubulCA">#REF!</definedName>
    <definedName name="tubulões" localSheetId="4">[426]Resumo!#REF!</definedName>
    <definedName name="tubulões" localSheetId="15">[426]Resumo!#REF!</definedName>
    <definedName name="tubulões" localSheetId="9">[426]Resumo!#REF!</definedName>
    <definedName name="tubulões" localSheetId="8">[426]Resumo!#REF!</definedName>
    <definedName name="tubulões">[426]Resumo!#REF!</definedName>
    <definedName name="TUNNELLINER">'[120]QUADRO 08 - COMPOSIÇÕES'!$H$569</definedName>
    <definedName name="TX_Micro">[143]Consumo!$D$11</definedName>
    <definedName name="TX_RR1C">[143]Consumo!$L$8</definedName>
    <definedName name="TX_SBS6050">[143]Consumo!$F$13</definedName>
    <definedName name="TxCresc">'[244]TodasTraf-2000-NoPrint'!$C$7:$L$17</definedName>
    <definedName name="txeq" localSheetId="4">#REF!</definedName>
    <definedName name="txeq" localSheetId="15">#REF!</definedName>
    <definedName name="txeq" localSheetId="9">#REF!</definedName>
    <definedName name="txeq" localSheetId="8">#REF!</definedName>
    <definedName name="txeq">#REF!</definedName>
    <definedName name="TYU" localSheetId="4" hidden="1">{"'Quadro'!$A$4:$BG$78"}</definedName>
    <definedName name="TYU" localSheetId="9" hidden="1">{"'Quadro'!$A$4:$BG$78"}</definedName>
    <definedName name="TYU" localSheetId="8" hidden="1">{"'Quadro'!$A$4:$BG$78"}</definedName>
    <definedName name="TYU" hidden="1">{"'Quadro'!$A$4:$BG$78"}</definedName>
    <definedName name="TYUIO" localSheetId="4" hidden="1">{#N/A,#N/A,TRUE,"Serviços"}</definedName>
    <definedName name="TYUIO" localSheetId="9" hidden="1">{#N/A,#N/A,TRUE,"Serviços"}</definedName>
    <definedName name="TYUIO" localSheetId="8" hidden="1">{#N/A,#N/A,TRUE,"Serviços"}</definedName>
    <definedName name="TYUIO" hidden="1">{#N/A,#N/A,TRUE,"Serviços"}</definedName>
    <definedName name="TYUIOO" hidden="1">{#N/A,#N/A,TRUE,"Serviços"}</definedName>
    <definedName name="U" localSheetId="4">'[187]CR LOTE 02'!#REF!</definedName>
    <definedName name="U" localSheetId="15">'[187]CR LOTE 02'!#REF!</definedName>
    <definedName name="U">'[187]CR LOTE 02'!#REF!</definedName>
    <definedName name="uai" localSheetId="4" hidden="1">{#N/A,#N/A,FALSE,"GERAL";#N/A,#N/A,FALSE,"012-96";#N/A,#N/A,FALSE,"018-96";#N/A,#N/A,FALSE,"027-96";#N/A,#N/A,FALSE,"059-96";#N/A,#N/A,FALSE,"076-96";#N/A,#N/A,FALSE,"019-97";#N/A,#N/A,FALSE,"021-97";#N/A,#N/A,FALSE,"022-97";#N/A,#N/A,FALSE,"028-97"}</definedName>
    <definedName name="uai" localSheetId="9" hidden="1">{#N/A,#N/A,FALSE,"GERAL";#N/A,#N/A,FALSE,"012-96";#N/A,#N/A,FALSE,"018-96";#N/A,#N/A,FALSE,"027-96";#N/A,#N/A,FALSE,"059-96";#N/A,#N/A,FALSE,"076-96";#N/A,#N/A,FALSE,"019-97";#N/A,#N/A,FALSE,"021-97";#N/A,#N/A,FALSE,"022-97";#N/A,#N/A,FALSE,"028-97"}</definedName>
    <definedName name="uai" localSheetId="8" hidden="1">{#N/A,#N/A,FALSE,"GERAL";#N/A,#N/A,FALSE,"012-96";#N/A,#N/A,FALSE,"018-96";#N/A,#N/A,FALSE,"027-96";#N/A,#N/A,FALSE,"059-96";#N/A,#N/A,FALSE,"076-96";#N/A,#N/A,FALSE,"019-97";#N/A,#N/A,FALSE,"021-97";#N/A,#N/A,FALSE,"022-97";#N/A,#N/A,FALSE,"028-97"}</definedName>
    <definedName name="uai" hidden="1">{#N/A,#N/A,FALSE,"GERAL";#N/A,#N/A,FALSE,"012-96";#N/A,#N/A,FALSE,"018-96";#N/A,#N/A,FALSE,"027-96";#N/A,#N/A,FALSE,"059-96";#N/A,#N/A,FALSE,"076-96";#N/A,#N/A,FALSE,"019-97";#N/A,#N/A,FALSE,"021-97";#N/A,#N/A,FALSE,"022-97";#N/A,#N/A,FALSE,"028-97"}</definedName>
    <definedName name="uc" localSheetId="4">'[201]Resumo de Medição'!$B$116</definedName>
    <definedName name="uc">'[201]Resumo de Medição'!$B$116</definedName>
    <definedName name="UF">[263]BRASIL!$B$4:$B$31</definedName>
    <definedName name="UI" localSheetId="4" hidden="1">{#N/A,#N/A,FALSE,"GERAL";#N/A,#N/A,FALSE,"012-96";#N/A,#N/A,FALSE,"018-96";#N/A,#N/A,FALSE,"027-96";#N/A,#N/A,FALSE,"059-96";#N/A,#N/A,FALSE,"076-96";#N/A,#N/A,FALSE,"019-97";#N/A,#N/A,FALSE,"021-97";#N/A,#N/A,FALSE,"022-97";#N/A,#N/A,FALSE,"028-97"}</definedName>
    <definedName name="UI" localSheetId="9" hidden="1">{#N/A,#N/A,FALSE,"GERAL";#N/A,#N/A,FALSE,"012-96";#N/A,#N/A,FALSE,"018-96";#N/A,#N/A,FALSE,"027-96";#N/A,#N/A,FALSE,"059-96";#N/A,#N/A,FALSE,"076-96";#N/A,#N/A,FALSE,"019-97";#N/A,#N/A,FALSE,"021-97";#N/A,#N/A,FALSE,"022-97";#N/A,#N/A,FALSE,"028-97"}</definedName>
    <definedName name="UI" localSheetId="8" hidden="1">{#N/A,#N/A,FALSE,"GERAL";#N/A,#N/A,FALSE,"012-96";#N/A,#N/A,FALSE,"018-96";#N/A,#N/A,FALSE,"027-96";#N/A,#N/A,FALSE,"059-96";#N/A,#N/A,FALSE,"076-96";#N/A,#N/A,FALSE,"019-97";#N/A,#N/A,FALSE,"021-97";#N/A,#N/A,FALSE,"022-97";#N/A,#N/A,FALSE,"028-97"}</definedName>
    <definedName name="UI" hidden="1">{#N/A,#N/A,FALSE,"GERAL";#N/A,#N/A,FALSE,"012-96";#N/A,#N/A,FALSE,"018-96";#N/A,#N/A,FALSE,"027-96";#N/A,#N/A,FALSE,"059-96";#N/A,#N/A,FALSE,"076-96";#N/A,#N/A,FALSE,"019-97";#N/A,#N/A,FALSE,"021-97";#N/A,#N/A,FALSE,"022-97";#N/A,#N/A,FALSE,"028-97"}</definedName>
    <definedName name="UIO" localSheetId="15">#REF!</definedName>
    <definedName name="UIO" localSheetId="9">#REF!</definedName>
    <definedName name="UIO">#REF!</definedName>
    <definedName name="UN" localSheetId="21">#REF!</definedName>
    <definedName name="un" hidden="1">#N/A</definedName>
    <definedName name="Und">#N/A</definedName>
    <definedName name="Und_26">NA()</definedName>
    <definedName name="Und_27">NA()</definedName>
    <definedName name="unid.2" localSheetId="15">#REF!</definedName>
    <definedName name="unid.2" localSheetId="9">#REF!</definedName>
    <definedName name="unid.2">#REF!</definedName>
    <definedName name="unidade" localSheetId="4">'[167]TPU-MARÇO_2002'!$F$2:$F$1965</definedName>
    <definedName name="unidade" localSheetId="3">#REF!</definedName>
    <definedName name="unidade" localSheetId="7">'[168]TPU-MARÇO_2002'!$F$2:$F$1965</definedName>
    <definedName name="unidade" localSheetId="9">'[168]TPU-MARÇO_2002'!$F$2:$F$1965</definedName>
    <definedName name="unidade" localSheetId="8">'[168]TPU-MARÇO_2002'!$F$2:$F$1965</definedName>
    <definedName name="unidade">#REF!</definedName>
    <definedName name="Unidade1" localSheetId="4">#REF!</definedName>
    <definedName name="Unidade1" localSheetId="15">#REF!</definedName>
    <definedName name="Unidade1" localSheetId="9">#REF!</definedName>
    <definedName name="Unidade1" localSheetId="8">#REF!</definedName>
    <definedName name="Unidade1">#REF!</definedName>
    <definedName name="UnidAux" hidden="1">#N/A</definedName>
    <definedName name="UNIT" localSheetId="4">#REF!</definedName>
    <definedName name="UNIT" localSheetId="15">#REF!</definedName>
    <definedName name="UNIT" localSheetId="9">#REF!</definedName>
    <definedName name="UNIT" localSheetId="8">#REF!</definedName>
    <definedName name="UNIT">#REF!</definedName>
    <definedName name="unitário" localSheetId="3">#REF!</definedName>
    <definedName name="unitário">#REF!</definedName>
    <definedName name="URV_MAR94" localSheetId="4">#REF!</definedName>
    <definedName name="URV_MAR94" localSheetId="3">#REF!</definedName>
    <definedName name="URV_MAR94" localSheetId="15">#REF!</definedName>
    <definedName name="URV_MAR94" localSheetId="7">#REF!</definedName>
    <definedName name="URV_MAR94" localSheetId="8">#REF!</definedName>
    <definedName name="URV_MAR94">#REF!</definedName>
    <definedName name="USA">[56]Feriados!$B$27:$B$34</definedName>
    <definedName name="USINA" localSheetId="4">#REF!</definedName>
    <definedName name="USINA" localSheetId="15">#REF!</definedName>
    <definedName name="USINA">#REF!</definedName>
    <definedName name="Usina_Brita" localSheetId="4">#REF!</definedName>
    <definedName name="Usina_Brita" localSheetId="15">#REF!</definedName>
    <definedName name="Usina_Brita">#REF!</definedName>
    <definedName name="USINACANT_PISTA" localSheetId="4">[116]Diagrama!$E$49</definedName>
    <definedName name="USINACANT_PISTA">[117]Diagrama!$E$49</definedName>
    <definedName name="Usinagem" localSheetId="21" hidden="1">{#N/A,#N/A,FALSE,"MO (2)"}</definedName>
    <definedName name="Usinagem" hidden="1">{#N/A,#N/A,FALSE,"MO (2)"}</definedName>
    <definedName name="uu" localSheetId="4" hidden="1">{"'REL CUSTODIF'!$B$1:$H$72"}</definedName>
    <definedName name="uu" localSheetId="9" hidden="1">{"'REL CUSTODIF'!$B$1:$H$72"}</definedName>
    <definedName name="uu" localSheetId="8" hidden="1">{"'REL CUSTODIF'!$B$1:$H$72"}</definedName>
    <definedName name="uu" hidden="1">{"'REL CUSTODIF'!$B$1:$H$72"}</definedName>
    <definedName name="uuu" hidden="1">{#N/A,#N/A,TRUE,"Serviços"}</definedName>
    <definedName name="uuuuuty">#N/A</definedName>
    <definedName name="uyuye" localSheetId="4" hidden="1">{#N/A,#N/A,FALSE,"GERAL";#N/A,#N/A,FALSE,"012-96";#N/A,#N/A,FALSE,"018-96";#N/A,#N/A,FALSE,"027-96";#N/A,#N/A,FALSE,"059-96";#N/A,#N/A,FALSE,"076-96";#N/A,#N/A,FALSE,"019-97";#N/A,#N/A,FALSE,"021-97";#N/A,#N/A,FALSE,"022-97";#N/A,#N/A,FALSE,"028-97"}</definedName>
    <definedName name="uyuye" localSheetId="9" hidden="1">{#N/A,#N/A,FALSE,"GERAL";#N/A,#N/A,FALSE,"012-96";#N/A,#N/A,FALSE,"018-96";#N/A,#N/A,FALSE,"027-96";#N/A,#N/A,FALSE,"059-96";#N/A,#N/A,FALSE,"076-96";#N/A,#N/A,FALSE,"019-97";#N/A,#N/A,FALSE,"021-97";#N/A,#N/A,FALSE,"022-97";#N/A,#N/A,FALSE,"028-97"}</definedName>
    <definedName name="uyuye" localSheetId="8" hidden="1">{#N/A,#N/A,FALSE,"GERAL";#N/A,#N/A,FALSE,"012-96";#N/A,#N/A,FALSE,"018-96";#N/A,#N/A,FALSE,"027-96";#N/A,#N/A,FALSE,"059-96";#N/A,#N/A,FALSE,"076-96";#N/A,#N/A,FALSE,"019-97";#N/A,#N/A,FALSE,"021-97";#N/A,#N/A,FALSE,"022-97";#N/A,#N/A,FALSE,"028-97"}</definedName>
    <definedName name="uyuye" hidden="1">{#N/A,#N/A,FALSE,"GERAL";#N/A,#N/A,FALSE,"012-96";#N/A,#N/A,FALSE,"018-96";#N/A,#N/A,FALSE,"027-96";#N/A,#N/A,FALSE,"059-96";#N/A,#N/A,FALSE,"076-96";#N/A,#N/A,FALSE,"019-97";#N/A,#N/A,FALSE,"021-97";#N/A,#N/A,FALSE,"022-97";#N/A,#N/A,FALSE,"028-97"}</definedName>
    <definedName name="V" localSheetId="4">#REF!</definedName>
    <definedName name="V" localSheetId="15">#REF!</definedName>
    <definedName name="V" localSheetId="9">#REF!</definedName>
    <definedName name="V" localSheetId="8">#REF!</definedName>
    <definedName name="V">#REF!</definedName>
    <definedName name="va" localSheetId="4">#REF!</definedName>
    <definedName name="va" localSheetId="15">#REF!</definedName>
    <definedName name="va" localSheetId="9">#REF!</definedName>
    <definedName name="va" localSheetId="8">#REF!</definedName>
    <definedName name="va">#REF!</definedName>
    <definedName name="VACAP">"$#REF!.$D$38"</definedName>
    <definedName name="VACAP_11" localSheetId="4">#REF!</definedName>
    <definedName name="VACAP_11" localSheetId="15">#REF!</definedName>
    <definedName name="VACAP_11" localSheetId="9">#REF!</definedName>
    <definedName name="VACAP_11" localSheetId="8">#REF!</definedName>
    <definedName name="VACAP_11">#REF!</definedName>
    <definedName name="VACM">"$#REF!.$D$37"</definedName>
    <definedName name="VACM_11" localSheetId="4">#REF!</definedName>
    <definedName name="VACM_11" localSheetId="15">#REF!</definedName>
    <definedName name="VACM_11" localSheetId="9">#REF!</definedName>
    <definedName name="VACM_11" localSheetId="8">#REF!</definedName>
    <definedName name="VACM_11">#REF!</definedName>
    <definedName name="vai" localSheetId="4">#REF!</definedName>
    <definedName name="vai" localSheetId="15">#REF!</definedName>
    <definedName name="vai" localSheetId="21">#REF!</definedName>
    <definedName name="vai" localSheetId="9">#REF!</definedName>
    <definedName name="vai" localSheetId="8">#REF!</definedName>
    <definedName name="vai">#REF!</definedName>
    <definedName name="vala.ca" localSheetId="4">#REF!</definedName>
    <definedName name="vala.ca" localSheetId="15">#REF!</definedName>
    <definedName name="vala.ca" localSheetId="21">#REF!</definedName>
    <definedName name="vala.ca" localSheetId="9">#REF!</definedName>
    <definedName name="vala.ca" localSheetId="8">#REF!</definedName>
    <definedName name="vala.ca">#REF!</definedName>
    <definedName name="VALOR.TOTAL" localSheetId="3">#REF!</definedName>
    <definedName name="VALOR.TOTAL">#REF!</definedName>
    <definedName name="VALOR_ADITIVO" localSheetId="15">#REF!</definedName>
    <definedName name="VALOR_ADITIVO">#REF!</definedName>
    <definedName name="VALOR_CONTRATO" localSheetId="15">#REF!</definedName>
    <definedName name="VALOR_CONTRATO">#REF!</definedName>
    <definedName name="VAM" localSheetId="15">#REF!</definedName>
    <definedName name="VAM">#REF!</definedName>
    <definedName name="VAMM" localSheetId="15">#REF!</definedName>
    <definedName name="VAMM">#REF!</definedName>
    <definedName name="VARM">"$#REF!.$D$36"</definedName>
    <definedName name="VARM_11" localSheetId="4">#REF!</definedName>
    <definedName name="VARM_11" localSheetId="15">#REF!</definedName>
    <definedName name="VARM_11" localSheetId="9">#REF!</definedName>
    <definedName name="VARM_11" localSheetId="8">#REF!</definedName>
    <definedName name="VARM_11">#REF!</definedName>
    <definedName name="VARR">"$#REF!.$D$34"</definedName>
    <definedName name="VAVRC">#REF!</definedName>
    <definedName name="Vazio1" localSheetId="4">'[19]Página 16'!$B$3:$B$7</definedName>
    <definedName name="Vazio1">'[19]Página 16'!$B$3:$B$7</definedName>
    <definedName name="VAZIO2" localSheetId="4">'[148]Página 16'!$B$3:$B$7</definedName>
    <definedName name="VAZIO2">'[148]Página 16'!$B$3:$B$7</definedName>
    <definedName name="Vazios" localSheetId="4">[366]Teor!$B$3:$B$7</definedName>
    <definedName name="Vazios" localSheetId="7">[366]Teor!$B$3:$B$7</definedName>
    <definedName name="Vazios" localSheetId="21">[367]Teor!$B$3:$B$7</definedName>
    <definedName name="Vazios" localSheetId="9">[366]Teor!$B$3:$B$7</definedName>
    <definedName name="Vazios" localSheetId="8">[366]Teor!$B$3:$B$7</definedName>
    <definedName name="Vazios">[368]Teor!$B$3:$B$7</definedName>
    <definedName name="Vazios_25" localSheetId="4">[369]Teor!$B$3:$B$7</definedName>
    <definedName name="Vazios_25">[370]Teor!$B$3:$B$7</definedName>
    <definedName name="Vazios_26">[371]Teor!$B$3:$B$7</definedName>
    <definedName name="Vazios_28">[371]Teor!$B$3:$B$7</definedName>
    <definedName name="Vazios_29" localSheetId="4">[372]Teor!$B$3:$B$7</definedName>
    <definedName name="Vazios_29">[372]Teor!$B$3:$B$7</definedName>
    <definedName name="Vazios_31" localSheetId="4">[372]Teor!$B$3:$B$7</definedName>
    <definedName name="Vazios_31">[372]Teor!$B$3:$B$7</definedName>
    <definedName name="VCRT" localSheetId="4">#REF!</definedName>
    <definedName name="VCRT" localSheetId="15">#REF!</definedName>
    <definedName name="VCRT" localSheetId="9">#REF!</definedName>
    <definedName name="VCRT" localSheetId="8">#REF!</definedName>
    <definedName name="VCRT">#REF!</definedName>
    <definedName name="verde" localSheetId="4">#REF!</definedName>
    <definedName name="verde" localSheetId="15">#REF!</definedName>
    <definedName name="verde" localSheetId="21">#REF!</definedName>
    <definedName name="verde" localSheetId="9">#REF!</definedName>
    <definedName name="verde" localSheetId="8">#REF!</definedName>
    <definedName name="verde">#REF!</definedName>
    <definedName name="verde_25" localSheetId="4">#REF!</definedName>
    <definedName name="verde_25" localSheetId="15">#REF!</definedName>
    <definedName name="verde_25" localSheetId="9">#REF!</definedName>
    <definedName name="verde_25" localSheetId="8">#REF!</definedName>
    <definedName name="verde_25">#REF!</definedName>
    <definedName name="verdepav" localSheetId="15">#REF!</definedName>
    <definedName name="verdepav" localSheetId="21">#REF!</definedName>
    <definedName name="verdepav">#REF!</definedName>
    <definedName name="verdepav_25" localSheetId="15">#REF!</definedName>
    <definedName name="verdepav_25">#REF!</definedName>
    <definedName name="Verga">"$#REF!.$A$179"</definedName>
    <definedName name="VERSAO">[169]PERGUNTAS!$A$1</definedName>
    <definedName name="vfv" hidden="1">{#N/A,#N/A,TRUE,"Plan1"}</definedName>
    <definedName name="vfvr">#N/A</definedName>
    <definedName name="VGY" localSheetId="3">#REF!</definedName>
    <definedName name="VGY">#REF!</definedName>
    <definedName name="VI" localSheetId="4" hidden="1">{#N/A,#N/A,FALSE,"GERAL";#N/A,#N/A,FALSE,"012-96";#N/A,#N/A,FALSE,"018-96";#N/A,#N/A,FALSE,"027-96";#N/A,#N/A,FALSE,"059-96";#N/A,#N/A,FALSE,"076-96";#N/A,#N/A,FALSE,"019-97";#N/A,#N/A,FALSE,"021-97";#N/A,#N/A,FALSE,"022-97";#N/A,#N/A,FALSE,"028-97"}</definedName>
    <definedName name="VI" localSheetId="9" hidden="1">{#N/A,#N/A,FALSE,"GERAL";#N/A,#N/A,FALSE,"012-96";#N/A,#N/A,FALSE,"018-96";#N/A,#N/A,FALSE,"027-96";#N/A,#N/A,FALSE,"059-96";#N/A,#N/A,FALSE,"076-96";#N/A,#N/A,FALSE,"019-97";#N/A,#N/A,FALSE,"021-97";#N/A,#N/A,FALSE,"022-97";#N/A,#N/A,FALSE,"028-97"}</definedName>
    <definedName name="VI" localSheetId="8" hidden="1">{#N/A,#N/A,FALSE,"GERAL";#N/A,#N/A,FALSE,"012-96";#N/A,#N/A,FALSE,"018-96";#N/A,#N/A,FALSE,"027-96";#N/A,#N/A,FALSE,"059-96";#N/A,#N/A,FALSE,"076-96";#N/A,#N/A,FALSE,"019-97";#N/A,#N/A,FALSE,"021-97";#N/A,#N/A,FALSE,"022-97";#N/A,#N/A,FALSE,"028-97"}</definedName>
    <definedName name="VI" hidden="1">{#N/A,#N/A,FALSE,"GERAL";#N/A,#N/A,FALSE,"012-96";#N/A,#N/A,FALSE,"018-96";#N/A,#N/A,FALSE,"027-96";#N/A,#N/A,FALSE,"059-96";#N/A,#N/A,FALSE,"076-96";#N/A,#N/A,FALSE,"019-97";#N/A,#N/A,FALSE,"021-97";#N/A,#N/A,FALSE,"022-97";#N/A,#N/A,FALSE,"028-97"}</definedName>
    <definedName name="VI_TVE" localSheetId="4">#REF!</definedName>
    <definedName name="VI_TVE" localSheetId="15">#REF!</definedName>
    <definedName name="VI_TVE" localSheetId="9">#REF!</definedName>
    <definedName name="VI_TVE" localSheetId="8">#REF!</definedName>
    <definedName name="VI_TVE">#REF!</definedName>
    <definedName name="VI_TVR" localSheetId="4">#REF!</definedName>
    <definedName name="VI_TVR" localSheetId="15">#REF!</definedName>
    <definedName name="VI_TVR" localSheetId="9">#REF!</definedName>
    <definedName name="VI_TVR" localSheetId="8">#REF!</definedName>
    <definedName name="VI_TVR">#REF!</definedName>
    <definedName name="VidaAnos" localSheetId="4">#REF!</definedName>
    <definedName name="VidaAnos" localSheetId="15">#REF!</definedName>
    <definedName name="VidaAnos" localSheetId="9">#REF!</definedName>
    <definedName name="VidaAnos" localSheetId="8">#REF!</definedName>
    <definedName name="VidaAnos">#REF!</definedName>
    <definedName name="Vidahoras" localSheetId="15">#REF!</definedName>
    <definedName name="Vidahoras">#REF!</definedName>
    <definedName name="VIDROS">#N/A</definedName>
    <definedName name="Vilmar12" localSheetId="4">#REF!</definedName>
    <definedName name="Vilmar12" localSheetId="15">#REF!</definedName>
    <definedName name="Vilmar12" localSheetId="21">#REF!</definedName>
    <definedName name="Vilmar12" localSheetId="9">#REF!</definedName>
    <definedName name="Vilmar12" localSheetId="8">#REF!</definedName>
    <definedName name="Vilmar12">#REF!</definedName>
    <definedName name="Vilmar12_11" localSheetId="4">#REF!</definedName>
    <definedName name="Vilmar12_11" localSheetId="15">#REF!</definedName>
    <definedName name="Vilmar12_11" localSheetId="9">#REF!</definedName>
    <definedName name="Vilmar12_11" localSheetId="8">#REF!</definedName>
    <definedName name="Vilmar12_11">#REF!</definedName>
    <definedName name="VLM">"$#REF!.$#REF!$#REF!"</definedName>
    <definedName name="VLM_11" localSheetId="4">#REF!</definedName>
    <definedName name="VLM_11" localSheetId="15">#REF!</definedName>
    <definedName name="VLM_11" localSheetId="9">#REF!</definedName>
    <definedName name="VLM_11" localSheetId="8">#REF!</definedName>
    <definedName name="VLM_11">#REF!</definedName>
    <definedName name="VLPI">"$#REF!.$#REF!$#REF!"</definedName>
    <definedName name="VLPI_11" localSheetId="4">#REF!</definedName>
    <definedName name="VLPI_11" localSheetId="15">#REF!</definedName>
    <definedName name="VLPI_11" localSheetId="9">#REF!</definedName>
    <definedName name="VLPI_11" localSheetId="8">#REF!</definedName>
    <definedName name="VLPI_11">#REF!</definedName>
    <definedName name="VLREAJ">"$#REF!.$#REF!$#REF!"</definedName>
    <definedName name="VLREAJ_11" localSheetId="4">#REF!</definedName>
    <definedName name="VLREAJ_11" localSheetId="15">#REF!</definedName>
    <definedName name="VLREAJ_11" localSheetId="9">#REF!</definedName>
    <definedName name="VLREAJ_11" localSheetId="8">#REF!</definedName>
    <definedName name="VLREAJ_11">#REF!</definedName>
    <definedName name="vm" localSheetId="4" hidden="1">{#N/A,#N/A,FALSE,"MO (2)"}</definedName>
    <definedName name="vm" localSheetId="21" hidden="1">{#N/A,#N/A,FALSE,"MO (2)"}</definedName>
    <definedName name="vm" localSheetId="9" hidden="1">{#N/A,#N/A,FALSE,"MO (2)"}</definedName>
    <definedName name="vm" localSheetId="8" hidden="1">{#N/A,#N/A,FALSE,"MO (2)"}</definedName>
    <definedName name="vm" hidden="1">{#N/A,#N/A,FALSE,"MO (2)"}</definedName>
    <definedName name="VOL_ACUM" localSheetId="4">'[90]Fresagem de Pista Ago-98'!#REF!</definedName>
    <definedName name="VOL_ACUM" localSheetId="15">'[90]Fresagem de Pista Ago-98'!#REF!</definedName>
    <definedName name="VOL_ACUM">'[90]Fresagem de Pista Ago-98'!#REF!</definedName>
    <definedName name="VOL_MASSA" localSheetId="4">#REF!</definedName>
    <definedName name="VOL_MASSA" localSheetId="15">#REF!</definedName>
    <definedName name="VOL_MASSA" localSheetId="21">#REF!</definedName>
    <definedName name="VOL_MASSA" localSheetId="9">#REF!</definedName>
    <definedName name="VOL_MASSA" localSheetId="8">#REF!</definedName>
    <definedName name="VOL_MASSA">#REF!</definedName>
    <definedName name="VOL_MASSA_4">"$'memória de calculo_liquida'.$#REF!$#REF!"</definedName>
    <definedName name="VOL_MASSA_5" localSheetId="15">'[103]memória de calculo_liquida'!#REF!</definedName>
    <definedName name="VOL_MASSA_5" localSheetId="9">'[103]memória de calculo_liquida'!#REF!</definedName>
    <definedName name="VOL_MASSA_5">'[103]memória de calculo_liquida'!#REF!</definedName>
    <definedName name="VOL_MASSA_5_11" localSheetId="4">'[104]memória de calculo_liquida'!#REF!</definedName>
    <definedName name="VOL_MASSA_5_11" localSheetId="15">'[104]memória de calculo_liquida'!#REF!</definedName>
    <definedName name="VOL_MASSA_5_11" localSheetId="9">'[104]memória de calculo_liquida'!#REF!</definedName>
    <definedName name="VOL_MASSA_5_11" localSheetId="8">'[104]memória de calculo_liquida'!#REF!</definedName>
    <definedName name="VOL_MASSA_5_11">'[104]memória de calculo_liquida'!#REF!</definedName>
    <definedName name="VOL_MASSA_5_4" localSheetId="4">#REF!</definedName>
    <definedName name="VOL_MASSA_5_4" localSheetId="15">#REF!</definedName>
    <definedName name="VOL_MASSA_5_4" localSheetId="9">#REF!</definedName>
    <definedName name="VOL_MASSA_5_4" localSheetId="8">#REF!</definedName>
    <definedName name="VOL_MASSA_5_4">#REF!</definedName>
    <definedName name="volbase" localSheetId="4">#REF!</definedName>
    <definedName name="volbase" localSheetId="15">#REF!</definedName>
    <definedName name="volbase" localSheetId="9">#REF!</definedName>
    <definedName name="volbase" localSheetId="8">#REF!</definedName>
    <definedName name="volbase">#REF!</definedName>
    <definedName name="VOLFRESAG">"$#REF!.$H$46"</definedName>
    <definedName name="VOLFRESPIL">[293]FRESAGEM!$H$41</definedName>
    <definedName name="VOLFRESPIL_23">[294]FRESAGEM!$H$41</definedName>
    <definedName name="volsubb" localSheetId="4">'[295]Sub-base'!#REF!</definedName>
    <definedName name="volsubb" localSheetId="15">'[295]Sub-base'!#REF!</definedName>
    <definedName name="volsubb" localSheetId="21">'[296]Sub-base'!#REF!</definedName>
    <definedName name="volsubb" localSheetId="9">'[295]Sub-base'!#REF!</definedName>
    <definedName name="volsubb" localSheetId="8">'[295]Sub-base'!#REF!</definedName>
    <definedName name="volsubb">'[295]Sub-base'!#REF!</definedName>
    <definedName name="volsubl" localSheetId="4">#REF!</definedName>
    <definedName name="volsubl" localSheetId="15">#REF!</definedName>
    <definedName name="volsubl" localSheetId="21">#REF!</definedName>
    <definedName name="volsubl" localSheetId="9">#REF!</definedName>
    <definedName name="volsubl" localSheetId="8">#REF!</definedName>
    <definedName name="volsubl">#REF!</definedName>
    <definedName name="VOLUME" localSheetId="4">'[90]Fresagem de Pista Ago-98'!#REF!</definedName>
    <definedName name="VOLUME" localSheetId="15">'[90]Fresagem de Pista Ago-98'!#REF!</definedName>
    <definedName name="VOLUME" localSheetId="9">'[90]Fresagem de Pista Ago-98'!#REF!</definedName>
    <definedName name="VOLUME" localSheetId="8">'[90]Fresagem de Pista Ago-98'!#REF!</definedName>
    <definedName name="VOLUME">'[90]Fresagem de Pista Ago-98'!#REF!</definedName>
    <definedName name="vp" localSheetId="4" hidden="1">{"'Quadro'!$A$4:$BG$78"}</definedName>
    <definedName name="vp" localSheetId="9" hidden="1">{"'Quadro'!$A$4:$BG$78"}</definedName>
    <definedName name="vp" localSheetId="8" hidden="1">{"'Quadro'!$A$4:$BG$78"}</definedName>
    <definedName name="vp" hidden="1">{"'Quadro'!$A$4:$BG$78"}</definedName>
    <definedName name="VP_TVE" localSheetId="15">#REF!</definedName>
    <definedName name="VP_TVE">#REF!</definedName>
    <definedName name="VP_TVR" localSheetId="15">#REF!</definedName>
    <definedName name="VP_TVR">#REF!</definedName>
    <definedName name="VPD_TVE" localSheetId="15">#REF!</definedName>
    <definedName name="VPD_TVE">#REF!</definedName>
    <definedName name="VPD_TVR" localSheetId="15">#REF!</definedName>
    <definedName name="VPD_TVR">#REF!</definedName>
    <definedName name="VPI">'[216]Folha de Medição'!$I$51</definedName>
    <definedName name="vpmensal">[427]Curva_S!$D$5</definedName>
    <definedName name="VR" localSheetId="15">#REF!</definedName>
    <definedName name="VR">#REF!</definedName>
    <definedName name="VREAJ">'[216]Folha de Medição'!$K$51</definedName>
    <definedName name="VSR" localSheetId="15">#REF!</definedName>
    <definedName name="VSR">#REF!</definedName>
    <definedName name="vv" localSheetId="15">#REF!</definedName>
    <definedName name="vv" localSheetId="21">#REF!</definedName>
    <definedName name="vv">#REF!</definedName>
    <definedName name="vvv" localSheetId="4" hidden="1">{#N/A,#N/A,FALSE,"MO (2)"}</definedName>
    <definedName name="vvv" localSheetId="21" hidden="1">{#N/A,#N/A,FALSE,"MO (2)"}</definedName>
    <definedName name="vvv" localSheetId="9" hidden="1">{#N/A,#N/A,FALSE,"MO (2)"}</definedName>
    <definedName name="vvv" localSheetId="8" hidden="1">{#N/A,#N/A,FALSE,"MO (2)"}</definedName>
    <definedName name="vvv" hidden="1">{#N/A,#N/A,FALSE,"MO (2)"}</definedName>
    <definedName name="vvv_1" hidden="1">{#N/A,#N/A,FALSE,"MO (2)"}</definedName>
    <definedName name="vxs" localSheetId="4" hidden="1">{"'RR'!$A$2:$E$81"}</definedName>
    <definedName name="vxs" localSheetId="9" hidden="1">{"'RR'!$A$2:$E$81"}</definedName>
    <definedName name="vxs" localSheetId="8" hidden="1">{"'RR'!$A$2:$E$81"}</definedName>
    <definedName name="vxs" hidden="1">{"'RR'!$A$2:$E$81"}</definedName>
    <definedName name="w" localSheetId="4">[428]PROJETO!#REF!</definedName>
    <definedName name="w" localSheetId="15">[428]PROJETO!#REF!</definedName>
    <definedName name="w">[428]PROJETO!#REF!</definedName>
    <definedName name="we">[172]!we</definedName>
    <definedName name="wer" localSheetId="4">[0]!Plan1</definedName>
    <definedName name="wer" localSheetId="15">CORREÇÃO!Plan1</definedName>
    <definedName name="wer" localSheetId="9">[0]!Plan1</definedName>
    <definedName name="wer" localSheetId="8">[0]!Plan1</definedName>
    <definedName name="wer">[0]!Plan1</definedName>
    <definedName name="wer_1">#N/A</definedName>
    <definedName name="wer_2">#N/A</definedName>
    <definedName name="wew">[91]!wew</definedName>
    <definedName name="wew_1">#N/A</definedName>
    <definedName name="wew_2">#N/A</definedName>
    <definedName name="wew_38">wew_38</definedName>
    <definedName name="wewewew" localSheetId="4" hidden="1">{#N/A,#N/A,FALSE,"MO (2)"}</definedName>
    <definedName name="wewewew" localSheetId="21" hidden="1">{#N/A,#N/A,FALSE,"MO (2)"}</definedName>
    <definedName name="wewewew" localSheetId="9" hidden="1">{#N/A,#N/A,FALSE,"MO (2)"}</definedName>
    <definedName name="wewewew" localSheetId="8" hidden="1">{#N/A,#N/A,FALSE,"MO (2)"}</definedName>
    <definedName name="wewewew" hidden="1">{#N/A,#N/A,FALSE,"MO (2)"}</definedName>
    <definedName name="WEWR" localSheetId="4">#N/A</definedName>
    <definedName name="WEWR" localSheetId="9">'Mem Calc Pontes'!WEWR</definedName>
    <definedName name="WEWR" localSheetId="8">'Mem. Calc.'!WEWR</definedName>
    <definedName name="WEWR">[0]!WEWR</definedName>
    <definedName name="WEWRWR" localSheetId="21">'Linear Patologias'!WEWRWR</definedName>
    <definedName name="WEWRWR">[91]!WEWRWR</definedName>
    <definedName name="WEWRWR_1" localSheetId="4">#N/A</definedName>
    <definedName name="WEWRWR_1" localSheetId="9">'Mem Calc Pontes'!WEWRWR_1</definedName>
    <definedName name="WEWRWR_1" localSheetId="8">'Mem. Calc.'!WEWRWR_1</definedName>
    <definedName name="WEWRWR_1">[0]!WEWRWR_1</definedName>
    <definedName name="WEWRWR_10" localSheetId="4">#N/A</definedName>
    <definedName name="WEWRWR_10" localSheetId="9">'Mem Calc Pontes'!WEWRWR_10</definedName>
    <definedName name="WEWRWR_10" localSheetId="8">'Mem. Calc.'!WEWRWR_10</definedName>
    <definedName name="WEWRWR_10">[0]!WEWRWR_10</definedName>
    <definedName name="WEWRWR_12" localSheetId="4">#N/A</definedName>
    <definedName name="WEWRWR_12" localSheetId="9">'Mem Calc Pontes'!WEWRWR_12</definedName>
    <definedName name="WEWRWR_12" localSheetId="8">'Mem. Calc.'!WEWRWR_12</definedName>
    <definedName name="WEWRWR_12">[0]!WEWRWR_12</definedName>
    <definedName name="WEWRWR_13" localSheetId="4">#N/A</definedName>
    <definedName name="WEWRWR_13" localSheetId="9">'Mem Calc Pontes'!WEWRWR_13</definedName>
    <definedName name="WEWRWR_13" localSheetId="8">'Mem. Calc.'!WEWRWR_13</definedName>
    <definedName name="WEWRWR_13">[0]!WEWRWR_13</definedName>
    <definedName name="WEWRWR_14" localSheetId="4">#N/A</definedName>
    <definedName name="WEWRWR_14" localSheetId="9">'Mem Calc Pontes'!WEWRWR_14</definedName>
    <definedName name="WEWRWR_14" localSheetId="8">'Mem. Calc.'!WEWRWR_14</definedName>
    <definedName name="WEWRWR_14">[0]!WEWRWR_14</definedName>
    <definedName name="WEWRWR_19">WEWRWR_19</definedName>
    <definedName name="WEWRWR_2" localSheetId="4">#N/A</definedName>
    <definedName name="WEWRWR_2" localSheetId="9">'Mem Calc Pontes'!WEWRWR_2</definedName>
    <definedName name="WEWRWR_2" localSheetId="8">'Mem. Calc.'!WEWRWR_2</definedName>
    <definedName name="WEWRWR_2">[0]!WEWRWR_2</definedName>
    <definedName name="WEWRWR_20" localSheetId="16">[307]!__PR1050</definedName>
    <definedName name="WEWRWR_20" localSheetId="18">[307]!__PR1050</definedName>
    <definedName name="WEWRWR_20" localSheetId="19">[307]!__PR1050</definedName>
    <definedName name="WEWRWR_20" localSheetId="15">[307]!__PR1050</definedName>
    <definedName name="WEWRWR_20" localSheetId="20">[307]!__PR1050</definedName>
    <definedName name="WEWRWR_20" localSheetId="17">[307]!__PR1050</definedName>
    <definedName name="WEWRWR_20">[307]!__PR1050</definedName>
    <definedName name="WEWRWR_21">WEWRWR_21</definedName>
    <definedName name="WEWRWR_22" localSheetId="4">#N/A</definedName>
    <definedName name="WEWRWR_22" localSheetId="9">'Mem Calc Pontes'!WEWRWR_22</definedName>
    <definedName name="WEWRWR_22" localSheetId="8">'Mem. Calc.'!WEWRWR_22</definedName>
    <definedName name="WEWRWR_22">[0]!WEWRWR_22</definedName>
    <definedName name="WEWRWR_23">WEWRWR_23</definedName>
    <definedName name="WEWRWR_24">WEWRWR_24</definedName>
    <definedName name="WEWRWR_25" localSheetId="4">#N/A</definedName>
    <definedName name="WEWRWR_25" localSheetId="9">'Mem Calc Pontes'!WEWRWR_25</definedName>
    <definedName name="WEWRWR_25" localSheetId="8">'Mem. Calc.'!WEWRWR_25</definedName>
    <definedName name="WEWRWR_25">[0]!WEWRWR_25</definedName>
    <definedName name="WEWRWR_26" localSheetId="4">#N/A</definedName>
    <definedName name="WEWRWR_26" localSheetId="9">'Mem Calc Pontes'!WEWRWR_26</definedName>
    <definedName name="WEWRWR_26" localSheetId="8">'Mem. Calc.'!WEWRWR_26</definedName>
    <definedName name="WEWRWR_26">[0]!WEWRWR_26</definedName>
    <definedName name="WEWRWR_27" localSheetId="4">#N/A</definedName>
    <definedName name="WEWRWR_27" localSheetId="9">'Mem Calc Pontes'!WEWRWR_27</definedName>
    <definedName name="WEWRWR_27" localSheetId="8">'Mem. Calc.'!WEWRWR_27</definedName>
    <definedName name="WEWRWR_27">[0]!WEWRWR_27</definedName>
    <definedName name="WEWRWR_28" localSheetId="4">#N/A</definedName>
    <definedName name="WEWRWR_28" localSheetId="9">'Mem Calc Pontes'!WEWRWR_28</definedName>
    <definedName name="WEWRWR_28" localSheetId="8">'Mem. Calc.'!WEWRWR_28</definedName>
    <definedName name="WEWRWR_28">[0]!WEWRWR_28</definedName>
    <definedName name="WEWRWR_29" localSheetId="4">#N/A</definedName>
    <definedName name="WEWRWR_29" localSheetId="9">'Mem Calc Pontes'!WEWRWR_29</definedName>
    <definedName name="WEWRWR_29" localSheetId="8">'Mem. Calc.'!WEWRWR_29</definedName>
    <definedName name="WEWRWR_29">[0]!WEWRWR_29</definedName>
    <definedName name="WEWRWR_3" localSheetId="4">#N/A</definedName>
    <definedName name="WEWRWR_3" localSheetId="9">'Mem Calc Pontes'!WEWRWR_3</definedName>
    <definedName name="WEWRWR_3" localSheetId="8">'Mem. Calc.'!WEWRWR_3</definedName>
    <definedName name="WEWRWR_3">[0]!WEWRWR_3</definedName>
    <definedName name="WEWRWR_30" localSheetId="4">#N/A</definedName>
    <definedName name="WEWRWR_30" localSheetId="9">'Mem Calc Pontes'!WEWRWR_30</definedName>
    <definedName name="WEWRWR_30" localSheetId="8">'Mem. Calc.'!WEWRWR_30</definedName>
    <definedName name="WEWRWR_30">[0]!WEWRWR_30</definedName>
    <definedName name="WEWRWR_31" localSheetId="4">#N/A</definedName>
    <definedName name="WEWRWR_31" localSheetId="9">'Mem Calc Pontes'!WEWRWR_31</definedName>
    <definedName name="WEWRWR_31" localSheetId="8">'Mem. Calc.'!WEWRWR_31</definedName>
    <definedName name="WEWRWR_31">[0]!WEWRWR_31</definedName>
    <definedName name="WEWRWR_32" localSheetId="4">#N/A</definedName>
    <definedName name="WEWRWR_32" localSheetId="9">'Mem Calc Pontes'!WEWRWR_32</definedName>
    <definedName name="WEWRWR_32" localSheetId="8">'Mem. Calc.'!WEWRWR_32</definedName>
    <definedName name="WEWRWR_32">[0]!WEWRWR_32</definedName>
    <definedName name="WEWRWR_33" localSheetId="4">#N/A</definedName>
    <definedName name="WEWRWR_33" localSheetId="9">'Mem Calc Pontes'!WEWRWR_33</definedName>
    <definedName name="WEWRWR_33" localSheetId="8">'Mem. Calc.'!WEWRWR_33</definedName>
    <definedName name="WEWRWR_33">[0]!WEWRWR_33</definedName>
    <definedName name="WEWRWR_34" localSheetId="4">#N/A</definedName>
    <definedName name="WEWRWR_34" localSheetId="9">'Mem Calc Pontes'!WEWRWR_34</definedName>
    <definedName name="WEWRWR_34" localSheetId="8">'Mem. Calc.'!WEWRWR_34</definedName>
    <definedName name="WEWRWR_34">[0]!WEWRWR_34</definedName>
    <definedName name="WEWRWR_35" localSheetId="4">#N/A</definedName>
    <definedName name="WEWRWR_35" localSheetId="9">'Mem Calc Pontes'!WEWRWR_35</definedName>
    <definedName name="WEWRWR_35" localSheetId="8">'Mem. Calc.'!WEWRWR_35</definedName>
    <definedName name="WEWRWR_35">[0]!WEWRWR_35</definedName>
    <definedName name="WEWRWR_36" localSheetId="4">#N/A</definedName>
    <definedName name="WEWRWR_36" localSheetId="9">'Mem Calc Pontes'!WEWRWR_36</definedName>
    <definedName name="WEWRWR_36" localSheetId="8">'Mem. Calc.'!WEWRWR_36</definedName>
    <definedName name="WEWRWR_36">[0]!WEWRWR_36</definedName>
    <definedName name="WEWRWR_37" localSheetId="4">#N/A</definedName>
    <definedName name="WEWRWR_37" localSheetId="9">'Mem Calc Pontes'!WEWRWR_37</definedName>
    <definedName name="WEWRWR_37" localSheetId="8">'Mem. Calc.'!WEWRWR_37</definedName>
    <definedName name="WEWRWR_37">[0]!WEWRWR_37</definedName>
    <definedName name="WEWRWR_38" localSheetId="4">#N/A</definedName>
    <definedName name="WEWRWR_38" localSheetId="9">'Mem Calc Pontes'!WEWRWR_38</definedName>
    <definedName name="WEWRWR_38" localSheetId="8">'Mem. Calc.'!WEWRWR_38</definedName>
    <definedName name="WEWRWR_38">[0]!WEWRWR_38</definedName>
    <definedName name="WEWRWR_39">WEWRWR_39</definedName>
    <definedName name="WEWRWR_4" localSheetId="4">#N/A</definedName>
    <definedName name="WEWRWR_4" localSheetId="9">'Mem Calc Pontes'!WEWRWR_4</definedName>
    <definedName name="WEWRWR_4" localSheetId="8">'Mem. Calc.'!WEWRWR_4</definedName>
    <definedName name="WEWRWR_4">[0]!WEWRWR_4</definedName>
    <definedName name="WEWRWR_40">WEWRWR_40</definedName>
    <definedName name="WEWRWR_41">WEWRWR_41</definedName>
    <definedName name="WEWRWR_42">WEWRWR_42</definedName>
    <definedName name="WEWRWR_43">WEWRWR_43</definedName>
    <definedName name="WEWRWR_44">WEWRWR_44</definedName>
    <definedName name="WEWRWR_45">WEWRWR_45</definedName>
    <definedName name="WEWRWR_46">WEWRWR_46</definedName>
    <definedName name="WEWRWR_47">WEWRWR_47</definedName>
    <definedName name="WEWRWR_48">WEWRWR_48</definedName>
    <definedName name="WEWRWR_5" localSheetId="4">#N/A</definedName>
    <definedName name="WEWRWR_5" localSheetId="9">'Mem Calc Pontes'!WEWRWR_5</definedName>
    <definedName name="WEWRWR_5" localSheetId="8">'Mem. Calc.'!WEWRWR_5</definedName>
    <definedName name="WEWRWR_5">[0]!WEWRWR_5</definedName>
    <definedName name="WEWRWR_51">WEWRWR_51</definedName>
    <definedName name="WEWRWR_52">WEWRWR_52</definedName>
    <definedName name="WEWRWR_53">WEWRWR_53</definedName>
    <definedName name="WEWRWR_54">WEWRWR_54</definedName>
    <definedName name="WEWRWR_55">WEWRWR_55</definedName>
    <definedName name="WEWRWR_56">WEWRWR_56</definedName>
    <definedName name="WEWRWR_57">WEWRWR_57</definedName>
    <definedName name="WEWRWR_58">WEWRWR_58</definedName>
    <definedName name="WEWRWR_59">WEWRWR_59</definedName>
    <definedName name="WEWRWR_6" localSheetId="4">#N/A</definedName>
    <definedName name="WEWRWR_6" localSheetId="9">'Mem Calc Pontes'!WEWRWR_6</definedName>
    <definedName name="WEWRWR_6" localSheetId="8">'Mem. Calc.'!WEWRWR_6</definedName>
    <definedName name="WEWRWR_6">[0]!WEWRWR_6</definedName>
    <definedName name="WEWRWR_60">WEWRWR_60</definedName>
    <definedName name="WEWRWR_61">WEWRWR_61</definedName>
    <definedName name="WEWRWR_62">WEWRWR_62</definedName>
    <definedName name="WEWRWR_63">WEWRWR_63</definedName>
    <definedName name="WEWRWR_64">WEWRWR_64</definedName>
    <definedName name="WEWRWR_65">WEWRWR_65</definedName>
    <definedName name="WEWRWR_66">WEWRWR_66</definedName>
    <definedName name="WEWRWR_67">WEWRWR_67</definedName>
    <definedName name="WEWRWR_68">WEWRWR_68</definedName>
    <definedName name="WEWRWR_69">WEWRWR_69</definedName>
    <definedName name="WEWRWR_7" localSheetId="4">#N/A</definedName>
    <definedName name="WEWRWR_7" localSheetId="9">'Mem Calc Pontes'!WEWRWR_7</definedName>
    <definedName name="WEWRWR_7" localSheetId="8">'Mem. Calc.'!WEWRWR_7</definedName>
    <definedName name="WEWRWR_7">[0]!WEWRWR_7</definedName>
    <definedName name="WEWRWR_70">WEWRWR_70</definedName>
    <definedName name="WEWRWR_71">WEWRWR_71</definedName>
    <definedName name="WEWRWR_72">WEWRWR_72</definedName>
    <definedName name="WEWRWR_8" localSheetId="4">#N/A</definedName>
    <definedName name="WEWRWR_8" localSheetId="9">'Mem Calc Pontes'!WEWRWR_8</definedName>
    <definedName name="WEWRWR_8" localSheetId="8">'Mem. Calc.'!WEWRWR_8</definedName>
    <definedName name="WEWRWR_8">[0]!WEWRWR_8</definedName>
    <definedName name="WEWRWR_9" localSheetId="4">#N/A</definedName>
    <definedName name="WEWRWR_9" localSheetId="9">'Mem Calc Pontes'!WEWRWR_9</definedName>
    <definedName name="WEWRWR_9" localSheetId="8">'Mem. Calc.'!WEWRWR_9</definedName>
    <definedName name="WEWRWR_9">[0]!WEWRWR_9</definedName>
    <definedName name="WQ" localSheetId="4" hidden="1">{#N/A,#N/A,FALSE,"ET-CAPA";#N/A,#N/A,FALSE,"ET-PAG1";#N/A,#N/A,FALSE,"ET-PAG2";#N/A,#N/A,FALSE,"ET-PAG3";#N/A,#N/A,FALSE,"ET-PAG4";#N/A,#N/A,FALSE,"ET-PAG5"}</definedName>
    <definedName name="WQ" localSheetId="9" hidden="1">{#N/A,#N/A,FALSE,"ET-CAPA";#N/A,#N/A,FALSE,"ET-PAG1";#N/A,#N/A,FALSE,"ET-PAG2";#N/A,#N/A,FALSE,"ET-PAG3";#N/A,#N/A,FALSE,"ET-PAG4";#N/A,#N/A,FALSE,"ET-PAG5"}</definedName>
    <definedName name="WQ" localSheetId="8" hidden="1">{#N/A,#N/A,FALSE,"ET-CAPA";#N/A,#N/A,FALSE,"ET-PAG1";#N/A,#N/A,FALSE,"ET-PAG2";#N/A,#N/A,FALSE,"ET-PAG3";#N/A,#N/A,FALSE,"ET-PAG4";#N/A,#N/A,FALSE,"ET-PAG5"}</definedName>
    <definedName name="WQ" hidden="1">{#N/A,#N/A,FALSE,"ET-CAPA";#N/A,#N/A,FALSE,"ET-PAG1";#N/A,#N/A,FALSE,"ET-PAG2";#N/A,#N/A,FALSE,"ET-PAG3";#N/A,#N/A,FALSE,"ET-PAG4";#N/A,#N/A,FALSE,"ET-PAG5"}</definedName>
    <definedName name="WR" localSheetId="4" hidden="1">{"'Quadro'!$A$4:$BG$78"}</definedName>
    <definedName name="WR" localSheetId="9" hidden="1">{"'Quadro'!$A$4:$BG$78"}</definedName>
    <definedName name="WR" localSheetId="8" hidden="1">{"'Quadro'!$A$4:$BG$78"}</definedName>
    <definedName name="WR" hidden="1">{"'Quadro'!$A$4:$BG$78"}</definedName>
    <definedName name="wrn.ACABINT." hidden="1">{#N/A,#N/A,FALSE,"SS";#N/A,#N/A,FALSE,"TER1";#N/A,#N/A,FALSE,"TER2";#N/A,#N/A,FALSE,"TER3";#N/A,#N/A,FALSE,"TP1";#N/A,#N/A,FALSE,"TP2";#N/A,#N/A,FALSE,"TP3";#N/A,#N/A,FALSE,"DI1";#N/A,#N/A,FALSE,"DI2";#N/A,#N/A,FALSE,"DI3";#N/A,#N/A,FALSE,"DS1";#N/A,#N/A,FALSE,"DS2";#N/A,#N/A,FALSE,"CM"}</definedName>
    <definedName name="wrn.ACABINT._.TOT." hidden="1">{#N/A,#N/A,FALSE,"SS 1";#N/A,#N/A,FALSE,"TER 1 (A)";#N/A,#N/A,FALSE,"SS 2";#N/A,#N/A,FALSE,"TER 1 (B)";#N/A,#N/A,FALSE,"TER 1 (C)";#N/A,#N/A,FALSE,"TER 1 (D)";#N/A,#N/A,FALSE,"TER 1 (E)";#N/A,#N/A,FALSE,"TER 2 "}</definedName>
    <definedName name="wrn.Caixa._.de._.Ferramentas." localSheetId="4"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9"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localSheetId="8"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 hidden="1">{#N/A,#N/A,FALSE,"Eletricista";#N/A,#N/A,FALSE,"Mec. Refrig.";#N/A,#N/A,FALSE,"Civil";#N/A,#N/A,FALSE,"Civ";#N/A,#N/A,FALSE,"Serralheiro";#N/A,#N/A,FALSE,"Encanador";#N/A,#N/A,FALSE,"Eletr.";#N/A,#N/A,FALSE,"EL";#N/A,#N/A,FALSE,"Mec.Refrig.";#N/A,#N/A,FALSE,"Serv. Civ.";#N/A,#N/A,FALSE,"MMO";#N/A,#N/A,FALSE,"EN - CA";#N/A,#N/A,FALSE,"EL - ELT";#N/A,#N/A,FALSE,"PE";#N/A,#N/A,FALSE,"CARP";#N/A,#N/A,FALSE,"TAPEC";#N/A,#N/A,FALSE,"FU";#N/A,#N/A,FALSE,"Mec. Manut.";#N/A,#N/A,FALSE,"SO";#N/A,#N/A,FALSE,"Marc."}</definedName>
    <definedName name="wrn.Caixa._.de._.Ferramentas._.Individuais." localSheetId="4"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9"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localSheetId="8"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aixa._.de._.Ferramentas._.Individuais." hidden="1">{#N/A,#N/A,FALSE,"Eletricista";#N/A,#N/A,FALSE,"Mecânico de Refrigeração";#N/A,#N/A,FALSE,"Obra civil";#N/A,#N/A,FALSE,"Serralheiro e Mecânico Montador";#N/A,#N/A,FALSE,"Encanador e Caldeireiro";#N/A,#N/A,FALSE,"Eletricista eletrônico";#N/A,#N/A,FALSE,"Pedreiro";#N/A,#N/A,FALSE,"Carpinteiro";#N/A,#N/A,FALSE,"Tapeceiro";#N/A,#N/A,FALSE,"Funileiro";#N/A,#N/A,FALSE,"Mecânico de Manutenção";#N/A,#N/A,FALSE,"Soldador";#N/A,#N/A,FALSE,"Marceneiro";#N/A,#N/A,FALSE,"Laminador"}</definedName>
    <definedName name="wrn.COLETAS._.DE._.EQUIPAMENTOS." hidden="1">{#N/A,#N/A,FALSE,"EQUIPAMENTOS"}</definedName>
    <definedName name="wrn.COLETAS._.DE._.MATERIAIS." hidden="1">{#N/A,#N/A,FALSE,"SOTREQ"}</definedName>
    <definedName name="wrn.COMP._.EQUIP." hidden="1">{#N/A,#N/A,FALSE,"EQUIPAMENTOS"}</definedName>
    <definedName name="wrn.COMP._.MATERIAIS." hidden="1">{#N/A,#N/A,FALSE,"MATERIAIS"}</definedName>
    <definedName name="wrn.Cronograma." localSheetId="4" hidden="1">{#N/A,#N/A,FALSE,"Cronograma";#N/A,#N/A,FALSE,"Cronogr. 2"}</definedName>
    <definedName name="wrn.Cronograma." localSheetId="22" hidden="1">{#N/A,#N/A,FALSE,"Cronograma";#N/A,#N/A,FALSE,"Cronogr. 2"}</definedName>
    <definedName name="wrn.Cronograma." localSheetId="7" hidden="1">{#N/A,#N/A,FALSE,"Cronograma";#N/A,#N/A,FALSE,"Cronogr. 2"}</definedName>
    <definedName name="wrn.Cronograma." localSheetId="9" hidden="1">{#N/A,#N/A,FALSE,"Cronograma";#N/A,#N/A,FALSE,"Cronogr. 2"}</definedName>
    <definedName name="wrn.Cronograma." localSheetId="8" hidden="1">{#N/A,#N/A,FALSE,"Cronograma";#N/A,#N/A,FALSE,"Cronogr. 2"}</definedName>
    <definedName name="wrn.Cronograma." hidden="1">{#N/A,#N/A,FALSE,"Cronograma";#N/A,#N/A,FALSE,"Cronogr. 2"}</definedName>
    <definedName name="wrn.FACHADA." hidden="1">{#N/A,#N/A,TRUE,"TER  EXT";#N/A,#N/A,TRUE,"TER  EXT";#N/A,#N/A,TRUE,"LAT  ESQ";#N/A,#N/A,TRUE,"FRONTAL";#N/A,#N/A,TRUE,"POST";#N/A,#N/A,TRUE,"LAT  DIR"}</definedName>
    <definedName name="wrn.GERAL." localSheetId="4" hidden="1">{#N/A,#N/A,FALSE,"ET-CAPA";#N/A,#N/A,FALSE,"ET-PAG1";#N/A,#N/A,FALSE,"ET-PAG2";#N/A,#N/A,FALSE,"ET-PAG3";#N/A,#N/A,FALSE,"ET-PAG4";#N/A,#N/A,FALSE,"ET-PAG5"}</definedName>
    <definedName name="wrn.GERAL." localSheetId="22" hidden="1">{#N/A,#N/A,FALSE,"ET-CAPA";#N/A,#N/A,FALSE,"ET-PAG1";#N/A,#N/A,FALSE,"ET-PAG2";#N/A,#N/A,FALSE,"ET-PAG3";#N/A,#N/A,FALSE,"ET-PAG4";#N/A,#N/A,FALSE,"ET-PAG5"}</definedName>
    <definedName name="wrn.GERAL." localSheetId="7" hidden="1">{#N/A,#N/A,FALSE,"ET-CAPA";#N/A,#N/A,FALSE,"ET-PAG1";#N/A,#N/A,FALSE,"ET-PAG2";#N/A,#N/A,FALSE,"ET-PAG3";#N/A,#N/A,FALSE,"ET-PAG4";#N/A,#N/A,FALSE,"ET-PAG5"}</definedName>
    <definedName name="wrn.GERAL." localSheetId="9" hidden="1">{#N/A,#N/A,FALSE,"ET-CAPA";#N/A,#N/A,FALSE,"ET-PAG1";#N/A,#N/A,FALSE,"ET-PAG2";#N/A,#N/A,FALSE,"ET-PAG3";#N/A,#N/A,FALSE,"ET-PAG4";#N/A,#N/A,FALSE,"ET-PAG5"}</definedName>
    <definedName name="wrn.GERAL." localSheetId="8" hidden="1">{#N/A,#N/A,FALSE,"ET-CAPA";#N/A,#N/A,FALSE,"ET-PAG1";#N/A,#N/A,FALSE,"ET-PAG2";#N/A,#N/A,FALSE,"ET-PAG3";#N/A,#N/A,FALSE,"ET-PAG4";#N/A,#N/A,FALSE,"ET-PAG5"}</definedName>
    <definedName name="wrn.GERAL." hidden="1">{#N/A,#N/A,FALSE,"ET-CAPA";#N/A,#N/A,FALSE,"ET-PAG1";#N/A,#N/A,FALSE,"ET-PAG2";#N/A,#N/A,FALSE,"ET-PAG3";#N/A,#N/A,FALSE,"ET-PAG4";#N/A,#N/A,FALSE,"ET-PAG5"}</definedName>
    <definedName name="wrn.impresión." localSheetId="4"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 localSheetId="9"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 localSheetId="8"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1" localSheetId="4"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1" localSheetId="9"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1" localSheetId="8"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ión.1" hidden="1">{"page21",#N/A,FALSE,"TranSideco";"page20",#N/A,FALSE,"Coven.";"page19",#N/A,FALSE,"Comparac.";"page18",#N/A,FALSE,"Comparac.";"page17",#N/A,FALSE,"EvolDotac.";"page16",#N/A,FALSE,"Eco-Fin";"page15",#N/A,FALSE,"Eco-Fin";"page14",#N/A,FALSE,"Inversiones";"page13",#N/A,FALSE,"Inversiones";"page12",#N/A,FALSE,"Eco-Fin";"page11",#N/A,FALSE,"Eco-Fin";"page10",#N/A,FALSE,"Eco-Fin";"page9",#N/A,FALSE,"Eco-Fin";"page8",#N/A,FALSE,"Eco-Fin";"page7",#N/A,FALSE,"Eco-Fin";"page6",#N/A,FALSE,"Eco-Fin";"pageventas4",#N/A,FALSE,"Eco-Fin";"pageventas3",#N/A,FALSE,"Eco-Fin";"page5",#N/A,FALSE,"Eco-Fin";"page4",#N/A,FALSE,"Eco-Fin";"page3",#N/A,FALSE,"Eco-Fin";"page2",#N/A,FALSE,"Eco-Fin";"page1",#N/A,FALSE,"Eco-Fin";"cara1",#N/A,FALSE,"Carátula"}</definedName>
    <definedName name="wrn.impressao." localSheetId="4" hidden="1">{#N/A,#N/A,FALSE,"FASE1";#N/A,#N/A,FALSE,"FASE2";#N/A,#N/A,FALSE,"FASE3";#N/A,#N/A,FALSE,"FASE4";#N/A,#N/A,FALSE,"FASE5";#N/A,#N/A,FALSE,"FASE6";#N/A,#N/A,FALSE,"FASE7";#N/A,#N/A,FALSE,"FASE8";#N/A,#N/A,FALSE,"FASE9";#N/A,#N/A,FALSE,"FASE10";#N/A,#N/A,FALSE,"EQUIPAMENTOS";#N/A,#N/A,FALSE,"MOI";#N/A,#N/A,FALSE,"CANTEIRO";#N/A,#N/A,FALSE,"TERCEIROS";#N/A,#N/A,FALSE,"DCO";#N/A,#N/A,FALSE,"RESUMO"}</definedName>
    <definedName name="wrn.impressao." localSheetId="9" hidden="1">{#N/A,#N/A,FALSE,"FASE1";#N/A,#N/A,FALSE,"FASE2";#N/A,#N/A,FALSE,"FASE3";#N/A,#N/A,FALSE,"FASE4";#N/A,#N/A,FALSE,"FASE5";#N/A,#N/A,FALSE,"FASE6";#N/A,#N/A,FALSE,"FASE7";#N/A,#N/A,FALSE,"FASE8";#N/A,#N/A,FALSE,"FASE9";#N/A,#N/A,FALSE,"FASE10";#N/A,#N/A,FALSE,"EQUIPAMENTOS";#N/A,#N/A,FALSE,"MOI";#N/A,#N/A,FALSE,"CANTEIRO";#N/A,#N/A,FALSE,"TERCEIROS";#N/A,#N/A,FALSE,"DCO";#N/A,#N/A,FALSE,"RESUMO"}</definedName>
    <definedName name="wrn.impressao." localSheetId="8" hidden="1">{#N/A,#N/A,FALSE,"FASE1";#N/A,#N/A,FALSE,"FASE2";#N/A,#N/A,FALSE,"FASE3";#N/A,#N/A,FALSE,"FASE4";#N/A,#N/A,FALSE,"FASE5";#N/A,#N/A,FALSE,"FASE6";#N/A,#N/A,FALSE,"FASE7";#N/A,#N/A,FALSE,"FASE8";#N/A,#N/A,FALSE,"FASE9";#N/A,#N/A,FALSE,"FASE10";#N/A,#N/A,FALSE,"EQUIPAMENTOS";#N/A,#N/A,FALSE,"MOI";#N/A,#N/A,FALSE,"CANTEIRO";#N/A,#N/A,FALSE,"TERCEIROS";#N/A,#N/A,FALSE,"DCO";#N/A,#N/A,FALSE,"RESUMO"}</definedName>
    <definedName name="wrn.impressao." hidden="1">{#N/A,#N/A,FALSE,"FASE1";#N/A,#N/A,FALSE,"FASE2";#N/A,#N/A,FALSE,"FASE3";#N/A,#N/A,FALSE,"FASE4";#N/A,#N/A,FALSE,"FASE5";#N/A,#N/A,FALSE,"FASE6";#N/A,#N/A,FALSE,"FASE7";#N/A,#N/A,FALSE,"FASE8";#N/A,#N/A,FALSE,"FASE9";#N/A,#N/A,FALSE,"FASE10";#N/A,#N/A,FALSE,"EQUIPAMENTOS";#N/A,#N/A,FALSE,"MOI";#N/A,#N/A,FALSE,"CANTEIRO";#N/A,#N/A,FALSE,"TERCEIROS";#N/A,#N/A,FALSE,"DCO";#N/A,#N/A,FALSE,"RESUMO"}</definedName>
    <definedName name="wrn.LEVFER." hidden="1">{#N/A,#N/A,FALSE,"LEVFER V2 P";#N/A,#N/A,FALSE,"LEVFER V2 P10%"}</definedName>
    <definedName name="wrn.mo2." localSheetId="4" hidden="1">{#N/A,#N/A,FALSE,"MO (2)"}</definedName>
    <definedName name="wrn.mo2." localSheetId="21" hidden="1">{#N/A,#N/A,FALSE,"MO (2)"}</definedName>
    <definedName name="wrn.mo2." localSheetId="9" hidden="1">{#N/A,#N/A,FALSE,"MO (2)"}</definedName>
    <definedName name="wrn.mo2." localSheetId="8" hidden="1">{#N/A,#N/A,FALSE,"MO (2)"}</definedName>
    <definedName name="wrn.mo2." hidden="1">{#N/A,#N/A,FALSE,"MO (2)"}</definedName>
    <definedName name="wrn.mo2._1" hidden="1">{#N/A,#N/A,FALSE,"MO (2)"}</definedName>
    <definedName name="wrn.PENDENCIAS." localSheetId="4" hidden="1">{#N/A,#N/A,FALSE,"GERAL";#N/A,#N/A,FALSE,"012-96";#N/A,#N/A,FALSE,"018-96";#N/A,#N/A,FALSE,"027-96";#N/A,#N/A,FALSE,"059-96";#N/A,#N/A,FALSE,"076-96";#N/A,#N/A,FALSE,"019-97";#N/A,#N/A,FALSE,"021-97";#N/A,#N/A,FALSE,"022-97";#N/A,#N/A,FALSE,"028-97"}</definedName>
    <definedName name="wrn.PENDENCIAS." localSheetId="22" hidden="1">{#N/A,#N/A,FALSE,"GERAL";#N/A,#N/A,FALSE,"012-96";#N/A,#N/A,FALSE,"018-96";#N/A,#N/A,FALSE,"027-96";#N/A,#N/A,FALSE,"059-96";#N/A,#N/A,FALSE,"076-96";#N/A,#N/A,FALSE,"019-97";#N/A,#N/A,FALSE,"021-97";#N/A,#N/A,FALSE,"022-97";#N/A,#N/A,FALSE,"028-97"}</definedName>
    <definedName name="wrn.PENDENCIAS." localSheetId="7" hidden="1">{#N/A,#N/A,FALSE,"GERAL";#N/A,#N/A,FALSE,"012-96";#N/A,#N/A,FALSE,"018-96";#N/A,#N/A,FALSE,"027-96";#N/A,#N/A,FALSE,"059-96";#N/A,#N/A,FALSE,"076-96";#N/A,#N/A,FALSE,"019-97";#N/A,#N/A,FALSE,"021-97";#N/A,#N/A,FALSE,"022-97";#N/A,#N/A,FALSE,"028-97"}</definedName>
    <definedName name="wrn.PENDENCIAS." localSheetId="9" hidden="1">{#N/A,#N/A,FALSE,"GERAL";#N/A,#N/A,FALSE,"012-96";#N/A,#N/A,FALSE,"018-96";#N/A,#N/A,FALSE,"027-96";#N/A,#N/A,FALSE,"059-96";#N/A,#N/A,FALSE,"076-96";#N/A,#N/A,FALSE,"019-97";#N/A,#N/A,FALSE,"021-97";#N/A,#N/A,FALSE,"022-97";#N/A,#N/A,FALSE,"028-97"}</definedName>
    <definedName name="wrn.PENDENCIAS." localSheetId="8"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ENDENCIAS._1" localSheetId="4" hidden="1">{#N/A,#N/A,FALSE,"GERAL";#N/A,#N/A,FALSE,"012-96";#N/A,#N/A,FALSE,"018-96";#N/A,#N/A,FALSE,"027-96";#N/A,#N/A,FALSE,"059-96";#N/A,#N/A,FALSE,"076-96";#N/A,#N/A,FALSE,"019-97";#N/A,#N/A,FALSE,"021-97";#N/A,#N/A,FALSE,"022-97";#N/A,#N/A,FALSE,"028-97"}</definedName>
    <definedName name="wrn.PENDENCIAS._1" localSheetId="9" hidden="1">{#N/A,#N/A,FALSE,"GERAL";#N/A,#N/A,FALSE,"012-96";#N/A,#N/A,FALSE,"018-96";#N/A,#N/A,FALSE,"027-96";#N/A,#N/A,FALSE,"059-96";#N/A,#N/A,FALSE,"076-96";#N/A,#N/A,FALSE,"019-97";#N/A,#N/A,FALSE,"021-97";#N/A,#N/A,FALSE,"022-97";#N/A,#N/A,FALSE,"028-97"}</definedName>
    <definedName name="wrn.PENDENCIAS._1" localSheetId="8" hidden="1">{#N/A,#N/A,FALSE,"GERAL";#N/A,#N/A,FALSE,"012-96";#N/A,#N/A,FALSE,"018-96";#N/A,#N/A,FALSE,"027-96";#N/A,#N/A,FALSE,"059-96";#N/A,#N/A,FALSE,"076-96";#N/A,#N/A,FALSE,"019-97";#N/A,#N/A,FALSE,"021-97";#N/A,#N/A,FALSE,"022-97";#N/A,#N/A,FALSE,"028-97"}</definedName>
    <definedName name="wrn.PENDENCIAS._1" hidden="1">{#N/A,#N/A,FALSE,"GERAL";#N/A,#N/A,FALSE,"012-96";#N/A,#N/A,FALSE,"018-96";#N/A,#N/A,FALSE,"027-96";#N/A,#N/A,FALSE,"059-96";#N/A,#N/A,FALSE,"076-96";#N/A,#N/A,FALSE,"019-97";#N/A,#N/A,FALSE,"021-97";#N/A,#N/A,FALSE,"022-97";#N/A,#N/A,FALSE,"028-97"}</definedName>
    <definedName name="wrn.PENDENCIAS._1_1" localSheetId="4" hidden="1">{#N/A,#N/A,FALSE,"GERAL";#N/A,#N/A,FALSE,"012-96";#N/A,#N/A,FALSE,"018-96";#N/A,#N/A,FALSE,"027-96";#N/A,#N/A,FALSE,"059-96";#N/A,#N/A,FALSE,"076-96";#N/A,#N/A,FALSE,"019-97";#N/A,#N/A,FALSE,"021-97";#N/A,#N/A,FALSE,"022-97";#N/A,#N/A,FALSE,"028-97"}</definedName>
    <definedName name="wrn.PENDENCIAS._1_1" localSheetId="9" hidden="1">{#N/A,#N/A,FALSE,"GERAL";#N/A,#N/A,FALSE,"012-96";#N/A,#N/A,FALSE,"018-96";#N/A,#N/A,FALSE,"027-96";#N/A,#N/A,FALSE,"059-96";#N/A,#N/A,FALSE,"076-96";#N/A,#N/A,FALSE,"019-97";#N/A,#N/A,FALSE,"021-97";#N/A,#N/A,FALSE,"022-97";#N/A,#N/A,FALSE,"028-97"}</definedName>
    <definedName name="wrn.PENDENCIAS._1_1" localSheetId="8" hidden="1">{#N/A,#N/A,FALSE,"GERAL";#N/A,#N/A,FALSE,"012-96";#N/A,#N/A,FALSE,"018-96";#N/A,#N/A,FALSE,"027-96";#N/A,#N/A,FALSE,"059-96";#N/A,#N/A,FALSE,"076-96";#N/A,#N/A,FALSE,"019-97";#N/A,#N/A,FALSE,"021-97";#N/A,#N/A,FALSE,"022-97";#N/A,#N/A,FALSE,"028-97"}</definedName>
    <definedName name="wrn.PENDENCIAS._1_1" hidden="1">{#N/A,#N/A,FALSE,"GERAL";#N/A,#N/A,FALSE,"012-96";#N/A,#N/A,FALSE,"018-96";#N/A,#N/A,FALSE,"027-96";#N/A,#N/A,FALSE,"059-96";#N/A,#N/A,FALSE,"076-96";#N/A,#N/A,FALSE,"019-97";#N/A,#N/A,FALSE,"021-97";#N/A,#N/A,FALSE,"022-97";#N/A,#N/A,FALSE,"028-97"}</definedName>
    <definedName name="wrn.PENDENCIAS._2" localSheetId="4" hidden="1">{#N/A,#N/A,FALSE,"GERAL";#N/A,#N/A,FALSE,"012-96";#N/A,#N/A,FALSE,"018-96";#N/A,#N/A,FALSE,"027-96";#N/A,#N/A,FALSE,"059-96";#N/A,#N/A,FALSE,"076-96";#N/A,#N/A,FALSE,"019-97";#N/A,#N/A,FALSE,"021-97";#N/A,#N/A,FALSE,"022-97";#N/A,#N/A,FALSE,"028-97"}</definedName>
    <definedName name="wrn.PENDENCIAS._2" localSheetId="9" hidden="1">{#N/A,#N/A,FALSE,"GERAL";#N/A,#N/A,FALSE,"012-96";#N/A,#N/A,FALSE,"018-96";#N/A,#N/A,FALSE,"027-96";#N/A,#N/A,FALSE,"059-96";#N/A,#N/A,FALSE,"076-96";#N/A,#N/A,FALSE,"019-97";#N/A,#N/A,FALSE,"021-97";#N/A,#N/A,FALSE,"022-97";#N/A,#N/A,FALSE,"028-97"}</definedName>
    <definedName name="wrn.PENDENCIAS._2" localSheetId="8" hidden="1">{#N/A,#N/A,FALSE,"GERAL";#N/A,#N/A,FALSE,"012-96";#N/A,#N/A,FALSE,"018-96";#N/A,#N/A,FALSE,"027-96";#N/A,#N/A,FALSE,"059-96";#N/A,#N/A,FALSE,"076-96";#N/A,#N/A,FALSE,"019-97";#N/A,#N/A,FALSE,"021-97";#N/A,#N/A,FALSE,"022-97";#N/A,#N/A,FALSE,"028-97"}</definedName>
    <definedName name="wrn.PENDENCIAS._2" hidden="1">{#N/A,#N/A,FALSE,"GERAL";#N/A,#N/A,FALSE,"012-96";#N/A,#N/A,FALSE,"018-96";#N/A,#N/A,FALSE,"027-96";#N/A,#N/A,FALSE,"059-96";#N/A,#N/A,FALSE,"076-96";#N/A,#N/A,FALSE,"019-97";#N/A,#N/A,FALSE,"021-97";#N/A,#N/A,FALSE,"022-97";#N/A,#N/A,FALSE,"028-97"}</definedName>
    <definedName name="wrn.PLANILHAS." hidden="1">{#N/A,#N/A,FALSE,"PL. LT 01 - TO134";#N/A,#N/A,FALSE,"PL. LT 02 - TO255";#N/A,#N/A,FALSE,"PL. LT 03 - TO255";#N/A,#N/A,FALSE,"PL. LT 04 - TO374";#N/A,#N/A,FALSE,"PL. LT 05 - TO050";#N/A,#N/A,FALSE,"PL. LT 06 - TO050";#N/A,#N/A,FALSE,"PL. LT 07 - TO280";#N/A,#N/A,FALSE,"PL. LT 08 - TO280";#N/A,#N/A,FALSE,"PL. LT 09 - TO280";#N/A,#N/A,FALSE,"PL. LT 10 - TO373";#N/A,#N/A,FALSE,"PL. LT 11 - TO373";#N/A,#N/A,FALSE,"PL LT 12 - TO373";#N/A,#N/A,FALSE,"PL LT 13 - TO050";#N/A,#N/A,FALSE,"PL LT 14 - TO050";#N/A,#N/A,FALSE,"PL LT 15 - TO050";#N/A,#N/A,FALSE,"PL LT 16 - TO255"}</definedName>
    <definedName name="wrn.PNEUS." hidden="1">{#N/A,#N/A,FALSE,"EQUIPAMENTOS"}</definedName>
    <definedName name="wrn.Quadros._.relatório." localSheetId="4" hidden="1">{#N/A,#N/A,FALSE,"QD_F1 Invest Detalhado";#N/A,#N/A,FALSE,"QD_F3 Invest_Comparado";#N/A,#N/A,FALSE,"QD_B Trafego";#N/A,#N/A,FALSE,"QD_D0 Custos Operacionais";#N/A,#N/A,FALSE,"QD_C Receita";#N/A,#N/A,FALSE,"QD_D Custos";#N/A,#N/A,FALSE,"QD_E Resultado";#N/A,#N/A,FALSE,"QD_G Fluxo Caixa"}</definedName>
    <definedName name="wrn.Quadros._.relatório." localSheetId="9" hidden="1">{#N/A,#N/A,FALSE,"QD_F1 Invest Detalhado";#N/A,#N/A,FALSE,"QD_F3 Invest_Comparado";#N/A,#N/A,FALSE,"QD_B Trafego";#N/A,#N/A,FALSE,"QD_D0 Custos Operacionais";#N/A,#N/A,FALSE,"QD_C Receita";#N/A,#N/A,FALSE,"QD_D Custos";#N/A,#N/A,FALSE,"QD_E Resultado";#N/A,#N/A,FALSE,"QD_G Fluxo Caixa"}</definedName>
    <definedName name="wrn.Quadros._.relatório." localSheetId="8" hidden="1">{#N/A,#N/A,FALSE,"QD_F1 Invest Detalhado";#N/A,#N/A,FALSE,"QD_F3 Invest_Comparado";#N/A,#N/A,FALSE,"QD_B Trafego";#N/A,#N/A,FALSE,"QD_D0 Custos Operacionais";#N/A,#N/A,FALSE,"QD_C Receita";#N/A,#N/A,FALSE,"QD_D Custos";#N/A,#N/A,FALSE,"QD_E Resultado";#N/A,#N/A,FALSE,"QD_G Fluxo Caixa"}</definedName>
    <definedName name="wrn.Quadros._.relatório." hidden="1">{#N/A,#N/A,FALSE,"QD_F1 Invest Detalhado";#N/A,#N/A,FALSE,"QD_F3 Invest_Comparado";#N/A,#N/A,FALSE,"QD_B Trafego";#N/A,#N/A,FALSE,"QD_D0 Custos Operacionais";#N/A,#N/A,FALSE,"QD_C Receita";#N/A,#N/A,FALSE,"QD_D Custos";#N/A,#N/A,FALSE,"QD_E Resultado";#N/A,#N/A,FALSE,"QD_G Fluxo Caixa"}</definedName>
    <definedName name="wrn.relext." localSheetId="4" hidden="1">{#N/A,#N/A,TRUE,"Plan1"}</definedName>
    <definedName name="wrn.relext." localSheetId="21" hidden="1">{#N/A,#N/A,TRUE,"Plan1"}</definedName>
    <definedName name="wrn.relext." localSheetId="9" hidden="1">{#N/A,#N/A,TRUE,"Plan1"}</definedName>
    <definedName name="wrn.relext." localSheetId="8" hidden="1">{#N/A,#N/A,TRUE,"Plan1"}</definedName>
    <definedName name="wrn.relext." hidden="1">{#N/A,#N/A,TRUE,"Plan1"}</definedName>
    <definedName name="wrn.relext._1" hidden="1">{#N/A,#N/A,TRUE,"Plan1"}</definedName>
    <definedName name="wrn.SBBE." localSheetId="4" hidden="1">{#N/A,#N/A,FALSE,"Plan1"}</definedName>
    <definedName name="wrn.SBBE." localSheetId="9" hidden="1">{#N/A,#N/A,FALSE,"Plan1"}</definedName>
    <definedName name="wrn.SBBE." localSheetId="8" hidden="1">{#N/A,#N/A,FALSE,"Plan1"}</definedName>
    <definedName name="wrn.SBBE." hidden="1">{#N/A,#N/A,FALSE,"Plan1"}</definedName>
    <definedName name="wrn.SERV._.PAVTO." hidden="1">{#N/A,#N/A,FALSE,"SS 1";#N/A,#N/A,FALSE,"SS 2";#N/A,#N/A,FALSE,"TER 1 (1)";#N/A,#N/A,FALSE,"TER 1 (2)";#N/A,#N/A,FALSE,"TER 2 ";#N/A,#N/A,FALSE,"TP  (1)";#N/A,#N/A,FALSE,"TP  (2)";#N/A,#N/A,FALSE,"CM BAR"}</definedName>
    <definedName name="wrn.SOCIEDAD." hidden="1">{#N/A,#N/A,FALSE,"SYSOC";#N/A,#N/A,FALSE,"RESU-GESTION";#N/A,#N/A,FALSE,"EVOL-MNA";#N/A,#N/A,FALSE,"VTAS-ANALI";#N/A,#N/A,FALSE,"ANALI-GSFIJOS";#N/A,#N/A,FALSE,"DETA-RUBROS";#N/A,#N/A,FALSE,"ANALI-CNF";#N/A,#N/A,FALSE,"BILAN";#N/A,#N/A,FALSE,"TAB_FIN";#N/A,#N/A,FALSE,"IND_ECO"}</definedName>
    <definedName name="wrn.Tipo." localSheetId="4" hidden="1">{#N/A,#N/A,TRUE,"Serviços"}</definedName>
    <definedName name="wrn.Tipo." localSheetId="9" hidden="1">{#N/A,#N/A,TRUE,"Serviços"}</definedName>
    <definedName name="wrn.Tipo." localSheetId="8" hidden="1">{#N/A,#N/A,TRUE,"Serviços"}</definedName>
    <definedName name="wrn.Tipo." hidden="1">{#N/A,#N/A,TRUE,"Serviços"}</definedName>
    <definedName name="wrn.Tipo.." hidden="1">{#N/A,#N/A,TRUE,"Serviços"}</definedName>
    <definedName name="wrn.VENTAS." localSheetId="4" hidden="1">{"VENTAS1",#N/A,FALSE,"VENTAS";"VENTAS2",#N/A,FALSE,"VENTAS";"VENTAS3",#N/A,FALSE,"VENTAS";"VENTAS4",#N/A,FALSE,"VENTAS";"VENTAS5",#N/A,FALSE,"VENTAS";"VENTAS6",#N/A,FALSE,"VENTAS";"VENTAS7",#N/A,FALSE,"VENTAS";"VENTAS8",#N/A,FALSE,"VENTAS"}</definedName>
    <definedName name="wrn.VENTAS." localSheetId="9" hidden="1">{"VENTAS1",#N/A,FALSE,"VENTAS";"VENTAS2",#N/A,FALSE,"VENTAS";"VENTAS3",#N/A,FALSE,"VENTAS";"VENTAS4",#N/A,FALSE,"VENTAS";"VENTAS5",#N/A,FALSE,"VENTAS";"VENTAS6",#N/A,FALSE,"VENTAS";"VENTAS7",#N/A,FALSE,"VENTAS";"VENTAS8",#N/A,FALSE,"VENTAS"}</definedName>
    <definedName name="wrn.VENTAS." localSheetId="8" hidden="1">{"VENTAS1",#N/A,FALSE,"VENTAS";"VENTAS2",#N/A,FALSE,"VENTAS";"VENTAS3",#N/A,FALSE,"VENTAS";"VENTAS4",#N/A,FALSE,"VENTAS";"VENTAS5",#N/A,FALSE,"VENTAS";"VENTAS6",#N/A,FALSE,"VENTAS";"VENTAS7",#N/A,FALSE,"VENTAS";"VENTAS8",#N/A,FALSE,"VENTAS"}</definedName>
    <definedName name="wrn.VENTAS." hidden="1">{"VENTAS1",#N/A,FALSE,"VENTAS";"VENTAS2",#N/A,FALSE,"VENTAS";"VENTAS3",#N/A,FALSE,"VENTAS";"VENTAS4",#N/A,FALSE,"VENTAS";"VENTAS5",#N/A,FALSE,"VENTAS";"VENTAS6",#N/A,FALSE,"VENTAS";"VENTAS7",#N/A,FALSE,"VENTAS";"VENTAS8",#N/A,FALSE,"VENTAS"}</definedName>
    <definedName name="wrn.ventas.1" localSheetId="4" hidden="1">{"VENTAS1",#N/A,FALSE,"VENTAS";"VENTAS2",#N/A,FALSE,"VENTAS";"VENTAS3",#N/A,FALSE,"VENTAS";"VENTAS4",#N/A,FALSE,"VENTAS";"VENTAS5",#N/A,FALSE,"VENTAS";"VENTAS6",#N/A,FALSE,"VENTAS";"VENTAS7",#N/A,FALSE,"VENTAS";"VENTAS8",#N/A,FALSE,"VENTAS"}</definedName>
    <definedName name="wrn.ventas.1" localSheetId="9" hidden="1">{"VENTAS1",#N/A,FALSE,"VENTAS";"VENTAS2",#N/A,FALSE,"VENTAS";"VENTAS3",#N/A,FALSE,"VENTAS";"VENTAS4",#N/A,FALSE,"VENTAS";"VENTAS5",#N/A,FALSE,"VENTAS";"VENTAS6",#N/A,FALSE,"VENTAS";"VENTAS7",#N/A,FALSE,"VENTAS";"VENTAS8",#N/A,FALSE,"VENTAS"}</definedName>
    <definedName name="wrn.ventas.1" localSheetId="8" hidden="1">{"VENTAS1",#N/A,FALSE,"VENTAS";"VENTAS2",#N/A,FALSE,"VENTAS";"VENTAS3",#N/A,FALSE,"VENTAS";"VENTAS4",#N/A,FALSE,"VENTAS";"VENTAS5",#N/A,FALSE,"VENTAS";"VENTAS6",#N/A,FALSE,"VENTAS";"VENTAS7",#N/A,FALSE,"VENTAS";"VENTAS8",#N/A,FALSE,"VENTAS"}</definedName>
    <definedName name="wrn.ventas.1" hidden="1">{"VENTAS1",#N/A,FALSE,"VENTAS";"VENTAS2",#N/A,FALSE,"VENTAS";"VENTAS3",#N/A,FALSE,"VENTAS";"VENTAS4",#N/A,FALSE,"VENTAS";"VENTAS5",#N/A,FALSE,"VENTAS";"VENTAS6",#N/A,FALSE,"VENTAS";"VENTAS7",#N/A,FALSE,"VENTAS";"VENTAS8",#N/A,FALSE,"VENTAS"}</definedName>
    <definedName name="wvu.Print_Todo." localSheetId="4" hidden="1">{TRUE,TRUE,-1.25,-15.5,484.5,276.75,FALSE,TRUE,TRUE,TRUE,0,1,1,300,1,1.96296296296296,1.15384615384615,4,TRUE,TRUE,3,TRUE,1,FALSE,75,"Swvu.Print_Todo.","ACwvu.Print_Todo.",#N/A,FALSE,FALSE,0,0,0,0,2,"","",FALSE,FALSE,TRUE,FALSE,1,#N/A,2,10,"=R1C1:R636C40",FALSE,#N/A,#N/A,FALSE,FALSE,FALSE,9,300,300,FALSE,TRUE,TRUE,TRUE,TRUE}</definedName>
    <definedName name="wvu.Print_Todo." localSheetId="9" hidden="1">{TRUE,TRUE,-1.25,-15.5,484.5,276.75,FALSE,TRUE,TRUE,TRUE,0,1,1,300,1,1.96296296296296,1.15384615384615,4,TRUE,TRUE,3,TRUE,1,FALSE,75,"Swvu.Print_Todo.","ACwvu.Print_Todo.",#N/A,FALSE,FALSE,0,0,0,0,2,"","",FALSE,FALSE,TRUE,FALSE,1,#N/A,2,10,"=R1C1:R636C40",FALSE,#N/A,#N/A,FALSE,FALSE,FALSE,9,300,300,FALSE,TRUE,TRUE,TRUE,TRUE}</definedName>
    <definedName name="wvu.Print_Todo." localSheetId="8" hidden="1">{TRUE,TRUE,-1.25,-15.5,484.5,276.75,FALSE,TRUE,TRUE,TRUE,0,1,1,300,1,1.96296296296296,1.15384615384615,4,TRUE,TRUE,3,TRUE,1,FALSE,75,"Swvu.Print_Todo.","ACwvu.Print_Todo.",#N/A,FALSE,FALSE,0,0,0,0,2,"","",FALSE,FALSE,TRUE,FALSE,1,#N/A,2,10,"=R1C1:R636C40",FALSE,#N/A,#N/A,FALSE,FALSE,FALSE,9,300,300,FALSE,TRUE,TRUE,TRUE,TRUE}</definedName>
    <definedName name="wvu.Print_Todo." hidden="1">{TRUE,TRUE,-1.25,-15.5,484.5,276.75,FALSE,TRUE,TRUE,TRUE,0,1,1,300,1,1.96296296296296,1.15384615384615,4,TRUE,TRUE,3,TRUE,1,FALSE,75,"Swvu.Print_Todo.","ACwvu.Print_Todo.",#N/A,FALSE,FALSE,0,0,0,0,2,"","",FALSE,FALSE,TRUE,FALSE,1,#N/A,2,10,"=R1C1:R636C40",FALSE,#N/A,#N/A,FALSE,FALSE,FALSE,9,300,300,FALSE,TRUE,TRUE,TRUE,TRUE}</definedName>
    <definedName name="wvu.Socios._.95." localSheetId="4"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vu.Socios._.95." localSheetId="9"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vu.Socios._.95." localSheetId="8"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vu.Socios._.95." hidden="1">{TRUE,TRUE,-1.25,-15.5,484.5,276.75,FALSE,TRUE,TRUE,TRUE,0,1,#N/A,1,#N/A,6.625,18.0588235294118,1,FALSE,FALSE,3,TRUE,1,FALSE,100,"Swvu.Socios._.95.","ACwvu.Socios._.95.",#N/A,FALSE,FALSE,0.78740157480315,0.78740157480315,0.984251968503937,0.984251968503937,2,"","&amp;L&amp;F&amp;C&amp;A&amp;R&amp;D",TRUE,FALSE,FALSE,FALSE,1,#N/A,1,1,"=R1C1:R14C15",FALSE,#N/A,"Cwvu.Socios._.95.",FALSE,FALSE,FALSE,9,65532,65532,FALSE,FALSE,TRUE,TRUE,TRUE}</definedName>
    <definedName name="ww">"'file:///Y:/ENGENHARIA/Deise Aoki/PATOS - OK/PATOS 05-09-2007-ok/Laptop - Arquivos/DNIT/PATOs/Rondonópolis/PATO_BR-364_km_000_ao_km_11290_LICITAÇÃO MAIO DE 2007.xls'#$reg_mec_fx_dm_.$#REF!$#REF!:$#REF!$#REF!"</definedName>
    <definedName name="ww_27" localSheetId="4">[218]reg_mec_fx_dm_!#REF!</definedName>
    <definedName name="ww_27" localSheetId="15">[218]reg_mec_fx_dm_!#REF!</definedName>
    <definedName name="ww_27" localSheetId="9">[218]reg_mec_fx_dm_!#REF!</definedName>
    <definedName name="ww_27" localSheetId="8">[218]reg_mec_fx_dm_!#REF!</definedName>
    <definedName name="ww_27">[218]reg_mec_fx_dm_!#REF!</definedName>
    <definedName name="ww_28" localSheetId="4">[218]reg_mec_fx_dm_!#REF!</definedName>
    <definedName name="ww_28" localSheetId="15">[218]reg_mec_fx_dm_!#REF!</definedName>
    <definedName name="ww_28" localSheetId="9">[218]reg_mec_fx_dm_!#REF!</definedName>
    <definedName name="ww_28" localSheetId="8">[218]reg_mec_fx_dm_!#REF!</definedName>
    <definedName name="ww_28">[218]reg_mec_fx_dm_!#REF!</definedName>
    <definedName name="ww_29" localSheetId="4">[218]reg_mec_fx_dm_!#REF!</definedName>
    <definedName name="ww_29" localSheetId="15">[218]reg_mec_fx_dm_!#REF!</definedName>
    <definedName name="ww_29" localSheetId="9">[218]reg_mec_fx_dm_!#REF!</definedName>
    <definedName name="ww_29" localSheetId="8">[218]reg_mec_fx_dm_!#REF!</definedName>
    <definedName name="ww_29">[218]reg_mec_fx_dm_!#REF!</definedName>
    <definedName name="ww_7" localSheetId="4">[219]reg_mec_fx_dm_!#REF!</definedName>
    <definedName name="ww_7" localSheetId="15">[219]reg_mec_fx_dm_!#REF!</definedName>
    <definedName name="ww_7" localSheetId="9">[219]reg_mec_fx_dm_!#REF!</definedName>
    <definedName name="ww_7" localSheetId="8">[219]reg_mec_fx_dm_!#REF!</definedName>
    <definedName name="ww_7">[219]reg_mec_fx_dm_!#REF!</definedName>
    <definedName name="www" localSheetId="4">{"cento","duzentos","trezentos","quatrocentos","quinhentos","seiscentos","setecentos","oitocentos","novecentos"}</definedName>
    <definedName name="www" localSheetId="9">{"cento","duzentos","trezentos","quatrocentos","quinhentos","seiscentos","setecentos","oitocentos","novecentos"}</definedName>
    <definedName name="www" localSheetId="8">{"cento","duzentos","trezentos","quatrocentos","quinhentos","seiscentos","setecentos","oitocentos","novecentos"}</definedName>
    <definedName name="www">{"cento","duzentos","trezentos","quatrocentos","quinhentos","seiscentos","setecentos","oitocentos","novecentos"}</definedName>
    <definedName name="WWWW" localSheetId="4" hidden="1">{#N/A,#N/A,FALSE,"GERAL";#N/A,#N/A,FALSE,"012-96";#N/A,#N/A,FALSE,"018-96";#N/A,#N/A,FALSE,"027-96";#N/A,#N/A,FALSE,"059-96";#N/A,#N/A,FALSE,"076-96";#N/A,#N/A,FALSE,"019-97";#N/A,#N/A,FALSE,"021-97";#N/A,#N/A,FALSE,"022-97";#N/A,#N/A,FALSE,"028-97"}</definedName>
    <definedName name="WWWW" localSheetId="9" hidden="1">{#N/A,#N/A,FALSE,"GERAL";#N/A,#N/A,FALSE,"012-96";#N/A,#N/A,FALSE,"018-96";#N/A,#N/A,FALSE,"027-96";#N/A,#N/A,FALSE,"059-96";#N/A,#N/A,FALSE,"076-96";#N/A,#N/A,FALSE,"019-97";#N/A,#N/A,FALSE,"021-97";#N/A,#N/A,FALSE,"022-97";#N/A,#N/A,FALSE,"028-97"}</definedName>
    <definedName name="WWWW" localSheetId="8" hidden="1">{#N/A,#N/A,FALSE,"GERAL";#N/A,#N/A,FALSE,"012-96";#N/A,#N/A,FALSE,"018-96";#N/A,#N/A,FALSE,"027-96";#N/A,#N/A,FALSE,"059-96";#N/A,#N/A,FALSE,"076-96";#N/A,#N/A,FALSE,"019-97";#N/A,#N/A,FALSE,"021-97";#N/A,#N/A,FALSE,"022-97";#N/A,#N/A,FALSE,"028-97"}</definedName>
    <definedName name="WWWW" hidden="1">{#N/A,#N/A,FALSE,"GERAL";#N/A,#N/A,FALSE,"012-96";#N/A,#N/A,FALSE,"018-96";#N/A,#N/A,FALSE,"027-96";#N/A,#N/A,FALSE,"059-96";#N/A,#N/A,FALSE,"076-96";#N/A,#N/A,FALSE,"019-97";#N/A,#N/A,FALSE,"021-97";#N/A,#N/A,FALSE,"022-97";#N/A,#N/A,FALSE,"028-97"}</definedName>
    <definedName name="wwwww" localSheetId="4" hidden="1">{#N/A,#N/A,FALSE,"MO (2)"}</definedName>
    <definedName name="wwwww" localSheetId="21" hidden="1">{#N/A,#N/A,FALSE,"MO (2)"}</definedName>
    <definedName name="wwwww" localSheetId="9" hidden="1">{#N/A,#N/A,FALSE,"MO (2)"}</definedName>
    <definedName name="wwwww" localSheetId="8" hidden="1">{#N/A,#N/A,FALSE,"MO (2)"}</definedName>
    <definedName name="wwwww" hidden="1">{#N/A,#N/A,FALSE,"MO (2)"}</definedName>
    <definedName name="wwwww1" localSheetId="4" hidden="1">{#N/A,#N/A,FALSE,"QD_F1 Invest Detalhado";#N/A,#N/A,FALSE,"QD_F3 Invest_Comparado";#N/A,#N/A,FALSE,"QD_B Trafego";#N/A,#N/A,FALSE,"QD_D0 Custos Operacionais";#N/A,#N/A,FALSE,"QD_C Receita";#N/A,#N/A,FALSE,"QD_D Custos";#N/A,#N/A,FALSE,"QD_E Resultado";#N/A,#N/A,FALSE,"QD_G Fluxo Caixa"}</definedName>
    <definedName name="wwwww1" localSheetId="9" hidden="1">{#N/A,#N/A,FALSE,"QD_F1 Invest Detalhado";#N/A,#N/A,FALSE,"QD_F3 Invest_Comparado";#N/A,#N/A,FALSE,"QD_B Trafego";#N/A,#N/A,FALSE,"QD_D0 Custos Operacionais";#N/A,#N/A,FALSE,"QD_C Receita";#N/A,#N/A,FALSE,"QD_D Custos";#N/A,#N/A,FALSE,"QD_E Resultado";#N/A,#N/A,FALSE,"QD_G Fluxo Caixa"}</definedName>
    <definedName name="wwwww1" localSheetId="8" hidden="1">{#N/A,#N/A,FALSE,"QD_F1 Invest Detalhado";#N/A,#N/A,FALSE,"QD_F3 Invest_Comparado";#N/A,#N/A,FALSE,"QD_B Trafego";#N/A,#N/A,FALSE,"QD_D0 Custos Operacionais";#N/A,#N/A,FALSE,"QD_C Receita";#N/A,#N/A,FALSE,"QD_D Custos";#N/A,#N/A,FALSE,"QD_E Resultado";#N/A,#N/A,FALSE,"QD_G Fluxo Caixa"}</definedName>
    <definedName name="wwwww1" hidden="1">{#N/A,#N/A,FALSE,"QD_F1 Invest Detalhado";#N/A,#N/A,FALSE,"QD_F3 Invest_Comparado";#N/A,#N/A,FALSE,"QD_B Trafego";#N/A,#N/A,FALSE,"QD_D0 Custos Operacionais";#N/A,#N/A,FALSE,"QD_C Receita";#N/A,#N/A,FALSE,"QD_D Custos";#N/A,#N/A,FALSE,"QD_E Resultado";#N/A,#N/A,FALSE,"QD_G Fluxo Caixa"}</definedName>
    <definedName name="wwwwww" localSheetId="4" hidden="1">{#N/A,#N/A,FALSE,"MO (2)"}</definedName>
    <definedName name="wwwwww" localSheetId="21" hidden="1">{#N/A,#N/A,FALSE,"MO (2)"}</definedName>
    <definedName name="wwwwww" localSheetId="9" hidden="1">{#N/A,#N/A,FALSE,"MO (2)"}</definedName>
    <definedName name="wwwwww" localSheetId="8" hidden="1">{#N/A,#N/A,FALSE,"MO (2)"}</definedName>
    <definedName name="wwwwww" hidden="1">{#N/A,#N/A,FALSE,"MO (2)"}</definedName>
    <definedName name="WWWWWWWWWW" localSheetId="4" hidden="1">{"'gráf jan00'!$A$1:$AK$41"}</definedName>
    <definedName name="WWWWWWWWWW" localSheetId="9" hidden="1">{"'gráf jan00'!$A$1:$AK$41"}</definedName>
    <definedName name="WWWWWWWWWW" localSheetId="8" hidden="1">{"'gráf jan00'!$A$1:$AK$41"}</definedName>
    <definedName name="WWWWWWWWWW" hidden="1">{"'gráf jan00'!$A$1:$AK$41"}</definedName>
    <definedName name="WWWWWWWWWWWWWWWWWWWWWWWWWWWWWW" localSheetId="3">#REF!</definedName>
    <definedName name="WWWWWWWWWWWWWWWWWWWWWWWWWWWWWW">#REF!</definedName>
    <definedName name="x" localSheetId="4">[366]Equipamentos!#REF!</definedName>
    <definedName name="x" localSheetId="15">[366]Equipamentos!#REF!</definedName>
    <definedName name="x" localSheetId="21">[367]Equipamentos!#REF!</definedName>
    <definedName name="x">[366]Equipamentos!#REF!</definedName>
    <definedName name="x_10" localSheetId="4">[366]Equipamentos!#REF!</definedName>
    <definedName name="x_10" localSheetId="15">[366]Equipamentos!#REF!</definedName>
    <definedName name="x_10">[366]Equipamentos!#REF!</definedName>
    <definedName name="x_25" localSheetId="4">[370]Equipamentos!#REF!</definedName>
    <definedName name="x_25" localSheetId="15">[370]Equipamentos!#REF!</definedName>
    <definedName name="x_25">[370]Equipamentos!#REF!</definedName>
    <definedName name="x_27" localSheetId="4">[366]Equipamentos!#REF!</definedName>
    <definedName name="x_27" localSheetId="15">[366]Equipamentos!#REF!</definedName>
    <definedName name="x_27">[366]Equipamentos!#REF!</definedName>
    <definedName name="x_29" localSheetId="4">[372]Equipamentos!#REF!</definedName>
    <definedName name="x_29" localSheetId="15">[372]Equipamentos!#REF!</definedName>
    <definedName name="x_29">[372]Equipamentos!#REF!</definedName>
    <definedName name="x_31" localSheetId="4">[372]Equipamentos!#REF!</definedName>
    <definedName name="x_31" localSheetId="15">[372]Equipamentos!#REF!</definedName>
    <definedName name="x_31">[372]Equipamentos!#REF!</definedName>
    <definedName name="x_9" localSheetId="4">[366]Equipamentos!#REF!</definedName>
    <definedName name="x_9" localSheetId="15">[366]Equipamentos!#REF!</definedName>
    <definedName name="x_9">[366]Equipamentos!#REF!</definedName>
    <definedName name="xcxcx" localSheetId="4" hidden="1">{"'gráf jan00'!$A$1:$AK$41"}</definedName>
    <definedName name="xcxcx" localSheetId="9" hidden="1">{"'gráf jan00'!$A$1:$AK$41"}</definedName>
    <definedName name="xcxcx" localSheetId="8" hidden="1">{"'gráf jan00'!$A$1:$AK$41"}</definedName>
    <definedName name="xcxcx" hidden="1">{"'gráf jan00'!$A$1:$AK$41"}</definedName>
    <definedName name="XDF" localSheetId="4" hidden="1">{"'Quadro'!$A$4:$BG$78"}</definedName>
    <definedName name="XDF" localSheetId="9" hidden="1">{"'Quadro'!$A$4:$BG$78"}</definedName>
    <definedName name="XDF" localSheetId="8" hidden="1">{"'Quadro'!$A$4:$BG$78"}</definedName>
    <definedName name="XDF" hidden="1">{"'Quadro'!$A$4:$BG$78"}</definedName>
    <definedName name="xique" localSheetId="15">#REF!</definedName>
    <definedName name="xique">#REF!</definedName>
    <definedName name="xx">[91]!xx</definedName>
    <definedName name="XX_2">NA()</definedName>
    <definedName name="xx_38">xx_38</definedName>
    <definedName name="XXX" localSheetId="21">'Linear Patologias'!XXX</definedName>
    <definedName name="XXX">[91]!XXX</definedName>
    <definedName name="XXX_1" localSheetId="4">#N/A</definedName>
    <definedName name="XXX_1" localSheetId="9">'Mem Calc Pontes'!XXX_1</definedName>
    <definedName name="XXX_1" localSheetId="8">'Mem. Calc.'!XXX_1</definedName>
    <definedName name="XXX_1">[0]!XXX_1</definedName>
    <definedName name="XXX_10" localSheetId="4">#N/A</definedName>
    <definedName name="XXX_10" localSheetId="9">'Mem Calc Pontes'!XXX_10</definedName>
    <definedName name="XXX_10" localSheetId="8">'Mem. Calc.'!XXX_10</definedName>
    <definedName name="XXX_10">[0]!XXX_10</definedName>
    <definedName name="XXX_12" localSheetId="4">#N/A</definedName>
    <definedName name="XXX_12" localSheetId="9">'Mem Calc Pontes'!XXX_12</definedName>
    <definedName name="XXX_12" localSheetId="8">'Mem. Calc.'!XXX_12</definedName>
    <definedName name="XXX_12">[0]!XXX_12</definedName>
    <definedName name="XXX_13" localSheetId="4">#N/A</definedName>
    <definedName name="XXX_13" localSheetId="9">'Mem Calc Pontes'!XXX_13</definedName>
    <definedName name="XXX_13" localSheetId="8">'Mem. Calc.'!XXX_13</definedName>
    <definedName name="XXX_13">[0]!XXX_13</definedName>
    <definedName name="XXX_14" localSheetId="4">#N/A</definedName>
    <definedName name="XXX_14" localSheetId="9">'Mem Calc Pontes'!XXX_14</definedName>
    <definedName name="XXX_14" localSheetId="8">'Mem. Calc.'!XXX_14</definedName>
    <definedName name="XXX_14">[0]!XXX_14</definedName>
    <definedName name="XXX_19">XXX_19</definedName>
    <definedName name="XXX_2" localSheetId="4">#N/A</definedName>
    <definedName name="XXX_2" localSheetId="9">'Mem Calc Pontes'!XXX_2</definedName>
    <definedName name="XXX_2" localSheetId="8">'Mem. Calc.'!XXX_2</definedName>
    <definedName name="XXX_2">[0]!XXX_2</definedName>
    <definedName name="XXX_20" localSheetId="16">[307]!__TP5</definedName>
    <definedName name="XXX_20" localSheetId="18">[307]!__TP5</definedName>
    <definedName name="XXX_20" localSheetId="19">[307]!__TP5</definedName>
    <definedName name="XXX_20" localSheetId="15">[307]!__TP5</definedName>
    <definedName name="XXX_20" localSheetId="20">[307]!__TP5</definedName>
    <definedName name="XXX_20" localSheetId="17">[307]!__TP5</definedName>
    <definedName name="XXX_20">[307]!__TP5</definedName>
    <definedName name="XXX_21">XXX_21</definedName>
    <definedName name="XXX_22" localSheetId="4">#N/A</definedName>
    <definedName name="XXX_22" localSheetId="9">'Mem Calc Pontes'!XXX_22</definedName>
    <definedName name="XXX_22" localSheetId="8">'Mem. Calc.'!XXX_22</definedName>
    <definedName name="XXX_22">[0]!XXX_22</definedName>
    <definedName name="XXX_23">XXX_23</definedName>
    <definedName name="XXX_24">XXX_24</definedName>
    <definedName name="XXX_25" localSheetId="4">#N/A</definedName>
    <definedName name="XXX_25" localSheetId="9">'Mem Calc Pontes'!XXX_25</definedName>
    <definedName name="XXX_25" localSheetId="8">'Mem. Calc.'!XXX_25</definedName>
    <definedName name="XXX_25">[0]!XXX_25</definedName>
    <definedName name="XXX_26" localSheetId="4">#N/A</definedName>
    <definedName name="XXX_26" localSheetId="9">'Mem Calc Pontes'!XXX_26</definedName>
    <definedName name="XXX_26" localSheetId="8">'Mem. Calc.'!XXX_26</definedName>
    <definedName name="XXX_26">[0]!XXX_26</definedName>
    <definedName name="XXX_27" localSheetId="4">#N/A</definedName>
    <definedName name="XXX_27" localSheetId="9">'Mem Calc Pontes'!XXX_27</definedName>
    <definedName name="XXX_27" localSheetId="8">'Mem. Calc.'!XXX_27</definedName>
    <definedName name="XXX_27">[0]!XXX_27</definedName>
    <definedName name="XXX_28" localSheetId="4">#N/A</definedName>
    <definedName name="XXX_28" localSheetId="9">'Mem Calc Pontes'!XXX_28</definedName>
    <definedName name="XXX_28" localSheetId="8">'Mem. Calc.'!XXX_28</definedName>
    <definedName name="XXX_28">[0]!XXX_28</definedName>
    <definedName name="XXX_29" localSheetId="4">#N/A</definedName>
    <definedName name="XXX_29" localSheetId="9">'Mem Calc Pontes'!XXX_29</definedName>
    <definedName name="XXX_29" localSheetId="8">'Mem. Calc.'!XXX_29</definedName>
    <definedName name="XXX_29">[0]!XXX_29</definedName>
    <definedName name="XXX_3" localSheetId="4">#N/A</definedName>
    <definedName name="XXX_3" localSheetId="9">'Mem Calc Pontes'!XXX_3</definedName>
    <definedName name="XXX_3" localSheetId="8">'Mem. Calc.'!XXX_3</definedName>
    <definedName name="XXX_3">[0]!XXX_3</definedName>
    <definedName name="XXX_30" localSheetId="4">#N/A</definedName>
    <definedName name="XXX_30" localSheetId="9">'Mem Calc Pontes'!XXX_30</definedName>
    <definedName name="XXX_30" localSheetId="8">'Mem. Calc.'!XXX_30</definedName>
    <definedName name="XXX_30">[0]!XXX_30</definedName>
    <definedName name="XXX_31" localSheetId="4">#N/A</definedName>
    <definedName name="XXX_31" localSheetId="9">'Mem Calc Pontes'!XXX_31</definedName>
    <definedName name="XXX_31" localSheetId="8">'Mem. Calc.'!XXX_31</definedName>
    <definedName name="XXX_31">[0]!XXX_31</definedName>
    <definedName name="XXX_32" localSheetId="4">#N/A</definedName>
    <definedName name="XXX_32" localSheetId="9">'Mem Calc Pontes'!XXX_32</definedName>
    <definedName name="XXX_32" localSheetId="8">'Mem. Calc.'!XXX_32</definedName>
    <definedName name="XXX_32">[0]!XXX_32</definedName>
    <definedName name="XXX_33" localSheetId="4">#N/A</definedName>
    <definedName name="XXX_33" localSheetId="9">'Mem Calc Pontes'!XXX_33</definedName>
    <definedName name="XXX_33" localSheetId="8">'Mem. Calc.'!XXX_33</definedName>
    <definedName name="XXX_33">[0]!XXX_33</definedName>
    <definedName name="XXX_34" localSheetId="4">#N/A</definedName>
    <definedName name="XXX_34" localSheetId="9">'Mem Calc Pontes'!XXX_34</definedName>
    <definedName name="XXX_34" localSheetId="8">'Mem. Calc.'!XXX_34</definedName>
    <definedName name="XXX_34">[0]!XXX_34</definedName>
    <definedName name="XXX_35" localSheetId="4">#N/A</definedName>
    <definedName name="XXX_35" localSheetId="9">'Mem Calc Pontes'!XXX_35</definedName>
    <definedName name="XXX_35" localSheetId="8">'Mem. Calc.'!XXX_35</definedName>
    <definedName name="XXX_35">[0]!XXX_35</definedName>
    <definedName name="XXX_36" localSheetId="4">#N/A</definedName>
    <definedName name="XXX_36" localSheetId="9">'Mem Calc Pontes'!XXX_36</definedName>
    <definedName name="XXX_36" localSheetId="8">'Mem. Calc.'!XXX_36</definedName>
    <definedName name="XXX_36">[0]!XXX_36</definedName>
    <definedName name="XXX_37" localSheetId="4">#N/A</definedName>
    <definedName name="XXX_37" localSheetId="9">'Mem Calc Pontes'!XXX_37</definedName>
    <definedName name="XXX_37" localSheetId="8">'Mem. Calc.'!XXX_37</definedName>
    <definedName name="XXX_37">[0]!XXX_37</definedName>
    <definedName name="XXX_38" localSheetId="4">#N/A</definedName>
    <definedName name="XXX_38" localSheetId="9">'Mem Calc Pontes'!XXX_38</definedName>
    <definedName name="XXX_38" localSheetId="8">'Mem. Calc.'!XXX_38</definedName>
    <definedName name="XXX_38">[0]!XXX_38</definedName>
    <definedName name="XXX_39">XXX_39</definedName>
    <definedName name="XXX_4" localSheetId="4">#N/A</definedName>
    <definedName name="XXX_4" localSheetId="9">'Mem Calc Pontes'!XXX_4</definedName>
    <definedName name="XXX_4" localSheetId="8">'Mem. Calc.'!XXX_4</definedName>
    <definedName name="XXX_4">[0]!XXX_4</definedName>
    <definedName name="XXX_40">XXX_40</definedName>
    <definedName name="XXX_41">XXX_41</definedName>
    <definedName name="XXX_42">XXX_42</definedName>
    <definedName name="XXX_43">XXX_43</definedName>
    <definedName name="XXX_44">XXX_44</definedName>
    <definedName name="XXX_45">XXX_45</definedName>
    <definedName name="XXX_46">XXX_46</definedName>
    <definedName name="XXX_47">XXX_47</definedName>
    <definedName name="XXX_48">XXX_48</definedName>
    <definedName name="XXX_5" localSheetId="4">#N/A</definedName>
    <definedName name="XXX_5" localSheetId="9">'Mem Calc Pontes'!XXX_5</definedName>
    <definedName name="XXX_5" localSheetId="8">'Mem. Calc.'!XXX_5</definedName>
    <definedName name="XXX_5">[0]!XXX_5</definedName>
    <definedName name="XXX_51">XXX_51</definedName>
    <definedName name="XXX_52">XXX_52</definedName>
    <definedName name="XXX_53">XXX_53</definedName>
    <definedName name="XXX_54">XXX_54</definedName>
    <definedName name="XXX_55">XXX_55</definedName>
    <definedName name="XXX_56">XXX_56</definedName>
    <definedName name="XXX_57">XXX_57</definedName>
    <definedName name="XXX_58">XXX_58</definedName>
    <definedName name="XXX_59">XXX_59</definedName>
    <definedName name="XXX_6" localSheetId="4">#N/A</definedName>
    <definedName name="XXX_6" localSheetId="9">'Mem Calc Pontes'!XXX_6</definedName>
    <definedName name="XXX_6" localSheetId="8">'Mem. Calc.'!XXX_6</definedName>
    <definedName name="XXX_6">[0]!XXX_6</definedName>
    <definedName name="XXX_60">XXX_60</definedName>
    <definedName name="XXX_61">XXX_61</definedName>
    <definedName name="XXX_62">XXX_62</definedName>
    <definedName name="XXX_63">XXX_63</definedName>
    <definedName name="XXX_64">XXX_64</definedName>
    <definedName name="XXX_65">XXX_65</definedName>
    <definedName name="XXX_66">XXX_66</definedName>
    <definedName name="XXX_67">XXX_67</definedName>
    <definedName name="XXX_68">XXX_68</definedName>
    <definedName name="XXX_69">XXX_69</definedName>
    <definedName name="XXX_7" localSheetId="4">#N/A</definedName>
    <definedName name="XXX_7" localSheetId="9">'Mem Calc Pontes'!XXX_7</definedName>
    <definedName name="XXX_7" localSheetId="8">'Mem. Calc.'!XXX_7</definedName>
    <definedName name="XXX_7">[0]!XXX_7</definedName>
    <definedName name="XXX_70">XXX_70</definedName>
    <definedName name="XXX_71">XXX_71</definedName>
    <definedName name="XXX_72">XXX_72</definedName>
    <definedName name="XXX_8" localSheetId="4">#N/A</definedName>
    <definedName name="XXX_8" localSheetId="9">'Mem Calc Pontes'!XXX_8</definedName>
    <definedName name="XXX_8" localSheetId="8">'Mem. Calc.'!XXX_8</definedName>
    <definedName name="XXX_8">[0]!XXX_8</definedName>
    <definedName name="XXX_9" localSheetId="4">#N/A</definedName>
    <definedName name="XXX_9" localSheetId="9">'Mem Calc Pontes'!XXX_9</definedName>
    <definedName name="XXX_9" localSheetId="8">'Mem. Calc.'!XXX_9</definedName>
    <definedName name="XXX_9">[0]!XXX_9</definedName>
    <definedName name="xxxaa" hidden="1">{#N/A,#N/A,FALSE,"MO (2)"}</definedName>
    <definedName name="xxxxx" localSheetId="4" hidden="1">{#N/A,#N/A,FALSE,"MO (2)"}</definedName>
    <definedName name="xxxxx" localSheetId="21" hidden="1">{#N/A,#N/A,FALSE,"MO (2)"}</definedName>
    <definedName name="xxxxx" localSheetId="9" hidden="1">{#N/A,#N/A,FALSE,"MO (2)"}</definedName>
    <definedName name="xxxxx" localSheetId="8" hidden="1">{#N/A,#N/A,FALSE,"MO (2)"}</definedName>
    <definedName name="xxxxx" hidden="1">{#N/A,#N/A,FALSE,"MO (2)"}</definedName>
    <definedName name="XXXXXX" localSheetId="16">[0]!a022e</definedName>
    <definedName name="XXXXXX" localSheetId="4">[0]!a022e</definedName>
    <definedName name="XXXXXX" localSheetId="18">[0]!a022e</definedName>
    <definedName name="XXXXXX" localSheetId="19">[0]!a022e</definedName>
    <definedName name="XXXXXX" localSheetId="15">[0]!a022e</definedName>
    <definedName name="XXXXXX" localSheetId="20">[0]!a022e</definedName>
    <definedName name="XXXXXX" localSheetId="9">[0]!a022e</definedName>
    <definedName name="XXXXXX" localSheetId="8">[0]!a022e</definedName>
    <definedName name="XXXXXX" localSheetId="17">[0]!a022e</definedName>
    <definedName name="XXXXXX">[0]!a022e</definedName>
    <definedName name="xz" localSheetId="4" hidden="1">{#N/A,#N/A,FALSE,"GERAL";#N/A,#N/A,FALSE,"012-96";#N/A,#N/A,FALSE,"018-96";#N/A,#N/A,FALSE,"027-96";#N/A,#N/A,FALSE,"059-96";#N/A,#N/A,FALSE,"076-96";#N/A,#N/A,FALSE,"019-97";#N/A,#N/A,FALSE,"021-97";#N/A,#N/A,FALSE,"022-97";#N/A,#N/A,FALSE,"028-97"}</definedName>
    <definedName name="xz" localSheetId="9" hidden="1">{#N/A,#N/A,FALSE,"GERAL";#N/A,#N/A,FALSE,"012-96";#N/A,#N/A,FALSE,"018-96";#N/A,#N/A,FALSE,"027-96";#N/A,#N/A,FALSE,"059-96";#N/A,#N/A,FALSE,"076-96";#N/A,#N/A,FALSE,"019-97";#N/A,#N/A,FALSE,"021-97";#N/A,#N/A,FALSE,"022-97";#N/A,#N/A,FALSE,"028-97"}</definedName>
    <definedName name="xz" localSheetId="8" hidden="1">{#N/A,#N/A,FALSE,"GERAL";#N/A,#N/A,FALSE,"012-96";#N/A,#N/A,FALSE,"018-96";#N/A,#N/A,FALSE,"027-96";#N/A,#N/A,FALSE,"059-96";#N/A,#N/A,FALSE,"076-96";#N/A,#N/A,FALSE,"019-97";#N/A,#N/A,FALSE,"021-97";#N/A,#N/A,FALSE,"022-97";#N/A,#N/A,FALSE,"028-97"}</definedName>
    <definedName name="xz" hidden="1">{#N/A,#N/A,FALSE,"GERAL";#N/A,#N/A,FALSE,"012-96";#N/A,#N/A,FALSE,"018-96";#N/A,#N/A,FALSE,"027-96";#N/A,#N/A,FALSE,"059-96";#N/A,#N/A,FALSE,"076-96";#N/A,#N/A,FALSE,"019-97";#N/A,#N/A,FALSE,"021-97";#N/A,#N/A,FALSE,"022-97";#N/A,#N/A,FALSE,"028-97"}</definedName>
    <definedName name="Y" localSheetId="21" hidden="1">{#N/A,#N/A,FALSE,"MO (2)"}</definedName>
    <definedName name="y" localSheetId="9">#REF!</definedName>
    <definedName name="y">#REF!</definedName>
    <definedName name="YUI" localSheetId="15">#REF!</definedName>
    <definedName name="YUI" localSheetId="9">#REF!</definedName>
    <definedName name="YUI">#REF!</definedName>
    <definedName name="yy" hidden="1">{#N/A,#N/A,TRUE,"Serviços"}</definedName>
    <definedName name="z" localSheetId="4" hidden="1">{#N/A,#N/A,FALSE,"MO (2)"}</definedName>
    <definedName name="z" localSheetId="21" hidden="1">{#N/A,#N/A,FALSE,"MO (2)"}</definedName>
    <definedName name="z" localSheetId="9" hidden="1">{#N/A,#N/A,FALSE,"MO (2)"}</definedName>
    <definedName name="z" localSheetId="8" hidden="1">{#N/A,#N/A,FALSE,"MO (2)"}</definedName>
    <definedName name="z" hidden="1">{#N/A,#N/A,FALSE,"MO (2)"}</definedName>
    <definedName name="Z_022B7420_7F94_427F_B370_84030F9B3342_.wvu.FilterData" localSheetId="4" hidden="1">#REF!</definedName>
    <definedName name="Z_022B7420_7F94_427F_B370_84030F9B3342_.wvu.FilterData" localSheetId="15" hidden="1">#REF!</definedName>
    <definedName name="Z_022B7420_7F94_427F_B370_84030F9B3342_.wvu.FilterData" localSheetId="9" hidden="1">#REF!</definedName>
    <definedName name="Z_022B7420_7F94_427F_B370_84030F9B3342_.wvu.FilterData" localSheetId="8" hidden="1">#REF!</definedName>
    <definedName name="Z_022B7420_7F94_427F_B370_84030F9B3342_.wvu.FilterData" hidden="1">#REF!</definedName>
    <definedName name="Z_04BC043C_175B_412D_8093_6F29CD74FBAE_.wvu.FilterData" localSheetId="4" hidden="1">#REF!</definedName>
    <definedName name="Z_04BC043C_175B_412D_8093_6F29CD74FBAE_.wvu.FilterData" localSheetId="15" hidden="1">#REF!</definedName>
    <definedName name="Z_04BC043C_175B_412D_8093_6F29CD74FBAE_.wvu.FilterData" localSheetId="9" hidden="1">#REF!</definedName>
    <definedName name="Z_04BC043C_175B_412D_8093_6F29CD74FBAE_.wvu.FilterData" localSheetId="8" hidden="1">#REF!</definedName>
    <definedName name="Z_04BC043C_175B_412D_8093_6F29CD74FBAE_.wvu.FilterData" hidden="1">#REF!</definedName>
    <definedName name="Z_058B9256_CB4D_4C39_834D_D693FEEB491F_.wvu.FilterData" localSheetId="4" hidden="1">#REF!</definedName>
    <definedName name="Z_058B9256_CB4D_4C39_834D_D693FEEB491F_.wvu.FilterData" localSheetId="15" hidden="1">#REF!</definedName>
    <definedName name="Z_058B9256_CB4D_4C39_834D_D693FEEB491F_.wvu.FilterData" localSheetId="9" hidden="1">#REF!</definedName>
    <definedName name="Z_058B9256_CB4D_4C39_834D_D693FEEB491F_.wvu.FilterData" localSheetId="8" hidden="1">#REF!</definedName>
    <definedName name="Z_058B9256_CB4D_4C39_834D_D693FEEB491F_.wvu.FilterData" hidden="1">#REF!</definedName>
    <definedName name="Z_05D1A71D_3B7B_4FB7_8DF3_B8E29CA3927A_.wvu.FilterData" localSheetId="15" hidden="1">#REF!</definedName>
    <definedName name="Z_05D1A71D_3B7B_4FB7_8DF3_B8E29CA3927A_.wvu.FilterData" hidden="1">#REF!</definedName>
    <definedName name="Z_07C2CF55_E6DF_411A_AB00_7E155615468C_.wvu.FilterData" localSheetId="15" hidden="1">#REF!</definedName>
    <definedName name="Z_07C2CF55_E6DF_411A_AB00_7E155615468C_.wvu.FilterData" hidden="1">#REF!</definedName>
    <definedName name="Z_0B1003A7_69DB_4D5B_966D_57B9E8AF76FB_.wvu.FilterData" localSheetId="15" hidden="1">#REF!</definedName>
    <definedName name="Z_0B1003A7_69DB_4D5B_966D_57B9E8AF76FB_.wvu.FilterData" hidden="1">#REF!</definedName>
    <definedName name="Z_0C3EE359_64F6_4049_9576_8EACA8563EA4_.wvu.FilterData" localSheetId="15" hidden="1">#REF!</definedName>
    <definedName name="Z_0C3EE359_64F6_4049_9576_8EACA8563EA4_.wvu.FilterData" hidden="1">#REF!</definedName>
    <definedName name="Z_0D05AC4E_32D3_4985_8208_9776E00AC749_.wvu.FilterData" localSheetId="15" hidden="1">#REF!</definedName>
    <definedName name="Z_0D05AC4E_32D3_4985_8208_9776E00AC749_.wvu.FilterData" hidden="1">#REF!</definedName>
    <definedName name="Z_0DC459DE_F68C_4E33_8D1E_F1663ABAC944_.wvu.FilterData" localSheetId="15" hidden="1">#REF!</definedName>
    <definedName name="Z_0DC459DE_F68C_4E33_8D1E_F1663ABAC944_.wvu.FilterData" hidden="1">#REF!</definedName>
    <definedName name="Z_0FACBA89_1203_4ED8_87E5_EC1D45B051B7_.wvu.FilterData" localSheetId="15" hidden="1">#REF!</definedName>
    <definedName name="Z_0FACBA89_1203_4ED8_87E5_EC1D45B051B7_.wvu.FilterData" hidden="1">#REF!</definedName>
    <definedName name="Z_0FEA3536_5108_4591_BECF_C3181387F85F_.wvu.FilterData" localSheetId="15" hidden="1">#REF!</definedName>
    <definedName name="Z_0FEA3536_5108_4591_BECF_C3181387F85F_.wvu.FilterData" hidden="1">#REF!</definedName>
    <definedName name="Z_0FEFDB42_ECBC_4500_A6C8_FEE3D368790B_.wvu.FilterData" localSheetId="15" hidden="1">#REF!</definedName>
    <definedName name="Z_0FEFDB42_ECBC_4500_A6C8_FEE3D368790B_.wvu.FilterData" hidden="1">#REF!</definedName>
    <definedName name="z_1" hidden="1">{#N/A,#N/A,FALSE,"MO (2)"}</definedName>
    <definedName name="Z_110A0651_47C7_408E_B3BF_0C80D30B95FC_.wvu.FilterData" localSheetId="15" hidden="1">#REF!</definedName>
    <definedName name="Z_110A0651_47C7_408E_B3BF_0C80D30B95FC_.wvu.FilterData" hidden="1">#REF!</definedName>
    <definedName name="Z_128E64DD_BE84_40EE_A6D2_C9B0EB25CBBD_.wvu.FilterData" localSheetId="15" hidden="1">#REF!</definedName>
    <definedName name="Z_128E64DD_BE84_40EE_A6D2_C9B0EB25CBBD_.wvu.FilterData" hidden="1">#REF!</definedName>
    <definedName name="Z_12F2973E_0018_407B_98AD_CD9C5D1F65FA_.wvu.FilterData" localSheetId="15" hidden="1">#REF!</definedName>
    <definedName name="Z_12F2973E_0018_407B_98AD_CD9C5D1F65FA_.wvu.FilterData" hidden="1">#REF!</definedName>
    <definedName name="Z_137DAE61_8A8D_4219_A4CC_0EEC18A94882_.wvu.FilterData" localSheetId="15" hidden="1">#REF!</definedName>
    <definedName name="Z_137DAE61_8A8D_4219_A4CC_0EEC18A94882_.wvu.FilterData" hidden="1">#REF!</definedName>
    <definedName name="Z_13E06FB5_D019_406D_B278_1B53AD2F6386_.wvu.FilterData" localSheetId="15" hidden="1">#REF!</definedName>
    <definedName name="Z_13E06FB5_D019_406D_B278_1B53AD2F6386_.wvu.FilterData" hidden="1">#REF!</definedName>
    <definedName name="Z_14D375AC_5615_46DE_8EE3_95915B2A8B54_.wvu.FilterData" localSheetId="15" hidden="1">#REF!</definedName>
    <definedName name="Z_14D375AC_5615_46DE_8EE3_95915B2A8B54_.wvu.FilterData" hidden="1">#REF!</definedName>
    <definedName name="Z_15B5DC78_B02F_4AC6_8572_015040A55619_.wvu.FilterData" localSheetId="15" hidden="1">#REF!</definedName>
    <definedName name="Z_15B5DC78_B02F_4AC6_8572_015040A55619_.wvu.FilterData" hidden="1">#REF!</definedName>
    <definedName name="Z_166D6F0F_4D44_46E7_8C36_48FD4848B5AA_.wvu.FilterData" localSheetId="15" hidden="1">#REF!</definedName>
    <definedName name="Z_166D6F0F_4D44_46E7_8C36_48FD4848B5AA_.wvu.FilterData" hidden="1">#REF!</definedName>
    <definedName name="Z_16FAB836_2255_4D4C_90E4_6B46255F3759_.wvu.FilterData" localSheetId="15" hidden="1">#REF!</definedName>
    <definedName name="Z_16FAB836_2255_4D4C_90E4_6B46255F3759_.wvu.FilterData" hidden="1">#REF!</definedName>
    <definedName name="Z_198D391C_95CB_49F5_8924_5FEA3CE5C98A_.wvu.FilterData" localSheetId="15" hidden="1">#REF!</definedName>
    <definedName name="Z_198D391C_95CB_49F5_8924_5FEA3CE5C98A_.wvu.FilterData" hidden="1">#REF!</definedName>
    <definedName name="Z_1D9C37CC_3E33_4D4D_B7CD_819F75C83D65_.wvu.FilterData" localSheetId="15" hidden="1">#REF!</definedName>
    <definedName name="Z_1D9C37CC_3E33_4D4D_B7CD_819F75C83D65_.wvu.FilterData" hidden="1">#REF!</definedName>
    <definedName name="Z_1DF9838C_880D_4C4E_BFFE_89B5894EC40F_.wvu.FilterData" localSheetId="15" hidden="1">#REF!</definedName>
    <definedName name="Z_1DF9838C_880D_4C4E_BFFE_89B5894EC40F_.wvu.FilterData" hidden="1">#REF!</definedName>
    <definedName name="Z_1EF42BFC_874B_4E01_B67D_1607E823ACD0_.wvu.FilterData" localSheetId="15" hidden="1">#REF!</definedName>
    <definedName name="Z_1EF42BFC_874B_4E01_B67D_1607E823ACD0_.wvu.FilterData" hidden="1">#REF!</definedName>
    <definedName name="Z_1F94C6E7_3CCA_4599_AF6F_4D6291B2AD93_.wvu.FilterData" localSheetId="15" hidden="1">#REF!</definedName>
    <definedName name="Z_1F94C6E7_3CCA_4599_AF6F_4D6291B2AD93_.wvu.FilterData" hidden="1">#REF!</definedName>
    <definedName name="Z_20A9AA17_0DEB_4190_8DAD_FC60D0D33A52_.wvu.FilterData" localSheetId="15" hidden="1">#REF!</definedName>
    <definedName name="Z_20A9AA17_0DEB_4190_8DAD_FC60D0D33A52_.wvu.FilterData" hidden="1">#REF!</definedName>
    <definedName name="Z_2103F656_ECB2_4F99_BE9B_56F4D7A5CEE2_.wvu.FilterData" localSheetId="15" hidden="1">#REF!</definedName>
    <definedName name="Z_2103F656_ECB2_4F99_BE9B_56F4D7A5CEE2_.wvu.FilterData" hidden="1">#REF!</definedName>
    <definedName name="Z_2158A2BC_8DB5_455D_AFDE_914B22949288_.wvu.FilterData" localSheetId="15" hidden="1">#REF!</definedName>
    <definedName name="Z_2158A2BC_8DB5_455D_AFDE_914B22949288_.wvu.FilterData" hidden="1">#REF!</definedName>
    <definedName name="Z_21A967FF_561E_495F_AEB9_4DD3BEDA53BC_.wvu.FilterData" localSheetId="15" hidden="1">#REF!</definedName>
    <definedName name="Z_21A967FF_561E_495F_AEB9_4DD3BEDA53BC_.wvu.FilterData" hidden="1">#REF!</definedName>
    <definedName name="Z_227E7522_DC52_4EA7_A11A_0741FF23CC42_.wvu.FilterData" localSheetId="15" hidden="1">#REF!</definedName>
    <definedName name="Z_227E7522_DC52_4EA7_A11A_0741FF23CC42_.wvu.FilterData" hidden="1">#REF!</definedName>
    <definedName name="Z_23BA0C23_280B_4568_A53C_1C6D2E85772A_.wvu.FilterData" localSheetId="15" hidden="1">#REF!</definedName>
    <definedName name="Z_23BA0C23_280B_4568_A53C_1C6D2E85772A_.wvu.FilterData" hidden="1">#REF!</definedName>
    <definedName name="Z_244346C6_3866_4160_9E2E_C77913F25398_.wvu.FilterData" localSheetId="15" hidden="1">#REF!</definedName>
    <definedName name="Z_244346C6_3866_4160_9E2E_C77913F25398_.wvu.FilterData" hidden="1">#REF!</definedName>
    <definedName name="Z_25117F67_F0EE_43EF_8FF9_79F533CE10B0_.wvu.FilterData" localSheetId="15" hidden="1">#REF!</definedName>
    <definedName name="Z_25117F67_F0EE_43EF_8FF9_79F533CE10B0_.wvu.FilterData" hidden="1">#REF!</definedName>
    <definedName name="Z_259E2DDE_5459_4510_B7A2_66F49964C56E_.wvu.FilterData" localSheetId="15" hidden="1">#REF!</definedName>
    <definedName name="Z_259E2DDE_5459_4510_B7A2_66F49964C56E_.wvu.FilterData" hidden="1">#REF!</definedName>
    <definedName name="Z_25C7DFCF_BE54_4A41_B957_DE39B9B2A5B5_.wvu.FilterData" localSheetId="15" hidden="1">#REF!</definedName>
    <definedName name="Z_25C7DFCF_BE54_4A41_B957_DE39B9B2A5B5_.wvu.FilterData" hidden="1">#REF!</definedName>
    <definedName name="Z_272E0E4D_901D_11D7_B59C_0050DAB35C7B_.wvu.FilterData" localSheetId="15" hidden="1">#REF!</definedName>
    <definedName name="Z_272E0E4D_901D_11D7_B59C_0050DAB35C7B_.wvu.FilterData" hidden="1">#REF!</definedName>
    <definedName name="Z_27D9353E_5A5F_49BF_8724_FA312A4073FF_.wvu.FilterData" localSheetId="15" hidden="1">#REF!</definedName>
    <definedName name="Z_27D9353E_5A5F_49BF_8724_FA312A4073FF_.wvu.FilterData" hidden="1">#REF!</definedName>
    <definedName name="Z_299BE965_B904_49FA_A79D_B9538F94936F_.wvu.FilterData" localSheetId="15" hidden="1">#REF!</definedName>
    <definedName name="Z_299BE965_B904_49FA_A79D_B9538F94936F_.wvu.FilterData" hidden="1">#REF!</definedName>
    <definedName name="Z_29D37CE9_76D1_4D09_99A0_55ABA6929929_.wvu.FilterData" localSheetId="15" hidden="1">#REF!</definedName>
    <definedName name="Z_29D37CE9_76D1_4D09_99A0_55ABA6929929_.wvu.FilterData" hidden="1">#REF!</definedName>
    <definedName name="Z_2C05BC27_731C_41F4_980F_CD81E4A7A662_.wvu.FilterData" localSheetId="15" hidden="1">#REF!</definedName>
    <definedName name="Z_2C05BC27_731C_41F4_980F_CD81E4A7A662_.wvu.FilterData" hidden="1">#REF!</definedName>
    <definedName name="Z_2C0BDCBF_705B_4E5A_9659_05D99EC56641_.wvu.FilterData" localSheetId="15" hidden="1">#REF!</definedName>
    <definedName name="Z_2C0BDCBF_705B_4E5A_9659_05D99EC56641_.wvu.FilterData" hidden="1">#REF!</definedName>
    <definedName name="Z_2CD580B5_D99D_45ED_AC1E_45F8CBBBB9F1_.wvu.FilterData" localSheetId="15" hidden="1">#REF!</definedName>
    <definedName name="Z_2CD580B5_D99D_45ED_AC1E_45F8CBBBB9F1_.wvu.FilterData" hidden="1">#REF!</definedName>
    <definedName name="Z_2D98D706_A306_4353_8B3D_DA92F9EAEC9A_.wvu.FilterData" localSheetId="15" hidden="1">#REF!</definedName>
    <definedName name="Z_2D98D706_A306_4353_8B3D_DA92F9EAEC9A_.wvu.FilterData" hidden="1">#REF!</definedName>
    <definedName name="Z_2F8736FC_F07E_49E8_9C13_8E0A0F5EFE5F_.wvu.FilterData" localSheetId="15" hidden="1">#REF!</definedName>
    <definedName name="Z_2F8736FC_F07E_49E8_9C13_8E0A0F5EFE5F_.wvu.FilterData" hidden="1">#REF!</definedName>
    <definedName name="Z_304C2F7A_D3A6_4DBA_A568_C3E56D7C6E2F_.wvu.FilterData" localSheetId="15" hidden="1">#REF!</definedName>
    <definedName name="Z_304C2F7A_D3A6_4DBA_A568_C3E56D7C6E2F_.wvu.FilterData" hidden="1">#REF!</definedName>
    <definedName name="Z_30E0ACE8_B29A_44E9_B542_E8C1CA3FD802_.wvu.FilterData" localSheetId="15" hidden="1">#REF!</definedName>
    <definedName name="Z_30E0ACE8_B29A_44E9_B542_E8C1CA3FD802_.wvu.FilterData" hidden="1">#REF!</definedName>
    <definedName name="Z_31A27EA2_D574_43B8_A671_7419A12151C9_.wvu.FilterData" localSheetId="15" hidden="1">#REF!</definedName>
    <definedName name="Z_31A27EA2_D574_43B8_A671_7419A12151C9_.wvu.FilterData" hidden="1">#REF!</definedName>
    <definedName name="Z_32D1B352_62AB_4105_8DFC_EAA2DF743365_.wvu.FilterData" localSheetId="15" hidden="1">#REF!</definedName>
    <definedName name="Z_32D1B352_62AB_4105_8DFC_EAA2DF743365_.wvu.FilterData" hidden="1">#REF!</definedName>
    <definedName name="Z_330DF436_5BED_40AF_AC51_73D268BD9DF4_.wvu.FilterData" localSheetId="15" hidden="1">#REF!</definedName>
    <definedName name="Z_330DF436_5BED_40AF_AC51_73D268BD9DF4_.wvu.FilterData" hidden="1">#REF!</definedName>
    <definedName name="Z_33B8EF57_2FB1_4600_9590_B0A2F2FE409B_.wvu.FilterData" localSheetId="15" hidden="1">#REF!</definedName>
    <definedName name="Z_33B8EF57_2FB1_4600_9590_B0A2F2FE409B_.wvu.FilterData" hidden="1">#REF!</definedName>
    <definedName name="Z_3404588C_6CE7_4C97_A62C_D19D9EE290D3_.wvu.FilterData" localSheetId="15" hidden="1">#REF!</definedName>
    <definedName name="Z_3404588C_6CE7_4C97_A62C_D19D9EE290D3_.wvu.FilterData" hidden="1">#REF!</definedName>
    <definedName name="Z_34E71878_8D1A_4343_91A1_3FE085136D2B_.wvu.FilterData" localSheetId="15" hidden="1">#REF!</definedName>
    <definedName name="Z_34E71878_8D1A_4343_91A1_3FE085136D2B_.wvu.FilterData" hidden="1">#REF!</definedName>
    <definedName name="Z_37611AA0_E86A_42C8_8705_108B25E060A1_.wvu.FilterData" localSheetId="15" hidden="1">#REF!</definedName>
    <definedName name="Z_37611AA0_E86A_42C8_8705_108B25E060A1_.wvu.FilterData" hidden="1">#REF!</definedName>
    <definedName name="Z_38FE6CED_4C19_4332_9788_ACC902B20A46_.wvu.FilterData" localSheetId="15" hidden="1">#REF!</definedName>
    <definedName name="Z_38FE6CED_4C19_4332_9788_ACC902B20A46_.wvu.FilterData" hidden="1">#REF!</definedName>
    <definedName name="Z_394E75CB_4F7F_4C88_A08F_29E48E587341_.wvu.FilterData" localSheetId="15" hidden="1">#REF!</definedName>
    <definedName name="Z_394E75CB_4F7F_4C88_A08F_29E48E587341_.wvu.FilterData" hidden="1">#REF!</definedName>
    <definedName name="Z_3C200595_20A3_4A0C_B071_705F4AD5DAD3_.wvu.FilterData" localSheetId="15" hidden="1">#REF!</definedName>
    <definedName name="Z_3C200595_20A3_4A0C_B071_705F4AD5DAD3_.wvu.FilterData" hidden="1">#REF!</definedName>
    <definedName name="Z_3E93FF4A_0B7F_475C_A63C_54FBDB9DB4C5_.wvu.FilterData" localSheetId="15" hidden="1">#REF!</definedName>
    <definedName name="Z_3E93FF4A_0B7F_475C_A63C_54FBDB9DB4C5_.wvu.FilterData" hidden="1">#REF!</definedName>
    <definedName name="Z_3FF05DC4_CA9E_470D_A193_91785ACE00EF_.wvu.FilterData" localSheetId="15" hidden="1">#REF!</definedName>
    <definedName name="Z_3FF05DC4_CA9E_470D_A193_91785ACE00EF_.wvu.FilterData" hidden="1">#REF!</definedName>
    <definedName name="Z_43791B95_57D7_42F4_8815_D1B7E488543E_.wvu.FilterData" localSheetId="15" hidden="1">#REF!</definedName>
    <definedName name="Z_43791B95_57D7_42F4_8815_D1B7E488543E_.wvu.FilterData" hidden="1">#REF!</definedName>
    <definedName name="Z_445AA90F_6D9B_40F5_8E1D_CE1EF57CF450_.wvu.FilterData" localSheetId="15" hidden="1">#REF!</definedName>
    <definedName name="Z_445AA90F_6D9B_40F5_8E1D_CE1EF57CF450_.wvu.FilterData" hidden="1">#REF!</definedName>
    <definedName name="Z_454E0C40_F84F_42A3_A371_6F23C1F38595_.wvu.FilterData" localSheetId="15" hidden="1">#REF!</definedName>
    <definedName name="Z_454E0C40_F84F_42A3_A371_6F23C1F38595_.wvu.FilterData" hidden="1">#REF!</definedName>
    <definedName name="Z_4608FCB3_3552_4D58_B6CE_B8F34D78221E_.wvu.FilterData" localSheetId="15" hidden="1">#REF!</definedName>
    <definedName name="Z_4608FCB3_3552_4D58_B6CE_B8F34D78221E_.wvu.FilterData" hidden="1">#REF!</definedName>
    <definedName name="Z_46E47F7C_9185_4E39_BED5_B4A69FF64CC1_.wvu.FilterData" localSheetId="15" hidden="1">#REF!</definedName>
    <definedName name="Z_46E47F7C_9185_4E39_BED5_B4A69FF64CC1_.wvu.FilterData" hidden="1">#REF!</definedName>
    <definedName name="Z_48202D5D_77CB_41DE_8C59_9325C98D7C97_.wvu.FilterData" localSheetId="15" hidden="1">#REF!</definedName>
    <definedName name="Z_48202D5D_77CB_41DE_8C59_9325C98D7C97_.wvu.FilterData" hidden="1">#REF!</definedName>
    <definedName name="Z_48824DFE_B714_4D0B_9E95_F01C5BAD5D1F_.wvu.FilterData" localSheetId="15" hidden="1">#REF!</definedName>
    <definedName name="Z_48824DFE_B714_4D0B_9E95_F01C5BAD5D1F_.wvu.FilterData" hidden="1">#REF!</definedName>
    <definedName name="Z_4C45D885_33EE_4DA9_BF96_6B10CFBA5596_.wvu.FilterData" localSheetId="15" hidden="1">#REF!</definedName>
    <definedName name="Z_4C45D885_33EE_4DA9_BF96_6B10CFBA5596_.wvu.FilterData" hidden="1">#REF!</definedName>
    <definedName name="Z_4D344757_9064_4D2F_A3A5_69132D23B7B9_.wvu.FilterData" localSheetId="15" hidden="1">#REF!</definedName>
    <definedName name="Z_4D344757_9064_4D2F_A3A5_69132D23B7B9_.wvu.FilterData" hidden="1">#REF!</definedName>
    <definedName name="Z_4E773EE1_0A5B_43A9_9C28_FFB0A27D19C3_.wvu.FilterData" localSheetId="15" hidden="1">#REF!</definedName>
    <definedName name="Z_4E773EE1_0A5B_43A9_9C28_FFB0A27D19C3_.wvu.FilterData" hidden="1">#REF!</definedName>
    <definedName name="Z_5122F04C_91B2_4031_BAE2_43203D520992_.wvu.FilterData" localSheetId="15" hidden="1">#REF!</definedName>
    <definedName name="Z_5122F04C_91B2_4031_BAE2_43203D520992_.wvu.FilterData" hidden="1">#REF!</definedName>
    <definedName name="Z_52B8D0B0_5872_4367_8D38_9AA5A4B975B3_.wvu.FilterData" localSheetId="15" hidden="1">#REF!</definedName>
    <definedName name="Z_52B8D0B0_5872_4367_8D38_9AA5A4B975B3_.wvu.FilterData" hidden="1">#REF!</definedName>
    <definedName name="Z_532423B2_94C7_44C1_9A2A_9712DAE92CE9_.wvu.FilterData" localSheetId="15" hidden="1">#REF!</definedName>
    <definedName name="Z_532423B2_94C7_44C1_9A2A_9712DAE92CE9_.wvu.FilterData" hidden="1">#REF!</definedName>
    <definedName name="Z_53F31130_5EA7_42BA_93EB_88A7CB743782_.wvu.FilterData" localSheetId="15" hidden="1">#REF!</definedName>
    <definedName name="Z_53F31130_5EA7_42BA_93EB_88A7CB743782_.wvu.FilterData" hidden="1">#REF!</definedName>
    <definedName name="Z_55213581_1831_4A94_AB4D_23E4F8BC8085_.wvu.FilterData" localSheetId="15" hidden="1">#REF!</definedName>
    <definedName name="Z_55213581_1831_4A94_AB4D_23E4F8BC8085_.wvu.FilterData" hidden="1">#REF!</definedName>
    <definedName name="Z_552B9204_1C85_45BC_B148_AF3E206BDAA2_.wvu.FilterData" localSheetId="15" hidden="1">#REF!</definedName>
    <definedName name="Z_552B9204_1C85_45BC_B148_AF3E206BDAA2_.wvu.FilterData" hidden="1">#REF!</definedName>
    <definedName name="Z_566671FC_5910_47FD_B961_1065A17D262D_.wvu.FilterData" localSheetId="15" hidden="1">#REF!</definedName>
    <definedName name="Z_566671FC_5910_47FD_B961_1065A17D262D_.wvu.FilterData" hidden="1">#REF!</definedName>
    <definedName name="Z_569D17FA_30FE_42CA_8D65_E126C1C01EC2_.wvu.FilterData" localSheetId="15" hidden="1">#REF!</definedName>
    <definedName name="Z_569D17FA_30FE_42CA_8D65_E126C1C01EC2_.wvu.FilterData" hidden="1">#REF!</definedName>
    <definedName name="Z_573E904E_5C2F_4CA2_AFCF_918B916322E4_.wvu.FilterData" localSheetId="15" hidden="1">#REF!</definedName>
    <definedName name="Z_573E904E_5C2F_4CA2_AFCF_918B916322E4_.wvu.FilterData" hidden="1">#REF!</definedName>
    <definedName name="Z_58DA6172_DC47_4A5F_B420_207BB6987764_.wvu.FilterData" localSheetId="15" hidden="1">#REF!</definedName>
    <definedName name="Z_58DA6172_DC47_4A5F_B420_207BB6987764_.wvu.FilterData" hidden="1">#REF!</definedName>
    <definedName name="Z_58FCB891_F6F4_46F2_BF6B_861E585C9231_.wvu.FilterData" localSheetId="15" hidden="1">#REF!</definedName>
    <definedName name="Z_58FCB891_F6F4_46F2_BF6B_861E585C9231_.wvu.FilterData" hidden="1">#REF!</definedName>
    <definedName name="Z_59A87EBA_E018_40E8_A580_AB2176E95D7E_.wvu.FilterData" localSheetId="15" hidden="1">#REF!</definedName>
    <definedName name="Z_59A87EBA_E018_40E8_A580_AB2176E95D7E_.wvu.FilterData" hidden="1">#REF!</definedName>
    <definedName name="Z_5A3E740D_87C0_4F85_AB6D_B402AD860D04_.wvu.FilterData" localSheetId="15" hidden="1">#REF!</definedName>
    <definedName name="Z_5A3E740D_87C0_4F85_AB6D_B402AD860D04_.wvu.FilterData" hidden="1">#REF!</definedName>
    <definedName name="Z_5B42E6B5_40AA_4D3F_B932_EF1583491CDE_.wvu.FilterData" localSheetId="15" hidden="1">#REF!</definedName>
    <definedName name="Z_5B42E6B5_40AA_4D3F_B932_EF1583491CDE_.wvu.FilterData" hidden="1">#REF!</definedName>
    <definedName name="Z_5B7B4951_7310_4C66_B906_4D046076272E_.wvu.FilterData" localSheetId="15" hidden="1">#REF!</definedName>
    <definedName name="Z_5B7B4951_7310_4C66_B906_4D046076272E_.wvu.FilterData" hidden="1">#REF!</definedName>
    <definedName name="Z_5D41F4B9_83DF_4509_9C07_453BA5A62846_.wvu.FilterData" localSheetId="15" hidden="1">#REF!</definedName>
    <definedName name="Z_5D41F4B9_83DF_4509_9C07_453BA5A62846_.wvu.FilterData" hidden="1">#REF!</definedName>
    <definedName name="Z_5DB05E9F_8F3B_4886_A6CB_2CC53331BA7A_.wvu.FilterData" localSheetId="15" hidden="1">#REF!</definedName>
    <definedName name="Z_5DB05E9F_8F3B_4886_A6CB_2CC53331BA7A_.wvu.FilterData" hidden="1">#REF!</definedName>
    <definedName name="Z_5F096896_2CB8_4B96_A0FE_9AB50EEEEFAB_.wvu.FilterData" localSheetId="15" hidden="1">#REF!</definedName>
    <definedName name="Z_5F096896_2CB8_4B96_A0FE_9AB50EEEEFAB_.wvu.FilterData" hidden="1">#REF!</definedName>
    <definedName name="Z_60DF8B29_1C1F_4B50_BDA8_B8E0C7DD04C3_.wvu.Cols" localSheetId="4" hidden="1">[429]Jurídico!$D$1:$D$65536,[429]Jurídico!$F$1:$K$65536</definedName>
    <definedName name="Z_60DF8B29_1C1F_4B50_BDA8_B8E0C7DD04C3_.wvu.Cols" hidden="1">[429]Jurídico!$D$1:$D$65536,[429]Jurídico!$F$1:$K$65536</definedName>
    <definedName name="Z_60DF8B29_1C1F_4B50_BDA8_B8E0C7DD04C3_.wvu.FilterData" localSheetId="4" hidden="1">#REF!</definedName>
    <definedName name="Z_60DF8B29_1C1F_4B50_BDA8_B8E0C7DD04C3_.wvu.FilterData" localSheetId="15" hidden="1">#REF!</definedName>
    <definedName name="Z_60DF8B29_1C1F_4B50_BDA8_B8E0C7DD04C3_.wvu.FilterData" localSheetId="9" hidden="1">#REF!</definedName>
    <definedName name="Z_60DF8B29_1C1F_4B50_BDA8_B8E0C7DD04C3_.wvu.FilterData" localSheetId="8" hidden="1">#REF!</definedName>
    <definedName name="Z_60DF8B29_1C1F_4B50_BDA8_B8E0C7DD04C3_.wvu.FilterData" hidden="1">#REF!</definedName>
    <definedName name="Z_615F4A4D_D5AB_4A04_81F5_F436484247A5_.wvu.FilterData" localSheetId="4" hidden="1">#REF!</definedName>
    <definedName name="Z_615F4A4D_D5AB_4A04_81F5_F436484247A5_.wvu.FilterData" localSheetId="15" hidden="1">#REF!</definedName>
    <definedName name="Z_615F4A4D_D5AB_4A04_81F5_F436484247A5_.wvu.FilterData" localSheetId="9" hidden="1">#REF!</definedName>
    <definedName name="Z_615F4A4D_D5AB_4A04_81F5_F436484247A5_.wvu.FilterData" localSheetId="8" hidden="1">#REF!</definedName>
    <definedName name="Z_615F4A4D_D5AB_4A04_81F5_F436484247A5_.wvu.FilterData" hidden="1">#REF!</definedName>
    <definedName name="Z_616443B5_6F0D_4082_9223_F71B54305366_.wvu.FilterData" localSheetId="4" hidden="1">#REF!</definedName>
    <definedName name="Z_616443B5_6F0D_4082_9223_F71B54305366_.wvu.FilterData" localSheetId="15" hidden="1">#REF!</definedName>
    <definedName name="Z_616443B5_6F0D_4082_9223_F71B54305366_.wvu.FilterData" localSheetId="9" hidden="1">#REF!</definedName>
    <definedName name="Z_616443B5_6F0D_4082_9223_F71B54305366_.wvu.FilterData" localSheetId="8" hidden="1">#REF!</definedName>
    <definedName name="Z_616443B5_6F0D_4082_9223_F71B54305366_.wvu.FilterData" hidden="1">#REF!</definedName>
    <definedName name="Z_631F0312_B404_409F_AF2B_39FB2D25040B_.wvu.FilterData" localSheetId="15" hidden="1">#REF!</definedName>
    <definedName name="Z_631F0312_B404_409F_AF2B_39FB2D25040B_.wvu.FilterData" hidden="1">#REF!</definedName>
    <definedName name="Z_632CF316_8294_4588_87E1_2B69E184A62B_.wvu.FilterData" localSheetId="15" hidden="1">#REF!</definedName>
    <definedName name="Z_632CF316_8294_4588_87E1_2B69E184A62B_.wvu.FilterData" hidden="1">#REF!</definedName>
    <definedName name="Z_66D1BA5F_F4AE_443C_8583_CE89D6674A73_.wvu.FilterData" localSheetId="15" hidden="1">#REF!</definedName>
    <definedName name="Z_66D1BA5F_F4AE_443C_8583_CE89D6674A73_.wvu.FilterData" hidden="1">#REF!</definedName>
    <definedName name="Z_66DD4806_8039_438A_B1CE_46CC5B464050_.wvu.FilterData" localSheetId="15" hidden="1">#REF!</definedName>
    <definedName name="Z_66DD4806_8039_438A_B1CE_46CC5B464050_.wvu.FilterData" hidden="1">#REF!</definedName>
    <definedName name="Z_67B65FDF_FF67_490E_B8E5_92DC66C9FC9D_.wvu.FilterData" localSheetId="15" hidden="1">#REF!</definedName>
    <definedName name="Z_67B65FDF_FF67_490E_B8E5_92DC66C9FC9D_.wvu.FilterData" hidden="1">#REF!</definedName>
    <definedName name="Z_68B709DF_9429_4090_9106_386C5F16C4D7_.wvu.FilterData" localSheetId="15" hidden="1">#REF!</definedName>
    <definedName name="Z_68B709DF_9429_4090_9106_386C5F16C4D7_.wvu.FilterData" hidden="1">#REF!</definedName>
    <definedName name="Z_690BC25F_5AA3_4B4B_9507_8C197E768E98_.wvu.FilterData" localSheetId="15" hidden="1">#REF!</definedName>
    <definedName name="Z_690BC25F_5AA3_4B4B_9507_8C197E768E98_.wvu.FilterData" hidden="1">#REF!</definedName>
    <definedName name="Z_6A66B8A7_491B_4A29_94A1_39F4FDA32C48_.wvu.FilterData" localSheetId="15" hidden="1">#REF!</definedName>
    <definedName name="Z_6A66B8A7_491B_4A29_94A1_39F4FDA32C48_.wvu.FilterData" hidden="1">#REF!</definedName>
    <definedName name="Z_6A6F36C8_24A1_4147_9C63_27B7978935DD_.wvu.FilterData" localSheetId="15" hidden="1">#REF!</definedName>
    <definedName name="Z_6A6F36C8_24A1_4147_9C63_27B7978935DD_.wvu.FilterData" hidden="1">#REF!</definedName>
    <definedName name="Z_6C2050D3_ABE5_4B48_B2A7_DDDD21669987_.wvu.FilterData" localSheetId="15" hidden="1">#REF!</definedName>
    <definedName name="Z_6C2050D3_ABE5_4B48_B2A7_DDDD21669987_.wvu.FilterData" hidden="1">#REF!</definedName>
    <definedName name="Z_6CD84A0B_C00D_4BC8_A655_6383CCA4B296_.wvu.FilterData" localSheetId="15" hidden="1">#REF!</definedName>
    <definedName name="Z_6CD84A0B_C00D_4BC8_A655_6383CCA4B296_.wvu.FilterData" hidden="1">#REF!</definedName>
    <definedName name="Z_6D5E5F42_E924_48A0_A50F_5BB481AFD1D5_.wvu.FilterData" localSheetId="15" hidden="1">#REF!</definedName>
    <definedName name="Z_6D5E5F42_E924_48A0_A50F_5BB481AFD1D5_.wvu.FilterData" hidden="1">#REF!</definedName>
    <definedName name="Z_6D789842_F56B_40C4_8907_F36C02855F76_.wvu.FilterData" localSheetId="15" hidden="1">#REF!</definedName>
    <definedName name="Z_6D789842_F56B_40C4_8907_F36C02855F76_.wvu.FilterData" hidden="1">#REF!</definedName>
    <definedName name="Z_6E345713_0818_471C_B54B_D890B987A0BC_.wvu.FilterData" localSheetId="15" hidden="1">#REF!</definedName>
    <definedName name="Z_6E345713_0818_471C_B54B_D890B987A0BC_.wvu.FilterData" hidden="1">#REF!</definedName>
    <definedName name="Z_701DEAE4_9CF1_491A_A54B_A6AE3235639D_.wvu.FilterData" localSheetId="15" hidden="1">#REF!</definedName>
    <definedName name="Z_701DEAE4_9CF1_491A_A54B_A6AE3235639D_.wvu.FilterData" hidden="1">#REF!</definedName>
    <definedName name="Z_7319B1DA_C8AE_4D1D_AB4C_B14141921483_.wvu.FilterData" localSheetId="15" hidden="1">#REF!</definedName>
    <definedName name="Z_7319B1DA_C8AE_4D1D_AB4C_B14141921483_.wvu.FilterData" hidden="1">#REF!</definedName>
    <definedName name="Z_75A1B66F_9EE1_4406_8264_C9BF12113183_.wvu.FilterData" localSheetId="15" hidden="1">#REF!</definedName>
    <definedName name="Z_75A1B66F_9EE1_4406_8264_C9BF12113183_.wvu.FilterData" hidden="1">#REF!</definedName>
    <definedName name="Z_7651BD63_D75B_41A5_B133_06AE6A84AE8F_.wvu.FilterData" localSheetId="15" hidden="1">#REF!</definedName>
    <definedName name="Z_7651BD63_D75B_41A5_B133_06AE6A84AE8F_.wvu.FilterData" hidden="1">#REF!</definedName>
    <definedName name="Z_767B7DB4_B657_4E6E_831B_84CA933FFCBE_.wvu.FilterData" localSheetId="15" hidden="1">#REF!</definedName>
    <definedName name="Z_767B7DB4_B657_4E6E_831B_84CA933FFCBE_.wvu.FilterData" hidden="1">#REF!</definedName>
    <definedName name="Z_76FA93EF_40A9_4929_9B4A_2213742C1620_.wvu.FilterData" localSheetId="15" hidden="1">#REF!</definedName>
    <definedName name="Z_76FA93EF_40A9_4929_9B4A_2213742C1620_.wvu.FilterData" hidden="1">#REF!</definedName>
    <definedName name="Z_78A33412_D032_45F7_9C2D_D4A31DB937D9_.wvu.FilterData" localSheetId="15" hidden="1">#REF!</definedName>
    <definedName name="Z_78A33412_D032_45F7_9C2D_D4A31DB937D9_.wvu.FilterData" hidden="1">#REF!</definedName>
    <definedName name="Z_796E4E5E_16C3_474D_B1D5_F6D39CD34051_.wvu.FilterData" localSheetId="15" hidden="1">#REF!</definedName>
    <definedName name="Z_796E4E5E_16C3_474D_B1D5_F6D39CD34051_.wvu.FilterData" hidden="1">#REF!</definedName>
    <definedName name="Z_799FF90A_59EC_11D7_9495_0002B31BFBD5_.wvu.Cols" localSheetId="4" hidden="1">#REF!,#REF!</definedName>
    <definedName name="Z_799FF90A_59EC_11D7_9495_0002B31BFBD5_.wvu.Cols" localSheetId="15" hidden="1">#REF!,#REF!</definedName>
    <definedName name="Z_799FF90A_59EC_11D7_9495_0002B31BFBD5_.wvu.Cols" localSheetId="9" hidden="1">#REF!,#REF!</definedName>
    <definedName name="Z_799FF90A_59EC_11D7_9495_0002B31BFBD5_.wvu.Cols" localSheetId="8" hidden="1">#REF!,#REF!</definedName>
    <definedName name="Z_799FF90A_59EC_11D7_9495_0002B31BFBD5_.wvu.Cols" hidden="1">#REF!,#REF!</definedName>
    <definedName name="Z_799FF90A_59EC_11D7_9495_0002B31BFBD5_.wvu.Rows" localSheetId="4" hidden="1">#REF!,#REF!,#REF!,#REF!,#REF!,#REF!,#REF!,#REF!,#REF!,#REF!,#REF!,#REF!</definedName>
    <definedName name="Z_799FF90A_59EC_11D7_9495_0002B31BFBD5_.wvu.Rows" localSheetId="15" hidden="1">#REF!,#REF!,#REF!,#REF!,#REF!,#REF!,#REF!,#REF!,#REF!,#REF!,#REF!,#REF!</definedName>
    <definedName name="Z_799FF90A_59EC_11D7_9495_0002B31BFBD5_.wvu.Rows" localSheetId="9" hidden="1">#REF!,#REF!,#REF!,#REF!,#REF!,#REF!,#REF!,#REF!,#REF!,#REF!,#REF!,#REF!</definedName>
    <definedName name="Z_799FF90A_59EC_11D7_9495_0002B31BFBD5_.wvu.Rows" localSheetId="8" hidden="1">#REF!,#REF!,#REF!,#REF!,#REF!,#REF!,#REF!,#REF!,#REF!,#REF!,#REF!,#REF!</definedName>
    <definedName name="Z_799FF90A_59EC_11D7_9495_0002B31BFBD5_.wvu.Rows" hidden="1">#REF!,#REF!,#REF!,#REF!,#REF!,#REF!,#REF!,#REF!,#REF!,#REF!,#REF!,#REF!</definedName>
    <definedName name="Z_7BFA9C41_C881_48A8_90C2_F93F8E16E599_.wvu.FilterData" localSheetId="4" hidden="1">#REF!</definedName>
    <definedName name="Z_7BFA9C41_C881_48A8_90C2_F93F8E16E599_.wvu.FilterData" localSheetId="15" hidden="1">#REF!</definedName>
    <definedName name="Z_7BFA9C41_C881_48A8_90C2_F93F8E16E599_.wvu.FilterData" localSheetId="9" hidden="1">#REF!</definedName>
    <definedName name="Z_7BFA9C41_C881_48A8_90C2_F93F8E16E599_.wvu.FilterData" localSheetId="8" hidden="1">#REF!</definedName>
    <definedName name="Z_7BFA9C41_C881_48A8_90C2_F93F8E16E599_.wvu.FilterData" hidden="1">#REF!</definedName>
    <definedName name="Z_7BFBCE1E_B6C5_4BAC_AD95_2B50D2ED28AB_.wvu.FilterData" localSheetId="4" hidden="1">#REF!</definedName>
    <definedName name="Z_7BFBCE1E_B6C5_4BAC_AD95_2B50D2ED28AB_.wvu.FilterData" localSheetId="15" hidden="1">#REF!</definedName>
    <definedName name="Z_7BFBCE1E_B6C5_4BAC_AD95_2B50D2ED28AB_.wvu.FilterData" localSheetId="9" hidden="1">#REF!</definedName>
    <definedName name="Z_7BFBCE1E_B6C5_4BAC_AD95_2B50D2ED28AB_.wvu.FilterData" localSheetId="8" hidden="1">#REF!</definedName>
    <definedName name="Z_7BFBCE1E_B6C5_4BAC_AD95_2B50D2ED28AB_.wvu.FilterData" hidden="1">#REF!</definedName>
    <definedName name="Z_7C6FEBF3_4382_4282_BBB0_E0269BEE42DE_.wvu.FilterData" localSheetId="4" hidden="1">#REF!</definedName>
    <definedName name="Z_7C6FEBF3_4382_4282_BBB0_E0269BEE42DE_.wvu.FilterData" localSheetId="15" hidden="1">#REF!</definedName>
    <definedName name="Z_7C6FEBF3_4382_4282_BBB0_E0269BEE42DE_.wvu.FilterData" localSheetId="9" hidden="1">#REF!</definedName>
    <definedName name="Z_7C6FEBF3_4382_4282_BBB0_E0269BEE42DE_.wvu.FilterData" localSheetId="8" hidden="1">#REF!</definedName>
    <definedName name="Z_7C6FEBF3_4382_4282_BBB0_E0269BEE42DE_.wvu.FilterData" hidden="1">#REF!</definedName>
    <definedName name="Z_7D057642_92FA_4DD6_84C5_B10B17893E1F_.wvu.FilterData" localSheetId="15" hidden="1">#REF!</definedName>
    <definedName name="Z_7D057642_92FA_4DD6_84C5_B10B17893E1F_.wvu.FilterData" hidden="1">#REF!</definedName>
    <definedName name="Z_7ED5F3D1_B838_492E_9467_7E7CE6B348ED_.wvu.FilterData" localSheetId="15" hidden="1">#REF!</definedName>
    <definedName name="Z_7ED5F3D1_B838_492E_9467_7E7CE6B348ED_.wvu.FilterData" hidden="1">#REF!</definedName>
    <definedName name="Z_8090FD3B_94DF_4ACF_9708_D5B9ADEFD29C_.wvu.FilterData" localSheetId="15" hidden="1">#REF!</definedName>
    <definedName name="Z_8090FD3B_94DF_4ACF_9708_D5B9ADEFD29C_.wvu.FilterData" hidden="1">#REF!</definedName>
    <definedName name="Z_8149A5A7_8307_4FA6_B457_A66B8A6DFABD_.wvu.FilterData" localSheetId="15" hidden="1">#REF!</definedName>
    <definedName name="Z_8149A5A7_8307_4FA6_B457_A66B8A6DFABD_.wvu.FilterData" hidden="1">#REF!</definedName>
    <definedName name="Z_819A0FD3_B678_47E8_9DFB_641B3990B590_.wvu.FilterData" localSheetId="15" hidden="1">#REF!</definedName>
    <definedName name="Z_819A0FD3_B678_47E8_9DFB_641B3990B590_.wvu.FilterData" hidden="1">#REF!</definedName>
    <definedName name="Z_82999604_BD48_4054_BDCB_CB8B074A34A3_.wvu.FilterData" localSheetId="15" hidden="1">#REF!</definedName>
    <definedName name="Z_82999604_BD48_4054_BDCB_CB8B074A34A3_.wvu.FilterData" hidden="1">#REF!</definedName>
    <definedName name="Z_8473B3F0_0740_4E9F_9BAE_9113E5077DE8_.wvu.FilterData" localSheetId="15" hidden="1">#REF!</definedName>
    <definedName name="Z_8473B3F0_0740_4E9F_9BAE_9113E5077DE8_.wvu.FilterData" hidden="1">#REF!</definedName>
    <definedName name="Z_85A83A94_71B4_44C8_8B5A_68CAA2461241_.wvu.FilterData" localSheetId="15" hidden="1">#REF!</definedName>
    <definedName name="Z_85A83A94_71B4_44C8_8B5A_68CAA2461241_.wvu.FilterData" hidden="1">#REF!</definedName>
    <definedName name="Z_86E0C273_91AF_11D7_9C1E_0004231B06E7_.wvu.FilterData" localSheetId="15" hidden="1">#REF!</definedName>
    <definedName name="Z_86E0C273_91AF_11D7_9C1E_0004231B06E7_.wvu.FilterData" hidden="1">#REF!</definedName>
    <definedName name="Z_87F04A72_68BF_497D_8569_47D1A3B89590_.wvu.FilterData" localSheetId="15" hidden="1">#REF!</definedName>
    <definedName name="Z_87F04A72_68BF_497D_8569_47D1A3B89590_.wvu.FilterData" hidden="1">#REF!</definedName>
    <definedName name="Z_893CBEFD_F317_41F0_BA87_CC1860E1F73B_.wvu.FilterData" localSheetId="15" hidden="1">#REF!</definedName>
    <definedName name="Z_893CBEFD_F317_41F0_BA87_CC1860E1F73B_.wvu.FilterData" hidden="1">#REF!</definedName>
    <definedName name="Z_89D83FA2_2F4F_4275_9074_3A6247C2CDA6_.wvu.FilterData" localSheetId="15" hidden="1">#REF!</definedName>
    <definedName name="Z_89D83FA2_2F4F_4275_9074_3A6247C2CDA6_.wvu.FilterData" hidden="1">#REF!</definedName>
    <definedName name="Z_8B2E8E84_1A68_4B75_A867_04E8EAC8E685_.wvu.FilterData" localSheetId="15" hidden="1">#REF!</definedName>
    <definedName name="Z_8B2E8E84_1A68_4B75_A867_04E8EAC8E685_.wvu.FilterData" hidden="1">#REF!</definedName>
    <definedName name="Z_8B5FADF8_BAFC_44E0_9D1D_DE21657D83CA_.wvu.FilterData" localSheetId="15" hidden="1">#REF!</definedName>
    <definedName name="Z_8B5FADF8_BAFC_44E0_9D1D_DE21657D83CA_.wvu.FilterData" hidden="1">#REF!</definedName>
    <definedName name="Z_8CBA7976_3F45_4926_8F5C_251343B1DCDB_.wvu.FilterData" localSheetId="15" hidden="1">#REF!</definedName>
    <definedName name="Z_8CBA7976_3F45_4926_8F5C_251343B1DCDB_.wvu.FilterData" hidden="1">#REF!</definedName>
    <definedName name="Z_8D213052_8AFD_4E06_B410_DCB431062572_.wvu.FilterData" localSheetId="15" hidden="1">#REF!</definedName>
    <definedName name="Z_8D213052_8AFD_4E06_B410_DCB431062572_.wvu.FilterData" hidden="1">#REF!</definedName>
    <definedName name="Z_8EA755F4_0515_4AA0_970C_55F473C7FD9B_.wvu.FilterData" localSheetId="15" hidden="1">#REF!</definedName>
    <definedName name="Z_8EA755F4_0515_4AA0_970C_55F473C7FD9B_.wvu.FilterData" hidden="1">#REF!</definedName>
    <definedName name="Z_8F33F4E3_A14E_4DD4_ADD4_B19023A45B10_.wvu.FilterData" localSheetId="15" hidden="1">#REF!</definedName>
    <definedName name="Z_8F33F4E3_A14E_4DD4_ADD4_B19023A45B10_.wvu.FilterData" hidden="1">#REF!</definedName>
    <definedName name="Z_901BF8EA_CA8A_411C_8FD3_BCB793FCF48A_.wvu.FilterData" localSheetId="15" hidden="1">#REF!</definedName>
    <definedName name="Z_901BF8EA_CA8A_411C_8FD3_BCB793FCF48A_.wvu.FilterData" hidden="1">#REF!</definedName>
    <definedName name="Z_91488B6D_F045_4050_BA1B_41C2E3B3B10A_.wvu.FilterData" localSheetId="15" hidden="1">#REF!</definedName>
    <definedName name="Z_91488B6D_F045_4050_BA1B_41C2E3B3B10A_.wvu.FilterData" hidden="1">#REF!</definedName>
    <definedName name="Z_92919032_3A1D_4E0A_A8D8_FD23494D13A8_.wvu.FilterData" localSheetId="15" hidden="1">#REF!</definedName>
    <definedName name="Z_92919032_3A1D_4E0A_A8D8_FD23494D13A8_.wvu.FilterData" hidden="1">#REF!</definedName>
    <definedName name="Z_9587B38A_B060_410B_8598_4B23623A371C_.wvu.FilterData" localSheetId="15" hidden="1">#REF!</definedName>
    <definedName name="Z_9587B38A_B060_410B_8598_4B23623A371C_.wvu.FilterData" hidden="1">#REF!</definedName>
    <definedName name="Z_96EB0306_BB94_45E8_9D0D_4C07A6623010_.wvu.FilterData" localSheetId="15" hidden="1">#REF!</definedName>
    <definedName name="Z_96EB0306_BB94_45E8_9D0D_4C07A6623010_.wvu.FilterData" hidden="1">#REF!</definedName>
    <definedName name="Z_97666733_8666_4F9D_9588_AF9B6CF9224C_.wvu.FilterData" localSheetId="15" hidden="1">#REF!</definedName>
    <definedName name="Z_97666733_8666_4F9D_9588_AF9B6CF9224C_.wvu.FilterData" hidden="1">#REF!</definedName>
    <definedName name="Z_98599B4F_1D05_4040_9183_E1D7A1DDEB9C_.wvu.FilterData" localSheetId="15" hidden="1">#REF!</definedName>
    <definedName name="Z_98599B4F_1D05_4040_9183_E1D7A1DDEB9C_.wvu.FilterData" hidden="1">#REF!</definedName>
    <definedName name="Z_98C8BF36_C172_45C3_8EFB_521E6ACCA0D3_.wvu.FilterData" localSheetId="15" hidden="1">#REF!</definedName>
    <definedName name="Z_98C8BF36_C172_45C3_8EFB_521E6ACCA0D3_.wvu.FilterData" hidden="1">#REF!</definedName>
    <definedName name="Z_9A372634_7C2D_4502_BF44_0C63FD1FB6D2_.wvu.FilterData" localSheetId="15" hidden="1">#REF!</definedName>
    <definedName name="Z_9A372634_7C2D_4502_BF44_0C63FD1FB6D2_.wvu.FilterData" hidden="1">#REF!</definedName>
    <definedName name="Z_9A5CC0D4_28E7_4461_BE2E_802002496535_.wvu.FilterData" localSheetId="15" hidden="1">#REF!</definedName>
    <definedName name="Z_9A5CC0D4_28E7_4461_BE2E_802002496535_.wvu.FilterData" hidden="1">#REF!</definedName>
    <definedName name="Z_9C86BF25_210A_4B5C_9F2A_856CA801294A_.wvu.FilterData" localSheetId="15" hidden="1">#REF!</definedName>
    <definedName name="Z_9C86BF25_210A_4B5C_9F2A_856CA801294A_.wvu.FilterData" hidden="1">#REF!</definedName>
    <definedName name="Z_9C8AF864_7E20_415C_848E_C2849E8CBF0C_.wvu.FilterData" localSheetId="15" hidden="1">#REF!</definedName>
    <definedName name="Z_9C8AF864_7E20_415C_848E_C2849E8CBF0C_.wvu.FilterData" hidden="1">#REF!</definedName>
    <definedName name="Z_9E7B61E2_2701_4257_A261_86548A6D7D7C_.wvu.FilterData" localSheetId="15" hidden="1">#REF!</definedName>
    <definedName name="Z_9E7B61E2_2701_4257_A261_86548A6D7D7C_.wvu.FilterData" hidden="1">#REF!</definedName>
    <definedName name="Z_A0276843_5A14_4A7A_AD1C_583475FE9ED2_.wvu.FilterData" localSheetId="15" hidden="1">#REF!</definedName>
    <definedName name="Z_A0276843_5A14_4A7A_AD1C_583475FE9ED2_.wvu.FilterData" hidden="1">#REF!</definedName>
    <definedName name="Z_A2CB926C_E33A_4E38_9626_682814771DB1_.wvu.FilterData" localSheetId="15" hidden="1">#REF!</definedName>
    <definedName name="Z_A2CB926C_E33A_4E38_9626_682814771DB1_.wvu.FilterData" hidden="1">#REF!</definedName>
    <definedName name="Z_A320C8A7_8D87_4204_85D4_AE25493D1363_.wvu.FilterData" localSheetId="15" hidden="1">#REF!</definedName>
    <definedName name="Z_A320C8A7_8D87_4204_85D4_AE25493D1363_.wvu.FilterData" hidden="1">#REF!</definedName>
    <definedName name="Z_A5F4C2AC_640B_40D9_88C9_69B3215DBE96_.wvu.FilterData" localSheetId="15" hidden="1">#REF!</definedName>
    <definedName name="Z_A5F4C2AC_640B_40D9_88C9_69B3215DBE96_.wvu.FilterData" hidden="1">#REF!</definedName>
    <definedName name="Z_A686C168_1672_48B1_ADFD_481A1276CC81_.wvu.FilterData" localSheetId="15" hidden="1">#REF!</definedName>
    <definedName name="Z_A686C168_1672_48B1_ADFD_481A1276CC81_.wvu.FilterData" hidden="1">#REF!</definedName>
    <definedName name="Z_A933351F_4BD3_4901_98D5_53D192BD61DC_.wvu.FilterData" localSheetId="15" hidden="1">#REF!</definedName>
    <definedName name="Z_A933351F_4BD3_4901_98D5_53D192BD61DC_.wvu.FilterData" hidden="1">#REF!</definedName>
    <definedName name="Z_AA0BD2F5_1513_40DB_B224_CC27CA57E181_.wvu.FilterData" localSheetId="15" hidden="1">#REF!</definedName>
    <definedName name="Z_AA0BD2F5_1513_40DB_B224_CC27CA57E181_.wvu.FilterData" hidden="1">#REF!</definedName>
    <definedName name="Z_AA329A38_94E6_4014_8D54_EFB48C7FA433_.wvu.FilterData" localSheetId="15" hidden="1">#REF!</definedName>
    <definedName name="Z_AA329A38_94E6_4014_8D54_EFB48C7FA433_.wvu.FilterData" hidden="1">#REF!</definedName>
    <definedName name="Z_AC5679A6_5A24_441C_BBA3_F0C9D8E8E441_.wvu.FilterData" localSheetId="15" hidden="1">#REF!</definedName>
    <definedName name="Z_AC5679A6_5A24_441C_BBA3_F0C9D8E8E441_.wvu.FilterData" hidden="1">#REF!</definedName>
    <definedName name="Z_ACE528A7_3516_429C_8E77_FA07F86ED2D8_.wvu.Cols" localSheetId="15" hidden="1">#REF!</definedName>
    <definedName name="Z_ACE528A7_3516_429C_8E77_FA07F86ED2D8_.wvu.Cols" hidden="1">#REF!</definedName>
    <definedName name="Z_AE302359_F16A_4874_8921_3865B0ECD878_.wvu.FilterData" localSheetId="15" hidden="1">#REF!</definedName>
    <definedName name="Z_AE302359_F16A_4874_8921_3865B0ECD878_.wvu.FilterData" hidden="1">#REF!</definedName>
    <definedName name="Z_AF0BF736_181F_4A59_8FB9_D3BCA8E591F7_.wvu.FilterData" localSheetId="15" hidden="1">#REF!</definedName>
    <definedName name="Z_AF0BF736_181F_4A59_8FB9_D3BCA8E591F7_.wvu.FilterData" hidden="1">#REF!</definedName>
    <definedName name="Z_AF12B415_1D2E_4088_9C86_BB0173951217_.wvu.FilterData" localSheetId="15" hidden="1">#REF!</definedName>
    <definedName name="Z_AF12B415_1D2E_4088_9C86_BB0173951217_.wvu.FilterData" hidden="1">#REF!</definedName>
    <definedName name="Z_AF537E87_E5DE_4792_8C82_FFA1FC35463A_.wvu.FilterData" localSheetId="15" hidden="1">#REF!</definedName>
    <definedName name="Z_AF537E87_E5DE_4792_8C82_FFA1FC35463A_.wvu.FilterData" hidden="1">#REF!</definedName>
    <definedName name="Z_B1269BAB_A618_45E5_8379_9ECE98405A14_.wvu.FilterData" localSheetId="15" hidden="1">#REF!</definedName>
    <definedName name="Z_B1269BAB_A618_45E5_8379_9ECE98405A14_.wvu.FilterData" hidden="1">#REF!</definedName>
    <definedName name="Z_B20EEB3D_E9E6_496E_8678_B417DDC74718_.wvu.FilterData" localSheetId="15" hidden="1">#REF!</definedName>
    <definedName name="Z_B20EEB3D_E9E6_496E_8678_B417DDC74718_.wvu.FilterData" hidden="1">#REF!</definedName>
    <definedName name="Z_B4864B96_AD18_4114_8AFA_A8BAA8915737_.wvu.FilterData" localSheetId="15" hidden="1">#REF!</definedName>
    <definedName name="Z_B4864B96_AD18_4114_8AFA_A8BAA8915737_.wvu.FilterData" hidden="1">#REF!</definedName>
    <definedName name="Z_B645C4A8_1830_42C7_9DBF_0F519499A6CE_.wvu.FilterData" localSheetId="15" hidden="1">#REF!</definedName>
    <definedName name="Z_B645C4A8_1830_42C7_9DBF_0F519499A6CE_.wvu.FilterData" hidden="1">#REF!</definedName>
    <definedName name="Z_B7475313_60A1_440E_A07B_6B97978B34F2_.wvu.FilterData" localSheetId="15" hidden="1">#REF!</definedName>
    <definedName name="Z_B7475313_60A1_440E_A07B_6B97978B34F2_.wvu.FilterData" hidden="1">#REF!</definedName>
    <definedName name="Z_B891B51F_1CA2_435F_A819_8A494B08D3EE_.wvu.FilterData" localSheetId="15" hidden="1">#REF!</definedName>
    <definedName name="Z_B891B51F_1CA2_435F_A819_8A494B08D3EE_.wvu.FilterData" hidden="1">#REF!</definedName>
    <definedName name="Z_B8CE2FA5_D3F2_48A0_8603_A3FBA2808CB4_.wvu.FilterData" localSheetId="15" hidden="1">#REF!</definedName>
    <definedName name="Z_B8CE2FA5_D3F2_48A0_8603_A3FBA2808CB4_.wvu.FilterData" hidden="1">#REF!</definedName>
    <definedName name="Z_B9837360_94DA_11D7_9C1E_0004231B06E7_.wvu.FilterData" localSheetId="15" hidden="1">#REF!</definedName>
    <definedName name="Z_B9837360_94DA_11D7_9C1E_0004231B06E7_.wvu.FilterData" hidden="1">#REF!</definedName>
    <definedName name="Z_BBE1AFA0_C6F6_4019_9D53_075DA4654337_.wvu.FilterData" localSheetId="15" hidden="1">#REF!</definedName>
    <definedName name="Z_BBE1AFA0_C6F6_4019_9D53_075DA4654337_.wvu.FilterData" hidden="1">#REF!</definedName>
    <definedName name="Z_BC0EED6A_3F15_49FF_A48F_B40AC74B528A_.wvu.FilterData" localSheetId="15" hidden="1">#REF!</definedName>
    <definedName name="Z_BC0EED6A_3F15_49FF_A48F_B40AC74B528A_.wvu.FilterData" hidden="1">#REF!</definedName>
    <definedName name="Z_BC4212E8_2D54_48E9_A2B4_66875F86EBEF_.wvu.FilterData" localSheetId="15" hidden="1">#REF!</definedName>
    <definedName name="Z_BC4212E8_2D54_48E9_A2B4_66875F86EBEF_.wvu.FilterData" hidden="1">#REF!</definedName>
    <definedName name="Z_BE48B5BF_102F_4FB8_8807_DA126440E01B_.wvu.FilterData" localSheetId="15" hidden="1">#REF!</definedName>
    <definedName name="Z_BE48B5BF_102F_4FB8_8807_DA126440E01B_.wvu.FilterData" hidden="1">#REF!</definedName>
    <definedName name="Z_BE949522_4A35_4352_9A91_0CE0E28D3461_.wvu.FilterData" localSheetId="15" hidden="1">#REF!</definedName>
    <definedName name="Z_BE949522_4A35_4352_9A91_0CE0E28D3461_.wvu.FilterData" hidden="1">#REF!</definedName>
    <definedName name="Z_C1310828_8567_4952_A9D3_7183F1221321_.wvu.FilterData" localSheetId="15" hidden="1">#REF!</definedName>
    <definedName name="Z_C1310828_8567_4952_A9D3_7183F1221321_.wvu.FilterData" hidden="1">#REF!</definedName>
    <definedName name="Z_C581774C_2FCD_4906_B930_CCB3F9F9A50B_.wvu.FilterData" localSheetId="15" hidden="1">#REF!</definedName>
    <definedName name="Z_C581774C_2FCD_4906_B930_CCB3F9F9A50B_.wvu.FilterData" hidden="1">#REF!</definedName>
    <definedName name="Z_C67C9A44_7556_4756_AC39_E00F137116ED_.wvu.FilterData" localSheetId="15" hidden="1">#REF!</definedName>
    <definedName name="Z_C67C9A44_7556_4756_AC39_E00F137116ED_.wvu.FilterData" hidden="1">#REF!</definedName>
    <definedName name="Z_C908089F_9A5A_11D7_9C1E_0004231B06E7_.wvu.FilterData" localSheetId="15" hidden="1">#REF!</definedName>
    <definedName name="Z_C908089F_9A5A_11D7_9C1E_0004231B06E7_.wvu.FilterData" hidden="1">#REF!</definedName>
    <definedName name="Z_C942EE3A_8DBF_41D7_ADAF_F43C01F31E23_.wvu.FilterData" localSheetId="15" hidden="1">#REF!</definedName>
    <definedName name="Z_C942EE3A_8DBF_41D7_ADAF_F43C01F31E23_.wvu.FilterData" hidden="1">#REF!</definedName>
    <definedName name="Z_CB8FB7EE_B771_11D7_9C1E_0004231B06E7_.wvu.FilterData" localSheetId="15" hidden="1">#REF!</definedName>
    <definedName name="Z_CB8FB7EE_B771_11D7_9C1E_0004231B06E7_.wvu.FilterData" hidden="1">#REF!</definedName>
    <definedName name="Z_CB8FB7F1_B771_11D7_9C1E_0004231B06E7_.wvu.FilterData" localSheetId="15" hidden="1">#REF!</definedName>
    <definedName name="Z_CB8FB7F1_B771_11D7_9C1E_0004231B06E7_.wvu.FilterData" hidden="1">#REF!</definedName>
    <definedName name="Z_CD48E0DF_E307_492A_9CFD_ADF6DE6ECCFB_.wvu.FilterData" localSheetId="15" hidden="1">#REF!</definedName>
    <definedName name="Z_CD48E0DF_E307_492A_9CFD_ADF6DE6ECCFB_.wvu.FilterData" hidden="1">#REF!</definedName>
    <definedName name="Z_CDAD3BC7_95B1_4949_91B3_EAB234D2A550_.wvu.FilterData" localSheetId="15" hidden="1">#REF!</definedName>
    <definedName name="Z_CDAD3BC7_95B1_4949_91B3_EAB234D2A550_.wvu.FilterData" hidden="1">#REF!</definedName>
    <definedName name="Z_CE1A6073_4007_44EE_88D3_3C79CF746C78_.wvu.FilterData" localSheetId="15" hidden="1">#REF!</definedName>
    <definedName name="Z_CE1A6073_4007_44EE_88D3_3C79CF746C78_.wvu.FilterData" hidden="1">#REF!</definedName>
    <definedName name="Z_D0500033_B90B_46E5_BD62_60D0DA033A55_.wvu.FilterData" localSheetId="15" hidden="1">#REF!</definedName>
    <definedName name="Z_D0500033_B90B_46E5_BD62_60D0DA033A55_.wvu.FilterData" hidden="1">#REF!</definedName>
    <definedName name="Z_D11C04A2_606C_4EF4_9AD3_4865E5EFAE70_.wvu.FilterData" localSheetId="15" hidden="1">#REF!</definedName>
    <definedName name="Z_D11C04A2_606C_4EF4_9AD3_4865E5EFAE70_.wvu.FilterData" hidden="1">#REF!</definedName>
    <definedName name="Z_D1371C66_ADFD_11D7_9C1E_0004231B06E7_.wvu.FilterData" localSheetId="15" hidden="1">#REF!</definedName>
    <definedName name="Z_D1371C66_ADFD_11D7_9C1E_0004231B06E7_.wvu.FilterData" hidden="1">#REF!</definedName>
    <definedName name="Z_D1371C82_ADFD_11D7_9C1E_0004231B06E7_.wvu.FilterData" localSheetId="15" hidden="1">#REF!</definedName>
    <definedName name="Z_D1371C82_ADFD_11D7_9C1E_0004231B06E7_.wvu.FilterData" hidden="1">#REF!</definedName>
    <definedName name="Z_D1371C98_ADFD_11D7_9C1E_0004231B06E7_.wvu.FilterData" localSheetId="15" hidden="1">#REF!</definedName>
    <definedName name="Z_D1371C98_ADFD_11D7_9C1E_0004231B06E7_.wvu.FilterData" hidden="1">#REF!</definedName>
    <definedName name="Z_D15727E9_9BC2_420E_AC98_E8E9B60BD754_.wvu.FilterData" localSheetId="15" hidden="1">#REF!</definedName>
    <definedName name="Z_D15727E9_9BC2_420E_AC98_E8E9B60BD754_.wvu.FilterData" hidden="1">#REF!</definedName>
    <definedName name="Z_D371D622_5497_46A4_826D_01F2F492E39D_.wvu.FilterData" localSheetId="15" hidden="1">#REF!</definedName>
    <definedName name="Z_D371D622_5497_46A4_826D_01F2F492E39D_.wvu.FilterData" hidden="1">#REF!</definedName>
    <definedName name="Z_D3FF2053_BD11_4CA8_9648_A06F387C0C79_.wvu.FilterData" localSheetId="15" hidden="1">#REF!</definedName>
    <definedName name="Z_D3FF2053_BD11_4CA8_9648_A06F387C0C79_.wvu.FilterData" hidden="1">#REF!</definedName>
    <definedName name="Z_D4D6DC3A_302F_4BF4_8221_EFB7EA05B30F_.wvu.FilterData" localSheetId="15" hidden="1">#REF!</definedName>
    <definedName name="Z_D4D6DC3A_302F_4BF4_8221_EFB7EA05B30F_.wvu.FilterData" hidden="1">#REF!</definedName>
    <definedName name="Z_D4FF4BA0_F9BE_4CEE_B334_FBD19DA86BF4_.wvu.FilterData" localSheetId="15" hidden="1">#REF!</definedName>
    <definedName name="Z_D4FF4BA0_F9BE_4CEE_B334_FBD19DA86BF4_.wvu.FilterData" hidden="1">#REF!</definedName>
    <definedName name="Z_D5810466_54E3_455B_B341_3E7B86FB72D3_.wvu.FilterData" localSheetId="15" hidden="1">#REF!</definedName>
    <definedName name="Z_D5810466_54E3_455B_B341_3E7B86FB72D3_.wvu.FilterData" hidden="1">#REF!</definedName>
    <definedName name="Z_D60B1DF7_D653_4F01_B5AD_6A66E578C24F_.wvu.FilterData" localSheetId="15" hidden="1">#REF!</definedName>
    <definedName name="Z_D60B1DF7_D653_4F01_B5AD_6A66E578C24F_.wvu.FilterData" hidden="1">#REF!</definedName>
    <definedName name="Z_D684BA0E_B94B_4BF7_8F27_4E3A1924425C_.wvu.FilterData" localSheetId="15" hidden="1">#REF!</definedName>
    <definedName name="Z_D684BA0E_B94B_4BF7_8F27_4E3A1924425C_.wvu.FilterData" hidden="1">#REF!</definedName>
    <definedName name="Z_D9443332_B48E_4E65_8F23_AC96FB75A5A9_.wvu.FilterData" localSheetId="15" hidden="1">#REF!</definedName>
    <definedName name="Z_D9443332_B48E_4E65_8F23_AC96FB75A5A9_.wvu.FilterData" hidden="1">#REF!</definedName>
    <definedName name="Z_DAA35AF8_874B_4671_A195_994D9700CFB0_.wvu.FilterData" localSheetId="15" hidden="1">#REF!</definedName>
    <definedName name="Z_DAA35AF8_874B_4671_A195_994D9700CFB0_.wvu.FilterData" hidden="1">#REF!</definedName>
    <definedName name="Z_DB31579F_8662_40C5_BB19_660F0F7B70E5_.wvu.FilterData" localSheetId="15" hidden="1">#REF!</definedName>
    <definedName name="Z_DB31579F_8662_40C5_BB19_660F0F7B70E5_.wvu.FilterData" hidden="1">#REF!</definedName>
    <definedName name="Z_DB349C77_BBCF_4BF0_8906_770DC9CEB279_.wvu.FilterData" localSheetId="15" hidden="1">#REF!</definedName>
    <definedName name="Z_DB349C77_BBCF_4BF0_8906_770DC9CEB279_.wvu.FilterData" hidden="1">#REF!</definedName>
    <definedName name="Z_DBA9A16F_C863_43D6_BEF6_4907AD7FF11A_.wvu.FilterData" localSheetId="15" hidden="1">#REF!</definedName>
    <definedName name="Z_DBA9A16F_C863_43D6_BEF6_4907AD7FF11A_.wvu.FilterData" hidden="1">#REF!</definedName>
    <definedName name="Z_DC39DC03_5BF1_41DE_A26D_8DA774859990_.wvu.FilterData" localSheetId="15" hidden="1">#REF!</definedName>
    <definedName name="Z_DC39DC03_5BF1_41DE_A26D_8DA774859990_.wvu.FilterData" hidden="1">#REF!</definedName>
    <definedName name="Z_DC4BE57B_E9B6_4823_AAB5_0B4AD0A1C9F8_.wvu.FilterData" localSheetId="15" hidden="1">#REF!</definedName>
    <definedName name="Z_DC4BE57B_E9B6_4823_AAB5_0B4AD0A1C9F8_.wvu.FilterData" hidden="1">#REF!</definedName>
    <definedName name="Z_DD40B456_B833_4D7B_A3C9_47AA2D6A0830_.wvu.FilterData" localSheetId="15" hidden="1">#REF!</definedName>
    <definedName name="Z_DD40B456_B833_4D7B_A3C9_47AA2D6A0830_.wvu.FilterData" hidden="1">#REF!</definedName>
    <definedName name="Z_DDC9046D_2716_4CA3_9471_7091058B3C12_.wvu.FilterData" localSheetId="15" hidden="1">#REF!</definedName>
    <definedName name="Z_DDC9046D_2716_4CA3_9471_7091058B3C12_.wvu.FilterData" hidden="1">#REF!</definedName>
    <definedName name="Z_DF3B204A_F509_4DA0_BCB7_F89536B5FEBF_.wvu.FilterData" localSheetId="15" hidden="1">#REF!</definedName>
    <definedName name="Z_DF3B204A_F509_4DA0_BCB7_F89536B5FEBF_.wvu.FilterData" hidden="1">#REF!</definedName>
    <definedName name="Z_E3FFE9E0_6C4F_4FB4_A56E_FBE96871B5C8_.wvu.Cols" localSheetId="4" hidden="1">[429]Jurídico!$D$1:$D$65536,[429]Jurídico!$F$1:$K$65536</definedName>
    <definedName name="Z_E3FFE9E0_6C4F_4FB4_A56E_FBE96871B5C8_.wvu.Cols" hidden="1">[429]Jurídico!$D$1:$D$65536,[429]Jurídico!$F$1:$K$65536</definedName>
    <definedName name="Z_E3FFE9E0_6C4F_4FB4_A56E_FBE96871B5C8_.wvu.FilterData" localSheetId="4" hidden="1">#REF!</definedName>
    <definedName name="Z_E3FFE9E0_6C4F_4FB4_A56E_FBE96871B5C8_.wvu.FilterData" localSheetId="15" hidden="1">#REF!</definedName>
    <definedName name="Z_E3FFE9E0_6C4F_4FB4_A56E_FBE96871B5C8_.wvu.FilterData" localSheetId="9" hidden="1">#REF!</definedName>
    <definedName name="Z_E3FFE9E0_6C4F_4FB4_A56E_FBE96871B5C8_.wvu.FilterData" localSheetId="8" hidden="1">#REF!</definedName>
    <definedName name="Z_E3FFE9E0_6C4F_4FB4_A56E_FBE96871B5C8_.wvu.FilterData" hidden="1">#REF!</definedName>
    <definedName name="Z_E42D429F_E4E8_41D2_9176_83C726BAF8E3_.wvu.FilterData" localSheetId="4" hidden="1">#REF!</definedName>
    <definedName name="Z_E42D429F_E4E8_41D2_9176_83C726BAF8E3_.wvu.FilterData" localSheetId="15" hidden="1">#REF!</definedName>
    <definedName name="Z_E42D429F_E4E8_41D2_9176_83C726BAF8E3_.wvu.FilterData" localSheetId="9" hidden="1">#REF!</definedName>
    <definedName name="Z_E42D429F_E4E8_41D2_9176_83C726BAF8E3_.wvu.FilterData" localSheetId="8" hidden="1">#REF!</definedName>
    <definedName name="Z_E42D429F_E4E8_41D2_9176_83C726BAF8E3_.wvu.FilterData" hidden="1">#REF!</definedName>
    <definedName name="Z_E491B72F_902A_11D7_9C1E_0004231B06E7_.wvu.FilterData" localSheetId="4" hidden="1">#REF!</definedName>
    <definedName name="Z_E491B72F_902A_11D7_9C1E_0004231B06E7_.wvu.FilterData" localSheetId="15" hidden="1">#REF!</definedName>
    <definedName name="Z_E491B72F_902A_11D7_9C1E_0004231B06E7_.wvu.FilterData" localSheetId="9" hidden="1">#REF!</definedName>
    <definedName name="Z_E491B72F_902A_11D7_9C1E_0004231B06E7_.wvu.FilterData" localSheetId="8" hidden="1">#REF!</definedName>
    <definedName name="Z_E491B72F_902A_11D7_9C1E_0004231B06E7_.wvu.FilterData" hidden="1">#REF!</definedName>
    <definedName name="Z_E491B77E_902A_11D7_9C1E_0004231B06E7_.wvu.FilterData" localSheetId="15" hidden="1">#REF!</definedName>
    <definedName name="Z_E491B77E_902A_11D7_9C1E_0004231B06E7_.wvu.FilterData" hidden="1">#REF!</definedName>
    <definedName name="Z_E4A534A8_CD89_4423_9F3F_8134353F3CAC_.wvu.FilterData" localSheetId="15" hidden="1">#REF!</definedName>
    <definedName name="Z_E4A534A8_CD89_4423_9F3F_8134353F3CAC_.wvu.FilterData" hidden="1">#REF!</definedName>
    <definedName name="Z_E4E1532E_DC25_47E7_8CAC_8E70342889F1_.wvu.FilterData" localSheetId="15" hidden="1">#REF!</definedName>
    <definedName name="Z_E4E1532E_DC25_47E7_8CAC_8E70342889F1_.wvu.FilterData" hidden="1">#REF!</definedName>
    <definedName name="Z_E74731A0_5CEF_4B97_AFDD_B1DCA3953478_.wvu.FilterData" localSheetId="15" hidden="1">#REF!</definedName>
    <definedName name="Z_E74731A0_5CEF_4B97_AFDD_B1DCA3953478_.wvu.FilterData" hidden="1">#REF!</definedName>
    <definedName name="Z_E7582842_0D7F_4174_A223_2AB1DD8C9047_.wvu.FilterData" localSheetId="15" hidden="1">#REF!</definedName>
    <definedName name="Z_E7582842_0D7F_4174_A223_2AB1DD8C9047_.wvu.FilterData" hidden="1">#REF!</definedName>
    <definedName name="Z_E7E3B215_0D2B_424B_B9A9_091ABF42A9B2_.wvu.FilterData" localSheetId="15" hidden="1">#REF!</definedName>
    <definedName name="Z_E7E3B215_0D2B_424B_B9A9_091ABF42A9B2_.wvu.FilterData" hidden="1">#REF!</definedName>
    <definedName name="Z_E833D806_B408_4951_8EA0_84873DD98CC6_.wvu.FilterData" localSheetId="15" hidden="1">#REF!</definedName>
    <definedName name="Z_E833D806_B408_4951_8EA0_84873DD98CC6_.wvu.FilterData" hidden="1">#REF!</definedName>
    <definedName name="Z_E84FA520_D8B7_472A_9913_1B62E15D532D_.wvu.FilterData" localSheetId="15" hidden="1">#REF!</definedName>
    <definedName name="Z_E84FA520_D8B7_472A_9913_1B62E15D532D_.wvu.FilterData" hidden="1">#REF!</definedName>
    <definedName name="Z_E856A7FB_F0DE_4CE8_85BE_FBD78193AF0B_.wvu.FilterData" localSheetId="15" hidden="1">#REF!</definedName>
    <definedName name="Z_E856A7FB_F0DE_4CE8_85BE_FBD78193AF0B_.wvu.FilterData" hidden="1">#REF!</definedName>
    <definedName name="Z_E8B81FC8_C17A_451A_B505_641DE5886245_.wvu.FilterData" localSheetId="15" hidden="1">#REF!</definedName>
    <definedName name="Z_E8B81FC8_C17A_451A_B505_641DE5886245_.wvu.FilterData" hidden="1">#REF!</definedName>
    <definedName name="Z_EA900FC6_5EC3_4E18_9ED9_37FAC8862A4C_.wvu.FilterData" localSheetId="15" hidden="1">#REF!</definedName>
    <definedName name="Z_EA900FC6_5EC3_4E18_9ED9_37FAC8862A4C_.wvu.FilterData" hidden="1">#REF!</definedName>
    <definedName name="Z_EC12F0CE_807C_4CF2_B52D_1E5945238C05_.wvu.FilterData" localSheetId="15" hidden="1">#REF!</definedName>
    <definedName name="Z_EC12F0CE_807C_4CF2_B52D_1E5945238C05_.wvu.FilterData" hidden="1">#REF!</definedName>
    <definedName name="Z_EC74CDC8_4C91_4C55_BE9F_24DF0A9793FF_.wvu.FilterData" localSheetId="15" hidden="1">#REF!</definedName>
    <definedName name="Z_EC74CDC8_4C91_4C55_BE9F_24DF0A9793FF_.wvu.FilterData" hidden="1">#REF!</definedName>
    <definedName name="Z_ED3E33DB_FBFA_4FDE_929F_AD12074101A3_.wvu.FilterData" localSheetId="15" hidden="1">#REF!</definedName>
    <definedName name="Z_ED3E33DB_FBFA_4FDE_929F_AD12074101A3_.wvu.FilterData" hidden="1">#REF!</definedName>
    <definedName name="Z_EE21DFC7_81AA_40DA_B313_9BC83DA41DD6_.wvu.FilterData" localSheetId="15" hidden="1">#REF!</definedName>
    <definedName name="Z_EE21DFC7_81AA_40DA_B313_9BC83DA41DD6_.wvu.FilterData" hidden="1">#REF!</definedName>
    <definedName name="Z_EE5311D7_3149_40F1_82F5_7EEC6ACB6C85_.wvu.FilterData" localSheetId="15" hidden="1">#REF!</definedName>
    <definedName name="Z_EE5311D7_3149_40F1_82F5_7EEC6ACB6C85_.wvu.FilterData" hidden="1">#REF!</definedName>
    <definedName name="Z_EEE8CD21_C3A5_4786_B8BE_B9E68F0A5347_.wvu.FilterData" localSheetId="15" hidden="1">#REF!</definedName>
    <definedName name="Z_EEE8CD21_C3A5_4786_B8BE_B9E68F0A5347_.wvu.FilterData" hidden="1">#REF!</definedName>
    <definedName name="Z_F0522591_4E2E_4AD6_B99B_B69551272A68_.wvu.FilterData" localSheetId="4" hidden="1">#REF!</definedName>
    <definedName name="Z_F0522591_4E2E_4AD6_B99B_B69551272A68_.wvu.FilterData" localSheetId="15" hidden="1">#REF!</definedName>
    <definedName name="Z_F0522591_4E2E_4AD6_B99B_B69551272A68_.wvu.FilterData" hidden="1">#REF!</definedName>
    <definedName name="Z_F1326E0B_5376_4D6E_9BC8_214AA525DE83_.wvu.FilterData" localSheetId="4" hidden="1">#REF!</definedName>
    <definedName name="Z_F1326E0B_5376_4D6E_9BC8_214AA525DE83_.wvu.FilterData" localSheetId="15" hidden="1">#REF!</definedName>
    <definedName name="Z_F1326E0B_5376_4D6E_9BC8_214AA525DE83_.wvu.FilterData" hidden="1">#REF!</definedName>
    <definedName name="Z_F300E2D5_C458_4E4B_AB71_FF06367EF684_.wvu.FilterData" localSheetId="4" hidden="1">#REF!</definedName>
    <definedName name="Z_F300E2D5_C458_4E4B_AB71_FF06367EF684_.wvu.FilterData" localSheetId="15" hidden="1">#REF!</definedName>
    <definedName name="Z_F300E2D5_C458_4E4B_AB71_FF06367EF684_.wvu.FilterData" hidden="1">#REF!</definedName>
    <definedName name="Z_F3F443DB_8EE1_48F9_9BF4_EAF21EDD719F_.wvu.FilterData" localSheetId="15" hidden="1">#REF!</definedName>
    <definedName name="Z_F3F443DB_8EE1_48F9_9BF4_EAF21EDD719F_.wvu.FilterData" hidden="1">#REF!</definedName>
    <definedName name="Z_F6923408_DB58_4A59_8717_D0133A922204_.wvu.FilterData" localSheetId="15" hidden="1">#REF!</definedName>
    <definedName name="Z_F6923408_DB58_4A59_8717_D0133A922204_.wvu.FilterData" hidden="1">#REF!</definedName>
    <definedName name="Z_F9CB3A99_6D24_412C_93C4_575819594890_.wvu.FilterData" localSheetId="15" hidden="1">#REF!</definedName>
    <definedName name="Z_F9CB3A99_6D24_412C_93C4_575819594890_.wvu.FilterData" hidden="1">#REF!</definedName>
    <definedName name="Z_FA40CB26_17FE_4901_96A4_2176E8FA5EEE_.wvu.FilterData" localSheetId="15" hidden="1">#REF!</definedName>
    <definedName name="Z_FA40CB26_17FE_4901_96A4_2176E8FA5EEE_.wvu.FilterData" hidden="1">#REF!</definedName>
    <definedName name="Z_FC4D1412_4B52_4393_A184_1BAD70B9C231_.wvu.FilterData" localSheetId="15" hidden="1">#REF!</definedName>
    <definedName name="Z_FC4D1412_4B52_4393_A184_1BAD70B9C231_.wvu.FilterData" hidden="1">#REF!</definedName>
    <definedName name="Z_FD259A29_AD61_4284_9BC7_5C3B20DD002B_.wvu.FilterData" localSheetId="15" hidden="1">#REF!</definedName>
    <definedName name="Z_FD259A29_AD61_4284_9BC7_5C3B20DD002B_.wvu.FilterData" hidden="1">#REF!</definedName>
    <definedName name="Z_FDFF93A6_D487_497C_8FA1_B8636451E74C_.wvu.FilterData" localSheetId="15" hidden="1">#REF!</definedName>
    <definedName name="Z_FDFF93A6_D487_497C_8FA1_B8636451E74C_.wvu.FilterData" hidden="1">#REF!</definedName>
    <definedName name="Z_FE37516D_56E4_424C_8DE6_6B2719F76EF4_.wvu.FilterData" localSheetId="15" hidden="1">#REF!</definedName>
    <definedName name="Z_FE37516D_56E4_424C_8DE6_6B2719F76EF4_.wvu.FilterData" hidden="1">#REF!</definedName>
    <definedName name="Z_FEBB3479_FB57_4CDC_BCCD_5D8B83257FC7_.wvu.FilterData" localSheetId="15" hidden="1">#REF!</definedName>
    <definedName name="Z_FEBB3479_FB57_4CDC_BCCD_5D8B83257FC7_.wvu.FilterData" hidden="1">#REF!</definedName>
    <definedName name="zaza" localSheetId="4" hidden="1">{#N/A,#N/A,FALSE,"MO (2)"}</definedName>
    <definedName name="zaza" localSheetId="21" hidden="1">{#N/A,#N/A,FALSE,"MO (2)"}</definedName>
    <definedName name="zaza" localSheetId="9" hidden="1">{#N/A,#N/A,FALSE,"MO (2)"}</definedName>
    <definedName name="zaza" localSheetId="8" hidden="1">{#N/A,#N/A,FALSE,"MO (2)"}</definedName>
    <definedName name="zaza" hidden="1">{#N/A,#N/A,FALSE,"MO (2)"}</definedName>
    <definedName name="zaza_1" hidden="1">{#N/A,#N/A,FALSE,"MO (2)"}</definedName>
    <definedName name="ZDA\DS" localSheetId="4" hidden="1">{"'gráf jan00'!$A$1:$AK$41"}</definedName>
    <definedName name="ZDA\DS" localSheetId="9" hidden="1">{"'gráf jan00'!$A$1:$AK$41"}</definedName>
    <definedName name="ZDA\DS" localSheetId="8" hidden="1">{"'gráf jan00'!$A$1:$AK$41"}</definedName>
    <definedName name="ZDA\DS" hidden="1">{"'gráf jan00'!$A$1:$AK$41"}</definedName>
    <definedName name="zenil" localSheetId="15">#REF!</definedName>
    <definedName name="zenil" localSheetId="21">#REF!</definedName>
    <definedName name="zenil">#REF!</definedName>
    <definedName name="zgfd" localSheetId="4" hidden="1">{"'gráf jan00'!$A$1:$AK$41"}</definedName>
    <definedName name="zgfd" localSheetId="9" hidden="1">{"'gráf jan00'!$A$1:$AK$41"}</definedName>
    <definedName name="zgfd" localSheetId="8" hidden="1">{"'gráf jan00'!$A$1:$AK$41"}</definedName>
    <definedName name="zgfd" hidden="1">{"'gráf jan00'!$A$1:$AK$41"}</definedName>
    <definedName name="ZONASUL">'[279]CUSTO ZONA SUL'!$A$3:$N$21</definedName>
    <definedName name="ZVZ" localSheetId="4" hidden="1">{#N/A,#N/A,FALSE,"GERAL";#N/A,#N/A,FALSE,"012-96";#N/A,#N/A,FALSE,"018-96";#N/A,#N/A,FALSE,"027-96";#N/A,#N/A,FALSE,"059-96";#N/A,#N/A,FALSE,"076-96";#N/A,#N/A,FALSE,"019-97";#N/A,#N/A,FALSE,"021-97";#N/A,#N/A,FALSE,"022-97";#N/A,#N/A,FALSE,"028-97"}</definedName>
    <definedName name="ZVZ" localSheetId="9" hidden="1">{#N/A,#N/A,FALSE,"GERAL";#N/A,#N/A,FALSE,"012-96";#N/A,#N/A,FALSE,"018-96";#N/A,#N/A,FALSE,"027-96";#N/A,#N/A,FALSE,"059-96";#N/A,#N/A,FALSE,"076-96";#N/A,#N/A,FALSE,"019-97";#N/A,#N/A,FALSE,"021-97";#N/A,#N/A,FALSE,"022-97";#N/A,#N/A,FALSE,"028-97"}</definedName>
    <definedName name="ZVZ" localSheetId="8" hidden="1">{#N/A,#N/A,FALSE,"GERAL";#N/A,#N/A,FALSE,"012-96";#N/A,#N/A,FALSE,"018-96";#N/A,#N/A,FALSE,"027-96";#N/A,#N/A,FALSE,"059-96";#N/A,#N/A,FALSE,"076-96";#N/A,#N/A,FALSE,"019-97";#N/A,#N/A,FALSE,"021-97";#N/A,#N/A,FALSE,"022-97";#N/A,#N/A,FALSE,"028-97"}</definedName>
    <definedName name="ZVZ" hidden="1">{#N/A,#N/A,FALSE,"GERAL";#N/A,#N/A,FALSE,"012-96";#N/A,#N/A,FALSE,"018-96";#N/A,#N/A,FALSE,"027-96";#N/A,#N/A,FALSE,"059-96";#N/A,#N/A,FALSE,"076-96";#N/A,#N/A,FALSE,"019-97";#N/A,#N/A,FALSE,"021-97";#N/A,#N/A,FALSE,"022-97";#N/A,#N/A,FALSE,"028-97"}</definedName>
    <definedName name="zxz" hidden="1">{#N/A,#N/A,FALSE,"MO (2)"}</definedName>
    <definedName name="ZZ" localSheetId="4">[153]MARSHALL!$B$14:$D$14</definedName>
    <definedName name="ZZ">[153]MARSHALL!$B$14:$D$14</definedName>
    <definedName name="zzz" localSheetId="4" hidden="1">{#N/A,#N/A,FALSE,"QD_F1 Invest Detalhado";#N/A,#N/A,FALSE,"QD_F3 Invest_Comparado";#N/A,#N/A,FALSE,"QD_B Trafego";#N/A,#N/A,FALSE,"QD_D0 Custos Operacionais";#N/A,#N/A,FALSE,"QD_C Receita";#N/A,#N/A,FALSE,"QD_D Custos";#N/A,#N/A,FALSE,"QD_E Resultado";#N/A,#N/A,FALSE,"QD_G Fluxo Caixa"}</definedName>
    <definedName name="zzz" localSheetId="9" hidden="1">{#N/A,#N/A,FALSE,"QD_F1 Invest Detalhado";#N/A,#N/A,FALSE,"QD_F3 Invest_Comparado";#N/A,#N/A,FALSE,"QD_B Trafego";#N/A,#N/A,FALSE,"QD_D0 Custos Operacionais";#N/A,#N/A,FALSE,"QD_C Receita";#N/A,#N/A,FALSE,"QD_D Custos";#N/A,#N/A,FALSE,"QD_E Resultado";#N/A,#N/A,FALSE,"QD_G Fluxo Caixa"}</definedName>
    <definedName name="zzz" localSheetId="8" hidden="1">{#N/A,#N/A,FALSE,"QD_F1 Invest Detalhado";#N/A,#N/A,FALSE,"QD_F3 Invest_Comparado";#N/A,#N/A,FALSE,"QD_B Trafego";#N/A,#N/A,FALSE,"QD_D0 Custos Operacionais";#N/A,#N/A,FALSE,"QD_C Receita";#N/A,#N/A,FALSE,"QD_D Custos";#N/A,#N/A,FALSE,"QD_E Resultado";#N/A,#N/A,FALSE,"QD_G Fluxo Caixa"}</definedName>
    <definedName name="zzz" hidden="1">{#N/A,#N/A,FALSE,"QD_F1 Invest Detalhado";#N/A,#N/A,FALSE,"QD_F3 Invest_Comparado";#N/A,#N/A,FALSE,"QD_B Trafego";#N/A,#N/A,FALSE,"QD_D0 Custos Operacionais";#N/A,#N/A,FALSE,"QD_C Receita";#N/A,#N/A,FALSE,"QD_D Custos";#N/A,#N/A,FALSE,"QD_E Resultado";#N/A,#N/A,FALSE,"QD_G Fluxo Caixa"}</definedName>
    <definedName name="ZZZZZ" localSheetId="4">#N/A</definedName>
    <definedName name="zzzzz" localSheetId="21" hidden="1">{#N/A,#N/A,FALSE,"MO (2)"}</definedName>
    <definedName name="ZZZZZ" localSheetId="9">'Mem Calc Pontes'!ZZZZZ</definedName>
    <definedName name="ZZZZZ" localSheetId="8">'Mem. Calc.'!ZZZZZ</definedName>
    <definedName name="ZZZZZ">[0]!ZZZZZ</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27" i="147" l="1"/>
  <c r="K9" i="152"/>
  <c r="K8" i="152"/>
  <c r="F14" i="149"/>
  <c r="G125" i="148"/>
  <c r="G112" i="148"/>
  <c r="G97" i="148"/>
  <c r="G83" i="148"/>
  <c r="G69" i="148"/>
  <c r="G55" i="148"/>
  <c r="G47" i="148"/>
  <c r="G32" i="148"/>
  <c r="G12" i="148"/>
  <c r="G127" i="148"/>
  <c r="G114" i="148"/>
  <c r="G99" i="148"/>
  <c r="G85" i="148"/>
  <c r="G71" i="148"/>
  <c r="G57" i="148"/>
  <c r="G49" i="148"/>
  <c r="G34" i="148"/>
  <c r="G11" i="148"/>
  <c r="G126" i="148"/>
  <c r="G113" i="148"/>
  <c r="G98" i="148"/>
  <c r="G84" i="148"/>
  <c r="G70" i="148"/>
  <c r="G56" i="148"/>
  <c r="G48" i="148"/>
  <c r="G33" i="148"/>
  <c r="G10" i="148"/>
  <c r="H121" i="147"/>
  <c r="H113" i="147"/>
  <c r="J99" i="147"/>
  <c r="J95" i="147"/>
  <c r="J93" i="147"/>
  <c r="J91" i="147"/>
  <c r="J89" i="147"/>
  <c r="J87" i="147"/>
  <c r="J85" i="147"/>
  <c r="J83" i="147"/>
  <c r="J81" i="147"/>
  <c r="J79" i="147"/>
  <c r="J77" i="147"/>
  <c r="J75" i="147"/>
  <c r="H47" i="147"/>
  <c r="H39" i="147"/>
  <c r="F30" i="147"/>
  <c r="F28" i="147"/>
  <c r="F26" i="147"/>
  <c r="F24" i="147"/>
  <c r="F22" i="147"/>
  <c r="F20" i="147"/>
  <c r="F18" i="147"/>
  <c r="F16" i="147"/>
  <c r="F14" i="147"/>
  <c r="F12" i="147"/>
  <c r="J35" i="147" s="1"/>
  <c r="G187" i="163"/>
  <c r="H22" i="143"/>
  <c r="H28" i="143"/>
  <c r="F22" i="143"/>
  <c r="J225" i="167"/>
  <c r="J224" i="167"/>
  <c r="K226" i="167" s="1"/>
  <c r="K247" i="167" s="1"/>
  <c r="L198" i="167"/>
  <c r="K236" i="167" s="1"/>
  <c r="K237" i="167" s="1"/>
  <c r="H198" i="167"/>
  <c r="G198" i="167"/>
  <c r="C237" i="167" s="1"/>
  <c r="L195" i="167"/>
  <c r="L192" i="167"/>
  <c r="E182" i="167"/>
  <c r="E181" i="167"/>
  <c r="D173" i="167"/>
  <c r="G40" i="167"/>
  <c r="J38" i="167"/>
  <c r="J40" i="167" s="1"/>
  <c r="J41" i="167" s="1"/>
  <c r="J37" i="167"/>
  <c r="H23" i="167"/>
  <c r="K23" i="167" s="1"/>
  <c r="M23" i="167" s="1"/>
  <c r="K21" i="167"/>
  <c r="M21" i="167" s="1"/>
  <c r="M26" i="167" s="1"/>
  <c r="H21" i="167"/>
  <c r="H22" i="167" s="1"/>
  <c r="K22" i="167" s="1"/>
  <c r="M22" i="167" s="1"/>
  <c r="M16" i="167"/>
  <c r="M15" i="167"/>
  <c r="M14" i="167"/>
  <c r="Q68" i="166"/>
  <c r="M60" i="166"/>
  <c r="L60" i="166"/>
  <c r="N60" i="166" s="1"/>
  <c r="N61" i="166" s="1"/>
  <c r="N52" i="166"/>
  <c r="N53" i="166" s="1"/>
  <c r="N38" i="166"/>
  <c r="N39" i="166" s="1"/>
  <c r="M38" i="166"/>
  <c r="L38" i="166"/>
  <c r="N34" i="166"/>
  <c r="N35" i="166" s="1"/>
  <c r="N40" i="166" s="1"/>
  <c r="K24" i="166"/>
  <c r="K25" i="166" s="1"/>
  <c r="K26" i="166" s="1"/>
  <c r="K20" i="166"/>
  <c r="K21" i="166" s="1"/>
  <c r="K22" i="166" s="1"/>
  <c r="O98" i="165"/>
  <c r="O90" i="165"/>
  <c r="O89" i="165"/>
  <c r="O92" i="165" s="1"/>
  <c r="O85" i="165"/>
  <c r="O87" i="165" s="1"/>
  <c r="O80" i="165"/>
  <c r="O79" i="165"/>
  <c r="O83" i="165" s="1"/>
  <c r="O71" i="165"/>
  <c r="O70" i="165"/>
  <c r="O69" i="165"/>
  <c r="O68" i="165"/>
  <c r="O73" i="165" s="1"/>
  <c r="P64" i="165"/>
  <c r="P63" i="165"/>
  <c r="P62" i="165"/>
  <c r="P61" i="165"/>
  <c r="P66" i="165" s="1"/>
  <c r="O48" i="165"/>
  <c r="O43" i="165"/>
  <c r="O34" i="165"/>
  <c r="O22" i="165"/>
  <c r="O21" i="165"/>
  <c r="O25" i="165" s="1"/>
  <c r="P16" i="165"/>
  <c r="P19" i="165" s="1"/>
  <c r="E182" i="163"/>
  <c r="E181" i="163"/>
  <c r="M17" i="167" l="1"/>
  <c r="M30" i="167" s="1"/>
  <c r="I44" i="167" s="1"/>
  <c r="K248" i="167"/>
  <c r="K249" i="167" s="1"/>
  <c r="J226" i="167"/>
  <c r="K27" i="166"/>
  <c r="N62" i="166"/>
  <c r="O26" i="165"/>
  <c r="O27" i="165" s="1"/>
  <c r="O74" i="165"/>
  <c r="O75" i="165" s="1"/>
  <c r="O100" i="165" s="1"/>
  <c r="I45" i="167" l="1"/>
  <c r="I46" i="167"/>
  <c r="N64" i="166"/>
  <c r="N66" i="166" s="1"/>
  <c r="N68" i="166" s="1"/>
  <c r="Q71" i="166" s="1"/>
  <c r="O101" i="165"/>
  <c r="O102" i="165" s="1"/>
  <c r="N36" i="165" s="1"/>
  <c r="O36" i="165" s="1"/>
  <c r="O38" i="165" s="1"/>
  <c r="O50" i="165" s="1"/>
  <c r="I48" i="167" l="1"/>
  <c r="I49" i="167" s="1"/>
  <c r="O51" i="165"/>
  <c r="O52" i="165" s="1"/>
  <c r="O98" i="164" l="1"/>
  <c r="O90" i="164"/>
  <c r="O89" i="164"/>
  <c r="O85" i="164"/>
  <c r="O87" i="164" s="1"/>
  <c r="O80" i="164"/>
  <c r="O79" i="164"/>
  <c r="O71" i="164"/>
  <c r="O70" i="164"/>
  <c r="O69" i="164"/>
  <c r="O68" i="164"/>
  <c r="P64" i="164"/>
  <c r="P63" i="164"/>
  <c r="P62" i="164"/>
  <c r="P61" i="164"/>
  <c r="O48" i="164"/>
  <c r="O43" i="164"/>
  <c r="O34" i="164"/>
  <c r="O22" i="164"/>
  <c r="O21" i="164"/>
  <c r="P16" i="164"/>
  <c r="P19" i="164" s="1"/>
  <c r="J225" i="163"/>
  <c r="J224" i="163"/>
  <c r="H198" i="163"/>
  <c r="G198" i="163"/>
  <c r="C237" i="163" s="1"/>
  <c r="L195" i="163"/>
  <c r="L192" i="163"/>
  <c r="D173" i="163"/>
  <c r="H21" i="163" s="1"/>
  <c r="G40" i="163"/>
  <c r="J38" i="163"/>
  <c r="J37" i="163"/>
  <c r="M16" i="163"/>
  <c r="M15" i="163"/>
  <c r="M14" i="163"/>
  <c r="Q68" i="162"/>
  <c r="M60" i="162"/>
  <c r="L60" i="162"/>
  <c r="N60" i="162" s="1"/>
  <c r="N61" i="162" s="1"/>
  <c r="N52" i="162"/>
  <c r="N53" i="162" s="1"/>
  <c r="M38" i="162"/>
  <c r="L38" i="162"/>
  <c r="N34" i="162"/>
  <c r="N35" i="162" s="1"/>
  <c r="K24" i="162"/>
  <c r="K25" i="162" s="1"/>
  <c r="K26" i="162" s="1"/>
  <c r="K20" i="162"/>
  <c r="K21" i="162" s="1"/>
  <c r="K22" i="162" s="1"/>
  <c r="K226" i="163" l="1"/>
  <c r="P66" i="164"/>
  <c r="O73" i="164"/>
  <c r="O25" i="164"/>
  <c r="O26" i="164" s="1"/>
  <c r="O27" i="164" s="1"/>
  <c r="O92" i="164"/>
  <c r="L198" i="163"/>
  <c r="K236" i="163" s="1"/>
  <c r="K237" i="163" s="1"/>
  <c r="J40" i="163"/>
  <c r="J41" i="163" s="1"/>
  <c r="M17" i="163"/>
  <c r="N38" i="162"/>
  <c r="N39" i="162" s="1"/>
  <c r="N40" i="162" s="1"/>
  <c r="N62" i="162"/>
  <c r="K27" i="162"/>
  <c r="O83" i="164"/>
  <c r="H22" i="163"/>
  <c r="K22" i="163" s="1"/>
  <c r="M22" i="163" s="1"/>
  <c r="H23" i="163"/>
  <c r="K23" i="163" s="1"/>
  <c r="M23" i="163" s="1"/>
  <c r="K21" i="163"/>
  <c r="M21" i="163" s="1"/>
  <c r="J226" i="163"/>
  <c r="J30" i="147"/>
  <c r="J28" i="147"/>
  <c r="J26" i="147"/>
  <c r="J24" i="147"/>
  <c r="J22" i="147"/>
  <c r="J20" i="147"/>
  <c r="J18" i="147"/>
  <c r="B55" i="90"/>
  <c r="B54" i="90"/>
  <c r="B53" i="90"/>
  <c r="B52" i="90"/>
  <c r="B51" i="90"/>
  <c r="B50" i="90"/>
  <c r="B49" i="90"/>
  <c r="B48" i="90"/>
  <c r="B47" i="90"/>
  <c r="B46" i="90"/>
  <c r="B45" i="90"/>
  <c r="B44" i="90"/>
  <c r="B43" i="90"/>
  <c r="D55" i="90"/>
  <c r="D54" i="90"/>
  <c r="D53" i="90"/>
  <c r="D52" i="90"/>
  <c r="D51" i="90"/>
  <c r="D50" i="90"/>
  <c r="D49" i="90"/>
  <c r="D48" i="90"/>
  <c r="D47" i="90"/>
  <c r="D46" i="90"/>
  <c r="D45" i="90"/>
  <c r="D44" i="90"/>
  <c r="C55" i="90"/>
  <c r="C54" i="90"/>
  <c r="C53" i="90"/>
  <c r="C52" i="90"/>
  <c r="C51" i="90"/>
  <c r="C50" i="90"/>
  <c r="C49" i="90"/>
  <c r="C48" i="90"/>
  <c r="C47" i="90"/>
  <c r="C46" i="90"/>
  <c r="C45" i="90"/>
  <c r="C44" i="90"/>
  <c r="D43" i="90"/>
  <c r="C43" i="90"/>
  <c r="C41" i="90"/>
  <c r="E36" i="90"/>
  <c r="E35" i="90"/>
  <c r="D36" i="90"/>
  <c r="D35" i="90"/>
  <c r="C36" i="90"/>
  <c r="C35" i="90"/>
  <c r="A36" i="90"/>
  <c r="A35" i="90"/>
  <c r="C34" i="90"/>
  <c r="A34" i="90"/>
  <c r="K247" i="163" l="1"/>
  <c r="K248" i="163" s="1"/>
  <c r="K249" i="163" s="1"/>
  <c r="O74" i="164"/>
  <c r="O75" i="164" s="1"/>
  <c r="O100" i="164" s="1"/>
  <c r="O101" i="164" s="1"/>
  <c r="O102" i="164" s="1"/>
  <c r="N64" i="162"/>
  <c r="N66" i="162" s="1"/>
  <c r="M26" i="163"/>
  <c r="M30" i="163" s="1"/>
  <c r="I44" i="163" s="1"/>
  <c r="D15" i="142"/>
  <c r="D14" i="142"/>
  <c r="D13" i="142"/>
  <c r="D12" i="142"/>
  <c r="D11" i="142"/>
  <c r="D10" i="142"/>
  <c r="D9" i="142"/>
  <c r="D8" i="142"/>
  <c r="D7" i="142"/>
  <c r="C15" i="142"/>
  <c r="C14" i="142"/>
  <c r="C13" i="142"/>
  <c r="C12" i="142"/>
  <c r="C11" i="142"/>
  <c r="C10" i="142"/>
  <c r="C9" i="142"/>
  <c r="C8" i="142"/>
  <c r="C7" i="142"/>
  <c r="B15" i="142"/>
  <c r="B14" i="142"/>
  <c r="B13" i="142"/>
  <c r="B12" i="142"/>
  <c r="B11" i="142"/>
  <c r="B10" i="142"/>
  <c r="B9" i="142"/>
  <c r="B8" i="142"/>
  <c r="B7" i="142"/>
  <c r="A15" i="142"/>
  <c r="A14" i="142"/>
  <c r="A13" i="142"/>
  <c r="A12" i="142"/>
  <c r="A11" i="142"/>
  <c r="A10" i="142"/>
  <c r="A9" i="142"/>
  <c r="A8" i="142"/>
  <c r="A7" i="142"/>
  <c r="J193" i="145"/>
  <c r="J195" i="145" s="1"/>
  <c r="N68" i="162" l="1"/>
  <c r="N36" i="164"/>
  <c r="O36" i="164" s="1"/>
  <c r="O38" i="164" s="1"/>
  <c r="O50" i="164" s="1"/>
  <c r="O51" i="164" s="1"/>
  <c r="O52" i="164" s="1"/>
  <c r="I45" i="163"/>
  <c r="I46" i="163" s="1"/>
  <c r="B19" i="135"/>
  <c r="A19" i="135"/>
  <c r="B12" i="135"/>
  <c r="F187" i="145"/>
  <c r="J187" i="145" s="1"/>
  <c r="I180" i="145"/>
  <c r="H95" i="145"/>
  <c r="J97" i="145" s="1"/>
  <c r="Q71" i="162" l="1"/>
  <c r="I48" i="163"/>
  <c r="I49" i="163" s="1"/>
  <c r="F184" i="145"/>
  <c r="J184" i="145" s="1"/>
  <c r="J189" i="145" s="1"/>
  <c r="F65" i="145" l="1"/>
  <c r="J65" i="145" s="1"/>
  <c r="J67" i="145" s="1"/>
  <c r="F57" i="145"/>
  <c r="J57" i="145" s="1"/>
  <c r="J59" i="145" s="1"/>
  <c r="F49" i="145"/>
  <c r="J49" i="145" s="1"/>
  <c r="J51" i="145" s="1"/>
  <c r="F41" i="145"/>
  <c r="J41" i="145" s="1"/>
  <c r="J43" i="145" s="1"/>
  <c r="F33" i="145"/>
  <c r="J61" i="145"/>
  <c r="J53" i="145"/>
  <c r="J45" i="145"/>
  <c r="J37" i="145"/>
  <c r="D25" i="145" l="1"/>
  <c r="F25" i="145"/>
  <c r="H17" i="145"/>
  <c r="D17" i="145"/>
  <c r="D16" i="145"/>
  <c r="H16" i="145"/>
  <c r="D15" i="145"/>
  <c r="D14" i="145"/>
  <c r="H15" i="145"/>
  <c r="H14" i="145"/>
  <c r="H13" i="145"/>
  <c r="F76" i="145" s="1"/>
  <c r="D76" i="145" l="1"/>
  <c r="J76" i="145" s="1"/>
  <c r="J78" i="145" s="1"/>
  <c r="F71" i="145"/>
  <c r="D71" i="145"/>
  <c r="F81" i="145"/>
  <c r="D81" i="145"/>
  <c r="J16" i="145"/>
  <c r="J15" i="145"/>
  <c r="J17" i="145"/>
  <c r="J14" i="145"/>
  <c r="F36" i="90" l="1"/>
  <c r="F35" i="90" l="1"/>
  <c r="M4" i="155" l="1"/>
  <c r="W4" i="155" s="1"/>
  <c r="AG4" i="155" s="1"/>
  <c r="AQ4" i="155" s="1"/>
  <c r="BA4" i="155" s="1"/>
  <c r="BK4" i="155" s="1"/>
  <c r="BU4" i="155" s="1"/>
  <c r="CE4" i="155" s="1"/>
  <c r="CO4" i="155" s="1"/>
  <c r="CY4" i="155" s="1"/>
  <c r="C15" i="155" s="1"/>
  <c r="M15" i="155" s="1"/>
  <c r="W15" i="155" s="1"/>
  <c r="AG15" i="155" s="1"/>
  <c r="AQ15" i="155" s="1"/>
  <c r="BA15" i="155" s="1"/>
  <c r="BK15" i="155" s="1"/>
  <c r="BU15" i="155" s="1"/>
  <c r="CE15" i="155" s="1"/>
  <c r="CO15" i="155" s="1"/>
  <c r="CY15" i="155" s="1"/>
  <c r="C26" i="155" s="1"/>
  <c r="M26" i="155" s="1"/>
  <c r="W26" i="155" s="1"/>
  <c r="AG26" i="155" s="1"/>
  <c r="AQ26" i="155" s="1"/>
  <c r="BA26" i="155" s="1"/>
  <c r="BK26" i="155" s="1"/>
  <c r="BU26" i="155" s="1"/>
  <c r="CE26" i="155" s="1"/>
  <c r="CO26" i="155" s="1"/>
  <c r="CY26" i="155" s="1"/>
  <c r="C37" i="155" s="1"/>
  <c r="M37" i="155" s="1"/>
  <c r="W37" i="155" s="1"/>
  <c r="AG37" i="155" s="1"/>
  <c r="AQ37" i="155" s="1"/>
  <c r="BA37" i="155" s="1"/>
  <c r="BK37" i="155" s="1"/>
  <c r="BU37" i="155" s="1"/>
  <c r="CE37" i="155" s="1"/>
  <c r="CO37" i="155" s="1"/>
  <c r="CY37" i="155" s="1"/>
  <c r="C48" i="155" s="1"/>
  <c r="M48" i="155" s="1"/>
  <c r="W48" i="155" s="1"/>
  <c r="AG48" i="155" s="1"/>
  <c r="AQ48" i="155" s="1"/>
  <c r="BA48" i="155" s="1"/>
  <c r="BK48" i="155" s="1"/>
  <c r="BU48" i="155" s="1"/>
  <c r="CE48" i="155" s="1"/>
  <c r="CO48" i="155" s="1"/>
  <c r="CY48" i="155" s="1"/>
  <c r="C59" i="155" s="1"/>
  <c r="M59" i="155" s="1"/>
  <c r="W59" i="155" s="1"/>
  <c r="AG59" i="155" s="1"/>
  <c r="AQ59" i="155" s="1"/>
  <c r="BA59" i="155" s="1"/>
  <c r="BK59" i="155" s="1"/>
  <c r="BU59" i="155" s="1"/>
  <c r="CE59" i="155" s="1"/>
  <c r="CO59" i="155" s="1"/>
  <c r="CY59" i="155" s="1"/>
  <c r="C83" i="155" s="1"/>
  <c r="M83" i="155" s="1"/>
  <c r="W83" i="155" s="1"/>
  <c r="AG83" i="155" s="1"/>
  <c r="AQ83" i="155" s="1"/>
  <c r="BA83" i="155" s="1"/>
  <c r="BK83" i="155" s="1"/>
  <c r="BU83" i="155" s="1"/>
  <c r="CE83" i="155" s="1"/>
  <c r="CO83" i="155" s="1"/>
  <c r="CY83" i="155" s="1"/>
  <c r="C94" i="155" s="1"/>
  <c r="M94" i="155" s="1"/>
  <c r="W94" i="155" s="1"/>
  <c r="AG94" i="155" s="1"/>
  <c r="AQ94" i="155" s="1"/>
  <c r="BA94" i="155" s="1"/>
  <c r="BK94" i="155" s="1"/>
  <c r="BU94" i="155" s="1"/>
  <c r="CE94" i="155" s="1"/>
  <c r="CO94" i="155" s="1"/>
  <c r="CY94" i="155" s="1"/>
  <c r="C105" i="155" s="1"/>
  <c r="M105" i="155" s="1"/>
  <c r="W105" i="155" s="1"/>
  <c r="AG105" i="155" s="1"/>
  <c r="AQ105" i="155" s="1"/>
  <c r="BA105" i="155" s="1"/>
  <c r="BK105" i="155" s="1"/>
  <c r="BU105" i="155" s="1"/>
  <c r="CE105" i="155" s="1"/>
  <c r="CO105" i="155" s="1"/>
  <c r="CY105" i="155" s="1"/>
  <c r="C116" i="155" s="1"/>
  <c r="M116" i="155" s="1"/>
  <c r="W116" i="155" s="1"/>
  <c r="AG116" i="155" s="1"/>
  <c r="AQ116" i="155" s="1"/>
  <c r="BA116" i="155" s="1"/>
  <c r="BK116" i="155" s="1"/>
  <c r="BU116" i="155" s="1"/>
  <c r="CE116" i="155" s="1"/>
  <c r="CO116" i="155" s="1"/>
  <c r="CY116" i="155" s="1"/>
  <c r="C127" i="155" s="1"/>
  <c r="M127" i="155" s="1"/>
  <c r="W127" i="155" s="1"/>
  <c r="AG127" i="155" s="1"/>
  <c r="AQ127" i="155" s="1"/>
  <c r="BA127" i="155" s="1"/>
  <c r="BK127" i="155" s="1"/>
  <c r="BU127" i="155" s="1"/>
  <c r="CE127" i="155" s="1"/>
  <c r="CO127" i="155" s="1"/>
  <c r="CY127" i="155" s="1"/>
  <c r="C138" i="155" s="1"/>
  <c r="M138" i="155" s="1"/>
  <c r="W138" i="155" s="1"/>
  <c r="AG138" i="155" s="1"/>
  <c r="AQ138" i="155" s="1"/>
  <c r="BA138" i="155" s="1"/>
  <c r="BK138" i="155" s="1"/>
  <c r="BU138" i="155" s="1"/>
  <c r="CE138" i="155" s="1"/>
  <c r="CO138" i="155" s="1"/>
  <c r="CY138" i="155" s="1"/>
  <c r="C162" i="155" s="1"/>
  <c r="M162" i="155" s="1"/>
  <c r="W162" i="155" s="1"/>
  <c r="AG162" i="155" s="1"/>
  <c r="AQ162" i="155" s="1"/>
  <c r="BA162" i="155" s="1"/>
  <c r="BK162" i="155" s="1"/>
  <c r="BU162" i="155" s="1"/>
  <c r="CE162" i="155" s="1"/>
  <c r="CO162" i="155" s="1"/>
  <c r="CY162" i="155" s="1"/>
  <c r="C173" i="155" s="1"/>
  <c r="M173" i="155" s="1"/>
  <c r="W173" i="155" s="1"/>
  <c r="AG173" i="155" s="1"/>
  <c r="AQ173" i="155" s="1"/>
  <c r="BA173" i="155" s="1"/>
  <c r="BK173" i="155" s="1"/>
  <c r="BU173" i="155" s="1"/>
  <c r="CE173" i="155" s="1"/>
  <c r="CO173" i="155" s="1"/>
  <c r="CY173" i="155" s="1"/>
  <c r="C184" i="155" s="1"/>
  <c r="M184" i="155" s="1"/>
  <c r="W184" i="155" s="1"/>
  <c r="AG184" i="155" s="1"/>
  <c r="AQ184" i="155" s="1"/>
  <c r="BA184" i="155" s="1"/>
  <c r="BK184" i="155" s="1"/>
  <c r="BU184" i="155" s="1"/>
  <c r="CE184" i="155" s="1"/>
  <c r="CO184" i="155" s="1"/>
  <c r="CY184" i="155" s="1"/>
  <c r="C195" i="155" s="1"/>
  <c r="M195" i="155" s="1"/>
  <c r="W195" i="155" s="1"/>
  <c r="AG195" i="155" s="1"/>
  <c r="AQ195" i="155" s="1"/>
  <c r="BA195" i="155" s="1"/>
  <c r="BK195" i="155" s="1"/>
  <c r="BU195" i="155" s="1"/>
  <c r="CE195" i="155" s="1"/>
  <c r="CO195" i="155" s="1"/>
  <c r="CY195" i="155" s="1"/>
  <c r="C206" i="155" s="1"/>
  <c r="M206" i="155" s="1"/>
  <c r="W206" i="155" s="1"/>
  <c r="AG206" i="155" s="1"/>
  <c r="AQ206" i="155" s="1"/>
  <c r="BA206" i="155" s="1"/>
  <c r="BK206" i="155" s="1"/>
  <c r="BU206" i="155" s="1"/>
  <c r="CE206" i="155" s="1"/>
  <c r="CO206" i="155" s="1"/>
  <c r="CY206" i="155" s="1"/>
  <c r="C217" i="155" s="1"/>
  <c r="M217" i="155" s="1"/>
  <c r="W217" i="155" s="1"/>
  <c r="AG217" i="155" s="1"/>
  <c r="AQ217" i="155" s="1"/>
  <c r="BA217" i="155" s="1"/>
  <c r="BK217" i="155" s="1"/>
  <c r="BU217" i="155" s="1"/>
  <c r="CE217" i="155" s="1"/>
  <c r="CO217" i="155" s="1"/>
  <c r="CY217" i="155" s="1"/>
  <c r="C241" i="155" s="1"/>
  <c r="M241" i="155" s="1"/>
  <c r="W241" i="155" s="1"/>
  <c r="AG241" i="155" s="1"/>
  <c r="AQ241" i="155" s="1"/>
  <c r="BA241" i="155" s="1"/>
  <c r="BK241" i="155" s="1"/>
  <c r="BU241" i="155" s="1"/>
  <c r="CE241" i="155" s="1"/>
  <c r="CO241" i="155" s="1"/>
  <c r="CY241" i="155" s="1"/>
  <c r="C252" i="155" s="1"/>
  <c r="M252" i="155" s="1"/>
  <c r="W252" i="155" s="1"/>
  <c r="AG252" i="155" s="1"/>
  <c r="AQ252" i="155" s="1"/>
  <c r="BA252" i="155" s="1"/>
  <c r="BK252" i="155" s="1"/>
  <c r="BU252" i="155" s="1"/>
  <c r="CE252" i="155" s="1"/>
  <c r="CO252" i="155" s="1"/>
  <c r="CY252" i="155" s="1"/>
  <c r="C263" i="155" s="1"/>
  <c r="M263" i="155" s="1"/>
  <c r="W263" i="155" s="1"/>
  <c r="AG263" i="155" s="1"/>
  <c r="AQ263" i="155" s="1"/>
  <c r="BA263" i="155" s="1"/>
  <c r="BK263" i="155" s="1"/>
  <c r="BU263" i="155" s="1"/>
  <c r="CE263" i="155" s="1"/>
  <c r="CO263" i="155" s="1"/>
  <c r="CY263" i="155" s="1"/>
  <c r="C274" i="155" s="1"/>
  <c r="M274" i="155" s="1"/>
  <c r="W274" i="155" s="1"/>
  <c r="AG274" i="155" s="1"/>
  <c r="AQ274" i="155" s="1"/>
  <c r="BA274" i="155" s="1"/>
  <c r="BK274" i="155" s="1"/>
  <c r="BU274" i="155" s="1"/>
  <c r="CE274" i="155" s="1"/>
  <c r="CO274" i="155" s="1"/>
  <c r="CY274" i="155" s="1"/>
  <c r="C285" i="155" s="1"/>
  <c r="M285" i="155" s="1"/>
  <c r="W285" i="155" s="1"/>
  <c r="AG285" i="155" s="1"/>
  <c r="AQ285" i="155" s="1"/>
  <c r="BA285" i="155" s="1"/>
  <c r="H131" i="160" l="1"/>
  <c r="H130" i="160"/>
  <c r="H129" i="160"/>
  <c r="H127" i="160"/>
  <c r="F126" i="160"/>
  <c r="H125" i="160"/>
  <c r="H119" i="160"/>
  <c r="H118" i="160"/>
  <c r="H117" i="160"/>
  <c r="H116" i="160"/>
  <c r="H114" i="160"/>
  <c r="H113" i="160"/>
  <c r="H112" i="160"/>
  <c r="H104" i="160"/>
  <c r="H103" i="160"/>
  <c r="H102" i="160"/>
  <c r="H101" i="160"/>
  <c r="H99" i="160"/>
  <c r="F98" i="160"/>
  <c r="H98" i="160" s="1"/>
  <c r="H97" i="160"/>
  <c r="H90" i="160"/>
  <c r="H89" i="160"/>
  <c r="H88" i="160"/>
  <c r="H87" i="160"/>
  <c r="H85" i="160"/>
  <c r="F84" i="160"/>
  <c r="H84" i="160" s="1"/>
  <c r="H83" i="160"/>
  <c r="H76" i="160"/>
  <c r="H75" i="160"/>
  <c r="H74" i="160"/>
  <c r="H73" i="160"/>
  <c r="H71" i="160"/>
  <c r="H70" i="160"/>
  <c r="H69" i="160"/>
  <c r="H62" i="160"/>
  <c r="H61" i="160"/>
  <c r="H60" i="160"/>
  <c r="H59" i="160"/>
  <c r="H57" i="160"/>
  <c r="F56" i="160"/>
  <c r="H56" i="160" s="1"/>
  <c r="H55" i="160"/>
  <c r="H49" i="160"/>
  <c r="F48" i="160"/>
  <c r="H48" i="160" s="1"/>
  <c r="H47" i="160"/>
  <c r="H45" i="160"/>
  <c r="H44" i="160"/>
  <c r="H41" i="160"/>
  <c r="H40" i="160"/>
  <c r="H34" i="160"/>
  <c r="F33" i="160"/>
  <c r="H33" i="160" s="1"/>
  <c r="H32" i="160"/>
  <c r="H30" i="160"/>
  <c r="H29" i="160"/>
  <c r="H26" i="160"/>
  <c r="H25" i="160"/>
  <c r="H18" i="160"/>
  <c r="H17" i="160"/>
  <c r="H16" i="160"/>
  <c r="H15" i="160"/>
  <c r="H14" i="160"/>
  <c r="H12" i="160"/>
  <c r="H11" i="160"/>
  <c r="F10" i="160"/>
  <c r="H27" i="160" l="1"/>
  <c r="H35" i="160" s="1"/>
  <c r="H42" i="160"/>
  <c r="H50" i="160" s="1"/>
  <c r="H10" i="160"/>
  <c r="H19" i="160" s="1"/>
  <c r="H120" i="160"/>
  <c r="H126" i="160"/>
  <c r="H133" i="160" s="1"/>
  <c r="H63" i="160"/>
  <c r="H105" i="160"/>
  <c r="H91" i="160"/>
  <c r="H77" i="160"/>
  <c r="J125" i="147"/>
  <c r="F16" i="134" s="1"/>
  <c r="J117" i="147"/>
  <c r="F15" i="134" s="1"/>
  <c r="J109" i="147"/>
  <c r="F14" i="134" s="1"/>
  <c r="F13" i="134"/>
  <c r="J39" i="147"/>
  <c r="J41" i="147" s="1"/>
  <c r="J69" i="147"/>
  <c r="F12" i="134" s="1"/>
  <c r="J61" i="147"/>
  <c r="F11" i="134" s="1"/>
  <c r="J51" i="147"/>
  <c r="F10" i="134" s="1"/>
  <c r="E14" i="142" l="1"/>
  <c r="E50" i="90"/>
  <c r="E15" i="142"/>
  <c r="E51" i="90"/>
  <c r="E9" i="142"/>
  <c r="E45" i="90"/>
  <c r="E52" i="90"/>
  <c r="E53" i="90"/>
  <c r="E10" i="142"/>
  <c r="E46" i="90"/>
  <c r="E11" i="142"/>
  <c r="E47" i="90"/>
  <c r="E12" i="142"/>
  <c r="E48" i="90"/>
  <c r="E13" i="142"/>
  <c r="E49" i="90"/>
  <c r="I15" i="134"/>
  <c r="I9" i="134"/>
  <c r="I11" i="134"/>
  <c r="I10" i="134"/>
  <c r="I16" i="134"/>
  <c r="I8" i="134"/>
  <c r="I12" i="134"/>
  <c r="I13" i="134"/>
  <c r="I14" i="134"/>
  <c r="J43" i="147"/>
  <c r="F9" i="134" s="1"/>
  <c r="E54" i="90" l="1"/>
  <c r="E8" i="142"/>
  <c r="E44" i="90"/>
  <c r="J121" i="147"/>
  <c r="J123" i="147" s="1"/>
  <c r="J105" i="147"/>
  <c r="J107" i="147" s="1"/>
  <c r="J73" i="147"/>
  <c r="J97" i="147" s="1"/>
  <c r="J65" i="147"/>
  <c r="J67" i="147" s="1"/>
  <c r="J57" i="147"/>
  <c r="J59" i="147" s="1"/>
  <c r="J47" i="147"/>
  <c r="J49" i="147" s="1"/>
  <c r="E55" i="90" l="1"/>
  <c r="J113" i="147"/>
  <c r="J115" i="147" s="1"/>
  <c r="E26" i="143" l="1"/>
  <c r="G24" i="143"/>
  <c r="G26" i="143" s="1"/>
  <c r="K17" i="143"/>
  <c r="H18" i="143"/>
  <c r="F18" i="143" l="1"/>
  <c r="F28" i="143" s="1"/>
  <c r="H131" i="148"/>
  <c r="H130" i="148"/>
  <c r="H129" i="148"/>
  <c r="H127" i="148"/>
  <c r="F126" i="148"/>
  <c r="H126" i="148" s="1"/>
  <c r="H125" i="148"/>
  <c r="H119" i="148"/>
  <c r="H118" i="148"/>
  <c r="H117" i="148"/>
  <c r="H116" i="148"/>
  <c r="H114" i="148"/>
  <c r="H113" i="148"/>
  <c r="H112" i="148"/>
  <c r="H104" i="148"/>
  <c r="H103" i="148"/>
  <c r="H102" i="148"/>
  <c r="H101" i="148"/>
  <c r="H99" i="148"/>
  <c r="F98" i="148"/>
  <c r="H97" i="148"/>
  <c r="H90" i="148"/>
  <c r="H89" i="148"/>
  <c r="H88" i="148"/>
  <c r="H87" i="148"/>
  <c r="H85" i="148"/>
  <c r="F84" i="148"/>
  <c r="H84" i="148" s="1"/>
  <c r="H83" i="148"/>
  <c r="H76" i="148"/>
  <c r="H75" i="148"/>
  <c r="H74" i="148"/>
  <c r="H73" i="148"/>
  <c r="H71" i="148"/>
  <c r="H70" i="148"/>
  <c r="H69" i="148"/>
  <c r="H62" i="148"/>
  <c r="H61" i="148"/>
  <c r="H60" i="148"/>
  <c r="H59" i="148"/>
  <c r="H57" i="148"/>
  <c r="F56" i="148"/>
  <c r="H55" i="148"/>
  <c r="H49" i="148"/>
  <c r="F48" i="148"/>
  <c r="H48" i="148" s="1"/>
  <c r="H47" i="148"/>
  <c r="H45" i="148"/>
  <c r="H44" i="148"/>
  <c r="H41" i="148"/>
  <c r="H40" i="148"/>
  <c r="H34" i="148"/>
  <c r="F33" i="148"/>
  <c r="H32" i="148"/>
  <c r="H30" i="148"/>
  <c r="H29" i="148"/>
  <c r="H26" i="148"/>
  <c r="H25" i="148"/>
  <c r="H18" i="148"/>
  <c r="H17" i="148"/>
  <c r="H16" i="148"/>
  <c r="H15" i="148"/>
  <c r="H14" i="148"/>
  <c r="H12" i="148"/>
  <c r="H11" i="148"/>
  <c r="F10" i="148"/>
  <c r="H10" i="148" s="1"/>
  <c r="H42" i="148" l="1"/>
  <c r="H50" i="148" s="1"/>
  <c r="J6" i="165"/>
  <c r="G187" i="167"/>
  <c r="H9" i="166"/>
  <c r="G7" i="167"/>
  <c r="H9" i="162"/>
  <c r="G7" i="163"/>
  <c r="J6" i="164"/>
  <c r="F59" i="90"/>
  <c r="G17" i="143"/>
  <c r="G18" i="143" s="1"/>
  <c r="E4" i="160"/>
  <c r="L20" i="134"/>
  <c r="E4" i="148"/>
  <c r="K20" i="134"/>
  <c r="E9" i="143"/>
  <c r="E13" i="143" s="1"/>
  <c r="F24" i="143"/>
  <c r="F12" i="143"/>
  <c r="F11" i="143"/>
  <c r="F23" i="143"/>
  <c r="F10" i="143"/>
  <c r="G9" i="143"/>
  <c r="G13" i="143" s="1"/>
  <c r="H25" i="143"/>
  <c r="H12" i="143"/>
  <c r="H10" i="143"/>
  <c r="H23" i="143"/>
  <c r="H11" i="143"/>
  <c r="H24" i="143"/>
  <c r="H56" i="148"/>
  <c r="H63" i="148" s="1"/>
  <c r="E17" i="143"/>
  <c r="E18" i="143" s="1"/>
  <c r="H133" i="148"/>
  <c r="H98" i="148"/>
  <c r="H105" i="148" s="1"/>
  <c r="H91" i="148"/>
  <c r="H27" i="148"/>
  <c r="H33" i="148"/>
  <c r="H77" i="148"/>
  <c r="H19" i="148"/>
  <c r="H120" i="148"/>
  <c r="G13" i="134" l="1"/>
  <c r="F48" i="90" s="1"/>
  <c r="G48" i="90" s="1"/>
  <c r="H48" i="90" s="1"/>
  <c r="F52" i="90"/>
  <c r="G52" i="90" s="1"/>
  <c r="H52" i="90" s="1"/>
  <c r="G15" i="134"/>
  <c r="F50" i="90" s="1"/>
  <c r="G50" i="90" s="1"/>
  <c r="H50" i="90" s="1"/>
  <c r="G14" i="134"/>
  <c r="F49" i="90" s="1"/>
  <c r="G49" i="90" s="1"/>
  <c r="H49" i="90" s="1"/>
  <c r="F53" i="90"/>
  <c r="G53" i="90" s="1"/>
  <c r="H53" i="90" s="1"/>
  <c r="G16" i="134"/>
  <c r="F51" i="90" s="1"/>
  <c r="G51" i="90" s="1"/>
  <c r="H51" i="90" s="1"/>
  <c r="G10" i="134"/>
  <c r="F45" i="90" s="1"/>
  <c r="G45" i="90" s="1"/>
  <c r="H45" i="90" s="1"/>
  <c r="G11" i="134"/>
  <c r="F46" i="90" s="1"/>
  <c r="G46" i="90" s="1"/>
  <c r="H46" i="90" s="1"/>
  <c r="G8" i="134"/>
  <c r="F43" i="90" s="1"/>
  <c r="G43" i="90" s="1"/>
  <c r="G12" i="134"/>
  <c r="F47" i="90" s="1"/>
  <c r="G47" i="90" s="1"/>
  <c r="H47" i="90" s="1"/>
  <c r="F55" i="90"/>
  <c r="G55" i="90" s="1"/>
  <c r="H55" i="90" s="1"/>
  <c r="E28" i="143"/>
  <c r="G28" i="143"/>
  <c r="H35" i="148"/>
  <c r="F54" i="90" l="1"/>
  <c r="G54" i="90" s="1"/>
  <c r="H54" i="90" s="1"/>
  <c r="G9" i="134"/>
  <c r="F44" i="90" s="1"/>
  <c r="G44" i="90" s="1"/>
  <c r="H44" i="90" s="1"/>
  <c r="F18" i="135" l="1"/>
  <c r="G18" i="135" s="1"/>
  <c r="H18" i="135" s="1"/>
  <c r="B8" i="151" l="1"/>
  <c r="G9" i="152"/>
  <c r="G8" i="152"/>
  <c r="J16" i="147" l="1"/>
  <c r="J14" i="147"/>
  <c r="J12" i="147"/>
  <c r="J33" i="147" l="1"/>
  <c r="F8" i="134"/>
  <c r="E7" i="142" l="1"/>
  <c r="E43" i="90"/>
  <c r="H43" i="90" s="1"/>
  <c r="J86" i="145"/>
  <c r="J88" i="145" s="1"/>
  <c r="J83" i="145"/>
  <c r="J71" i="145"/>
  <c r="J73" i="145" s="1"/>
  <c r="J33" i="145"/>
  <c r="J35" i="145" s="1"/>
  <c r="J29" i="145"/>
  <c r="J25" i="145"/>
  <c r="J27" i="145" s="1"/>
  <c r="J21" i="145"/>
  <c r="T20" i="145"/>
  <c r="Q20" i="145"/>
  <c r="O20" i="145"/>
  <c r="S19" i="145"/>
  <c r="J13" i="145"/>
  <c r="J19" i="145" s="1"/>
  <c r="F39" i="90" l="1"/>
  <c r="K14" i="143"/>
  <c r="J81" i="145"/>
  <c r="G36" i="90" l="1"/>
  <c r="H36" i="90" s="1"/>
  <c r="G35" i="90"/>
  <c r="H35" i="90" s="1"/>
  <c r="F26" i="143"/>
  <c r="F13" i="143"/>
  <c r="H26" i="143" l="1"/>
  <c r="H13" i="143"/>
  <c r="K23" i="134"/>
  <c r="H8" i="134"/>
  <c r="H16" i="134"/>
  <c r="H15" i="134"/>
  <c r="H12" i="134"/>
  <c r="H10" i="134"/>
  <c r="H11" i="134"/>
  <c r="H9" i="134"/>
  <c r="F8" i="142" s="1"/>
  <c r="G8" i="142" s="1"/>
  <c r="H13" i="134"/>
  <c r="H14" i="134"/>
  <c r="K8" i="134" l="1"/>
  <c r="F7" i="142"/>
  <c r="G7" i="142" s="1"/>
  <c r="K13" i="134"/>
  <c r="F12" i="142"/>
  <c r="G12" i="142" s="1"/>
  <c r="K12" i="134"/>
  <c r="F11" i="142"/>
  <c r="G11" i="142" s="1"/>
  <c r="K14" i="134"/>
  <c r="F13" i="142"/>
  <c r="G13" i="142" s="1"/>
  <c r="K10" i="134"/>
  <c r="F9" i="142"/>
  <c r="G9" i="142" s="1"/>
  <c r="K11" i="134"/>
  <c r="F10" i="142"/>
  <c r="G10" i="142" s="1"/>
  <c r="K15" i="134"/>
  <c r="F14" i="142"/>
  <c r="G14" i="142" s="1"/>
  <c r="K16" i="134"/>
  <c r="F15" i="142"/>
  <c r="G15" i="142" s="1"/>
  <c r="L23" i="134"/>
  <c r="J15" i="134"/>
  <c r="L15" i="134" s="1"/>
  <c r="J14" i="134"/>
  <c r="L14" i="134" s="1"/>
  <c r="J12" i="134"/>
  <c r="L12" i="134" s="1"/>
  <c r="J10" i="134"/>
  <c r="L10" i="134" s="1"/>
  <c r="J9" i="134"/>
  <c r="L9" i="134" s="1"/>
  <c r="J8" i="134"/>
  <c r="L8" i="134" s="1"/>
  <c r="J16" i="134"/>
  <c r="L16" i="134" s="1"/>
  <c r="J13" i="134"/>
  <c r="L13" i="134" s="1"/>
  <c r="J11" i="134"/>
  <c r="L11" i="134" s="1"/>
  <c r="L18" i="134" l="1"/>
  <c r="L21" i="134" s="1"/>
  <c r="K9" i="134"/>
  <c r="G16" i="142"/>
  <c r="D19" i="135" l="1"/>
  <c r="L24" i="134"/>
  <c r="H7" i="142"/>
  <c r="I7" i="142" s="1"/>
  <c r="K18" i="134"/>
  <c r="K21" i="134" s="1"/>
  <c r="K24" i="134" s="1"/>
  <c r="H15" i="142"/>
  <c r="H14" i="142"/>
  <c r="H11" i="142"/>
  <c r="H13" i="142"/>
  <c r="H9" i="142"/>
  <c r="H8" i="142"/>
  <c r="H12" i="142"/>
  <c r="H10" i="142"/>
  <c r="I8" i="142" l="1"/>
  <c r="G20" i="135"/>
  <c r="G26" i="135" s="1"/>
  <c r="F9" i="151"/>
  <c r="E20" i="135" l="1"/>
  <c r="E26" i="135" s="1"/>
  <c r="F20" i="135"/>
  <c r="F26" i="135" s="1"/>
  <c r="H20" i="135"/>
  <c r="H26" i="135" s="1"/>
  <c r="F11" i="151"/>
  <c r="I9" i="142"/>
  <c r="I10" i="142" s="1"/>
  <c r="I11" i="142" s="1"/>
  <c r="I12" i="142" s="1"/>
  <c r="I13" i="142" s="1"/>
  <c r="I14" i="142" s="1"/>
  <c r="I15" i="142" s="1"/>
  <c r="E9" i="151"/>
  <c r="D9" i="151" s="1"/>
  <c r="E11" i="151" l="1"/>
  <c r="D11" i="151" s="1"/>
  <c r="H37" i="90"/>
  <c r="H39" i="90" s="1"/>
  <c r="H57" i="90" l="1"/>
  <c r="H59" i="90" s="1"/>
  <c r="A60" i="90" l="1"/>
  <c r="H61" i="90"/>
  <c r="E18" i="92" l="1"/>
  <c r="E21" i="92"/>
  <c r="A4" i="92" l="1"/>
  <c r="B4" i="92"/>
  <c r="A5" i="92"/>
  <c r="B5" i="92"/>
  <c r="A6" i="92"/>
  <c r="B6" i="92"/>
  <c r="B3" i="92"/>
  <c r="A3" i="92"/>
  <c r="E19" i="92"/>
  <c r="G26" i="92" s="1"/>
  <c r="D19" i="92"/>
  <c r="C19" i="92"/>
  <c r="B19" i="92"/>
  <c r="E23" i="92" l="1"/>
  <c r="F23" i="92" s="1"/>
  <c r="G23" i="92" l="1"/>
  <c r="H23" i="92" l="1"/>
  <c r="D31" i="135" l="1"/>
  <c r="F10" i="151" l="1"/>
  <c r="E10" i="151" l="1"/>
  <c r="D10" i="151" s="1"/>
  <c r="F8" i="151" l="1"/>
  <c r="K34" i="134" l="1"/>
  <c r="E8" i="151"/>
  <c r="D8" i="151" s="1"/>
  <c r="F12" i="151"/>
  <c r="E28" i="135" l="1"/>
  <c r="F28" i="135" s="1"/>
  <c r="D24" i="135"/>
  <c r="D12" i="151"/>
  <c r="D13" i="151"/>
  <c r="E13" i="151"/>
  <c r="E12" i="151"/>
  <c r="D34" i="135" l="1"/>
  <c r="E25" i="135"/>
  <c r="E27" i="135" s="1"/>
  <c r="G25" i="135"/>
  <c r="F25" i="135"/>
  <c r="H25" i="135"/>
  <c r="G28" i="135"/>
  <c r="H28" i="135" s="1"/>
  <c r="F13" i="151"/>
  <c r="F27" i="135" l="1"/>
  <c r="G27" i="135" s="1"/>
  <c r="H27" i="135" s="1"/>
</calcChain>
</file>

<file path=xl/sharedStrings.xml><?xml version="1.0" encoding="utf-8"?>
<sst xmlns="http://schemas.openxmlformats.org/spreadsheetml/2006/main" count="2728" uniqueCount="780">
  <si>
    <t>ITEM</t>
  </si>
  <si>
    <t>E9585</t>
  </si>
  <si>
    <t>E9577</t>
  </si>
  <si>
    <t>M</t>
  </si>
  <si>
    <t>Carpinteiro</t>
  </si>
  <si>
    <t>Servente</t>
  </si>
  <si>
    <t>P9824</t>
  </si>
  <si>
    <t>und</t>
  </si>
  <si>
    <t>m³</t>
  </si>
  <si>
    <t>UND</t>
  </si>
  <si>
    <t>m²</t>
  </si>
  <si>
    <t>1.2</t>
  </si>
  <si>
    <t>h</t>
  </si>
  <si>
    <t>E9502</t>
  </si>
  <si>
    <t>kg</t>
  </si>
  <si>
    <t>QTDE</t>
  </si>
  <si>
    <t>CÓDIGO</t>
  </si>
  <si>
    <t>DESCRIÇÃO</t>
  </si>
  <si>
    <t>UNIT. (R$)</t>
  </si>
  <si>
    <t>TOTAL (R$)</t>
  </si>
  <si>
    <t>PREÇOS (R$)</t>
  </si>
  <si>
    <t>VALOR TOTAL</t>
  </si>
  <si>
    <t>Percentual Parcial</t>
  </si>
  <si>
    <t>Percentual Acumulado</t>
  </si>
  <si>
    <t>4.0</t>
  </si>
  <si>
    <t>OBJETO:</t>
  </si>
  <si>
    <t>TRECHO:</t>
  </si>
  <si>
    <t>LOCAL</t>
  </si>
  <si>
    <t>END.:</t>
  </si>
  <si>
    <t>Rodovia Estadual - MT-198</t>
  </si>
  <si>
    <t xml:space="preserve">Plano de Ação </t>
  </si>
  <si>
    <t>Referência:</t>
  </si>
  <si>
    <t>Inicial: Latitude - 10°44'58.61"S
	Longitude - 61°27'25.58"O / Final: Latitude - 9°53'53.52"S
	Longitude - 61°12'39.29"O</t>
  </si>
  <si>
    <t>Rondolândia / MT</t>
  </si>
  <si>
    <t xml:space="preserve"> SICRO 3 - 04/2020</t>
  </si>
  <si>
    <t>Base Mato Grosso - MT</t>
  </si>
  <si>
    <t>LOTE 01</t>
  </si>
  <si>
    <t>LOTE 02</t>
  </si>
  <si>
    <t>LOTE 03</t>
  </si>
  <si>
    <t>LOTE 04</t>
  </si>
  <si>
    <t>LOTE 05</t>
  </si>
  <si>
    <t>COMPOSIÇÃO ANALÍTICA DO BDI</t>
  </si>
  <si>
    <t>TIPO DE OBRA</t>
  </si>
  <si>
    <t>1 Quartil</t>
  </si>
  <si>
    <t>Médio</t>
  </si>
  <si>
    <t>3 Quartil</t>
  </si>
  <si>
    <t>VALORES DE REFERÊNCIA - %</t>
  </si>
  <si>
    <t>BDI ADOTADO %</t>
  </si>
  <si>
    <t>1º QUARTIL</t>
  </si>
  <si>
    <t>MÉDIO</t>
  </si>
  <si>
    <t>3º QUARTIL</t>
  </si>
  <si>
    <t>Administração Central</t>
  </si>
  <si>
    <t>Seguro e Garantia (*)</t>
  </si>
  <si>
    <t>Risco</t>
  </si>
  <si>
    <t>Despesas Financeiras</t>
  </si>
  <si>
    <t>Lucro</t>
  </si>
  <si>
    <r>
      <t xml:space="preserve">Tributos </t>
    </r>
    <r>
      <rPr>
        <b/>
        <i/>
        <sz val="10"/>
        <rFont val="Century Gothic"/>
        <family val="2"/>
      </rPr>
      <t xml:space="preserve">(Confins, PIS e ISSQN) </t>
    </r>
  </si>
  <si>
    <t>COFINS</t>
  </si>
  <si>
    <t>PIS</t>
  </si>
  <si>
    <t>ISSQN (**)</t>
  </si>
  <si>
    <t>TOTAL</t>
  </si>
  <si>
    <t>Fonte da composição, valores de referência e fórmula do BDI:  Acórdão 2622/2013 - TCU - Plenário</t>
  </si>
  <si>
    <t>Os valores de BDI acima foram calculados com emprego da fórmula abaixo:</t>
  </si>
  <si>
    <t>Onde:</t>
  </si>
  <si>
    <t>AC = taxa de rateio da Administração Central;</t>
  </si>
  <si>
    <t>DF = taxa das despesas financeiras;</t>
  </si>
  <si>
    <t>S = taxa de seguro; R = taxa de risco e G = garantia do empreendimento;</t>
  </si>
  <si>
    <t>I = taxa de tributos;</t>
  </si>
  <si>
    <t>L = taxa de lucro.</t>
  </si>
  <si>
    <t>OBS:</t>
  </si>
  <si>
    <t>(*) - PODE HAVER GARANTIA DESDE QUE PREVISTO NO EDITAL DA LICITAÇÃO E NO CONTRATO DE EXECUÇÃO.</t>
  </si>
  <si>
    <t>(**) - PODEM SER ACEITOS OUTROS PERCENTUAIS DE ISS DESDE QUE DEVIDAMENTE EMBASADOS NA LEGISLAÇÃO MUNICIPAL.</t>
  </si>
  <si>
    <t>(***) - CONTRIBUIÇÃO PREVIDENCIÁRIA INSTITUÍDA PARA DESONERAR A FOLHA DE SALÁRIOS DE DIVERSAS ATIVIDADES ECONÔMICAS DA CONSTRUÇÃO CIVIL PODERÁ IMPACTAR AS TAXAS DE BDI MEDIANTE A MAJORAÇÃO DO PERCENTUAL CORRESPONDENTE A 4,5%</t>
  </si>
  <si>
    <t>Valor Acumulado com BDI</t>
  </si>
  <si>
    <t>COORDENADAS</t>
  </si>
  <si>
    <t>LARGURA</t>
  </si>
  <si>
    <t>QUANTIDADE</t>
  </si>
  <si>
    <t>LATITUDE</t>
  </si>
  <si>
    <t>LONGITUDE</t>
  </si>
  <si>
    <t>2.0</t>
  </si>
  <si>
    <t>3.0</t>
  </si>
  <si>
    <t>VALORES DE BDI POR TIPO DE OBRA % SEM DESONERAÇÃO</t>
  </si>
  <si>
    <t>Reconformação da plataforma (Patrolamento)</t>
  </si>
  <si>
    <t>Quantidade</t>
  </si>
  <si>
    <t>DMT</t>
  </si>
  <si>
    <t>Escavação mecânica de vala para drenagem com carregadeira em material de 1ª categoria</t>
  </si>
  <si>
    <t xml:space="preserve"> </t>
  </si>
  <si>
    <t>Desmatamento, destocamento, limpeza de área e estocagem do material de limpeza com árvores de diâmetro até 0,15 m</t>
  </si>
  <si>
    <t xml:space="preserve">  ITEM</t>
  </si>
  <si>
    <t>DISCRIMINAÇÃO DOS SERVIÇOS</t>
  </si>
  <si>
    <t xml:space="preserve"> UNID.</t>
  </si>
  <si>
    <t>QUANT.</t>
  </si>
  <si>
    <t>COMPR.</t>
  </si>
  <si>
    <t>X</t>
  </si>
  <si>
    <t>x</t>
  </si>
  <si>
    <t>=</t>
  </si>
  <si>
    <t xml:space="preserve">VOLUME </t>
  </si>
  <si>
    <t>Construção e Restauração de Rodovias</t>
  </si>
  <si>
    <t>Despesas Indiretas</t>
  </si>
  <si>
    <t>% sobre PV</t>
  </si>
  <si>
    <t>% sobre CD</t>
  </si>
  <si>
    <t>Variável - f (CD)</t>
  </si>
  <si>
    <t>Seguros e Garantias Contratuais</t>
  </si>
  <si>
    <t>0,25% do PV</t>
  </si>
  <si>
    <t>Riscos</t>
  </si>
  <si>
    <t>0,50% do PV</t>
  </si>
  <si>
    <t>Subtotal 1</t>
  </si>
  <si>
    <t>Benefícios</t>
  </si>
  <si>
    <t>Subtotal 2</t>
  </si>
  <si>
    <t>Tributos</t>
  </si>
  <si>
    <t>0,65% do PV</t>
  </si>
  <si>
    <t>3,00% do PV</t>
  </si>
  <si>
    <t>ISSQN</t>
  </si>
  <si>
    <t>Subtotal 3</t>
  </si>
  <si>
    <t>BDI (%)</t>
  </si>
  <si>
    <t>FONTE:</t>
  </si>
  <si>
    <t xml:space="preserve"> SICRO - JAN/2022</t>
  </si>
  <si>
    <t>%</t>
  </si>
  <si>
    <t>PREÇO</t>
  </si>
  <si>
    <t>Umedecimento de caminho de serviço</t>
  </si>
  <si>
    <t>km</t>
  </si>
  <si>
    <t>P36</t>
  </si>
  <si>
    <t>m</t>
  </si>
  <si>
    <t>PONTO DE REF.</t>
  </si>
  <si>
    <t>VALOR TOTAL DA ETAPA SEM DESONERAÇÃO</t>
  </si>
  <si>
    <t>8.7</t>
  </si>
  <si>
    <t>Valor Parcial com BDI</t>
  </si>
  <si>
    <t>CADERNETA DE CAMPO</t>
  </si>
  <si>
    <t>OBSERVAÇÃO</t>
  </si>
  <si>
    <t>SERVIÇO PRELIMINARES</t>
  </si>
  <si>
    <t>MANUTENÇÃO DA VIA MT - 313</t>
  </si>
  <si>
    <t>P57</t>
  </si>
  <si>
    <t>Rodovia Estadual - MT-313</t>
  </si>
  <si>
    <t>Extensão:</t>
  </si>
  <si>
    <t>Rodovia:</t>
  </si>
  <si>
    <t>MT-402</t>
  </si>
  <si>
    <t>Trecho:</t>
  </si>
  <si>
    <t>Entr. MT-010 - DISTRITO DE AGUAÇU</t>
  </si>
  <si>
    <t>9,79 km</t>
  </si>
  <si>
    <t>CURVA ABC DE SERVIÇOS</t>
  </si>
  <si>
    <t>DESCRIÇÃO DO SERVIÇO</t>
  </si>
  <si>
    <t>UND.</t>
  </si>
  <si>
    <t xml:space="preserve">PREÇO </t>
  </si>
  <si>
    <t>% ACUMULADO</t>
  </si>
  <si>
    <t xml:space="preserve">UNITÁRIO COM BDI (R$) </t>
  </si>
  <si>
    <t>TOTAL DO ORÇAMENTO:</t>
  </si>
  <si>
    <t>ATIVIDADE</t>
  </si>
  <si>
    <t>ESPECIFICAÇÃO</t>
  </si>
  <si>
    <t>VALOR SEM DESONERAÇÃO</t>
  </si>
  <si>
    <t>VALOR COM DESONERAÇÃO</t>
  </si>
  <si>
    <t>VALOR TOTAL DA ETAPA COM DESONERAÇÃO</t>
  </si>
  <si>
    <t>UNITÁRIO</t>
  </si>
  <si>
    <t>UNIT. COM BDI</t>
  </si>
  <si>
    <t>SUB-TOTAL:</t>
  </si>
  <si>
    <t>B.D.I:</t>
  </si>
  <si>
    <t>DIAS</t>
  </si>
  <si>
    <t>Valores de referência para as taxas de Beneficios e Despesas Indiretas - B.D.I</t>
  </si>
  <si>
    <t>SD</t>
  </si>
  <si>
    <t>CD</t>
  </si>
  <si>
    <t>CPRB</t>
  </si>
  <si>
    <t>MUNICÍPIO DE RONDÔLANDIA - MT</t>
  </si>
  <si>
    <t>MEMÓRIA DE CÁLCULO</t>
  </si>
  <si>
    <t>MEMORIA DE CÁLCULO</t>
  </si>
  <si>
    <t>m larg   /</t>
  </si>
  <si>
    <t>extensão   =</t>
  </si>
  <si>
    <t>Conversão</t>
  </si>
  <si>
    <t>"= 1000 x 9,0 /10000 x extensão = 1000 x 9 /10000 x 250=225 há</t>
  </si>
  <si>
    <t>Total =</t>
  </si>
  <si>
    <t>"=1000* 9/10000*250,00</t>
  </si>
  <si>
    <t>M²</t>
  </si>
  <si>
    <t>LIMPEZA</t>
  </si>
  <si>
    <t xml:space="preserve">Escavação, carga e transporte de material de 1ª categoria na distância de 3.000 m - caminho de serviço em leito natural - </t>
  </si>
  <si>
    <t>com carregadeira e caminhão basculante de 14 m³</t>
  </si>
  <si>
    <t>dimensão da pista</t>
  </si>
  <si>
    <t>m         x</t>
  </si>
  <si>
    <t>esp       =</t>
  </si>
  <si>
    <t>und       =</t>
  </si>
  <si>
    <t>media</t>
  </si>
  <si>
    <t>EXTENSÃO PISTA TRABALHO</t>
  </si>
  <si>
    <t>m/km</t>
  </si>
  <si>
    <t>m larg  x</t>
  </si>
  <si>
    <t>m comp x</t>
  </si>
  <si>
    <t>m  prof   x</t>
  </si>
  <si>
    <t>RECONSTRUÇÃO DE PONTE DE MADEIRA DE LEI, INCLUINDO, INFRA ESTRUTURA, MESO ESTRUTURA, SUPER ESTRUTURA</t>
  </si>
  <si>
    <t>Seção de estacas de (30x30) m</t>
  </si>
  <si>
    <t>ESTIMATIVA DE VOLUME DE MADEIRA</t>
  </si>
  <si>
    <t>MÉDIA</t>
  </si>
  <si>
    <t>Ponte</t>
  </si>
  <si>
    <t>und    =</t>
  </si>
  <si>
    <t>Tramo 2</t>
  </si>
  <si>
    <t>Tramo 3</t>
  </si>
  <si>
    <t>Tramo 4</t>
  </si>
  <si>
    <t>OBRA:</t>
  </si>
  <si>
    <t>BDI</t>
  </si>
  <si>
    <t>ENCARGOS</t>
  </si>
  <si>
    <t>TABELA DE REFERÊNCIA</t>
  </si>
  <si>
    <t>LOCAL:</t>
  </si>
  <si>
    <t xml:space="preserve">RODOVIA MT - 313 - MUNICIPIO DE RONDOLÂNDIA - MT </t>
  </si>
  <si>
    <t>NÃO DESONERADO</t>
  </si>
  <si>
    <t xml:space="preserve">C O M P O S I Ç Ã O   D E   P R E Ç O S </t>
  </si>
  <si>
    <t>6 S 03 400 01</t>
  </si>
  <si>
    <t>CRAVAÇÃO DE ESTACAS COM BATE ESTACA</t>
  </si>
  <si>
    <t>CODIGO</t>
  </si>
  <si>
    <t>BANCO DE DADOS</t>
  </si>
  <si>
    <t>COMPONENTES</t>
  </si>
  <si>
    <t>UN</t>
  </si>
  <si>
    <t>Custos
Unit. (R$)</t>
  </si>
  <si>
    <t>Custos
Total (R$)</t>
  </si>
  <si>
    <t>MATERIAIS</t>
  </si>
  <si>
    <t>COT. 02</t>
  </si>
  <si>
    <t>COTAÇÃO</t>
  </si>
  <si>
    <t>Madeira de Lei 30 cm X 30 cm - Cumbarú, Ipê, Garapeira, Peroba ou Similar</t>
  </si>
  <si>
    <t>M914</t>
  </si>
  <si>
    <t>SETPU</t>
  </si>
  <si>
    <t>Imunizante (Óleo queimado)</t>
  </si>
  <si>
    <t>L</t>
  </si>
  <si>
    <t>Ferragem para Ponte de Madeira</t>
  </si>
  <si>
    <t>KG</t>
  </si>
  <si>
    <t>MÃO DE OBRA / EQUIPAMENTO</t>
  </si>
  <si>
    <t>SICRO</t>
  </si>
  <si>
    <t>Bate-estaca de gravidade para 6 t - 119 kW</t>
  </si>
  <si>
    <t>CHP</t>
  </si>
  <si>
    <t>CHI</t>
  </si>
  <si>
    <t>Motoserra com motor a gasolina - 2,3 Kw</t>
  </si>
  <si>
    <t>H</t>
  </si>
  <si>
    <t>Total</t>
  </si>
  <si>
    <t>**COMPOSIÇÃO BASEADA NO CADERNO TÉCNICO DE COMPOSIÇÃO DA SINFRA-MT / Setembro/2012</t>
  </si>
  <si>
    <t>6 S 04 810 03</t>
  </si>
  <si>
    <t>Substituição de Viga de Contraventamento em Ponte de Madeira (Linha D`água)</t>
  </si>
  <si>
    <t>MÃO DE OBRA</t>
  </si>
  <si>
    <t xml:space="preserve">ADICIONAL DE M. O - FERRAMENTAS DE </t>
  </si>
  <si>
    <t>SUB TOTAL</t>
  </si>
  <si>
    <t>EQUIPAMENTO</t>
  </si>
  <si>
    <t>M399</t>
  </si>
  <si>
    <t>Madeira de Lei 25cm X 0,08cm - Cumbarú, Ipê, Garapeira, Peroba ou Similar</t>
  </si>
  <si>
    <t>**COMPOSIÇÃO BASEADA NO CADERNO TÉCNICO DE COMPOSIÇÃO DA SETPU (Setembro/2012)</t>
  </si>
  <si>
    <t>Substituição de Viga de Contraventamento em Ponte de Madeira ("X")</t>
  </si>
  <si>
    <t>6 S 04 810 02</t>
  </si>
  <si>
    <t>Substituição de Transversinas (Peia ou Travesseiro) em Ponte de Madeira</t>
  </si>
  <si>
    <t>Madeira de Lei 30cm X 30cm - Cumbarú, Ipê, Garapeira, Peroba ou Similar</t>
  </si>
  <si>
    <t>6 S 04 810 04</t>
  </si>
  <si>
    <t xml:space="preserve">Substituição de Sub Viga em Ponte de Madeira (Balancins) </t>
  </si>
  <si>
    <t>6 S 04 810 05</t>
  </si>
  <si>
    <t>Substituição de Viga em Ponte de Madeira (Longarinas)</t>
  </si>
  <si>
    <t>6 S 04 810 06</t>
  </si>
  <si>
    <t>Substituição  de "Pranchão"  de Assoalho Ponte   de   Madeira (100%)</t>
  </si>
  <si>
    <t>M2</t>
  </si>
  <si>
    <t>COT. 01</t>
  </si>
  <si>
    <t>Madeira de Lei 30cm X 08cm - Cumbarú, Ipê, Garapeira, Peroba ou Similar</t>
  </si>
  <si>
    <t>6 S 04 810 07</t>
  </si>
  <si>
    <t>Substituição  de "Pranchão"  de Rodeiro em Ponte de Madeira</t>
  </si>
  <si>
    <t>6 S 04 810 08</t>
  </si>
  <si>
    <t>Substituição de Guarda Rodas em Ponte de Madeira (m)</t>
  </si>
  <si>
    <t>Madeira de Lei 25cm X 25cm - Cumbarú, Ipê, Garapeira, Peroba ou Similar</t>
  </si>
  <si>
    <t>MUNICÍPIO:</t>
  </si>
  <si>
    <t>RONDOLÂNDIA - MT</t>
  </si>
  <si>
    <t xml:space="preserve">OBRA: </t>
  </si>
  <si>
    <t>MANUTENÇÃO DE PONTES DE MADEIRA</t>
  </si>
  <si>
    <t xml:space="preserve">LOCAL: </t>
  </si>
  <si>
    <t>COTAÇÕES DE PREÇOS</t>
  </si>
  <si>
    <t>COTAÇÕES</t>
  </si>
  <si>
    <t>MADEIRA DE LEI - CUMBARU, GAROTE, PIQUI,FAVEIRO FERRO, GARAPEIRA OU SIMILAR</t>
  </si>
  <si>
    <t>M3</t>
  </si>
  <si>
    <t>DATA</t>
  </si>
  <si>
    <t>EMPRESA</t>
  </si>
  <si>
    <t>CNPJ</t>
  </si>
  <si>
    <t>J.G.INDUSTRIA E TRANSPORTES DE MADEIRAS LTDA</t>
  </si>
  <si>
    <t>84.706.803/0004-07</t>
  </si>
  <si>
    <t>MEDIANA:</t>
  </si>
  <si>
    <t xml:space="preserve">                     ASSOCIAÇÃO DOS PRODUTORES DO VALE DO RIO ROOSEVELT                                                                                                                                                  - APROVALE -</t>
  </si>
  <si>
    <t>CRONOGRAMA FÍSICO FINANCEIRO</t>
  </si>
  <si>
    <t>PLANILHA ORÇAMENTARIA - MANUTENÇÃO DE PONTES DE MADEIRA</t>
  </si>
  <si>
    <t>TOTAL MANUTENÇÃO DE PONTES DE MADEIRA COM B.D.I - APLICADO:</t>
  </si>
  <si>
    <t>TOTAL GERAL COM B.D.I - APLICADO:</t>
  </si>
  <si>
    <t>8.12</t>
  </si>
  <si>
    <t>8.13</t>
  </si>
  <si>
    <t>Substituição de Transversinas (Peia ou Travesseiro) em Ponte de Madeira - 30 cm x 30 cm</t>
  </si>
  <si>
    <t>Substituição de Sub Viga em Ponte de Madeira (Balancins) 30 cm x 30 cm</t>
  </si>
  <si>
    <t>Substituição de Viga em Ponte de Madeira (Longarinas) 30 cm x 30 cm</t>
  </si>
  <si>
    <t>Substituição de Guarda Rodas em Ponte de Madeira (m) 25 cm x 25 cm</t>
  </si>
  <si>
    <t>QCI - QUADRO DE COMPOSIÇÃO DE INVESTIMENTO</t>
  </si>
  <si>
    <t>REPASSE (R$)</t>
  </si>
  <si>
    <t>CONTRAPARTIDA (R$)</t>
  </si>
  <si>
    <t>VALORES TOTAIS (R$)</t>
  </si>
  <si>
    <t>REAJUSTE DE PREÇOS</t>
  </si>
  <si>
    <t>UNIDADE</t>
  </si>
  <si>
    <t>CUSTO EM set/2012</t>
  </si>
  <si>
    <t>i0</t>
  </si>
  <si>
    <t>i1</t>
  </si>
  <si>
    <t>REAJ.(%)</t>
  </si>
  <si>
    <t xml:space="preserve"> M399</t>
  </si>
  <si>
    <t xml:space="preserve"> M914</t>
  </si>
  <si>
    <t>l</t>
  </si>
  <si>
    <t>MANUTENÇÃO DE PONTES DE MADEIRA, OEC E RECUPERAÇÃO DE ESTRADAS</t>
  </si>
  <si>
    <t>RECUPERAÇÃO DE ESTRADAS</t>
  </si>
  <si>
    <t>IMPLANTAÇÃO DE ADUELAS</t>
  </si>
  <si>
    <t>RONDOLÂNDIA / MT - 22/08/2022</t>
  </si>
  <si>
    <t>VALOR REAJUSTADO (ABRIL/2022)</t>
  </si>
  <si>
    <r>
      <t>M</t>
    </r>
    <r>
      <rPr>
        <vertAlign val="superscript"/>
        <sz val="12"/>
        <color theme="1"/>
        <rFont val="Calibri"/>
        <family val="2"/>
        <scheme val="minor"/>
      </rPr>
      <t>3</t>
    </r>
  </si>
  <si>
    <t>PISTA</t>
  </si>
  <si>
    <t>LEGENDAS:</t>
  </si>
  <si>
    <t>OBSERVAÇÃO:</t>
  </si>
  <si>
    <t>Limpeza de faixa de domínio e execução de saída d'áqgua (Bigodes)</t>
  </si>
  <si>
    <t xml:space="preserve">Reconformação de plataforma (Patrolamento) </t>
  </si>
  <si>
    <t>Recomenda-se o umidecimento com caminhão pipa em toda a extensção durante o período de seca para realização do patrolamento assim diminuindo a poeira, risco de acidente e melhorando a qualidade do serviço e a trafegabilidade do local</t>
  </si>
  <si>
    <t xml:space="preserve">Recomposição de corpo de Aterro (Bota - Dentro) + Patrolamento </t>
  </si>
  <si>
    <t xml:space="preserve">Recomposição de revestimento Primário ( Cascalhamento) + Patrolamento </t>
  </si>
  <si>
    <t>Recomposição de revestimento Primário ( Cascalhamento) + Patrolamento</t>
  </si>
  <si>
    <t>LOCAL: MT - 313</t>
  </si>
  <si>
    <t>Suporte para placa de sinalização em madeira de lei tratada 8 x 8 cm - fornecimento e implantação</t>
  </si>
  <si>
    <t>E9687</t>
  </si>
  <si>
    <t>Caminhão carroceria com capacidade de 5 t - 115 kW</t>
  </si>
  <si>
    <t>P9830</t>
  </si>
  <si>
    <t>Montador</t>
  </si>
  <si>
    <t>REF. PONTO</t>
  </si>
  <si>
    <t>KM</t>
  </si>
  <si>
    <t>LADO ESQUERDO</t>
  </si>
  <si>
    <t>LADO DIREITO</t>
  </si>
  <si>
    <t>DIAGNÓSTICO DO PONTO / INTERVENÇÃO</t>
  </si>
  <si>
    <t>* Placa curva a direita</t>
  </si>
  <si>
    <t>* Placa curva a esquerda</t>
  </si>
  <si>
    <t>NORTEFLORA IND. E COM. DE MADEIRAS LTDA</t>
  </si>
  <si>
    <t>12.958.986/0003-58</t>
  </si>
  <si>
    <t>MADEREIRA JATOBÁ LTDA</t>
  </si>
  <si>
    <t>39.844.765/0001-43</t>
  </si>
  <si>
    <t>Ji- Paraná / RO - 03/03/2025</t>
  </si>
  <si>
    <t>Construção de Obras de Arte Especiais</t>
  </si>
  <si>
    <t>TOCO</t>
  </si>
  <si>
    <t>PRANCHAS</t>
  </si>
  <si>
    <t>TRAMOS</t>
  </si>
  <si>
    <t>CONTRAVENTAMENTO "X"</t>
  </si>
  <si>
    <t>TRAVAMENTO (LINHAD`ÁGUA)</t>
  </si>
  <si>
    <t>MESOESTRUTURA</t>
  </si>
  <si>
    <t>BALANCINS</t>
  </si>
  <si>
    <t>LONGARINAS</t>
  </si>
  <si>
    <t>SUPERESTRUTURA</t>
  </si>
  <si>
    <t>PRANCHAS DE ASSOALHO</t>
  </si>
  <si>
    <t xml:space="preserve">PRANCHAS DE TRÂNSITO </t>
  </si>
  <si>
    <t>GUARDA RODA</t>
  </si>
  <si>
    <t>PEIA OU TRAVESSEIRO</t>
  </si>
  <si>
    <t>SEM DESONERADO</t>
  </si>
  <si>
    <t>COM DESONERADO</t>
  </si>
  <si>
    <t>Umidecimento de caminho</t>
  </si>
  <si>
    <t>Compactação rolo pé de carneiro</t>
  </si>
  <si>
    <t>SINAPI: DEZEMBRO/2024         SICRO JANEIRO/2025 - SETPU/2012</t>
  </si>
  <si>
    <t xml:space="preserve"> EXTENSÃO: 244,20 Km</t>
  </si>
  <si>
    <t>Regularização mecânica da faixa de domínio (m²)</t>
  </si>
  <si>
    <t>Placa em aço nº 16 galvanizado com película retrorrefletiva tipo I + SI - confecção</t>
  </si>
  <si>
    <t>P1</t>
  </si>
  <si>
    <t>Placa em aço - película III + III - fornecimento e implantação (m²) - Inforamtiva</t>
  </si>
  <si>
    <t>* Placa Ponte Rio São Gabriel</t>
  </si>
  <si>
    <t>P2</t>
  </si>
  <si>
    <t>P3</t>
  </si>
  <si>
    <t>P5</t>
  </si>
  <si>
    <t>* Placa curva acentuada a esquerda</t>
  </si>
  <si>
    <t>P6</t>
  </si>
  <si>
    <t>P8</t>
  </si>
  <si>
    <t>P9</t>
  </si>
  <si>
    <t>P10</t>
  </si>
  <si>
    <t>P12</t>
  </si>
  <si>
    <t>P14</t>
  </si>
  <si>
    <t>P15</t>
  </si>
  <si>
    <t>P19</t>
  </si>
  <si>
    <t>P21</t>
  </si>
  <si>
    <t>P23</t>
  </si>
  <si>
    <t>P24</t>
  </si>
  <si>
    <t>P30</t>
  </si>
  <si>
    <t>P31</t>
  </si>
  <si>
    <t>P33</t>
  </si>
  <si>
    <t>P34</t>
  </si>
  <si>
    <t>P35</t>
  </si>
  <si>
    <t>P41</t>
  </si>
  <si>
    <t>P42</t>
  </si>
  <si>
    <t>P43</t>
  </si>
  <si>
    <t>P45</t>
  </si>
  <si>
    <t>P50</t>
  </si>
  <si>
    <t>P51</t>
  </si>
  <si>
    <t>P52</t>
  </si>
  <si>
    <t>P60</t>
  </si>
  <si>
    <t>P61</t>
  </si>
  <si>
    <t>P62</t>
  </si>
  <si>
    <t>P63</t>
  </si>
  <si>
    <t>P67</t>
  </si>
  <si>
    <t>P69</t>
  </si>
  <si>
    <t>P73</t>
  </si>
  <si>
    <t>P75</t>
  </si>
  <si>
    <t>P76</t>
  </si>
  <si>
    <t>P81</t>
  </si>
  <si>
    <t>P83</t>
  </si>
  <si>
    <t>P84</t>
  </si>
  <si>
    <t>P86</t>
  </si>
  <si>
    <t>P87</t>
  </si>
  <si>
    <t>P88</t>
  </si>
  <si>
    <t>P102</t>
  </si>
  <si>
    <t>P116</t>
  </si>
  <si>
    <t>P120</t>
  </si>
  <si>
    <t>P123</t>
  </si>
  <si>
    <t>P124</t>
  </si>
  <si>
    <t>P130</t>
  </si>
  <si>
    <t>P131</t>
  </si>
  <si>
    <t>P134</t>
  </si>
  <si>
    <t>P145</t>
  </si>
  <si>
    <t>P165</t>
  </si>
  <si>
    <t>P166</t>
  </si>
  <si>
    <t>P168</t>
  </si>
  <si>
    <t>P173</t>
  </si>
  <si>
    <t>P175</t>
  </si>
  <si>
    <t>P177</t>
  </si>
  <si>
    <t>P178</t>
  </si>
  <si>
    <t>P180</t>
  </si>
  <si>
    <t>P182</t>
  </si>
  <si>
    <t>P184</t>
  </si>
  <si>
    <t>P186</t>
  </si>
  <si>
    <t>P193</t>
  </si>
  <si>
    <t>P197</t>
  </si>
  <si>
    <t>P200</t>
  </si>
  <si>
    <t>P203</t>
  </si>
  <si>
    <t>P210</t>
  </si>
  <si>
    <t>P217</t>
  </si>
  <si>
    <t>P218</t>
  </si>
  <si>
    <t>P219</t>
  </si>
  <si>
    <t>P221</t>
  </si>
  <si>
    <t>P226</t>
  </si>
  <si>
    <t>P228</t>
  </si>
  <si>
    <t>P234</t>
  </si>
  <si>
    <t>P238</t>
  </si>
  <si>
    <t>Placa de advertência em aço, lado de 0,80 m - película retrorrefletiva tipo I + SI - fornecimento e implantação</t>
  </si>
  <si>
    <t>* Placa Pista sinuosa a esquerda</t>
  </si>
  <si>
    <t>Quant</t>
  </si>
  <si>
    <t>2.1</t>
  </si>
  <si>
    <t>2.2</t>
  </si>
  <si>
    <t>Compactação de aterros a 100% do Proctor normal</t>
  </si>
  <si>
    <t>Limpeza de placa de sinalização</t>
  </si>
  <si>
    <t>* Placas de Sinalização existente</t>
  </si>
  <si>
    <t>Locação equipamento - Hora/maquina</t>
  </si>
  <si>
    <t>Trator sobre esteira D6N</t>
  </si>
  <si>
    <t>Escavadeira Hidraulica</t>
  </si>
  <si>
    <t>Inicial: Latitude - 10°50'16,58"S
	Longitude - 61°27'25.49"O / Final: Latitude - 9°54'20,09"S
	Longitude - 60°25'12,82"O</t>
  </si>
  <si>
    <t xml:space="preserve">  REFERÊNCIA: SICRO - MT (JANEIRO/25)</t>
  </si>
  <si>
    <t>TOTAL DO ITEM 1.0</t>
  </si>
  <si>
    <t>8.0 - 9.0</t>
  </si>
  <si>
    <t>8.1 - 9.1</t>
  </si>
  <si>
    <t>RIO SÃO GABRIEL EXT: 24,00 M - RIO ROOSEVELT EXT: 204,00 M</t>
  </si>
  <si>
    <t>8.2 - 9.2</t>
  </si>
  <si>
    <t>8.3 - 9.3</t>
  </si>
  <si>
    <t>8.4 - 9.4</t>
  </si>
  <si>
    <t>8.5 - 9.5</t>
  </si>
  <si>
    <t>8.6 - 9.6</t>
  </si>
  <si>
    <t>8.8 - 9.7</t>
  </si>
  <si>
    <t>8.9 - 9.8</t>
  </si>
  <si>
    <t>8.10 - 9.9</t>
  </si>
  <si>
    <t>8.11 - 9.10</t>
  </si>
  <si>
    <t>TOTAL DO ITEM 8.0 - 9.0</t>
  </si>
  <si>
    <t>CUTSO TOTAL DA OBRA O.A.E. COM BDI - APLICADO:</t>
  </si>
  <si>
    <t>CUTSO TOTAL GERAL DA OBRA COM BDI - APLICADO:</t>
  </si>
  <si>
    <t>CUTSO TOTAL DA OBRA CONSERVAÇÃO RODOVIARIA COM BDI - APLICADO:</t>
  </si>
  <si>
    <t>PLANILHA ORÇAMENTARIA RESUMO - CONSERVAÇÃO RODOVIARIA  -  O.A.C</t>
  </si>
  <si>
    <t>CONSERVAÇÃO DE RODOVIAS
ESTADUAIS NÃO PAVIMENTADAS MT-198,
CONSTRUÇÃO DE PONTE DE MADEIRA DE LEI</t>
  </si>
  <si>
    <t>S 9°59'59''</t>
  </si>
  <si>
    <t>W 60°51'15''</t>
  </si>
  <si>
    <t>PONTE RIO BRANCO</t>
  </si>
  <si>
    <t xml:space="preserve">CONSTRUÇÃO DE PONTE: </t>
  </si>
  <si>
    <t>LEVANTAMENTO TÉCNICO COM ESTIMATIVA DE CUSTO DE OBRA - MT-198 - MATO GROSSO</t>
  </si>
  <si>
    <t>Descrição das Parcelas Sem Desoneração</t>
  </si>
  <si>
    <t>Ponte de madeira/Rio Branco</t>
  </si>
  <si>
    <t>Tramo 8</t>
  </si>
  <si>
    <t>Tramo 9</t>
  </si>
  <si>
    <t>Tramo 10</t>
  </si>
  <si>
    <t>Tramo 11</t>
  </si>
  <si>
    <t>Tramo 12</t>
  </si>
  <si>
    <t>Tramo 13</t>
  </si>
  <si>
    <t>Tramo 14</t>
  </si>
  <si>
    <t xml:space="preserve">MANUTENÇÃO DE PONTES DE MADEIRA, OAC </t>
  </si>
  <si>
    <t xml:space="preserve">RODOVIA MT - 198 - MUNICIPIO DE RONDOLÂNDIA - MT </t>
  </si>
  <si>
    <r>
      <t xml:space="preserve">Departamento de Estradas de Rodagem, Infraestrutura e Serviços Públicos </t>
    </r>
    <r>
      <rPr>
        <b/>
        <sz val="7"/>
        <rFont val="Arial"/>
        <family val="2"/>
      </rPr>
      <t>DER/RO</t>
    </r>
  </si>
  <si>
    <t>ADMINISTRAÇÃO LOCAL</t>
  </si>
  <si>
    <t>CONSTRUÇAO / RESTAURAÇÃO ROD.</t>
  </si>
  <si>
    <t>Item</t>
  </si>
  <si>
    <t>Descrição dos Itens</t>
  </si>
  <si>
    <t>Unidade</t>
  </si>
  <si>
    <t>Quant.             (pequeno porte)</t>
  </si>
  <si>
    <t>Preço Unitário R$</t>
  </si>
  <si>
    <t>Total R$</t>
  </si>
  <si>
    <t>1.</t>
  </si>
  <si>
    <t>1.1.</t>
  </si>
  <si>
    <t>GERÊNCIA TÉCNICA</t>
  </si>
  <si>
    <t>1.1.1.2.</t>
  </si>
  <si>
    <t>Engenheiro supervisor</t>
  </si>
  <si>
    <t>func. / Mês</t>
  </si>
  <si>
    <t>P9819</t>
  </si>
  <si>
    <t>Subtotal do Item 1.1.1</t>
  </si>
  <si>
    <t>Total do Item 1.1</t>
  </si>
  <si>
    <t>GERÊNCIA ADMINISTRATIVA</t>
  </si>
  <si>
    <t>1.2.2.1</t>
  </si>
  <si>
    <t>Auxiliar administrativo</t>
  </si>
  <si>
    <t>P9806</t>
  </si>
  <si>
    <t>Subtotal do Item 1.2.2</t>
  </si>
  <si>
    <t>Total do Item 1.2</t>
  </si>
  <si>
    <t>Total Mão de Obra da Parcela Fixa</t>
  </si>
  <si>
    <t>Utiliz. Prod.</t>
  </si>
  <si>
    <t>Utiliz. Improd.</t>
  </si>
  <si>
    <t>Custo Hor. Prod</t>
  </si>
  <si>
    <t>Custo Hor. Improd</t>
  </si>
  <si>
    <t>Custo Total R$</t>
  </si>
  <si>
    <t>2.</t>
  </si>
  <si>
    <t>Veículos</t>
  </si>
  <si>
    <t>2.1.1</t>
  </si>
  <si>
    <t>Geral</t>
  </si>
  <si>
    <t>2.1.1.1</t>
  </si>
  <si>
    <t>Veículo leve - 53 kW (s/motorista)</t>
  </si>
  <si>
    <t>veic. / Mês</t>
  </si>
  <si>
    <t>E9093</t>
  </si>
  <si>
    <t>Subtotal do Item 2.1.1</t>
  </si>
  <si>
    <t>2.1.2.1</t>
  </si>
  <si>
    <t>Veículo leve - 53 kW (s/motoris.)</t>
  </si>
  <si>
    <t>und (h)</t>
  </si>
  <si>
    <t>Subtotal do Item 2.2</t>
  </si>
  <si>
    <t>Total dos Veículos da Parcela Fixa</t>
  </si>
  <si>
    <t>Parcela vinculada da ADMINISTRAÇÃO LOCAL</t>
  </si>
  <si>
    <t>Equipe de produção de OAE</t>
  </si>
  <si>
    <t>Discriminação</t>
  </si>
  <si>
    <t>Custo Horário (R$)</t>
  </si>
  <si>
    <t>Custo Total</t>
  </si>
  <si>
    <t>Equipe de Produção de Obra de Arte Especial</t>
  </si>
  <si>
    <t>Mão de Obra</t>
  </si>
  <si>
    <t>1.1.1.</t>
  </si>
  <si>
    <t>Encarregado de OAE</t>
  </si>
  <si>
    <t>mês</t>
  </si>
  <si>
    <t>P9869</t>
  </si>
  <si>
    <t>Sub-total item 1.1</t>
  </si>
  <si>
    <t>Veículo leve sem motorista</t>
  </si>
  <si>
    <t>Quantid.</t>
  </si>
  <si>
    <t>utilização</t>
  </si>
  <si>
    <t>Custo</t>
  </si>
  <si>
    <t>produtiva</t>
  </si>
  <si>
    <t>improdutiva</t>
  </si>
  <si>
    <t>produtivo</t>
  </si>
  <si>
    <t>improdutivo</t>
  </si>
  <si>
    <t>1.2.1.</t>
  </si>
  <si>
    <t>Veículo leve - 53 Kw</t>
  </si>
  <si>
    <t>Total Veículos da Parcela Vinculada</t>
  </si>
  <si>
    <t>Total da Equipe de Produção de OAE</t>
  </si>
  <si>
    <t>MÊSES</t>
  </si>
  <si>
    <t>TOTAL R$</t>
  </si>
  <si>
    <t xml:space="preserve">Lucro e Despesas Indiretas </t>
  </si>
  <si>
    <t>Preço Unitário Total  R$</t>
  </si>
  <si>
    <t>CONSIDERANDO QUE É NECESSARIO 15 DIAS NO MÍNIMO PARA MOBILIZAR E DESMOBILIZAR A OBRA,</t>
  </si>
  <si>
    <t>SEM DESONERAÇÃO</t>
  </si>
  <si>
    <t xml:space="preserve"> Mobilização e Desmobilização</t>
  </si>
  <si>
    <t>Distância de mobilização (DM) =  km</t>
  </si>
  <si>
    <t>Veloc.: km/h</t>
  </si>
  <si>
    <t>Código do equipamento</t>
  </si>
  <si>
    <t>A - EQUIPAMENTOS AUTOPROPELIDOS</t>
  </si>
  <si>
    <t>Operador Mobilizado (ZERO para locomoção própria)</t>
  </si>
  <si>
    <t>K</t>
  </si>
  <si>
    <t>FU</t>
  </si>
  <si>
    <t>Custo do Transporte</t>
  </si>
  <si>
    <t>Quant.</t>
  </si>
  <si>
    <t>Equipamento (CÓDIGO)</t>
  </si>
  <si>
    <t>R$/h</t>
  </si>
  <si>
    <t>Equipamento</t>
  </si>
  <si>
    <t>BATE-ESTACA DE GRAVIDADE PARA 6 T - 119 KW</t>
  </si>
  <si>
    <t>E9686</t>
  </si>
  <si>
    <t>TRATOR AGRÍCOLA SOBRE PNEUS - 77 KW</t>
  </si>
  <si>
    <t>E9665</t>
  </si>
  <si>
    <t>CAMINHÃO CARROCERIA COM CAPACIDADE DE  5 T - 115 KW</t>
  </si>
  <si>
    <t>Soma</t>
  </si>
  <si>
    <t>B - EQUIPAMENTOS DE PEQUENO PORTE</t>
  </si>
  <si>
    <t>Qtde.</t>
  </si>
  <si>
    <t>Distância (km)</t>
  </si>
  <si>
    <t>Peso (kg)</t>
  </si>
  <si>
    <t>Cód. Transp</t>
  </si>
  <si>
    <t>Mom de Transp</t>
  </si>
  <si>
    <t>Preço Unitário</t>
  </si>
  <si>
    <t>E9535</t>
  </si>
  <si>
    <t>SERRA CIRCULAR COM BANCADA - D = 30 CM - 4 KW</t>
  </si>
  <si>
    <t>E9568</t>
  </si>
  <si>
    <t>FURADEIRA DE IMPACTO DE 12,5 MM - 0,8 KW</t>
  </si>
  <si>
    <t>MOTOSERRA COM MOTOR A GASOLINA - 2,3 KW</t>
  </si>
  <si>
    <t>E9622</t>
  </si>
  <si>
    <t>E9623</t>
  </si>
  <si>
    <t>Velocidade Média conforme Sicro Dnit: 60,00 km/h e 50,00 Km/h.</t>
  </si>
  <si>
    <t>Conforme Volume 9 do Sicro - Mobiliz e Desmobilização -</t>
  </si>
  <si>
    <t>Item 5 - Velocidade média de transporte</t>
  </si>
  <si>
    <t>Total  A + B R$</t>
  </si>
  <si>
    <t>Extensão de Porto Velho - Até Local da Obra - 292,40 Conforme demonstrado abaixo no item - Cálculo DMT de Mobilização</t>
  </si>
  <si>
    <t>C - PESSOAL</t>
  </si>
  <si>
    <t>TIPO DE TRANSPORTE</t>
  </si>
  <si>
    <t>Engenheiro  supervisor</t>
  </si>
  <si>
    <t>CARRO</t>
  </si>
  <si>
    <t>Encarregado de turma</t>
  </si>
  <si>
    <t>ÔNIBUS</t>
  </si>
  <si>
    <t>Operadores/Motoristas Mobilizados</t>
  </si>
  <si>
    <t>Total B: R$</t>
  </si>
  <si>
    <t>Total A + B + C</t>
  </si>
  <si>
    <t>Mobilização</t>
  </si>
  <si>
    <t>Desmob.</t>
  </si>
  <si>
    <t>Adotamos a Passagem de Ariquemes à Cujubim devido a logistica de Mobilização de Pessoal</t>
  </si>
  <si>
    <t>km/h</t>
  </si>
  <si>
    <t>Operador zero - Locomoção própria</t>
  </si>
  <si>
    <t>CMob representa o custo de mobilização da obra;</t>
  </si>
  <si>
    <t xml:space="preserve">DM representa a distância de mobilização da obra, em quilômetros (km) ou em milhas náuticas (mi); </t>
  </si>
  <si>
    <t>K representa o fator relacionado à necessidade de retorno do veículo a sua origem;</t>
  </si>
  <si>
    <t xml:space="preserve">FU representa o fator de utilização do veículo transportador; </t>
  </si>
  <si>
    <t xml:space="preserve"> CH representa o custo horário do veículo transportador.</t>
  </si>
  <si>
    <t>FU representa o fator de utilização do veículo transportador;</t>
  </si>
  <si>
    <t xml:space="preserve">V representa a velocidade média de transporte, em km/h ou nós; </t>
  </si>
  <si>
    <t>CH representa o custo horário do veículo transportador.</t>
  </si>
  <si>
    <t>Passagem de Ônibus</t>
  </si>
  <si>
    <t>Cálculo DMT de Mobilização</t>
  </si>
  <si>
    <t>Pavimentada</t>
  </si>
  <si>
    <t xml:space="preserve">Revestimento Primario </t>
  </si>
  <si>
    <t>CANTEIRO DE OBRAS - Cenário (Utilizado)</t>
  </si>
  <si>
    <t>TIPO INSTALAÇÃO</t>
  </si>
  <si>
    <t>ÁREA (m²)</t>
  </si>
  <si>
    <t>QUANTIDADE DE CONTAINER</t>
  </si>
  <si>
    <t>CUSTO UNIT. CONTAINER</t>
  </si>
  <si>
    <t>CUSTO TOTAL DE CONTAINER</t>
  </si>
  <si>
    <t>ESTRUTURA PARA O CANTEIRO PRINCIPAL</t>
  </si>
  <si>
    <t>M0059</t>
  </si>
  <si>
    <t>Alojamentos, Vestiário e Banheiro</t>
  </si>
  <si>
    <t xml:space="preserve">Container com revestimento térmico, janela e banheiro - L = 2,44 m e C = 6,09 m (1 TEU) - utilização 5 vezes
</t>
  </si>
  <si>
    <t>M0042</t>
  </si>
  <si>
    <t>Alimentação e Área de Vivência.</t>
  </si>
  <si>
    <t xml:space="preserve">Container com janela - L = 2,44 m e C = 6,09 m (1 TEU)  -   inclusive
montagem e desmontagem - utilização 5 vezes
</t>
  </si>
  <si>
    <t>Fator do Padrão de Construção (k1)</t>
  </si>
  <si>
    <t>Fator de Mobiliário e Aparelhagem (k2)</t>
  </si>
  <si>
    <t xml:space="preserve">Fator de Distância do Canteiro de Obras aos Centros
Fornecedores (k3)
</t>
  </si>
  <si>
    <t>Container</t>
  </si>
  <si>
    <t>Não Aplicável</t>
  </si>
  <si>
    <t xml:space="preserve">Conservação Rodoviária </t>
  </si>
  <si>
    <t>Tipo de Pavimento</t>
  </si>
  <si>
    <t>Equação</t>
  </si>
  <si>
    <t>Leito Natural</t>
  </si>
  <si>
    <t>1 + 0,0014*DT</t>
  </si>
  <si>
    <t>Custo Médio Construção Civil CMCC (RO)</t>
  </si>
  <si>
    <t>Fator de Equivalência de Áreas Totais Terreno (FEAT)</t>
  </si>
  <si>
    <t>Revestim. Primário</t>
  </si>
  <si>
    <t>1 + 0,0009*DT</t>
  </si>
  <si>
    <t>Rodovia Pavimentada</t>
  </si>
  <si>
    <t>1 + 0,0008*DT</t>
  </si>
  <si>
    <t>Fator K3</t>
  </si>
  <si>
    <t>Relação Áreas cobertas edificadas e áreas totais do terreno</t>
  </si>
  <si>
    <t>Quantidade de Container (QC)</t>
  </si>
  <si>
    <t>Custo do Container (CC) R$</t>
  </si>
  <si>
    <t>Conservação Rodoviária</t>
  </si>
  <si>
    <t>Área total do terreno (m²)</t>
  </si>
  <si>
    <t>Conforme descrição</t>
  </si>
  <si>
    <t>Custo médio container</t>
  </si>
  <si>
    <t>CÁLCULO DO COEFICIENTE DE PROPORCIONALIDADE PARA TRECHOS ACIMA DE 200 QUILÔMETROS DE FAIXA</t>
  </si>
  <si>
    <t>kmP (km) =</t>
  </si>
  <si>
    <t>COEF. PROPORCIONALIDADE</t>
  </si>
  <si>
    <t>CP</t>
  </si>
  <si>
    <t>kmR (km) =</t>
  </si>
  <si>
    <t>Valor maior ou igual a 1</t>
  </si>
  <si>
    <t>CUSTO TOTAL DO CANTEIRO: R$</t>
  </si>
  <si>
    <t>COMPOSIÇÃO DE CUSTO SEM DESONERAÇÃO</t>
  </si>
  <si>
    <t>CUSTO UNITÁRIO DE REFERÊNCIA</t>
  </si>
  <si>
    <t>Cod:</t>
  </si>
  <si>
    <t>Unid:</t>
  </si>
  <si>
    <t>Serviço:</t>
  </si>
  <si>
    <t>Prod. Equipe:</t>
  </si>
  <si>
    <t>M² / H</t>
  </si>
  <si>
    <t>COMPOSIÇÃO UNITÁRIA DE CUSTOS</t>
  </si>
  <si>
    <t>Equipamento (A)</t>
  </si>
  <si>
    <t>Utilização</t>
  </si>
  <si>
    <t>Custo Operacional</t>
  </si>
  <si>
    <t>Custo Horário</t>
  </si>
  <si>
    <t>Operativa</t>
  </si>
  <si>
    <t>Improdutiva</t>
  </si>
  <si>
    <t>Custo Horário dos Equipamentos --------&gt;</t>
  </si>
  <si>
    <t>Mão de Obra (B)</t>
  </si>
  <si>
    <t>Encargos</t>
  </si>
  <si>
    <t>Salário-Hora</t>
  </si>
  <si>
    <t>P9801</t>
  </si>
  <si>
    <t>Ajudante</t>
  </si>
  <si>
    <t>P9823</t>
  </si>
  <si>
    <t>Serralheiro</t>
  </si>
  <si>
    <t>Custo Horário da Mão de Obra ---&gt;</t>
  </si>
  <si>
    <t>Custo Horário de Execução ---&gt;</t>
  </si>
  <si>
    <t>Custo Unitário de Execução ---&gt;</t>
  </si>
  <si>
    <t>Custo Do FIC ---&gt;</t>
  </si>
  <si>
    <t>Custo Do FIT ---&gt;</t>
  </si>
  <si>
    <t>Material (C)</t>
  </si>
  <si>
    <t>Preço Unit.</t>
  </si>
  <si>
    <t>Custo Unitário</t>
  </si>
  <si>
    <t>M1367</t>
  </si>
  <si>
    <t>Chapa fina em aço galvanizado</t>
  </si>
  <si>
    <t>Custo Total do Material --------&gt;</t>
  </si>
  <si>
    <t>Atividades Auxiliares (D)</t>
  </si>
  <si>
    <t>Custo Total das Atividades --------&gt;</t>
  </si>
  <si>
    <t>Tempo Fixo (E)</t>
  </si>
  <si>
    <t>T</t>
  </si>
  <si>
    <t>Custo Total Transp.Materiais --------&gt;</t>
  </si>
  <si>
    <t>Momento de Transporte (F)</t>
  </si>
  <si>
    <t>DMT-LN</t>
  </si>
  <si>
    <t>DMT-RP</t>
  </si>
  <si>
    <t>DMT-P</t>
  </si>
  <si>
    <t>Custo Unitário Total de Transporte --------&gt;</t>
  </si>
  <si>
    <t xml:space="preserve">Custo Unitário Direto Total </t>
  </si>
  <si>
    <t>FORNECIMENTO E IMPLANTAÇÃO DE PLACA DE ADVERTÊNCIA EM AÇO, LADO DE 0,60 M - PELÍCULA RETRORREFLETIVA TIPO I + SI</t>
  </si>
  <si>
    <t>UN / H</t>
  </si>
  <si>
    <t>CONFECÇÃO DE PLACA EM AÇO Nº 16 GALVANIZADO</t>
  </si>
  <si>
    <t>CONFECÇÃO DE PLACA EM AÇO Nº16 GALVANIZADO, COM PELÍCULARETRORREFLETIVA TIPO I + SI</t>
  </si>
  <si>
    <t>COMPOSIÇÃO AUX. 5213414</t>
  </si>
  <si>
    <t>Furadeira de impacto de 12,5 mm - 0,80 kW</t>
  </si>
  <si>
    <t>E9753</t>
  </si>
  <si>
    <t>Grupo gerador - 23 kVA</t>
  </si>
  <si>
    <t>Máquina de bancada guilhotina - 4,00 kW</t>
  </si>
  <si>
    <t>Máquina de bancada universal para corte de chapa - 1,50 kW</t>
  </si>
  <si>
    <t>M3229</t>
  </si>
  <si>
    <t>Película retrorrefletiva tipo I + SI (sinal impresso com película de sobreposição tipo V)</t>
  </si>
  <si>
    <t>Pintura eletrostática a pó com tinta poliéster em chapa de aço</t>
  </si>
  <si>
    <t>Chapa fina em aço galvanizado - Caminhão carroceria 15 t</t>
  </si>
  <si>
    <t>Película retrorrefletiva tipo I + SI (sinal impresso com película de sobreposição tipo V) - Caminhão carroceria 15 t</t>
  </si>
  <si>
    <t>PELÍCULA RETRORREFLETIVA TIPO I + SI - CAMINH</t>
  </si>
  <si>
    <t>CONSIDERAMOS 11,5 MÊSES PARA FRENTE DE SERVIÇO DE OBRA DA ADMINISTRAÇAO LOCAL.</t>
  </si>
  <si>
    <t xml:space="preserve">obs. Por ser uma obra em ponte de madeira, pequeno porte com período de obra (12 mêses), </t>
  </si>
  <si>
    <t>SISTEMA DE CUSTOS REFERENCIAIS DE OBRAS</t>
  </si>
  <si>
    <t>SICRO - Mato Grosso</t>
  </si>
  <si>
    <t xml:space="preserve">9°59'59"S </t>
  </si>
  <si>
    <t>60°51'15"w</t>
  </si>
  <si>
    <t>Ji-Paraná / RO -  Ponte Rio Branco - MT-198 / MT - Conforme Mapa Acima</t>
  </si>
  <si>
    <t xml:space="preserve">Nova Colina /RO - Ponte sobre o Rio Branco - MT - 198          Conforme Coordenadas </t>
  </si>
  <si>
    <t>Fevereiro de 2025</t>
  </si>
  <si>
    <t>Obra/Local: - SICRO/Mato Grosso - SEM DESONERAÇÃO Ref: Janeiro/2025</t>
  </si>
  <si>
    <t>ROD. MT - 198</t>
  </si>
  <si>
    <t>CONSTRUÇÃO DE PONTE DE MADEIRA - OAC</t>
  </si>
  <si>
    <t xml:space="preserve">               SINAPI: DEZEMBRO/2024    SICRO JANEIRO/2025 - SETPU/2012</t>
  </si>
  <si>
    <t xml:space="preserve">           SINAPI: DEZEMBRO/2024             SICRO JANEIRO/2025 - SETPU/2012</t>
  </si>
  <si>
    <t>RIO BRANCO EXT: 109,50 M</t>
  </si>
  <si>
    <t>1,17% do (PV-L)</t>
  </si>
  <si>
    <t>3,60% do PV</t>
  </si>
  <si>
    <t>5,00% do PV</t>
  </si>
  <si>
    <t>Ofício-Circular nº 47062025 (SEI DNIT nº 21705904) - 271ª Reunião do Copom, o qual estabeleceu a alíquota da meta Selic no valor de 15,00% a.a.</t>
  </si>
  <si>
    <t>SICRO ABRIL/2025 - SETPU/2012</t>
  </si>
  <si>
    <t>CONSIDERAMOS 3,5 MÊSES PARA FRENTE DE SERVIÇO DE OBRA DA ADMINISTRAÇAO LOCAL.</t>
  </si>
  <si>
    <t xml:space="preserve">obs. Por ser uma obra em ponte de madeira, pequeno porte com período de obra (4 mêses), </t>
  </si>
  <si>
    <t xml:space="preserve"> SICRO ABRIL/2025 - SETPU/2012</t>
  </si>
  <si>
    <t>Custo Médio Construção Civil CMCC (MT)</t>
  </si>
  <si>
    <t>Julho de 2025</t>
  </si>
  <si>
    <t>Obra/Local: - SICRO/Mato Grosso - SEM DESONERAÇÃO Ref: Abril/2025</t>
  </si>
  <si>
    <t>ref: Índice Nacional de Custo da Construção  julho/25</t>
  </si>
  <si>
    <t>RONDOLÂNDIA / MT - 27/07/2025</t>
  </si>
  <si>
    <t>JI-PARANÁ / RO - 27/08/2025</t>
  </si>
  <si>
    <t>Extensão 109,50 m - Largura 5,00 m - Altura 5,50 + 4,00 = 9,50m - Media de cravação de estacas 2,00 m - Seção de Tramo de 4 estacas - Vão de Irregulares com vairação entre 3,95 e 6,30 m</t>
  </si>
  <si>
    <t xml:space="preserve">Vãos </t>
  </si>
  <si>
    <t xml:space="preserve">Tramos </t>
  </si>
  <si>
    <t>VÃO 01</t>
  </si>
  <si>
    <t>VÃO 02</t>
  </si>
  <si>
    <t>VÃO 03</t>
  </si>
  <si>
    <t>VÃO 04</t>
  </si>
  <si>
    <t>VÃO 07</t>
  </si>
  <si>
    <t>VÃO 08</t>
  </si>
  <si>
    <t>VÃO 09</t>
  </si>
  <si>
    <t>VÃO 10</t>
  </si>
  <si>
    <t>VÃO 11</t>
  </si>
  <si>
    <t>VÃO 12</t>
  </si>
  <si>
    <t>VÃO 13</t>
  </si>
  <si>
    <t>VÃO 17</t>
  </si>
  <si>
    <t>LEVANTAMENTO ISOMETRICO DA PONTE</t>
  </si>
  <si>
    <t>* Manutenção e Reforma da Ponte sobre Rio Branco</t>
  </si>
  <si>
    <t>1.0</t>
  </si>
  <si>
    <t>1.1</t>
  </si>
  <si>
    <t>1.3</t>
  </si>
  <si>
    <t>1.4</t>
  </si>
  <si>
    <t>1.5</t>
  </si>
  <si>
    <t>1.6</t>
  </si>
  <si>
    <t>1.7</t>
  </si>
  <si>
    <t>1.8</t>
  </si>
  <si>
    <t>1.9</t>
  </si>
  <si>
    <t>Total Geral =</t>
  </si>
  <si>
    <t>SINAPI</t>
  </si>
  <si>
    <r>
      <rPr>
        <b/>
        <sz val="10"/>
        <color rgb="FF000000"/>
        <rFont val="Calibri"/>
        <family val="2"/>
        <scheme val="minor"/>
      </rPr>
      <t xml:space="preserve">  REFERÊNCIA</t>
    </r>
    <r>
      <rPr>
        <sz val="10"/>
        <color rgb="FF000000"/>
        <rFont val="Calibri"/>
        <family val="2"/>
        <scheme val="minor"/>
      </rPr>
      <t>: SINAPI MT (JULHO/25)            SICRO - MT (ABRIL/25)</t>
    </r>
  </si>
  <si>
    <t>SINAPI JULHO/25      SICRO ABRIL/2025 - SETPU/2012</t>
  </si>
  <si>
    <t>SINAPI JULHO/25     SICRO ABRIL/2025 - SETPU/2012</t>
  </si>
  <si>
    <t>ESTADO DE MATO GROSSO</t>
  </si>
  <si>
    <t>PREFEITURA MUNICIPAL DE RONDOLÂNDIA</t>
  </si>
  <si>
    <t>ESTADO DE MATO GROSSO
PREFEITURA MUNICIPAL DE RONDOLÂNDIA</t>
  </si>
  <si>
    <t>Rodovia Estadual - MT-198 - Estrada da Associação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</si>
</sst>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R$&quot;\ * #,##0.00_-;\-&quot;R$&quot;\ * #,##0.00_-;_-&quot;R$&quot;\ * &quot;-&quot;??_-;_-@_-"/>
    <numFmt numFmtId="43" formatCode="_-* #,##0.00_-;\-* #,##0.00_-;_-* &quot;-&quot;??_-;_-@_-"/>
    <numFmt numFmtId="164" formatCode="&quot;R$&quot;#,##0;[Red]\-&quot;R$&quot;#,##0"/>
    <numFmt numFmtId="165" formatCode="_-&quot;R$&quot;* #,##0.00_-;\-&quot;R$&quot;* #,##0.00_-;_-&quot;R$&quot;* &quot;-&quot;??_-;_-@_-"/>
    <numFmt numFmtId="166" formatCode="_(* #,##0.00_);_(* \(#,##0.00\);_(* &quot;-&quot;??_);_(@_)"/>
    <numFmt numFmtId="167" formatCode="0.0"/>
    <numFmt numFmtId="168" formatCode="#,##0.0000"/>
    <numFmt numFmtId="169" formatCode="0.0000"/>
    <numFmt numFmtId="170" formatCode="0.000"/>
    <numFmt numFmtId="171" formatCode="&quot;R$&quot;\ #,##0.00"/>
    <numFmt numFmtId="172" formatCode="#,##0.00000"/>
    <numFmt numFmtId="173" formatCode="#,##0.000"/>
    <numFmt numFmtId="174" formatCode="_-* #,##0.000_-;\-* #,##0.000_-;_-* &quot;-&quot;???_-;_-@_-"/>
    <numFmt numFmtId="175" formatCode="_(&quot;R$ &quot;* #,##0.00_);_(&quot;R$ &quot;* \(#,##0.00\);_(&quot;R$ &quot;* &quot;-&quot;??_);_(@_)"/>
    <numFmt numFmtId="176" formatCode="#,##0.00_ ;\-#,##0.00\ "/>
    <numFmt numFmtId="177" formatCode="0.00000"/>
    <numFmt numFmtId="178" formatCode="00000"/>
    <numFmt numFmtId="179" formatCode="#,##0.000000"/>
    <numFmt numFmtId="180" formatCode="0.000000"/>
  </numFmts>
  <fonts count="91"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rgb="FF000000"/>
      <name val="Times New Roman"/>
      <family val="1"/>
    </font>
    <font>
      <sz val="10"/>
      <color rgb="FF000000"/>
      <name val="Times New Roman"/>
      <family val="1"/>
    </font>
    <font>
      <sz val="12"/>
      <name val="Arial"/>
      <family val="2"/>
    </font>
    <font>
      <b/>
      <sz val="14"/>
      <name val="Arial"/>
      <family val="2"/>
    </font>
    <font>
      <sz val="8"/>
      <name val="Calibri"/>
      <family val="2"/>
      <scheme val="minor"/>
    </font>
    <font>
      <b/>
      <sz val="12"/>
      <name val="Arial"/>
      <family val="2"/>
    </font>
    <font>
      <sz val="10"/>
      <name val="Arial"/>
      <family val="2"/>
    </font>
    <font>
      <b/>
      <sz val="11"/>
      <name val="Arial"/>
      <family val="2"/>
    </font>
    <font>
      <b/>
      <sz val="12"/>
      <name val="Calibri"/>
      <family val="2"/>
      <scheme val="minor"/>
    </font>
    <font>
      <sz val="14"/>
      <color theme="1"/>
      <name val="Calibri"/>
      <family val="2"/>
      <scheme val="minor"/>
    </font>
    <font>
      <b/>
      <sz val="14"/>
      <color theme="1"/>
      <name val="Calibri"/>
      <family val="2"/>
      <scheme val="minor"/>
    </font>
    <font>
      <sz val="14"/>
      <name val="Calibri"/>
      <family val="2"/>
      <scheme val="minor"/>
    </font>
    <font>
      <b/>
      <u/>
      <sz val="14"/>
      <name val="Century Gothic"/>
      <family val="2"/>
    </font>
    <font>
      <sz val="9"/>
      <color rgb="FF0070C0"/>
      <name val="Century Gothic"/>
      <family val="2"/>
    </font>
    <font>
      <sz val="10"/>
      <name val="Century Gothic"/>
      <family val="2"/>
    </font>
    <font>
      <b/>
      <sz val="10"/>
      <name val="Century Gothic"/>
      <family val="2"/>
    </font>
    <font>
      <sz val="9"/>
      <name val="Century Gothic"/>
      <family val="2"/>
    </font>
    <font>
      <sz val="9"/>
      <color theme="1"/>
      <name val="Century Gothic"/>
      <family val="2"/>
    </font>
    <font>
      <sz val="10"/>
      <color indexed="10"/>
      <name val="Century Gothic"/>
      <family val="2"/>
    </font>
    <font>
      <b/>
      <i/>
      <sz val="10"/>
      <name val="Century Gothic"/>
      <family val="2"/>
    </font>
    <font>
      <sz val="10"/>
      <color theme="1"/>
      <name val="Arial"/>
      <family val="2"/>
    </font>
    <font>
      <sz val="8"/>
      <color indexed="18"/>
      <name val="Century Gothic"/>
      <family val="2"/>
    </font>
    <font>
      <b/>
      <sz val="11"/>
      <name val="Calibri"/>
      <family val="2"/>
      <scheme val="minor"/>
    </font>
    <font>
      <sz val="12"/>
      <color indexed="8"/>
      <name val="Calibri"/>
      <family val="2"/>
      <scheme val="minor"/>
    </font>
    <font>
      <sz val="11"/>
      <name val="Arial"/>
      <family val="2"/>
    </font>
    <font>
      <sz val="9"/>
      <name val="Arial"/>
      <family val="2"/>
    </font>
    <font>
      <b/>
      <sz val="11"/>
      <color theme="0"/>
      <name val="Calibri"/>
      <family val="2"/>
      <scheme val="minor"/>
    </font>
    <font>
      <b/>
      <sz val="14"/>
      <color theme="0"/>
      <name val="Calibri"/>
      <family val="2"/>
      <scheme val="minor"/>
    </font>
    <font>
      <sz val="10"/>
      <name val="Calibri"/>
      <family val="2"/>
      <scheme val="minor"/>
    </font>
    <font>
      <b/>
      <sz val="10"/>
      <name val="Calibri"/>
      <family val="2"/>
      <scheme val="minor"/>
    </font>
    <font>
      <sz val="10"/>
      <name val="Times New Roman"/>
      <family val="1"/>
    </font>
    <font>
      <b/>
      <sz val="22"/>
      <color theme="1"/>
      <name val="Calibri"/>
      <family val="2"/>
      <scheme val="minor"/>
    </font>
    <font>
      <sz val="22"/>
      <color theme="1"/>
      <name val="Calibri"/>
      <family val="2"/>
      <scheme val="minor"/>
    </font>
    <font>
      <sz val="22"/>
      <name val="Times New Roman"/>
      <family val="1"/>
    </font>
    <font>
      <sz val="22"/>
      <color rgb="FF000000"/>
      <name val="Times New Roman"/>
      <family val="1"/>
    </font>
    <font>
      <sz val="10"/>
      <color theme="1"/>
      <name val="Calibri"/>
      <family val="2"/>
      <scheme val="minor"/>
    </font>
    <font>
      <b/>
      <sz val="12"/>
      <color theme="0"/>
      <name val="Calibri"/>
      <family val="2"/>
      <scheme val="minor"/>
    </font>
    <font>
      <b/>
      <sz val="12"/>
      <color theme="1"/>
      <name val="Calibri"/>
      <family val="2"/>
      <scheme val="minor"/>
    </font>
    <font>
      <sz val="10"/>
      <color rgb="FF000000"/>
      <name val="Calibri"/>
      <family val="2"/>
      <scheme val="minor"/>
    </font>
    <font>
      <b/>
      <sz val="12"/>
      <color rgb="FF000000"/>
      <name val="Calibri"/>
      <family val="2"/>
      <scheme val="minor"/>
    </font>
    <font>
      <b/>
      <sz val="7"/>
      <color theme="0"/>
      <name val="Calibri"/>
      <family val="2"/>
      <scheme val="minor"/>
    </font>
    <font>
      <b/>
      <sz val="10"/>
      <color theme="1"/>
      <name val="Calibri"/>
      <family val="2"/>
      <scheme val="minor"/>
    </font>
    <font>
      <b/>
      <sz val="10"/>
      <color rgb="FF000000"/>
      <name val="Calibri"/>
      <family val="2"/>
      <scheme val="minor"/>
    </font>
    <font>
      <b/>
      <sz val="10"/>
      <color theme="0"/>
      <name val="Calibri"/>
      <family val="2"/>
      <scheme val="minor"/>
    </font>
    <font>
      <sz val="28"/>
      <color theme="1"/>
      <name val="Calibri"/>
      <family val="2"/>
      <scheme val="minor"/>
    </font>
    <font>
      <sz val="11"/>
      <name val="Calibri"/>
      <family val="2"/>
      <scheme val="minor"/>
    </font>
    <font>
      <b/>
      <sz val="16"/>
      <color theme="0"/>
      <name val="Calibri"/>
      <family val="2"/>
      <scheme val="minor"/>
    </font>
    <font>
      <b/>
      <sz val="16"/>
      <name val="Calibri"/>
      <family val="2"/>
      <scheme val="minor"/>
    </font>
    <font>
      <sz val="12"/>
      <name val="Calibri"/>
      <family val="2"/>
      <scheme val="minor"/>
    </font>
    <font>
      <sz val="10"/>
      <color theme="0"/>
      <name val="Calibri"/>
      <family val="2"/>
      <scheme val="minor"/>
    </font>
    <font>
      <b/>
      <sz val="14"/>
      <name val="Calibri"/>
      <family val="2"/>
      <scheme val="minor"/>
    </font>
    <font>
      <b/>
      <sz val="12"/>
      <color indexed="8"/>
      <name val="Calibri"/>
      <family val="2"/>
      <scheme val="minor"/>
    </font>
    <font>
      <sz val="10"/>
      <color indexed="8"/>
      <name val="Calibri"/>
      <family val="2"/>
      <scheme val="minor"/>
    </font>
    <font>
      <b/>
      <sz val="14"/>
      <color rgb="FF0000FF"/>
      <name val="Calibri"/>
      <family val="2"/>
      <scheme val="minor"/>
    </font>
    <font>
      <b/>
      <sz val="12"/>
      <color indexed="12"/>
      <name val="Calibri"/>
      <family val="2"/>
      <scheme val="minor"/>
    </font>
    <font>
      <b/>
      <sz val="16"/>
      <color theme="1"/>
      <name val="Calibri"/>
      <family val="2"/>
      <scheme val="minor"/>
    </font>
    <font>
      <i/>
      <sz val="8"/>
      <name val="Calibri"/>
      <family val="2"/>
      <scheme val="minor"/>
    </font>
    <font>
      <b/>
      <i/>
      <sz val="8"/>
      <name val="Calibri"/>
      <family val="2"/>
      <scheme val="minor"/>
    </font>
    <font>
      <sz val="12"/>
      <color theme="1"/>
      <name val="Calibri"/>
      <family val="2"/>
      <scheme val="minor"/>
    </font>
    <font>
      <vertAlign val="superscript"/>
      <sz val="12"/>
      <color theme="1"/>
      <name val="Calibri"/>
      <family val="2"/>
      <scheme val="minor"/>
    </font>
    <font>
      <sz val="9"/>
      <name val="Arial"/>
      <family val="2"/>
    </font>
    <font>
      <b/>
      <sz val="10"/>
      <name val="Arial"/>
      <family val="2"/>
    </font>
    <font>
      <sz val="8"/>
      <name val="Arial"/>
      <family val="2"/>
    </font>
    <font>
      <b/>
      <sz val="8"/>
      <name val="Arial"/>
      <family val="2"/>
    </font>
    <font>
      <sz val="7"/>
      <name val="Arial"/>
      <family val="2"/>
    </font>
    <font>
      <b/>
      <sz val="7"/>
      <name val="Arial"/>
      <family val="2"/>
    </font>
    <font>
      <b/>
      <sz val="18"/>
      <name val="Arial"/>
      <family val="2"/>
    </font>
    <font>
      <sz val="18"/>
      <name val="Arial"/>
      <family val="2"/>
    </font>
    <font>
      <sz val="7"/>
      <color theme="4"/>
      <name val="Arial"/>
      <family val="2"/>
    </font>
    <font>
      <sz val="7.5"/>
      <name val="Arial"/>
      <family val="2"/>
    </font>
    <font>
      <sz val="8"/>
      <name val="Times New Roman"/>
      <family val="1"/>
    </font>
    <font>
      <b/>
      <sz val="8"/>
      <color rgb="FF000000"/>
      <name val="Arial"/>
      <family val="2"/>
    </font>
    <font>
      <sz val="8"/>
      <color rgb="FF000000"/>
      <name val="Arial"/>
      <family val="2"/>
    </font>
    <font>
      <b/>
      <sz val="8"/>
      <color rgb="FFFFFFFF"/>
      <name val="Arial"/>
      <family val="2"/>
    </font>
    <font>
      <b/>
      <sz val="8"/>
      <name val="Calibri"/>
      <family val="2"/>
    </font>
    <font>
      <sz val="9.5"/>
      <name val="Arial"/>
      <family val="2"/>
    </font>
    <font>
      <sz val="9.5"/>
      <name val="Times New Roman"/>
      <family val="1"/>
    </font>
    <font>
      <b/>
      <sz val="9.5"/>
      <name val="Calibri"/>
      <family val="2"/>
    </font>
    <font>
      <sz val="10.5"/>
      <name val="Times New Roman"/>
      <family val="1"/>
    </font>
    <font>
      <sz val="9.5"/>
      <name val="Calibri"/>
      <family val="2"/>
    </font>
    <font>
      <b/>
      <sz val="10"/>
      <color theme="1"/>
      <name val="Arial"/>
      <family val="2"/>
    </font>
    <font>
      <b/>
      <sz val="12"/>
      <color theme="0"/>
      <name val="Arial"/>
      <family val="2"/>
    </font>
    <font>
      <b/>
      <sz val="10"/>
      <color rgb="FF000000"/>
      <name val="Arial"/>
      <family val="2"/>
    </font>
    <font>
      <sz val="5"/>
      <name val="Times New Roman"/>
      <family val="1"/>
    </font>
    <font>
      <sz val="6.5"/>
      <name val="Calibri"/>
      <family val="2"/>
    </font>
    <font>
      <sz val="11"/>
      <name val="Calibri"/>
      <family val="2"/>
    </font>
    <font>
      <sz val="8"/>
      <color theme="1"/>
      <name val="Arial"/>
      <family val="2"/>
    </font>
  </fonts>
  <fills count="45">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9"/>
        <bgColor indexed="64"/>
      </patternFill>
    </fill>
    <fill>
      <patternFill patternType="solid">
        <fgColor rgb="FFFFFF00"/>
        <bgColor indexed="64"/>
      </patternFill>
    </fill>
    <fill>
      <patternFill patternType="solid">
        <fgColor indexed="43"/>
        <bgColor indexed="64"/>
      </patternFill>
    </fill>
    <fill>
      <patternFill patternType="solid">
        <fgColor rgb="FFFFFFFF"/>
        <bgColor indexed="64"/>
      </patternFill>
    </fill>
    <fill>
      <patternFill patternType="solid">
        <fgColor indexed="22"/>
        <bgColor indexed="64"/>
      </patternFill>
    </fill>
    <fill>
      <patternFill patternType="solid">
        <fgColor indexed="13"/>
        <bgColor indexed="64"/>
      </patternFill>
    </fill>
    <fill>
      <patternFill patternType="solid">
        <fgColor rgb="FF002060"/>
        <bgColor indexed="64"/>
      </patternFill>
    </fill>
    <fill>
      <patternFill patternType="solid">
        <fgColor theme="0" tint="-0.34998626667073579"/>
        <bgColor indexed="64"/>
      </patternFill>
    </fill>
    <fill>
      <patternFill patternType="solid">
        <fgColor rgb="FFFFFFFF"/>
        <bgColor rgb="FF000000"/>
      </patternFill>
    </fill>
    <fill>
      <patternFill patternType="solid">
        <fgColor theme="1"/>
        <bgColor indexed="64"/>
      </patternFill>
    </fill>
    <fill>
      <patternFill patternType="solid">
        <fgColor indexed="18"/>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D8D8D8"/>
        <bgColor rgb="FFD8D8D8"/>
      </patternFill>
    </fill>
    <fill>
      <patternFill patternType="solid">
        <fgColor rgb="FFC4BD97"/>
        <bgColor rgb="FFC4BD97"/>
      </patternFill>
    </fill>
    <fill>
      <patternFill patternType="solid">
        <fgColor theme="0"/>
        <bgColor rgb="FFFFFFFF"/>
      </patternFill>
    </fill>
    <fill>
      <patternFill patternType="solid">
        <fgColor theme="6" tint="0.39997558519241921"/>
        <bgColor indexed="64"/>
      </patternFill>
    </fill>
    <fill>
      <patternFill patternType="solid">
        <fgColor theme="8" tint="0.39997558519241921"/>
        <bgColor indexed="64"/>
      </patternFill>
    </fill>
    <fill>
      <patternFill patternType="solid">
        <fgColor rgb="FF002060"/>
        <bgColor rgb="FF0070C0"/>
      </patternFill>
    </fill>
    <fill>
      <patternFill patternType="solid">
        <fgColor theme="8" tint="0.39997558519241921"/>
        <bgColor rgb="FFDAEEF3"/>
      </patternFill>
    </fill>
    <fill>
      <patternFill patternType="solid">
        <fgColor theme="0" tint="-4.9989318521683403E-2"/>
        <bgColor rgb="FFDAEEF3"/>
      </patternFill>
    </fill>
    <fill>
      <patternFill patternType="solid">
        <fgColor theme="6" tint="0.79998168889431442"/>
        <bgColor indexed="64"/>
      </patternFill>
    </fill>
    <fill>
      <patternFill patternType="solid">
        <fgColor theme="7" tint="0.39997558519241921"/>
        <bgColor indexed="64"/>
      </patternFill>
    </fill>
    <fill>
      <patternFill patternType="solid">
        <fgColor theme="5" tint="-0.499984740745262"/>
        <bgColor indexed="64"/>
      </patternFill>
    </fill>
    <fill>
      <patternFill patternType="solid">
        <fgColor rgb="FFFF0000"/>
        <bgColor indexed="64"/>
      </patternFill>
    </fill>
    <fill>
      <patternFill patternType="solid">
        <fgColor rgb="FF8EC26A"/>
        <bgColor indexed="64"/>
      </patternFill>
    </fill>
    <fill>
      <patternFill patternType="solid">
        <fgColor theme="2"/>
        <bgColor indexed="64"/>
      </patternFill>
    </fill>
    <fill>
      <patternFill patternType="solid">
        <fgColor theme="5"/>
        <bgColor indexed="64"/>
      </patternFill>
    </fill>
    <fill>
      <patternFill patternType="solid">
        <fgColor theme="4"/>
        <bgColor indexed="64"/>
      </patternFill>
    </fill>
    <fill>
      <patternFill patternType="solid">
        <fgColor rgb="FF131313"/>
        <bgColor indexed="64"/>
      </patternFill>
    </fill>
    <fill>
      <patternFill patternType="solid">
        <fgColor rgb="FF7CEB99"/>
        <bgColor indexed="64"/>
      </patternFill>
    </fill>
    <fill>
      <patternFill patternType="solid">
        <fgColor rgb="FF060606"/>
        <bgColor indexed="64"/>
      </patternFill>
    </fill>
    <fill>
      <patternFill patternType="solid">
        <fgColor rgb="FFD9D9D9"/>
        <bgColor indexed="64"/>
      </patternFill>
    </fill>
    <fill>
      <patternFill patternType="solid">
        <fgColor rgb="FF1F4E78"/>
        <bgColor indexed="64"/>
      </patternFill>
    </fill>
    <fill>
      <patternFill patternType="solid">
        <fgColor theme="3"/>
        <bgColor indexed="64"/>
      </patternFill>
    </fill>
    <fill>
      <patternFill patternType="solid">
        <fgColor rgb="FFBEBEBE"/>
        <bgColor indexed="64"/>
      </patternFill>
    </fill>
    <fill>
      <patternFill patternType="solid">
        <fgColor rgb="FF000000"/>
        <bgColor indexed="64"/>
      </patternFill>
    </fill>
    <fill>
      <patternFill patternType="solid">
        <fgColor rgb="FF92D050"/>
        <bgColor indexed="64"/>
      </patternFill>
    </fill>
  </fills>
  <borders count="206">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auto="1"/>
      </right>
      <top style="thin">
        <color auto="1"/>
      </top>
      <bottom style="thin">
        <color auto="1"/>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hair">
        <color indexed="64"/>
      </bottom>
      <diagonal/>
    </border>
    <border>
      <left/>
      <right style="thin">
        <color indexed="64"/>
      </right>
      <top style="thin">
        <color indexed="64"/>
      </top>
      <bottom style="thin">
        <color indexed="64"/>
      </bottom>
      <diagonal/>
    </border>
    <border>
      <left/>
      <right style="thin">
        <color auto="1"/>
      </right>
      <top/>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hair">
        <color indexed="64"/>
      </top>
      <bottom/>
      <diagonal/>
    </border>
    <border>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auto="1"/>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indexed="64"/>
      </top>
      <bottom style="thin">
        <color indexed="64"/>
      </bottom>
      <diagonal/>
    </border>
    <border>
      <left/>
      <right/>
      <top/>
      <bottom style="thin">
        <color rgb="FF000000"/>
      </bottom>
      <diagonal/>
    </border>
    <border>
      <left style="thin">
        <color auto="1"/>
      </left>
      <right style="thin">
        <color auto="1"/>
      </right>
      <top/>
      <bottom style="thin">
        <color auto="1"/>
      </bottom>
      <diagonal/>
    </border>
    <border>
      <left style="thin">
        <color rgb="FF000000"/>
      </left>
      <right style="thin">
        <color auto="1"/>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thin">
        <color indexed="64"/>
      </left>
      <right style="medium">
        <color indexed="64"/>
      </right>
      <top style="thin">
        <color indexed="64"/>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bottom/>
      <diagonal/>
    </border>
    <border>
      <left style="thin">
        <color indexed="64"/>
      </left>
      <right style="thin">
        <color indexed="64"/>
      </right>
      <top/>
      <bottom style="hair">
        <color indexed="64"/>
      </bottom>
      <diagonal/>
    </border>
    <border>
      <left style="thin">
        <color rgb="FF000000"/>
      </left>
      <right/>
      <top style="thin">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thin">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right style="thin">
        <color rgb="FF000000"/>
      </right>
      <top style="medium">
        <color rgb="FF000000"/>
      </top>
      <bottom style="medium">
        <color rgb="FF000000"/>
      </bottom>
      <diagonal/>
    </border>
    <border>
      <left style="medium">
        <color rgb="FF000000"/>
      </left>
      <right/>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thin">
        <color rgb="FF000000"/>
      </right>
      <top style="medium">
        <color rgb="FF000000"/>
      </top>
      <bottom style="medium">
        <color indexed="64"/>
      </bottom>
      <diagonal/>
    </border>
    <border diagonalUp="1">
      <left/>
      <right/>
      <top/>
      <bottom/>
      <diagonal style="mediumDashDot">
        <color auto="1"/>
      </diagonal>
    </border>
    <border>
      <left style="thin">
        <color indexed="64"/>
      </left>
      <right/>
      <top/>
      <bottom style="hair">
        <color indexed="64"/>
      </bottom>
      <diagonal/>
    </border>
    <border diagonalUp="1">
      <left/>
      <right/>
      <top/>
      <bottom style="hair">
        <color indexed="64"/>
      </bottom>
      <diagonal style="mediumDashDot">
        <color auto="1"/>
      </diagonal>
    </border>
    <border>
      <left/>
      <right style="thin">
        <color indexed="64"/>
      </right>
      <top/>
      <bottom style="hair">
        <color indexed="64"/>
      </bottom>
      <diagonal/>
    </border>
    <border>
      <left style="thin">
        <color indexed="64"/>
      </left>
      <right/>
      <top/>
      <bottom style="mediumDashed">
        <color indexed="64"/>
      </bottom>
      <diagonal/>
    </border>
    <border>
      <left/>
      <right/>
      <top/>
      <bottom style="mediumDashed">
        <color indexed="64"/>
      </bottom>
      <diagonal/>
    </border>
    <border>
      <left/>
      <right style="thin">
        <color indexed="64"/>
      </right>
      <top/>
      <bottom style="mediumDashed">
        <color indexed="64"/>
      </bottom>
      <diagonal/>
    </border>
    <border>
      <left style="thin">
        <color indexed="64"/>
      </left>
      <right/>
      <top style="mediumDashed">
        <color indexed="64"/>
      </top>
      <bottom/>
      <diagonal/>
    </border>
    <border>
      <left/>
      <right/>
      <top style="mediumDashed">
        <color indexed="64"/>
      </top>
      <bottom/>
      <diagonal/>
    </border>
    <border>
      <left/>
      <right style="thin">
        <color indexed="64"/>
      </right>
      <top style="mediumDashed">
        <color indexed="64"/>
      </top>
      <bottom/>
      <diagonal/>
    </border>
    <border>
      <left style="thin">
        <color indexed="64"/>
      </left>
      <right/>
      <top/>
      <bottom style="thin">
        <color indexed="64"/>
      </bottom>
      <diagonal/>
    </border>
    <border diagonalDown="1">
      <left/>
      <right/>
      <top style="thin">
        <color indexed="64"/>
      </top>
      <bottom/>
      <diagonal style="mediumDashDot">
        <color auto="1"/>
      </diagonal>
    </border>
    <border diagonalDown="1">
      <left/>
      <right/>
      <top/>
      <bottom/>
      <diagonal style="mediumDashDot">
        <color auto="1"/>
      </diagonal>
    </border>
    <border diagonalUp="1">
      <left style="thin">
        <color auto="1"/>
      </left>
      <right/>
      <top style="thin">
        <color auto="1"/>
      </top>
      <bottom style="thin">
        <color auto="1"/>
      </bottom>
      <diagonal style="mediumDashDot">
        <color auto="1"/>
      </diagonal>
    </border>
    <border diagonalUp="1">
      <left/>
      <right style="thin">
        <color auto="1"/>
      </right>
      <top style="thin">
        <color auto="1"/>
      </top>
      <bottom style="thin">
        <color auto="1"/>
      </bottom>
      <diagonal style="mediumDashDot">
        <color auto="1"/>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rgb="FF000000"/>
      </top>
      <bottom/>
      <diagonal/>
    </border>
    <border>
      <left style="medium">
        <color indexed="64"/>
      </left>
      <right/>
      <top/>
      <bottom style="medium">
        <color rgb="FF000000"/>
      </bottom>
      <diagonal/>
    </border>
    <border>
      <left/>
      <right style="medium">
        <color rgb="FF000000"/>
      </right>
      <top/>
      <bottom/>
      <diagonal/>
    </border>
    <border>
      <left style="thin">
        <color rgb="FF000000"/>
      </left>
      <right style="thin">
        <color auto="1"/>
      </right>
      <top style="thin">
        <color indexed="64"/>
      </top>
      <bottom style="thin">
        <color rgb="FF000000"/>
      </bottom>
      <diagonal/>
    </border>
    <border>
      <left style="medium">
        <color auto="1"/>
      </left>
      <right style="thin">
        <color rgb="FF000000"/>
      </right>
      <top style="thin">
        <color indexed="64"/>
      </top>
      <bottom style="thin">
        <color rgb="FF000000"/>
      </bottom>
      <diagonal/>
    </border>
    <border>
      <left/>
      <right style="medium">
        <color rgb="FFD9D9D9"/>
      </right>
      <top/>
      <bottom/>
      <diagonal/>
    </border>
    <border>
      <left/>
      <right/>
      <top/>
      <bottom style="medium">
        <color rgb="FFD9D9D9"/>
      </bottom>
      <diagonal/>
    </border>
    <border>
      <left/>
      <right style="medium">
        <color rgb="FFD9D9D9"/>
      </right>
      <top/>
      <bottom style="medium">
        <color rgb="FFD9D9D9"/>
      </bottom>
      <diagonal/>
    </border>
    <border>
      <left/>
      <right style="medium">
        <color indexed="64"/>
      </right>
      <top/>
      <bottom style="medium">
        <color rgb="FFD9D9D9"/>
      </bottom>
      <diagonal/>
    </border>
    <border>
      <left style="medium">
        <color indexed="64"/>
      </left>
      <right style="medium">
        <color rgb="FF1F4E78"/>
      </right>
      <top/>
      <bottom style="medium">
        <color rgb="FF1F4E78"/>
      </bottom>
      <diagonal/>
    </border>
    <border>
      <left/>
      <right style="medium">
        <color rgb="FF1F4E78"/>
      </right>
      <top/>
      <bottom style="medium">
        <color rgb="FF1F4E78"/>
      </bottom>
      <diagonal/>
    </border>
    <border>
      <left/>
      <right/>
      <top/>
      <bottom style="medium">
        <color rgb="FF1F4E78"/>
      </bottom>
      <diagonal/>
    </border>
    <border>
      <left style="medium">
        <color indexed="64"/>
      </left>
      <right style="medium">
        <color indexed="64"/>
      </right>
      <top/>
      <bottom style="medium">
        <color rgb="FFD9D9D9"/>
      </bottom>
      <diagonal/>
    </border>
    <border>
      <left style="medium">
        <color indexed="64"/>
      </left>
      <right style="medium">
        <color indexed="64"/>
      </right>
      <top style="medium">
        <color rgb="FFD9D9D9"/>
      </top>
      <bottom/>
      <diagonal/>
    </border>
    <border>
      <left style="medium">
        <color indexed="64"/>
      </left>
      <right/>
      <top style="medium">
        <color rgb="FFD9D9D9"/>
      </top>
      <bottom/>
      <diagonal/>
    </border>
    <border>
      <left/>
      <right/>
      <top style="medium">
        <color rgb="FFD9D9D9"/>
      </top>
      <bottom/>
      <diagonal/>
    </border>
    <border>
      <left/>
      <right style="medium">
        <color indexed="64"/>
      </right>
      <top style="medium">
        <color rgb="FFD9D9D9"/>
      </top>
      <bottom/>
      <diagonal/>
    </border>
    <border>
      <left/>
      <right style="medium">
        <color rgb="FFD9D9D9"/>
      </right>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style="double">
        <color indexed="64"/>
      </right>
      <top/>
      <bottom/>
      <diagonal/>
    </border>
    <border>
      <left style="double">
        <color indexed="64"/>
      </left>
      <right/>
      <top/>
      <bottom/>
      <diagonal/>
    </border>
    <border>
      <left style="medium">
        <color indexed="64"/>
      </left>
      <right style="double">
        <color indexed="64"/>
      </right>
      <top/>
      <bottom style="medium">
        <color indexed="64"/>
      </bottom>
      <diagonal/>
    </border>
    <border>
      <left style="medium">
        <color indexed="64"/>
      </left>
      <right style="medium">
        <color rgb="FF000000"/>
      </right>
      <top/>
      <bottom/>
      <diagonal/>
    </border>
    <border>
      <left style="medium">
        <color rgb="FF000000"/>
      </left>
      <right/>
      <top/>
      <bottom/>
      <diagonal/>
    </border>
    <border>
      <left/>
      <right style="medium">
        <color indexed="64"/>
      </right>
      <top/>
      <bottom style="medium">
        <color rgb="FF000000"/>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s>
  <cellStyleXfs count="47">
    <xf numFmtId="0" fontId="0" fillId="0" borderId="0"/>
    <xf numFmtId="0" fontId="1" fillId="0" borderId="0"/>
    <xf numFmtId="43" fontId="1" fillId="0" borderId="0" applyFont="0" applyFill="0" applyBorder="0" applyAlignment="0" applyProtection="0"/>
    <xf numFmtId="0" fontId="3" fillId="0" borderId="0"/>
    <xf numFmtId="0" fontId="4" fillId="0" borderId="0"/>
    <xf numFmtId="43" fontId="5"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10" fillId="0" borderId="0"/>
    <xf numFmtId="0" fontId="3" fillId="0" borderId="0"/>
    <xf numFmtId="9" fontId="3" fillId="0" borderId="0" applyFont="0" applyFill="0" applyBorder="0" applyAlignment="0" applyProtection="0"/>
    <xf numFmtId="0" fontId="3" fillId="0" borderId="0"/>
    <xf numFmtId="43" fontId="1"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0" fontId="1" fillId="0" borderId="0"/>
    <xf numFmtId="9" fontId="1" fillId="0" borderId="0" applyFont="0" applyFill="0" applyBorder="0" applyAlignment="0" applyProtection="0"/>
    <xf numFmtId="0" fontId="3" fillId="0" borderId="0"/>
    <xf numFmtId="0" fontId="1" fillId="0" borderId="0"/>
    <xf numFmtId="43" fontId="1" fillId="0" borderId="0" applyFont="0" applyFill="0" applyBorder="0" applyAlignment="0" applyProtection="0"/>
    <xf numFmtId="0" fontId="3" fillId="0" borderId="0"/>
    <xf numFmtId="0" fontId="3" fillId="0" borderId="0"/>
    <xf numFmtId="0" fontId="3" fillId="0" borderId="0"/>
    <xf numFmtId="164" fontId="3" fillId="0" borderId="0" applyFill="0" applyBorder="0" applyAlignment="0" applyProtection="0"/>
    <xf numFmtId="9" fontId="3" fillId="0" borderId="0" applyFill="0" applyBorder="0" applyAlignment="0" applyProtection="0"/>
    <xf numFmtId="166" fontId="3" fillId="0" borderId="0" applyFont="0" applyFill="0" applyBorder="0" applyAlignment="0" applyProtection="0"/>
    <xf numFmtId="0" fontId="3" fillId="0" borderId="0"/>
    <xf numFmtId="0" fontId="4" fillId="0" borderId="0"/>
    <xf numFmtId="166" fontId="3" fillId="0" borderId="0" applyFont="0" applyFill="0" applyBorder="0" applyAlignment="0" applyProtection="0"/>
    <xf numFmtId="0" fontId="1"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xf numFmtId="43" fontId="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34" fillId="0" borderId="0"/>
    <xf numFmtId="9" fontId="34" fillId="0" borderId="0" applyFont="0" applyFill="0" applyBorder="0" applyAlignment="0" applyProtection="0"/>
    <xf numFmtId="0" fontId="3" fillId="0" borderId="0" applyFont="0" applyFill="0" applyBorder="0" applyAlignment="0" applyProtection="0"/>
    <xf numFmtId="0" fontId="3" fillId="0" borderId="0"/>
    <xf numFmtId="0" fontId="64" fillId="0" borderId="0"/>
    <xf numFmtId="166" fontId="3" fillId="0" borderId="0" applyFont="0" applyFill="0" applyBorder="0" applyAlignment="0" applyProtection="0"/>
  </cellStyleXfs>
  <cellXfs count="1596">
    <xf numFmtId="0" fontId="0" fillId="0" borderId="0" xfId="0"/>
    <xf numFmtId="0" fontId="0" fillId="0" borderId="0" xfId="0" applyAlignment="1">
      <alignment horizontal="center"/>
    </xf>
    <xf numFmtId="43" fontId="0" fillId="0" borderId="0" xfId="2" applyFont="1"/>
    <xf numFmtId="0" fontId="0" fillId="3" borderId="0" xfId="0" applyFill="1" applyAlignment="1">
      <alignment horizontal="center"/>
    </xf>
    <xf numFmtId="43" fontId="0" fillId="0" borderId="0" xfId="0" applyNumberFormat="1"/>
    <xf numFmtId="0" fontId="0" fillId="0" borderId="0" xfId="0" applyAlignment="1">
      <alignment horizontal="left" vertical="distributed"/>
    </xf>
    <xf numFmtId="43" fontId="2" fillId="0" borderId="0" xfId="2" applyFont="1" applyAlignment="1">
      <alignment horizontal="center"/>
    </xf>
    <xf numFmtId="0" fontId="0" fillId="0" borderId="2" xfId="0" applyBorder="1" applyAlignment="1">
      <alignment horizontal="center"/>
    </xf>
    <xf numFmtId="0" fontId="0" fillId="0" borderId="3" xfId="0" applyBorder="1" applyAlignment="1">
      <alignment horizontal="left" vertical="distributed"/>
    </xf>
    <xf numFmtId="0" fontId="0" fillId="0" borderId="5" xfId="0" applyBorder="1" applyAlignment="1">
      <alignment horizontal="center"/>
    </xf>
    <xf numFmtId="0" fontId="14" fillId="3" borderId="0" xfId="0" applyFont="1" applyFill="1" applyAlignment="1">
      <alignment horizontal="left"/>
    </xf>
    <xf numFmtId="0" fontId="13" fillId="3" borderId="0" xfId="0" applyFont="1" applyFill="1"/>
    <xf numFmtId="43" fontId="0" fillId="3" borderId="0" xfId="2" applyFont="1" applyFill="1"/>
    <xf numFmtId="0" fontId="0" fillId="0" borderId="3" xfId="0" applyBorder="1"/>
    <xf numFmtId="0" fontId="0" fillId="0" borderId="4" xfId="0" applyBorder="1"/>
    <xf numFmtId="0" fontId="2" fillId="0" borderId="0" xfId="0" applyFont="1"/>
    <xf numFmtId="0" fontId="0" fillId="0" borderId="6" xfId="0" applyBorder="1"/>
    <xf numFmtId="0" fontId="14" fillId="3" borderId="5" xfId="0" applyFont="1" applyFill="1" applyBorder="1" applyAlignment="1">
      <alignment horizontal="left"/>
    </xf>
    <xf numFmtId="0" fontId="0" fillId="3" borderId="0" xfId="0" applyFill="1"/>
    <xf numFmtId="0" fontId="0" fillId="3" borderId="6" xfId="0" applyFill="1" applyBorder="1"/>
    <xf numFmtId="43" fontId="0" fillId="3" borderId="0" xfId="2" applyFont="1" applyFill="1" applyBorder="1"/>
    <xf numFmtId="0" fontId="15" fillId="3" borderId="0" xfId="0" applyFont="1" applyFill="1"/>
    <xf numFmtId="0" fontId="17" fillId="0" borderId="34" xfId="12" applyFont="1" applyBorder="1" applyAlignment="1" applyProtection="1">
      <alignment horizontal="left" vertical="center"/>
      <protection hidden="1"/>
    </xf>
    <xf numFmtId="0" fontId="17" fillId="0" borderId="1" xfId="12" applyFont="1" applyBorder="1" applyAlignment="1" applyProtection="1">
      <alignment horizontal="left" vertical="center"/>
      <protection hidden="1"/>
    </xf>
    <xf numFmtId="9" fontId="17" fillId="0" borderId="1" xfId="12" applyNumberFormat="1" applyFont="1" applyBorder="1" applyAlignment="1" applyProtection="1">
      <alignment horizontal="left" vertical="center"/>
      <protection hidden="1"/>
    </xf>
    <xf numFmtId="0" fontId="3" fillId="0" borderId="0" xfId="12" applyProtection="1">
      <protection hidden="1"/>
    </xf>
    <xf numFmtId="0" fontId="19" fillId="3" borderId="5" xfId="12" applyFont="1" applyFill="1" applyBorder="1" applyAlignment="1" applyProtection="1">
      <alignment horizontal="center" vertical="center" wrapText="1"/>
      <protection hidden="1"/>
    </xf>
    <xf numFmtId="0" fontId="19" fillId="3" borderId="0" xfId="12" applyFont="1" applyFill="1" applyAlignment="1" applyProtection="1">
      <alignment horizontal="center" vertical="center" wrapText="1"/>
      <protection hidden="1"/>
    </xf>
    <xf numFmtId="0" fontId="19" fillId="3" borderId="6" xfId="12" applyFont="1" applyFill="1" applyBorder="1" applyAlignment="1" applyProtection="1">
      <alignment horizontal="center" vertical="center" wrapText="1"/>
      <protection hidden="1"/>
    </xf>
    <xf numFmtId="0" fontId="19" fillId="3" borderId="5" xfId="12" applyFont="1" applyFill="1" applyBorder="1" applyAlignment="1" applyProtection="1">
      <alignment vertical="center"/>
      <protection hidden="1"/>
    </xf>
    <xf numFmtId="0" fontId="19" fillId="3" borderId="0" xfId="12" applyFont="1" applyFill="1" applyAlignment="1" applyProtection="1">
      <alignment vertical="center" wrapText="1"/>
      <protection hidden="1"/>
    </xf>
    <xf numFmtId="0" fontId="19" fillId="3" borderId="6" xfId="12" applyFont="1" applyFill="1" applyBorder="1" applyAlignment="1" applyProtection="1">
      <alignment vertical="center" wrapText="1"/>
      <protection hidden="1"/>
    </xf>
    <xf numFmtId="0" fontId="20" fillId="0" borderId="34" xfId="12" applyFont="1" applyBorder="1" applyAlignment="1" applyProtection="1">
      <alignment horizontal="left" vertical="center"/>
      <protection hidden="1"/>
    </xf>
    <xf numFmtId="0" fontId="21" fillId="0" borderId="1" xfId="12" applyFont="1" applyBorder="1" applyAlignment="1" applyProtection="1">
      <alignment horizontal="left" vertical="center"/>
      <protection hidden="1"/>
    </xf>
    <xf numFmtId="9" fontId="20" fillId="0" borderId="1" xfId="12" applyNumberFormat="1" applyFont="1" applyBorder="1" applyAlignment="1" applyProtection="1">
      <alignment horizontal="left" vertical="center"/>
      <protection hidden="1"/>
    </xf>
    <xf numFmtId="0" fontId="18" fillId="3" borderId="0" xfId="12" applyFont="1" applyFill="1" applyProtection="1">
      <protection hidden="1"/>
    </xf>
    <xf numFmtId="0" fontId="18" fillId="3" borderId="6" xfId="12" applyFont="1" applyFill="1" applyBorder="1" applyProtection="1">
      <protection hidden="1"/>
    </xf>
    <xf numFmtId="0" fontId="21" fillId="9" borderId="1" xfId="12" applyFont="1" applyFill="1" applyBorder="1" applyAlignment="1" applyProtection="1">
      <alignment horizontal="left" vertical="center"/>
      <protection hidden="1"/>
    </xf>
    <xf numFmtId="9" fontId="20" fillId="3" borderId="1" xfId="12" applyNumberFormat="1" applyFont="1" applyFill="1" applyBorder="1" applyAlignment="1" applyProtection="1">
      <alignment horizontal="left" vertical="center"/>
      <protection hidden="1"/>
    </xf>
    <xf numFmtId="0" fontId="19" fillId="3" borderId="5" xfId="12" applyFont="1" applyFill="1" applyBorder="1" applyAlignment="1" applyProtection="1">
      <alignment vertical="center" wrapText="1"/>
      <protection hidden="1"/>
    </xf>
    <xf numFmtId="0" fontId="19" fillId="3" borderId="41" xfId="12" applyFont="1" applyFill="1" applyBorder="1" applyAlignment="1" applyProtection="1">
      <alignment horizontal="center" vertical="center" wrapText="1"/>
      <protection hidden="1"/>
    </xf>
    <xf numFmtId="9" fontId="20" fillId="7" borderId="1" xfId="12" applyNumberFormat="1" applyFont="1" applyFill="1" applyBorder="1" applyAlignment="1" applyProtection="1">
      <alignment horizontal="left" vertical="center"/>
      <protection hidden="1"/>
    </xf>
    <xf numFmtId="0" fontId="19" fillId="0" borderId="26" xfId="12" applyFont="1" applyBorder="1" applyAlignment="1" applyProtection="1">
      <alignment horizontal="center" vertical="center" wrapText="1"/>
      <protection hidden="1"/>
    </xf>
    <xf numFmtId="0" fontId="18" fillId="0" borderId="25" xfId="12" applyFont="1" applyBorder="1" applyAlignment="1" applyProtection="1">
      <alignment horizontal="center" vertical="center" wrapText="1"/>
      <protection hidden="1"/>
    </xf>
    <xf numFmtId="0" fontId="18" fillId="0" borderId="30" xfId="12" applyFont="1" applyBorder="1" applyAlignment="1" applyProtection="1">
      <alignment horizontal="center" vertical="center" wrapText="1"/>
      <protection hidden="1"/>
    </xf>
    <xf numFmtId="0" fontId="18" fillId="0" borderId="22" xfId="12" applyFont="1" applyBorder="1" applyAlignment="1" applyProtection="1">
      <alignment vertical="center" wrapText="1"/>
      <protection hidden="1"/>
    </xf>
    <xf numFmtId="2" fontId="18" fillId="0" borderId="23" xfId="12" applyNumberFormat="1" applyFont="1" applyBorder="1" applyAlignment="1" applyProtection="1">
      <alignment horizontal="center" vertical="top" wrapText="1"/>
      <protection hidden="1"/>
    </xf>
    <xf numFmtId="2" fontId="18" fillId="0" borderId="24" xfId="12" applyNumberFormat="1" applyFont="1" applyBorder="1" applyAlignment="1" applyProtection="1">
      <alignment horizontal="center" vertical="top" wrapText="1"/>
      <protection hidden="1"/>
    </xf>
    <xf numFmtId="0" fontId="18" fillId="3" borderId="6" xfId="12" applyFont="1" applyFill="1" applyBorder="1" applyAlignment="1" applyProtection="1">
      <alignment vertical="center"/>
      <protection hidden="1"/>
    </xf>
    <xf numFmtId="0" fontId="18" fillId="3" borderId="12" xfId="12" applyFont="1" applyFill="1" applyBorder="1" applyAlignment="1" applyProtection="1">
      <alignment vertical="center"/>
      <protection hidden="1"/>
    </xf>
    <xf numFmtId="0" fontId="19" fillId="10" borderId="1" xfId="12" applyFont="1" applyFill="1" applyBorder="1" applyAlignment="1" applyProtection="1">
      <alignment horizontal="center" vertical="center" wrapText="1"/>
      <protection hidden="1"/>
    </xf>
    <xf numFmtId="0" fontId="18" fillId="0" borderId="48" xfId="12" applyFont="1" applyBorder="1" applyAlignment="1" applyProtection="1">
      <alignment wrapText="1"/>
      <protection hidden="1"/>
    </xf>
    <xf numFmtId="2" fontId="18" fillId="0" borderId="49" xfId="12" applyNumberFormat="1" applyFont="1" applyBorder="1" applyAlignment="1" applyProtection="1">
      <alignment wrapText="1"/>
      <protection hidden="1"/>
    </xf>
    <xf numFmtId="2" fontId="18" fillId="8" borderId="50" xfId="12" applyNumberFormat="1" applyFont="1" applyFill="1" applyBorder="1" applyAlignment="1" applyProtection="1">
      <alignment wrapText="1"/>
      <protection hidden="1"/>
    </xf>
    <xf numFmtId="0" fontId="17" fillId="9" borderId="1" xfId="12" applyFont="1" applyFill="1" applyBorder="1" applyAlignment="1" applyProtection="1">
      <alignment horizontal="left" vertical="center"/>
      <protection hidden="1"/>
    </xf>
    <xf numFmtId="2" fontId="18" fillId="0" borderId="51" xfId="12" applyNumberFormat="1" applyFont="1" applyBorder="1" applyAlignment="1" applyProtection="1">
      <alignment wrapText="1"/>
      <protection hidden="1"/>
    </xf>
    <xf numFmtId="0" fontId="19" fillId="0" borderId="48" xfId="12" applyFont="1" applyBorder="1" applyAlignment="1" applyProtection="1">
      <alignment wrapText="1"/>
      <protection hidden="1"/>
    </xf>
    <xf numFmtId="2" fontId="19" fillId="0" borderId="51" xfId="12" applyNumberFormat="1" applyFont="1" applyBorder="1" applyAlignment="1" applyProtection="1">
      <alignment wrapText="1"/>
      <protection hidden="1"/>
    </xf>
    <xf numFmtId="2" fontId="19" fillId="0" borderId="50" xfId="12" applyNumberFormat="1" applyFont="1" applyBorder="1" applyAlignment="1" applyProtection="1">
      <alignment wrapText="1"/>
      <protection hidden="1"/>
    </xf>
    <xf numFmtId="9" fontId="17" fillId="3" borderId="1" xfId="12" applyNumberFormat="1" applyFont="1" applyFill="1" applyBorder="1" applyAlignment="1" applyProtection="1">
      <alignment horizontal="left" vertical="center"/>
      <protection hidden="1"/>
    </xf>
    <xf numFmtId="0" fontId="19" fillId="0" borderId="52" xfId="12" applyFont="1" applyBorder="1" applyAlignment="1" applyProtection="1">
      <alignment wrapText="1"/>
      <protection hidden="1"/>
    </xf>
    <xf numFmtId="2" fontId="19" fillId="0" borderId="53" xfId="12" applyNumberFormat="1" applyFont="1" applyBorder="1" applyAlignment="1" applyProtection="1">
      <alignment wrapText="1"/>
      <protection hidden="1"/>
    </xf>
    <xf numFmtId="2" fontId="19" fillId="0" borderId="54" xfId="12" applyNumberFormat="1" applyFont="1" applyBorder="1" applyAlignment="1" applyProtection="1">
      <alignment wrapText="1"/>
      <protection hidden="1"/>
    </xf>
    <xf numFmtId="10" fontId="3" fillId="0" borderId="0" xfId="11" applyNumberFormat="1" applyProtection="1">
      <protection hidden="1"/>
    </xf>
    <xf numFmtId="2" fontId="3" fillId="0" borderId="0" xfId="12" applyNumberFormat="1" applyProtection="1">
      <protection hidden="1"/>
    </xf>
    <xf numFmtId="0" fontId="18" fillId="3" borderId="5" xfId="12" applyFont="1" applyFill="1" applyBorder="1" applyAlignment="1" applyProtection="1">
      <alignment vertical="center"/>
      <protection hidden="1"/>
    </xf>
    <xf numFmtId="0" fontId="18" fillId="3" borderId="0" xfId="12" applyFont="1" applyFill="1" applyAlignment="1" applyProtection="1">
      <alignment vertical="center"/>
      <protection hidden="1"/>
    </xf>
    <xf numFmtId="0" fontId="3" fillId="0" borderId="0" xfId="12" applyAlignment="1" applyProtection="1">
      <alignment horizontal="center" vertical="center"/>
      <protection hidden="1"/>
    </xf>
    <xf numFmtId="2" fontId="24" fillId="9" borderId="0" xfId="12" applyNumberFormat="1" applyFont="1" applyFill="1" applyAlignment="1" applyProtection="1">
      <alignment horizontal="center" vertical="center"/>
      <protection hidden="1"/>
    </xf>
    <xf numFmtId="10" fontId="3" fillId="7" borderId="0" xfId="12" applyNumberFormat="1" applyFill="1" applyAlignment="1" applyProtection="1">
      <alignment horizontal="center" vertical="center"/>
      <protection hidden="1"/>
    </xf>
    <xf numFmtId="0" fontId="24" fillId="9" borderId="0" xfId="12" applyFont="1" applyFill="1" applyAlignment="1" applyProtection="1">
      <alignment horizontal="center" vertical="center"/>
      <protection hidden="1"/>
    </xf>
    <xf numFmtId="10" fontId="3" fillId="3" borderId="0" xfId="12" applyNumberFormat="1" applyFill="1" applyAlignment="1" applyProtection="1">
      <alignment horizontal="center" vertical="center"/>
      <protection hidden="1"/>
    </xf>
    <xf numFmtId="0" fontId="24" fillId="0" borderId="0" xfId="12" applyFont="1" applyAlignment="1" applyProtection="1">
      <alignment horizontal="center" vertical="center"/>
      <protection hidden="1"/>
    </xf>
    <xf numFmtId="10" fontId="3" fillId="0" borderId="0" xfId="12" applyNumberFormat="1" applyAlignment="1" applyProtection="1">
      <alignment horizontal="center" vertical="center"/>
      <protection hidden="1"/>
    </xf>
    <xf numFmtId="0" fontId="18" fillId="3" borderId="5" xfId="12" applyFont="1" applyFill="1" applyBorder="1" applyAlignment="1" applyProtection="1">
      <alignment horizontal="justify" vertical="center"/>
      <protection hidden="1"/>
    </xf>
    <xf numFmtId="0" fontId="18" fillId="3" borderId="5" xfId="12" applyFont="1" applyFill="1" applyBorder="1" applyAlignment="1" applyProtection="1">
      <alignment horizontal="left" vertical="center"/>
      <protection hidden="1"/>
    </xf>
    <xf numFmtId="0" fontId="18" fillId="3" borderId="0" xfId="12" applyFont="1" applyFill="1" applyAlignment="1" applyProtection="1">
      <alignment horizontal="left" vertical="center"/>
      <protection hidden="1"/>
    </xf>
    <xf numFmtId="0" fontId="25" fillId="11" borderId="5" xfId="12" applyFont="1" applyFill="1" applyBorder="1" applyAlignment="1" applyProtection="1">
      <alignment vertical="center"/>
      <protection hidden="1"/>
    </xf>
    <xf numFmtId="0" fontId="25" fillId="11" borderId="0" xfId="12" applyFont="1" applyFill="1" applyAlignment="1" applyProtection="1">
      <alignment vertical="center"/>
      <protection hidden="1"/>
    </xf>
    <xf numFmtId="0" fontId="25" fillId="11" borderId="6" xfId="12" applyFont="1" applyFill="1" applyBorder="1" applyAlignment="1" applyProtection="1">
      <alignment vertical="center"/>
      <protection hidden="1"/>
    </xf>
    <xf numFmtId="0" fontId="25" fillId="11" borderId="0" xfId="12" applyFont="1" applyFill="1" applyAlignment="1" applyProtection="1">
      <alignment vertical="center" wrapText="1"/>
      <protection hidden="1"/>
    </xf>
    <xf numFmtId="0" fontId="25" fillId="11" borderId="6" xfId="12" applyFont="1" applyFill="1" applyBorder="1" applyAlignment="1" applyProtection="1">
      <alignment vertical="center" wrapText="1"/>
      <protection hidden="1"/>
    </xf>
    <xf numFmtId="0" fontId="18" fillId="3" borderId="10" xfId="12" applyFont="1" applyFill="1" applyBorder="1" applyAlignment="1" applyProtection="1">
      <alignment vertical="center"/>
      <protection hidden="1"/>
    </xf>
    <xf numFmtId="0" fontId="18" fillId="3" borderId="11" xfId="12" applyFont="1" applyFill="1" applyBorder="1" applyAlignment="1" applyProtection="1">
      <alignment vertical="center"/>
      <protection hidden="1"/>
    </xf>
    <xf numFmtId="9" fontId="3" fillId="0" borderId="0" xfId="12" applyNumberFormat="1" applyAlignment="1" applyProtection="1">
      <alignment horizontal="center" vertical="center"/>
      <protection hidden="1"/>
    </xf>
    <xf numFmtId="0" fontId="19" fillId="3" borderId="0" xfId="12" applyFont="1" applyFill="1" applyAlignment="1" applyProtection="1">
      <alignment horizontal="left" vertical="center"/>
      <protection hidden="1"/>
    </xf>
    <xf numFmtId="0" fontId="35" fillId="0" borderId="17" xfId="0" applyFont="1" applyBorder="1" applyAlignment="1">
      <alignment horizontal="center" vertical="center"/>
    </xf>
    <xf numFmtId="0" fontId="35" fillId="0" borderId="18" xfId="0" applyFont="1" applyBorder="1" applyAlignment="1">
      <alignment vertical="center"/>
    </xf>
    <xf numFmtId="0" fontId="35" fillId="0" borderId="20" xfId="0" applyFont="1" applyBorder="1" applyAlignment="1">
      <alignment horizontal="center" vertical="center"/>
    </xf>
    <xf numFmtId="0" fontId="36" fillId="3" borderId="1" xfId="0" applyFont="1" applyFill="1" applyBorder="1" applyAlignment="1">
      <alignment horizontal="center" vertical="center"/>
    </xf>
    <xf numFmtId="0" fontId="36" fillId="3" borderId="1" xfId="0" applyFont="1" applyFill="1" applyBorder="1" applyAlignment="1">
      <alignment horizontal="center" vertical="center" wrapText="1"/>
    </xf>
    <xf numFmtId="43" fontId="36" fillId="3" borderId="1" xfId="2" applyFont="1" applyFill="1" applyBorder="1" applyAlignment="1">
      <alignment vertical="center"/>
    </xf>
    <xf numFmtId="43" fontId="36" fillId="0" borderId="21" xfId="2" applyFont="1" applyBorder="1" applyAlignment="1">
      <alignment vertical="center"/>
    </xf>
    <xf numFmtId="0" fontId="36" fillId="0" borderId="20" xfId="0" applyFont="1" applyBorder="1" applyAlignment="1">
      <alignment horizontal="center" vertical="center"/>
    </xf>
    <xf numFmtId="0" fontId="36" fillId="3" borderId="1" xfId="0" applyFont="1" applyFill="1" applyBorder="1" applyAlignment="1">
      <alignment horizontal="left" vertical="center" wrapText="1"/>
    </xf>
    <xf numFmtId="0" fontId="35" fillId="4" borderId="7" xfId="0" applyFont="1" applyFill="1" applyBorder="1" applyAlignment="1">
      <alignment horizontal="center" vertical="center"/>
    </xf>
    <xf numFmtId="0" fontId="35" fillId="4" borderId="8" xfId="0" applyFont="1" applyFill="1" applyBorder="1" applyAlignment="1">
      <alignment vertical="center"/>
    </xf>
    <xf numFmtId="0" fontId="35" fillId="4" borderId="8" xfId="0" applyFont="1" applyFill="1" applyBorder="1" applyAlignment="1">
      <alignment horizontal="right" vertical="center"/>
    </xf>
    <xf numFmtId="43" fontId="35" fillId="4" borderId="8" xfId="2" applyFont="1" applyFill="1" applyBorder="1" applyAlignment="1">
      <alignment vertical="center"/>
    </xf>
    <xf numFmtId="43" fontId="35" fillId="4" borderId="14" xfId="2" applyFont="1" applyFill="1" applyBorder="1" applyAlignment="1">
      <alignment vertical="center"/>
    </xf>
    <xf numFmtId="43" fontId="36" fillId="0" borderId="1" xfId="0" applyNumberFormat="1" applyFont="1" applyBorder="1" applyAlignment="1">
      <alignment vertical="center"/>
    </xf>
    <xf numFmtId="0" fontId="35" fillId="4" borderId="10" xfId="0" applyFont="1" applyFill="1" applyBorder="1" applyAlignment="1">
      <alignment horizontal="center" vertical="center"/>
    </xf>
    <xf numFmtId="0" fontId="35" fillId="4" borderId="11" xfId="0" applyFont="1" applyFill="1" applyBorder="1" applyAlignment="1">
      <alignment vertical="center"/>
    </xf>
    <xf numFmtId="0" fontId="35" fillId="4" borderId="11" xfId="0" applyFont="1" applyFill="1" applyBorder="1" applyAlignment="1">
      <alignment horizontal="right" vertical="center"/>
    </xf>
    <xf numFmtId="43" fontId="35" fillId="4" borderId="11" xfId="2" applyFont="1" applyFill="1" applyBorder="1" applyAlignment="1">
      <alignment vertical="center"/>
    </xf>
    <xf numFmtId="0" fontId="35" fillId="4" borderId="2" xfId="0" applyFont="1" applyFill="1" applyBorder="1" applyAlignment="1">
      <alignment horizontal="center" vertical="center"/>
    </xf>
    <xf numFmtId="0" fontId="35" fillId="4" borderId="13" xfId="0" applyFont="1" applyFill="1" applyBorder="1" applyAlignment="1">
      <alignment horizontal="center" vertical="center"/>
    </xf>
    <xf numFmtId="4" fontId="37" fillId="14" borderId="60" xfId="0" applyNumberFormat="1" applyFont="1" applyFill="1" applyBorder="1" applyAlignment="1">
      <alignment horizontal="center" vertical="center" wrapText="1"/>
    </xf>
    <xf numFmtId="4" fontId="37" fillId="14" borderId="91" xfId="0" applyNumberFormat="1" applyFont="1" applyFill="1" applyBorder="1" applyAlignment="1">
      <alignment horizontal="center" vertical="center" wrapText="1"/>
    </xf>
    <xf numFmtId="0" fontId="37" fillId="14" borderId="60" xfId="0" applyFont="1" applyFill="1" applyBorder="1" applyAlignment="1">
      <alignment horizontal="center" vertical="center" wrapText="1"/>
    </xf>
    <xf numFmtId="0" fontId="38" fillId="14" borderId="1" xfId="0" applyFont="1" applyFill="1" applyBorder="1" applyAlignment="1">
      <alignment horizontal="left" vertical="center" wrapText="1"/>
    </xf>
    <xf numFmtId="0" fontId="37" fillId="14" borderId="94" xfId="0" applyFont="1" applyFill="1" applyBorder="1" applyAlignment="1">
      <alignment horizontal="center" vertical="center" wrapText="1"/>
    </xf>
    <xf numFmtId="10" fontId="35" fillId="4" borderId="8" xfId="2" applyNumberFormat="1" applyFont="1" applyFill="1" applyBorder="1" applyAlignment="1">
      <alignment vertical="center"/>
    </xf>
    <xf numFmtId="0" fontId="14" fillId="3" borderId="5" xfId="0" applyFont="1" applyFill="1" applyBorder="1" applyAlignment="1">
      <alignment horizontal="left" vertical="center"/>
    </xf>
    <xf numFmtId="0" fontId="44" fillId="12" borderId="98" xfId="0" applyFont="1" applyFill="1" applyBorder="1" applyAlignment="1">
      <alignment horizontal="center" vertical="center" wrapText="1"/>
    </xf>
    <xf numFmtId="0" fontId="39" fillId="3" borderId="89" xfId="0" applyFont="1" applyFill="1" applyBorder="1" applyAlignment="1">
      <alignment horizontal="center" vertical="center" wrapText="1"/>
    </xf>
    <xf numFmtId="1" fontId="39" fillId="3" borderId="92" xfId="0" applyNumberFormat="1" applyFont="1" applyFill="1" applyBorder="1" applyAlignment="1">
      <alignment horizontal="center" vertical="center" wrapText="1"/>
    </xf>
    <xf numFmtId="0" fontId="39" fillId="3" borderId="1" xfId="0" applyFont="1" applyFill="1" applyBorder="1" applyAlignment="1">
      <alignment horizontal="center" vertical="center"/>
    </xf>
    <xf numFmtId="0" fontId="39" fillId="3" borderId="90" xfId="0" applyFont="1" applyFill="1" applyBorder="1" applyAlignment="1">
      <alignment horizontal="center" vertical="center" wrapText="1"/>
    </xf>
    <xf numFmtId="4" fontId="39" fillId="3" borderId="91" xfId="0" applyNumberFormat="1" applyFont="1" applyFill="1" applyBorder="1" applyAlignment="1">
      <alignment horizontal="right" vertical="center" wrapText="1"/>
    </xf>
    <xf numFmtId="4" fontId="39" fillId="3" borderId="105" xfId="0" applyNumberFormat="1" applyFont="1" applyFill="1" applyBorder="1" applyAlignment="1">
      <alignment horizontal="right" vertical="center" wrapText="1"/>
    </xf>
    <xf numFmtId="165" fontId="39" fillId="3" borderId="1" xfId="0" applyNumberFormat="1" applyFont="1" applyFill="1" applyBorder="1" applyAlignment="1">
      <alignment horizontal="right" vertical="center" wrapText="1"/>
    </xf>
    <xf numFmtId="165" fontId="39" fillId="3" borderId="21" xfId="0" applyNumberFormat="1" applyFont="1" applyFill="1" applyBorder="1" applyAlignment="1">
      <alignment horizontal="right" vertical="center" wrapText="1"/>
    </xf>
    <xf numFmtId="0" fontId="39" fillId="3" borderId="1" xfId="0" applyFont="1" applyFill="1" applyBorder="1" applyAlignment="1">
      <alignment horizontal="left" vertical="center" wrapText="1"/>
    </xf>
    <xf numFmtId="0" fontId="0" fillId="0" borderId="0" xfId="0" applyAlignment="1">
      <alignment vertical="center"/>
    </xf>
    <xf numFmtId="0" fontId="48" fillId="0" borderId="0" xfId="38" applyFont="1"/>
    <xf numFmtId="0" fontId="13" fillId="0" borderId="0" xfId="38" applyFont="1"/>
    <xf numFmtId="0" fontId="2" fillId="0" borderId="66" xfId="38" applyFont="1" applyBorder="1" applyAlignment="1">
      <alignment horizontal="center" vertical="center"/>
    </xf>
    <xf numFmtId="0" fontId="2" fillId="0" borderId="69" xfId="38" applyFont="1" applyBorder="1" applyAlignment="1">
      <alignment horizontal="center" vertical="center"/>
    </xf>
    <xf numFmtId="0" fontId="2" fillId="0" borderId="66" xfId="38" applyFont="1" applyBorder="1" applyAlignment="1">
      <alignment horizontal="left"/>
    </xf>
    <xf numFmtId="10" fontId="2" fillId="3" borderId="66" xfId="38" applyNumberFormat="1" applyFont="1" applyFill="1" applyBorder="1"/>
    <xf numFmtId="10" fontId="2" fillId="3" borderId="69" xfId="38" applyNumberFormat="1" applyFont="1" applyFill="1" applyBorder="1"/>
    <xf numFmtId="0" fontId="2" fillId="3" borderId="66" xfId="38" applyFont="1" applyFill="1" applyBorder="1" applyAlignment="1">
      <alignment horizontal="center" vertical="center"/>
    </xf>
    <xf numFmtId="0" fontId="2" fillId="3" borderId="69" xfId="38" applyFont="1" applyFill="1" applyBorder="1" applyAlignment="1">
      <alignment horizontal="center" vertical="center"/>
    </xf>
    <xf numFmtId="10" fontId="1" fillId="3" borderId="66" xfId="39" applyNumberFormat="1" applyFont="1" applyFill="1" applyBorder="1" applyAlignment="1">
      <alignment horizontal="right"/>
    </xf>
    <xf numFmtId="10" fontId="1" fillId="3" borderId="112" xfId="39" applyNumberFormat="1" applyFont="1" applyFill="1" applyBorder="1"/>
    <xf numFmtId="10" fontId="2" fillId="3" borderId="66" xfId="39" applyNumberFormat="1" applyFont="1" applyFill="1" applyBorder="1"/>
    <xf numFmtId="10" fontId="2" fillId="3" borderId="112" xfId="38" applyNumberFormat="1" applyFont="1" applyFill="1" applyBorder="1"/>
    <xf numFmtId="10" fontId="2" fillId="3" borderId="69" xfId="39" applyNumberFormat="1" applyFont="1" applyFill="1" applyBorder="1"/>
    <xf numFmtId="10" fontId="30" fillId="12" borderId="115" xfId="39" applyNumberFormat="1" applyFont="1" applyFill="1" applyBorder="1"/>
    <xf numFmtId="10" fontId="30" fillId="12" borderId="116" xfId="39" applyNumberFormat="1" applyFont="1" applyFill="1" applyBorder="1"/>
    <xf numFmtId="10" fontId="30" fillId="19" borderId="117" xfId="38" applyNumberFormat="1" applyFont="1" applyFill="1" applyBorder="1"/>
    <xf numFmtId="10" fontId="30" fillId="19" borderId="115" xfId="38" applyNumberFormat="1" applyFont="1" applyFill="1" applyBorder="1"/>
    <xf numFmtId="4" fontId="39" fillId="3" borderId="60" xfId="0" applyNumberFormat="1" applyFont="1" applyFill="1" applyBorder="1" applyAlignment="1">
      <alignment horizontal="right" vertical="center" wrapText="1"/>
    </xf>
    <xf numFmtId="0" fontId="26" fillId="4" borderId="95" xfId="8" applyFont="1" applyFill="1" applyBorder="1" applyAlignment="1">
      <alignment vertical="center" wrapText="1"/>
    </xf>
    <xf numFmtId="0" fontId="49" fillId="4" borderId="3" xfId="8" applyFont="1" applyFill="1" applyBorder="1" applyAlignment="1">
      <alignment vertical="center"/>
    </xf>
    <xf numFmtId="0" fontId="26" fillId="4" borderId="3" xfId="8" applyFont="1" applyFill="1" applyBorder="1" applyAlignment="1">
      <alignment vertical="center" wrapText="1"/>
    </xf>
    <xf numFmtId="0" fontId="26" fillId="4" borderId="96" xfId="8" applyFont="1" applyFill="1" applyBorder="1" applyAlignment="1">
      <alignment vertical="center" wrapText="1"/>
    </xf>
    <xf numFmtId="0" fontId="26" fillId="4" borderId="5" xfId="8" applyFont="1" applyFill="1" applyBorder="1" applyAlignment="1">
      <alignment vertical="center" wrapText="1"/>
    </xf>
    <xf numFmtId="0" fontId="26" fillId="4" borderId="6" xfId="8" applyFont="1" applyFill="1" applyBorder="1" applyAlignment="1">
      <alignment horizontal="left" vertical="center" wrapText="1"/>
    </xf>
    <xf numFmtId="0" fontId="26" fillId="4" borderId="10" xfId="8" applyFont="1" applyFill="1" applyBorder="1" applyAlignment="1">
      <alignment horizontal="left" vertical="center" wrapText="1"/>
    </xf>
    <xf numFmtId="0" fontId="49" fillId="4" borderId="11" xfId="8" applyFont="1" applyFill="1" applyBorder="1" applyAlignment="1">
      <alignment vertical="center"/>
    </xf>
    <xf numFmtId="0" fontId="26" fillId="4" borderId="11" xfId="8" applyFont="1" applyFill="1" applyBorder="1" applyAlignment="1">
      <alignment horizontal="left" vertical="center" wrapText="1"/>
    </xf>
    <xf numFmtId="0" fontId="26" fillId="4" borderId="12" xfId="8" applyFont="1" applyFill="1" applyBorder="1" applyAlignment="1">
      <alignment horizontal="left" vertical="center" wrapText="1"/>
    </xf>
    <xf numFmtId="0" fontId="32" fillId="0" borderId="5" xfId="28" applyFont="1" applyBorder="1"/>
    <xf numFmtId="0" fontId="32" fillId="0" borderId="0" xfId="28" applyFont="1"/>
    <xf numFmtId="0" fontId="32" fillId="0" borderId="6" xfId="28" applyFont="1" applyBorder="1"/>
    <xf numFmtId="166" fontId="33" fillId="0" borderId="5" xfId="35" applyFont="1" applyBorder="1" applyAlignment="1">
      <alignment horizontal="center" vertical="center" wrapText="1"/>
    </xf>
    <xf numFmtId="166" fontId="33" fillId="0" borderId="0" xfId="35" applyFont="1" applyBorder="1" applyAlignment="1">
      <alignment horizontal="center" vertical="center" wrapText="1"/>
    </xf>
    <xf numFmtId="166" fontId="33" fillId="0" borderId="6" xfId="35" applyFont="1" applyBorder="1" applyAlignment="1">
      <alignment horizontal="center" vertical="center" wrapText="1"/>
    </xf>
    <xf numFmtId="0" fontId="33" fillId="23" borderId="99" xfId="28" quotePrefix="1" applyFont="1" applyFill="1" applyBorder="1" applyAlignment="1">
      <alignment horizontal="center" vertical="center"/>
    </xf>
    <xf numFmtId="0" fontId="33" fillId="23" borderId="98" xfId="28" applyFont="1" applyFill="1" applyBorder="1" applyAlignment="1">
      <alignment horizontal="center" vertical="center"/>
    </xf>
    <xf numFmtId="0" fontId="33" fillId="0" borderId="26" xfId="28" applyFont="1" applyBorder="1" applyAlignment="1">
      <alignment horizontal="center" vertical="center"/>
    </xf>
    <xf numFmtId="0" fontId="33" fillId="0" borderId="93" xfId="28" applyFont="1" applyBorder="1" applyAlignment="1">
      <alignment horizontal="center" vertical="center"/>
    </xf>
    <xf numFmtId="166" fontId="33" fillId="0" borderId="93" xfId="35" applyFont="1" applyBorder="1" applyAlignment="1">
      <alignment horizontal="center" vertical="center"/>
    </xf>
    <xf numFmtId="166" fontId="33" fillId="0" borderId="30" xfId="35" applyFont="1" applyBorder="1" applyAlignment="1">
      <alignment horizontal="center" vertical="center"/>
    </xf>
    <xf numFmtId="14" fontId="39" fillId="3" borderId="20" xfId="28" applyNumberFormat="1" applyFont="1" applyFill="1" applyBorder="1" applyAlignment="1">
      <alignment horizontal="center" vertical="center" wrapText="1"/>
    </xf>
    <xf numFmtId="166" fontId="39" fillId="0" borderId="1" xfId="7" applyFont="1" applyBorder="1" applyAlignment="1">
      <alignment horizontal="left" vertical="center" wrapText="1"/>
    </xf>
    <xf numFmtId="166" fontId="39" fillId="0" borderId="1" xfId="35" applyFont="1" applyBorder="1" applyAlignment="1">
      <alignment horizontal="center" vertical="center"/>
    </xf>
    <xf numFmtId="166" fontId="39" fillId="0" borderId="21" xfId="35" applyFont="1" applyBorder="1" applyAlignment="1">
      <alignment vertical="center"/>
    </xf>
    <xf numFmtId="14" fontId="39" fillId="3" borderId="86" xfId="28" applyNumberFormat="1" applyFont="1" applyFill="1" applyBorder="1" applyAlignment="1">
      <alignment horizontal="center" vertical="center" wrapText="1"/>
    </xf>
    <xf numFmtId="166" fontId="39" fillId="0" borderId="88" xfId="7" applyFont="1" applyBorder="1" applyAlignment="1">
      <alignment horizontal="left" vertical="center" wrapText="1"/>
    </xf>
    <xf numFmtId="166" fontId="39" fillId="0" borderId="88" xfId="35" applyFont="1" applyBorder="1" applyAlignment="1">
      <alignment horizontal="center" vertical="center"/>
    </xf>
    <xf numFmtId="166" fontId="39" fillId="0" borderId="100" xfId="35" applyFont="1" applyBorder="1" applyAlignment="1">
      <alignment vertical="center"/>
    </xf>
    <xf numFmtId="166" fontId="33" fillId="24" borderId="29" xfId="35" applyFont="1" applyFill="1" applyBorder="1" applyAlignment="1">
      <alignment vertical="center"/>
    </xf>
    <xf numFmtId="0" fontId="42" fillId="0" borderId="0" xfId="28" applyFont="1" applyAlignment="1">
      <alignment horizontal="left" vertical="top"/>
    </xf>
    <xf numFmtId="0" fontId="32" fillId="0" borderId="0" xfId="28" applyFont="1" applyAlignment="1">
      <alignment vertical="center"/>
    </xf>
    <xf numFmtId="0" fontId="12" fillId="0" borderId="128" xfId="28" applyFont="1" applyBorder="1" applyAlignment="1">
      <alignment vertical="center" wrapText="1"/>
    </xf>
    <xf numFmtId="0" fontId="52" fillId="0" borderId="131" xfId="28" applyFont="1" applyBorder="1" applyAlignment="1">
      <alignment horizontal="center" vertical="center"/>
    </xf>
    <xf numFmtId="0" fontId="12" fillId="0" borderId="133" xfId="28" applyFont="1" applyBorder="1" applyAlignment="1">
      <alignment vertical="center" wrapText="1"/>
    </xf>
    <xf numFmtId="10" fontId="52" fillId="0" borderId="136" xfId="28" applyNumberFormat="1" applyFont="1" applyBorder="1" applyAlignment="1">
      <alignment horizontal="center" vertical="center" wrapText="1"/>
    </xf>
    <xf numFmtId="0" fontId="42" fillId="0" borderId="0" xfId="28" applyFont="1"/>
    <xf numFmtId="0" fontId="32" fillId="0" borderId="0" xfId="28" applyFont="1" applyAlignment="1">
      <alignment horizontal="center" vertical="center" wrapText="1"/>
    </xf>
    <xf numFmtId="0" fontId="42" fillId="0" borderId="95" xfId="28" applyFont="1" applyBorder="1"/>
    <xf numFmtId="43" fontId="1" fillId="0" borderId="101" xfId="15" applyFont="1" applyBorder="1"/>
    <xf numFmtId="0" fontId="42" fillId="0" borderId="96" xfId="28" applyFont="1" applyBorder="1"/>
    <xf numFmtId="0" fontId="33" fillId="4" borderId="99" xfId="28" applyFont="1" applyFill="1" applyBorder="1" applyAlignment="1">
      <alignment vertical="center"/>
    </xf>
    <xf numFmtId="0" fontId="33" fillId="4" borderId="101" xfId="28" applyFont="1" applyFill="1" applyBorder="1" applyAlignment="1">
      <alignment vertical="center"/>
    </xf>
    <xf numFmtId="4" fontId="33" fillId="4" borderId="98" xfId="28" applyNumberFormat="1" applyFont="1" applyFill="1" applyBorder="1" applyAlignment="1">
      <alignment vertical="center"/>
    </xf>
    <xf numFmtId="0" fontId="33" fillId="4" borderId="102" xfId="28" applyFont="1" applyFill="1" applyBorder="1" applyAlignment="1">
      <alignment horizontal="center" vertical="center"/>
    </xf>
    <xf numFmtId="43" fontId="42" fillId="0" borderId="3" xfId="15" applyFont="1" applyBorder="1"/>
    <xf numFmtId="43" fontId="1" fillId="0" borderId="3" xfId="15" applyFont="1" applyBorder="1"/>
    <xf numFmtId="0" fontId="42" fillId="0" borderId="3" xfId="28" applyFont="1" applyBorder="1"/>
    <xf numFmtId="0" fontId="42" fillId="0" borderId="5" xfId="28" applyFont="1" applyBorder="1"/>
    <xf numFmtId="43" fontId="42" fillId="0" borderId="0" xfId="15" applyFont="1" applyBorder="1"/>
    <xf numFmtId="43" fontId="1" fillId="0" borderId="0" xfId="15" applyFont="1" applyBorder="1"/>
    <xf numFmtId="43" fontId="1" fillId="0" borderId="0" xfId="15" applyFont="1" applyBorder="1" applyAlignment="1">
      <alignment horizontal="right" indent="1"/>
    </xf>
    <xf numFmtId="0" fontId="42" fillId="0" borderId="6" xfId="28" applyFont="1" applyBorder="1"/>
    <xf numFmtId="0" fontId="42" fillId="0" borderId="5" xfId="28" applyFont="1" applyBorder="1" applyAlignment="1">
      <alignment horizontal="left"/>
    </xf>
    <xf numFmtId="43" fontId="32" fillId="0" borderId="0" xfId="15" applyFont="1" applyBorder="1"/>
    <xf numFmtId="43" fontId="1" fillId="3" borderId="0" xfId="15" applyFont="1" applyFill="1" applyBorder="1"/>
    <xf numFmtId="43" fontId="32" fillId="0" borderId="0" xfId="15" applyFont="1" applyBorder="1" applyAlignment="1">
      <alignment horizontal="right" indent="1"/>
    </xf>
    <xf numFmtId="0" fontId="42" fillId="0" borderId="5" xfId="28" applyFont="1" applyBorder="1" applyAlignment="1">
      <alignment horizontal="center"/>
    </xf>
    <xf numFmtId="173" fontId="46" fillId="0" borderId="0" xfId="28" applyNumberFormat="1" applyFont="1"/>
    <xf numFmtId="0" fontId="46" fillId="0" borderId="0" xfId="28" applyFont="1"/>
    <xf numFmtId="170" fontId="42" fillId="0" borderId="0" xfId="28" applyNumberFormat="1" applyFont="1" applyAlignment="1">
      <alignment horizontal="left" vertical="top"/>
    </xf>
    <xf numFmtId="0" fontId="42" fillId="0" borderId="0" xfId="28" quotePrefix="1" applyFont="1" applyAlignment="1">
      <alignment horizontal="left" vertical="top"/>
    </xf>
    <xf numFmtId="43" fontId="33" fillId="2" borderId="99" xfId="15" applyFont="1" applyFill="1" applyBorder="1"/>
    <xf numFmtId="43" fontId="33" fillId="2" borderId="101" xfId="15" applyFont="1" applyFill="1" applyBorder="1" applyAlignment="1">
      <alignment horizontal="right"/>
    </xf>
    <xf numFmtId="43" fontId="33" fillId="2" borderId="101" xfId="15" applyFont="1" applyFill="1" applyBorder="1"/>
    <xf numFmtId="43" fontId="33" fillId="2" borderId="102" xfId="15" applyFont="1" applyFill="1" applyBorder="1"/>
    <xf numFmtId="0" fontId="42" fillId="3" borderId="6" xfId="28" applyFont="1" applyFill="1" applyBorder="1"/>
    <xf numFmtId="9" fontId="1" fillId="3" borderId="0" xfId="15" applyNumberFormat="1" applyFont="1" applyFill="1" applyBorder="1"/>
    <xf numFmtId="43" fontId="42" fillId="3" borderId="0" xfId="28" applyNumberFormat="1" applyFont="1" applyFill="1"/>
    <xf numFmtId="174" fontId="42" fillId="0" borderId="0" xfId="28" applyNumberFormat="1" applyFont="1" applyAlignment="1">
      <alignment horizontal="left" vertical="top"/>
    </xf>
    <xf numFmtId="43" fontId="42" fillId="0" borderId="0" xfId="15" applyFont="1" applyBorder="1" applyAlignment="1">
      <alignment horizontal="right"/>
    </xf>
    <xf numFmtId="43" fontId="42" fillId="0" borderId="6" xfId="15" applyFont="1" applyBorder="1" applyAlignment="1">
      <alignment horizontal="right"/>
    </xf>
    <xf numFmtId="43" fontId="46" fillId="0" borderId="0" xfId="15" applyFont="1" applyBorder="1" applyAlignment="1">
      <alignment horizontal="left"/>
    </xf>
    <xf numFmtId="43" fontId="1" fillId="0" borderId="6" xfId="15" applyFont="1" applyBorder="1"/>
    <xf numFmtId="43" fontId="33" fillId="2" borderId="95" xfId="15" applyFont="1" applyFill="1" applyBorder="1"/>
    <xf numFmtId="43" fontId="33" fillId="2" borderId="3" xfId="15" applyFont="1" applyFill="1" applyBorder="1" applyAlignment="1">
      <alignment horizontal="right"/>
    </xf>
    <xf numFmtId="43" fontId="33" fillId="2" borderId="3" xfId="15" applyFont="1" applyFill="1" applyBorder="1"/>
    <xf numFmtId="43" fontId="33" fillId="2" borderId="96" xfId="15" applyFont="1" applyFill="1" applyBorder="1"/>
    <xf numFmtId="0" fontId="42" fillId="0" borderId="10" xfId="28" applyFont="1" applyBorder="1" applyAlignment="1">
      <alignment horizontal="center"/>
    </xf>
    <xf numFmtId="43" fontId="1" fillId="0" borderId="11" xfId="15" applyFont="1" applyBorder="1"/>
    <xf numFmtId="43" fontId="1" fillId="0" borderId="12" xfId="15" applyFont="1" applyBorder="1"/>
    <xf numFmtId="0" fontId="42" fillId="0" borderId="16" xfId="28" applyFont="1" applyBorder="1"/>
    <xf numFmtId="0" fontId="42" fillId="0" borderId="12" xfId="28" applyFont="1" applyBorder="1"/>
    <xf numFmtId="4" fontId="42" fillId="0" borderId="11" xfId="28" applyNumberFormat="1" applyFont="1" applyBorder="1"/>
    <xf numFmtId="0" fontId="42" fillId="0" borderId="11" xfId="28" applyFont="1" applyBorder="1"/>
    <xf numFmtId="43" fontId="33" fillId="2" borderId="10" xfId="15" applyFont="1" applyFill="1" applyBorder="1"/>
    <xf numFmtId="43" fontId="33" fillId="2" borderId="11" xfId="15" applyFont="1" applyFill="1" applyBorder="1" applyAlignment="1">
      <alignment horizontal="right"/>
    </xf>
    <xf numFmtId="43" fontId="33" fillId="2" borderId="12" xfId="15" applyFont="1" applyFill="1" applyBorder="1"/>
    <xf numFmtId="43" fontId="32" fillId="0" borderId="36" xfId="15" applyFont="1" applyBorder="1"/>
    <xf numFmtId="43" fontId="1" fillId="0" borderId="87" xfId="15" applyFont="1" applyBorder="1"/>
    <xf numFmtId="0" fontId="42" fillId="0" borderId="87" xfId="28" applyFont="1" applyBorder="1"/>
    <xf numFmtId="0" fontId="42" fillId="0" borderId="55" xfId="28" applyFont="1" applyBorder="1"/>
    <xf numFmtId="43" fontId="1" fillId="0" borderId="36" xfId="15" applyFont="1" applyBorder="1"/>
    <xf numFmtId="43" fontId="32" fillId="0" borderId="87" xfId="15" applyFont="1" applyBorder="1"/>
    <xf numFmtId="43" fontId="1" fillId="0" borderId="5" xfId="15" applyFont="1" applyBorder="1"/>
    <xf numFmtId="0" fontId="1" fillId="0" borderId="0" xfId="38"/>
    <xf numFmtId="0" fontId="1" fillId="0" borderId="70" xfId="38" applyBorder="1"/>
    <xf numFmtId="0" fontId="1" fillId="0" borderId="71" xfId="38" applyBorder="1"/>
    <xf numFmtId="0" fontId="1" fillId="0" borderId="85" xfId="38" applyBorder="1"/>
    <xf numFmtId="0" fontId="1" fillId="0" borderId="66" xfId="38" applyBorder="1" applyAlignment="1">
      <alignment horizontal="left"/>
    </xf>
    <xf numFmtId="10" fontId="1" fillId="3" borderId="66" xfId="38" applyNumberFormat="1" applyFill="1" applyBorder="1" applyAlignment="1">
      <alignment horizontal="right"/>
    </xf>
    <xf numFmtId="10" fontId="1" fillId="3" borderId="69" xfId="38" applyNumberFormat="1" applyFill="1" applyBorder="1"/>
    <xf numFmtId="10" fontId="1" fillId="3" borderId="66" xfId="38" applyNumberFormat="1" applyFill="1" applyBorder="1"/>
    <xf numFmtId="0" fontId="1" fillId="3" borderId="71" xfId="38" applyFill="1" applyBorder="1"/>
    <xf numFmtId="0" fontId="1" fillId="3" borderId="85" xfId="38" applyFill="1" applyBorder="1"/>
    <xf numFmtId="0" fontId="1" fillId="0" borderId="113" xfId="38" applyBorder="1"/>
    <xf numFmtId="0" fontId="1" fillId="0" borderId="83" xfId="38" applyBorder="1"/>
    <xf numFmtId="0" fontId="1" fillId="0" borderId="73" xfId="38" applyBorder="1"/>
    <xf numFmtId="0" fontId="55" fillId="0" borderId="77" xfId="31" applyFont="1" applyBorder="1" applyAlignment="1">
      <alignment horizontal="right" vertical="center" wrapText="1"/>
    </xf>
    <xf numFmtId="0" fontId="27" fillId="0" borderId="80" xfId="12" applyFont="1" applyBorder="1" applyAlignment="1">
      <alignment vertical="center"/>
    </xf>
    <xf numFmtId="0" fontId="52" fillId="0" borderId="80" xfId="12" applyFont="1" applyBorder="1" applyAlignment="1">
      <alignment horizontal="center" vertical="center" wrapText="1"/>
    </xf>
    <xf numFmtId="0" fontId="32" fillId="0" borderId="0" xfId="31" applyFont="1" applyAlignment="1">
      <alignment vertical="center"/>
    </xf>
    <xf numFmtId="0" fontId="55" fillId="0" borderId="103" xfId="31" applyFont="1" applyBorder="1" applyAlignment="1">
      <alignment horizontal="right" vertical="center" wrapText="1"/>
    </xf>
    <xf numFmtId="0" fontId="27" fillId="0" borderId="0" xfId="12" applyFont="1" applyAlignment="1">
      <alignment vertical="center"/>
    </xf>
    <xf numFmtId="0" fontId="27" fillId="0" borderId="78" xfId="12" applyFont="1" applyBorder="1" applyAlignment="1">
      <alignment vertical="center"/>
    </xf>
    <xf numFmtId="0" fontId="52" fillId="0" borderId="78" xfId="12" applyFont="1" applyBorder="1" applyAlignment="1">
      <alignment vertical="center"/>
    </xf>
    <xf numFmtId="0" fontId="33" fillId="17" borderId="1" xfId="32" applyFont="1" applyFill="1" applyBorder="1" applyAlignment="1">
      <alignment horizontal="center" vertical="center" wrapText="1"/>
    </xf>
    <xf numFmtId="43" fontId="33" fillId="17" borderId="1" xfId="33" applyFont="1" applyFill="1" applyBorder="1" applyAlignment="1">
      <alignment horizontal="center" vertical="center" wrapText="1"/>
    </xf>
    <xf numFmtId="4" fontId="47" fillId="16" borderId="1" xfId="32" applyNumberFormat="1" applyFont="1" applyFill="1" applyBorder="1" applyAlignment="1">
      <alignment horizontal="right" vertical="center"/>
    </xf>
    <xf numFmtId="0" fontId="32" fillId="0" borderId="0" xfId="12" applyFont="1" applyAlignment="1">
      <alignment vertical="center"/>
    </xf>
    <xf numFmtId="0" fontId="32" fillId="0" borderId="0" xfId="32" applyFont="1" applyAlignment="1">
      <alignment vertical="center"/>
    </xf>
    <xf numFmtId="4" fontId="56" fillId="0" borderId="0" xfId="12" applyNumberFormat="1" applyFont="1" applyAlignment="1">
      <alignment vertical="center"/>
    </xf>
    <xf numFmtId="0" fontId="52" fillId="0" borderId="0" xfId="8" applyFont="1" applyAlignment="1">
      <alignment vertical="center"/>
    </xf>
    <xf numFmtId="0" fontId="12" fillId="0" borderId="10" xfId="9" applyFont="1" applyBorder="1" applyAlignment="1">
      <alignment vertical="center"/>
    </xf>
    <xf numFmtId="0" fontId="12" fillId="0" borderId="11" xfId="9" applyFont="1" applyBorder="1" applyAlignment="1">
      <alignment vertical="center"/>
    </xf>
    <xf numFmtId="166" fontId="12" fillId="0" borderId="11" xfId="8" applyNumberFormat="1" applyFont="1" applyBorder="1" applyAlignment="1">
      <alignment vertical="center"/>
    </xf>
    <xf numFmtId="0" fontId="52" fillId="4" borderId="0" xfId="8" applyFont="1" applyFill="1" applyAlignment="1">
      <alignment vertical="center"/>
    </xf>
    <xf numFmtId="0" fontId="12" fillId="4" borderId="97" xfId="8" applyFont="1" applyFill="1" applyBorder="1" applyAlignment="1">
      <alignment horizontal="center" vertical="center"/>
    </xf>
    <xf numFmtId="0" fontId="12" fillId="4" borderId="96" xfId="8" applyFont="1" applyFill="1" applyBorder="1" applyAlignment="1">
      <alignment horizontal="center" vertical="center"/>
    </xf>
    <xf numFmtId="0" fontId="12" fillId="0" borderId="0" xfId="8" applyFont="1" applyAlignment="1">
      <alignment vertical="center"/>
    </xf>
    <xf numFmtId="166" fontId="12" fillId="6" borderId="1" xfId="7" applyFont="1" applyFill="1" applyBorder="1" applyAlignment="1">
      <alignment horizontal="right" vertical="center"/>
    </xf>
    <xf numFmtId="10" fontId="58" fillId="6" borderId="1" xfId="10" applyNumberFormat="1" applyFont="1" applyFill="1" applyBorder="1" applyAlignment="1">
      <alignment horizontal="right" vertical="center"/>
    </xf>
    <xf numFmtId="4" fontId="12" fillId="4" borderId="95" xfId="8" applyNumberFormat="1" applyFont="1" applyFill="1" applyBorder="1" applyAlignment="1">
      <alignment horizontal="right" vertical="center"/>
    </xf>
    <xf numFmtId="0" fontId="52" fillId="0" borderId="95" xfId="8" applyFont="1" applyBorder="1" applyAlignment="1">
      <alignment horizontal="center" vertical="center"/>
    </xf>
    <xf numFmtId="0" fontId="12" fillId="0" borderId="3" xfId="8" applyFont="1" applyBorder="1" applyAlignment="1">
      <alignment horizontal="left" vertical="center"/>
    </xf>
    <xf numFmtId="4" fontId="52" fillId="0" borderId="96" xfId="8" applyNumberFormat="1" applyFont="1" applyBorder="1" applyAlignment="1">
      <alignment horizontal="right" vertical="center"/>
    </xf>
    <xf numFmtId="10" fontId="58" fillId="0" borderId="39" xfId="8" applyNumberFormat="1" applyFont="1" applyBorder="1" applyAlignment="1">
      <alignment horizontal="right" vertical="center"/>
    </xf>
    <xf numFmtId="10" fontId="58" fillId="0" borderId="38" xfId="8" applyNumberFormat="1" applyFont="1" applyBorder="1" applyAlignment="1">
      <alignment horizontal="right" vertical="center"/>
    </xf>
    <xf numFmtId="0" fontId="52" fillId="0" borderId="5" xfId="8" applyFont="1" applyBorder="1" applyAlignment="1">
      <alignment horizontal="center" vertical="center"/>
    </xf>
    <xf numFmtId="10" fontId="12" fillId="0" borderId="6" xfId="8" applyNumberFormat="1" applyFont="1" applyBorder="1" applyAlignment="1">
      <alignment horizontal="right" vertical="center"/>
    </xf>
    <xf numFmtId="166" fontId="12" fillId="0" borderId="55" xfId="8" applyNumberFormat="1" applyFont="1" applyBorder="1" applyAlignment="1">
      <alignment horizontal="right" vertical="center"/>
    </xf>
    <xf numFmtId="10" fontId="58" fillId="0" borderId="55" xfId="8" applyNumberFormat="1" applyFont="1" applyBorder="1" applyAlignment="1">
      <alignment horizontal="right" vertical="center"/>
    </xf>
    <xf numFmtId="10" fontId="58" fillId="0" borderId="42" xfId="8" applyNumberFormat="1" applyFont="1" applyBorder="1" applyAlignment="1">
      <alignment horizontal="right" vertical="center"/>
    </xf>
    <xf numFmtId="4" fontId="52" fillId="0" borderId="6" xfId="8" applyNumberFormat="1" applyFont="1" applyBorder="1" applyAlignment="1">
      <alignment horizontal="right" vertical="center"/>
    </xf>
    <xf numFmtId="4" fontId="12" fillId="0" borderId="56" xfId="8" applyNumberFormat="1" applyFont="1" applyBorder="1" applyAlignment="1">
      <alignment horizontal="right" vertical="center"/>
    </xf>
    <xf numFmtId="4" fontId="12" fillId="0" borderId="43" xfId="8" applyNumberFormat="1" applyFont="1" applyBorder="1" applyAlignment="1">
      <alignment horizontal="right" vertical="center"/>
    </xf>
    <xf numFmtId="43" fontId="52" fillId="0" borderId="0" xfId="8" applyNumberFormat="1" applyFont="1" applyAlignment="1">
      <alignment vertical="center"/>
    </xf>
    <xf numFmtId="0" fontId="52" fillId="0" borderId="10" xfId="8" applyFont="1" applyBorder="1" applyAlignment="1">
      <alignment vertical="center"/>
    </xf>
    <xf numFmtId="0" fontId="52" fillId="0" borderId="11" xfId="8" applyFont="1" applyBorder="1" applyAlignment="1">
      <alignment vertical="center"/>
    </xf>
    <xf numFmtId="4" fontId="52" fillId="0" borderId="12" xfId="8" applyNumberFormat="1" applyFont="1" applyBorder="1" applyAlignment="1">
      <alignment vertical="center"/>
    </xf>
    <xf numFmtId="4" fontId="52" fillId="0" borderId="0" xfId="8" applyNumberFormat="1" applyFont="1" applyAlignment="1">
      <alignment vertical="center"/>
    </xf>
    <xf numFmtId="0" fontId="32" fillId="0" borderId="0" xfId="41" applyFont="1" applyAlignment="1">
      <alignment horizontal="center"/>
    </xf>
    <xf numFmtId="0" fontId="32" fillId="0" borderId="0" xfId="41" applyFont="1"/>
    <xf numFmtId="0" fontId="49" fillId="4" borderId="11" xfId="8" applyFont="1" applyFill="1" applyBorder="1" applyAlignment="1">
      <alignment horizontal="left" vertical="center" wrapText="1"/>
    </xf>
    <xf numFmtId="0" fontId="32" fillId="4" borderId="11" xfId="8" applyFont="1" applyFill="1" applyBorder="1" applyAlignment="1">
      <alignment horizontal="left" vertical="center" wrapText="1"/>
    </xf>
    <xf numFmtId="0" fontId="32" fillId="4" borderId="12" xfId="8" applyFont="1" applyFill="1" applyBorder="1" applyAlignment="1">
      <alignment horizontal="left" vertical="center" wrapText="1"/>
    </xf>
    <xf numFmtId="0" fontId="32" fillId="0" borderId="10" xfId="41" applyFont="1" applyBorder="1" applyAlignment="1">
      <alignment horizontal="center"/>
    </xf>
    <xf numFmtId="0" fontId="32" fillId="0" borderId="11" xfId="41" applyFont="1" applyBorder="1"/>
    <xf numFmtId="0" fontId="32" fillId="0" borderId="11" xfId="41" applyFont="1" applyBorder="1" applyAlignment="1">
      <alignment horizontal="center"/>
    </xf>
    <xf numFmtId="171" fontId="32" fillId="0" borderId="12" xfId="41" applyNumberFormat="1" applyFont="1" applyBorder="1" applyAlignment="1">
      <alignment horizontal="center"/>
    </xf>
    <xf numFmtId="0" fontId="54" fillId="3" borderId="5" xfId="41" applyFont="1" applyFill="1" applyBorder="1" applyAlignment="1">
      <alignment horizontal="center" vertical="center" wrapText="1"/>
    </xf>
    <xf numFmtId="0" fontId="54" fillId="3" borderId="6" xfId="41" applyFont="1" applyFill="1" applyBorder="1" applyAlignment="1">
      <alignment horizontal="center" vertical="center" wrapText="1"/>
    </xf>
    <xf numFmtId="49" fontId="33" fillId="0" borderId="0" xfId="41" applyNumberFormat="1" applyFont="1" applyAlignment="1">
      <alignment horizontal="center" vertical="center"/>
    </xf>
    <xf numFmtId="0" fontId="12" fillId="0" borderId="5" xfId="41" applyFont="1" applyBorder="1" applyAlignment="1">
      <alignment horizontal="center" vertical="center" wrapText="1"/>
    </xf>
    <xf numFmtId="0" fontId="12" fillId="0" borderId="5" xfId="41" applyFont="1" applyBorder="1" applyAlignment="1">
      <alignment wrapText="1"/>
    </xf>
    <xf numFmtId="171" fontId="12" fillId="0" borderId="6" xfId="41" applyNumberFormat="1" applyFont="1" applyBorder="1" applyAlignment="1">
      <alignment horizontal="center" vertical="center"/>
    </xf>
    <xf numFmtId="171" fontId="32" fillId="0" borderId="0" xfId="41" applyNumberFormat="1" applyFont="1" applyAlignment="1">
      <alignment horizontal="center" vertical="center"/>
    </xf>
    <xf numFmtId="0" fontId="32" fillId="0" borderId="0" xfId="41" applyFont="1" applyAlignment="1">
      <alignment vertical="center"/>
    </xf>
    <xf numFmtId="171" fontId="32" fillId="0" borderId="0" xfId="41" applyNumberFormat="1" applyFont="1" applyAlignment="1">
      <alignment vertical="center"/>
    </xf>
    <xf numFmtId="0" fontId="32" fillId="0" borderId="0" xfId="41" applyFont="1" applyAlignment="1">
      <alignment horizontal="center" vertical="center"/>
    </xf>
    <xf numFmtId="0" fontId="2" fillId="0" borderId="0" xfId="41" applyFont="1" applyAlignment="1">
      <alignment horizontal="right"/>
    </xf>
    <xf numFmtId="171" fontId="2" fillId="0" borderId="0" xfId="41" applyNumberFormat="1" applyFont="1" applyAlignment="1">
      <alignment horizontal="center" vertical="center"/>
    </xf>
    <xf numFmtId="0" fontId="2" fillId="0" borderId="0" xfId="41" applyFont="1" applyAlignment="1">
      <alignment horizontal="center"/>
    </xf>
    <xf numFmtId="0" fontId="2" fillId="0" borderId="0" xfId="41" applyFont="1"/>
    <xf numFmtId="0" fontId="59" fillId="0" borderId="0" xfId="41" applyFont="1" applyAlignment="1">
      <alignment vertical="center"/>
    </xf>
    <xf numFmtId="171" fontId="59" fillId="0" borderId="0" xfId="41" applyNumberFormat="1" applyFont="1" applyAlignment="1">
      <alignment vertical="center"/>
    </xf>
    <xf numFmtId="171" fontId="33" fillId="0" borderId="0" xfId="41" applyNumberFormat="1" applyFont="1" applyAlignment="1">
      <alignment horizontal="center" vertical="center"/>
    </xf>
    <xf numFmtId="0" fontId="60" fillId="0" borderId="0" xfId="41" applyFont="1" applyAlignment="1">
      <alignment horizontal="center" vertical="center"/>
    </xf>
    <xf numFmtId="49" fontId="60" fillId="0" borderId="0" xfId="41" applyNumberFormat="1" applyFont="1" applyAlignment="1">
      <alignment horizontal="left" vertical="center" indent="1"/>
    </xf>
    <xf numFmtId="49" fontId="60" fillId="0" borderId="0" xfId="41" applyNumberFormat="1" applyFont="1" applyAlignment="1">
      <alignment horizontal="center" vertical="center"/>
    </xf>
    <xf numFmtId="39" fontId="32" fillId="0" borderId="0" xfId="41" applyNumberFormat="1" applyFont="1" applyAlignment="1">
      <alignment horizontal="center" vertical="center"/>
    </xf>
    <xf numFmtId="49" fontId="32" fillId="0" borderId="0" xfId="41" applyNumberFormat="1" applyFont="1" applyAlignment="1">
      <alignment horizontal="left" vertical="center" indent="1"/>
    </xf>
    <xf numFmtId="49" fontId="32" fillId="0" borderId="0" xfId="41" applyNumberFormat="1" applyFont="1" applyAlignment="1">
      <alignment horizontal="center" vertical="center"/>
    </xf>
    <xf numFmtId="0" fontId="61" fillId="0" borderId="0" xfId="41" applyFont="1" applyAlignment="1">
      <alignment horizontal="center" vertical="center"/>
    </xf>
    <xf numFmtId="49" fontId="61" fillId="0" borderId="0" xfId="41" applyNumberFormat="1" applyFont="1" applyAlignment="1">
      <alignment horizontal="left" vertical="center" indent="1"/>
    </xf>
    <xf numFmtId="49" fontId="33" fillId="0" borderId="0" xfId="41" applyNumberFormat="1" applyFont="1" applyAlignment="1">
      <alignment vertical="center"/>
    </xf>
    <xf numFmtId="0" fontId="33" fillId="0" borderId="0" xfId="41" applyFont="1" applyAlignment="1">
      <alignment horizontal="center"/>
    </xf>
    <xf numFmtId="0" fontId="8" fillId="0" borderId="0" xfId="41" applyFont="1"/>
    <xf numFmtId="171" fontId="32" fillId="0" borderId="0" xfId="41" applyNumberFormat="1" applyFont="1" applyAlignment="1">
      <alignment horizontal="center"/>
    </xf>
    <xf numFmtId="0" fontId="33" fillId="0" borderId="0" xfId="41" applyFont="1"/>
    <xf numFmtId="14" fontId="32" fillId="0" borderId="0" xfId="41" applyNumberFormat="1" applyFont="1" applyAlignment="1">
      <alignment horizontal="left"/>
    </xf>
    <xf numFmtId="0" fontId="60" fillId="0" borderId="0" xfId="41" applyFont="1" applyAlignment="1">
      <alignment vertical="center"/>
    </xf>
    <xf numFmtId="49" fontId="60" fillId="0" borderId="0" xfId="41" applyNumberFormat="1" applyFont="1" applyAlignment="1">
      <alignment vertical="center" wrapText="1"/>
    </xf>
    <xf numFmtId="49" fontId="60" fillId="0" borderId="0" xfId="41" applyNumberFormat="1" applyFont="1" applyAlignment="1">
      <alignment vertical="center"/>
    </xf>
    <xf numFmtId="176" fontId="32" fillId="0" borderId="0" xfId="41" applyNumberFormat="1" applyFont="1" applyAlignment="1">
      <alignment horizontal="center" vertical="center"/>
    </xf>
    <xf numFmtId="0" fontId="60" fillId="0" borderId="0" xfId="41" applyFont="1"/>
    <xf numFmtId="0" fontId="60" fillId="0" borderId="0" xfId="41" applyFont="1" applyAlignment="1">
      <alignment horizontal="left" vertical="center" indent="1"/>
    </xf>
    <xf numFmtId="0" fontId="32" fillId="0" borderId="5" xfId="41" applyFont="1" applyBorder="1"/>
    <xf numFmtId="0" fontId="32" fillId="0" borderId="6" xfId="41" applyFont="1" applyBorder="1"/>
    <xf numFmtId="0" fontId="33" fillId="23" borderId="99" xfId="41" quotePrefix="1" applyFont="1" applyFill="1" applyBorder="1" applyAlignment="1">
      <alignment horizontal="center" vertical="center"/>
    </xf>
    <xf numFmtId="0" fontId="33" fillId="23" borderId="98" xfId="41" quotePrefix="1" applyFont="1" applyFill="1" applyBorder="1" applyAlignment="1">
      <alignment horizontal="center" vertical="center"/>
    </xf>
    <xf numFmtId="0" fontId="33" fillId="23" borderId="102" xfId="41" quotePrefix="1" applyFont="1" applyFill="1" applyBorder="1" applyAlignment="1">
      <alignment horizontal="center" vertical="center" wrapText="1"/>
    </xf>
    <xf numFmtId="0" fontId="33" fillId="23" borderId="102" xfId="41" quotePrefix="1" applyFont="1" applyFill="1" applyBorder="1" applyAlignment="1">
      <alignment horizontal="center" vertical="center"/>
    </xf>
    <xf numFmtId="0" fontId="33" fillId="23" borderId="102" xfId="41" applyFont="1" applyFill="1" applyBorder="1" applyAlignment="1">
      <alignment horizontal="center" vertical="center" wrapText="1"/>
    </xf>
    <xf numFmtId="14" fontId="39" fillId="3" borderId="20" xfId="41" applyNumberFormat="1" applyFont="1" applyFill="1" applyBorder="1" applyAlignment="1">
      <alignment horizontal="center" vertical="center" wrapText="1"/>
    </xf>
    <xf numFmtId="0" fontId="39" fillId="0" borderId="1" xfId="43" applyFont="1" applyBorder="1" applyAlignment="1">
      <alignment horizontal="left" vertical="center" wrapText="1"/>
    </xf>
    <xf numFmtId="166" fontId="39" fillId="0" borderId="82" xfId="35" applyFont="1" applyBorder="1" applyAlignment="1">
      <alignment horizontal="center" vertical="center"/>
    </xf>
    <xf numFmtId="0" fontId="24" fillId="0" borderId="1" xfId="41" applyFont="1" applyBorder="1" applyAlignment="1">
      <alignment horizontal="center" vertical="center"/>
    </xf>
    <xf numFmtId="169" fontId="24" fillId="0" borderId="1" xfId="41" applyNumberFormat="1" applyFont="1" applyBorder="1" applyAlignment="1">
      <alignment horizontal="center" vertical="center"/>
    </xf>
    <xf numFmtId="0" fontId="24" fillId="0" borderId="21" xfId="41" applyFont="1" applyBorder="1" applyAlignment="1">
      <alignment horizontal="center" vertical="center"/>
    </xf>
    <xf numFmtId="14" fontId="39" fillId="3" borderId="86" xfId="41" applyNumberFormat="1" applyFont="1" applyFill="1" applyBorder="1" applyAlignment="1">
      <alignment horizontal="center" vertical="center" wrapText="1"/>
    </xf>
    <xf numFmtId="0" fontId="39" fillId="0" borderId="88" xfId="43" applyFont="1" applyBorder="1" applyAlignment="1">
      <alignment horizontal="left" vertical="center" wrapText="1"/>
    </xf>
    <xf numFmtId="166" fontId="39" fillId="0" borderId="77" xfId="35" applyFont="1" applyBorder="1" applyAlignment="1">
      <alignment horizontal="center" vertical="center"/>
    </xf>
    <xf numFmtId="0" fontId="24" fillId="0" borderId="88" xfId="41" applyFont="1" applyBorder="1" applyAlignment="1">
      <alignment horizontal="center" vertical="center"/>
    </xf>
    <xf numFmtId="169" fontId="24" fillId="0" borderId="88" xfId="41" applyNumberFormat="1" applyFont="1" applyBorder="1" applyAlignment="1">
      <alignment horizontal="center" vertical="center"/>
    </xf>
    <xf numFmtId="0" fontId="49" fillId="4" borderId="3" xfId="8" applyFont="1" applyFill="1" applyBorder="1" applyAlignment="1">
      <alignment horizontal="left" vertical="center" wrapText="1"/>
    </xf>
    <xf numFmtId="0" fontId="32" fillId="4" borderId="3" xfId="8" applyFont="1" applyFill="1" applyBorder="1" applyAlignment="1">
      <alignment horizontal="left" vertical="center" wrapText="1"/>
    </xf>
    <xf numFmtId="0" fontId="32" fillId="4" borderId="96" xfId="8" applyFont="1" applyFill="1" applyBorder="1" applyAlignment="1">
      <alignment horizontal="left" vertical="center" wrapText="1"/>
    </xf>
    <xf numFmtId="49" fontId="12" fillId="0" borderId="0" xfId="41" applyNumberFormat="1" applyFont="1" applyAlignment="1">
      <alignment vertical="center" wrapText="1"/>
    </xf>
    <xf numFmtId="0" fontId="12" fillId="0" borderId="0" xfId="41" applyFont="1" applyAlignment="1">
      <alignment wrapText="1"/>
    </xf>
    <xf numFmtId="49" fontId="12" fillId="0" borderId="0" xfId="41" applyNumberFormat="1" applyFont="1" applyAlignment="1">
      <alignment horizontal="left" vertical="center"/>
    </xf>
    <xf numFmtId="10" fontId="12" fillId="4" borderId="31" xfId="35" applyNumberFormat="1" applyFont="1" applyFill="1" applyBorder="1" applyAlignment="1">
      <alignment vertical="center" wrapText="1"/>
    </xf>
    <xf numFmtId="10" fontId="12" fillId="4" borderId="32" xfId="41" applyNumberFormat="1" applyFont="1" applyFill="1" applyBorder="1" applyAlignment="1">
      <alignment horizontal="center" vertical="center"/>
    </xf>
    <xf numFmtId="9" fontId="12" fillId="4" borderId="33" xfId="42" applyFont="1" applyFill="1" applyBorder="1" applyAlignment="1">
      <alignment horizontal="center" vertical="center"/>
    </xf>
    <xf numFmtId="49" fontId="12" fillId="0" borderId="1" xfId="41" applyNumberFormat="1" applyFont="1" applyBorder="1" applyAlignment="1">
      <alignment vertical="center" wrapText="1"/>
    </xf>
    <xf numFmtId="4" fontId="12" fillId="0" borderId="1" xfId="35" applyNumberFormat="1" applyFont="1" applyFill="1" applyBorder="1" applyAlignment="1">
      <alignment horizontal="right" vertical="center" wrapText="1"/>
    </xf>
    <xf numFmtId="4" fontId="12" fillId="0" borderId="1" xfId="41" applyNumberFormat="1" applyFont="1" applyBorder="1" applyAlignment="1">
      <alignment horizontal="right" vertical="center"/>
    </xf>
    <xf numFmtId="0" fontId="12" fillId="0" borderId="17" xfId="41" applyFont="1" applyBorder="1" applyAlignment="1">
      <alignment horizontal="center" vertical="center" wrapText="1"/>
    </xf>
    <xf numFmtId="49" fontId="12" fillId="0" borderId="106" xfId="41" applyNumberFormat="1" applyFont="1" applyBorder="1" applyAlignment="1">
      <alignment vertical="center" wrapText="1"/>
    </xf>
    <xf numFmtId="4" fontId="12" fillId="0" borderId="106" xfId="35" applyNumberFormat="1" applyFont="1" applyFill="1" applyBorder="1" applyAlignment="1">
      <alignment horizontal="right" vertical="center" wrapText="1"/>
    </xf>
    <xf numFmtId="4" fontId="12" fillId="0" borderId="106" xfId="41" applyNumberFormat="1" applyFont="1" applyBorder="1" applyAlignment="1">
      <alignment horizontal="right" vertical="center"/>
    </xf>
    <xf numFmtId="4" fontId="12" fillId="0" borderId="107" xfId="42" applyNumberFormat="1" applyFont="1" applyFill="1" applyBorder="1" applyAlignment="1">
      <alignment horizontal="right" vertical="center"/>
    </xf>
    <xf numFmtId="0" fontId="12" fillId="0" borderId="20" xfId="41" applyFont="1" applyBorder="1" applyAlignment="1">
      <alignment horizontal="center" vertical="center" wrapText="1"/>
    </xf>
    <xf numFmtId="4" fontId="12" fillId="0" borderId="21" xfId="42" applyNumberFormat="1" applyFont="1" applyFill="1" applyBorder="1" applyAlignment="1">
      <alignment horizontal="right" vertical="center"/>
    </xf>
    <xf numFmtId="0" fontId="12" fillId="0" borderId="22" xfId="41" applyFont="1" applyBorder="1" applyAlignment="1">
      <alignment horizontal="center" vertical="center" wrapText="1"/>
    </xf>
    <xf numFmtId="49" fontId="12" fillId="0" borderId="23" xfId="41" applyNumberFormat="1" applyFont="1" applyBorder="1" applyAlignment="1">
      <alignment vertical="center" wrapText="1"/>
    </xf>
    <xf numFmtId="4" fontId="12" fillId="0" borderId="23" xfId="35" applyNumberFormat="1" applyFont="1" applyFill="1" applyBorder="1" applyAlignment="1">
      <alignment horizontal="right" vertical="center" wrapText="1"/>
    </xf>
    <xf numFmtId="4" fontId="12" fillId="0" borderId="23" xfId="41" applyNumberFormat="1" applyFont="1" applyBorder="1" applyAlignment="1">
      <alignment horizontal="right" vertical="center"/>
    </xf>
    <xf numFmtId="4" fontId="12" fillId="0" borderId="24" xfId="42" applyNumberFormat="1" applyFont="1" applyFill="1" applyBorder="1" applyAlignment="1">
      <alignment horizontal="right" vertical="center"/>
    </xf>
    <xf numFmtId="4" fontId="12" fillId="0" borderId="31" xfId="35" applyNumberFormat="1" applyFont="1" applyFill="1" applyBorder="1" applyAlignment="1">
      <alignment horizontal="right" vertical="center" wrapText="1"/>
    </xf>
    <xf numFmtId="0" fontId="54" fillId="3" borderId="0" xfId="41" applyFont="1" applyFill="1" applyAlignment="1">
      <alignment horizontal="center" vertical="center" wrapText="1"/>
    </xf>
    <xf numFmtId="0" fontId="12" fillId="4" borderId="95" xfId="41" applyFont="1" applyFill="1" applyBorder="1" applyAlignment="1">
      <alignment horizontal="center" vertical="center" wrapText="1"/>
    </xf>
    <xf numFmtId="0" fontId="12" fillId="4" borderId="98" xfId="41" applyFont="1" applyFill="1" applyBorder="1" applyAlignment="1">
      <alignment horizontal="center" vertical="center" wrapText="1"/>
    </xf>
    <xf numFmtId="0" fontId="12" fillId="4" borderId="3" xfId="41" applyFont="1" applyFill="1" applyBorder="1" applyAlignment="1">
      <alignment horizontal="center" vertical="center" wrapText="1"/>
    </xf>
    <xf numFmtId="0" fontId="12" fillId="4" borderId="96" xfId="41" applyFont="1" applyFill="1" applyBorder="1" applyAlignment="1">
      <alignment horizontal="center" vertical="center" wrapText="1"/>
    </xf>
    <xf numFmtId="0" fontId="26" fillId="4" borderId="3" xfId="8" applyFont="1" applyFill="1" applyBorder="1" applyAlignment="1">
      <alignment horizontal="left" vertical="center" wrapText="1"/>
    </xf>
    <xf numFmtId="0" fontId="26" fillId="4" borderId="96" xfId="8" applyFont="1" applyFill="1" applyBorder="1" applyAlignment="1">
      <alignment horizontal="left" vertical="center" wrapText="1"/>
    </xf>
    <xf numFmtId="2" fontId="24" fillId="0" borderId="100" xfId="41" applyNumberFormat="1" applyFont="1" applyBorder="1" applyAlignment="1">
      <alignment horizontal="center" vertical="center"/>
    </xf>
    <xf numFmtId="0" fontId="41" fillId="20" borderId="128" xfId="28" applyFont="1" applyFill="1" applyBorder="1" applyAlignment="1">
      <alignment horizontal="center" vertical="center"/>
    </xf>
    <xf numFmtId="0" fontId="41" fillId="20" borderId="138" xfId="28" applyFont="1" applyFill="1" applyBorder="1" applyAlignment="1">
      <alignment horizontal="center" vertical="center"/>
    </xf>
    <xf numFmtId="0" fontId="41" fillId="20" borderId="139" xfId="28" applyFont="1" applyFill="1" applyBorder="1" applyAlignment="1">
      <alignment horizontal="center" vertical="center" wrapText="1"/>
    </xf>
    <xf numFmtId="0" fontId="41" fillId="0" borderId="140" xfId="28" applyFont="1" applyBorder="1" applyAlignment="1">
      <alignment horizontal="center" vertical="center" wrapText="1"/>
    </xf>
    <xf numFmtId="0" fontId="41" fillId="0" borderId="59" xfId="28" applyFont="1" applyBorder="1" applyAlignment="1">
      <alignment horizontal="center" vertical="center" wrapText="1"/>
    </xf>
    <xf numFmtId="0" fontId="41" fillId="0" borderId="59" xfId="28" applyFont="1" applyBorder="1" applyAlignment="1">
      <alignment horizontal="center" vertical="center"/>
    </xf>
    <xf numFmtId="4" fontId="41" fillId="0" borderId="141" xfId="28" applyNumberFormat="1" applyFont="1" applyBorder="1" applyAlignment="1">
      <alignment horizontal="center" vertical="center" wrapText="1"/>
    </xf>
    <xf numFmtId="0" fontId="62" fillId="0" borderId="140" xfId="28" applyFont="1" applyBorder="1" applyAlignment="1">
      <alignment horizontal="center" vertical="center"/>
    </xf>
    <xf numFmtId="0" fontId="62" fillId="0" borderId="145" xfId="28" applyFont="1" applyBorder="1" applyAlignment="1">
      <alignment horizontal="center" vertical="center"/>
    </xf>
    <xf numFmtId="0" fontId="62" fillId="0" borderId="146" xfId="28" applyFont="1" applyBorder="1" applyAlignment="1">
      <alignment vertical="center" wrapText="1"/>
    </xf>
    <xf numFmtId="0" fontId="62" fillId="0" borderId="146" xfId="28" applyFont="1" applyBorder="1" applyAlignment="1">
      <alignment horizontal="center" vertical="center" wrapText="1"/>
    </xf>
    <xf numFmtId="170" fontId="62" fillId="22" borderId="146" xfId="28" applyNumberFormat="1" applyFont="1" applyFill="1" applyBorder="1" applyAlignment="1">
      <alignment horizontal="right" vertical="center"/>
    </xf>
    <xf numFmtId="4" fontId="62" fillId="3" borderId="146" xfId="28" applyNumberFormat="1" applyFont="1" applyFill="1" applyBorder="1" applyAlignment="1">
      <alignment horizontal="right" vertical="center"/>
    </xf>
    <xf numFmtId="166" fontId="62" fillId="3" borderId="141" xfId="28" applyNumberFormat="1" applyFont="1" applyFill="1" applyBorder="1" applyAlignment="1">
      <alignment horizontal="left" vertical="center"/>
    </xf>
    <xf numFmtId="0" fontId="62" fillId="0" borderId="147" xfId="28" applyFont="1" applyBorder="1" applyAlignment="1">
      <alignment horizontal="center" vertical="center"/>
    </xf>
    <xf numFmtId="2" fontId="62" fillId="3" borderId="146" xfId="28" applyNumberFormat="1" applyFont="1" applyFill="1" applyBorder="1" applyAlignment="1">
      <alignment horizontal="right" vertical="center"/>
    </xf>
    <xf numFmtId="0" fontId="62" fillId="0" borderId="140" xfId="28" quotePrefix="1" applyFont="1" applyBorder="1" applyAlignment="1">
      <alignment horizontal="center" vertical="center"/>
    </xf>
    <xf numFmtId="0" fontId="62" fillId="0" borderId="59" xfId="28" applyFont="1" applyBorder="1" applyAlignment="1">
      <alignment vertical="center" wrapText="1"/>
    </xf>
    <xf numFmtId="0" fontId="62" fillId="0" borderId="59" xfId="28" applyFont="1" applyBorder="1" applyAlignment="1">
      <alignment horizontal="center" vertical="center" wrapText="1"/>
    </xf>
    <xf numFmtId="170" fontId="62" fillId="22" borderId="59" xfId="28" applyNumberFormat="1" applyFont="1" applyFill="1" applyBorder="1" applyAlignment="1">
      <alignment horizontal="right" vertical="center"/>
    </xf>
    <xf numFmtId="2" fontId="62" fillId="3" borderId="59" xfId="28" applyNumberFormat="1" applyFont="1" applyFill="1" applyBorder="1" applyAlignment="1">
      <alignment horizontal="right" vertical="center"/>
    </xf>
    <xf numFmtId="0" fontId="1" fillId="0" borderId="140" xfId="28" applyFont="1" applyBorder="1" applyAlignment="1">
      <alignment horizontal="center" vertical="center"/>
    </xf>
    <xf numFmtId="0" fontId="1" fillId="0" borderId="146" xfId="28" applyFont="1" applyBorder="1" applyAlignment="1">
      <alignment vertical="center" wrapText="1"/>
    </xf>
    <xf numFmtId="0" fontId="1" fillId="0" borderId="146" xfId="28" applyFont="1" applyBorder="1" applyAlignment="1">
      <alignment horizontal="center" vertical="center" wrapText="1"/>
    </xf>
    <xf numFmtId="170" fontId="1" fillId="3" borderId="146" xfId="28" applyNumberFormat="1" applyFont="1" applyFill="1" applyBorder="1" applyAlignment="1">
      <alignment horizontal="right" vertical="center"/>
    </xf>
    <xf numFmtId="166" fontId="1" fillId="3" borderId="141" xfId="28" applyNumberFormat="1" applyFont="1" applyFill="1" applyBorder="1" applyAlignment="1">
      <alignment horizontal="left" vertical="center"/>
    </xf>
    <xf numFmtId="170" fontId="1" fillId="22" borderId="146" xfId="28" applyNumberFormat="1" applyFont="1" applyFill="1" applyBorder="1" applyAlignment="1">
      <alignment horizontal="right" vertical="center"/>
    </xf>
    <xf numFmtId="166" fontId="41" fillId="26" borderId="148" xfId="28" applyNumberFormat="1" applyFont="1" applyFill="1" applyBorder="1" applyAlignment="1">
      <alignment horizontal="right" vertical="center"/>
    </xf>
    <xf numFmtId="175" fontId="41" fillId="26" borderId="127" xfId="28" applyNumberFormat="1" applyFont="1" applyFill="1" applyBorder="1" applyAlignment="1">
      <alignment horizontal="right" vertical="center"/>
    </xf>
    <xf numFmtId="0" fontId="1" fillId="0" borderId="122" xfId="28" applyFont="1" applyBorder="1" applyAlignment="1">
      <alignment vertical="center"/>
    </xf>
    <xf numFmtId="0" fontId="1" fillId="0" borderId="123" xfId="28" applyFont="1" applyBorder="1" applyAlignment="1">
      <alignment vertical="center"/>
    </xf>
    <xf numFmtId="0" fontId="39" fillId="0" borderId="123" xfId="28" applyFont="1" applyBorder="1" applyAlignment="1">
      <alignment vertical="center"/>
    </xf>
    <xf numFmtId="0" fontId="39" fillId="0" borderId="124" xfId="28" applyFont="1" applyBorder="1" applyAlignment="1">
      <alignment vertical="center"/>
    </xf>
    <xf numFmtId="0" fontId="1" fillId="0" borderId="0" xfId="28" applyFont="1" applyAlignment="1">
      <alignment vertical="center"/>
    </xf>
    <xf numFmtId="0" fontId="39" fillId="0" borderId="0" xfId="28" applyFont="1" applyAlignment="1">
      <alignment vertical="center"/>
    </xf>
    <xf numFmtId="0" fontId="41" fillId="20" borderId="138" xfId="28" applyFont="1" applyFill="1" applyBorder="1" applyAlignment="1">
      <alignment horizontal="left" vertical="center"/>
    </xf>
    <xf numFmtId="10" fontId="41" fillId="0" borderId="144" xfId="28" applyNumberFormat="1" applyFont="1" applyBorder="1" applyAlignment="1">
      <alignment horizontal="left" vertical="center"/>
    </xf>
    <xf numFmtId="0" fontId="62" fillId="0" borderId="149" xfId="28" applyFont="1" applyBorder="1" applyAlignment="1">
      <alignment horizontal="center" vertical="center"/>
    </xf>
    <xf numFmtId="166" fontId="41" fillId="26" borderId="150" xfId="28" applyNumberFormat="1" applyFont="1" applyFill="1" applyBorder="1" applyAlignment="1">
      <alignment horizontal="right" vertical="center"/>
    </xf>
    <xf numFmtId="0" fontId="62" fillId="0" borderId="140" xfId="28" applyFont="1" applyBorder="1" applyAlignment="1">
      <alignment horizontal="center" vertical="center" wrapText="1"/>
    </xf>
    <xf numFmtId="0" fontId="1" fillId="0" borderId="59" xfId="28" applyFont="1" applyBorder="1" applyAlignment="1">
      <alignment horizontal="center" vertical="center" wrapText="1"/>
    </xf>
    <xf numFmtId="0" fontId="62" fillId="0" borderId="59" xfId="28" applyFont="1" applyBorder="1" applyAlignment="1">
      <alignment horizontal="center" vertical="center"/>
    </xf>
    <xf numFmtId="4" fontId="62" fillId="0" borderId="141" xfId="28" applyNumberFormat="1" applyFont="1" applyBorder="1" applyAlignment="1">
      <alignment horizontal="center" vertical="center" wrapText="1"/>
    </xf>
    <xf numFmtId="0" fontId="2" fillId="0" borderId="140" xfId="28" applyFont="1" applyBorder="1" applyAlignment="1">
      <alignment horizontal="center" vertical="center" wrapText="1"/>
    </xf>
    <xf numFmtId="0" fontId="2" fillId="0" borderId="59" xfId="28" applyFont="1" applyBorder="1" applyAlignment="1">
      <alignment horizontal="center" vertical="center" wrapText="1"/>
    </xf>
    <xf numFmtId="0" fontId="2" fillId="0" borderId="59" xfId="28" applyFont="1" applyBorder="1" applyAlignment="1">
      <alignment horizontal="center" vertical="center"/>
    </xf>
    <xf numFmtId="4" fontId="2" fillId="0" borderId="141" xfId="28" applyNumberFormat="1" applyFont="1" applyBorder="1" applyAlignment="1">
      <alignment horizontal="center" vertical="center" wrapText="1"/>
    </xf>
    <xf numFmtId="0" fontId="62" fillId="3" borderId="59" xfId="28" applyFont="1" applyFill="1" applyBorder="1" applyAlignment="1">
      <alignment horizontal="center" vertical="center" wrapText="1"/>
    </xf>
    <xf numFmtId="0" fontId="1" fillId="0" borderId="151" xfId="28" applyFont="1" applyBorder="1" applyAlignment="1">
      <alignment vertical="center"/>
    </xf>
    <xf numFmtId="0" fontId="39" fillId="0" borderId="152" xfId="28" applyFont="1" applyBorder="1"/>
    <xf numFmtId="0" fontId="39" fillId="0" borderId="153" xfId="28" applyFont="1" applyBorder="1"/>
    <xf numFmtId="166" fontId="41" fillId="26" borderId="154" xfId="28" applyNumberFormat="1" applyFont="1" applyFill="1" applyBorder="1" applyAlignment="1">
      <alignment horizontal="right" vertical="center"/>
    </xf>
    <xf numFmtId="175" fontId="41" fillId="26" borderId="153" xfId="28" applyNumberFormat="1" applyFont="1" applyFill="1" applyBorder="1" applyAlignment="1">
      <alignment horizontal="right" vertical="center"/>
    </xf>
    <xf numFmtId="0" fontId="39" fillId="0" borderId="0" xfId="28" applyFont="1"/>
    <xf numFmtId="166" fontId="41" fillId="27" borderId="148" xfId="28" applyNumberFormat="1" applyFont="1" applyFill="1" applyBorder="1" applyAlignment="1">
      <alignment horizontal="right" vertical="center"/>
    </xf>
    <xf numFmtId="175" fontId="41" fillId="27" borderId="127" xfId="28" applyNumberFormat="1" applyFont="1" applyFill="1" applyBorder="1" applyAlignment="1">
      <alignment horizontal="right" vertical="center"/>
    </xf>
    <xf numFmtId="0" fontId="14" fillId="3" borderId="95" xfId="0" applyFont="1" applyFill="1" applyBorder="1" applyAlignment="1">
      <alignment horizontal="left" vertical="center"/>
    </xf>
    <xf numFmtId="0" fontId="13" fillId="3" borderId="3" xfId="0" applyFont="1" applyFill="1" applyBorder="1" applyAlignment="1">
      <alignment vertical="center"/>
    </xf>
    <xf numFmtId="166" fontId="12" fillId="0" borderId="3" xfId="8" applyNumberFormat="1" applyFont="1" applyBorder="1" applyAlignment="1">
      <alignment vertical="center"/>
    </xf>
    <xf numFmtId="166" fontId="12" fillId="0" borderId="3" xfId="8" applyNumberFormat="1" applyFont="1" applyBorder="1" applyAlignment="1">
      <alignment horizontal="right" vertical="center"/>
    </xf>
    <xf numFmtId="0" fontId="49" fillId="4" borderId="0" xfId="8" applyFont="1" applyFill="1" applyAlignment="1">
      <alignment vertical="center"/>
    </xf>
    <xf numFmtId="0" fontId="26" fillId="4" borderId="0" xfId="8" applyFont="1" applyFill="1" applyAlignment="1">
      <alignment horizontal="left" vertical="center" wrapText="1"/>
    </xf>
    <xf numFmtId="0" fontId="0" fillId="0" borderId="140" xfId="28" applyFont="1" applyBorder="1" applyAlignment="1">
      <alignment horizontal="center" vertical="center"/>
    </xf>
    <xf numFmtId="0" fontId="39" fillId="3" borderId="51" xfId="3" applyFont="1" applyFill="1" applyBorder="1" applyAlignment="1">
      <alignment horizontal="center" vertical="center"/>
    </xf>
    <xf numFmtId="0" fontId="39" fillId="3" borderId="51" xfId="3" applyFont="1" applyFill="1" applyBorder="1" applyAlignment="1">
      <alignment horizontal="left" vertical="center" wrapText="1"/>
    </xf>
    <xf numFmtId="173" fontId="39" fillId="3" borderId="51" xfId="34" applyNumberFormat="1" applyFont="1" applyFill="1" applyBorder="1" applyAlignment="1">
      <alignment horizontal="right" vertical="center"/>
    </xf>
    <xf numFmtId="1" fontId="39" fillId="3" borderId="104" xfId="32" applyNumberFormat="1" applyFont="1" applyFill="1" applyBorder="1" applyAlignment="1">
      <alignment horizontal="center" vertical="center"/>
    </xf>
    <xf numFmtId="10" fontId="39" fillId="3" borderId="104" xfId="12" applyNumberFormat="1" applyFont="1" applyFill="1" applyBorder="1" applyAlignment="1">
      <alignment horizontal="center" vertical="center"/>
    </xf>
    <xf numFmtId="1" fontId="39" fillId="3" borderId="51" xfId="32" applyNumberFormat="1" applyFont="1" applyFill="1" applyBorder="1" applyAlignment="1">
      <alignment horizontal="center" vertical="center"/>
    </xf>
    <xf numFmtId="4" fontId="39" fillId="3" borderId="51" xfId="32" applyNumberFormat="1" applyFont="1" applyFill="1" applyBorder="1" applyAlignment="1">
      <alignment horizontal="right" vertical="center"/>
    </xf>
    <xf numFmtId="10" fontId="39" fillId="3" borderId="51" xfId="12" applyNumberFormat="1" applyFont="1" applyFill="1" applyBorder="1" applyAlignment="1">
      <alignment horizontal="center" vertical="center"/>
    </xf>
    <xf numFmtId="0" fontId="9" fillId="0" borderId="0" xfId="45" applyFont="1" applyAlignment="1">
      <alignment horizontal="left" vertical="center"/>
    </xf>
    <xf numFmtId="0" fontId="9" fillId="0" borderId="0" xfId="45" applyFont="1" applyAlignment="1">
      <alignment vertical="center"/>
    </xf>
    <xf numFmtId="0" fontId="65" fillId="0" borderId="0" xfId="45" applyFont="1" applyAlignment="1">
      <alignment vertical="center"/>
    </xf>
    <xf numFmtId="0" fontId="3" fillId="0" borderId="0" xfId="45" applyFont="1" applyAlignment="1">
      <alignment vertical="center"/>
    </xf>
    <xf numFmtId="0" fontId="64" fillId="0" borderId="0" xfId="45" applyAlignment="1">
      <alignment vertical="center"/>
    </xf>
    <xf numFmtId="0" fontId="28" fillId="0" borderId="0" xfId="45" applyFont="1" applyAlignment="1">
      <alignment vertical="center"/>
    </xf>
    <xf numFmtId="0" fontId="6" fillId="0" borderId="0" xfId="45" applyFont="1" applyAlignment="1">
      <alignment vertical="center"/>
    </xf>
    <xf numFmtId="17" fontId="9" fillId="0" borderId="0" xfId="45" applyNumberFormat="1" applyFont="1" applyAlignment="1">
      <alignment vertical="center"/>
    </xf>
    <xf numFmtId="0" fontId="3" fillId="0" borderId="76" xfId="45" applyFont="1" applyBorder="1" applyAlignment="1">
      <alignment vertical="center"/>
    </xf>
    <xf numFmtId="0" fontId="7" fillId="0" borderId="0" xfId="12" applyFont="1" applyAlignment="1">
      <alignment vertical="center"/>
    </xf>
    <xf numFmtId="0" fontId="3" fillId="0" borderId="0" xfId="12" applyAlignment="1">
      <alignment vertical="center"/>
    </xf>
    <xf numFmtId="0" fontId="3" fillId="0" borderId="76" xfId="12" applyBorder="1" applyAlignment="1">
      <alignment vertical="center"/>
    </xf>
    <xf numFmtId="0" fontId="3" fillId="0" borderId="0" xfId="45" applyFont="1" applyAlignment="1">
      <alignment horizontal="center" vertical="center"/>
    </xf>
    <xf numFmtId="0" fontId="66" fillId="0" borderId="0" xfId="45" applyFont="1" applyAlignment="1">
      <alignment horizontal="center" vertical="center"/>
    </xf>
    <xf numFmtId="167" fontId="66" fillId="28" borderId="0" xfId="45" applyNumberFormat="1" applyFont="1" applyFill="1" applyAlignment="1">
      <alignment vertical="center"/>
    </xf>
    <xf numFmtId="167" fontId="66" fillId="28" borderId="155" xfId="45" applyNumberFormat="1" applyFont="1" applyFill="1" applyBorder="1" applyAlignment="1">
      <alignment vertical="center"/>
    </xf>
    <xf numFmtId="167" fontId="66" fillId="0" borderId="0" xfId="45" applyNumberFormat="1" applyFont="1" applyAlignment="1">
      <alignment horizontal="left" vertical="center"/>
    </xf>
    <xf numFmtId="0" fontId="66" fillId="0" borderId="0" xfId="45" applyFont="1" applyAlignment="1">
      <alignment horizontal="center" vertical="top"/>
    </xf>
    <xf numFmtId="0" fontId="64" fillId="28" borderId="156" xfId="45" applyFill="1" applyBorder="1" applyAlignment="1">
      <alignment horizontal="left" vertical="center"/>
    </xf>
    <xf numFmtId="0" fontId="64" fillId="28" borderId="84" xfId="45" applyFill="1" applyBorder="1" applyAlignment="1">
      <alignment horizontal="left" vertical="center"/>
    </xf>
    <xf numFmtId="0" fontId="64" fillId="28" borderId="157" xfId="45" applyFill="1" applyBorder="1" applyAlignment="1">
      <alignment horizontal="left" vertical="center"/>
    </xf>
    <xf numFmtId="0" fontId="64" fillId="28" borderId="158" xfId="45" applyFill="1" applyBorder="1" applyAlignment="1">
      <alignment horizontal="left" vertical="center"/>
    </xf>
    <xf numFmtId="0" fontId="64" fillId="0" borderId="0" xfId="45" applyAlignment="1">
      <alignment horizontal="left" vertical="center"/>
    </xf>
    <xf numFmtId="0" fontId="64" fillId="29" borderId="77" xfId="45" applyFill="1" applyBorder="1" applyAlignment="1">
      <alignment vertical="center"/>
    </xf>
    <xf numFmtId="0" fontId="64" fillId="29" borderId="80" xfId="45" applyFill="1" applyBorder="1" applyAlignment="1">
      <alignment vertical="center"/>
    </xf>
    <xf numFmtId="0" fontId="64" fillId="29" borderId="81" xfId="45" applyFill="1" applyBorder="1" applyAlignment="1">
      <alignment vertical="center"/>
    </xf>
    <xf numFmtId="0" fontId="64" fillId="0" borderId="103" xfId="45" applyBorder="1" applyAlignment="1">
      <alignment vertical="center"/>
    </xf>
    <xf numFmtId="0" fontId="64" fillId="29" borderId="159" xfId="45" applyFill="1" applyBorder="1" applyAlignment="1">
      <alignment vertical="center"/>
    </xf>
    <xf numFmtId="0" fontId="64" fillId="29" borderId="160" xfId="45" applyFill="1" applyBorder="1" applyAlignment="1">
      <alignment vertical="center"/>
    </xf>
    <xf numFmtId="0" fontId="64" fillId="29" borderId="161" xfId="45" applyFill="1" applyBorder="1" applyAlignment="1">
      <alignment vertical="center"/>
    </xf>
    <xf numFmtId="0" fontId="64" fillId="29" borderId="162" xfId="45" applyFill="1" applyBorder="1" applyAlignment="1">
      <alignment vertical="center"/>
    </xf>
    <xf numFmtId="0" fontId="64" fillId="29" borderId="163" xfId="45" applyFill="1" applyBorder="1" applyAlignment="1">
      <alignment vertical="center"/>
    </xf>
    <xf numFmtId="0" fontId="64" fillId="29" borderId="164" xfId="45" applyFill="1" applyBorder="1" applyAlignment="1">
      <alignment vertical="center"/>
    </xf>
    <xf numFmtId="0" fontId="64" fillId="29" borderId="165" xfId="45" applyFill="1" applyBorder="1" applyAlignment="1">
      <alignment vertical="center"/>
    </xf>
    <xf numFmtId="0" fontId="64" fillId="29" borderId="78" xfId="45" applyFill="1" applyBorder="1" applyAlignment="1">
      <alignment vertical="center"/>
    </xf>
    <xf numFmtId="0" fontId="64" fillId="29" borderId="79" xfId="45" applyFill="1" applyBorder="1" applyAlignment="1">
      <alignment vertical="center"/>
    </xf>
    <xf numFmtId="0" fontId="9" fillId="28" borderId="0" xfId="45" applyFont="1" applyFill="1" applyAlignment="1">
      <alignment vertical="center"/>
    </xf>
    <xf numFmtId="0" fontId="6" fillId="28" borderId="0" xfId="45" applyFont="1" applyFill="1" applyAlignment="1">
      <alignment vertical="center"/>
    </xf>
    <xf numFmtId="0" fontId="6" fillId="28" borderId="167" xfId="45" applyFont="1" applyFill="1" applyBorder="1" applyAlignment="1">
      <alignment vertical="center"/>
    </xf>
    <xf numFmtId="0" fontId="6" fillId="0" borderId="0" xfId="45" applyFont="1" applyAlignment="1">
      <alignment horizontal="center" vertical="center"/>
    </xf>
    <xf numFmtId="0" fontId="64" fillId="30" borderId="77" xfId="45" applyFill="1" applyBorder="1" applyAlignment="1">
      <alignment vertical="center"/>
    </xf>
    <xf numFmtId="0" fontId="64" fillId="30" borderId="80" xfId="45" applyFill="1" applyBorder="1" applyAlignment="1">
      <alignment vertical="center"/>
    </xf>
    <xf numFmtId="0" fontId="64" fillId="30" borderId="81" xfId="45" applyFill="1" applyBorder="1" applyAlignment="1">
      <alignment vertical="center"/>
    </xf>
    <xf numFmtId="0" fontId="64" fillId="30" borderId="159" xfId="45" applyFill="1" applyBorder="1" applyAlignment="1">
      <alignment vertical="center"/>
    </xf>
    <xf numFmtId="0" fontId="64" fillId="30" borderId="160" xfId="45" applyFill="1" applyBorder="1" applyAlignment="1">
      <alignment vertical="center"/>
    </xf>
    <xf numFmtId="0" fontId="64" fillId="30" borderId="161" xfId="45" applyFill="1" applyBorder="1" applyAlignment="1">
      <alignment vertical="center"/>
    </xf>
    <xf numFmtId="0" fontId="64" fillId="30" borderId="162" xfId="45" applyFill="1" applyBorder="1" applyAlignment="1">
      <alignment vertical="center"/>
    </xf>
    <xf numFmtId="0" fontId="64" fillId="30" borderId="163" xfId="45" applyFill="1" applyBorder="1" applyAlignment="1">
      <alignment vertical="center"/>
    </xf>
    <xf numFmtId="0" fontId="64" fillId="30" borderId="164" xfId="45" applyFill="1" applyBorder="1" applyAlignment="1">
      <alignment vertical="center"/>
    </xf>
    <xf numFmtId="0" fontId="64" fillId="30" borderId="165" xfId="45" applyFill="1" applyBorder="1" applyAlignment="1">
      <alignment vertical="center"/>
    </xf>
    <xf numFmtId="0" fontId="64" fillId="30" borderId="78" xfId="45" applyFill="1" applyBorder="1" applyAlignment="1">
      <alignment vertical="center"/>
    </xf>
    <xf numFmtId="0" fontId="64" fillId="30" borderId="79" xfId="45" applyFill="1" applyBorder="1" applyAlignment="1">
      <alignment vertical="center"/>
    </xf>
    <xf numFmtId="0" fontId="65" fillId="0" borderId="0" xfId="12" applyFont="1" applyAlignment="1">
      <alignment vertical="center" wrapText="1"/>
    </xf>
    <xf numFmtId="0" fontId="9" fillId="0" borderId="95" xfId="45" applyFont="1" applyBorder="1" applyAlignment="1">
      <alignment vertical="center"/>
    </xf>
    <xf numFmtId="0" fontId="28" fillId="0" borderId="3" xfId="45" applyFont="1" applyBorder="1" applyAlignment="1">
      <alignment vertical="center"/>
    </xf>
    <xf numFmtId="0" fontId="3" fillId="0" borderId="3" xfId="45" applyFont="1" applyBorder="1" applyAlignment="1">
      <alignment vertical="center"/>
    </xf>
    <xf numFmtId="0" fontId="9" fillId="0" borderId="3" xfId="45" applyFont="1" applyBorder="1" applyAlignment="1">
      <alignment vertical="center"/>
    </xf>
    <xf numFmtId="0" fontId="6" fillId="0" borderId="3" xfId="45" applyFont="1" applyBorder="1" applyAlignment="1">
      <alignment vertical="center"/>
    </xf>
    <xf numFmtId="0" fontId="3" fillId="0" borderId="3" xfId="45" applyFont="1" applyBorder="1" applyAlignment="1">
      <alignment horizontal="center" vertical="center"/>
    </xf>
    <xf numFmtId="0" fontId="3" fillId="0" borderId="96" xfId="45" applyFont="1" applyBorder="1" applyAlignment="1">
      <alignment horizontal="center" vertical="center"/>
    </xf>
    <xf numFmtId="0" fontId="67" fillId="0" borderId="5" xfId="45" applyFont="1" applyBorder="1" applyAlignment="1">
      <alignment vertical="center"/>
    </xf>
    <xf numFmtId="167" fontId="66" fillId="0" borderId="0" xfId="45" applyNumberFormat="1" applyFont="1" applyAlignment="1">
      <alignment vertical="center"/>
    </xf>
    <xf numFmtId="167" fontId="66" fillId="0" borderId="0" xfId="12" applyNumberFormat="1" applyFont="1" applyAlignment="1">
      <alignment vertical="top" wrapText="1"/>
    </xf>
    <xf numFmtId="167" fontId="67" fillId="0" borderId="0" xfId="45" applyNumberFormat="1" applyFont="1" applyAlignment="1">
      <alignment vertical="center"/>
    </xf>
    <xf numFmtId="167" fontId="66" fillId="0" borderId="6" xfId="45" applyNumberFormat="1" applyFont="1" applyBorder="1" applyAlignment="1">
      <alignment horizontal="left" vertical="center"/>
    </xf>
    <xf numFmtId="0" fontId="66" fillId="0" borderId="5" xfId="45" applyFont="1" applyBorder="1" applyAlignment="1">
      <alignment vertical="center"/>
    </xf>
    <xf numFmtId="0" fontId="64" fillId="0" borderId="6" xfId="45" applyBorder="1" applyAlignment="1">
      <alignment horizontal="left" vertical="center"/>
    </xf>
    <xf numFmtId="0" fontId="68" fillId="0" borderId="5" xfId="12" applyFont="1" applyBorder="1" applyAlignment="1">
      <alignment vertical="center"/>
    </xf>
    <xf numFmtId="0" fontId="68" fillId="0" borderId="0" xfId="12" applyFont="1" applyAlignment="1">
      <alignment vertical="center"/>
    </xf>
    <xf numFmtId="0" fontId="66" fillId="0" borderId="0" xfId="12" applyFont="1" applyAlignment="1">
      <alignment vertical="center"/>
    </xf>
    <xf numFmtId="0" fontId="68" fillId="0" borderId="0" xfId="12" applyFont="1" applyAlignment="1">
      <alignment horizontal="left" vertical="center"/>
    </xf>
    <xf numFmtId="0" fontId="68" fillId="0" borderId="6" xfId="12" applyFont="1" applyBorder="1" applyAlignment="1">
      <alignment horizontal="left" vertical="center" wrapText="1"/>
    </xf>
    <xf numFmtId="0" fontId="29" fillId="0" borderId="5" xfId="12" applyFont="1" applyBorder="1" applyAlignment="1">
      <alignment vertical="center"/>
    </xf>
    <xf numFmtId="0" fontId="69" fillId="0" borderId="0" xfId="12" applyFont="1" applyAlignment="1">
      <alignment vertical="center"/>
    </xf>
    <xf numFmtId="0" fontId="3" fillId="0" borderId="6" xfId="12" applyBorder="1" applyAlignment="1">
      <alignment vertical="center"/>
    </xf>
    <xf numFmtId="0" fontId="29" fillId="0" borderId="10" xfId="12" applyFont="1" applyBorder="1" applyAlignment="1">
      <alignment vertical="center"/>
    </xf>
    <xf numFmtId="0" fontId="3" fillId="0" borderId="11" xfId="12" applyBorder="1" applyAlignment="1">
      <alignment vertical="center"/>
    </xf>
    <xf numFmtId="0" fontId="3" fillId="0" borderId="12" xfId="12" applyBorder="1" applyAlignment="1">
      <alignment vertical="center"/>
    </xf>
    <xf numFmtId="0" fontId="65" fillId="0" borderId="0" xfId="12" applyFont="1" applyAlignment="1">
      <alignment vertical="center"/>
    </xf>
    <xf numFmtId="0" fontId="29" fillId="0" borderId="0" xfId="12" applyFont="1" applyAlignment="1">
      <alignment vertical="center"/>
    </xf>
    <xf numFmtId="0" fontId="64" fillId="3" borderId="0" xfId="45" applyFill="1" applyAlignment="1">
      <alignment vertical="center"/>
    </xf>
    <xf numFmtId="166" fontId="12" fillId="6" borderId="99" xfId="7" applyFont="1" applyFill="1" applyBorder="1" applyAlignment="1">
      <alignment vertical="center"/>
    </xf>
    <xf numFmtId="166" fontId="12" fillId="6" borderId="101" xfId="7" applyFont="1" applyFill="1" applyBorder="1" applyAlignment="1">
      <alignment vertical="center"/>
    </xf>
    <xf numFmtId="166" fontId="57" fillId="0" borderId="95" xfId="8" applyNumberFormat="1" applyFont="1" applyBorder="1" applyAlignment="1">
      <alignment vertical="center"/>
    </xf>
    <xf numFmtId="166" fontId="57" fillId="0" borderId="3" xfId="8" applyNumberFormat="1" applyFont="1" applyBorder="1" applyAlignment="1">
      <alignment vertical="center"/>
    </xf>
    <xf numFmtId="166" fontId="57" fillId="0" borderId="5" xfId="8" applyNumberFormat="1" applyFont="1" applyBorder="1" applyAlignment="1">
      <alignment vertical="center"/>
    </xf>
    <xf numFmtId="166" fontId="57" fillId="0" borderId="10" xfId="8" applyNumberFormat="1" applyFont="1" applyBorder="1" applyAlignment="1">
      <alignment vertical="center"/>
    </xf>
    <xf numFmtId="166" fontId="57" fillId="0" borderId="11" xfId="8" applyNumberFormat="1" applyFont="1" applyBorder="1" applyAlignment="1">
      <alignment vertical="center"/>
    </xf>
    <xf numFmtId="0" fontId="52" fillId="0" borderId="99" xfId="8" applyFont="1" applyBorder="1" applyAlignment="1">
      <alignment vertical="center"/>
    </xf>
    <xf numFmtId="0" fontId="52" fillId="0" borderId="101" xfId="8" applyFont="1" applyBorder="1" applyAlignment="1">
      <alignment vertical="center"/>
    </xf>
    <xf numFmtId="167" fontId="12" fillId="6" borderId="10" xfId="8" applyNumberFormat="1" applyFont="1" applyFill="1" applyBorder="1" applyAlignment="1">
      <alignment vertical="center"/>
    </xf>
    <xf numFmtId="167" fontId="12" fillId="6" borderId="11" xfId="8" applyNumberFormat="1" applyFont="1" applyFill="1" applyBorder="1" applyAlignment="1">
      <alignment vertical="center"/>
    </xf>
    <xf numFmtId="10" fontId="49" fillId="3" borderId="66" xfId="38" applyNumberFormat="1" applyFont="1" applyFill="1" applyBorder="1"/>
    <xf numFmtId="4" fontId="32" fillId="3" borderId="51" xfId="31" applyNumberFormat="1" applyFont="1" applyFill="1" applyBorder="1" applyAlignment="1">
      <alignment horizontal="right" vertical="center" wrapText="1"/>
    </xf>
    <xf numFmtId="10" fontId="47" fillId="12" borderId="102" xfId="0" applyNumberFormat="1" applyFont="1" applyFill="1" applyBorder="1" applyAlignment="1">
      <alignment horizontal="center" vertical="center" wrapText="1"/>
    </xf>
    <xf numFmtId="10" fontId="47" fillId="12" borderId="98" xfId="0" applyNumberFormat="1" applyFont="1" applyFill="1" applyBorder="1" applyAlignment="1">
      <alignment horizontal="center" vertical="center" wrapText="1"/>
    </xf>
    <xf numFmtId="165" fontId="47" fillId="12" borderId="98" xfId="0" applyNumberFormat="1" applyFont="1" applyFill="1" applyBorder="1" applyAlignment="1">
      <alignment horizontal="center" vertical="center" wrapText="1"/>
    </xf>
    <xf numFmtId="165" fontId="45" fillId="0" borderId="98" xfId="0" applyNumberFormat="1" applyFont="1" applyBorder="1" applyAlignment="1">
      <alignment horizontal="right" vertical="center" wrapText="1"/>
    </xf>
    <xf numFmtId="0" fontId="32" fillId="13" borderId="99" xfId="0" applyFont="1" applyFill="1" applyBorder="1" applyAlignment="1">
      <alignment vertical="center" wrapText="1"/>
    </xf>
    <xf numFmtId="0" fontId="32" fillId="13" borderId="101" xfId="0" applyFont="1" applyFill="1" applyBorder="1" applyAlignment="1">
      <alignment vertical="center" wrapText="1"/>
    </xf>
    <xf numFmtId="0" fontId="32" fillId="13" borderId="102" xfId="0" applyFont="1" applyFill="1" applyBorder="1" applyAlignment="1">
      <alignment vertical="center" wrapText="1"/>
    </xf>
    <xf numFmtId="0" fontId="3" fillId="0" borderId="0" xfId="10"/>
    <xf numFmtId="0" fontId="7" fillId="3" borderId="95" xfId="10" applyFont="1" applyFill="1" applyBorder="1" applyAlignment="1">
      <alignment vertical="center"/>
    </xf>
    <xf numFmtId="0" fontId="7" fillId="3" borderId="3" xfId="10" applyFont="1" applyFill="1" applyBorder="1" applyAlignment="1">
      <alignment vertical="center"/>
    </xf>
    <xf numFmtId="0" fontId="7" fillId="3" borderId="5" xfId="10" applyFont="1" applyFill="1" applyBorder="1" applyAlignment="1">
      <alignment vertical="center"/>
    </xf>
    <xf numFmtId="0" fontId="7" fillId="3" borderId="0" xfId="10" applyFont="1" applyFill="1" applyAlignment="1">
      <alignment vertical="center"/>
    </xf>
    <xf numFmtId="0" fontId="9" fillId="3" borderId="5" xfId="0" applyFont="1" applyFill="1" applyBorder="1" applyAlignment="1">
      <alignment horizontal="left" vertical="center"/>
    </xf>
    <xf numFmtId="0" fontId="7" fillId="3" borderId="11" xfId="10" applyFont="1" applyFill="1" applyBorder="1" applyAlignment="1">
      <alignment vertical="center"/>
    </xf>
    <xf numFmtId="166" fontId="11" fillId="2" borderId="42" xfId="46" applyFont="1" applyFill="1" applyBorder="1" applyAlignment="1">
      <alignment horizontal="center" vertical="center"/>
    </xf>
    <xf numFmtId="4" fontId="11" fillId="2" borderId="55" xfId="10" applyNumberFormat="1" applyFont="1" applyFill="1" applyBorder="1" applyAlignment="1">
      <alignment horizontal="center" vertical="center"/>
    </xf>
    <xf numFmtId="0" fontId="11" fillId="0" borderId="0" xfId="10" applyFont="1" applyAlignment="1">
      <alignment horizontal="center" vertical="center"/>
    </xf>
    <xf numFmtId="0" fontId="71" fillId="0" borderId="11" xfId="0" applyFont="1" applyBorder="1" applyAlignment="1">
      <alignment vertical="top" wrapText="1"/>
    </xf>
    <xf numFmtId="0" fontId="32" fillId="0" borderId="174" xfId="28" applyFont="1" applyBorder="1" applyAlignment="1">
      <alignment vertical="center"/>
    </xf>
    <xf numFmtId="0" fontId="51" fillId="0" borderId="6" xfId="28" applyFont="1" applyBorder="1"/>
    <xf numFmtId="0" fontId="0" fillId="0" borderId="66" xfId="38" applyFont="1" applyBorder="1" applyAlignment="1">
      <alignment horizontal="left"/>
    </xf>
    <xf numFmtId="43" fontId="32" fillId="0" borderId="5" xfId="15" applyFont="1" applyBorder="1"/>
    <xf numFmtId="43" fontId="0" fillId="33" borderId="5" xfId="15" applyFont="1" applyFill="1" applyBorder="1"/>
    <xf numFmtId="43" fontId="0" fillId="33" borderId="0" xfId="15" applyFont="1" applyFill="1" applyBorder="1"/>
    <xf numFmtId="0" fontId="0" fillId="33" borderId="6" xfId="0" applyFill="1" applyBorder="1"/>
    <xf numFmtId="43" fontId="0" fillId="0" borderId="0" xfId="15" applyFont="1" applyBorder="1"/>
    <xf numFmtId="43" fontId="0" fillId="0" borderId="5" xfId="15" applyFont="1" applyBorder="1"/>
    <xf numFmtId="43" fontId="3" fillId="0" borderId="0" xfId="15" applyFont="1" applyBorder="1"/>
    <xf numFmtId="43" fontId="3" fillId="0" borderId="0" xfId="15" applyFont="1" applyBorder="1" applyAlignment="1">
      <alignment horizontal="right" indent="1"/>
    </xf>
    <xf numFmtId="0" fontId="3" fillId="0" borderId="6" xfId="0" applyFont="1" applyBorder="1"/>
    <xf numFmtId="43" fontId="0" fillId="0" borderId="11" xfId="15" applyFont="1" applyBorder="1"/>
    <xf numFmtId="43" fontId="3" fillId="33" borderId="0" xfId="15" applyFont="1" applyFill="1" applyBorder="1"/>
    <xf numFmtId="43" fontId="3" fillId="33" borderId="0" xfId="15" applyFont="1" applyFill="1" applyBorder="1" applyAlignment="1">
      <alignment horizontal="right" indent="1"/>
    </xf>
    <xf numFmtId="0" fontId="3" fillId="33" borderId="6" xfId="0" applyFont="1" applyFill="1" applyBorder="1"/>
    <xf numFmtId="0" fontId="64" fillId="34" borderId="156" xfId="45" applyFill="1" applyBorder="1" applyAlignment="1">
      <alignment horizontal="left" vertical="center"/>
    </xf>
    <xf numFmtId="0" fontId="64" fillId="34" borderId="84" xfId="45" applyFill="1" applyBorder="1" applyAlignment="1">
      <alignment horizontal="left" vertical="center"/>
    </xf>
    <xf numFmtId="0" fontId="64" fillId="34" borderId="157" xfId="45" applyFill="1" applyBorder="1" applyAlignment="1">
      <alignment horizontal="left" vertical="center"/>
    </xf>
    <xf numFmtId="0" fontId="64" fillId="34" borderId="158" xfId="45" applyFill="1" applyBorder="1" applyAlignment="1">
      <alignment horizontal="left" vertical="center"/>
    </xf>
    <xf numFmtId="167" fontId="67" fillId="35" borderId="80" xfId="12" applyNumberFormat="1" applyFont="1" applyFill="1" applyBorder="1" applyAlignment="1">
      <alignment vertical="center"/>
    </xf>
    <xf numFmtId="0" fontId="64" fillId="35" borderId="80" xfId="45" applyFill="1" applyBorder="1" applyAlignment="1">
      <alignment vertical="center"/>
    </xf>
    <xf numFmtId="0" fontId="64" fillId="35" borderId="166" xfId="45" applyFill="1" applyBorder="1" applyAlignment="1">
      <alignment vertical="center"/>
    </xf>
    <xf numFmtId="0" fontId="42" fillId="0" borderId="0" xfId="28" applyFont="1" applyAlignment="1">
      <alignment horizontal="center"/>
    </xf>
    <xf numFmtId="43" fontId="2" fillId="0" borderId="0" xfId="15" applyFont="1" applyBorder="1"/>
    <xf numFmtId="43" fontId="1" fillId="0" borderId="0" xfId="15" applyFont="1" applyBorder="1" applyAlignment="1">
      <alignment horizontal="center"/>
    </xf>
    <xf numFmtId="43" fontId="0" fillId="0" borderId="0" xfId="15" applyFont="1" applyBorder="1" applyAlignment="1">
      <alignment horizontal="center"/>
    </xf>
    <xf numFmtId="0" fontId="71" fillId="0" borderId="0" xfId="0" applyFont="1" applyAlignment="1">
      <alignment vertical="top" wrapText="1"/>
    </xf>
    <xf numFmtId="43" fontId="1" fillId="3" borderId="3" xfId="15" applyFont="1" applyFill="1" applyBorder="1"/>
    <xf numFmtId="0" fontId="0" fillId="33" borderId="0" xfId="0" applyFill="1"/>
    <xf numFmtId="0" fontId="42" fillId="0" borderId="10" xfId="28" applyFont="1" applyBorder="1"/>
    <xf numFmtId="4" fontId="0" fillId="0" borderId="0" xfId="0" applyNumberFormat="1" applyAlignment="1">
      <alignment vertical="center"/>
    </xf>
    <xf numFmtId="44" fontId="0" fillId="0" borderId="0" xfId="0" applyNumberFormat="1" applyAlignment="1">
      <alignment vertical="center"/>
    </xf>
    <xf numFmtId="0" fontId="15" fillId="3" borderId="0" xfId="0" applyFont="1" applyFill="1" applyAlignment="1">
      <alignment horizontal="left"/>
    </xf>
    <xf numFmtId="4" fontId="37" fillId="14" borderId="87" xfId="0" applyNumberFormat="1" applyFont="1" applyFill="1" applyBorder="1" applyAlignment="1">
      <alignment horizontal="center" vertical="center" wrapText="1"/>
    </xf>
    <xf numFmtId="0" fontId="35" fillId="4" borderId="5" xfId="0" applyFont="1" applyFill="1" applyBorder="1" applyAlignment="1">
      <alignment horizontal="center" vertical="center"/>
    </xf>
    <xf numFmtId="0" fontId="35" fillId="4" borderId="0" xfId="0" applyFont="1" applyFill="1" applyAlignment="1">
      <alignment vertical="center"/>
    </xf>
    <xf numFmtId="0" fontId="35" fillId="4" borderId="0" xfId="0" applyFont="1" applyFill="1" applyAlignment="1">
      <alignment horizontal="right" vertical="center"/>
    </xf>
    <xf numFmtId="43" fontId="35" fillId="4" borderId="0" xfId="2" applyFont="1" applyFill="1" applyBorder="1" applyAlignment="1">
      <alignment vertical="center"/>
    </xf>
    <xf numFmtId="43" fontId="35" fillId="4" borderId="6" xfId="2" applyFont="1" applyFill="1" applyBorder="1" applyAlignment="1">
      <alignment vertical="center"/>
    </xf>
    <xf numFmtId="10" fontId="35" fillId="4" borderId="0" xfId="2" applyNumberFormat="1" applyFont="1" applyFill="1" applyBorder="1" applyAlignment="1">
      <alignment vertical="center"/>
    </xf>
    <xf numFmtId="43" fontId="35" fillId="4" borderId="0" xfId="2" applyFont="1" applyFill="1" applyBorder="1" applyAlignment="1">
      <alignment horizontal="right" vertical="center"/>
    </xf>
    <xf numFmtId="0" fontId="35" fillId="36" borderId="5" xfId="0" applyFont="1" applyFill="1" applyBorder="1" applyAlignment="1">
      <alignment horizontal="center" vertical="center"/>
    </xf>
    <xf numFmtId="0" fontId="35" fillId="36" borderId="0" xfId="0" applyFont="1" applyFill="1" applyAlignment="1">
      <alignment vertical="center"/>
    </xf>
    <xf numFmtId="0" fontId="35" fillId="36" borderId="0" xfId="0" applyFont="1" applyFill="1" applyAlignment="1">
      <alignment horizontal="right" vertical="center"/>
    </xf>
    <xf numFmtId="43" fontId="35" fillId="36" borderId="0" xfId="2" applyFont="1" applyFill="1" applyBorder="1" applyAlignment="1">
      <alignment vertical="center"/>
    </xf>
    <xf numFmtId="43" fontId="35" fillId="36" borderId="6" xfId="2" applyFont="1" applyFill="1" applyBorder="1" applyAlignment="1">
      <alignment vertical="center"/>
    </xf>
    <xf numFmtId="0" fontId="37" fillId="14" borderId="60" xfId="0" applyFont="1" applyFill="1" applyBorder="1" applyAlignment="1">
      <alignment horizontal="center" vertical="center"/>
    </xf>
    <xf numFmtId="43" fontId="36" fillId="3" borderId="82" xfId="2" applyFont="1" applyFill="1" applyBorder="1" applyAlignment="1">
      <alignment vertical="center"/>
    </xf>
    <xf numFmtId="10" fontId="35" fillId="4" borderId="101" xfId="2" applyNumberFormat="1" applyFont="1" applyFill="1" applyBorder="1" applyAlignment="1">
      <alignment vertical="center"/>
    </xf>
    <xf numFmtId="0" fontId="35" fillId="4" borderId="170" xfId="0" applyFont="1" applyFill="1" applyBorder="1" applyAlignment="1">
      <alignment horizontal="center" vertical="center"/>
    </xf>
    <xf numFmtId="0" fontId="35" fillId="4" borderId="4" xfId="0" applyFont="1" applyFill="1" applyBorder="1" applyAlignment="1">
      <alignment horizontal="center" vertical="center" wrapText="1"/>
    </xf>
    <xf numFmtId="0" fontId="35" fillId="37" borderId="18" xfId="0" applyFont="1" applyFill="1" applyBorder="1" applyAlignment="1">
      <alignment horizontal="left" vertical="center"/>
    </xf>
    <xf numFmtId="1" fontId="39" fillId="3" borderId="175" xfId="0" applyNumberFormat="1" applyFont="1" applyFill="1" applyBorder="1" applyAlignment="1">
      <alignment horizontal="center" vertical="center" wrapText="1"/>
    </xf>
    <xf numFmtId="0" fontId="45" fillId="18" borderId="95" xfId="0" applyFont="1" applyFill="1" applyBorder="1" applyAlignment="1">
      <alignment horizontal="center" vertical="center"/>
    </xf>
    <xf numFmtId="0" fontId="39" fillId="3" borderId="176" xfId="0" applyFont="1" applyFill="1" applyBorder="1" applyAlignment="1">
      <alignment horizontal="center" vertical="center" wrapText="1"/>
    </xf>
    <xf numFmtId="173" fontId="24" fillId="0" borderId="1" xfId="41" applyNumberFormat="1" applyFont="1" applyBorder="1" applyAlignment="1">
      <alignment horizontal="center" vertical="center"/>
    </xf>
    <xf numFmtId="173" fontId="24" fillId="0" borderId="88" xfId="41" applyNumberFormat="1" applyFont="1" applyBorder="1" applyAlignment="1">
      <alignment horizontal="center" vertical="center"/>
    </xf>
    <xf numFmtId="0" fontId="32" fillId="13" borderId="101" xfId="0" applyFont="1" applyFill="1" applyBorder="1" applyAlignment="1">
      <alignment horizontal="center" vertical="center" wrapText="1"/>
    </xf>
    <xf numFmtId="0" fontId="68" fillId="0" borderId="0" xfId="0" applyFont="1" applyAlignment="1">
      <alignment horizontal="right" vertical="center" indent="15"/>
    </xf>
    <xf numFmtId="0" fontId="67" fillId="0" borderId="0" xfId="0" applyFont="1" applyAlignment="1">
      <alignment vertical="center"/>
    </xf>
    <xf numFmtId="0" fontId="66" fillId="0" borderId="0" xfId="0" applyFont="1" applyAlignment="1">
      <alignment vertical="center" wrapText="1"/>
    </xf>
    <xf numFmtId="0" fontId="66" fillId="0" borderId="6" xfId="0" applyFont="1" applyBorder="1" applyAlignment="1">
      <alignment vertical="center" wrapText="1"/>
    </xf>
    <xf numFmtId="0" fontId="66" fillId="0" borderId="11" xfId="0" applyFont="1" applyBorder="1" applyAlignment="1">
      <alignment vertical="center" wrapText="1"/>
    </xf>
    <xf numFmtId="0" fontId="66" fillId="0" borderId="12" xfId="0" applyFont="1" applyBorder="1" applyAlignment="1">
      <alignment vertical="center" wrapText="1"/>
    </xf>
    <xf numFmtId="0" fontId="74" fillId="0" borderId="0" xfId="0" applyFont="1" applyAlignment="1">
      <alignment vertical="center"/>
    </xf>
    <xf numFmtId="0" fontId="66" fillId="0" borderId="0" xfId="0" applyFont="1"/>
    <xf numFmtId="0" fontId="0" fillId="0" borderId="5" xfId="0" applyBorder="1"/>
    <xf numFmtId="0" fontId="74" fillId="0" borderId="0" xfId="0" applyFont="1" applyAlignment="1">
      <alignment vertical="center" wrapText="1"/>
    </xf>
    <xf numFmtId="0" fontId="74" fillId="40" borderId="181" xfId="0" applyFont="1" applyFill="1" applyBorder="1" applyAlignment="1">
      <alignment vertical="center" wrapText="1"/>
    </xf>
    <xf numFmtId="0" fontId="74" fillId="40" borderId="182" xfId="0" applyFont="1" applyFill="1" applyBorder="1" applyAlignment="1">
      <alignment vertical="center" wrapText="1"/>
    </xf>
    <xf numFmtId="0" fontId="74" fillId="40" borderId="183" xfId="0" applyFont="1" applyFill="1" applyBorder="1" applyAlignment="1">
      <alignment vertical="center" wrapText="1"/>
    </xf>
    <xf numFmtId="0" fontId="74" fillId="0" borderId="11" xfId="0" applyFont="1" applyBorder="1" applyAlignment="1">
      <alignment vertical="center" wrapText="1"/>
    </xf>
    <xf numFmtId="0" fontId="66" fillId="39" borderId="184" xfId="0" applyFont="1" applyFill="1" applyBorder="1" applyAlignment="1">
      <alignment vertical="center" wrapText="1"/>
    </xf>
    <xf numFmtId="0" fontId="66" fillId="39" borderId="179" xfId="0" applyFont="1" applyFill="1" applyBorder="1" applyAlignment="1">
      <alignment vertical="center" wrapText="1"/>
    </xf>
    <xf numFmtId="0" fontId="66" fillId="39" borderId="178" xfId="0" applyFont="1" applyFill="1" applyBorder="1" applyAlignment="1">
      <alignment vertical="center" wrapText="1"/>
    </xf>
    <xf numFmtId="0" fontId="66" fillId="39" borderId="180" xfId="0" applyFont="1" applyFill="1" applyBorder="1" applyAlignment="1">
      <alignment vertical="center" wrapText="1"/>
    </xf>
    <xf numFmtId="0" fontId="66" fillId="39" borderId="6" xfId="0" applyFont="1" applyFill="1" applyBorder="1" applyAlignment="1">
      <alignment vertical="center" wrapText="1"/>
    </xf>
    <xf numFmtId="0" fontId="66" fillId="39" borderId="16" xfId="0" applyFont="1" applyFill="1" applyBorder="1" applyAlignment="1">
      <alignment vertical="center" wrapText="1"/>
    </xf>
    <xf numFmtId="0" fontId="66" fillId="39" borderId="177" xfId="0" applyFont="1" applyFill="1" applyBorder="1" applyAlignment="1">
      <alignment vertical="center" wrapText="1"/>
    </xf>
    <xf numFmtId="0" fontId="66" fillId="39" borderId="0" xfId="0" applyFont="1" applyFill="1" applyAlignment="1">
      <alignment vertical="center" wrapText="1"/>
    </xf>
    <xf numFmtId="0" fontId="66" fillId="39" borderId="15" xfId="0" applyFont="1" applyFill="1" applyBorder="1" applyAlignment="1">
      <alignment vertical="center" wrapText="1"/>
    </xf>
    <xf numFmtId="0" fontId="66" fillId="39" borderId="189" xfId="0" applyFont="1" applyFill="1" applyBorder="1" applyAlignment="1">
      <alignment vertical="center" wrapText="1"/>
    </xf>
    <xf numFmtId="0" fontId="66" fillId="39" borderId="11" xfId="0" applyFont="1" applyFill="1" applyBorder="1" applyAlignment="1">
      <alignment vertical="center" wrapText="1"/>
    </xf>
    <xf numFmtId="0" fontId="66" fillId="39" borderId="12" xfId="0" applyFont="1" applyFill="1" applyBorder="1" applyAlignment="1">
      <alignment vertical="center" wrapText="1"/>
    </xf>
    <xf numFmtId="0" fontId="66" fillId="0" borderId="98" xfId="0" applyFont="1" applyBorder="1" applyAlignment="1">
      <alignment vertical="center" wrapText="1"/>
    </xf>
    <xf numFmtId="0" fontId="67" fillId="0" borderId="0" xfId="0" applyFont="1" applyAlignment="1">
      <alignment vertical="center" wrapText="1"/>
    </xf>
    <xf numFmtId="0" fontId="66" fillId="0" borderId="102" xfId="0" applyFont="1" applyBorder="1" applyAlignment="1">
      <alignment vertical="center" wrapText="1"/>
    </xf>
    <xf numFmtId="0" fontId="66" fillId="0" borderId="101" xfId="0" applyFont="1" applyBorder="1" applyAlignment="1">
      <alignment vertical="center" wrapText="1"/>
    </xf>
    <xf numFmtId="0" fontId="66" fillId="0" borderId="15" xfId="0" applyFont="1" applyBorder="1" applyAlignment="1">
      <alignment vertical="center" wrapText="1"/>
    </xf>
    <xf numFmtId="0" fontId="66" fillId="0" borderId="99" xfId="0" applyFont="1" applyBorder="1" applyAlignment="1">
      <alignment vertical="center" wrapText="1"/>
    </xf>
    <xf numFmtId="0" fontId="66" fillId="0" borderId="12" xfId="0" applyFont="1" applyBorder="1" applyAlignment="1">
      <alignment horizontal="center" vertical="center" wrapText="1"/>
    </xf>
    <xf numFmtId="0" fontId="66" fillId="0" borderId="102" xfId="0" applyFont="1" applyBorder="1" applyAlignment="1">
      <alignment horizontal="center" vertical="center" wrapText="1"/>
    </xf>
    <xf numFmtId="168" fontId="66" fillId="0" borderId="12" xfId="0" applyNumberFormat="1" applyFont="1" applyBorder="1" applyAlignment="1">
      <alignment horizontal="right" vertical="center" wrapText="1"/>
    </xf>
    <xf numFmtId="4" fontId="66" fillId="0" borderId="12" xfId="0" applyNumberFormat="1" applyFont="1" applyBorder="1" applyAlignment="1">
      <alignment horizontal="center" vertical="center" wrapText="1"/>
    </xf>
    <xf numFmtId="0" fontId="78" fillId="0" borderId="0" xfId="0" applyFont="1" applyAlignment="1">
      <alignment vertical="center" wrapText="1"/>
    </xf>
    <xf numFmtId="0" fontId="66" fillId="0" borderId="16" xfId="0" applyFont="1" applyBorder="1" applyAlignment="1">
      <alignment vertical="center" wrapText="1"/>
    </xf>
    <xf numFmtId="4" fontId="67" fillId="0" borderId="102" xfId="0" applyNumberFormat="1" applyFont="1" applyBorder="1" applyAlignment="1">
      <alignment horizontal="center" vertical="center" wrapText="1"/>
    </xf>
    <xf numFmtId="4" fontId="67" fillId="0" borderId="6" xfId="0" applyNumberFormat="1" applyFont="1" applyBorder="1" applyAlignment="1">
      <alignment horizontal="center" vertical="center" wrapText="1"/>
    </xf>
    <xf numFmtId="0" fontId="67" fillId="0" borderId="98" xfId="0" applyFont="1" applyBorder="1" applyAlignment="1">
      <alignment vertical="center" wrapText="1"/>
    </xf>
    <xf numFmtId="4" fontId="67" fillId="0" borderId="98" xfId="0" applyNumberFormat="1" applyFont="1" applyBorder="1" applyAlignment="1">
      <alignment horizontal="center" vertical="center" wrapText="1"/>
    </xf>
    <xf numFmtId="0" fontId="67" fillId="0" borderId="16" xfId="0" applyFont="1" applyBorder="1" applyAlignment="1">
      <alignment vertical="center" wrapText="1"/>
    </xf>
    <xf numFmtId="2" fontId="66" fillId="0" borderId="102" xfId="0" applyNumberFormat="1" applyFont="1" applyBorder="1" applyAlignment="1">
      <alignment horizontal="center" vertical="center" wrapText="1"/>
    </xf>
    <xf numFmtId="169" fontId="66" fillId="0" borderId="102" xfId="0" applyNumberFormat="1" applyFont="1" applyBorder="1" applyAlignment="1">
      <alignment horizontal="center" vertical="center" wrapText="1"/>
    </xf>
    <xf numFmtId="2" fontId="66" fillId="0" borderId="190" xfId="0" applyNumberFormat="1" applyFont="1" applyBorder="1"/>
    <xf numFmtId="2" fontId="67" fillId="0" borderId="98" xfId="0" applyNumberFormat="1" applyFont="1" applyBorder="1" applyAlignment="1">
      <alignment horizontal="right" vertical="center" wrapText="1"/>
    </xf>
    <xf numFmtId="169" fontId="66" fillId="0" borderId="12" xfId="0" applyNumberFormat="1" applyFont="1" applyBorder="1" applyAlignment="1">
      <alignment horizontal="center" vertical="center" wrapText="1"/>
    </xf>
    <xf numFmtId="2" fontId="66" fillId="0" borderId="12" xfId="0" applyNumberFormat="1" applyFont="1" applyBorder="1" applyAlignment="1">
      <alignment horizontal="center" vertical="center" wrapText="1"/>
    </xf>
    <xf numFmtId="0" fontId="66" fillId="0" borderId="190" xfId="0" applyFont="1" applyBorder="1"/>
    <xf numFmtId="0" fontId="67" fillId="0" borderId="12" xfId="0" applyFont="1" applyBorder="1" applyAlignment="1">
      <alignment horizontal="right" vertical="center" wrapText="1"/>
    </xf>
    <xf numFmtId="4" fontId="67" fillId="0" borderId="12" xfId="0" applyNumberFormat="1" applyFont="1" applyBorder="1" applyAlignment="1">
      <alignment horizontal="right" vertical="center" wrapText="1"/>
    </xf>
    <xf numFmtId="0" fontId="66" fillId="0" borderId="0" xfId="0" applyFont="1" applyAlignment="1">
      <alignment vertical="center"/>
    </xf>
    <xf numFmtId="0" fontId="66" fillId="0" borderId="97" xfId="0" applyFont="1" applyBorder="1"/>
    <xf numFmtId="0" fontId="66" fillId="0" borderId="99" xfId="0" applyFont="1" applyBorder="1" applyAlignment="1">
      <alignment horizontal="center"/>
    </xf>
    <xf numFmtId="0" fontId="66" fillId="0" borderId="98" xfId="0" applyFont="1" applyBorder="1"/>
    <xf numFmtId="0" fontId="67" fillId="0" borderId="15" xfId="0" applyFont="1" applyBorder="1" applyAlignment="1">
      <alignment vertical="center" wrapText="1"/>
    </xf>
    <xf numFmtId="4" fontId="66" fillId="0" borderId="98" xfId="0" applyNumberFormat="1" applyFont="1" applyBorder="1" applyAlignment="1">
      <alignment horizontal="center" vertical="center" wrapText="1"/>
    </xf>
    <xf numFmtId="4" fontId="67" fillId="0" borderId="99" xfId="0" applyNumberFormat="1" applyFont="1" applyBorder="1" applyAlignment="1">
      <alignment horizontal="center"/>
    </xf>
    <xf numFmtId="0" fontId="66" fillId="0" borderId="102" xfId="0" applyFont="1" applyBorder="1"/>
    <xf numFmtId="2" fontId="66" fillId="0" borderId="0" xfId="0" applyNumberFormat="1" applyFont="1" applyAlignment="1">
      <alignment horizontal="center"/>
    </xf>
    <xf numFmtId="2" fontId="66" fillId="0" borderId="99" xfId="0" applyNumberFormat="1" applyFont="1" applyBorder="1" applyAlignment="1">
      <alignment horizontal="center"/>
    </xf>
    <xf numFmtId="0" fontId="66" fillId="0" borderId="98" xfId="0" applyFont="1" applyBorder="1" applyAlignment="1">
      <alignment horizontal="center" vertical="center" wrapText="1"/>
    </xf>
    <xf numFmtId="4" fontId="66" fillId="0" borderId="97" xfId="0" applyNumberFormat="1" applyFont="1" applyBorder="1"/>
    <xf numFmtId="4" fontId="67" fillId="0" borderId="98" xfId="0" applyNumberFormat="1" applyFont="1" applyBorder="1"/>
    <xf numFmtId="4" fontId="67" fillId="0" borderId="0" xfId="0" applyNumberFormat="1" applyFont="1"/>
    <xf numFmtId="0" fontId="80" fillId="0" borderId="0" xfId="0" applyFont="1" applyAlignment="1">
      <alignment vertical="center" wrapText="1"/>
    </xf>
    <xf numFmtId="0" fontId="81" fillId="0" borderId="0" xfId="0" applyFont="1" applyAlignment="1">
      <alignment vertical="center" wrapText="1"/>
    </xf>
    <xf numFmtId="4" fontId="81" fillId="0" borderId="0" xfId="0" applyNumberFormat="1" applyFont="1" applyAlignment="1">
      <alignment horizontal="center" vertical="center" wrapText="1"/>
    </xf>
    <xf numFmtId="0" fontId="82" fillId="0" borderId="0" xfId="0" applyFont="1" applyAlignment="1">
      <alignment vertical="center" wrapText="1"/>
    </xf>
    <xf numFmtId="0" fontId="3" fillId="0" borderId="99" xfId="0" applyFont="1" applyBorder="1"/>
    <xf numFmtId="0" fontId="0" fillId="0" borderId="102" xfId="0" applyBorder="1"/>
    <xf numFmtId="4" fontId="0" fillId="0" borderId="102" xfId="0" applyNumberFormat="1" applyBorder="1"/>
    <xf numFmtId="0" fontId="83" fillId="0" borderId="0" xfId="0" applyFont="1" applyAlignment="1">
      <alignment vertical="center" wrapText="1"/>
    </xf>
    <xf numFmtId="4" fontId="83" fillId="0" borderId="0" xfId="0" applyNumberFormat="1" applyFont="1" applyAlignment="1">
      <alignment horizontal="right" vertical="center" wrapText="1"/>
    </xf>
    <xf numFmtId="0" fontId="83" fillId="0" borderId="99" xfId="0" applyFont="1" applyBorder="1"/>
    <xf numFmtId="167" fontId="0" fillId="0" borderId="102" xfId="0" applyNumberFormat="1" applyBorder="1"/>
    <xf numFmtId="0" fontId="83" fillId="0" borderId="0" xfId="0" applyFont="1" applyAlignment="1">
      <alignment horizontal="center" vertical="center" wrapText="1"/>
    </xf>
    <xf numFmtId="0" fontId="81" fillId="0" borderId="99" xfId="0" applyFont="1" applyBorder="1"/>
    <xf numFmtId="0" fontId="0" fillId="0" borderId="12" xfId="0" applyBorder="1"/>
    <xf numFmtId="4" fontId="0" fillId="0" borderId="12" xfId="0" applyNumberFormat="1" applyBorder="1"/>
    <xf numFmtId="10" fontId="3" fillId="0" borderId="98" xfId="0" applyNumberFormat="1" applyFont="1" applyBorder="1"/>
    <xf numFmtId="4" fontId="81" fillId="0" borderId="0" xfId="0" applyNumberFormat="1" applyFont="1" applyAlignment="1">
      <alignment horizontal="right" vertical="center" wrapText="1"/>
    </xf>
    <xf numFmtId="0" fontId="34" fillId="0" borderId="0" xfId="0" applyFont="1" applyAlignment="1">
      <alignment vertical="center"/>
    </xf>
    <xf numFmtId="0" fontId="1" fillId="0" borderId="95" xfId="30" applyBorder="1"/>
    <xf numFmtId="0" fontId="2" fillId="0" borderId="5" xfId="30" applyFont="1" applyBorder="1"/>
    <xf numFmtId="0" fontId="1" fillId="0" borderId="5" xfId="30" applyBorder="1"/>
    <xf numFmtId="0" fontId="2" fillId="0" borderId="10" xfId="30" applyFont="1" applyBorder="1"/>
    <xf numFmtId="0" fontId="65" fillId="4" borderId="0" xfId="0" applyFont="1" applyFill="1"/>
    <xf numFmtId="0" fontId="0" fillId="0" borderId="98" xfId="0" applyBorder="1"/>
    <xf numFmtId="0" fontId="65" fillId="4" borderId="95" xfId="0" applyFont="1" applyFill="1" applyBorder="1"/>
    <xf numFmtId="0" fontId="65" fillId="4" borderId="3" xfId="0" applyFont="1" applyFill="1" applyBorder="1" applyAlignment="1">
      <alignment horizontal="center"/>
    </xf>
    <xf numFmtId="0" fontId="65" fillId="4" borderId="97" xfId="0" applyFont="1" applyFill="1" applyBorder="1"/>
    <xf numFmtId="0" fontId="65" fillId="4" borderId="97" xfId="0" applyFont="1" applyFill="1" applyBorder="1" applyAlignment="1">
      <alignment horizontal="center" vertical="center"/>
    </xf>
    <xf numFmtId="0" fontId="65" fillId="4" borderId="102" xfId="0" applyFont="1" applyFill="1" applyBorder="1" applyAlignment="1">
      <alignment horizontal="center" vertical="center" wrapText="1"/>
    </xf>
    <xf numFmtId="0" fontId="65" fillId="4" borderId="98" xfId="0" applyFont="1" applyFill="1" applyBorder="1" applyAlignment="1">
      <alignment horizontal="center" vertical="center"/>
    </xf>
    <xf numFmtId="0" fontId="65" fillId="4" borderId="98" xfId="0" applyFont="1" applyFill="1" applyBorder="1" applyAlignment="1">
      <alignment horizontal="center" vertical="center" wrapText="1"/>
    </xf>
    <xf numFmtId="0" fontId="65" fillId="4" borderId="5" xfId="0" applyFont="1" applyFill="1" applyBorder="1"/>
    <xf numFmtId="0" fontId="65" fillId="4" borderId="16" xfId="0" applyFont="1" applyFill="1" applyBorder="1" applyAlignment="1">
      <alignment vertical="top"/>
    </xf>
    <xf numFmtId="0" fontId="65" fillId="4" borderId="16" xfId="0" applyFont="1" applyFill="1" applyBorder="1" applyAlignment="1">
      <alignment horizontal="center" vertical="center"/>
    </xf>
    <xf numFmtId="0" fontId="65" fillId="4" borderId="16" xfId="0" applyFont="1" applyFill="1" applyBorder="1" applyAlignment="1">
      <alignment wrapText="1"/>
    </xf>
    <xf numFmtId="0" fontId="65" fillId="4" borderId="16" xfId="0" applyFont="1" applyFill="1" applyBorder="1"/>
    <xf numFmtId="0" fontId="65" fillId="4" borderId="16" xfId="0" applyFont="1" applyFill="1" applyBorder="1" applyAlignment="1">
      <alignment vertical="center"/>
    </xf>
    <xf numFmtId="0" fontId="3" fillId="0" borderId="191" xfId="0" applyFont="1" applyBorder="1" applyAlignment="1">
      <alignment horizontal="center" wrapText="1"/>
    </xf>
    <xf numFmtId="0" fontId="3" fillId="0" borderId="16" xfId="0" applyFont="1" applyBorder="1" applyAlignment="1">
      <alignment horizontal="center"/>
    </xf>
    <xf numFmtId="0" fontId="65" fillId="0" borderId="16" xfId="0" applyFont="1" applyBorder="1" applyAlignment="1">
      <alignment vertical="center" wrapText="1"/>
    </xf>
    <xf numFmtId="0" fontId="65" fillId="0" borderId="16" xfId="0" applyFont="1" applyBorder="1" applyAlignment="1">
      <alignment horizontal="center" vertical="center"/>
    </xf>
    <xf numFmtId="0" fontId="3" fillId="0" borderId="16" xfId="0" applyFont="1" applyBorder="1" applyAlignment="1">
      <alignment horizontal="center" vertical="center"/>
    </xf>
    <xf numFmtId="169" fontId="3" fillId="0" borderId="16" xfId="0" applyNumberFormat="1" applyFont="1" applyBorder="1" applyAlignment="1">
      <alignment horizontal="center" vertical="center"/>
    </xf>
    <xf numFmtId="2" fontId="65" fillId="0" borderId="16" xfId="0" applyNumberFormat="1" applyFont="1" applyBorder="1" applyAlignment="1">
      <alignment horizontal="center"/>
    </xf>
    <xf numFmtId="0" fontId="3" fillId="0" borderId="191" xfId="0" applyFont="1" applyBorder="1" applyAlignment="1">
      <alignment horizontal="center"/>
    </xf>
    <xf numFmtId="0" fontId="3" fillId="0" borderId="15" xfId="0" applyFont="1" applyBorder="1" applyAlignment="1">
      <alignment horizontal="center"/>
    </xf>
    <xf numFmtId="0" fontId="0" fillId="0" borderId="15" xfId="0" applyBorder="1"/>
    <xf numFmtId="0" fontId="0" fillId="0" borderId="15" xfId="0" applyBorder="1" applyAlignment="1">
      <alignment horizontal="center"/>
    </xf>
    <xf numFmtId="169" fontId="3" fillId="0" borderId="15" xfId="0" applyNumberFormat="1" applyFont="1" applyBorder="1" applyAlignment="1">
      <alignment horizontal="center"/>
    </xf>
    <xf numFmtId="0" fontId="0" fillId="0" borderId="193" xfId="0" applyBorder="1"/>
    <xf numFmtId="0" fontId="0" fillId="0" borderId="11" xfId="0" applyBorder="1"/>
    <xf numFmtId="0" fontId="3" fillId="0" borderId="98" xfId="0" applyFont="1" applyBorder="1"/>
    <xf numFmtId="2" fontId="0" fillId="0" borderId="98" xfId="0" applyNumberFormat="1" applyBorder="1"/>
    <xf numFmtId="4" fontId="0" fillId="0" borderId="102" xfId="0" applyNumberFormat="1" applyBorder="1" applyAlignment="1">
      <alignment horizontal="center"/>
    </xf>
    <xf numFmtId="0" fontId="0" fillId="2" borderId="97" xfId="0" applyFill="1" applyBorder="1"/>
    <xf numFmtId="0" fontId="0" fillId="2" borderId="16" xfId="0" applyFill="1" applyBorder="1"/>
    <xf numFmtId="0" fontId="3" fillId="3" borderId="194" xfId="0" applyFont="1" applyFill="1" applyBorder="1" applyAlignment="1">
      <alignment horizontal="center" vertical="center" wrapText="1"/>
    </xf>
    <xf numFmtId="0" fontId="0" fillId="3" borderId="16" xfId="0" applyFill="1" applyBorder="1" applyAlignment="1">
      <alignment horizontal="center"/>
    </xf>
    <xf numFmtId="2" fontId="0" fillId="3" borderId="16" xfId="0" applyNumberFormat="1" applyFill="1" applyBorder="1" applyAlignment="1">
      <alignment horizontal="center"/>
    </xf>
    <xf numFmtId="44" fontId="0" fillId="3" borderId="16" xfId="0" applyNumberFormat="1" applyFill="1" applyBorder="1" applyAlignment="1">
      <alignment horizontal="center"/>
    </xf>
    <xf numFmtId="0" fontId="0" fillId="3" borderId="15" xfId="0" applyFill="1" applyBorder="1" applyAlignment="1">
      <alignment horizontal="center"/>
    </xf>
    <xf numFmtId="2" fontId="0" fillId="3" borderId="15" xfId="0" applyNumberFormat="1" applyFill="1" applyBorder="1" applyAlignment="1">
      <alignment horizontal="center"/>
    </xf>
    <xf numFmtId="44" fontId="0" fillId="0" borderId="102" xfId="0" applyNumberFormat="1" applyBorder="1" applyAlignment="1">
      <alignment horizontal="center"/>
    </xf>
    <xf numFmtId="0" fontId="0" fillId="0" borderId="97" xfId="0" applyBorder="1"/>
    <xf numFmtId="0" fontId="0" fillId="0" borderId="16" xfId="0" applyBorder="1"/>
    <xf numFmtId="4" fontId="0" fillId="0" borderId="98" xfId="0" applyNumberFormat="1" applyBorder="1"/>
    <xf numFmtId="0" fontId="0" fillId="0" borderId="98" xfId="0" applyBorder="1" applyAlignment="1">
      <alignment horizontal="center"/>
    </xf>
    <xf numFmtId="0" fontId="3" fillId="0" borderId="98" xfId="0" applyFont="1" applyBorder="1" applyAlignment="1">
      <alignment horizontal="center"/>
    </xf>
    <xf numFmtId="2" fontId="0" fillId="0" borderId="98" xfId="0" applyNumberFormat="1" applyBorder="1" applyAlignment="1">
      <alignment horizontal="center"/>
    </xf>
    <xf numFmtId="0" fontId="0" fillId="0" borderId="101" xfId="0" applyBorder="1"/>
    <xf numFmtId="0" fontId="0" fillId="0" borderId="101" xfId="0" applyBorder="1" applyAlignment="1">
      <alignment horizontal="center"/>
    </xf>
    <xf numFmtId="2" fontId="65" fillId="0" borderId="102" xfId="0" applyNumberFormat="1" applyFont="1" applyBorder="1" applyAlignment="1">
      <alignment horizontal="center"/>
    </xf>
    <xf numFmtId="0" fontId="65" fillId="0" borderId="5" xfId="0" applyFont="1" applyBorder="1" applyAlignment="1">
      <alignment vertical="center" wrapText="1"/>
    </xf>
    <xf numFmtId="4" fontId="3" fillId="0" borderId="0" xfId="0" applyNumberFormat="1" applyFont="1" applyAlignment="1">
      <alignment horizontal="center" vertical="center" wrapText="1"/>
    </xf>
    <xf numFmtId="0" fontId="3" fillId="0" borderId="6" xfId="0" applyFont="1" applyBorder="1" applyAlignment="1">
      <alignment vertical="center" wrapText="1"/>
    </xf>
    <xf numFmtId="0" fontId="65" fillId="0" borderId="173" xfId="0" applyFont="1" applyBorder="1" applyAlignment="1">
      <alignment vertical="center" wrapText="1"/>
    </xf>
    <xf numFmtId="4" fontId="3" fillId="0" borderId="123" xfId="0" applyNumberFormat="1" applyFont="1" applyBorder="1" applyAlignment="1">
      <alignment horizontal="center" vertical="center" wrapText="1"/>
    </xf>
    <xf numFmtId="0" fontId="3" fillId="0" borderId="196" xfId="0" applyFont="1" applyBorder="1" applyAlignment="1">
      <alignment vertical="center" wrapText="1"/>
    </xf>
    <xf numFmtId="0" fontId="86" fillId="42" borderId="5" xfId="0" applyFont="1" applyFill="1" applyBorder="1" applyAlignment="1">
      <alignment vertical="center" wrapText="1"/>
    </xf>
    <xf numFmtId="4" fontId="86" fillId="42" borderId="0" xfId="0" applyNumberFormat="1" applyFont="1" applyFill="1" applyAlignment="1">
      <alignment horizontal="center" vertical="center" wrapText="1"/>
    </xf>
    <xf numFmtId="0" fontId="3" fillId="42" borderId="6" xfId="0" applyFont="1" applyFill="1" applyBorder="1" applyAlignment="1">
      <alignment vertical="center" wrapText="1"/>
    </xf>
    <xf numFmtId="0" fontId="87" fillId="43" borderId="5" xfId="0" applyFont="1" applyFill="1" applyBorder="1" applyAlignment="1">
      <alignment vertical="center" wrapText="1"/>
    </xf>
    <xf numFmtId="0" fontId="87" fillId="43" borderId="0" xfId="0" applyFont="1" applyFill="1" applyAlignment="1">
      <alignment vertical="center" wrapText="1"/>
    </xf>
    <xf numFmtId="0" fontId="87" fillId="43" borderId="6" xfId="0" applyFont="1" applyFill="1" applyBorder="1" applyAlignment="1">
      <alignment vertical="center" wrapText="1"/>
    </xf>
    <xf numFmtId="0" fontId="65" fillId="0" borderId="0" xfId="0" applyFont="1" applyAlignment="1">
      <alignment vertical="center"/>
    </xf>
    <xf numFmtId="10" fontId="3" fillId="0" borderId="102" xfId="0" applyNumberFormat="1" applyFont="1" applyBorder="1"/>
    <xf numFmtId="0" fontId="65" fillId="0" borderId="12" xfId="0" applyFont="1" applyBorder="1" applyAlignment="1">
      <alignment vertical="center"/>
    </xf>
    <xf numFmtId="0" fontId="87" fillId="43" borderId="10" xfId="0" applyFont="1" applyFill="1" applyBorder="1" applyAlignment="1">
      <alignment vertical="center" wrapText="1"/>
    </xf>
    <xf numFmtId="0" fontId="87" fillId="43" borderId="11" xfId="0" applyFont="1" applyFill="1" applyBorder="1" applyAlignment="1">
      <alignment vertical="center" wrapText="1"/>
    </xf>
    <xf numFmtId="0" fontId="87" fillId="43" borderId="12" xfId="0" applyFont="1" applyFill="1" applyBorder="1" applyAlignment="1">
      <alignment vertical="center" wrapText="1"/>
    </xf>
    <xf numFmtId="0" fontId="88" fillId="0" borderId="0" xfId="0" applyFont="1"/>
    <xf numFmtId="0" fontId="65" fillId="0" borderId="0" xfId="0" applyFont="1"/>
    <xf numFmtId="0" fontId="3" fillId="0" borderId="0" xfId="0" applyFont="1"/>
    <xf numFmtId="2" fontId="0" fillId="0" borderId="0" xfId="0" applyNumberFormat="1"/>
    <xf numFmtId="0" fontId="89" fillId="0" borderId="0" xfId="0" applyFont="1"/>
    <xf numFmtId="0" fontId="65" fillId="0" borderId="98" xfId="0" applyFont="1" applyBorder="1"/>
    <xf numFmtId="0" fontId="65" fillId="0" borderId="98" xfId="0" applyFont="1" applyBorder="1" applyAlignment="1">
      <alignment horizontal="center" vertical="center" wrapText="1"/>
    </xf>
    <xf numFmtId="0" fontId="3" fillId="7" borderId="98" xfId="0" applyFont="1" applyFill="1" applyBorder="1"/>
    <xf numFmtId="0" fontId="0" fillId="24" borderId="98" xfId="0" applyFill="1" applyBorder="1" applyAlignment="1">
      <alignment horizontal="center"/>
    </xf>
    <xf numFmtId="0" fontId="3" fillId="24" borderId="98" xfId="0" applyFont="1" applyFill="1" applyBorder="1"/>
    <xf numFmtId="0" fontId="0" fillId="24" borderId="98" xfId="0" applyFill="1" applyBorder="1"/>
    <xf numFmtId="0" fontId="3" fillId="7" borderId="98" xfId="0" applyFont="1" applyFill="1" applyBorder="1" applyAlignment="1">
      <alignment horizontal="center" vertical="center"/>
    </xf>
    <xf numFmtId="2" fontId="0" fillId="24" borderId="98" xfId="0" applyNumberFormat="1" applyFill="1" applyBorder="1" applyAlignment="1">
      <alignment horizontal="center"/>
    </xf>
    <xf numFmtId="4" fontId="3" fillId="24" borderId="98" xfId="0" applyNumberFormat="1" applyFont="1" applyFill="1" applyBorder="1"/>
    <xf numFmtId="4" fontId="0" fillId="24" borderId="98" xfId="0" applyNumberFormat="1" applyFill="1" applyBorder="1"/>
    <xf numFmtId="170" fontId="0" fillId="0" borderId="0" xfId="0" applyNumberFormat="1"/>
    <xf numFmtId="0" fontId="66" fillId="0" borderId="0" xfId="0" applyFont="1" applyAlignment="1">
      <alignment horizontal="left"/>
    </xf>
    <xf numFmtId="10" fontId="0" fillId="0" borderId="0" xfId="0" applyNumberFormat="1"/>
    <xf numFmtId="4" fontId="0" fillId="0" borderId="0" xfId="0" applyNumberFormat="1"/>
    <xf numFmtId="0" fontId="0" fillId="15" borderId="97" xfId="0" applyFill="1" applyBorder="1"/>
    <xf numFmtId="0" fontId="0" fillId="15" borderId="5" xfId="0" applyFill="1" applyBorder="1"/>
    <xf numFmtId="0" fontId="0" fillId="15" borderId="0" xfId="0" applyFill="1"/>
    <xf numFmtId="0" fontId="0" fillId="15" borderId="6" xfId="0" applyFill="1" applyBorder="1"/>
    <xf numFmtId="0" fontId="0" fillId="15" borderId="16" xfId="0" applyFill="1" applyBorder="1"/>
    <xf numFmtId="0" fontId="0" fillId="15" borderId="10" xfId="0" applyFill="1" applyBorder="1"/>
    <xf numFmtId="0" fontId="0" fillId="15" borderId="11" xfId="0" applyFill="1" applyBorder="1"/>
    <xf numFmtId="0" fontId="0" fillId="15" borderId="12" xfId="0" applyFill="1" applyBorder="1"/>
    <xf numFmtId="0" fontId="0" fillId="15" borderId="15" xfId="0" applyFill="1" applyBorder="1"/>
    <xf numFmtId="0" fontId="66" fillId="0" borderId="82" xfId="0" applyFont="1" applyBorder="1" applyAlignment="1">
      <alignment horizontal="left" vertical="center"/>
    </xf>
    <xf numFmtId="0" fontId="66" fillId="0" borderId="87" xfId="0" applyFont="1" applyBorder="1" applyAlignment="1">
      <alignment vertical="center"/>
    </xf>
    <xf numFmtId="0" fontId="66" fillId="0" borderId="1" xfId="0" applyFont="1" applyBorder="1" applyAlignment="1">
      <alignment vertical="center"/>
    </xf>
    <xf numFmtId="0" fontId="66" fillId="0" borderId="103" xfId="0" applyFont="1" applyBorder="1" applyAlignment="1">
      <alignment horizontal="left" vertical="center"/>
    </xf>
    <xf numFmtId="0" fontId="66" fillId="0" borderId="0" xfId="0" applyFont="1" applyAlignment="1">
      <alignment horizontal="left" vertical="center"/>
    </xf>
    <xf numFmtId="0" fontId="66" fillId="0" borderId="0" xfId="0" applyFont="1" applyAlignment="1">
      <alignment horizontal="right" vertical="center"/>
    </xf>
    <xf numFmtId="0" fontId="66" fillId="0" borderId="197" xfId="0" applyFont="1" applyBorder="1" applyAlignment="1">
      <alignment vertical="center"/>
    </xf>
    <xf numFmtId="170" fontId="66" fillId="0" borderId="0" xfId="0" applyNumberFormat="1" applyFont="1" applyAlignment="1">
      <alignment horizontal="center" vertical="center"/>
    </xf>
    <xf numFmtId="0" fontId="66" fillId="0" borderId="0" xfId="0" applyFont="1" applyAlignment="1">
      <alignment horizontal="center" vertical="center"/>
    </xf>
    <xf numFmtId="17" fontId="66" fillId="0" borderId="30" xfId="0" quotePrefix="1" applyNumberFormat="1" applyFont="1" applyBorder="1" applyAlignment="1">
      <alignment horizontal="center" vertical="center"/>
    </xf>
    <xf numFmtId="0" fontId="66" fillId="0" borderId="77" xfId="0" applyFont="1" applyBorder="1" applyAlignment="1">
      <alignment horizontal="left" vertical="center"/>
    </xf>
    <xf numFmtId="0" fontId="66" fillId="0" borderId="81" xfId="0" applyFont="1" applyBorder="1" applyAlignment="1">
      <alignment horizontal="left" vertical="center"/>
    </xf>
    <xf numFmtId="0" fontId="66" fillId="0" borderId="165" xfId="0" applyFont="1" applyBorder="1" applyAlignment="1">
      <alignment horizontal="left" vertical="center"/>
    </xf>
    <xf numFmtId="0" fontId="66" fillId="0" borderId="79" xfId="0" applyFont="1" applyBorder="1" applyAlignment="1">
      <alignment horizontal="left" vertical="center"/>
    </xf>
    <xf numFmtId="4" fontId="66" fillId="0" borderId="1" xfId="0" applyNumberFormat="1" applyFont="1" applyBorder="1" applyAlignment="1">
      <alignment horizontal="center"/>
    </xf>
    <xf numFmtId="4" fontId="66" fillId="0" borderId="1" xfId="0" applyNumberFormat="1" applyFont="1" applyBorder="1"/>
    <xf numFmtId="178" fontId="66" fillId="0" borderId="88" xfId="0" applyNumberFormat="1" applyFont="1" applyBorder="1" applyAlignment="1">
      <alignment horizontal="left" vertical="center"/>
    </xf>
    <xf numFmtId="178" fontId="66" fillId="0" borderId="80" xfId="0" applyNumberFormat="1" applyFont="1" applyBorder="1" applyAlignment="1">
      <alignment horizontal="left" vertical="center"/>
    </xf>
    <xf numFmtId="178" fontId="66" fillId="0" borderId="81" xfId="0" applyNumberFormat="1" applyFont="1" applyBorder="1" applyAlignment="1">
      <alignment horizontal="left" vertical="center"/>
    </xf>
    <xf numFmtId="179" fontId="66" fillId="0" borderId="88" xfId="0" applyNumberFormat="1" applyFont="1" applyBorder="1" applyAlignment="1">
      <alignment horizontal="center" vertical="center"/>
    </xf>
    <xf numFmtId="4" fontId="66" fillId="0" borderId="88" xfId="0" applyNumberFormat="1" applyFont="1" applyBorder="1" applyAlignment="1">
      <alignment horizontal="center" vertical="center"/>
    </xf>
    <xf numFmtId="0" fontId="66" fillId="0" borderId="198" xfId="0" applyFont="1" applyBorder="1" applyAlignment="1">
      <alignment horizontal="left" vertical="center"/>
    </xf>
    <xf numFmtId="0" fontId="66" fillId="0" borderId="76" xfId="0" applyFont="1" applyBorder="1" applyAlignment="1">
      <alignment horizontal="left" vertical="center"/>
    </xf>
    <xf numFmtId="179" fontId="66" fillId="0" borderId="198" xfId="0" applyNumberFormat="1" applyFont="1" applyBorder="1" applyAlignment="1">
      <alignment horizontal="center" vertical="center"/>
    </xf>
    <xf numFmtId="4" fontId="66" fillId="0" borderId="198" xfId="0" applyNumberFormat="1" applyFont="1" applyBorder="1" applyAlignment="1">
      <alignment horizontal="center" vertical="center"/>
    </xf>
    <xf numFmtId="2" fontId="66" fillId="0" borderId="6" xfId="10" applyNumberFormat="1" applyFont="1" applyBorder="1" applyAlignment="1">
      <alignment horizontal="center"/>
    </xf>
    <xf numFmtId="4" fontId="66" fillId="0" borderId="197" xfId="0" applyNumberFormat="1" applyFont="1" applyBorder="1" applyAlignment="1">
      <alignment horizontal="center" vertical="center"/>
    </xf>
    <xf numFmtId="0" fontId="66" fillId="0" borderId="75" xfId="0" applyFont="1" applyBorder="1" applyAlignment="1">
      <alignment vertical="center"/>
    </xf>
    <xf numFmtId="0" fontId="66" fillId="0" borderId="87" xfId="0" applyFont="1" applyBorder="1" applyAlignment="1">
      <alignment horizontal="left" vertical="center"/>
    </xf>
    <xf numFmtId="0" fontId="66" fillId="0" borderId="82" xfId="0" applyFont="1" applyBorder="1" applyAlignment="1">
      <alignment horizontal="center" vertical="center"/>
    </xf>
    <xf numFmtId="0" fontId="66" fillId="0" borderId="87" xfId="0" applyFont="1" applyBorder="1" applyAlignment="1">
      <alignment horizontal="center" vertical="center"/>
    </xf>
    <xf numFmtId="0" fontId="66" fillId="0" borderId="75" xfId="0" applyFont="1" applyBorder="1" applyAlignment="1">
      <alignment horizontal="center" vertical="center"/>
    </xf>
    <xf numFmtId="0" fontId="66" fillId="0" borderId="77" xfId="0" applyFont="1" applyBorder="1" applyAlignment="1">
      <alignment vertical="center"/>
    </xf>
    <xf numFmtId="0" fontId="66" fillId="0" borderId="80" xfId="0" applyFont="1" applyBorder="1" applyAlignment="1">
      <alignment vertical="center"/>
    </xf>
    <xf numFmtId="4" fontId="66" fillId="0" borderId="81" xfId="0" applyNumberFormat="1" applyFont="1" applyBorder="1" applyAlignment="1">
      <alignment horizontal="center" vertical="center"/>
    </xf>
    <xf numFmtId="180" fontId="66" fillId="0" borderId="0" xfId="0" applyNumberFormat="1" applyFont="1" applyAlignment="1">
      <alignment vertical="center"/>
    </xf>
    <xf numFmtId="179" fontId="66" fillId="0" borderId="0" xfId="0" applyNumberFormat="1" applyFont="1" applyAlignment="1">
      <alignment horizontal="center" vertical="center"/>
    </xf>
    <xf numFmtId="168" fontId="66" fillId="0" borderId="0" xfId="0" applyNumberFormat="1" applyFont="1" applyAlignment="1">
      <alignment vertical="center"/>
    </xf>
    <xf numFmtId="0" fontId="66" fillId="0" borderId="103" xfId="0" applyFont="1" applyBorder="1" applyAlignment="1">
      <alignment vertical="center"/>
    </xf>
    <xf numFmtId="4" fontId="66" fillId="0" borderId="76" xfId="0" applyNumberFormat="1" applyFont="1" applyBorder="1" applyAlignment="1">
      <alignment horizontal="center" vertical="center"/>
    </xf>
    <xf numFmtId="0" fontId="66" fillId="0" borderId="165" xfId="0" applyFont="1" applyBorder="1" applyAlignment="1">
      <alignment vertical="center"/>
    </xf>
    <xf numFmtId="0" fontId="66" fillId="0" borderId="78" xfId="0" applyFont="1" applyBorder="1" applyAlignment="1">
      <alignment vertical="center"/>
    </xf>
    <xf numFmtId="4" fontId="66" fillId="0" borderId="79" xfId="0" applyNumberFormat="1" applyFont="1" applyBorder="1" applyAlignment="1">
      <alignment horizontal="center" vertical="center"/>
    </xf>
    <xf numFmtId="168" fontId="66" fillId="0" borderId="0" xfId="0" applyNumberFormat="1" applyFont="1" applyAlignment="1">
      <alignment horizontal="center" vertical="center"/>
    </xf>
    <xf numFmtId="4" fontId="66" fillId="0" borderId="78" xfId="0" applyNumberFormat="1" applyFont="1" applyBorder="1" applyAlignment="1">
      <alignment vertical="center"/>
    </xf>
    <xf numFmtId="0" fontId="66" fillId="0" borderId="87" xfId="0" applyFont="1" applyBorder="1" applyAlignment="1">
      <alignment horizontal="right" vertical="center"/>
    </xf>
    <xf numFmtId="0" fontId="66" fillId="0" borderId="78" xfId="0" applyFont="1" applyBorder="1" applyAlignment="1">
      <alignment horizontal="right" vertical="center"/>
    </xf>
    <xf numFmtId="0" fontId="66" fillId="0" borderId="1" xfId="0" applyFont="1" applyBorder="1" applyAlignment="1">
      <alignment horizontal="center" vertical="center"/>
    </xf>
    <xf numFmtId="0" fontId="66" fillId="0" borderId="88" xfId="0" applyFont="1" applyBorder="1" applyAlignment="1">
      <alignment horizontal="left" vertical="center"/>
    </xf>
    <xf numFmtId="172" fontId="66" fillId="0" borderId="81" xfId="0" applyNumberFormat="1" applyFont="1" applyBorder="1" applyAlignment="1">
      <alignment horizontal="center" vertical="center"/>
    </xf>
    <xf numFmtId="172" fontId="66" fillId="0" borderId="198" xfId="0" applyNumberFormat="1" applyFont="1" applyBorder="1" applyAlignment="1">
      <alignment horizontal="center" vertical="center"/>
    </xf>
    <xf numFmtId="172" fontId="66" fillId="0" borderId="103" xfId="0" applyNumberFormat="1" applyFont="1" applyBorder="1" applyAlignment="1">
      <alignment horizontal="center" vertical="center"/>
    </xf>
    <xf numFmtId="172" fontId="66" fillId="0" borderId="76" xfId="0" applyNumberFormat="1" applyFont="1" applyBorder="1" applyAlignment="1">
      <alignment horizontal="center" vertical="center"/>
    </xf>
    <xf numFmtId="0" fontId="66" fillId="0" borderId="88" xfId="0" applyFont="1" applyBorder="1" applyAlignment="1">
      <alignment horizontal="center" vertical="center"/>
    </xf>
    <xf numFmtId="0" fontId="66" fillId="0" borderId="198" xfId="0" applyFont="1" applyBorder="1" applyAlignment="1">
      <alignment horizontal="center" vertical="center"/>
    </xf>
    <xf numFmtId="4" fontId="66" fillId="0" borderId="103" xfId="0" applyNumberFormat="1" applyFont="1" applyBorder="1" applyAlignment="1">
      <alignment horizontal="center" vertical="center"/>
    </xf>
    <xf numFmtId="0" fontId="66" fillId="0" borderId="103" xfId="0" applyFont="1" applyBorder="1" applyAlignment="1">
      <alignment horizontal="center" vertical="center"/>
    </xf>
    <xf numFmtId="0" fontId="66" fillId="0" borderId="55" xfId="0" applyFont="1" applyBorder="1" applyAlignment="1">
      <alignment vertical="center"/>
    </xf>
    <xf numFmtId="0" fontId="66" fillId="0" borderId="82" xfId="0" applyFont="1" applyBorder="1" applyAlignment="1">
      <alignment vertical="center"/>
    </xf>
    <xf numFmtId="10" fontId="66" fillId="0" borderId="75" xfId="0" applyNumberFormat="1" applyFont="1" applyBorder="1" applyAlignment="1">
      <alignment horizontal="center" vertical="center"/>
    </xf>
    <xf numFmtId="0" fontId="0" fillId="15" borderId="0" xfId="0" applyFill="1" applyAlignment="1">
      <alignment horizontal="left"/>
    </xf>
    <xf numFmtId="0" fontId="0" fillId="15" borderId="41" xfId="0" applyFill="1" applyBorder="1"/>
    <xf numFmtId="168" fontId="66" fillId="0" borderId="88" xfId="0" applyNumberFormat="1" applyFont="1" applyBorder="1" applyAlignment="1">
      <alignment horizontal="center" vertical="center"/>
    </xf>
    <xf numFmtId="169" fontId="66" fillId="0" borderId="41" xfId="10" applyNumberFormat="1" applyFont="1" applyBorder="1" applyAlignment="1">
      <alignment horizontal="center"/>
    </xf>
    <xf numFmtId="168" fontId="66" fillId="0" borderId="21" xfId="0" applyNumberFormat="1" applyFont="1" applyBorder="1" applyAlignment="1">
      <alignment horizontal="center" vertical="center"/>
    </xf>
    <xf numFmtId="4" fontId="66" fillId="0" borderId="0" xfId="0" applyNumberFormat="1" applyFont="1" applyAlignment="1">
      <alignment vertical="center"/>
    </xf>
    <xf numFmtId="2" fontId="66" fillId="0" borderId="103" xfId="0" applyNumberFormat="1" applyFont="1" applyBorder="1" applyAlignment="1">
      <alignment horizontal="center" vertical="center"/>
    </xf>
    <xf numFmtId="169" fontId="66" fillId="0" borderId="6" xfId="10" applyNumberFormat="1" applyFont="1" applyBorder="1" applyAlignment="1">
      <alignment horizontal="center"/>
    </xf>
    <xf numFmtId="169" fontId="66" fillId="0" borderId="0" xfId="0" applyNumberFormat="1" applyFont="1" applyAlignment="1">
      <alignment horizontal="center" vertical="center"/>
    </xf>
    <xf numFmtId="169" fontId="66" fillId="0" borderId="103" xfId="0" applyNumberFormat="1" applyFont="1" applyBorder="1" applyAlignment="1">
      <alignment horizontal="center" vertical="center"/>
    </xf>
    <xf numFmtId="0" fontId="66" fillId="0" borderId="199" xfId="0" applyFont="1" applyBorder="1" applyAlignment="1">
      <alignment horizontal="left" vertical="center"/>
    </xf>
    <xf numFmtId="0" fontId="66" fillId="0" borderId="11" xfId="0" applyFont="1" applyBorder="1" applyAlignment="1">
      <alignment vertical="center"/>
    </xf>
    <xf numFmtId="0" fontId="66" fillId="0" borderId="200" xfId="0" applyFont="1" applyBorder="1" applyAlignment="1">
      <alignment vertical="center"/>
    </xf>
    <xf numFmtId="0" fontId="66" fillId="0" borderId="201" xfId="0" applyFont="1" applyBorder="1" applyAlignment="1">
      <alignment vertical="center"/>
    </xf>
    <xf numFmtId="0" fontId="66" fillId="0" borderId="108" xfId="0" applyFont="1" applyBorder="1" applyAlignment="1">
      <alignment vertical="center"/>
    </xf>
    <xf numFmtId="0" fontId="66" fillId="0" borderId="202" xfId="0" applyFont="1" applyBorder="1" applyAlignment="1">
      <alignment vertical="center"/>
    </xf>
    <xf numFmtId="17" fontId="66" fillId="0" borderId="87" xfId="0" applyNumberFormat="1" applyFont="1" applyBorder="1" applyAlignment="1">
      <alignment vertical="center"/>
    </xf>
    <xf numFmtId="0" fontId="0" fillId="3" borderId="41" xfId="0" applyFill="1" applyBorder="1"/>
    <xf numFmtId="0" fontId="0" fillId="3" borderId="0" xfId="0" applyFill="1" applyAlignment="1">
      <alignment horizontal="left"/>
    </xf>
    <xf numFmtId="0" fontId="65" fillId="4" borderId="98" xfId="28" applyFont="1" applyFill="1" applyBorder="1" applyAlignment="1">
      <alignment vertical="center" wrapText="1"/>
    </xf>
    <xf numFmtId="0" fontId="67" fillId="4" borderId="98" xfId="28" applyFont="1" applyFill="1" applyBorder="1" applyAlignment="1">
      <alignment vertical="center" wrapText="1"/>
    </xf>
    <xf numFmtId="0" fontId="32" fillId="13" borderId="10" xfId="0" applyFont="1" applyFill="1" applyBorder="1" applyAlignment="1">
      <alignment vertical="center" wrapText="1"/>
    </xf>
    <xf numFmtId="0" fontId="0" fillId="0" borderId="98" xfId="0" applyBorder="1" applyAlignment="1">
      <alignment vertical="center"/>
    </xf>
    <xf numFmtId="43" fontId="0" fillId="0" borderId="87" xfId="15" applyFont="1" applyBorder="1"/>
    <xf numFmtId="166" fontId="42" fillId="0" borderId="0" xfId="28" applyNumberFormat="1" applyFont="1" applyAlignment="1">
      <alignment horizontal="left" vertical="top"/>
    </xf>
    <xf numFmtId="43" fontId="0" fillId="0" borderId="203" xfId="15" applyFont="1" applyBorder="1"/>
    <xf numFmtId="43" fontId="0" fillId="0" borderId="204" xfId="15" applyFont="1" applyBorder="1"/>
    <xf numFmtId="0" fontId="0" fillId="0" borderId="204" xfId="0" applyBorder="1"/>
    <xf numFmtId="0" fontId="0" fillId="0" borderId="205" xfId="0" applyBorder="1"/>
    <xf numFmtId="166" fontId="57" fillId="0" borderId="96" xfId="8" applyNumberFormat="1" applyFont="1" applyBorder="1" applyAlignment="1">
      <alignment vertical="center"/>
    </xf>
    <xf numFmtId="166" fontId="57" fillId="0" borderId="0" xfId="8" applyNumberFormat="1" applyFont="1" applyAlignment="1">
      <alignment vertical="center"/>
    </xf>
    <xf numFmtId="166" fontId="57" fillId="0" borderId="6" xfId="8" applyNumberFormat="1" applyFont="1" applyBorder="1" applyAlignment="1">
      <alignment vertical="center"/>
    </xf>
    <xf numFmtId="166" fontId="57" fillId="0" borderId="12" xfId="8" applyNumberFormat="1" applyFont="1" applyBorder="1" applyAlignment="1">
      <alignment vertical="center"/>
    </xf>
    <xf numFmtId="166" fontId="12" fillId="0" borderId="96" xfId="8" applyNumberFormat="1" applyFont="1" applyBorder="1" applyAlignment="1">
      <alignment horizontal="right" vertical="center"/>
    </xf>
    <xf numFmtId="0" fontId="13" fillId="3" borderId="0" xfId="0" applyFont="1" applyFill="1" applyAlignment="1">
      <alignment vertical="center"/>
    </xf>
    <xf numFmtId="166" fontId="12" fillId="0" borderId="0" xfId="8" applyNumberFormat="1" applyFont="1" applyAlignment="1">
      <alignment vertical="center"/>
    </xf>
    <xf numFmtId="166" fontId="12" fillId="0" borderId="0" xfId="8" applyNumberFormat="1" applyFont="1" applyAlignment="1">
      <alignment horizontal="right" vertical="center"/>
    </xf>
    <xf numFmtId="166" fontId="12" fillId="0" borderId="6" xfId="8" applyNumberFormat="1" applyFont="1" applyBorder="1" applyAlignment="1">
      <alignment horizontal="right" vertical="center"/>
    </xf>
    <xf numFmtId="166" fontId="12" fillId="0" borderId="12" xfId="8" applyNumberFormat="1" applyFont="1" applyBorder="1" applyAlignment="1">
      <alignment vertical="center"/>
    </xf>
    <xf numFmtId="10" fontId="58" fillId="6" borderId="21" xfId="10" applyNumberFormat="1" applyFont="1" applyFill="1" applyBorder="1" applyAlignment="1">
      <alignment horizontal="right" vertical="center"/>
    </xf>
    <xf numFmtId="166" fontId="12" fillId="6" borderId="21" xfId="7" applyFont="1" applyFill="1" applyBorder="1" applyAlignment="1">
      <alignment horizontal="right" vertical="center"/>
    </xf>
    <xf numFmtId="167" fontId="12" fillId="6" borderId="12" xfId="8" applyNumberFormat="1" applyFont="1" applyFill="1" applyBorder="1" applyAlignment="1">
      <alignment vertical="center"/>
    </xf>
    <xf numFmtId="166" fontId="12" fillId="6" borderId="102" xfId="7" applyFont="1" applyFill="1" applyBorder="1" applyAlignment="1">
      <alignment vertical="center"/>
    </xf>
    <xf numFmtId="0" fontId="12" fillId="0" borderId="0" xfId="8" applyFont="1" applyAlignment="1">
      <alignment horizontal="left" vertical="center"/>
    </xf>
    <xf numFmtId="0" fontId="52" fillId="0" borderId="102" xfId="8" applyFont="1" applyBorder="1" applyAlignment="1">
      <alignment vertical="center"/>
    </xf>
    <xf numFmtId="0" fontId="71" fillId="0" borderId="5" xfId="0" applyFont="1" applyBorder="1" applyAlignment="1">
      <alignment horizontal="left" vertical="top" wrapText="1"/>
    </xf>
    <xf numFmtId="0" fontId="71" fillId="0" borderId="0" xfId="0" applyFont="1" applyAlignment="1">
      <alignment horizontal="left" vertical="top" wrapText="1"/>
    </xf>
    <xf numFmtId="0" fontId="71" fillId="0" borderId="5" xfId="0" applyFont="1" applyBorder="1" applyAlignment="1">
      <alignment horizontal="center" vertical="top" wrapText="1"/>
    </xf>
    <xf numFmtId="0" fontId="71" fillId="0" borderId="0" xfId="0" applyFont="1" applyAlignment="1">
      <alignment horizontal="center" vertical="top" wrapText="1"/>
    </xf>
    <xf numFmtId="0" fontId="71" fillId="0" borderId="10" xfId="0" applyFont="1" applyBorder="1" applyAlignment="1">
      <alignment horizontal="center" vertical="top" wrapText="1"/>
    </xf>
    <xf numFmtId="0" fontId="71" fillId="0" borderId="11" xfId="0" applyFont="1" applyBorder="1" applyAlignment="1">
      <alignment horizontal="center" vertical="top" wrapText="1"/>
    </xf>
    <xf numFmtId="0" fontId="7" fillId="2" borderId="40" xfId="10" applyFont="1" applyFill="1" applyBorder="1" applyAlignment="1">
      <alignment horizontal="center" vertical="center"/>
    </xf>
    <xf numFmtId="0" fontId="7" fillId="2" borderId="80" xfId="10" applyFont="1" applyFill="1" applyBorder="1" applyAlignment="1">
      <alignment horizontal="center" vertical="center"/>
    </xf>
    <xf numFmtId="0" fontId="7" fillId="2" borderId="41" xfId="10" applyFont="1" applyFill="1" applyBorder="1" applyAlignment="1">
      <alignment horizontal="center" vertical="center"/>
    </xf>
    <xf numFmtId="0" fontId="70" fillId="0" borderId="99" xfId="0" applyFont="1" applyBorder="1" applyAlignment="1">
      <alignment horizontal="center" vertical="center" wrapText="1"/>
    </xf>
    <xf numFmtId="0" fontId="70" fillId="0" borderId="101" xfId="0" applyFont="1" applyBorder="1" applyAlignment="1">
      <alignment horizontal="center" vertical="center" wrapText="1"/>
    </xf>
    <xf numFmtId="0" fontId="70" fillId="0" borderId="102" xfId="0" applyFont="1" applyBorder="1" applyAlignment="1">
      <alignment horizontal="center" vertical="center" wrapText="1"/>
    </xf>
    <xf numFmtId="0" fontId="7" fillId="2" borderId="99" xfId="10" applyFont="1" applyFill="1" applyBorder="1" applyAlignment="1">
      <alignment horizontal="center" vertical="center"/>
    </xf>
    <xf numFmtId="0" fontId="7" fillId="2" borderId="101" xfId="10" applyFont="1" applyFill="1" applyBorder="1" applyAlignment="1">
      <alignment horizontal="center" vertical="center"/>
    </xf>
    <xf numFmtId="0" fontId="7" fillId="2" borderId="102" xfId="10" applyFont="1" applyFill="1" applyBorder="1" applyAlignment="1">
      <alignment horizontal="center" vertical="center"/>
    </xf>
    <xf numFmtId="0" fontId="7" fillId="3" borderId="3" xfId="10" applyFont="1" applyFill="1" applyBorder="1" applyAlignment="1">
      <alignment horizontal="center" vertical="center" wrapText="1"/>
    </xf>
    <xf numFmtId="0" fontId="7" fillId="3" borderId="96" xfId="10" applyFont="1" applyFill="1" applyBorder="1" applyAlignment="1">
      <alignment horizontal="center" vertical="center" wrapText="1"/>
    </xf>
    <xf numFmtId="0" fontId="7" fillId="3" borderId="0" xfId="10" applyFont="1" applyFill="1" applyAlignment="1">
      <alignment horizontal="center" vertical="center" wrapText="1"/>
    </xf>
    <xf numFmtId="0" fontId="7" fillId="3" borderId="6" xfId="10" applyFont="1" applyFill="1" applyBorder="1" applyAlignment="1">
      <alignment horizontal="center" vertical="center" wrapText="1"/>
    </xf>
    <xf numFmtId="0" fontId="7" fillId="3" borderId="11" xfId="10" applyFont="1" applyFill="1" applyBorder="1" applyAlignment="1">
      <alignment horizontal="center" vertical="center" wrapText="1"/>
    </xf>
    <xf numFmtId="0" fontId="7" fillId="3" borderId="12" xfId="10" applyFont="1" applyFill="1" applyBorder="1" applyAlignment="1">
      <alignment horizontal="center" vertical="center" wrapText="1"/>
    </xf>
    <xf numFmtId="0" fontId="11" fillId="2" borderId="170" xfId="10" applyFont="1" applyFill="1" applyBorder="1" applyAlignment="1">
      <alignment horizontal="center" vertical="center" wrapText="1"/>
    </xf>
    <xf numFmtId="0" fontId="11" fillId="2" borderId="42" xfId="10" applyFont="1" applyFill="1" applyBorder="1" applyAlignment="1">
      <alignment horizontal="center" vertical="center" wrapText="1"/>
    </xf>
    <xf numFmtId="0" fontId="11" fillId="2" borderId="170" xfId="10" applyFont="1" applyFill="1" applyBorder="1" applyAlignment="1">
      <alignment horizontal="center" vertical="center"/>
    </xf>
    <xf numFmtId="0" fontId="11" fillId="2" borderId="42" xfId="10" applyFont="1" applyFill="1" applyBorder="1" applyAlignment="1">
      <alignment horizontal="center" vertical="center"/>
    </xf>
    <xf numFmtId="0" fontId="11" fillId="2" borderId="46" xfId="10" applyFont="1" applyFill="1" applyBorder="1" applyAlignment="1">
      <alignment horizontal="center" wrapText="1"/>
    </xf>
    <xf numFmtId="0" fontId="11" fillId="2" borderId="47" xfId="10" applyFont="1" applyFill="1" applyBorder="1" applyAlignment="1">
      <alignment horizontal="center" wrapText="1"/>
    </xf>
    <xf numFmtId="0" fontId="11" fillId="2" borderId="97" xfId="10" applyFont="1" applyFill="1" applyBorder="1" applyAlignment="1">
      <alignment horizontal="center" vertical="center"/>
    </xf>
    <xf numFmtId="0" fontId="11" fillId="2" borderId="38" xfId="10" applyFont="1" applyFill="1" applyBorder="1" applyAlignment="1">
      <alignment horizontal="center" vertical="center"/>
    </xf>
    <xf numFmtId="0" fontId="11" fillId="2" borderId="6" xfId="10" applyFont="1" applyFill="1" applyBorder="1" applyAlignment="1">
      <alignment horizontal="center" vertical="center"/>
    </xf>
    <xf numFmtId="0" fontId="11" fillId="2" borderId="39" xfId="10" applyFont="1" applyFill="1" applyBorder="1" applyAlignment="1">
      <alignment horizontal="center" vertical="center"/>
    </xf>
    <xf numFmtId="0" fontId="7" fillId="32" borderId="99" xfId="10" applyFont="1" applyFill="1" applyBorder="1" applyAlignment="1">
      <alignment horizontal="center" vertical="center"/>
    </xf>
    <xf numFmtId="0" fontId="7" fillId="32" borderId="101" xfId="10" applyFont="1" applyFill="1" applyBorder="1" applyAlignment="1">
      <alignment horizontal="center" vertical="center"/>
    </xf>
    <xf numFmtId="0" fontId="7" fillId="32" borderId="102" xfId="10" applyFont="1" applyFill="1" applyBorder="1" applyAlignment="1">
      <alignment horizontal="center" vertical="center"/>
    </xf>
    <xf numFmtId="0" fontId="11" fillId="3" borderId="41" xfId="10" applyFont="1" applyFill="1" applyBorder="1" applyAlignment="1">
      <alignment horizontal="center" vertical="center"/>
    </xf>
    <xf numFmtId="0" fontId="11" fillId="3" borderId="39" xfId="10" applyFont="1" applyFill="1" applyBorder="1" applyAlignment="1">
      <alignment horizontal="center" vertical="center"/>
    </xf>
    <xf numFmtId="0" fontId="11" fillId="3" borderId="171" xfId="10" applyFont="1" applyFill="1" applyBorder="1" applyAlignment="1">
      <alignment horizontal="center" vertical="center" wrapText="1"/>
    </xf>
    <xf numFmtId="0" fontId="11" fillId="3" borderId="38" xfId="10" applyFont="1" applyFill="1" applyBorder="1" applyAlignment="1">
      <alignment horizontal="center" vertical="center" wrapText="1"/>
    </xf>
    <xf numFmtId="0" fontId="11" fillId="3" borderId="171" xfId="10" applyFont="1" applyFill="1" applyBorder="1" applyAlignment="1">
      <alignment horizontal="center" vertical="center"/>
    </xf>
    <xf numFmtId="0" fontId="11" fillId="3" borderId="38" xfId="10" applyFont="1" applyFill="1" applyBorder="1" applyAlignment="1">
      <alignment horizontal="center" vertical="center"/>
    </xf>
    <xf numFmtId="166" fontId="11" fillId="3" borderId="171" xfId="46" applyFont="1" applyFill="1" applyBorder="1" applyAlignment="1">
      <alignment horizontal="center" vertical="center"/>
    </xf>
    <xf numFmtId="166" fontId="11" fillId="3" borderId="38" xfId="46" applyFont="1" applyFill="1" applyBorder="1" applyAlignment="1">
      <alignment horizontal="center" vertical="center"/>
    </xf>
    <xf numFmtId="4" fontId="11" fillId="3" borderId="171" xfId="10" applyNumberFormat="1" applyFont="1" applyFill="1" applyBorder="1" applyAlignment="1">
      <alignment horizontal="center" vertical="center"/>
    </xf>
    <xf numFmtId="4" fontId="11" fillId="3" borderId="38" xfId="10" applyNumberFormat="1" applyFont="1" applyFill="1" applyBorder="1" applyAlignment="1">
      <alignment horizontal="center" vertical="center"/>
    </xf>
    <xf numFmtId="0" fontId="70" fillId="0" borderId="5" xfId="0" applyFont="1" applyBorder="1" applyAlignment="1">
      <alignment horizontal="left" vertical="top" wrapText="1"/>
    </xf>
    <xf numFmtId="0" fontId="3" fillId="0" borderId="0" xfId="0" applyFont="1" applyAlignment="1">
      <alignment horizontal="center" vertical="center"/>
    </xf>
    <xf numFmtId="0" fontId="3" fillId="0" borderId="6"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70" fillId="0" borderId="0" xfId="0" applyFont="1" applyAlignment="1">
      <alignment horizontal="left" vertical="top" wrapText="1"/>
    </xf>
    <xf numFmtId="0" fontId="35" fillId="4" borderId="7" xfId="0" applyFont="1" applyFill="1" applyBorder="1" applyAlignment="1">
      <alignment horizontal="center" vertical="center"/>
    </xf>
    <xf numFmtId="0" fontId="35" fillId="4" borderId="8" xfId="0" applyFont="1" applyFill="1" applyBorder="1" applyAlignment="1">
      <alignment horizontal="center" vertical="center"/>
    </xf>
    <xf numFmtId="0" fontId="35" fillId="4" borderId="101" xfId="0" applyFont="1" applyFill="1" applyBorder="1" applyAlignment="1">
      <alignment horizontal="center" vertical="center"/>
    </xf>
    <xf numFmtId="0" fontId="35" fillId="4" borderId="9" xfId="0" applyFont="1" applyFill="1" applyBorder="1" applyAlignment="1">
      <alignment horizontal="center" vertical="center"/>
    </xf>
    <xf numFmtId="0" fontId="35" fillId="38" borderId="99" xfId="0" applyFont="1" applyFill="1" applyBorder="1" applyAlignment="1">
      <alignment horizontal="center" vertical="center"/>
    </xf>
    <xf numFmtId="0" fontId="35" fillId="38" borderId="101" xfId="0" applyFont="1" applyFill="1" applyBorder="1" applyAlignment="1">
      <alignment horizontal="center" vertical="center"/>
    </xf>
    <xf numFmtId="0" fontId="35" fillId="38" borderId="102" xfId="0" applyFont="1" applyFill="1" applyBorder="1" applyAlignment="1">
      <alignment horizontal="center" vertical="center"/>
    </xf>
    <xf numFmtId="43" fontId="35" fillId="15" borderId="99" xfId="2" applyFont="1" applyFill="1" applyBorder="1" applyAlignment="1">
      <alignment horizontal="center" vertical="center"/>
    </xf>
    <xf numFmtId="43" fontId="35" fillId="15" borderId="101" xfId="2" applyFont="1" applyFill="1" applyBorder="1" applyAlignment="1">
      <alignment horizontal="center" vertical="center"/>
    </xf>
    <xf numFmtId="43" fontId="35" fillId="15" borderId="102" xfId="2" applyFont="1" applyFill="1" applyBorder="1" applyAlignment="1">
      <alignment horizontal="center" vertical="center"/>
    </xf>
    <xf numFmtId="0" fontId="42" fillId="0" borderId="99" xfId="0" applyFont="1" applyBorder="1" applyAlignment="1">
      <alignment horizontal="center" vertical="center" wrapText="1"/>
    </xf>
    <xf numFmtId="0" fontId="42" fillId="0" borderId="101" xfId="0" applyFont="1" applyBorder="1" applyAlignment="1">
      <alignment horizontal="center" vertical="center" wrapText="1"/>
    </xf>
    <xf numFmtId="0" fontId="42" fillId="0" borderId="102" xfId="0" applyFont="1" applyBorder="1" applyAlignment="1">
      <alignment horizontal="center" vertical="center" wrapText="1"/>
    </xf>
    <xf numFmtId="0" fontId="47" fillId="12" borderId="99" xfId="0" applyFont="1" applyFill="1" applyBorder="1" applyAlignment="1">
      <alignment horizontal="right" vertical="center" wrapText="1"/>
    </xf>
    <xf numFmtId="0" fontId="47" fillId="12" borderId="101" xfId="0" applyFont="1" applyFill="1" applyBorder="1" applyAlignment="1">
      <alignment horizontal="right" vertical="center" wrapText="1"/>
    </xf>
    <xf numFmtId="0" fontId="47" fillId="12" borderId="102" xfId="0" applyFont="1" applyFill="1" applyBorder="1" applyAlignment="1">
      <alignment horizontal="right" vertical="center" wrapText="1"/>
    </xf>
    <xf numFmtId="0" fontId="45" fillId="0" borderId="99" xfId="0" applyFont="1" applyBorder="1" applyAlignment="1">
      <alignment horizontal="right" vertical="center"/>
    </xf>
    <xf numFmtId="0" fontId="45" fillId="0" borderId="101" xfId="0" applyFont="1" applyBorder="1" applyAlignment="1">
      <alignment horizontal="right" vertical="center"/>
    </xf>
    <xf numFmtId="0" fontId="32" fillId="13" borderId="101" xfId="0" applyFont="1" applyFill="1" applyBorder="1" applyAlignment="1">
      <alignment horizontal="center" vertical="center" wrapText="1"/>
    </xf>
    <xf numFmtId="0" fontId="32" fillId="13" borderId="102" xfId="0" applyFont="1" applyFill="1" applyBorder="1" applyAlignment="1">
      <alignment horizontal="center" vertical="center" wrapText="1"/>
    </xf>
    <xf numFmtId="0" fontId="43" fillId="0" borderId="99" xfId="0" applyFont="1" applyBorder="1" applyAlignment="1">
      <alignment horizontal="center" vertical="center" wrapText="1"/>
    </xf>
    <xf numFmtId="0" fontId="43" fillId="0" borderId="101" xfId="0" applyFont="1" applyBorder="1" applyAlignment="1">
      <alignment horizontal="center" vertical="center" wrapText="1"/>
    </xf>
    <xf numFmtId="0" fontId="43" fillId="0" borderId="102" xfId="0" applyFont="1" applyBorder="1" applyAlignment="1">
      <alignment horizontal="center" vertical="center" wrapText="1"/>
    </xf>
    <xf numFmtId="0" fontId="44" fillId="12" borderId="95" xfId="0" applyFont="1" applyFill="1" applyBorder="1" applyAlignment="1">
      <alignment horizontal="center" vertical="center" wrapText="1"/>
    </xf>
    <xf numFmtId="0" fontId="44" fillId="12" borderId="10" xfId="0" applyFont="1" applyFill="1" applyBorder="1" applyAlignment="1">
      <alignment horizontal="center" vertical="center" wrapText="1"/>
    </xf>
    <xf numFmtId="0" fontId="44" fillId="12" borderId="97" xfId="0" applyFont="1" applyFill="1" applyBorder="1" applyAlignment="1">
      <alignment horizontal="center" vertical="center" wrapText="1"/>
    </xf>
    <xf numFmtId="0" fontId="44" fillId="12" borderId="15" xfId="0" applyFont="1" applyFill="1" applyBorder="1" applyAlignment="1">
      <alignment horizontal="center" vertical="center" wrapText="1"/>
    </xf>
    <xf numFmtId="0" fontId="44" fillId="12" borderId="3" xfId="0" applyFont="1" applyFill="1" applyBorder="1" applyAlignment="1">
      <alignment horizontal="center" vertical="center" wrapText="1"/>
    </xf>
    <xf numFmtId="0" fontId="44" fillId="12" borderId="11" xfId="0" applyFont="1" applyFill="1" applyBorder="1" applyAlignment="1">
      <alignment horizontal="center" vertical="center" wrapText="1"/>
    </xf>
    <xf numFmtId="0" fontId="44" fillId="12" borderId="99" xfId="0" applyFont="1" applyFill="1" applyBorder="1" applyAlignment="1">
      <alignment horizontal="center" vertical="center" wrapText="1"/>
    </xf>
    <xf numFmtId="0" fontId="44" fillId="12" borderId="102" xfId="0" applyFont="1" applyFill="1" applyBorder="1" applyAlignment="1">
      <alignment horizontal="center" vertical="center" wrapText="1"/>
    </xf>
    <xf numFmtId="0" fontId="45" fillId="18" borderId="3" xfId="0" applyFont="1" applyFill="1" applyBorder="1" applyAlignment="1">
      <alignment horizontal="center" vertical="center"/>
    </xf>
    <xf numFmtId="0" fontId="45" fillId="18" borderId="96" xfId="0" applyFont="1" applyFill="1" applyBorder="1" applyAlignment="1">
      <alignment horizontal="center" vertical="center"/>
    </xf>
    <xf numFmtId="0" fontId="14" fillId="5" borderId="10" xfId="0" applyFont="1" applyFill="1" applyBorder="1" applyAlignment="1">
      <alignment horizontal="center" vertical="center"/>
    </xf>
    <xf numFmtId="0" fontId="14" fillId="5" borderId="11" xfId="0" applyFont="1" applyFill="1" applyBorder="1" applyAlignment="1">
      <alignment horizontal="center" vertical="center"/>
    </xf>
    <xf numFmtId="0" fontId="14" fillId="5" borderId="12" xfId="0" applyFont="1" applyFill="1" applyBorder="1" applyAlignment="1">
      <alignment horizontal="center" vertical="center"/>
    </xf>
    <xf numFmtId="0" fontId="12" fillId="4" borderId="99" xfId="8" applyFont="1" applyFill="1" applyBorder="1" applyAlignment="1">
      <alignment horizontal="center" vertical="center"/>
    </xf>
    <xf numFmtId="0" fontId="12" fillId="4" borderId="101" xfId="8" applyFont="1" applyFill="1" applyBorder="1" applyAlignment="1">
      <alignment horizontal="center" vertical="center"/>
    </xf>
    <xf numFmtId="0" fontId="12" fillId="4" borderId="102" xfId="8" applyFont="1" applyFill="1" applyBorder="1" applyAlignment="1">
      <alignment horizontal="center" vertical="center"/>
    </xf>
    <xf numFmtId="0" fontId="12" fillId="4" borderId="97" xfId="8" applyFont="1" applyFill="1" applyBorder="1" applyAlignment="1">
      <alignment horizontal="center" vertical="center"/>
    </xf>
    <xf numFmtId="0" fontId="12" fillId="4" borderId="16" xfId="8" applyFont="1" applyFill="1" applyBorder="1" applyAlignment="1">
      <alignment horizontal="center" vertical="center"/>
    </xf>
    <xf numFmtId="0" fontId="12" fillId="4" borderId="95" xfId="8" applyFont="1" applyFill="1" applyBorder="1" applyAlignment="1">
      <alignment horizontal="center" vertical="center"/>
    </xf>
    <xf numFmtId="0" fontId="12" fillId="4" borderId="96" xfId="8" applyFont="1" applyFill="1" applyBorder="1" applyAlignment="1">
      <alignment horizontal="center" vertical="center"/>
    </xf>
    <xf numFmtId="0" fontId="12" fillId="4" borderId="5" xfId="8" applyFont="1" applyFill="1" applyBorder="1" applyAlignment="1">
      <alignment horizontal="center" vertical="center"/>
    </xf>
    <xf numFmtId="0" fontId="12" fillId="4" borderId="6" xfId="8" applyFont="1" applyFill="1" applyBorder="1" applyAlignment="1">
      <alignment horizontal="center" vertical="center"/>
    </xf>
    <xf numFmtId="167" fontId="12" fillId="6" borderId="20" xfId="8" applyNumberFormat="1" applyFont="1" applyFill="1" applyBorder="1" applyAlignment="1">
      <alignment horizontal="center" vertical="center"/>
    </xf>
    <xf numFmtId="167" fontId="12" fillId="4" borderId="95" xfId="8" applyNumberFormat="1" applyFont="1" applyFill="1" applyBorder="1" applyAlignment="1">
      <alignment horizontal="center" vertical="center"/>
    </xf>
    <xf numFmtId="167" fontId="12" fillId="4" borderId="3" xfId="8" applyNumberFormat="1" applyFont="1" applyFill="1" applyBorder="1" applyAlignment="1">
      <alignment horizontal="center" vertical="center"/>
    </xf>
    <xf numFmtId="167" fontId="12" fillId="4" borderId="96" xfId="8" applyNumberFormat="1" applyFont="1" applyFill="1" applyBorder="1" applyAlignment="1">
      <alignment horizontal="center" vertical="center"/>
    </xf>
    <xf numFmtId="0" fontId="12" fillId="0" borderId="1" xfId="8" applyFont="1" applyBorder="1" applyAlignment="1">
      <alignment horizontal="center" vertical="center" wrapText="1"/>
    </xf>
    <xf numFmtId="4" fontId="12" fillId="0" borderId="1" xfId="8" applyNumberFormat="1" applyFont="1" applyBorder="1" applyAlignment="1">
      <alignment horizontal="center" vertical="center"/>
    </xf>
    <xf numFmtId="0" fontId="13" fillId="0" borderId="99" xfId="38" applyFont="1" applyBorder="1" applyAlignment="1">
      <alignment horizontal="center" vertical="center"/>
    </xf>
    <xf numFmtId="0" fontId="13" fillId="0" borderId="101" xfId="38" applyFont="1" applyBorder="1" applyAlignment="1">
      <alignment horizontal="center" vertical="center"/>
    </xf>
    <xf numFmtId="0" fontId="13" fillId="0" borderId="102" xfId="38" applyFont="1" applyBorder="1" applyAlignment="1">
      <alignment horizontal="center" vertical="center"/>
    </xf>
    <xf numFmtId="0" fontId="30" fillId="12" borderId="61" xfId="38" applyFont="1" applyFill="1" applyBorder="1" applyAlignment="1">
      <alignment horizontal="center" vertical="center" wrapText="1"/>
    </xf>
    <xf numFmtId="0" fontId="30" fillId="12" borderId="62" xfId="38" applyFont="1" applyFill="1" applyBorder="1" applyAlignment="1">
      <alignment horizontal="center" vertical="center" wrapText="1"/>
    </xf>
    <xf numFmtId="0" fontId="30" fillId="12" borderId="65" xfId="38" applyFont="1" applyFill="1" applyBorder="1" applyAlignment="1">
      <alignment horizontal="center" vertical="center" wrapText="1"/>
    </xf>
    <xf numFmtId="0" fontId="30" fillId="12" borderId="66" xfId="38" applyFont="1" applyFill="1" applyBorder="1" applyAlignment="1">
      <alignment horizontal="center" vertical="center" wrapText="1"/>
    </xf>
    <xf numFmtId="0" fontId="31" fillId="12" borderId="63" xfId="38" applyFont="1" applyFill="1" applyBorder="1" applyAlignment="1">
      <alignment horizontal="center" vertical="center" wrapText="1"/>
    </xf>
    <xf numFmtId="0" fontId="31" fillId="12" borderId="109" xfId="38" applyFont="1" applyFill="1" applyBorder="1" applyAlignment="1">
      <alignment horizontal="center" vertical="center" wrapText="1"/>
    </xf>
    <xf numFmtId="0" fontId="31" fillId="12" borderId="64" xfId="38" applyFont="1" applyFill="1" applyBorder="1" applyAlignment="1">
      <alignment horizontal="center" vertical="center" wrapText="1"/>
    </xf>
    <xf numFmtId="0" fontId="30" fillId="12" borderId="67" xfId="38" applyFont="1" applyFill="1" applyBorder="1" applyAlignment="1">
      <alignment horizontal="center" vertical="center" wrapText="1"/>
    </xf>
    <xf numFmtId="0" fontId="30" fillId="12" borderId="110" xfId="38" applyFont="1" applyFill="1" applyBorder="1" applyAlignment="1">
      <alignment horizontal="center" vertical="center" wrapText="1"/>
    </xf>
    <xf numFmtId="0" fontId="30" fillId="12" borderId="68" xfId="38" applyFont="1" applyFill="1" applyBorder="1" applyAlignment="1">
      <alignment horizontal="center" vertical="center" wrapText="1"/>
    </xf>
    <xf numFmtId="0" fontId="30" fillId="12" borderId="111" xfId="38" applyFont="1" applyFill="1" applyBorder="1" applyAlignment="1">
      <alignment horizontal="center" vertical="center" wrapText="1"/>
    </xf>
    <xf numFmtId="0" fontId="30" fillId="12" borderId="73" xfId="38" applyFont="1" applyFill="1" applyBorder="1" applyAlignment="1">
      <alignment horizontal="center" vertical="center" wrapText="1"/>
    </xf>
    <xf numFmtId="0" fontId="30" fillId="12" borderId="74" xfId="38" applyFont="1" applyFill="1" applyBorder="1" applyAlignment="1">
      <alignment horizontal="center" vertical="center" wrapText="1"/>
    </xf>
    <xf numFmtId="0" fontId="2" fillId="0" borderId="65" xfId="38" applyFont="1" applyBorder="1" applyAlignment="1">
      <alignment horizontal="center" vertical="center"/>
    </xf>
    <xf numFmtId="0" fontId="2" fillId="0" borderId="66" xfId="38" applyFont="1" applyBorder="1" applyAlignment="1">
      <alignment horizontal="center" vertical="center"/>
    </xf>
    <xf numFmtId="0" fontId="1" fillId="0" borderId="65" xfId="38" applyBorder="1" applyAlignment="1">
      <alignment horizontal="left"/>
    </xf>
    <xf numFmtId="0" fontId="1" fillId="0" borderId="66" xfId="38" applyBorder="1" applyAlignment="1">
      <alignment horizontal="left"/>
    </xf>
    <xf numFmtId="0" fontId="2" fillId="0" borderId="65" xfId="38" applyFont="1" applyBorder="1" applyAlignment="1">
      <alignment horizontal="left"/>
    </xf>
    <xf numFmtId="0" fontId="2" fillId="0" borderId="66" xfId="38" applyFont="1" applyBorder="1" applyAlignment="1">
      <alignment horizontal="left"/>
    </xf>
    <xf numFmtId="0" fontId="2" fillId="0" borderId="70" xfId="38" applyFont="1" applyBorder="1" applyAlignment="1">
      <alignment horizontal="center"/>
    </xf>
    <xf numFmtId="0" fontId="2" fillId="0" borderId="71" xfId="38" applyFont="1" applyBorder="1" applyAlignment="1">
      <alignment horizontal="center"/>
    </xf>
    <xf numFmtId="0" fontId="2" fillId="0" borderId="72" xfId="38" applyFont="1" applyBorder="1" applyAlignment="1">
      <alignment horizontal="center"/>
    </xf>
    <xf numFmtId="0" fontId="30" fillId="12" borderId="114" xfId="38" applyFont="1" applyFill="1" applyBorder="1" applyAlignment="1">
      <alignment horizontal="center"/>
    </xf>
    <xf numFmtId="0" fontId="30" fillId="12" borderId="115" xfId="38" applyFont="1" applyFill="1" applyBorder="1" applyAlignment="1">
      <alignment horizontal="center"/>
    </xf>
    <xf numFmtId="0" fontId="1" fillId="0" borderId="95" xfId="38" applyBorder="1" applyAlignment="1">
      <alignment horizontal="center" vertical="center"/>
    </xf>
    <xf numFmtId="0" fontId="1" fillId="0" borderId="5" xfId="38" applyBorder="1" applyAlignment="1">
      <alignment horizontal="center" vertical="center"/>
    </xf>
    <xf numFmtId="0" fontId="1" fillId="0" borderId="10" xfId="38" applyBorder="1" applyAlignment="1">
      <alignment horizontal="center" vertical="center"/>
    </xf>
    <xf numFmtId="0" fontId="0" fillId="0" borderId="3" xfId="38" applyFont="1" applyBorder="1" applyAlignment="1">
      <alignment horizontal="left" vertical="center" wrapText="1"/>
    </xf>
    <xf numFmtId="0" fontId="1" fillId="0" borderId="3" xfId="38" applyBorder="1" applyAlignment="1">
      <alignment horizontal="left" vertical="center" wrapText="1"/>
    </xf>
    <xf numFmtId="0" fontId="1" fillId="0" borderId="96" xfId="38" applyBorder="1" applyAlignment="1">
      <alignment horizontal="left" vertical="center" wrapText="1"/>
    </xf>
    <xf numFmtId="0" fontId="1" fillId="0" borderId="0" xfId="38" applyAlignment="1">
      <alignment horizontal="left" vertical="center" wrapText="1"/>
    </xf>
    <xf numFmtId="0" fontId="1" fillId="0" borderId="6" xfId="38" applyBorder="1" applyAlignment="1">
      <alignment horizontal="left" vertical="center" wrapText="1"/>
    </xf>
    <xf numFmtId="0" fontId="1" fillId="0" borderId="11" xfId="38" applyBorder="1" applyAlignment="1">
      <alignment horizontal="left" vertical="center" wrapText="1"/>
    </xf>
    <xf numFmtId="0" fontId="1" fillId="0" borderId="12" xfId="38" applyBorder="1" applyAlignment="1">
      <alignment horizontal="left" vertical="center" wrapText="1"/>
    </xf>
    <xf numFmtId="0" fontId="32" fillId="0" borderId="95" xfId="41" applyFont="1" applyBorder="1" applyAlignment="1">
      <alignment horizontal="center"/>
    </xf>
    <xf numFmtId="0" fontId="32" fillId="0" borderId="3" xfId="41" applyFont="1" applyBorder="1" applyAlignment="1">
      <alignment horizontal="center"/>
    </xf>
    <xf numFmtId="0" fontId="32" fillId="0" borderId="96" xfId="41" applyFont="1" applyBorder="1" applyAlignment="1">
      <alignment horizontal="center"/>
    </xf>
    <xf numFmtId="0" fontId="31" fillId="12" borderId="99" xfId="41" applyFont="1" applyFill="1" applyBorder="1" applyAlignment="1">
      <alignment horizontal="center" vertical="center" wrapText="1"/>
    </xf>
    <xf numFmtId="0" fontId="31" fillId="12" borderId="101" xfId="41" applyFont="1" applyFill="1" applyBorder="1" applyAlignment="1">
      <alignment horizontal="center" vertical="center" wrapText="1"/>
    </xf>
    <xf numFmtId="0" fontId="31" fillId="12" borderId="102" xfId="41" applyFont="1" applyFill="1" applyBorder="1" applyAlignment="1">
      <alignment horizontal="center" vertical="center" wrapText="1"/>
    </xf>
    <xf numFmtId="0" fontId="33" fillId="3" borderId="10" xfId="41" applyFont="1" applyFill="1" applyBorder="1" applyAlignment="1">
      <alignment horizontal="right" vertical="center"/>
    </xf>
    <xf numFmtId="0" fontId="33" fillId="3" borderId="11" xfId="41" applyFont="1" applyFill="1" applyBorder="1" applyAlignment="1">
      <alignment horizontal="right" vertical="center"/>
    </xf>
    <xf numFmtId="0" fontId="33" fillId="3" borderId="12" xfId="41" applyFont="1" applyFill="1" applyBorder="1" applyAlignment="1">
      <alignment horizontal="right" vertical="center"/>
    </xf>
    <xf numFmtId="0" fontId="52" fillId="0" borderId="80" xfId="31" applyFont="1" applyBorder="1" applyAlignment="1">
      <alignment horizontal="left" vertical="center" wrapText="1"/>
    </xf>
    <xf numFmtId="0" fontId="12" fillId="0" borderId="80" xfId="12" applyFont="1" applyBorder="1" applyAlignment="1">
      <alignment horizontal="center" vertical="center"/>
    </xf>
    <xf numFmtId="0" fontId="12" fillId="0" borderId="81" xfId="12" applyFont="1" applyBorder="1" applyAlignment="1">
      <alignment horizontal="center" vertical="center"/>
    </xf>
    <xf numFmtId="0" fontId="52" fillId="0" borderId="0" xfId="31" applyFont="1" applyAlignment="1">
      <alignment horizontal="left" vertical="center" wrapText="1"/>
    </xf>
    <xf numFmtId="10" fontId="52" fillId="0" borderId="0" xfId="11" applyNumberFormat="1" applyFont="1" applyFill="1" applyBorder="1" applyAlignment="1">
      <alignment horizontal="center" vertical="center" wrapText="1"/>
    </xf>
    <xf numFmtId="10" fontId="52" fillId="0" borderId="76" xfId="11" applyNumberFormat="1" applyFont="1" applyFill="1" applyBorder="1" applyAlignment="1">
      <alignment horizontal="center" vertical="center" wrapText="1"/>
    </xf>
    <xf numFmtId="10" fontId="52" fillId="0" borderId="78" xfId="12" applyNumberFormat="1" applyFont="1" applyBorder="1" applyAlignment="1">
      <alignment horizontal="center" vertical="center"/>
    </xf>
    <xf numFmtId="10" fontId="52" fillId="0" borderId="79" xfId="12" applyNumberFormat="1" applyFont="1" applyBorder="1" applyAlignment="1">
      <alignment horizontal="center" vertical="center"/>
    </xf>
    <xf numFmtId="0" fontId="47" fillId="16" borderId="82" xfId="12" applyFont="1" applyFill="1" applyBorder="1" applyAlignment="1">
      <alignment horizontal="right" vertical="center"/>
    </xf>
    <xf numFmtId="0" fontId="47" fillId="16" borderId="87" xfId="12" applyFont="1" applyFill="1" applyBorder="1" applyAlignment="1">
      <alignment horizontal="right" vertical="center"/>
    </xf>
    <xf numFmtId="0" fontId="53" fillId="16" borderId="82" xfId="12" applyFont="1" applyFill="1" applyBorder="1" applyAlignment="1">
      <alignment horizontal="center" vertical="center"/>
    </xf>
    <xf numFmtId="0" fontId="53" fillId="16" borderId="34" xfId="12" applyFont="1" applyFill="1" applyBorder="1" applyAlignment="1">
      <alignment horizontal="center" vertical="center"/>
    </xf>
    <xf numFmtId="0" fontId="40" fillId="16" borderId="1" xfId="32" applyFont="1" applyFill="1" applyBorder="1" applyAlignment="1">
      <alignment horizontal="center" vertical="center" wrapText="1"/>
    </xf>
    <xf numFmtId="0" fontId="33" fillId="17" borderId="88" xfId="32" applyFont="1" applyFill="1" applyBorder="1" applyAlignment="1">
      <alignment horizontal="center" vertical="center"/>
    </xf>
    <xf numFmtId="0" fontId="33" fillId="17" borderId="93" xfId="32" applyFont="1" applyFill="1" applyBorder="1" applyAlignment="1">
      <alignment horizontal="center" vertical="center"/>
    </xf>
    <xf numFmtId="0" fontId="33" fillId="17" borderId="88" xfId="32" applyFont="1" applyFill="1" applyBorder="1" applyAlignment="1">
      <alignment horizontal="center" vertical="center" wrapText="1"/>
    </xf>
    <xf numFmtId="0" fontId="33" fillId="17" borderId="93" xfId="32" applyFont="1" applyFill="1" applyBorder="1" applyAlignment="1">
      <alignment horizontal="center" vertical="center" wrapText="1"/>
    </xf>
    <xf numFmtId="0" fontId="33" fillId="17" borderId="82" xfId="32" applyFont="1" applyFill="1" applyBorder="1" applyAlignment="1">
      <alignment horizontal="center" vertical="center"/>
    </xf>
    <xf numFmtId="0" fontId="33" fillId="17" borderId="75" xfId="32" applyFont="1" applyFill="1" applyBorder="1" applyAlignment="1">
      <alignment horizontal="center" vertical="center"/>
    </xf>
    <xf numFmtId="0" fontId="33" fillId="4" borderId="99" xfId="28" applyFont="1" applyFill="1" applyBorder="1" applyAlignment="1">
      <alignment horizontal="center" vertical="center"/>
    </xf>
    <xf numFmtId="0" fontId="33" fillId="4" borderId="101" xfId="28" applyFont="1" applyFill="1" applyBorder="1" applyAlignment="1">
      <alignment horizontal="center" vertical="center"/>
    </xf>
    <xf numFmtId="166" fontId="54" fillId="0" borderId="95" xfId="28" applyNumberFormat="1" applyFont="1" applyBorder="1" applyAlignment="1">
      <alignment horizontal="center" vertical="center" wrapText="1"/>
    </xf>
    <xf numFmtId="166" fontId="54" fillId="0" borderId="3" xfId="28" applyNumberFormat="1" applyFont="1" applyBorder="1" applyAlignment="1">
      <alignment horizontal="center" vertical="center" wrapText="1"/>
    </xf>
    <xf numFmtId="166" fontId="54" fillId="0" borderId="96" xfId="28" applyNumberFormat="1" applyFont="1" applyBorder="1" applyAlignment="1">
      <alignment horizontal="center" vertical="center" wrapText="1"/>
    </xf>
    <xf numFmtId="166" fontId="54" fillId="0" borderId="5" xfId="28" applyNumberFormat="1" applyFont="1" applyBorder="1" applyAlignment="1">
      <alignment horizontal="center" vertical="center" wrapText="1"/>
    </xf>
    <xf numFmtId="166" fontId="54" fillId="0" borderId="0" xfId="28" applyNumberFormat="1" applyFont="1" applyAlignment="1">
      <alignment horizontal="center" vertical="center" wrapText="1"/>
    </xf>
    <xf numFmtId="166" fontId="54" fillId="0" borderId="6" xfId="28" applyNumberFormat="1" applyFont="1" applyBorder="1" applyAlignment="1">
      <alignment horizontal="center" vertical="center" wrapText="1"/>
    </xf>
    <xf numFmtId="43" fontId="12" fillId="0" borderId="5" xfId="28" applyNumberFormat="1" applyFont="1" applyBorder="1" applyAlignment="1">
      <alignment horizontal="left"/>
    </xf>
    <xf numFmtId="43" fontId="12" fillId="0" borderId="0" xfId="28" applyNumberFormat="1" applyFont="1" applyAlignment="1">
      <alignment horizontal="left"/>
    </xf>
    <xf numFmtId="43" fontId="12" fillId="0" borderId="6" xfId="28" applyNumberFormat="1" applyFont="1" applyBorder="1" applyAlignment="1">
      <alignment horizontal="left"/>
    </xf>
    <xf numFmtId="0" fontId="12" fillId="3" borderId="5" xfId="28" applyFont="1" applyFill="1" applyBorder="1" applyAlignment="1">
      <alignment horizontal="left"/>
    </xf>
    <xf numFmtId="0" fontId="12" fillId="3" borderId="0" xfId="28" applyFont="1" applyFill="1" applyAlignment="1">
      <alignment horizontal="left"/>
    </xf>
    <xf numFmtId="0" fontId="12" fillId="3" borderId="6" xfId="28" applyFont="1" applyFill="1" applyBorder="1" applyAlignment="1">
      <alignment horizontal="left"/>
    </xf>
    <xf numFmtId="43" fontId="12" fillId="0" borderId="10" xfId="28" applyNumberFormat="1" applyFont="1" applyBorder="1" applyAlignment="1">
      <alignment horizontal="left"/>
    </xf>
    <xf numFmtId="43" fontId="12" fillId="0" borderId="11" xfId="28" applyNumberFormat="1" applyFont="1" applyBorder="1" applyAlignment="1">
      <alignment horizontal="left"/>
    </xf>
    <xf numFmtId="43" fontId="12" fillId="0" borderId="12" xfId="28" applyNumberFormat="1" applyFont="1" applyBorder="1" applyAlignment="1">
      <alignment horizontal="left"/>
    </xf>
    <xf numFmtId="0" fontId="51" fillId="2" borderId="99" xfId="28" applyFont="1" applyFill="1" applyBorder="1" applyAlignment="1">
      <alignment horizontal="center"/>
    </xf>
    <xf numFmtId="0" fontId="51" fillId="2" borderId="101" xfId="28" applyFont="1" applyFill="1" applyBorder="1" applyAlignment="1">
      <alignment horizontal="center"/>
    </xf>
    <xf numFmtId="0" fontId="51" fillId="2" borderId="102" xfId="28" applyFont="1" applyFill="1" applyBorder="1" applyAlignment="1">
      <alignment horizontal="center"/>
    </xf>
    <xf numFmtId="0" fontId="26" fillId="0" borderId="35" xfId="28" applyFont="1" applyBorder="1" applyAlignment="1">
      <alignment horizontal="center" wrapText="1"/>
    </xf>
    <xf numFmtId="0" fontId="26" fillId="0" borderId="46" xfId="28" applyFont="1" applyBorder="1" applyAlignment="1">
      <alignment horizontal="center" wrapText="1"/>
    </xf>
    <xf numFmtId="0" fontId="26" fillId="0" borderId="118" xfId="28" applyFont="1" applyBorder="1" applyAlignment="1">
      <alignment horizontal="center" wrapText="1"/>
    </xf>
    <xf numFmtId="0" fontId="26" fillId="0" borderId="36" xfId="28" applyFont="1" applyBorder="1" applyAlignment="1">
      <alignment horizontal="center" wrapText="1"/>
    </xf>
    <xf numFmtId="0" fontId="26" fillId="0" borderId="87" xfId="28" applyFont="1" applyBorder="1" applyAlignment="1">
      <alignment horizontal="center" wrapText="1"/>
    </xf>
    <xf numFmtId="0" fontId="26" fillId="0" borderId="55" xfId="28" applyFont="1" applyBorder="1" applyAlignment="1">
      <alignment horizontal="center" wrapText="1"/>
    </xf>
    <xf numFmtId="43" fontId="32" fillId="0" borderId="36" xfId="15" applyFont="1" applyBorder="1" applyAlignment="1">
      <alignment horizontal="left" wrapText="1"/>
    </xf>
    <xf numFmtId="43" fontId="32" fillId="0" borderId="87" xfId="15" applyFont="1" applyBorder="1" applyAlignment="1">
      <alignment horizontal="left" wrapText="1"/>
    </xf>
    <xf numFmtId="43" fontId="32" fillId="0" borderId="55" xfId="15" applyFont="1" applyBorder="1" applyAlignment="1">
      <alignment horizontal="left" wrapText="1"/>
    </xf>
    <xf numFmtId="0" fontId="26" fillId="15" borderId="36" xfId="28" applyFont="1" applyFill="1" applyBorder="1" applyAlignment="1">
      <alignment horizontal="center" wrapText="1"/>
    </xf>
    <xf numFmtId="0" fontId="26" fillId="15" borderId="87" xfId="28" applyFont="1" applyFill="1" applyBorder="1" applyAlignment="1">
      <alignment horizontal="center" wrapText="1"/>
    </xf>
    <xf numFmtId="0" fontId="26" fillId="15" borderId="55" xfId="28" applyFont="1" applyFill="1" applyBorder="1" applyAlignment="1">
      <alignment horizontal="center" wrapText="1"/>
    </xf>
    <xf numFmtId="43" fontId="0" fillId="4" borderId="5" xfId="15" applyFont="1" applyFill="1" applyBorder="1" applyAlignment="1">
      <alignment horizontal="left"/>
    </xf>
    <xf numFmtId="43" fontId="0" fillId="4" borderId="0" xfId="15" applyFont="1" applyFill="1" applyBorder="1" applyAlignment="1">
      <alignment horizontal="left"/>
    </xf>
    <xf numFmtId="43" fontId="0" fillId="4" borderId="6" xfId="15" applyFont="1" applyFill="1" applyBorder="1" applyAlignment="1">
      <alignment horizontal="left"/>
    </xf>
    <xf numFmtId="43" fontId="0" fillId="33" borderId="5" xfId="15" applyFont="1" applyFill="1" applyBorder="1" applyAlignment="1">
      <alignment horizontal="left"/>
    </xf>
    <xf numFmtId="43" fontId="0" fillId="33" borderId="0" xfId="15" applyFont="1" applyFill="1" applyBorder="1" applyAlignment="1">
      <alignment horizontal="left"/>
    </xf>
    <xf numFmtId="43" fontId="0" fillId="33" borderId="6" xfId="15" applyFont="1" applyFill="1" applyBorder="1" applyAlignment="1">
      <alignment horizontal="left"/>
    </xf>
    <xf numFmtId="0" fontId="77" fillId="40" borderId="183" xfId="0" applyFont="1" applyFill="1" applyBorder="1" applyAlignment="1">
      <alignment vertical="center" wrapText="1"/>
    </xf>
    <xf numFmtId="0" fontId="77" fillId="40" borderId="182" xfId="0" applyFont="1" applyFill="1" applyBorder="1" applyAlignment="1">
      <alignment vertical="center" wrapText="1"/>
    </xf>
    <xf numFmtId="0" fontId="75" fillId="39" borderId="99" xfId="0" applyFont="1" applyFill="1" applyBorder="1" applyAlignment="1">
      <alignment horizontal="center" vertical="center" wrapText="1"/>
    </xf>
    <xf numFmtId="0" fontId="75" fillId="39" borderId="101" xfId="0" applyFont="1" applyFill="1" applyBorder="1" applyAlignment="1">
      <alignment horizontal="center" vertical="center" wrapText="1"/>
    </xf>
    <xf numFmtId="0" fontId="75" fillId="39" borderId="102" xfId="0" applyFont="1" applyFill="1" applyBorder="1" applyAlignment="1">
      <alignment horizontal="center" vertical="center" wrapText="1"/>
    </xf>
    <xf numFmtId="0" fontId="76" fillId="39" borderId="185" xfId="0" applyFont="1" applyFill="1" applyBorder="1" applyAlignment="1">
      <alignment horizontal="left" vertical="center" wrapText="1" indent="2"/>
    </xf>
    <xf numFmtId="0" fontId="76" fillId="39" borderId="16" xfId="0" applyFont="1" applyFill="1" applyBorder="1" applyAlignment="1">
      <alignment horizontal="left" vertical="center" wrapText="1" indent="2"/>
    </xf>
    <xf numFmtId="0" fontId="76" fillId="39" borderId="186" xfId="0" applyFont="1" applyFill="1" applyBorder="1" applyAlignment="1">
      <alignment horizontal="center" vertical="center" wrapText="1"/>
    </xf>
    <xf numFmtId="0" fontId="76" fillId="39" borderId="187" xfId="0" applyFont="1" applyFill="1" applyBorder="1" applyAlignment="1">
      <alignment horizontal="center" vertical="center" wrapText="1"/>
    </xf>
    <xf numFmtId="0" fontId="76" fillId="39" borderId="188" xfId="0" applyFont="1" applyFill="1" applyBorder="1" applyAlignment="1">
      <alignment horizontal="center" vertical="center" wrapText="1"/>
    </xf>
    <xf numFmtId="0" fontId="76" fillId="39" borderId="5" xfId="0" applyFont="1" applyFill="1" applyBorder="1" applyAlignment="1">
      <alignment horizontal="center" vertical="center" wrapText="1"/>
    </xf>
    <xf numFmtId="0" fontId="76" fillId="39" borderId="0" xfId="0" applyFont="1" applyFill="1" applyAlignment="1">
      <alignment horizontal="center" vertical="center" wrapText="1"/>
    </xf>
    <xf numFmtId="0" fontId="76" fillId="39" borderId="6" xfId="0" applyFont="1" applyFill="1" applyBorder="1" applyAlignment="1">
      <alignment horizontal="center" vertical="center" wrapText="1"/>
    </xf>
    <xf numFmtId="0" fontId="76" fillId="39" borderId="185" xfId="0" applyFont="1" applyFill="1" applyBorder="1" applyAlignment="1">
      <alignment horizontal="center" vertical="center" wrapText="1"/>
    </xf>
    <xf numFmtId="0" fontId="76" fillId="39" borderId="16" xfId="0" applyFont="1" applyFill="1" applyBorder="1" applyAlignment="1">
      <alignment horizontal="center" vertical="center" wrapText="1"/>
    </xf>
    <xf numFmtId="0" fontId="75" fillId="39" borderId="5" xfId="0" applyFont="1" applyFill="1" applyBorder="1" applyAlignment="1">
      <alignment horizontal="center" vertical="center" wrapText="1"/>
    </xf>
    <xf numFmtId="0" fontId="75" fillId="39" borderId="0" xfId="0" applyFont="1" applyFill="1" applyAlignment="1">
      <alignment horizontal="center" vertical="center" wrapText="1"/>
    </xf>
    <xf numFmtId="0" fontId="75" fillId="39" borderId="6" xfId="0" applyFont="1" applyFill="1" applyBorder="1" applyAlignment="1">
      <alignment horizontal="center" vertical="center" wrapText="1"/>
    </xf>
    <xf numFmtId="0" fontId="75" fillId="39" borderId="10" xfId="0" applyFont="1" applyFill="1" applyBorder="1" applyAlignment="1">
      <alignment horizontal="center" vertical="center" wrapText="1"/>
    </xf>
    <xf numFmtId="0" fontId="75" fillId="39" borderId="11" xfId="0" applyFont="1" applyFill="1" applyBorder="1" applyAlignment="1">
      <alignment horizontal="center" vertical="center" wrapText="1"/>
    </xf>
    <xf numFmtId="0" fontId="75" fillId="39" borderId="12" xfId="0" applyFont="1" applyFill="1" applyBorder="1" applyAlignment="1">
      <alignment horizontal="center" vertical="center" wrapText="1"/>
    </xf>
    <xf numFmtId="0" fontId="67" fillId="0" borderId="5" xfId="0" applyFont="1" applyBorder="1" applyAlignment="1">
      <alignment vertical="center" wrapText="1"/>
    </xf>
    <xf numFmtId="0" fontId="67" fillId="0" borderId="0" xfId="0" applyFont="1" applyAlignment="1">
      <alignment vertical="center" wrapText="1"/>
    </xf>
    <xf numFmtId="0" fontId="67" fillId="0" borderId="95" xfId="0" applyFont="1" applyBorder="1" applyAlignment="1">
      <alignment vertical="center" wrapText="1"/>
    </xf>
    <xf numFmtId="0" fontId="67" fillId="0" borderId="3" xfId="0" applyFont="1" applyBorder="1" applyAlignment="1">
      <alignment vertical="center" wrapText="1"/>
    </xf>
    <xf numFmtId="0" fontId="78" fillId="0" borderId="5" xfId="0" applyFont="1" applyBorder="1" applyAlignment="1">
      <alignment horizontal="right" vertical="center" wrapText="1"/>
    </xf>
    <xf numFmtId="0" fontId="78" fillId="0" borderId="0" xfId="0" applyFont="1" applyAlignment="1">
      <alignment horizontal="right" vertical="center" wrapText="1"/>
    </xf>
    <xf numFmtId="0" fontId="66" fillId="0" borderId="99" xfId="0" applyFont="1" applyBorder="1" applyAlignment="1">
      <alignment vertical="center" wrapText="1"/>
    </xf>
    <xf numFmtId="0" fontId="66" fillId="0" borderId="101" xfId="0" applyFont="1" applyBorder="1" applyAlignment="1">
      <alignment vertical="center" wrapText="1"/>
    </xf>
    <xf numFmtId="0" fontId="66" fillId="0" borderId="99" xfId="0" applyFont="1" applyBorder="1" applyAlignment="1">
      <alignment horizontal="center" vertical="center" wrapText="1"/>
    </xf>
    <xf numFmtId="0" fontId="66" fillId="0" borderId="101" xfId="0" applyFont="1" applyBorder="1" applyAlignment="1">
      <alignment horizontal="center" vertical="center" wrapText="1"/>
    </xf>
    <xf numFmtId="0" fontId="66" fillId="0" borderId="102" xfId="0" applyFont="1" applyBorder="1" applyAlignment="1">
      <alignment horizontal="center" vertical="center" wrapText="1"/>
    </xf>
    <xf numFmtId="0" fontId="67" fillId="0" borderId="99" xfId="0" applyFont="1" applyBorder="1" applyAlignment="1">
      <alignment vertical="center" wrapText="1"/>
    </xf>
    <xf numFmtId="0" fontId="67" fillId="0" borderId="101" xfId="0" applyFont="1" applyBorder="1" applyAlignment="1">
      <alignment vertical="center" wrapText="1"/>
    </xf>
    <xf numFmtId="0" fontId="66" fillId="0" borderId="10" xfId="0" applyFont="1" applyBorder="1" applyAlignment="1">
      <alignment vertical="center" wrapText="1"/>
    </xf>
    <xf numFmtId="0" fontId="66" fillId="0" borderId="11" xfId="0" applyFont="1" applyBorder="1" applyAlignment="1">
      <alignment vertical="center" wrapText="1"/>
    </xf>
    <xf numFmtId="0" fontId="76" fillId="39" borderId="97" xfId="0" applyFont="1" applyFill="1" applyBorder="1" applyAlignment="1">
      <alignment horizontal="center" vertical="center" wrapText="1"/>
    </xf>
    <xf numFmtId="0" fontId="67" fillId="0" borderId="102" xfId="0" applyFont="1" applyBorder="1" applyAlignment="1">
      <alignment vertical="center" wrapText="1"/>
    </xf>
    <xf numFmtId="0" fontId="76" fillId="39" borderId="15" xfId="0" applyFont="1" applyFill="1" applyBorder="1" applyAlignment="1">
      <alignment horizontal="center" vertical="center" wrapText="1"/>
    </xf>
    <xf numFmtId="0" fontId="76" fillId="39" borderId="95" xfId="0" applyFont="1" applyFill="1" applyBorder="1" applyAlignment="1">
      <alignment horizontal="center" vertical="center" wrapText="1"/>
    </xf>
    <xf numFmtId="0" fontId="76" fillId="39" borderId="3" xfId="0" applyFont="1" applyFill="1" applyBorder="1" applyAlignment="1">
      <alignment horizontal="center" vertical="center" wrapText="1"/>
    </xf>
    <xf numFmtId="0" fontId="76" fillId="39" borderId="96" xfId="0" applyFont="1" applyFill="1" applyBorder="1" applyAlignment="1">
      <alignment horizontal="center" vertical="center" wrapText="1"/>
    </xf>
    <xf numFmtId="0" fontId="66" fillId="0" borderId="99" xfId="0" applyFont="1" applyBorder="1" applyAlignment="1">
      <alignment horizontal="left" vertical="center"/>
    </xf>
    <xf numFmtId="0" fontId="66" fillId="0" borderId="101" xfId="0" applyFont="1" applyBorder="1" applyAlignment="1">
      <alignment horizontal="left" vertical="center"/>
    </xf>
    <xf numFmtId="0" fontId="66" fillId="0" borderId="102" xfId="0" applyFont="1" applyBorder="1" applyAlignment="1">
      <alignment horizontal="left" vertical="center"/>
    </xf>
    <xf numFmtId="2" fontId="66" fillId="0" borderId="99" xfId="0" applyNumberFormat="1" applyFont="1" applyBorder="1" applyAlignment="1">
      <alignment horizontal="center" vertical="center" wrapText="1"/>
    </xf>
    <xf numFmtId="2" fontId="66" fillId="0" borderId="101" xfId="0" applyNumberFormat="1" applyFont="1" applyBorder="1" applyAlignment="1">
      <alignment horizontal="center" vertical="center" wrapText="1"/>
    </xf>
    <xf numFmtId="2" fontId="66" fillId="0" borderId="102" xfId="0" applyNumberFormat="1" applyFont="1" applyBorder="1" applyAlignment="1">
      <alignment horizontal="center" vertical="center" wrapText="1"/>
    </xf>
    <xf numFmtId="0" fontId="67" fillId="0" borderId="10" xfId="0" applyFont="1" applyBorder="1" applyAlignment="1">
      <alignment horizontal="center" vertical="center" wrapText="1"/>
    </xf>
    <xf numFmtId="0" fontId="67" fillId="0" borderId="11" xfId="0" applyFont="1" applyBorder="1" applyAlignment="1">
      <alignment horizontal="center" vertical="center" wrapText="1"/>
    </xf>
    <xf numFmtId="0" fontId="67" fillId="0" borderId="99" xfId="0" applyFont="1" applyBorder="1" applyAlignment="1">
      <alignment horizontal="left" vertical="center" wrapText="1"/>
    </xf>
    <xf numFmtId="0" fontId="67" fillId="0" borderId="101" xfId="0" applyFont="1" applyBorder="1" applyAlignment="1">
      <alignment horizontal="left" vertical="center" wrapText="1"/>
    </xf>
    <xf numFmtId="0" fontId="67" fillId="0" borderId="102" xfId="0" applyFont="1" applyBorder="1" applyAlignment="1">
      <alignment horizontal="left" vertical="center" wrapText="1"/>
    </xf>
    <xf numFmtId="0" fontId="76" fillId="39" borderId="10" xfId="0" applyFont="1" applyFill="1" applyBorder="1" applyAlignment="1">
      <alignment horizontal="center" vertical="center" wrapText="1"/>
    </xf>
    <xf numFmtId="0" fontId="76" fillId="39" borderId="11" xfId="0" applyFont="1" applyFill="1" applyBorder="1" applyAlignment="1">
      <alignment horizontal="center" vertical="center" wrapText="1"/>
    </xf>
    <xf numFmtId="0" fontId="66" fillId="4" borderId="95" xfId="0" applyFont="1" applyFill="1" applyBorder="1" applyAlignment="1">
      <alignment horizontal="center" vertical="center" wrapText="1"/>
    </xf>
    <xf numFmtId="0" fontId="66" fillId="4" borderId="5" xfId="0" applyFont="1" applyFill="1" applyBorder="1" applyAlignment="1">
      <alignment horizontal="center" vertical="center" wrapText="1"/>
    </xf>
    <xf numFmtId="0" fontId="66" fillId="4" borderId="10" xfId="0" applyFont="1" applyFill="1" applyBorder="1" applyAlignment="1">
      <alignment horizontal="center" vertical="center" wrapText="1"/>
    </xf>
    <xf numFmtId="0" fontId="76" fillId="39" borderId="12" xfId="0" applyFont="1" applyFill="1" applyBorder="1" applyAlignment="1">
      <alignment horizontal="center" vertical="center" wrapText="1"/>
    </xf>
    <xf numFmtId="0" fontId="66" fillId="39" borderId="95" xfId="0" applyFont="1" applyFill="1" applyBorder="1" applyAlignment="1">
      <alignment horizontal="center" vertical="center" wrapText="1"/>
    </xf>
    <xf numFmtId="0" fontId="66" fillId="39" borderId="96" xfId="0" applyFont="1" applyFill="1" applyBorder="1" applyAlignment="1">
      <alignment horizontal="center" vertical="center" wrapText="1"/>
    </xf>
    <xf numFmtId="0" fontId="66" fillId="39" borderId="5" xfId="0" applyFont="1" applyFill="1" applyBorder="1" applyAlignment="1">
      <alignment horizontal="center" vertical="center" wrapText="1"/>
    </xf>
    <xf numFmtId="0" fontId="66" fillId="39" borderId="6" xfId="0" applyFont="1" applyFill="1" applyBorder="1" applyAlignment="1">
      <alignment horizontal="center" vertical="center" wrapText="1"/>
    </xf>
    <xf numFmtId="0" fontId="66" fillId="39" borderId="10" xfId="0" applyFont="1" applyFill="1" applyBorder="1" applyAlignment="1">
      <alignment horizontal="center" vertical="center" wrapText="1"/>
    </xf>
    <xf numFmtId="0" fontId="66" fillId="39" borderId="12" xfId="0" applyFont="1" applyFill="1" applyBorder="1" applyAlignment="1">
      <alignment horizontal="center" vertical="center" wrapText="1"/>
    </xf>
    <xf numFmtId="0" fontId="66" fillId="39" borderId="97" xfId="0" applyFont="1" applyFill="1" applyBorder="1" applyAlignment="1">
      <alignment horizontal="center" vertical="center" wrapText="1"/>
    </xf>
    <xf numFmtId="0" fontId="66" fillId="39" borderId="16" xfId="0" applyFont="1" applyFill="1" applyBorder="1" applyAlignment="1">
      <alignment horizontal="center" vertical="center" wrapText="1"/>
    </xf>
    <xf numFmtId="0" fontId="66" fillId="39" borderId="15" xfId="0" applyFont="1" applyFill="1" applyBorder="1" applyAlignment="1">
      <alignment horizontal="center" vertical="center" wrapText="1"/>
    </xf>
    <xf numFmtId="0" fontId="66" fillId="0" borderId="99" xfId="0" applyFont="1" applyBorder="1" applyAlignment="1">
      <alignment horizontal="left" vertical="center" wrapText="1"/>
    </xf>
    <xf numFmtId="0" fontId="66" fillId="0" borderId="101" xfId="0" applyFont="1" applyBorder="1" applyAlignment="1">
      <alignment horizontal="left" vertical="center" wrapText="1"/>
    </xf>
    <xf numFmtId="0" fontId="66" fillId="0" borderId="95" xfId="0" applyFont="1" applyBorder="1" applyAlignment="1">
      <alignment horizontal="left"/>
    </xf>
    <xf numFmtId="0" fontId="66" fillId="0" borderId="3" xfId="0" applyFont="1" applyBorder="1" applyAlignment="1">
      <alignment horizontal="left"/>
    </xf>
    <xf numFmtId="0" fontId="66" fillId="0" borderId="96" xfId="0" applyFont="1" applyBorder="1" applyAlignment="1">
      <alignment horizontal="left"/>
    </xf>
    <xf numFmtId="0" fontId="66" fillId="0" borderId="99" xfId="0" applyFont="1" applyBorder="1" applyAlignment="1">
      <alignment horizontal="center"/>
    </xf>
    <xf numFmtId="0" fontId="66" fillId="0" borderId="101" xfId="0" applyFont="1" applyBorder="1" applyAlignment="1">
      <alignment horizontal="center"/>
    </xf>
    <xf numFmtId="0" fontId="66" fillId="0" borderId="102" xfId="0" applyFont="1" applyBorder="1" applyAlignment="1">
      <alignment horizontal="center"/>
    </xf>
    <xf numFmtId="0" fontId="66" fillId="4" borderId="97" xfId="0" applyFont="1" applyFill="1" applyBorder="1" applyAlignment="1">
      <alignment horizontal="center" vertical="center" wrapText="1"/>
    </xf>
    <xf numFmtId="0" fontId="66" fillId="4" borderId="16" xfId="0" applyFont="1" applyFill="1" applyBorder="1" applyAlignment="1">
      <alignment horizontal="center" vertical="center" wrapText="1"/>
    </xf>
    <xf numFmtId="0" fontId="66" fillId="4" borderId="15" xfId="0" applyFont="1" applyFill="1" applyBorder="1" applyAlignment="1">
      <alignment horizontal="center" vertical="center" wrapText="1"/>
    </xf>
    <xf numFmtId="0" fontId="79" fillId="4" borderId="95" xfId="0" applyFont="1" applyFill="1" applyBorder="1" applyAlignment="1">
      <alignment horizontal="center" vertical="center"/>
    </xf>
    <xf numFmtId="0" fontId="79" fillId="4" borderId="3" xfId="0" applyFont="1" applyFill="1" applyBorder="1" applyAlignment="1">
      <alignment horizontal="center" vertical="center"/>
    </xf>
    <xf numFmtId="0" fontId="79" fillId="4" borderId="96" xfId="0" applyFont="1" applyFill="1" applyBorder="1" applyAlignment="1">
      <alignment horizontal="center" vertical="center"/>
    </xf>
    <xf numFmtId="0" fontId="79" fillId="4" borderId="5" xfId="0" applyFont="1" applyFill="1" applyBorder="1" applyAlignment="1">
      <alignment horizontal="center" vertical="center"/>
    </xf>
    <xf numFmtId="0" fontId="79" fillId="4" borderId="0" xfId="0" applyFont="1" applyFill="1" applyAlignment="1">
      <alignment horizontal="center" vertical="center"/>
    </xf>
    <xf numFmtId="0" fontId="79" fillId="4" borderId="6" xfId="0" applyFont="1" applyFill="1" applyBorder="1" applyAlignment="1">
      <alignment horizontal="center" vertical="center"/>
    </xf>
    <xf numFmtId="0" fontId="79" fillId="4" borderId="10" xfId="0" applyFont="1" applyFill="1" applyBorder="1" applyAlignment="1">
      <alignment horizontal="center" vertical="center"/>
    </xf>
    <xf numFmtId="0" fontId="79" fillId="4" borderId="11" xfId="0" applyFont="1" applyFill="1" applyBorder="1" applyAlignment="1">
      <alignment horizontal="center" vertical="center"/>
    </xf>
    <xf numFmtId="0" fontId="79" fillId="4" borderId="12" xfId="0" applyFont="1" applyFill="1" applyBorder="1" applyAlignment="1">
      <alignment horizontal="center" vertical="center"/>
    </xf>
    <xf numFmtId="0" fontId="79" fillId="4" borderId="99" xfId="0" applyFont="1" applyFill="1" applyBorder="1" applyAlignment="1">
      <alignment horizontal="center"/>
    </xf>
    <xf numFmtId="0" fontId="79" fillId="4" borderId="102" xfId="0" applyFont="1" applyFill="1" applyBorder="1" applyAlignment="1">
      <alignment horizontal="center"/>
    </xf>
    <xf numFmtId="0" fontId="66" fillId="0" borderId="101" xfId="0" applyFont="1" applyBorder="1" applyAlignment="1">
      <alignment horizontal="left"/>
    </xf>
    <xf numFmtId="168" fontId="66" fillId="0" borderId="101" xfId="0" applyNumberFormat="1" applyFont="1" applyBorder="1" applyAlignment="1">
      <alignment horizontal="center" vertical="center" wrapText="1"/>
    </xf>
    <xf numFmtId="168" fontId="66" fillId="0" borderId="102" xfId="0" applyNumberFormat="1" applyFont="1" applyBorder="1" applyAlignment="1">
      <alignment horizontal="center" vertical="center" wrapText="1"/>
    </xf>
    <xf numFmtId="0" fontId="67" fillId="0" borderId="99" xfId="0" applyFont="1" applyBorder="1" applyAlignment="1">
      <alignment horizontal="center" vertical="center" wrapText="1"/>
    </xf>
    <xf numFmtId="0" fontId="67" fillId="0" borderId="101"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0" xfId="0" applyFont="1" applyAlignment="1">
      <alignment horizontal="center" vertical="center" wrapText="1"/>
    </xf>
    <xf numFmtId="0" fontId="79" fillId="4" borderId="97" xfId="0" applyFont="1" applyFill="1" applyBorder="1" applyAlignment="1">
      <alignment horizontal="center" vertical="center"/>
    </xf>
    <xf numFmtId="0" fontId="79" fillId="4" borderId="16" xfId="0" applyFont="1" applyFill="1" applyBorder="1" applyAlignment="1">
      <alignment horizontal="center" vertical="center"/>
    </xf>
    <xf numFmtId="0" fontId="79" fillId="4" borderId="15" xfId="0" applyFont="1" applyFill="1" applyBorder="1" applyAlignment="1">
      <alignment horizontal="center" vertical="center"/>
    </xf>
    <xf numFmtId="0" fontId="68" fillId="4" borderId="97" xfId="0" applyFont="1" applyFill="1" applyBorder="1" applyAlignment="1">
      <alignment horizontal="center" vertical="center"/>
    </xf>
    <xf numFmtId="0" fontId="68" fillId="4" borderId="15" xfId="0" applyFont="1" applyFill="1" applyBorder="1" applyAlignment="1">
      <alignment horizontal="center" vertical="center"/>
    </xf>
    <xf numFmtId="0" fontId="68" fillId="4" borderId="96" xfId="0" applyFont="1" applyFill="1" applyBorder="1" applyAlignment="1">
      <alignment horizontal="center" vertical="center"/>
    </xf>
    <xf numFmtId="0" fontId="68" fillId="4" borderId="12" xfId="0" applyFont="1" applyFill="1" applyBorder="1" applyAlignment="1">
      <alignment horizontal="center" vertical="center"/>
    </xf>
    <xf numFmtId="0" fontId="68" fillId="4" borderId="0" xfId="0" applyFont="1" applyFill="1" applyAlignment="1">
      <alignment horizontal="center" vertical="center"/>
    </xf>
    <xf numFmtId="0" fontId="68" fillId="4" borderId="11" xfId="0" applyFont="1" applyFill="1" applyBorder="1" applyAlignment="1">
      <alignment horizontal="center" vertical="center"/>
    </xf>
    <xf numFmtId="0" fontId="68" fillId="4" borderId="97" xfId="0" applyFont="1" applyFill="1" applyBorder="1" applyAlignment="1">
      <alignment horizontal="center" vertical="center" wrapText="1"/>
    </xf>
    <xf numFmtId="0" fontId="68" fillId="4" borderId="15" xfId="0" applyFont="1" applyFill="1" applyBorder="1" applyAlignment="1">
      <alignment horizontal="center" vertical="center" wrapText="1"/>
    </xf>
    <xf numFmtId="0" fontId="67" fillId="0" borderId="0" xfId="0" applyFont="1" applyAlignment="1">
      <alignment horizontal="center" vertical="center"/>
    </xf>
    <xf numFmtId="0" fontId="66" fillId="0" borderId="102" xfId="0" applyFont="1" applyBorder="1" applyAlignment="1">
      <alignment horizontal="left" vertical="center" wrapText="1"/>
    </xf>
    <xf numFmtId="0" fontId="81" fillId="0" borderId="0" xfId="0" applyFont="1" applyAlignment="1">
      <alignment vertical="center" wrapText="1"/>
    </xf>
    <xf numFmtId="0" fontId="65" fillId="0" borderId="99" xfId="0" applyFont="1" applyBorder="1" applyAlignment="1">
      <alignment horizontal="left" vertical="center"/>
    </xf>
    <xf numFmtId="0" fontId="65" fillId="0" borderId="101" xfId="0" applyFont="1" applyBorder="1" applyAlignment="1">
      <alignment horizontal="left" vertical="center"/>
    </xf>
    <xf numFmtId="0" fontId="65" fillId="0" borderId="10" xfId="0" applyFont="1" applyBorder="1" applyAlignment="1">
      <alignment horizontal="left" vertical="center"/>
    </xf>
    <xf numFmtId="0" fontId="65" fillId="0" borderId="11" xfId="0" applyFont="1" applyBorder="1" applyAlignment="1">
      <alignment horizontal="left" vertical="center"/>
    </xf>
    <xf numFmtId="0" fontId="65" fillId="0" borderId="12" xfId="0" applyFont="1" applyBorder="1" applyAlignment="1">
      <alignment horizontal="left" vertical="center"/>
    </xf>
    <xf numFmtId="10" fontId="66" fillId="4" borderId="99" xfId="28" applyNumberFormat="1" applyFont="1" applyFill="1" applyBorder="1" applyAlignment="1">
      <alignment horizontal="center" vertical="center" wrapText="1"/>
    </xf>
    <xf numFmtId="10" fontId="66" fillId="4" borderId="102" xfId="28" applyNumberFormat="1" applyFont="1" applyFill="1" applyBorder="1" applyAlignment="1">
      <alignment horizontal="center" vertical="center" wrapText="1"/>
    </xf>
    <xf numFmtId="0" fontId="67" fillId="0" borderId="95" xfId="0" applyFont="1" applyBorder="1" applyAlignment="1">
      <alignment horizontal="center" vertical="center" wrapText="1"/>
    </xf>
    <xf numFmtId="0" fontId="67" fillId="0" borderId="3" xfId="0" applyFont="1" applyBorder="1" applyAlignment="1">
      <alignment horizontal="center" vertical="center" wrapText="1"/>
    </xf>
    <xf numFmtId="0" fontId="67" fillId="0" borderId="96" xfId="0" applyFont="1" applyBorder="1" applyAlignment="1">
      <alignment horizontal="center" vertical="center" wrapText="1"/>
    </xf>
    <xf numFmtId="0" fontId="67" fillId="0" borderId="5" xfId="0" applyFont="1" applyBorder="1" applyAlignment="1">
      <alignment horizontal="center" vertical="center" wrapText="1"/>
    </xf>
    <xf numFmtId="0" fontId="67" fillId="0" borderId="6" xfId="0" applyFont="1" applyBorder="1" applyAlignment="1">
      <alignment horizontal="center" vertical="center" wrapText="1"/>
    </xf>
    <xf numFmtId="0" fontId="67" fillId="0" borderId="12" xfId="0" applyFont="1" applyBorder="1" applyAlignment="1">
      <alignment horizontal="center" vertical="center" wrapText="1"/>
    </xf>
    <xf numFmtId="0" fontId="90" fillId="4" borderId="99" xfId="0" applyFont="1" applyFill="1" applyBorder="1" applyAlignment="1" applyProtection="1">
      <alignment horizontal="center" vertical="center" wrapText="1"/>
      <protection locked="0"/>
    </xf>
    <xf numFmtId="0" fontId="90" fillId="4" borderId="101" xfId="0" applyFont="1" applyFill="1" applyBorder="1" applyAlignment="1" applyProtection="1">
      <alignment horizontal="center" vertical="center" wrapText="1"/>
      <protection locked="0"/>
    </xf>
    <xf numFmtId="0" fontId="90" fillId="4" borderId="102" xfId="0" applyFont="1" applyFill="1" applyBorder="1" applyAlignment="1" applyProtection="1">
      <alignment horizontal="center" vertical="center" wrapText="1"/>
      <protection locked="0"/>
    </xf>
    <xf numFmtId="0" fontId="66" fillId="4" borderId="99" xfId="28" applyFont="1" applyFill="1" applyBorder="1" applyAlignment="1">
      <alignment horizontal="center" vertical="center"/>
    </xf>
    <xf numFmtId="0" fontId="66" fillId="4" borderId="102" xfId="28" applyFont="1" applyFill="1" applyBorder="1" applyAlignment="1">
      <alignment horizontal="center" vertical="center"/>
    </xf>
    <xf numFmtId="0" fontId="67" fillId="4" borderId="99" xfId="28" applyFont="1" applyFill="1" applyBorder="1" applyAlignment="1">
      <alignment horizontal="left" vertical="center" wrapText="1"/>
    </xf>
    <xf numFmtId="0" fontId="67" fillId="4" borderId="101" xfId="28" applyFont="1" applyFill="1" applyBorder="1" applyAlignment="1">
      <alignment horizontal="left" vertical="center" wrapText="1"/>
    </xf>
    <xf numFmtId="0" fontId="67" fillId="4" borderId="102" xfId="28" applyFont="1" applyFill="1" applyBorder="1" applyAlignment="1">
      <alignment horizontal="left" vertical="center" wrapText="1"/>
    </xf>
    <xf numFmtId="0" fontId="67" fillId="4" borderId="99" xfId="28" applyFont="1" applyFill="1" applyBorder="1" applyAlignment="1">
      <alignment horizontal="center" vertical="center" wrapText="1"/>
    </xf>
    <xf numFmtId="0" fontId="67" fillId="4" borderId="101" xfId="28" applyFont="1" applyFill="1" applyBorder="1" applyAlignment="1">
      <alignment horizontal="center" vertical="center" wrapText="1"/>
    </xf>
    <xf numFmtId="0" fontId="67" fillId="4" borderId="102" xfId="28" applyFont="1" applyFill="1" applyBorder="1" applyAlignment="1">
      <alignment horizontal="center" vertical="center" wrapText="1"/>
    </xf>
    <xf numFmtId="0" fontId="90" fillId="4" borderId="99" xfId="0" applyFont="1" applyFill="1" applyBorder="1" applyAlignment="1" applyProtection="1">
      <alignment horizontal="center" wrapText="1"/>
      <protection locked="0"/>
    </xf>
    <xf numFmtId="0" fontId="90" fillId="4" borderId="101" xfId="0" applyFont="1" applyFill="1" applyBorder="1" applyAlignment="1" applyProtection="1">
      <alignment horizontal="center" wrapText="1"/>
      <protection locked="0"/>
    </xf>
    <xf numFmtId="0" fontId="90" fillId="4" borderId="102" xfId="0" applyFont="1" applyFill="1" applyBorder="1" applyAlignment="1" applyProtection="1">
      <alignment horizontal="center" wrapText="1"/>
      <protection locked="0"/>
    </xf>
    <xf numFmtId="10" fontId="3" fillId="4" borderId="99" xfId="28" applyNumberFormat="1" applyFont="1" applyFill="1" applyBorder="1" applyAlignment="1">
      <alignment horizontal="center" vertical="center" wrapText="1"/>
    </xf>
    <xf numFmtId="10" fontId="3" fillId="4" borderId="102" xfId="28" applyNumberFormat="1" applyFont="1" applyFill="1" applyBorder="1" applyAlignment="1">
      <alignment horizontal="center" vertical="center" wrapText="1"/>
    </xf>
    <xf numFmtId="0" fontId="65" fillId="4" borderId="99" xfId="28" applyFont="1" applyFill="1" applyBorder="1" applyAlignment="1">
      <alignment horizontal="left" vertical="center" wrapText="1"/>
    </xf>
    <xf numFmtId="0" fontId="65" fillId="4" borderId="101" xfId="28" applyFont="1" applyFill="1" applyBorder="1" applyAlignment="1">
      <alignment horizontal="left" vertical="center" wrapText="1"/>
    </xf>
    <xf numFmtId="0" fontId="65" fillId="4" borderId="102" xfId="28" applyFont="1" applyFill="1" applyBorder="1" applyAlignment="1">
      <alignment horizontal="left" vertical="center" wrapText="1"/>
    </xf>
    <xf numFmtId="0" fontId="84" fillId="0" borderId="3" xfId="30" applyFont="1" applyBorder="1" applyAlignment="1">
      <alignment horizontal="center" vertical="center"/>
    </xf>
    <xf numFmtId="0" fontId="84" fillId="0" borderId="0" xfId="30" applyFont="1" applyAlignment="1">
      <alignment horizontal="center" vertical="center"/>
    </xf>
    <xf numFmtId="0" fontId="84" fillId="0" borderId="11" xfId="30" applyFont="1" applyBorder="1" applyAlignment="1">
      <alignment horizontal="center" vertical="center"/>
    </xf>
    <xf numFmtId="0" fontId="0" fillId="0" borderId="3" xfId="30" applyFont="1" applyBorder="1" applyAlignment="1">
      <alignment horizontal="right"/>
    </xf>
    <xf numFmtId="0" fontId="1" fillId="0" borderId="3" xfId="30" applyBorder="1" applyAlignment="1">
      <alignment horizontal="right"/>
    </xf>
    <xf numFmtId="0" fontId="0" fillId="0" borderId="3" xfId="0" applyBorder="1" applyAlignment="1">
      <alignment horizontal="center"/>
    </xf>
    <xf numFmtId="0" fontId="0" fillId="0" borderId="96"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2" fillId="0" borderId="0" xfId="30" applyFont="1" applyAlignment="1">
      <alignment horizontal="right"/>
    </xf>
    <xf numFmtId="0" fontId="1" fillId="0" borderId="0" xfId="30" applyAlignment="1">
      <alignment horizontal="right"/>
    </xf>
    <xf numFmtId="0" fontId="2" fillId="0" borderId="11" xfId="30" applyFont="1" applyBorder="1" applyAlignment="1">
      <alignment horizontal="right"/>
    </xf>
    <xf numFmtId="0" fontId="65" fillId="4" borderId="97" xfId="0" applyFont="1" applyFill="1" applyBorder="1" applyAlignment="1">
      <alignment horizontal="center" wrapText="1"/>
    </xf>
    <xf numFmtId="0" fontId="65" fillId="4" borderId="16" xfId="0" applyFont="1" applyFill="1" applyBorder="1" applyAlignment="1">
      <alignment horizontal="center" wrapText="1"/>
    </xf>
    <xf numFmtId="0" fontId="65" fillId="4" borderId="97" xfId="0" applyFont="1" applyFill="1" applyBorder="1" applyAlignment="1">
      <alignment horizontal="center" vertical="center" wrapText="1"/>
    </xf>
    <xf numFmtId="0" fontId="65" fillId="4" borderId="16" xfId="0" applyFont="1" applyFill="1" applyBorder="1" applyAlignment="1">
      <alignment horizontal="center" vertical="center" wrapText="1"/>
    </xf>
    <xf numFmtId="0" fontId="65" fillId="4" borderId="97" xfId="0" applyFont="1" applyFill="1" applyBorder="1" applyAlignment="1">
      <alignment horizontal="center" vertical="center"/>
    </xf>
    <xf numFmtId="0" fontId="65" fillId="4" borderId="16" xfId="0" applyFont="1" applyFill="1" applyBorder="1" applyAlignment="1">
      <alignment horizontal="center" vertical="center"/>
    </xf>
    <xf numFmtId="0" fontId="65" fillId="4" borderId="5" xfId="0" applyFont="1" applyFill="1" applyBorder="1" applyAlignment="1">
      <alignment horizontal="left"/>
    </xf>
    <xf numFmtId="0" fontId="65" fillId="4" borderId="0" xfId="0" applyFont="1" applyFill="1" applyAlignment="1">
      <alignment horizontal="left"/>
    </xf>
    <xf numFmtId="0" fontId="85" fillId="41" borderId="99" xfId="0" applyFont="1" applyFill="1" applyBorder="1" applyAlignment="1">
      <alignment horizontal="center"/>
    </xf>
    <xf numFmtId="0" fontId="85" fillId="41" borderId="101" xfId="0" applyFont="1" applyFill="1" applyBorder="1" applyAlignment="1">
      <alignment horizontal="center"/>
    </xf>
    <xf numFmtId="0" fontId="85" fillId="41" borderId="102" xfId="0" applyFont="1" applyFill="1" applyBorder="1" applyAlignment="1">
      <alignment horizontal="center"/>
    </xf>
    <xf numFmtId="0" fontId="65" fillId="0" borderId="99" xfId="0" applyFont="1" applyBorder="1" applyAlignment="1">
      <alignment horizontal="center"/>
    </xf>
    <xf numFmtId="0" fontId="65" fillId="0" borderId="101" xfId="0" applyFont="1" applyBorder="1" applyAlignment="1">
      <alignment horizontal="center"/>
    </xf>
    <xf numFmtId="0" fontId="65" fillId="0" borderId="102" xfId="0" applyFont="1" applyBorder="1" applyAlignment="1">
      <alignment horizontal="center"/>
    </xf>
    <xf numFmtId="0" fontId="65" fillId="2" borderId="97" xfId="0" applyFont="1" applyFill="1" applyBorder="1" applyAlignment="1">
      <alignment horizontal="center" vertical="center"/>
    </xf>
    <xf numFmtId="0" fontId="65" fillId="2" borderId="16" xfId="0" applyFont="1" applyFill="1" applyBorder="1" applyAlignment="1">
      <alignment horizontal="center" vertical="center"/>
    </xf>
    <xf numFmtId="0" fontId="65" fillId="2" borderId="9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 fillId="3" borderId="195" xfId="0" applyFont="1" applyFill="1" applyBorder="1" applyAlignment="1">
      <alignment horizontal="left" vertical="center" wrapText="1"/>
    </xf>
    <xf numFmtId="0" fontId="3" fillId="3" borderId="0" xfId="0" applyFont="1" applyFill="1" applyAlignment="1">
      <alignment horizontal="left" vertical="center" wrapText="1"/>
    </xf>
    <xf numFmtId="0" fontId="3" fillId="3" borderId="6" xfId="0" applyFont="1" applyFill="1" applyBorder="1" applyAlignment="1">
      <alignment horizontal="left" vertical="center" wrapText="1"/>
    </xf>
    <xf numFmtId="0" fontId="3" fillId="0" borderId="192" xfId="0" applyFont="1" applyBorder="1" applyAlignment="1">
      <alignment horizontal="left"/>
    </xf>
    <xf numFmtId="0" fontId="3" fillId="0" borderId="0" xfId="0" applyFont="1" applyAlignment="1">
      <alignment horizontal="left"/>
    </xf>
    <xf numFmtId="0" fontId="3" fillId="0" borderId="6" xfId="0" applyFont="1" applyBorder="1" applyAlignment="1">
      <alignment horizontal="left"/>
    </xf>
    <xf numFmtId="0" fontId="65" fillId="2" borderId="95" xfId="0" applyFont="1" applyFill="1" applyBorder="1" applyAlignment="1">
      <alignment horizontal="left" vertical="center"/>
    </xf>
    <xf numFmtId="0" fontId="65" fillId="2" borderId="3" xfId="0" applyFont="1" applyFill="1" applyBorder="1" applyAlignment="1">
      <alignment horizontal="left" vertical="center"/>
    </xf>
    <xf numFmtId="0" fontId="65" fillId="2" borderId="96" xfId="0" applyFont="1" applyFill="1" applyBorder="1" applyAlignment="1">
      <alignment horizontal="left" vertical="center"/>
    </xf>
    <xf numFmtId="0" fontId="65" fillId="2" borderId="5" xfId="0" applyFont="1" applyFill="1" applyBorder="1" applyAlignment="1">
      <alignment horizontal="left" vertical="center"/>
    </xf>
    <xf numFmtId="0" fontId="65" fillId="2" borderId="0" xfId="0" applyFont="1" applyFill="1" applyAlignment="1">
      <alignment horizontal="left" vertical="center"/>
    </xf>
    <xf numFmtId="0" fontId="65" fillId="2" borderId="6" xfId="0" applyFont="1" applyFill="1" applyBorder="1" applyAlignment="1">
      <alignment horizontal="left" vertical="center"/>
    </xf>
    <xf numFmtId="0" fontId="3" fillId="0" borderId="5" xfId="0" applyFont="1" applyBorder="1" applyAlignment="1">
      <alignment horizontal="left" wrapText="1"/>
    </xf>
    <xf numFmtId="0" fontId="0" fillId="0" borderId="0" xfId="0" applyAlignment="1">
      <alignment horizontal="left" wrapText="1"/>
    </xf>
    <xf numFmtId="0" fontId="0" fillId="0" borderId="6" xfId="0" applyBorder="1" applyAlignment="1">
      <alignment horizontal="left" wrapText="1"/>
    </xf>
    <xf numFmtId="0" fontId="3" fillId="0" borderId="10" xfId="0" applyFont="1"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0" fillId="0" borderId="98" xfId="0" applyBorder="1" applyAlignment="1">
      <alignment horizontal="center"/>
    </xf>
    <xf numFmtId="0" fontId="65" fillId="0" borderId="98" xfId="0" applyFont="1" applyBorder="1" applyAlignment="1">
      <alignment horizontal="left"/>
    </xf>
    <xf numFmtId="0" fontId="0" fillId="0" borderId="98" xfId="0" applyBorder="1" applyAlignment="1">
      <alignment horizontal="center" vertical="center"/>
    </xf>
    <xf numFmtId="0" fontId="3" fillId="0" borderId="98" xfId="0" applyFont="1" applyBorder="1" applyAlignment="1">
      <alignment horizontal="center" vertical="center" wrapText="1"/>
    </xf>
    <xf numFmtId="0" fontId="0" fillId="0" borderId="98" xfId="0" applyBorder="1" applyAlignment="1">
      <alignment horizontal="center" vertical="center" wrapText="1"/>
    </xf>
    <xf numFmtId="0" fontId="0" fillId="0" borderId="97" xfId="0" applyBorder="1" applyAlignment="1">
      <alignment horizontal="center"/>
    </xf>
    <xf numFmtId="0" fontId="0" fillId="0" borderId="16" xfId="0" applyBorder="1" applyAlignment="1">
      <alignment horizontal="center"/>
    </xf>
    <xf numFmtId="0" fontId="0" fillId="0" borderId="15" xfId="0" applyBorder="1" applyAlignment="1">
      <alignment horizontal="center"/>
    </xf>
    <xf numFmtId="0" fontId="3" fillId="0" borderId="3" xfId="0" applyFont="1" applyBorder="1" applyAlignment="1">
      <alignment horizontal="left"/>
    </xf>
    <xf numFmtId="0" fontId="0" fillId="0" borderId="3" xfId="0" applyBorder="1" applyAlignment="1">
      <alignment horizontal="left"/>
    </xf>
    <xf numFmtId="0" fontId="0" fillId="0" borderId="0" xfId="0" applyAlignment="1">
      <alignment horizontal="left"/>
    </xf>
    <xf numFmtId="0" fontId="65" fillId="0" borderId="99" xfId="0" applyFont="1" applyBorder="1" applyAlignment="1">
      <alignment horizontal="left"/>
    </xf>
    <xf numFmtId="0" fontId="65" fillId="0" borderId="101" xfId="0" applyFont="1" applyBorder="1" applyAlignment="1">
      <alignment horizontal="left"/>
    </xf>
    <xf numFmtId="0" fontId="65" fillId="0" borderId="102" xfId="0" applyFont="1" applyBorder="1" applyAlignment="1">
      <alignment horizontal="left"/>
    </xf>
    <xf numFmtId="0" fontId="0" fillId="0" borderId="95" xfId="0" applyBorder="1" applyAlignment="1">
      <alignment horizontal="center"/>
    </xf>
    <xf numFmtId="0" fontId="65" fillId="0" borderId="98" xfId="0" applyFont="1" applyBorder="1" applyAlignment="1">
      <alignment horizontal="center"/>
    </xf>
    <xf numFmtId="0" fontId="65" fillId="0" borderId="98" xfId="0" applyFont="1" applyBorder="1" applyAlignment="1">
      <alignment horizontal="center" wrapText="1"/>
    </xf>
    <xf numFmtId="0" fontId="65" fillId="0" borderId="98" xfId="0" applyFont="1" applyBorder="1" applyAlignment="1">
      <alignment horizontal="center" vertical="center" wrapText="1"/>
    </xf>
    <xf numFmtId="0" fontId="65" fillId="0" borderId="98" xfId="0" applyFont="1" applyBorder="1" applyAlignment="1">
      <alignment horizontal="center" vertical="top" wrapText="1"/>
    </xf>
    <xf numFmtId="0" fontId="3" fillId="0" borderId="0" xfId="0" applyFont="1" applyAlignment="1">
      <alignment horizontal="left" vertical="center" wrapText="1"/>
    </xf>
    <xf numFmtId="0" fontId="3" fillId="0" borderId="0" xfId="0" applyFont="1" applyAlignment="1">
      <alignment horizontal="left" vertical="center"/>
    </xf>
    <xf numFmtId="0" fontId="3" fillId="4" borderId="99" xfId="28" applyFont="1" applyFill="1" applyBorder="1" applyAlignment="1">
      <alignment horizontal="center" vertical="center"/>
    </xf>
    <xf numFmtId="0" fontId="3" fillId="4" borderId="102" xfId="28" applyFont="1" applyFill="1" applyBorder="1" applyAlignment="1">
      <alignment horizontal="center" vertical="center"/>
    </xf>
    <xf numFmtId="0" fontId="24" fillId="4" borderId="99" xfId="0" applyFont="1" applyFill="1" applyBorder="1" applyAlignment="1" applyProtection="1">
      <alignment horizontal="center" wrapText="1"/>
      <protection locked="0"/>
    </xf>
    <xf numFmtId="0" fontId="24" fillId="4" borderId="101" xfId="0" applyFont="1" applyFill="1" applyBorder="1" applyAlignment="1" applyProtection="1">
      <alignment horizontal="center" wrapText="1"/>
      <protection locked="0"/>
    </xf>
    <xf numFmtId="0" fontId="24" fillId="4" borderId="102" xfId="0" applyFont="1" applyFill="1" applyBorder="1" applyAlignment="1" applyProtection="1">
      <alignment horizontal="center" wrapText="1"/>
      <protection locked="0"/>
    </xf>
    <xf numFmtId="0" fontId="24" fillId="4" borderId="99" xfId="0" applyFont="1" applyFill="1" applyBorder="1" applyAlignment="1" applyProtection="1">
      <alignment horizontal="center" vertical="center" wrapText="1"/>
      <protection locked="0"/>
    </xf>
    <xf numFmtId="0" fontId="24" fillId="4" borderId="101" xfId="0" applyFont="1" applyFill="1" applyBorder="1" applyAlignment="1" applyProtection="1">
      <alignment horizontal="center" vertical="center" wrapText="1"/>
      <protection locked="0"/>
    </xf>
    <xf numFmtId="0" fontId="24" fillId="4" borderId="102" xfId="0" applyFont="1" applyFill="1" applyBorder="1" applyAlignment="1" applyProtection="1">
      <alignment horizontal="center" vertical="center" wrapText="1"/>
      <protection locked="0"/>
    </xf>
    <xf numFmtId="0" fontId="65" fillId="24" borderId="98" xfId="0" applyFont="1" applyFill="1" applyBorder="1" applyAlignment="1">
      <alignment horizontal="center"/>
    </xf>
    <xf numFmtId="0" fontId="3" fillId="0" borderId="98" xfId="0" applyFont="1" applyBorder="1" applyAlignment="1">
      <alignment horizontal="center" vertical="center"/>
    </xf>
    <xf numFmtId="0" fontId="3" fillId="0" borderId="98" xfId="0" applyFont="1" applyBorder="1" applyAlignment="1">
      <alignment horizontal="left" vertical="center" wrapText="1"/>
    </xf>
    <xf numFmtId="0" fontId="0" fillId="0" borderId="98" xfId="0" applyBorder="1" applyAlignment="1">
      <alignment horizontal="left" vertical="center" wrapText="1"/>
    </xf>
    <xf numFmtId="0" fontId="0" fillId="0" borderId="98" xfId="0" applyBorder="1" applyAlignment="1">
      <alignment horizontal="left" vertical="center"/>
    </xf>
    <xf numFmtId="2" fontId="0" fillId="0" borderId="98" xfId="0" applyNumberFormat="1" applyBorder="1" applyAlignment="1">
      <alignment horizontal="center" vertical="center"/>
    </xf>
    <xf numFmtId="4" fontId="0" fillId="0" borderId="98" xfId="0" applyNumberFormat="1" applyBorder="1" applyAlignment="1">
      <alignment horizontal="center" vertical="center"/>
    </xf>
    <xf numFmtId="2" fontId="0" fillId="0" borderId="99" xfId="0" applyNumberFormat="1" applyBorder="1" applyAlignment="1">
      <alignment horizontal="center"/>
    </xf>
    <xf numFmtId="2" fontId="0" fillId="0" borderId="102" xfId="0" applyNumberFormat="1" applyBorder="1" applyAlignment="1">
      <alignment horizontal="center"/>
    </xf>
    <xf numFmtId="4" fontId="0" fillId="0" borderId="98" xfId="0" applyNumberFormat="1" applyBorder="1" applyAlignment="1">
      <alignment horizontal="center"/>
    </xf>
    <xf numFmtId="0" fontId="0" fillId="0" borderId="97" xfId="0" applyBorder="1" applyAlignment="1">
      <alignment horizontal="center" vertical="center"/>
    </xf>
    <xf numFmtId="0" fontId="0" fillId="0" borderId="97" xfId="0" applyBorder="1" applyAlignment="1">
      <alignment horizontal="left" vertical="center" wrapText="1"/>
    </xf>
    <xf numFmtId="0" fontId="0" fillId="44" borderId="98" xfId="0" applyFill="1" applyBorder="1" applyAlignment="1">
      <alignment horizontal="center" vertical="center"/>
    </xf>
    <xf numFmtId="0" fontId="0" fillId="7" borderId="98" xfId="0" applyFill="1" applyBorder="1" applyAlignment="1">
      <alignment horizontal="center" vertical="center"/>
    </xf>
    <xf numFmtId="0" fontId="3" fillId="24" borderId="98" xfId="0" applyFont="1" applyFill="1" applyBorder="1" applyAlignment="1">
      <alignment horizontal="center" vertical="top" wrapText="1"/>
    </xf>
    <xf numFmtId="0" fontId="0" fillId="24" borderId="98" xfId="0" applyFill="1" applyBorder="1" applyAlignment="1">
      <alignment horizontal="center" vertical="top" wrapText="1"/>
    </xf>
    <xf numFmtId="0" fontId="3" fillId="44" borderId="98" xfId="0" applyFont="1" applyFill="1" applyBorder="1" applyAlignment="1">
      <alignment horizontal="center"/>
    </xf>
    <xf numFmtId="0" fontId="0" fillId="44" borderId="98" xfId="0" applyFill="1" applyBorder="1" applyAlignment="1">
      <alignment horizontal="center"/>
    </xf>
    <xf numFmtId="0" fontId="0" fillId="7" borderId="98" xfId="0" applyFill="1" applyBorder="1" applyAlignment="1">
      <alignment horizontal="center"/>
    </xf>
    <xf numFmtId="0" fontId="3" fillId="24" borderId="98" xfId="0" applyFont="1" applyFill="1" applyBorder="1" applyAlignment="1">
      <alignment horizontal="center"/>
    </xf>
    <xf numFmtId="0" fontId="0" fillId="24" borderId="98" xfId="0" applyFill="1" applyBorder="1" applyAlignment="1">
      <alignment horizontal="center"/>
    </xf>
    <xf numFmtId="0" fontId="3" fillId="7" borderId="98" xfId="0" applyFont="1" applyFill="1" applyBorder="1" applyAlignment="1">
      <alignment horizontal="center" vertical="center"/>
    </xf>
    <xf numFmtId="0" fontId="3" fillId="24" borderId="98" xfId="0" applyFont="1" applyFill="1" applyBorder="1" applyAlignment="1">
      <alignment horizontal="center" vertical="center" wrapText="1"/>
    </xf>
    <xf numFmtId="0" fontId="0" fillId="0" borderId="99" xfId="0" applyBorder="1" applyAlignment="1">
      <alignment horizontal="center"/>
    </xf>
    <xf numFmtId="0" fontId="3" fillId="44" borderId="98" xfId="0" applyFont="1" applyFill="1" applyBorder="1" applyAlignment="1">
      <alignment horizontal="center" vertical="center"/>
    </xf>
    <xf numFmtId="0" fontId="0" fillId="7" borderId="99" xfId="0" applyFill="1" applyBorder="1" applyAlignment="1">
      <alignment horizontal="center" vertical="center"/>
    </xf>
    <xf numFmtId="4" fontId="3" fillId="44" borderId="98" xfId="0" applyNumberFormat="1" applyFont="1" applyFill="1" applyBorder="1" applyAlignment="1">
      <alignment horizontal="center"/>
    </xf>
    <xf numFmtId="10" fontId="0" fillId="7" borderId="98" xfId="0" applyNumberFormat="1" applyFill="1" applyBorder="1" applyAlignment="1">
      <alignment horizontal="center"/>
    </xf>
    <xf numFmtId="0" fontId="0" fillId="7" borderId="99" xfId="0" applyFill="1" applyBorder="1" applyAlignment="1">
      <alignment horizontal="center"/>
    </xf>
    <xf numFmtId="0" fontId="3" fillId="0" borderId="99" xfId="0" applyFont="1" applyBorder="1" applyAlignment="1">
      <alignment horizontal="center" vertical="center"/>
    </xf>
    <xf numFmtId="0" fontId="0" fillId="0" borderId="101" xfId="0" applyBorder="1" applyAlignment="1">
      <alignment horizontal="center" vertical="center"/>
    </xf>
    <xf numFmtId="0" fontId="0" fillId="0" borderId="102" xfId="0" applyBorder="1" applyAlignment="1">
      <alignment horizontal="center" vertical="center"/>
    </xf>
    <xf numFmtId="0" fontId="3" fillId="0" borderId="98" xfId="0" applyFont="1" applyBorder="1" applyAlignment="1">
      <alignment horizontal="center"/>
    </xf>
    <xf numFmtId="0" fontId="65" fillId="0" borderId="95" xfId="0" applyFont="1" applyBorder="1" applyAlignment="1">
      <alignment horizontal="center" vertical="center"/>
    </xf>
    <xf numFmtId="0" fontId="65" fillId="0" borderId="3" xfId="0" applyFont="1" applyBorder="1" applyAlignment="1">
      <alignment horizontal="center" vertical="center"/>
    </xf>
    <xf numFmtId="0" fontId="65" fillId="0" borderId="96" xfId="0" applyFont="1" applyBorder="1" applyAlignment="1">
      <alignment horizontal="center" vertical="center"/>
    </xf>
    <xf numFmtId="0" fontId="65" fillId="0" borderId="99" xfId="0" applyFont="1" applyBorder="1" applyAlignment="1">
      <alignment horizontal="center" vertical="center"/>
    </xf>
    <xf numFmtId="0" fontId="65" fillId="0" borderId="101" xfId="0" applyFont="1" applyBorder="1" applyAlignment="1">
      <alignment horizontal="center" vertical="center"/>
    </xf>
    <xf numFmtId="0" fontId="65" fillId="0" borderId="102" xfId="0" applyFont="1" applyBorder="1" applyAlignment="1">
      <alignment horizontal="center" vertical="center"/>
    </xf>
    <xf numFmtId="10" fontId="3" fillId="44" borderId="98" xfId="0" applyNumberFormat="1" applyFont="1" applyFill="1" applyBorder="1" applyAlignment="1">
      <alignment horizontal="center"/>
    </xf>
    <xf numFmtId="0" fontId="3" fillId="24" borderId="99" xfId="0" applyFont="1" applyFill="1" applyBorder="1" applyAlignment="1">
      <alignment horizontal="center"/>
    </xf>
    <xf numFmtId="0" fontId="3" fillId="24" borderId="101" xfId="0" applyFont="1" applyFill="1" applyBorder="1" applyAlignment="1">
      <alignment horizontal="center"/>
    </xf>
    <xf numFmtId="0" fontId="3" fillId="24" borderId="102" xfId="0" applyFont="1" applyFill="1" applyBorder="1" applyAlignment="1">
      <alignment horizontal="center"/>
    </xf>
    <xf numFmtId="0" fontId="0" fillId="24" borderId="101" xfId="0" applyFill="1" applyBorder="1" applyAlignment="1">
      <alignment horizontal="center"/>
    </xf>
    <xf numFmtId="0" fontId="0" fillId="24" borderId="102" xfId="0" applyFill="1" applyBorder="1" applyAlignment="1">
      <alignment horizontal="center"/>
    </xf>
    <xf numFmtId="0" fontId="0" fillId="24" borderId="98" xfId="0" applyFill="1" applyBorder="1" applyAlignment="1">
      <alignment horizontal="center" vertical="center"/>
    </xf>
    <xf numFmtId="2" fontId="0" fillId="24" borderId="98" xfId="0" applyNumberFormat="1" applyFill="1" applyBorder="1" applyAlignment="1">
      <alignment horizontal="center" vertical="center"/>
    </xf>
    <xf numFmtId="177" fontId="0" fillId="24" borderId="98" xfId="0" applyNumberFormat="1" applyFill="1" applyBorder="1" applyAlignment="1">
      <alignment horizontal="center" vertical="center"/>
    </xf>
    <xf numFmtId="0" fontId="3" fillId="44" borderId="98" xfId="0" applyFont="1" applyFill="1" applyBorder="1" applyAlignment="1">
      <alignment horizontal="center" vertical="center" wrapText="1"/>
    </xf>
    <xf numFmtId="0" fontId="65" fillId="0" borderId="99" xfId="0" applyFont="1" applyBorder="1" applyAlignment="1">
      <alignment horizontal="right" vertical="center"/>
    </xf>
    <xf numFmtId="0" fontId="65" fillId="0" borderId="102" xfId="0" applyFont="1" applyBorder="1" applyAlignment="1">
      <alignment horizontal="right" vertical="center"/>
    </xf>
    <xf numFmtId="0" fontId="0" fillId="0" borderId="98" xfId="0" applyBorder="1" applyAlignment="1">
      <alignment horizontal="left"/>
    </xf>
    <xf numFmtId="0" fontId="65" fillId="0" borderId="3" xfId="0" applyFont="1" applyBorder="1" applyAlignment="1">
      <alignment horizontal="center"/>
    </xf>
    <xf numFmtId="0" fontId="3" fillId="0" borderId="95" xfId="0" applyFont="1" applyBorder="1" applyAlignment="1">
      <alignment horizontal="left" vertical="center" wrapText="1" indent="3"/>
    </xf>
    <xf numFmtId="0" fontId="3" fillId="0" borderId="3" xfId="0" applyFont="1" applyBorder="1" applyAlignment="1">
      <alignment horizontal="left" vertical="center" wrapText="1" indent="3"/>
    </xf>
    <xf numFmtId="0" fontId="3" fillId="0" borderId="96" xfId="0" applyFont="1" applyBorder="1" applyAlignment="1">
      <alignment horizontal="left" vertical="center" wrapText="1" indent="3"/>
    </xf>
    <xf numFmtId="0" fontId="65" fillId="4" borderId="99" xfId="0" applyFont="1" applyFill="1" applyBorder="1" applyAlignment="1">
      <alignment horizontal="center"/>
    </xf>
    <xf numFmtId="0" fontId="65" fillId="4" borderId="101" xfId="0" applyFont="1" applyFill="1" applyBorder="1" applyAlignment="1">
      <alignment horizontal="center"/>
    </xf>
    <xf numFmtId="0" fontId="65" fillId="4" borderId="102" xfId="0" applyFont="1" applyFill="1" applyBorder="1" applyAlignment="1">
      <alignment horizontal="center"/>
    </xf>
    <xf numFmtId="0" fontId="66" fillId="0" borderId="77" xfId="0" applyFont="1" applyBorder="1" applyAlignment="1">
      <alignment horizontal="left" vertical="center"/>
    </xf>
    <xf numFmtId="0" fontId="66" fillId="0" borderId="80" xfId="0" applyFont="1" applyBorder="1" applyAlignment="1">
      <alignment horizontal="left" vertical="center"/>
    </xf>
    <xf numFmtId="0" fontId="66" fillId="0" borderId="81" xfId="0" applyFont="1" applyBorder="1" applyAlignment="1">
      <alignment horizontal="left" vertical="center"/>
    </xf>
    <xf numFmtId="0" fontId="66" fillId="0" borderId="165" xfId="0" applyFont="1" applyBorder="1" applyAlignment="1">
      <alignment horizontal="left" vertical="center"/>
    </xf>
    <xf numFmtId="0" fontId="66" fillId="0" borderId="78" xfId="0" applyFont="1" applyBorder="1" applyAlignment="1">
      <alignment horizontal="left" vertical="center"/>
    </xf>
    <xf numFmtId="0" fontId="66" fillId="0" borderId="79" xfId="0" applyFont="1" applyBorder="1" applyAlignment="1">
      <alignment horizontal="left" vertical="center"/>
    </xf>
    <xf numFmtId="0" fontId="66" fillId="0" borderId="88" xfId="0" applyFont="1" applyBorder="1" applyAlignment="1">
      <alignment horizontal="center" vertical="top" wrapText="1"/>
    </xf>
    <xf numFmtId="0" fontId="66" fillId="0" borderId="93" xfId="0" applyFont="1" applyBorder="1" applyAlignment="1">
      <alignment horizontal="center" vertical="top" wrapText="1"/>
    </xf>
    <xf numFmtId="0" fontId="66" fillId="0" borderId="82" xfId="0" applyFont="1" applyBorder="1" applyAlignment="1">
      <alignment horizontal="center"/>
    </xf>
    <xf numFmtId="0" fontId="66" fillId="0" borderId="75" xfId="0" applyFont="1" applyBorder="1" applyAlignment="1">
      <alignment horizontal="center"/>
    </xf>
    <xf numFmtId="0" fontId="66" fillId="0" borderId="100" xfId="0" applyFont="1" applyBorder="1" applyAlignment="1">
      <alignment horizontal="center" vertical="center" wrapText="1"/>
    </xf>
    <xf numFmtId="0" fontId="66" fillId="0" borderId="30" xfId="0" applyFont="1" applyBorder="1" applyAlignment="1">
      <alignment horizontal="center" vertical="center" wrapText="1"/>
    </xf>
    <xf numFmtId="0" fontId="66" fillId="0" borderId="82" xfId="0" applyFont="1" applyBorder="1" applyAlignment="1">
      <alignment horizontal="left" vertical="center"/>
    </xf>
    <xf numFmtId="0" fontId="66" fillId="0" borderId="87" xfId="0" applyFont="1" applyBorder="1" applyAlignment="1">
      <alignment horizontal="left" vertical="center"/>
    </xf>
    <xf numFmtId="0" fontId="66" fillId="0" borderId="75" xfId="0" applyFont="1" applyBorder="1" applyAlignment="1">
      <alignment horizontal="left" vertical="center"/>
    </xf>
    <xf numFmtId="0" fontId="66" fillId="0" borderId="77" xfId="0" applyFont="1" applyBorder="1" applyAlignment="1">
      <alignment horizontal="center" vertical="center"/>
    </xf>
    <xf numFmtId="0" fontId="66" fillId="0" borderId="41" xfId="0" applyFont="1" applyBorder="1" applyAlignment="1">
      <alignment horizontal="center" vertical="center"/>
    </xf>
    <xf numFmtId="0" fontId="66" fillId="0" borderId="0" xfId="0" applyFont="1" applyAlignment="1">
      <alignment horizontal="left" vertical="center" wrapText="1"/>
    </xf>
    <xf numFmtId="0" fontId="66" fillId="0" borderId="103" xfId="0" applyFont="1" applyBorder="1" applyAlignment="1">
      <alignment horizontal="left" vertical="center"/>
    </xf>
    <xf numFmtId="0" fontId="66" fillId="0" borderId="0" xfId="0" applyFont="1" applyAlignment="1">
      <alignment horizontal="left" vertical="center"/>
    </xf>
    <xf numFmtId="0" fontId="73" fillId="0" borderId="0" xfId="0" applyFont="1" applyAlignment="1">
      <alignment horizontal="center"/>
    </xf>
    <xf numFmtId="168" fontId="66" fillId="0" borderId="82" xfId="0" applyNumberFormat="1" applyFont="1" applyBorder="1" applyAlignment="1">
      <alignment horizontal="center" vertical="center"/>
    </xf>
    <xf numFmtId="168" fontId="66" fillId="0" borderId="55" xfId="0" applyNumberFormat="1" applyFont="1" applyBorder="1" applyAlignment="1">
      <alignment horizontal="center" vertical="center"/>
    </xf>
    <xf numFmtId="4" fontId="66" fillId="0" borderId="82" xfId="0" applyNumberFormat="1" applyFont="1" applyBorder="1" applyAlignment="1">
      <alignment horizontal="center" vertical="center"/>
    </xf>
    <xf numFmtId="4" fontId="66" fillId="0" borderId="55" xfId="0" applyNumberFormat="1" applyFont="1" applyBorder="1" applyAlignment="1">
      <alignment horizontal="center" vertical="center"/>
    </xf>
    <xf numFmtId="4" fontId="66" fillId="0" borderId="77" xfId="0" applyNumberFormat="1" applyFont="1" applyBorder="1" applyAlignment="1">
      <alignment horizontal="center" vertical="center"/>
    </xf>
    <xf numFmtId="4" fontId="66" fillId="0" borderId="41" xfId="0" applyNumberFormat="1" applyFont="1" applyBorder="1" applyAlignment="1">
      <alignment horizontal="center" vertical="center"/>
    </xf>
    <xf numFmtId="168" fontId="66" fillId="0" borderId="77" xfId="0" applyNumberFormat="1" applyFont="1" applyBorder="1" applyAlignment="1">
      <alignment horizontal="center" vertical="center"/>
    </xf>
    <xf numFmtId="168" fontId="66" fillId="0" borderId="41" xfId="0" applyNumberFormat="1" applyFont="1" applyBorder="1" applyAlignment="1">
      <alignment horizontal="center" vertical="center"/>
    </xf>
    <xf numFmtId="4" fontId="66" fillId="0" borderId="103" xfId="0" applyNumberFormat="1" applyFont="1" applyBorder="1" applyAlignment="1">
      <alignment horizontal="center" vertical="center"/>
    </xf>
    <xf numFmtId="4" fontId="66" fillId="0" borderId="6" xfId="0" applyNumberFormat="1" applyFont="1" applyBorder="1" applyAlignment="1">
      <alignment horizontal="center" vertical="center"/>
    </xf>
    <xf numFmtId="4" fontId="66" fillId="0" borderId="165" xfId="0" applyNumberFormat="1" applyFont="1" applyBorder="1" applyAlignment="1">
      <alignment horizontal="center" vertical="center"/>
    </xf>
    <xf numFmtId="4" fontId="66" fillId="0" borderId="39" xfId="0" applyNumberFormat="1" applyFont="1" applyBorder="1" applyAlignment="1">
      <alignment horizontal="center" vertical="center"/>
    </xf>
    <xf numFmtId="168" fontId="66" fillId="0" borderId="93" xfId="0" applyNumberFormat="1" applyFont="1" applyBorder="1" applyAlignment="1">
      <alignment horizontal="center" vertical="center"/>
    </xf>
    <xf numFmtId="168" fontId="66" fillId="0" borderId="30" xfId="0" applyNumberFormat="1" applyFont="1" applyBorder="1" applyAlignment="1">
      <alignment horizontal="center" vertical="center"/>
    </xf>
    <xf numFmtId="168" fontId="66" fillId="0" borderId="165" xfId="0" applyNumberFormat="1" applyFont="1" applyBorder="1" applyAlignment="1">
      <alignment horizontal="center" vertical="center"/>
    </xf>
    <xf numFmtId="168" fontId="66" fillId="0" borderId="39" xfId="0" applyNumberFormat="1" applyFont="1" applyBorder="1" applyAlignment="1">
      <alignment horizontal="center" vertical="center"/>
    </xf>
    <xf numFmtId="0" fontId="66" fillId="0" borderId="39" xfId="0" applyFont="1" applyBorder="1" applyAlignment="1">
      <alignment horizontal="center" vertical="center"/>
    </xf>
    <xf numFmtId="4" fontId="66" fillId="0" borderId="1" xfId="0" applyNumberFormat="1" applyFont="1" applyBorder="1" applyAlignment="1">
      <alignment horizontal="center" vertical="center"/>
    </xf>
    <xf numFmtId="0" fontId="66" fillId="0" borderId="21" xfId="0" applyFont="1" applyBorder="1" applyAlignment="1">
      <alignment horizontal="center" vertical="center"/>
    </xf>
    <xf numFmtId="4" fontId="66" fillId="0" borderId="21" xfId="0" applyNumberFormat="1" applyFont="1" applyBorder="1" applyAlignment="1">
      <alignment horizontal="center" vertical="center"/>
    </xf>
    <xf numFmtId="4" fontId="66" fillId="0" borderId="23" xfId="0" applyNumberFormat="1" applyFont="1" applyBorder="1" applyAlignment="1">
      <alignment horizontal="center" vertical="center"/>
    </xf>
    <xf numFmtId="4" fontId="66" fillId="0" borderId="24" xfId="0" applyNumberFormat="1" applyFont="1" applyBorder="1" applyAlignment="1">
      <alignment horizontal="center" vertical="center"/>
    </xf>
    <xf numFmtId="0" fontId="66" fillId="0" borderId="103" xfId="0" applyFont="1" applyBorder="1" applyAlignment="1">
      <alignment horizontal="left" vertical="center" wrapText="1"/>
    </xf>
    <xf numFmtId="0" fontId="66" fillId="0" borderId="76" xfId="0" applyFont="1" applyBorder="1" applyAlignment="1">
      <alignment horizontal="left" vertical="center" wrapText="1"/>
    </xf>
    <xf numFmtId="0" fontId="7" fillId="0" borderId="95" xfId="0" applyFont="1" applyBorder="1" applyAlignment="1">
      <alignment horizontal="center"/>
    </xf>
    <xf numFmtId="0" fontId="7" fillId="0" borderId="3" xfId="0" applyFont="1" applyBorder="1" applyAlignment="1">
      <alignment horizontal="center"/>
    </xf>
    <xf numFmtId="0" fontId="7" fillId="0" borderId="96"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12" xfId="0" applyFont="1" applyBorder="1" applyAlignment="1">
      <alignment horizontal="center"/>
    </xf>
    <xf numFmtId="0" fontId="66" fillId="4" borderId="99" xfId="28" applyFont="1" applyFill="1" applyBorder="1" applyAlignment="1">
      <alignment horizontal="left" vertical="center" wrapText="1"/>
    </xf>
    <xf numFmtId="0" fontId="66" fillId="4" borderId="101" xfId="28" applyFont="1" applyFill="1" applyBorder="1" applyAlignment="1">
      <alignment horizontal="left" vertical="center" wrapText="1"/>
    </xf>
    <xf numFmtId="0" fontId="66" fillId="4" borderId="102" xfId="28" applyFont="1" applyFill="1" applyBorder="1" applyAlignment="1">
      <alignment horizontal="left" vertical="center" wrapText="1"/>
    </xf>
    <xf numFmtId="0" fontId="12" fillId="0" borderId="0" xfId="28" applyFont="1" applyAlignment="1">
      <alignment horizontal="right" vertical="center"/>
    </xf>
    <xf numFmtId="0" fontId="41" fillId="21" borderId="142" xfId="28" applyFont="1" applyFill="1" applyBorder="1" applyAlignment="1">
      <alignment horizontal="center" vertical="center"/>
    </xf>
    <xf numFmtId="0" fontId="39" fillId="0" borderId="143" xfId="28" applyFont="1" applyBorder="1"/>
    <xf numFmtId="0" fontId="39" fillId="0" borderId="144" xfId="28" applyFont="1" applyBorder="1"/>
    <xf numFmtId="49" fontId="41" fillId="20" borderId="129" xfId="28" applyNumberFormat="1" applyFont="1" applyFill="1" applyBorder="1" applyAlignment="1">
      <alignment horizontal="left" vertical="center" wrapText="1"/>
    </xf>
    <xf numFmtId="49" fontId="41" fillId="20" borderId="138" xfId="28" applyNumberFormat="1" applyFont="1" applyFill="1" applyBorder="1" applyAlignment="1">
      <alignment horizontal="left" vertical="center" wrapText="1"/>
    </xf>
    <xf numFmtId="49" fontId="41" fillId="20" borderId="130" xfId="28" applyNumberFormat="1" applyFont="1" applyFill="1" applyBorder="1" applyAlignment="1">
      <alignment horizontal="left" vertical="center" wrapText="1"/>
    </xf>
    <xf numFmtId="0" fontId="41" fillId="21" borderId="143" xfId="28" applyFont="1" applyFill="1" applyBorder="1" applyAlignment="1">
      <alignment horizontal="center" vertical="center"/>
    </xf>
    <xf numFmtId="0" fontId="41" fillId="21" borderId="144" xfId="28" applyFont="1" applyFill="1" applyBorder="1" applyAlignment="1">
      <alignment horizontal="center" vertical="center"/>
    </xf>
    <xf numFmtId="49" fontId="41" fillId="0" borderId="119" xfId="28" applyNumberFormat="1" applyFont="1" applyBorder="1" applyAlignment="1">
      <alignment horizontal="left" vertical="center" wrapText="1"/>
    </xf>
    <xf numFmtId="49" fontId="41" fillId="0" borderId="120" xfId="28" applyNumberFormat="1" applyFont="1" applyBorder="1" applyAlignment="1">
      <alignment horizontal="left" vertical="center" wrapText="1"/>
    </xf>
    <xf numFmtId="49" fontId="41" fillId="0" borderId="121" xfId="28" applyNumberFormat="1" applyFont="1" applyBorder="1" applyAlignment="1">
      <alignment horizontal="left" vertical="center" wrapText="1"/>
    </xf>
    <xf numFmtId="0" fontId="39" fillId="0" borderId="120" xfId="28" applyFont="1" applyBorder="1"/>
    <xf numFmtId="0" fontId="39" fillId="0" borderId="121" xfId="28" applyFont="1" applyBorder="1"/>
    <xf numFmtId="0" fontId="39" fillId="0" borderId="138" xfId="28" applyFont="1" applyBorder="1"/>
    <xf numFmtId="0" fontId="39" fillId="0" borderId="130" xfId="28" applyFont="1" applyBorder="1"/>
    <xf numFmtId="0" fontId="31" fillId="25" borderId="125" xfId="28" applyFont="1" applyFill="1" applyBorder="1" applyAlignment="1">
      <alignment horizontal="center" vertical="center"/>
    </xf>
    <xf numFmtId="0" fontId="53" fillId="12" borderId="126" xfId="28" applyFont="1" applyFill="1" applyBorder="1"/>
    <xf numFmtId="0" fontId="53" fillId="12" borderId="127" xfId="28" applyFont="1" applyFill="1" applyBorder="1"/>
    <xf numFmtId="0" fontId="52" fillId="0" borderId="134" xfId="28" applyFont="1" applyBorder="1" applyAlignment="1">
      <alignment horizontal="left" vertical="center" wrapText="1"/>
    </xf>
    <xf numFmtId="0" fontId="32" fillId="0" borderId="135" xfId="28" applyFont="1" applyBorder="1"/>
    <xf numFmtId="166" fontId="52" fillId="0" borderId="134" xfId="28" applyNumberFormat="1" applyFont="1" applyBorder="1" applyAlignment="1">
      <alignment horizontal="center" vertical="center" wrapText="1"/>
    </xf>
    <xf numFmtId="0" fontId="32" fillId="0" borderId="137" xfId="28" applyFont="1" applyBorder="1"/>
    <xf numFmtId="0" fontId="52" fillId="0" borderId="129" xfId="28" applyFont="1" applyBorder="1" applyAlignment="1">
      <alignment horizontal="left" vertical="center" wrapText="1"/>
    </xf>
    <xf numFmtId="0" fontId="32" fillId="0" borderId="130" xfId="28" applyFont="1" applyBorder="1"/>
    <xf numFmtId="0" fontId="52" fillId="0" borderId="129" xfId="28" applyFont="1" applyBorder="1" applyAlignment="1">
      <alignment horizontal="center" vertical="center" wrapText="1"/>
    </xf>
    <xf numFmtId="0" fontId="32" fillId="0" borderId="132" xfId="28" applyFont="1" applyBorder="1"/>
    <xf numFmtId="0" fontId="41" fillId="0" borderId="142" xfId="28" applyFont="1" applyBorder="1" applyAlignment="1">
      <alignment horizontal="right" vertical="center"/>
    </xf>
    <xf numFmtId="49" fontId="62" fillId="0" borderId="99" xfId="28" applyNumberFormat="1" applyFont="1" applyBorder="1" applyAlignment="1">
      <alignment horizontal="left" vertical="center" wrapText="1"/>
    </xf>
    <xf numFmtId="0" fontId="39" fillId="0" borderId="101" xfId="28" applyFont="1" applyBorder="1"/>
    <xf numFmtId="0" fontId="39" fillId="0" borderId="102" xfId="28" applyFont="1" applyBorder="1"/>
    <xf numFmtId="0" fontId="62" fillId="21" borderId="142" xfId="28" applyFont="1" applyFill="1" applyBorder="1" applyAlignment="1">
      <alignment horizontal="center" vertical="center"/>
    </xf>
    <xf numFmtId="49" fontId="62" fillId="0" borderId="119" xfId="28" applyNumberFormat="1" applyFont="1" applyBorder="1" applyAlignment="1">
      <alignment horizontal="left" vertical="center" wrapText="1"/>
    </xf>
    <xf numFmtId="49" fontId="41" fillId="20" borderId="129" xfId="28" quotePrefix="1" applyNumberFormat="1" applyFont="1" applyFill="1" applyBorder="1" applyAlignment="1">
      <alignment horizontal="left" vertical="center" wrapText="1"/>
    </xf>
    <xf numFmtId="0" fontId="32" fillId="0" borderId="95" xfId="28" applyFont="1" applyBorder="1" applyAlignment="1">
      <alignment horizontal="center"/>
    </xf>
    <xf numFmtId="0" fontId="32" fillId="0" borderId="3" xfId="28" applyFont="1" applyBorder="1" applyAlignment="1">
      <alignment horizontal="center"/>
    </xf>
    <xf numFmtId="0" fontId="32" fillId="0" borderId="96" xfId="28" applyFont="1" applyBorder="1" applyAlignment="1">
      <alignment horizontal="center"/>
    </xf>
    <xf numFmtId="0" fontId="32" fillId="0" borderId="10" xfId="28" applyFont="1" applyBorder="1" applyAlignment="1">
      <alignment horizontal="center"/>
    </xf>
    <xf numFmtId="0" fontId="32" fillId="0" borderId="11" xfId="28" applyFont="1" applyBorder="1" applyAlignment="1">
      <alignment horizontal="center"/>
    </xf>
    <xf numFmtId="0" fontId="32" fillId="0" borderId="12" xfId="28" applyFont="1" applyBorder="1" applyAlignment="1">
      <alignment horizontal="center"/>
    </xf>
    <xf numFmtId="0" fontId="33" fillId="3" borderId="5" xfId="28" applyFont="1" applyFill="1" applyBorder="1" applyAlignment="1">
      <alignment horizontal="right"/>
    </xf>
    <xf numFmtId="0" fontId="33" fillId="3" borderId="0" xfId="28" applyFont="1" applyFill="1" applyAlignment="1">
      <alignment horizontal="right"/>
    </xf>
    <xf numFmtId="0" fontId="33" fillId="3" borderId="6" xfId="28" applyFont="1" applyFill="1" applyBorder="1" applyAlignment="1">
      <alignment horizontal="right"/>
    </xf>
    <xf numFmtId="0" fontId="32" fillId="0" borderId="99" xfId="28" applyFont="1" applyBorder="1" applyAlignment="1">
      <alignment horizontal="center"/>
    </xf>
    <xf numFmtId="0" fontId="32" fillId="0" borderId="101" xfId="28" applyFont="1" applyBorder="1" applyAlignment="1">
      <alignment horizontal="center"/>
    </xf>
    <xf numFmtId="0" fontId="32" fillId="0" borderId="102" xfId="28" applyFont="1" applyBorder="1" applyAlignment="1">
      <alignment horizontal="center"/>
    </xf>
    <xf numFmtId="0" fontId="26" fillId="4" borderId="5" xfId="8" applyFont="1" applyFill="1" applyBorder="1" applyAlignment="1">
      <alignment horizontal="left" vertical="center" wrapText="1"/>
    </xf>
    <xf numFmtId="0" fontId="26" fillId="4" borderId="10" xfId="8" applyFont="1" applyFill="1" applyBorder="1" applyAlignment="1">
      <alignment horizontal="left" vertical="center" wrapText="1"/>
    </xf>
    <xf numFmtId="166" fontId="50" fillId="12" borderId="27" xfId="35" applyFont="1" applyFill="1" applyBorder="1" applyAlignment="1">
      <alignment horizontal="center" vertical="center" wrapText="1"/>
    </xf>
    <xf numFmtId="166" fontId="50" fillId="12" borderId="28" xfId="35" applyFont="1" applyFill="1" applyBorder="1" applyAlignment="1">
      <alignment horizontal="center" vertical="center" wrapText="1"/>
    </xf>
    <xf numFmtId="166" fontId="50" fillId="12" borderId="29" xfId="35" applyFont="1" applyFill="1" applyBorder="1" applyAlignment="1">
      <alignment horizontal="center" vertical="center" wrapText="1"/>
    </xf>
    <xf numFmtId="0" fontId="33" fillId="23" borderId="99" xfId="28" quotePrefix="1" applyFont="1" applyFill="1" applyBorder="1" applyAlignment="1">
      <alignment horizontal="left" vertical="center"/>
    </xf>
    <xf numFmtId="0" fontId="33" fillId="23" borderId="101" xfId="28" quotePrefix="1" applyFont="1" applyFill="1" applyBorder="1" applyAlignment="1">
      <alignment horizontal="left" vertical="center"/>
    </xf>
    <xf numFmtId="14" fontId="45" fillId="4" borderId="99" xfId="28" applyNumberFormat="1" applyFont="1" applyFill="1" applyBorder="1" applyAlignment="1">
      <alignment horizontal="center" vertical="center" wrapText="1"/>
    </xf>
    <xf numFmtId="14" fontId="45" fillId="4" borderId="101" xfId="28" applyNumberFormat="1" applyFont="1" applyFill="1" applyBorder="1" applyAlignment="1">
      <alignment horizontal="center" vertical="center" wrapText="1"/>
    </xf>
    <xf numFmtId="14" fontId="45" fillId="4" borderId="58" xfId="28" applyNumberFormat="1" applyFont="1" applyFill="1" applyBorder="1" applyAlignment="1">
      <alignment horizontal="center" vertical="center" wrapText="1"/>
    </xf>
    <xf numFmtId="0" fontId="32" fillId="0" borderId="10" xfId="41" applyFont="1" applyBorder="1" applyAlignment="1">
      <alignment horizontal="center"/>
    </xf>
    <xf numFmtId="0" fontId="32" fillId="0" borderId="11" xfId="41" applyFont="1" applyBorder="1" applyAlignment="1">
      <alignment horizontal="center"/>
    </xf>
    <xf numFmtId="0" fontId="32" fillId="0" borderId="12" xfId="41" applyFont="1" applyBorder="1" applyAlignment="1">
      <alignment horizontal="center"/>
    </xf>
    <xf numFmtId="166" fontId="50" fillId="12" borderId="57" xfId="35" applyFont="1" applyFill="1" applyBorder="1" applyAlignment="1">
      <alignment horizontal="center" vertical="center" wrapText="1"/>
    </xf>
    <xf numFmtId="14" fontId="45" fillId="4" borderId="37" xfId="41" applyNumberFormat="1" applyFont="1" applyFill="1" applyBorder="1" applyAlignment="1">
      <alignment horizontal="center" vertical="center" wrapText="1"/>
    </xf>
    <xf numFmtId="14" fontId="45" fillId="4" borderId="108" xfId="41" applyNumberFormat="1" applyFont="1" applyFill="1" applyBorder="1" applyAlignment="1">
      <alignment horizontal="center" vertical="center" wrapText="1"/>
    </xf>
    <xf numFmtId="14" fontId="45" fillId="4" borderId="56" xfId="41" applyNumberFormat="1" applyFont="1" applyFill="1" applyBorder="1" applyAlignment="1">
      <alignment horizontal="center" vertical="center" wrapText="1"/>
    </xf>
    <xf numFmtId="0" fontId="49" fillId="4" borderId="3" xfId="8" applyFont="1" applyFill="1" applyBorder="1" applyAlignment="1">
      <alignment horizontal="left" vertical="center" wrapText="1"/>
    </xf>
    <xf numFmtId="0" fontId="33" fillId="3" borderId="5" xfId="41" applyFont="1" applyFill="1" applyBorder="1" applyAlignment="1">
      <alignment horizontal="right" vertical="center"/>
    </xf>
    <xf numFmtId="0" fontId="33" fillId="3" borderId="0" xfId="41" applyFont="1" applyFill="1" applyAlignment="1">
      <alignment horizontal="right" vertical="center"/>
    </xf>
    <xf numFmtId="0" fontId="33" fillId="3" borderId="6" xfId="41" applyFont="1" applyFill="1" applyBorder="1" applyAlignment="1">
      <alignment horizontal="right" vertical="center"/>
    </xf>
    <xf numFmtId="0" fontId="7" fillId="2" borderId="95" xfId="10" applyFont="1" applyFill="1" applyBorder="1" applyAlignment="1">
      <alignment horizontal="center" vertical="center"/>
    </xf>
    <xf numFmtId="0" fontId="7" fillId="2" borderId="3" xfId="10" applyFont="1" applyFill="1" applyBorder="1" applyAlignment="1">
      <alignment horizontal="center" vertical="center"/>
    </xf>
    <xf numFmtId="0" fontId="7" fillId="2" borderId="96" xfId="10" applyFont="1" applyFill="1" applyBorder="1" applyAlignment="1">
      <alignment horizontal="center" vertical="center"/>
    </xf>
    <xf numFmtId="0" fontId="70" fillId="0" borderId="95" xfId="0" applyFont="1" applyBorder="1" applyAlignment="1">
      <alignment horizontal="center" vertical="top" wrapText="1"/>
    </xf>
    <xf numFmtId="0" fontId="70" fillId="0" borderId="3" xfId="0" applyFont="1" applyBorder="1" applyAlignment="1">
      <alignment horizontal="center" vertical="top" wrapText="1"/>
    </xf>
    <xf numFmtId="0" fontId="70" fillId="0" borderId="96" xfId="0" applyFont="1" applyBorder="1" applyAlignment="1">
      <alignment horizontal="center" vertical="top" wrapText="1"/>
    </xf>
    <xf numFmtId="0" fontId="70" fillId="0" borderId="5" xfId="0" applyFont="1" applyBorder="1" applyAlignment="1">
      <alignment horizontal="center" vertical="top" wrapText="1"/>
    </xf>
    <xf numFmtId="0" fontId="70" fillId="0" borderId="0" xfId="0" applyFont="1" applyAlignment="1">
      <alignment horizontal="center" vertical="top" wrapText="1"/>
    </xf>
    <xf numFmtId="0" fontId="70" fillId="0" borderId="6" xfId="0" applyFont="1" applyBorder="1" applyAlignment="1">
      <alignment horizontal="center" vertical="top" wrapText="1"/>
    </xf>
    <xf numFmtId="0" fontId="70" fillId="0" borderId="10" xfId="0" applyFont="1" applyBorder="1" applyAlignment="1">
      <alignment horizontal="center" vertical="top" wrapText="1"/>
    </xf>
    <xf numFmtId="0" fontId="70" fillId="0" borderId="11" xfId="0" applyFont="1" applyBorder="1" applyAlignment="1">
      <alignment horizontal="center" vertical="top" wrapText="1"/>
    </xf>
    <xf numFmtId="0" fontId="70" fillId="0" borderId="12" xfId="0" applyFont="1" applyBorder="1" applyAlignment="1">
      <alignment horizontal="center" vertical="top" wrapText="1"/>
    </xf>
    <xf numFmtId="0" fontId="7" fillId="2" borderId="37" xfId="10" applyFont="1" applyFill="1" applyBorder="1" applyAlignment="1">
      <alignment horizontal="center" vertical="center"/>
    </xf>
    <xf numFmtId="0" fontId="7" fillId="2" borderId="108" xfId="10" applyFont="1" applyFill="1" applyBorder="1" applyAlignment="1">
      <alignment horizontal="center" vertical="center"/>
    </xf>
    <xf numFmtId="0" fontId="7" fillId="2" borderId="56" xfId="10" applyFont="1" applyFill="1" applyBorder="1" applyAlignment="1">
      <alignment horizontal="center" vertical="center"/>
    </xf>
    <xf numFmtId="167" fontId="66" fillId="28" borderId="0" xfId="45" applyNumberFormat="1" applyFont="1" applyFill="1" applyAlignment="1">
      <alignment horizontal="center" vertical="center"/>
    </xf>
    <xf numFmtId="0" fontId="67" fillId="0" borderId="0" xfId="45" applyFont="1" applyAlignment="1">
      <alignment horizontal="center" vertical="center" wrapText="1"/>
    </xf>
    <xf numFmtId="0" fontId="68" fillId="28" borderId="168" xfId="12" applyFont="1" applyFill="1" applyBorder="1" applyAlignment="1">
      <alignment horizontal="center" vertical="center"/>
    </xf>
    <xf numFmtId="0" fontId="68" fillId="28" borderId="169" xfId="12" applyFont="1" applyFill="1" applyBorder="1" applyAlignment="1">
      <alignment horizontal="center" vertical="center"/>
    </xf>
    <xf numFmtId="0" fontId="68" fillId="29" borderId="82" xfId="12" applyFont="1" applyFill="1" applyBorder="1" applyAlignment="1">
      <alignment horizontal="center" vertical="center"/>
    </xf>
    <xf numFmtId="0" fontId="68" fillId="29" borderId="75" xfId="12" applyFont="1" applyFill="1" applyBorder="1" applyAlignment="1">
      <alignment horizontal="center" vertical="center"/>
    </xf>
    <xf numFmtId="0" fontId="68" fillId="0" borderId="0" xfId="12" applyFont="1" applyAlignment="1">
      <alignment horizontal="left" vertical="center" wrapText="1"/>
    </xf>
    <xf numFmtId="0" fontId="68" fillId="31" borderId="82" xfId="12" applyFont="1" applyFill="1" applyBorder="1" applyAlignment="1">
      <alignment horizontal="center" vertical="center"/>
    </xf>
    <xf numFmtId="0" fontId="68" fillId="31" borderId="75" xfId="12" applyFont="1" applyFill="1" applyBorder="1" applyAlignment="1">
      <alignment horizontal="center" vertical="center"/>
    </xf>
    <xf numFmtId="0" fontId="68" fillId="30" borderId="82" xfId="12" applyFont="1" applyFill="1" applyBorder="1" applyAlignment="1">
      <alignment horizontal="center" vertical="center"/>
    </xf>
    <xf numFmtId="0" fontId="68" fillId="30" borderId="75" xfId="12" applyFont="1" applyFill="1" applyBorder="1" applyAlignment="1">
      <alignment horizontal="center" vertical="center"/>
    </xf>
    <xf numFmtId="0" fontId="72" fillId="35" borderId="82" xfId="12" applyFont="1" applyFill="1" applyBorder="1" applyAlignment="1">
      <alignment horizontal="center" vertical="center"/>
    </xf>
    <xf numFmtId="0" fontId="72" fillId="35" borderId="75" xfId="12" applyFont="1" applyFill="1" applyBorder="1" applyAlignment="1">
      <alignment horizontal="center" vertical="center"/>
    </xf>
    <xf numFmtId="0" fontId="72" fillId="34" borderId="82" xfId="12" applyFont="1" applyFill="1" applyBorder="1" applyAlignment="1">
      <alignment horizontal="center" vertical="center"/>
    </xf>
    <xf numFmtId="0" fontId="72" fillId="34" borderId="75" xfId="12" applyFont="1" applyFill="1" applyBorder="1" applyAlignment="1">
      <alignment horizontal="center" vertical="center"/>
    </xf>
    <xf numFmtId="167" fontId="66" fillId="28" borderId="0" xfId="45" applyNumberFormat="1" applyFont="1" applyFill="1" applyAlignment="1">
      <alignment horizontal="left" vertical="center"/>
    </xf>
    <xf numFmtId="0" fontId="16" fillId="4" borderId="7" xfId="12" applyFont="1" applyFill="1" applyBorder="1" applyAlignment="1" applyProtection="1">
      <alignment horizontal="center"/>
      <protection hidden="1"/>
    </xf>
    <xf numFmtId="0" fontId="16" fillId="4" borderId="8" xfId="12" applyFont="1" applyFill="1" applyBorder="1" applyAlignment="1" applyProtection="1">
      <alignment horizontal="center"/>
      <protection hidden="1"/>
    </xf>
    <xf numFmtId="0" fontId="16" fillId="4" borderId="9" xfId="12" applyFont="1" applyFill="1" applyBorder="1" applyAlignment="1" applyProtection="1">
      <alignment horizontal="center"/>
      <protection hidden="1"/>
    </xf>
    <xf numFmtId="0" fontId="19" fillId="0" borderId="22" xfId="12" applyFont="1" applyBorder="1" applyAlignment="1" applyProtection="1">
      <alignment horizontal="center" vertical="center" wrapText="1"/>
      <protection hidden="1"/>
    </xf>
    <xf numFmtId="0" fontId="19" fillId="0" borderId="23" xfId="12" applyFont="1" applyBorder="1" applyAlignment="1" applyProtection="1">
      <alignment horizontal="center" vertical="center" wrapText="1"/>
      <protection hidden="1"/>
    </xf>
    <xf numFmtId="0" fontId="19" fillId="0" borderId="24" xfId="12" applyFont="1" applyBorder="1" applyAlignment="1" applyProtection="1">
      <alignment horizontal="center" vertical="center" wrapText="1"/>
      <protection hidden="1"/>
    </xf>
    <xf numFmtId="0" fontId="22" fillId="0" borderId="10" xfId="12" applyFont="1" applyBorder="1" applyAlignment="1" applyProtection="1">
      <alignment horizontal="left" vertical="center" wrapText="1"/>
      <protection hidden="1"/>
    </xf>
    <xf numFmtId="0" fontId="22" fillId="0" borderId="11" xfId="12" applyFont="1" applyBorder="1" applyAlignment="1" applyProtection="1">
      <alignment horizontal="left" vertical="center" wrapText="1"/>
      <protection hidden="1"/>
    </xf>
    <xf numFmtId="0" fontId="19" fillId="10" borderId="44" xfId="12" applyFont="1" applyFill="1" applyBorder="1" applyAlignment="1" applyProtection="1">
      <alignment horizontal="center" vertical="center" wrapText="1"/>
      <protection hidden="1"/>
    </xf>
    <xf numFmtId="0" fontId="19" fillId="10" borderId="26" xfId="12" applyFont="1" applyFill="1" applyBorder="1" applyAlignment="1" applyProtection="1">
      <alignment horizontal="center" vertical="center" wrapText="1"/>
      <protection hidden="1"/>
    </xf>
    <xf numFmtId="0" fontId="19" fillId="10" borderId="45" xfId="12" applyFont="1" applyFill="1" applyBorder="1" applyAlignment="1" applyProtection="1">
      <alignment horizontal="center" vertical="center" wrapText="1"/>
      <protection hidden="1"/>
    </xf>
    <xf numFmtId="0" fontId="19" fillId="10" borderId="46" xfId="12" applyFont="1" applyFill="1" applyBorder="1" applyAlignment="1" applyProtection="1">
      <alignment horizontal="center" vertical="center" wrapText="1"/>
      <protection hidden="1"/>
    </xf>
    <xf numFmtId="0" fontId="19" fillId="10" borderId="47" xfId="12" applyFont="1" applyFill="1" applyBorder="1" applyAlignment="1" applyProtection="1">
      <alignment horizontal="center" vertical="center" wrapText="1"/>
      <protection hidden="1"/>
    </xf>
    <xf numFmtId="0" fontId="19" fillId="10" borderId="19" xfId="12" applyFont="1" applyFill="1" applyBorder="1" applyAlignment="1" applyProtection="1">
      <alignment horizontal="center" vertical="center" wrapText="1"/>
      <protection hidden="1"/>
    </xf>
    <xf numFmtId="0" fontId="19" fillId="10" borderId="21" xfId="12" applyFont="1" applyFill="1" applyBorder="1" applyAlignment="1" applyProtection="1">
      <alignment horizontal="center" vertical="center" wrapText="1"/>
      <protection hidden="1"/>
    </xf>
    <xf numFmtId="0" fontId="25" fillId="11" borderId="5" xfId="12" applyFont="1" applyFill="1" applyBorder="1" applyAlignment="1" applyProtection="1">
      <alignment horizontal="left" vertical="center" wrapText="1"/>
      <protection hidden="1"/>
    </xf>
    <xf numFmtId="0" fontId="25" fillId="11" borderId="0" xfId="12" applyFont="1" applyFill="1" applyAlignment="1" applyProtection="1">
      <alignment horizontal="left" vertical="center" wrapText="1"/>
      <protection hidden="1"/>
    </xf>
    <xf numFmtId="0" fontId="25" fillId="11" borderId="6" xfId="12" applyFont="1" applyFill="1" applyBorder="1" applyAlignment="1" applyProtection="1">
      <alignment horizontal="left" vertical="center" wrapText="1"/>
      <protection hidden="1"/>
    </xf>
    <xf numFmtId="0" fontId="19" fillId="3" borderId="0" xfId="12" applyFont="1" applyFill="1" applyAlignment="1" applyProtection="1">
      <alignment horizontal="left" vertical="distributed"/>
      <protection hidden="1"/>
    </xf>
    <xf numFmtId="0" fontId="19" fillId="3" borderId="6" xfId="12" applyFont="1" applyFill="1" applyBorder="1" applyAlignment="1" applyProtection="1">
      <alignment horizontal="left" vertical="distributed"/>
      <protection hidden="1"/>
    </xf>
    <xf numFmtId="0" fontId="18" fillId="3" borderId="5" xfId="12" applyFont="1" applyFill="1" applyBorder="1" applyAlignment="1" applyProtection="1">
      <alignment horizontal="left" vertical="center" wrapText="1"/>
      <protection hidden="1"/>
    </xf>
    <xf numFmtId="0" fontId="18" fillId="3" borderId="0" xfId="12" applyFont="1" applyFill="1" applyAlignment="1" applyProtection="1">
      <alignment horizontal="left" vertical="center" wrapText="1"/>
      <protection hidden="1"/>
    </xf>
    <xf numFmtId="0" fontId="18" fillId="3" borderId="5" xfId="12" applyFont="1" applyFill="1" applyBorder="1" applyAlignment="1" applyProtection="1">
      <alignment horizontal="left" vertical="center"/>
      <protection hidden="1"/>
    </xf>
    <xf numFmtId="0" fontId="18" fillId="3" borderId="0" xfId="12" applyFont="1" applyFill="1" applyAlignment="1" applyProtection="1">
      <alignment horizontal="left" vertical="center"/>
      <protection hidden="1"/>
    </xf>
    <xf numFmtId="166" fontId="57" fillId="0" borderId="0" xfId="8" applyNumberFormat="1" applyFont="1" applyAlignment="1">
      <alignment horizontal="center" vertical="center"/>
    </xf>
    <xf numFmtId="0" fontId="54" fillId="0" borderId="172" xfId="28" applyFont="1" applyBorder="1" applyAlignment="1">
      <alignment horizontal="center" vertical="center" wrapText="1"/>
    </xf>
    <xf numFmtId="0" fontId="54" fillId="0" borderId="120" xfId="28" applyFont="1" applyBorder="1" applyAlignment="1">
      <alignment horizontal="center" vertical="center"/>
    </xf>
    <xf numFmtId="0" fontId="54" fillId="0" borderId="121" xfId="28" applyFont="1" applyBorder="1" applyAlignment="1">
      <alignment horizontal="center" vertical="center"/>
    </xf>
    <xf numFmtId="0" fontId="54" fillId="0" borderId="173" xfId="28" applyFont="1" applyBorder="1" applyAlignment="1">
      <alignment horizontal="center" vertical="center"/>
    </xf>
    <xf numFmtId="0" fontId="54" fillId="0" borderId="123" xfId="28" applyFont="1" applyBorder="1" applyAlignment="1">
      <alignment horizontal="center" vertical="center"/>
    </xf>
    <xf numFmtId="0" fontId="54" fillId="0" borderId="124" xfId="28" applyFont="1" applyBorder="1" applyAlignment="1">
      <alignment horizontal="center" vertical="center"/>
    </xf>
    <xf numFmtId="0" fontId="7" fillId="3" borderId="0" xfId="10" applyFont="1" applyFill="1" applyAlignment="1">
      <alignment horizontal="center" vertical="center"/>
    </xf>
  </cellXfs>
  <cellStyles count="47">
    <cellStyle name="Normal" xfId="0" builtinId="0"/>
    <cellStyle name="Normal 10" xfId="12" xr:uid="{00000000-0005-0000-0000-000002000000}"/>
    <cellStyle name="Normal 10 4" xfId="22" xr:uid="{00000000-0005-0000-0000-000003000000}"/>
    <cellStyle name="Normal 11 4" xfId="27" xr:uid="{00000000-0005-0000-0000-000004000000}"/>
    <cellStyle name="Normal 12 2 5" xfId="18" xr:uid="{00000000-0005-0000-0000-000005000000}"/>
    <cellStyle name="Normal 18" xfId="28" xr:uid="{00000000-0005-0000-0000-000006000000}"/>
    <cellStyle name="Normal 2" xfId="4" xr:uid="{00000000-0005-0000-0000-000007000000}"/>
    <cellStyle name="Normal 2 10" xfId="10" xr:uid="{00000000-0005-0000-0000-000008000000}"/>
    <cellStyle name="Normal 2 2" xfId="8" xr:uid="{00000000-0005-0000-0000-000009000000}"/>
    <cellStyle name="Normal 2 2 10" xfId="36" xr:uid="{00000000-0005-0000-0000-00000A000000}"/>
    <cellStyle name="Normal 2 2 25" xfId="23" xr:uid="{00000000-0005-0000-0000-00000B000000}"/>
    <cellStyle name="Normal 2 3" xfId="32" xr:uid="{00000000-0005-0000-0000-00000C000000}"/>
    <cellStyle name="Normal 2 5" xfId="44" xr:uid="{00000000-0005-0000-0000-00000D000000}"/>
    <cellStyle name="Normal 22" xfId="16" xr:uid="{00000000-0005-0000-0000-00000E000000}"/>
    <cellStyle name="Normal 22 3" xfId="38" xr:uid="{00000000-0005-0000-0000-00000F000000}"/>
    <cellStyle name="Normal 3" xfId="3" xr:uid="{00000000-0005-0000-0000-000010000000}"/>
    <cellStyle name="Normal 30 2" xfId="21" xr:uid="{00000000-0005-0000-0000-000011000000}"/>
    <cellStyle name="Normal 31 2 2" xfId="19" xr:uid="{00000000-0005-0000-0000-000012000000}"/>
    <cellStyle name="Normal 4" xfId="9" xr:uid="{00000000-0005-0000-0000-000013000000}"/>
    <cellStyle name="Normal 5" xfId="40" xr:uid="{00000000-0005-0000-0000-000014000000}"/>
    <cellStyle name="Normal 6" xfId="31" xr:uid="{00000000-0005-0000-0000-000015000000}"/>
    <cellStyle name="Normal 7" xfId="41" xr:uid="{00000000-0005-0000-0000-000016000000}"/>
    <cellStyle name="Normal 8" xfId="1" xr:uid="{00000000-0005-0000-0000-000017000000}"/>
    <cellStyle name="Normal 80" xfId="30" xr:uid="{00000000-0005-0000-0000-000018000000}"/>
    <cellStyle name="Normal 9" xfId="45" xr:uid="{00000000-0005-0000-0000-000019000000}"/>
    <cellStyle name="Porcentagem 2" xfId="11" xr:uid="{00000000-0005-0000-0000-00001B000000}"/>
    <cellStyle name="Porcentagem 2 2 2" xfId="25" xr:uid="{00000000-0005-0000-0000-00001C000000}"/>
    <cellStyle name="Porcentagem 3" xfId="42" xr:uid="{00000000-0005-0000-0000-00001D000000}"/>
    <cellStyle name="Porcentagem 6" xfId="17" xr:uid="{00000000-0005-0000-0000-00001E000000}"/>
    <cellStyle name="Porcentagem 6 2" xfId="39" xr:uid="{00000000-0005-0000-0000-00001F000000}"/>
    <cellStyle name="Separador de milhares 16" xfId="46" xr:uid="{0CB436AB-CF90-4A7A-A690-E9162B350370}"/>
    <cellStyle name="Separador de milhares 17 6" xfId="24" xr:uid="{00000000-0005-0000-0000-000020000000}"/>
    <cellStyle name="Separador de milhares 19 2 2" xfId="26" xr:uid="{00000000-0005-0000-0000-000021000000}"/>
    <cellStyle name="Separador de milhares 2" xfId="7" xr:uid="{00000000-0005-0000-0000-000022000000}"/>
    <cellStyle name="Separador de milhares 2 2" xfId="43" xr:uid="{00000000-0005-0000-0000-000023000000}"/>
    <cellStyle name="Separador de milhares 2 3" xfId="14" xr:uid="{00000000-0005-0000-0000-000024000000}"/>
    <cellStyle name="Vírgula" xfId="2" builtinId="3"/>
    <cellStyle name="Vírgula 10 4" xfId="37" xr:uid="{00000000-0005-0000-0000-000026000000}"/>
    <cellStyle name="Vírgula 16" xfId="34" xr:uid="{00000000-0005-0000-0000-000027000000}"/>
    <cellStyle name="Vírgula 2" xfId="5" xr:uid="{00000000-0005-0000-0000-000028000000}"/>
    <cellStyle name="Vírgula 2 2 2" xfId="35" xr:uid="{00000000-0005-0000-0000-000029000000}"/>
    <cellStyle name="Vírgula 2 2 2 2" xfId="33" xr:uid="{00000000-0005-0000-0000-00002A000000}"/>
    <cellStyle name="Vírgula 2 2 3" xfId="15" xr:uid="{00000000-0005-0000-0000-00002B000000}"/>
    <cellStyle name="Vírgula 3" xfId="6" xr:uid="{00000000-0005-0000-0000-00002C000000}"/>
    <cellStyle name="Vírgula 3 2" xfId="29" xr:uid="{00000000-0005-0000-0000-00002D000000}"/>
    <cellStyle name="Vírgula 4" xfId="13" xr:uid="{00000000-0005-0000-0000-00002E000000}"/>
    <cellStyle name="Vírgula 4 2 2" xfId="20" xr:uid="{00000000-0005-0000-0000-00002F000000}"/>
  </cellStyles>
  <dxfs count="0"/>
  <tableStyles count="0" defaultTableStyle="TableStyleMedium2" defaultPivotStyle="PivotStyleLight16"/>
  <colors>
    <mruColors>
      <color rgb="FF060606"/>
      <color rgb="FF009900"/>
      <color rgb="FF131313"/>
      <color rgb="FF8EC26A"/>
      <color rgb="FF99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99" Type="http://schemas.openxmlformats.org/officeDocument/2006/relationships/externalLink" Target="externalLinks/externalLink276.xml"/><Relationship Id="rId21" Type="http://schemas.openxmlformats.org/officeDocument/2006/relationships/worksheet" Target="worksheets/sheet21.xml"/><Relationship Id="rId63" Type="http://schemas.openxmlformats.org/officeDocument/2006/relationships/externalLink" Target="externalLinks/externalLink40.xml"/><Relationship Id="rId159" Type="http://schemas.openxmlformats.org/officeDocument/2006/relationships/externalLink" Target="externalLinks/externalLink136.xml"/><Relationship Id="rId324" Type="http://schemas.openxmlformats.org/officeDocument/2006/relationships/externalLink" Target="externalLinks/externalLink301.xml"/><Relationship Id="rId366" Type="http://schemas.openxmlformats.org/officeDocument/2006/relationships/externalLink" Target="externalLinks/externalLink343.xml"/><Relationship Id="rId170" Type="http://schemas.openxmlformats.org/officeDocument/2006/relationships/externalLink" Target="externalLinks/externalLink147.xml"/><Relationship Id="rId226" Type="http://schemas.openxmlformats.org/officeDocument/2006/relationships/externalLink" Target="externalLinks/externalLink203.xml"/><Relationship Id="rId433" Type="http://schemas.openxmlformats.org/officeDocument/2006/relationships/externalLink" Target="externalLinks/externalLink410.xml"/><Relationship Id="rId268" Type="http://schemas.openxmlformats.org/officeDocument/2006/relationships/externalLink" Target="externalLinks/externalLink245.xml"/><Relationship Id="rId32" Type="http://schemas.openxmlformats.org/officeDocument/2006/relationships/externalLink" Target="externalLinks/externalLink9.xml"/><Relationship Id="rId74" Type="http://schemas.openxmlformats.org/officeDocument/2006/relationships/externalLink" Target="externalLinks/externalLink51.xml"/><Relationship Id="rId128" Type="http://schemas.openxmlformats.org/officeDocument/2006/relationships/externalLink" Target="externalLinks/externalLink105.xml"/><Relationship Id="rId335" Type="http://schemas.openxmlformats.org/officeDocument/2006/relationships/externalLink" Target="externalLinks/externalLink312.xml"/><Relationship Id="rId377" Type="http://schemas.openxmlformats.org/officeDocument/2006/relationships/externalLink" Target="externalLinks/externalLink354.xml"/><Relationship Id="rId5" Type="http://schemas.openxmlformats.org/officeDocument/2006/relationships/worksheet" Target="worksheets/sheet5.xml"/><Relationship Id="rId181" Type="http://schemas.openxmlformats.org/officeDocument/2006/relationships/externalLink" Target="externalLinks/externalLink158.xml"/><Relationship Id="rId237" Type="http://schemas.openxmlformats.org/officeDocument/2006/relationships/externalLink" Target="externalLinks/externalLink214.xml"/><Relationship Id="rId402" Type="http://schemas.openxmlformats.org/officeDocument/2006/relationships/externalLink" Target="externalLinks/externalLink379.xml"/><Relationship Id="rId279" Type="http://schemas.openxmlformats.org/officeDocument/2006/relationships/externalLink" Target="externalLinks/externalLink256.xml"/><Relationship Id="rId444" Type="http://schemas.openxmlformats.org/officeDocument/2006/relationships/externalLink" Target="externalLinks/externalLink421.xml"/><Relationship Id="rId43" Type="http://schemas.openxmlformats.org/officeDocument/2006/relationships/externalLink" Target="externalLinks/externalLink20.xml"/><Relationship Id="rId139" Type="http://schemas.openxmlformats.org/officeDocument/2006/relationships/externalLink" Target="externalLinks/externalLink116.xml"/><Relationship Id="rId290" Type="http://schemas.openxmlformats.org/officeDocument/2006/relationships/externalLink" Target="externalLinks/externalLink267.xml"/><Relationship Id="rId304" Type="http://schemas.openxmlformats.org/officeDocument/2006/relationships/externalLink" Target="externalLinks/externalLink281.xml"/><Relationship Id="rId346" Type="http://schemas.openxmlformats.org/officeDocument/2006/relationships/externalLink" Target="externalLinks/externalLink323.xml"/><Relationship Id="rId388" Type="http://schemas.openxmlformats.org/officeDocument/2006/relationships/externalLink" Target="externalLinks/externalLink365.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92" Type="http://schemas.openxmlformats.org/officeDocument/2006/relationships/externalLink" Target="externalLinks/externalLink169.xml"/><Relationship Id="rId206" Type="http://schemas.openxmlformats.org/officeDocument/2006/relationships/externalLink" Target="externalLinks/externalLink183.xml"/><Relationship Id="rId413" Type="http://schemas.openxmlformats.org/officeDocument/2006/relationships/externalLink" Target="externalLinks/externalLink390.xml"/><Relationship Id="rId248" Type="http://schemas.openxmlformats.org/officeDocument/2006/relationships/externalLink" Target="externalLinks/externalLink225.xml"/><Relationship Id="rId455" Type="http://schemas.openxmlformats.org/officeDocument/2006/relationships/styles" Target="styles.xml"/><Relationship Id="rId12" Type="http://schemas.openxmlformats.org/officeDocument/2006/relationships/worksheet" Target="worksheets/sheet12.xml"/><Relationship Id="rId108" Type="http://schemas.openxmlformats.org/officeDocument/2006/relationships/externalLink" Target="externalLinks/externalLink85.xml"/><Relationship Id="rId315" Type="http://schemas.openxmlformats.org/officeDocument/2006/relationships/externalLink" Target="externalLinks/externalLink292.xml"/><Relationship Id="rId357" Type="http://schemas.openxmlformats.org/officeDocument/2006/relationships/externalLink" Target="externalLinks/externalLink334.xml"/><Relationship Id="rId54" Type="http://schemas.openxmlformats.org/officeDocument/2006/relationships/externalLink" Target="externalLinks/externalLink31.xml"/><Relationship Id="rId96" Type="http://schemas.openxmlformats.org/officeDocument/2006/relationships/externalLink" Target="externalLinks/externalLink73.xml"/><Relationship Id="rId161" Type="http://schemas.openxmlformats.org/officeDocument/2006/relationships/externalLink" Target="externalLinks/externalLink138.xml"/><Relationship Id="rId217" Type="http://schemas.openxmlformats.org/officeDocument/2006/relationships/externalLink" Target="externalLinks/externalLink194.xml"/><Relationship Id="rId399" Type="http://schemas.openxmlformats.org/officeDocument/2006/relationships/externalLink" Target="externalLinks/externalLink376.xml"/><Relationship Id="rId259" Type="http://schemas.openxmlformats.org/officeDocument/2006/relationships/externalLink" Target="externalLinks/externalLink236.xml"/><Relationship Id="rId424" Type="http://schemas.openxmlformats.org/officeDocument/2006/relationships/externalLink" Target="externalLinks/externalLink401.xml"/><Relationship Id="rId23" Type="http://schemas.openxmlformats.org/officeDocument/2006/relationships/worksheet" Target="worksheets/sheet23.xml"/><Relationship Id="rId119" Type="http://schemas.openxmlformats.org/officeDocument/2006/relationships/externalLink" Target="externalLinks/externalLink96.xml"/><Relationship Id="rId270" Type="http://schemas.openxmlformats.org/officeDocument/2006/relationships/externalLink" Target="externalLinks/externalLink247.xml"/><Relationship Id="rId326" Type="http://schemas.openxmlformats.org/officeDocument/2006/relationships/externalLink" Target="externalLinks/externalLink303.xml"/><Relationship Id="rId65" Type="http://schemas.openxmlformats.org/officeDocument/2006/relationships/externalLink" Target="externalLinks/externalLink42.xml"/><Relationship Id="rId130" Type="http://schemas.openxmlformats.org/officeDocument/2006/relationships/externalLink" Target="externalLinks/externalLink107.xml"/><Relationship Id="rId368" Type="http://schemas.openxmlformats.org/officeDocument/2006/relationships/externalLink" Target="externalLinks/externalLink345.xml"/><Relationship Id="rId172" Type="http://schemas.openxmlformats.org/officeDocument/2006/relationships/externalLink" Target="externalLinks/externalLink149.xml"/><Relationship Id="rId228" Type="http://schemas.openxmlformats.org/officeDocument/2006/relationships/externalLink" Target="externalLinks/externalLink205.xml"/><Relationship Id="rId435" Type="http://schemas.openxmlformats.org/officeDocument/2006/relationships/externalLink" Target="externalLinks/externalLink412.xml"/><Relationship Id="rId281" Type="http://schemas.openxmlformats.org/officeDocument/2006/relationships/externalLink" Target="externalLinks/externalLink258.xml"/><Relationship Id="rId337" Type="http://schemas.openxmlformats.org/officeDocument/2006/relationships/externalLink" Target="externalLinks/externalLink314.xml"/><Relationship Id="rId34" Type="http://schemas.openxmlformats.org/officeDocument/2006/relationships/externalLink" Target="externalLinks/externalLink11.xml"/><Relationship Id="rId76" Type="http://schemas.openxmlformats.org/officeDocument/2006/relationships/externalLink" Target="externalLinks/externalLink53.xml"/><Relationship Id="rId141" Type="http://schemas.openxmlformats.org/officeDocument/2006/relationships/externalLink" Target="externalLinks/externalLink118.xml"/><Relationship Id="rId379" Type="http://schemas.openxmlformats.org/officeDocument/2006/relationships/externalLink" Target="externalLinks/externalLink356.xml"/><Relationship Id="rId7" Type="http://schemas.openxmlformats.org/officeDocument/2006/relationships/worksheet" Target="worksheets/sheet7.xml"/><Relationship Id="rId183" Type="http://schemas.openxmlformats.org/officeDocument/2006/relationships/externalLink" Target="externalLinks/externalLink160.xml"/><Relationship Id="rId239" Type="http://schemas.openxmlformats.org/officeDocument/2006/relationships/externalLink" Target="externalLinks/externalLink216.xml"/><Relationship Id="rId390" Type="http://schemas.openxmlformats.org/officeDocument/2006/relationships/externalLink" Target="externalLinks/externalLink367.xml"/><Relationship Id="rId404" Type="http://schemas.openxmlformats.org/officeDocument/2006/relationships/externalLink" Target="externalLinks/externalLink381.xml"/><Relationship Id="rId446" Type="http://schemas.openxmlformats.org/officeDocument/2006/relationships/externalLink" Target="externalLinks/externalLink423.xml"/><Relationship Id="rId250" Type="http://schemas.openxmlformats.org/officeDocument/2006/relationships/externalLink" Target="externalLinks/externalLink227.xml"/><Relationship Id="rId292" Type="http://schemas.openxmlformats.org/officeDocument/2006/relationships/externalLink" Target="externalLinks/externalLink269.xml"/><Relationship Id="rId306" Type="http://schemas.openxmlformats.org/officeDocument/2006/relationships/externalLink" Target="externalLinks/externalLink283.xml"/><Relationship Id="rId45" Type="http://schemas.openxmlformats.org/officeDocument/2006/relationships/externalLink" Target="externalLinks/externalLink22.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348" Type="http://schemas.openxmlformats.org/officeDocument/2006/relationships/externalLink" Target="externalLinks/externalLink325.xml"/><Relationship Id="rId152" Type="http://schemas.openxmlformats.org/officeDocument/2006/relationships/externalLink" Target="externalLinks/externalLink129.xml"/><Relationship Id="rId194" Type="http://schemas.openxmlformats.org/officeDocument/2006/relationships/externalLink" Target="externalLinks/externalLink171.xml"/><Relationship Id="rId208" Type="http://schemas.openxmlformats.org/officeDocument/2006/relationships/externalLink" Target="externalLinks/externalLink185.xml"/><Relationship Id="rId415" Type="http://schemas.openxmlformats.org/officeDocument/2006/relationships/externalLink" Target="externalLinks/externalLink392.xml"/><Relationship Id="rId457" Type="http://schemas.openxmlformats.org/officeDocument/2006/relationships/calcChain" Target="calcChain.xml"/><Relationship Id="rId261" Type="http://schemas.openxmlformats.org/officeDocument/2006/relationships/externalLink" Target="externalLinks/externalLink238.xml"/><Relationship Id="rId14" Type="http://schemas.openxmlformats.org/officeDocument/2006/relationships/worksheet" Target="worksheets/sheet14.xml"/><Relationship Id="rId56" Type="http://schemas.openxmlformats.org/officeDocument/2006/relationships/externalLink" Target="externalLinks/externalLink33.xml"/><Relationship Id="rId317" Type="http://schemas.openxmlformats.org/officeDocument/2006/relationships/externalLink" Target="externalLinks/externalLink294.xml"/><Relationship Id="rId359" Type="http://schemas.openxmlformats.org/officeDocument/2006/relationships/externalLink" Target="externalLinks/externalLink336.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63" Type="http://schemas.openxmlformats.org/officeDocument/2006/relationships/externalLink" Target="externalLinks/externalLink140.xml"/><Relationship Id="rId219" Type="http://schemas.openxmlformats.org/officeDocument/2006/relationships/externalLink" Target="externalLinks/externalLink196.xml"/><Relationship Id="rId370" Type="http://schemas.openxmlformats.org/officeDocument/2006/relationships/externalLink" Target="externalLinks/externalLink347.xml"/><Relationship Id="rId426" Type="http://schemas.openxmlformats.org/officeDocument/2006/relationships/externalLink" Target="externalLinks/externalLink403.xml"/><Relationship Id="rId230" Type="http://schemas.openxmlformats.org/officeDocument/2006/relationships/externalLink" Target="externalLinks/externalLink207.xml"/><Relationship Id="rId25" Type="http://schemas.openxmlformats.org/officeDocument/2006/relationships/externalLink" Target="externalLinks/externalLink2.xml"/><Relationship Id="rId67" Type="http://schemas.openxmlformats.org/officeDocument/2006/relationships/externalLink" Target="externalLinks/externalLink44.xml"/><Relationship Id="rId272" Type="http://schemas.openxmlformats.org/officeDocument/2006/relationships/externalLink" Target="externalLinks/externalLink249.xml"/><Relationship Id="rId328" Type="http://schemas.openxmlformats.org/officeDocument/2006/relationships/externalLink" Target="externalLinks/externalLink305.xml"/><Relationship Id="rId132" Type="http://schemas.openxmlformats.org/officeDocument/2006/relationships/externalLink" Target="externalLinks/externalLink109.xml"/><Relationship Id="rId174" Type="http://schemas.openxmlformats.org/officeDocument/2006/relationships/externalLink" Target="externalLinks/externalLink151.xml"/><Relationship Id="rId381" Type="http://schemas.openxmlformats.org/officeDocument/2006/relationships/externalLink" Target="externalLinks/externalLink358.xml"/><Relationship Id="rId241" Type="http://schemas.openxmlformats.org/officeDocument/2006/relationships/externalLink" Target="externalLinks/externalLink218.xml"/><Relationship Id="rId437" Type="http://schemas.openxmlformats.org/officeDocument/2006/relationships/externalLink" Target="externalLinks/externalLink414.xml"/><Relationship Id="rId36" Type="http://schemas.openxmlformats.org/officeDocument/2006/relationships/externalLink" Target="externalLinks/externalLink13.xml"/><Relationship Id="rId283" Type="http://schemas.openxmlformats.org/officeDocument/2006/relationships/externalLink" Target="externalLinks/externalLink260.xml"/><Relationship Id="rId339" Type="http://schemas.openxmlformats.org/officeDocument/2006/relationships/externalLink" Target="externalLinks/externalLink316.xml"/><Relationship Id="rId78" Type="http://schemas.openxmlformats.org/officeDocument/2006/relationships/externalLink" Target="externalLinks/externalLink55.xml"/><Relationship Id="rId101" Type="http://schemas.openxmlformats.org/officeDocument/2006/relationships/externalLink" Target="externalLinks/externalLink78.xml"/><Relationship Id="rId143" Type="http://schemas.openxmlformats.org/officeDocument/2006/relationships/externalLink" Target="externalLinks/externalLink120.xml"/><Relationship Id="rId185" Type="http://schemas.openxmlformats.org/officeDocument/2006/relationships/externalLink" Target="externalLinks/externalLink162.xml"/><Relationship Id="rId350" Type="http://schemas.openxmlformats.org/officeDocument/2006/relationships/externalLink" Target="externalLinks/externalLink327.xml"/><Relationship Id="rId406" Type="http://schemas.openxmlformats.org/officeDocument/2006/relationships/externalLink" Target="externalLinks/externalLink383.xml"/><Relationship Id="rId9" Type="http://schemas.openxmlformats.org/officeDocument/2006/relationships/worksheet" Target="worksheets/sheet9.xml"/><Relationship Id="rId210" Type="http://schemas.openxmlformats.org/officeDocument/2006/relationships/externalLink" Target="externalLinks/externalLink187.xml"/><Relationship Id="rId392" Type="http://schemas.openxmlformats.org/officeDocument/2006/relationships/externalLink" Target="externalLinks/externalLink369.xml"/><Relationship Id="rId448" Type="http://schemas.openxmlformats.org/officeDocument/2006/relationships/externalLink" Target="externalLinks/externalLink425.xml"/><Relationship Id="rId252" Type="http://schemas.openxmlformats.org/officeDocument/2006/relationships/externalLink" Target="externalLinks/externalLink229.xml"/><Relationship Id="rId294" Type="http://schemas.openxmlformats.org/officeDocument/2006/relationships/externalLink" Target="externalLinks/externalLink271.xml"/><Relationship Id="rId308" Type="http://schemas.openxmlformats.org/officeDocument/2006/relationships/externalLink" Target="externalLinks/externalLink285.xml"/><Relationship Id="rId47" Type="http://schemas.openxmlformats.org/officeDocument/2006/relationships/externalLink" Target="externalLinks/externalLink24.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54" Type="http://schemas.openxmlformats.org/officeDocument/2006/relationships/externalLink" Target="externalLinks/externalLink131.xml"/><Relationship Id="rId361" Type="http://schemas.openxmlformats.org/officeDocument/2006/relationships/externalLink" Target="externalLinks/externalLink338.xml"/><Relationship Id="rId196" Type="http://schemas.openxmlformats.org/officeDocument/2006/relationships/externalLink" Target="externalLinks/externalLink173.xml"/><Relationship Id="rId417" Type="http://schemas.openxmlformats.org/officeDocument/2006/relationships/externalLink" Target="externalLinks/externalLink394.xml"/><Relationship Id="rId16" Type="http://schemas.openxmlformats.org/officeDocument/2006/relationships/worksheet" Target="worksheets/sheet16.xml"/><Relationship Id="rId221" Type="http://schemas.openxmlformats.org/officeDocument/2006/relationships/externalLink" Target="externalLinks/externalLink198.xml"/><Relationship Id="rId263" Type="http://schemas.openxmlformats.org/officeDocument/2006/relationships/externalLink" Target="externalLinks/externalLink240.xml"/><Relationship Id="rId319" Type="http://schemas.openxmlformats.org/officeDocument/2006/relationships/externalLink" Target="externalLinks/externalLink296.xml"/><Relationship Id="rId58" Type="http://schemas.openxmlformats.org/officeDocument/2006/relationships/externalLink" Target="externalLinks/externalLink35.xml"/><Relationship Id="rId123" Type="http://schemas.openxmlformats.org/officeDocument/2006/relationships/externalLink" Target="externalLinks/externalLink100.xml"/><Relationship Id="rId330" Type="http://schemas.openxmlformats.org/officeDocument/2006/relationships/externalLink" Target="externalLinks/externalLink307.xml"/><Relationship Id="rId165" Type="http://schemas.openxmlformats.org/officeDocument/2006/relationships/externalLink" Target="externalLinks/externalLink142.xml"/><Relationship Id="rId372" Type="http://schemas.openxmlformats.org/officeDocument/2006/relationships/externalLink" Target="externalLinks/externalLink349.xml"/><Relationship Id="rId428" Type="http://schemas.openxmlformats.org/officeDocument/2006/relationships/externalLink" Target="externalLinks/externalLink405.xml"/><Relationship Id="rId232" Type="http://schemas.openxmlformats.org/officeDocument/2006/relationships/externalLink" Target="externalLinks/externalLink209.xml"/><Relationship Id="rId274" Type="http://schemas.openxmlformats.org/officeDocument/2006/relationships/externalLink" Target="externalLinks/externalLink251.xml"/><Relationship Id="rId27" Type="http://schemas.openxmlformats.org/officeDocument/2006/relationships/externalLink" Target="externalLinks/externalLink4.xml"/><Relationship Id="rId69" Type="http://schemas.openxmlformats.org/officeDocument/2006/relationships/externalLink" Target="externalLinks/externalLink46.xml"/><Relationship Id="rId134" Type="http://schemas.openxmlformats.org/officeDocument/2006/relationships/externalLink" Target="externalLinks/externalLink111.xml"/><Relationship Id="rId80" Type="http://schemas.openxmlformats.org/officeDocument/2006/relationships/externalLink" Target="externalLinks/externalLink57.xml"/><Relationship Id="rId176" Type="http://schemas.openxmlformats.org/officeDocument/2006/relationships/externalLink" Target="externalLinks/externalLink153.xml"/><Relationship Id="rId341" Type="http://schemas.openxmlformats.org/officeDocument/2006/relationships/externalLink" Target="externalLinks/externalLink318.xml"/><Relationship Id="rId383" Type="http://schemas.openxmlformats.org/officeDocument/2006/relationships/externalLink" Target="externalLinks/externalLink360.xml"/><Relationship Id="rId439" Type="http://schemas.openxmlformats.org/officeDocument/2006/relationships/externalLink" Target="externalLinks/externalLink416.xml"/><Relationship Id="rId201" Type="http://schemas.openxmlformats.org/officeDocument/2006/relationships/externalLink" Target="externalLinks/externalLink178.xml"/><Relationship Id="rId243" Type="http://schemas.openxmlformats.org/officeDocument/2006/relationships/externalLink" Target="externalLinks/externalLink220.xml"/><Relationship Id="rId285" Type="http://schemas.openxmlformats.org/officeDocument/2006/relationships/externalLink" Target="externalLinks/externalLink262.xml"/><Relationship Id="rId450" Type="http://schemas.openxmlformats.org/officeDocument/2006/relationships/externalLink" Target="externalLinks/externalLink427.xml"/><Relationship Id="rId38" Type="http://schemas.openxmlformats.org/officeDocument/2006/relationships/externalLink" Target="externalLinks/externalLink15.xml"/><Relationship Id="rId103" Type="http://schemas.openxmlformats.org/officeDocument/2006/relationships/externalLink" Target="externalLinks/externalLink80.xml"/><Relationship Id="rId310" Type="http://schemas.openxmlformats.org/officeDocument/2006/relationships/externalLink" Target="externalLinks/externalLink287.xml"/><Relationship Id="rId91" Type="http://schemas.openxmlformats.org/officeDocument/2006/relationships/externalLink" Target="externalLinks/externalLink68.xml"/><Relationship Id="rId145" Type="http://schemas.openxmlformats.org/officeDocument/2006/relationships/externalLink" Target="externalLinks/externalLink122.xml"/><Relationship Id="rId187" Type="http://schemas.openxmlformats.org/officeDocument/2006/relationships/externalLink" Target="externalLinks/externalLink164.xml"/><Relationship Id="rId352" Type="http://schemas.openxmlformats.org/officeDocument/2006/relationships/externalLink" Target="externalLinks/externalLink329.xml"/><Relationship Id="rId394" Type="http://schemas.openxmlformats.org/officeDocument/2006/relationships/externalLink" Target="externalLinks/externalLink371.xml"/><Relationship Id="rId408" Type="http://schemas.openxmlformats.org/officeDocument/2006/relationships/externalLink" Target="externalLinks/externalLink385.xml"/><Relationship Id="rId212" Type="http://schemas.openxmlformats.org/officeDocument/2006/relationships/externalLink" Target="externalLinks/externalLink189.xml"/><Relationship Id="rId254" Type="http://schemas.openxmlformats.org/officeDocument/2006/relationships/externalLink" Target="externalLinks/externalLink231.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296" Type="http://schemas.openxmlformats.org/officeDocument/2006/relationships/externalLink" Target="externalLinks/externalLink273.xml"/><Relationship Id="rId60" Type="http://schemas.openxmlformats.org/officeDocument/2006/relationships/externalLink" Target="externalLinks/externalLink37.xml"/><Relationship Id="rId156" Type="http://schemas.openxmlformats.org/officeDocument/2006/relationships/externalLink" Target="externalLinks/externalLink133.xml"/><Relationship Id="rId198" Type="http://schemas.openxmlformats.org/officeDocument/2006/relationships/externalLink" Target="externalLinks/externalLink175.xml"/><Relationship Id="rId321" Type="http://schemas.openxmlformats.org/officeDocument/2006/relationships/externalLink" Target="externalLinks/externalLink298.xml"/><Relationship Id="rId363" Type="http://schemas.openxmlformats.org/officeDocument/2006/relationships/externalLink" Target="externalLinks/externalLink340.xml"/><Relationship Id="rId419" Type="http://schemas.openxmlformats.org/officeDocument/2006/relationships/externalLink" Target="externalLinks/externalLink396.xml"/><Relationship Id="rId223" Type="http://schemas.openxmlformats.org/officeDocument/2006/relationships/externalLink" Target="externalLinks/externalLink200.xml"/><Relationship Id="rId430" Type="http://schemas.openxmlformats.org/officeDocument/2006/relationships/externalLink" Target="externalLinks/externalLink407.xml"/><Relationship Id="rId18" Type="http://schemas.openxmlformats.org/officeDocument/2006/relationships/worksheet" Target="worksheets/sheet18.xml"/><Relationship Id="rId265" Type="http://schemas.openxmlformats.org/officeDocument/2006/relationships/externalLink" Target="externalLinks/externalLink242.xml"/><Relationship Id="rId125" Type="http://schemas.openxmlformats.org/officeDocument/2006/relationships/externalLink" Target="externalLinks/externalLink102.xml"/><Relationship Id="rId167" Type="http://schemas.openxmlformats.org/officeDocument/2006/relationships/externalLink" Target="externalLinks/externalLink144.xml"/><Relationship Id="rId332" Type="http://schemas.openxmlformats.org/officeDocument/2006/relationships/externalLink" Target="externalLinks/externalLink309.xml"/><Relationship Id="rId374" Type="http://schemas.openxmlformats.org/officeDocument/2006/relationships/externalLink" Target="externalLinks/externalLink351.xml"/><Relationship Id="rId71" Type="http://schemas.openxmlformats.org/officeDocument/2006/relationships/externalLink" Target="externalLinks/externalLink48.xml"/><Relationship Id="rId234" Type="http://schemas.openxmlformats.org/officeDocument/2006/relationships/externalLink" Target="externalLinks/externalLink211.xml"/><Relationship Id="rId2" Type="http://schemas.openxmlformats.org/officeDocument/2006/relationships/worksheet" Target="worksheets/sheet2.xml"/><Relationship Id="rId29" Type="http://schemas.openxmlformats.org/officeDocument/2006/relationships/externalLink" Target="externalLinks/externalLink6.xml"/><Relationship Id="rId255" Type="http://schemas.openxmlformats.org/officeDocument/2006/relationships/externalLink" Target="externalLinks/externalLink232.xml"/><Relationship Id="rId276" Type="http://schemas.openxmlformats.org/officeDocument/2006/relationships/externalLink" Target="externalLinks/externalLink253.xml"/><Relationship Id="rId297" Type="http://schemas.openxmlformats.org/officeDocument/2006/relationships/externalLink" Target="externalLinks/externalLink274.xml"/><Relationship Id="rId441" Type="http://schemas.openxmlformats.org/officeDocument/2006/relationships/externalLink" Target="externalLinks/externalLink418.xml"/><Relationship Id="rId40" Type="http://schemas.openxmlformats.org/officeDocument/2006/relationships/externalLink" Target="externalLinks/externalLink17.xml"/><Relationship Id="rId115" Type="http://schemas.openxmlformats.org/officeDocument/2006/relationships/externalLink" Target="externalLinks/externalLink92.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301" Type="http://schemas.openxmlformats.org/officeDocument/2006/relationships/externalLink" Target="externalLinks/externalLink278.xml"/><Relationship Id="rId322" Type="http://schemas.openxmlformats.org/officeDocument/2006/relationships/externalLink" Target="externalLinks/externalLink299.xml"/><Relationship Id="rId343" Type="http://schemas.openxmlformats.org/officeDocument/2006/relationships/externalLink" Target="externalLinks/externalLink320.xml"/><Relationship Id="rId364" Type="http://schemas.openxmlformats.org/officeDocument/2006/relationships/externalLink" Target="externalLinks/externalLink341.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9" Type="http://schemas.openxmlformats.org/officeDocument/2006/relationships/externalLink" Target="externalLinks/externalLink176.xml"/><Relationship Id="rId203" Type="http://schemas.openxmlformats.org/officeDocument/2006/relationships/externalLink" Target="externalLinks/externalLink180.xml"/><Relationship Id="rId385" Type="http://schemas.openxmlformats.org/officeDocument/2006/relationships/externalLink" Target="externalLinks/externalLink362.xml"/><Relationship Id="rId19" Type="http://schemas.openxmlformats.org/officeDocument/2006/relationships/worksheet" Target="worksheets/sheet19.xml"/><Relationship Id="rId224" Type="http://schemas.openxmlformats.org/officeDocument/2006/relationships/externalLink" Target="externalLinks/externalLink201.xml"/><Relationship Id="rId245" Type="http://schemas.openxmlformats.org/officeDocument/2006/relationships/externalLink" Target="externalLinks/externalLink222.xml"/><Relationship Id="rId266" Type="http://schemas.openxmlformats.org/officeDocument/2006/relationships/externalLink" Target="externalLinks/externalLink243.xml"/><Relationship Id="rId287" Type="http://schemas.openxmlformats.org/officeDocument/2006/relationships/externalLink" Target="externalLinks/externalLink264.xml"/><Relationship Id="rId410" Type="http://schemas.openxmlformats.org/officeDocument/2006/relationships/externalLink" Target="externalLinks/externalLink387.xml"/><Relationship Id="rId431" Type="http://schemas.openxmlformats.org/officeDocument/2006/relationships/externalLink" Target="externalLinks/externalLink408.xml"/><Relationship Id="rId452" Type="http://schemas.openxmlformats.org/officeDocument/2006/relationships/externalLink" Target="externalLinks/externalLink429.xml"/><Relationship Id="rId30" Type="http://schemas.openxmlformats.org/officeDocument/2006/relationships/externalLink" Target="externalLinks/externalLink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312" Type="http://schemas.openxmlformats.org/officeDocument/2006/relationships/externalLink" Target="externalLinks/externalLink289.xml"/><Relationship Id="rId333" Type="http://schemas.openxmlformats.org/officeDocument/2006/relationships/externalLink" Target="externalLinks/externalLink310.xml"/><Relationship Id="rId354" Type="http://schemas.openxmlformats.org/officeDocument/2006/relationships/externalLink" Target="externalLinks/externalLink331.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189" Type="http://schemas.openxmlformats.org/officeDocument/2006/relationships/externalLink" Target="externalLinks/externalLink166.xml"/><Relationship Id="rId375" Type="http://schemas.openxmlformats.org/officeDocument/2006/relationships/externalLink" Target="externalLinks/externalLink352.xml"/><Relationship Id="rId396" Type="http://schemas.openxmlformats.org/officeDocument/2006/relationships/externalLink" Target="externalLinks/externalLink373.xml"/><Relationship Id="rId3" Type="http://schemas.openxmlformats.org/officeDocument/2006/relationships/worksheet" Target="worksheets/sheet3.xml"/><Relationship Id="rId214" Type="http://schemas.openxmlformats.org/officeDocument/2006/relationships/externalLink" Target="externalLinks/externalLink191.xml"/><Relationship Id="rId235" Type="http://schemas.openxmlformats.org/officeDocument/2006/relationships/externalLink" Target="externalLinks/externalLink212.xml"/><Relationship Id="rId256" Type="http://schemas.openxmlformats.org/officeDocument/2006/relationships/externalLink" Target="externalLinks/externalLink233.xml"/><Relationship Id="rId277" Type="http://schemas.openxmlformats.org/officeDocument/2006/relationships/externalLink" Target="externalLinks/externalLink254.xml"/><Relationship Id="rId298" Type="http://schemas.openxmlformats.org/officeDocument/2006/relationships/externalLink" Target="externalLinks/externalLink275.xml"/><Relationship Id="rId400" Type="http://schemas.openxmlformats.org/officeDocument/2006/relationships/externalLink" Target="externalLinks/externalLink377.xml"/><Relationship Id="rId421" Type="http://schemas.openxmlformats.org/officeDocument/2006/relationships/externalLink" Target="externalLinks/externalLink398.xml"/><Relationship Id="rId442" Type="http://schemas.openxmlformats.org/officeDocument/2006/relationships/externalLink" Target="externalLinks/externalLink419.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302" Type="http://schemas.openxmlformats.org/officeDocument/2006/relationships/externalLink" Target="externalLinks/externalLink279.xml"/><Relationship Id="rId323" Type="http://schemas.openxmlformats.org/officeDocument/2006/relationships/externalLink" Target="externalLinks/externalLink300.xml"/><Relationship Id="rId344" Type="http://schemas.openxmlformats.org/officeDocument/2006/relationships/externalLink" Target="externalLinks/externalLink321.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179" Type="http://schemas.openxmlformats.org/officeDocument/2006/relationships/externalLink" Target="externalLinks/externalLink156.xml"/><Relationship Id="rId365" Type="http://schemas.openxmlformats.org/officeDocument/2006/relationships/externalLink" Target="externalLinks/externalLink342.xml"/><Relationship Id="rId386" Type="http://schemas.openxmlformats.org/officeDocument/2006/relationships/externalLink" Target="externalLinks/externalLink363.xml"/><Relationship Id="rId190" Type="http://schemas.openxmlformats.org/officeDocument/2006/relationships/externalLink" Target="externalLinks/externalLink167.xml"/><Relationship Id="rId204" Type="http://schemas.openxmlformats.org/officeDocument/2006/relationships/externalLink" Target="externalLinks/externalLink181.xml"/><Relationship Id="rId225" Type="http://schemas.openxmlformats.org/officeDocument/2006/relationships/externalLink" Target="externalLinks/externalLink202.xml"/><Relationship Id="rId246" Type="http://schemas.openxmlformats.org/officeDocument/2006/relationships/externalLink" Target="externalLinks/externalLink223.xml"/><Relationship Id="rId267" Type="http://schemas.openxmlformats.org/officeDocument/2006/relationships/externalLink" Target="externalLinks/externalLink244.xml"/><Relationship Id="rId288" Type="http://schemas.openxmlformats.org/officeDocument/2006/relationships/externalLink" Target="externalLinks/externalLink265.xml"/><Relationship Id="rId411" Type="http://schemas.openxmlformats.org/officeDocument/2006/relationships/externalLink" Target="externalLinks/externalLink388.xml"/><Relationship Id="rId432" Type="http://schemas.openxmlformats.org/officeDocument/2006/relationships/externalLink" Target="externalLinks/externalLink409.xml"/><Relationship Id="rId453" Type="http://schemas.openxmlformats.org/officeDocument/2006/relationships/externalLink" Target="externalLinks/externalLink430.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313" Type="http://schemas.openxmlformats.org/officeDocument/2006/relationships/externalLink" Target="externalLinks/externalLink290.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94" Type="http://schemas.openxmlformats.org/officeDocument/2006/relationships/externalLink" Target="externalLinks/externalLink71.xml"/><Relationship Id="rId148" Type="http://schemas.openxmlformats.org/officeDocument/2006/relationships/externalLink" Target="externalLinks/externalLink125.xml"/><Relationship Id="rId169" Type="http://schemas.openxmlformats.org/officeDocument/2006/relationships/externalLink" Target="externalLinks/externalLink146.xml"/><Relationship Id="rId334" Type="http://schemas.openxmlformats.org/officeDocument/2006/relationships/externalLink" Target="externalLinks/externalLink311.xml"/><Relationship Id="rId355" Type="http://schemas.openxmlformats.org/officeDocument/2006/relationships/externalLink" Target="externalLinks/externalLink332.xml"/><Relationship Id="rId376" Type="http://schemas.openxmlformats.org/officeDocument/2006/relationships/externalLink" Target="externalLinks/externalLink353.xml"/><Relationship Id="rId397" Type="http://schemas.openxmlformats.org/officeDocument/2006/relationships/externalLink" Target="externalLinks/externalLink374.xml"/><Relationship Id="rId4" Type="http://schemas.openxmlformats.org/officeDocument/2006/relationships/worksheet" Target="worksheets/sheet4.xml"/><Relationship Id="rId180" Type="http://schemas.openxmlformats.org/officeDocument/2006/relationships/externalLink" Target="externalLinks/externalLink157.xml"/><Relationship Id="rId215" Type="http://schemas.openxmlformats.org/officeDocument/2006/relationships/externalLink" Target="externalLinks/externalLink192.xml"/><Relationship Id="rId236" Type="http://schemas.openxmlformats.org/officeDocument/2006/relationships/externalLink" Target="externalLinks/externalLink213.xml"/><Relationship Id="rId257" Type="http://schemas.openxmlformats.org/officeDocument/2006/relationships/externalLink" Target="externalLinks/externalLink234.xml"/><Relationship Id="rId278" Type="http://schemas.openxmlformats.org/officeDocument/2006/relationships/externalLink" Target="externalLinks/externalLink255.xml"/><Relationship Id="rId401" Type="http://schemas.openxmlformats.org/officeDocument/2006/relationships/externalLink" Target="externalLinks/externalLink378.xml"/><Relationship Id="rId422" Type="http://schemas.openxmlformats.org/officeDocument/2006/relationships/externalLink" Target="externalLinks/externalLink399.xml"/><Relationship Id="rId443" Type="http://schemas.openxmlformats.org/officeDocument/2006/relationships/externalLink" Target="externalLinks/externalLink420.xml"/><Relationship Id="rId303" Type="http://schemas.openxmlformats.org/officeDocument/2006/relationships/externalLink" Target="externalLinks/externalLink280.xml"/><Relationship Id="rId42" Type="http://schemas.openxmlformats.org/officeDocument/2006/relationships/externalLink" Target="externalLinks/externalLink19.xml"/><Relationship Id="rId84" Type="http://schemas.openxmlformats.org/officeDocument/2006/relationships/externalLink" Target="externalLinks/externalLink61.xml"/><Relationship Id="rId138" Type="http://schemas.openxmlformats.org/officeDocument/2006/relationships/externalLink" Target="externalLinks/externalLink115.xml"/><Relationship Id="rId345" Type="http://schemas.openxmlformats.org/officeDocument/2006/relationships/externalLink" Target="externalLinks/externalLink322.xml"/><Relationship Id="rId387" Type="http://schemas.openxmlformats.org/officeDocument/2006/relationships/externalLink" Target="externalLinks/externalLink364.xml"/><Relationship Id="rId191" Type="http://schemas.openxmlformats.org/officeDocument/2006/relationships/externalLink" Target="externalLinks/externalLink168.xml"/><Relationship Id="rId205" Type="http://schemas.openxmlformats.org/officeDocument/2006/relationships/externalLink" Target="externalLinks/externalLink182.xml"/><Relationship Id="rId247" Type="http://schemas.openxmlformats.org/officeDocument/2006/relationships/externalLink" Target="externalLinks/externalLink224.xml"/><Relationship Id="rId412" Type="http://schemas.openxmlformats.org/officeDocument/2006/relationships/externalLink" Target="externalLinks/externalLink389.xml"/><Relationship Id="rId107" Type="http://schemas.openxmlformats.org/officeDocument/2006/relationships/externalLink" Target="externalLinks/externalLink84.xml"/><Relationship Id="rId289" Type="http://schemas.openxmlformats.org/officeDocument/2006/relationships/externalLink" Target="externalLinks/externalLink266.xml"/><Relationship Id="rId454" Type="http://schemas.openxmlformats.org/officeDocument/2006/relationships/theme" Target="theme/theme1.xml"/><Relationship Id="rId11" Type="http://schemas.openxmlformats.org/officeDocument/2006/relationships/worksheet" Target="worksheets/sheet11.xml"/><Relationship Id="rId53" Type="http://schemas.openxmlformats.org/officeDocument/2006/relationships/externalLink" Target="externalLinks/externalLink30.xml"/><Relationship Id="rId149" Type="http://schemas.openxmlformats.org/officeDocument/2006/relationships/externalLink" Target="externalLinks/externalLink126.xml"/><Relationship Id="rId314" Type="http://schemas.openxmlformats.org/officeDocument/2006/relationships/externalLink" Target="externalLinks/externalLink291.xml"/><Relationship Id="rId356" Type="http://schemas.openxmlformats.org/officeDocument/2006/relationships/externalLink" Target="externalLinks/externalLink333.xml"/><Relationship Id="rId398" Type="http://schemas.openxmlformats.org/officeDocument/2006/relationships/externalLink" Target="externalLinks/externalLink375.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216" Type="http://schemas.openxmlformats.org/officeDocument/2006/relationships/externalLink" Target="externalLinks/externalLink193.xml"/><Relationship Id="rId423" Type="http://schemas.openxmlformats.org/officeDocument/2006/relationships/externalLink" Target="externalLinks/externalLink400.xml"/><Relationship Id="rId258" Type="http://schemas.openxmlformats.org/officeDocument/2006/relationships/externalLink" Target="externalLinks/externalLink235.xml"/><Relationship Id="rId22" Type="http://schemas.openxmlformats.org/officeDocument/2006/relationships/worksheet" Target="worksheets/sheet22.xml"/><Relationship Id="rId64" Type="http://schemas.openxmlformats.org/officeDocument/2006/relationships/externalLink" Target="externalLinks/externalLink41.xml"/><Relationship Id="rId118" Type="http://schemas.openxmlformats.org/officeDocument/2006/relationships/externalLink" Target="externalLinks/externalLink95.xml"/><Relationship Id="rId325" Type="http://schemas.openxmlformats.org/officeDocument/2006/relationships/externalLink" Target="externalLinks/externalLink302.xml"/><Relationship Id="rId367" Type="http://schemas.openxmlformats.org/officeDocument/2006/relationships/externalLink" Target="externalLinks/externalLink344.xml"/><Relationship Id="rId171" Type="http://schemas.openxmlformats.org/officeDocument/2006/relationships/externalLink" Target="externalLinks/externalLink148.xml"/><Relationship Id="rId227" Type="http://schemas.openxmlformats.org/officeDocument/2006/relationships/externalLink" Target="externalLinks/externalLink204.xml"/><Relationship Id="rId269" Type="http://schemas.openxmlformats.org/officeDocument/2006/relationships/externalLink" Target="externalLinks/externalLink246.xml"/><Relationship Id="rId434" Type="http://schemas.openxmlformats.org/officeDocument/2006/relationships/externalLink" Target="externalLinks/externalLink411.xml"/><Relationship Id="rId33" Type="http://schemas.openxmlformats.org/officeDocument/2006/relationships/externalLink" Target="externalLinks/externalLink10.xml"/><Relationship Id="rId129" Type="http://schemas.openxmlformats.org/officeDocument/2006/relationships/externalLink" Target="externalLinks/externalLink106.xml"/><Relationship Id="rId280" Type="http://schemas.openxmlformats.org/officeDocument/2006/relationships/externalLink" Target="externalLinks/externalLink257.xml"/><Relationship Id="rId336" Type="http://schemas.openxmlformats.org/officeDocument/2006/relationships/externalLink" Target="externalLinks/externalLink313.xml"/><Relationship Id="rId75" Type="http://schemas.openxmlformats.org/officeDocument/2006/relationships/externalLink" Target="externalLinks/externalLink52.xml"/><Relationship Id="rId140" Type="http://schemas.openxmlformats.org/officeDocument/2006/relationships/externalLink" Target="externalLinks/externalLink117.xml"/><Relationship Id="rId182" Type="http://schemas.openxmlformats.org/officeDocument/2006/relationships/externalLink" Target="externalLinks/externalLink159.xml"/><Relationship Id="rId378" Type="http://schemas.openxmlformats.org/officeDocument/2006/relationships/externalLink" Target="externalLinks/externalLink355.xml"/><Relationship Id="rId403" Type="http://schemas.openxmlformats.org/officeDocument/2006/relationships/externalLink" Target="externalLinks/externalLink380.xml"/><Relationship Id="rId6" Type="http://schemas.openxmlformats.org/officeDocument/2006/relationships/worksheet" Target="worksheets/sheet6.xml"/><Relationship Id="rId238" Type="http://schemas.openxmlformats.org/officeDocument/2006/relationships/externalLink" Target="externalLinks/externalLink215.xml"/><Relationship Id="rId445" Type="http://schemas.openxmlformats.org/officeDocument/2006/relationships/externalLink" Target="externalLinks/externalLink422.xml"/><Relationship Id="rId291" Type="http://schemas.openxmlformats.org/officeDocument/2006/relationships/externalLink" Target="externalLinks/externalLink268.xml"/><Relationship Id="rId305" Type="http://schemas.openxmlformats.org/officeDocument/2006/relationships/externalLink" Target="externalLinks/externalLink282.xml"/><Relationship Id="rId347" Type="http://schemas.openxmlformats.org/officeDocument/2006/relationships/externalLink" Target="externalLinks/externalLink324.xml"/><Relationship Id="rId44" Type="http://schemas.openxmlformats.org/officeDocument/2006/relationships/externalLink" Target="externalLinks/externalLink21.xml"/><Relationship Id="rId86" Type="http://schemas.openxmlformats.org/officeDocument/2006/relationships/externalLink" Target="externalLinks/externalLink63.xml"/><Relationship Id="rId151" Type="http://schemas.openxmlformats.org/officeDocument/2006/relationships/externalLink" Target="externalLinks/externalLink128.xml"/><Relationship Id="rId389" Type="http://schemas.openxmlformats.org/officeDocument/2006/relationships/externalLink" Target="externalLinks/externalLink366.xml"/><Relationship Id="rId193" Type="http://schemas.openxmlformats.org/officeDocument/2006/relationships/externalLink" Target="externalLinks/externalLink170.xml"/><Relationship Id="rId207" Type="http://schemas.openxmlformats.org/officeDocument/2006/relationships/externalLink" Target="externalLinks/externalLink184.xml"/><Relationship Id="rId249" Type="http://schemas.openxmlformats.org/officeDocument/2006/relationships/externalLink" Target="externalLinks/externalLink226.xml"/><Relationship Id="rId414" Type="http://schemas.openxmlformats.org/officeDocument/2006/relationships/externalLink" Target="externalLinks/externalLink391.xml"/><Relationship Id="rId456"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externalLink" Target="externalLinks/externalLink86.xml"/><Relationship Id="rId260" Type="http://schemas.openxmlformats.org/officeDocument/2006/relationships/externalLink" Target="externalLinks/externalLink237.xml"/><Relationship Id="rId316" Type="http://schemas.openxmlformats.org/officeDocument/2006/relationships/externalLink" Target="externalLinks/externalLink293.xml"/><Relationship Id="rId55" Type="http://schemas.openxmlformats.org/officeDocument/2006/relationships/externalLink" Target="externalLinks/externalLink32.xml"/><Relationship Id="rId97" Type="http://schemas.openxmlformats.org/officeDocument/2006/relationships/externalLink" Target="externalLinks/externalLink74.xml"/><Relationship Id="rId120" Type="http://schemas.openxmlformats.org/officeDocument/2006/relationships/externalLink" Target="externalLinks/externalLink97.xml"/><Relationship Id="rId358" Type="http://schemas.openxmlformats.org/officeDocument/2006/relationships/externalLink" Target="externalLinks/externalLink335.xml"/><Relationship Id="rId162" Type="http://schemas.openxmlformats.org/officeDocument/2006/relationships/externalLink" Target="externalLinks/externalLink139.xml"/><Relationship Id="rId218" Type="http://schemas.openxmlformats.org/officeDocument/2006/relationships/externalLink" Target="externalLinks/externalLink195.xml"/><Relationship Id="rId425" Type="http://schemas.openxmlformats.org/officeDocument/2006/relationships/externalLink" Target="externalLinks/externalLink402.xml"/><Relationship Id="rId271" Type="http://schemas.openxmlformats.org/officeDocument/2006/relationships/externalLink" Target="externalLinks/externalLink248.xml"/><Relationship Id="rId24" Type="http://schemas.openxmlformats.org/officeDocument/2006/relationships/externalLink" Target="externalLinks/externalLink1.xml"/><Relationship Id="rId66" Type="http://schemas.openxmlformats.org/officeDocument/2006/relationships/externalLink" Target="externalLinks/externalLink43.xml"/><Relationship Id="rId131" Type="http://schemas.openxmlformats.org/officeDocument/2006/relationships/externalLink" Target="externalLinks/externalLink108.xml"/><Relationship Id="rId327" Type="http://schemas.openxmlformats.org/officeDocument/2006/relationships/externalLink" Target="externalLinks/externalLink304.xml"/><Relationship Id="rId369" Type="http://schemas.openxmlformats.org/officeDocument/2006/relationships/externalLink" Target="externalLinks/externalLink346.xml"/><Relationship Id="rId173" Type="http://schemas.openxmlformats.org/officeDocument/2006/relationships/externalLink" Target="externalLinks/externalLink150.xml"/><Relationship Id="rId229" Type="http://schemas.openxmlformats.org/officeDocument/2006/relationships/externalLink" Target="externalLinks/externalLink206.xml"/><Relationship Id="rId380" Type="http://schemas.openxmlformats.org/officeDocument/2006/relationships/externalLink" Target="externalLinks/externalLink357.xml"/><Relationship Id="rId436" Type="http://schemas.openxmlformats.org/officeDocument/2006/relationships/externalLink" Target="externalLinks/externalLink413.xml"/><Relationship Id="rId240" Type="http://schemas.openxmlformats.org/officeDocument/2006/relationships/externalLink" Target="externalLinks/externalLink217.xml"/><Relationship Id="rId35" Type="http://schemas.openxmlformats.org/officeDocument/2006/relationships/externalLink" Target="externalLinks/externalLink12.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282" Type="http://schemas.openxmlformats.org/officeDocument/2006/relationships/externalLink" Target="externalLinks/externalLink259.xml"/><Relationship Id="rId338" Type="http://schemas.openxmlformats.org/officeDocument/2006/relationships/externalLink" Target="externalLinks/externalLink315.xml"/><Relationship Id="rId8" Type="http://schemas.openxmlformats.org/officeDocument/2006/relationships/worksheet" Target="worksheets/sheet8.xml"/><Relationship Id="rId142" Type="http://schemas.openxmlformats.org/officeDocument/2006/relationships/externalLink" Target="externalLinks/externalLink119.xml"/><Relationship Id="rId184" Type="http://schemas.openxmlformats.org/officeDocument/2006/relationships/externalLink" Target="externalLinks/externalLink161.xml"/><Relationship Id="rId391" Type="http://schemas.openxmlformats.org/officeDocument/2006/relationships/externalLink" Target="externalLinks/externalLink368.xml"/><Relationship Id="rId405" Type="http://schemas.openxmlformats.org/officeDocument/2006/relationships/externalLink" Target="externalLinks/externalLink382.xml"/><Relationship Id="rId447" Type="http://schemas.openxmlformats.org/officeDocument/2006/relationships/externalLink" Target="externalLinks/externalLink424.xml"/><Relationship Id="rId251" Type="http://schemas.openxmlformats.org/officeDocument/2006/relationships/externalLink" Target="externalLinks/externalLink228.xml"/><Relationship Id="rId46" Type="http://schemas.openxmlformats.org/officeDocument/2006/relationships/externalLink" Target="externalLinks/externalLink23.xml"/><Relationship Id="rId293" Type="http://schemas.openxmlformats.org/officeDocument/2006/relationships/externalLink" Target="externalLinks/externalLink270.xml"/><Relationship Id="rId307" Type="http://schemas.openxmlformats.org/officeDocument/2006/relationships/externalLink" Target="externalLinks/externalLink284.xml"/><Relationship Id="rId349" Type="http://schemas.openxmlformats.org/officeDocument/2006/relationships/externalLink" Target="externalLinks/externalLink326.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53" Type="http://schemas.openxmlformats.org/officeDocument/2006/relationships/externalLink" Target="externalLinks/externalLink130.xml"/><Relationship Id="rId195" Type="http://schemas.openxmlformats.org/officeDocument/2006/relationships/externalLink" Target="externalLinks/externalLink172.xml"/><Relationship Id="rId209" Type="http://schemas.openxmlformats.org/officeDocument/2006/relationships/externalLink" Target="externalLinks/externalLink186.xml"/><Relationship Id="rId360" Type="http://schemas.openxmlformats.org/officeDocument/2006/relationships/externalLink" Target="externalLinks/externalLink337.xml"/><Relationship Id="rId416" Type="http://schemas.openxmlformats.org/officeDocument/2006/relationships/externalLink" Target="externalLinks/externalLink393.xml"/><Relationship Id="rId220" Type="http://schemas.openxmlformats.org/officeDocument/2006/relationships/externalLink" Target="externalLinks/externalLink197.xml"/><Relationship Id="rId15" Type="http://schemas.openxmlformats.org/officeDocument/2006/relationships/worksheet" Target="worksheets/sheet15.xml"/><Relationship Id="rId57" Type="http://schemas.openxmlformats.org/officeDocument/2006/relationships/externalLink" Target="externalLinks/externalLink34.xml"/><Relationship Id="rId262" Type="http://schemas.openxmlformats.org/officeDocument/2006/relationships/externalLink" Target="externalLinks/externalLink239.xml"/><Relationship Id="rId318" Type="http://schemas.openxmlformats.org/officeDocument/2006/relationships/externalLink" Target="externalLinks/externalLink295.xml"/><Relationship Id="rId99" Type="http://schemas.openxmlformats.org/officeDocument/2006/relationships/externalLink" Target="externalLinks/externalLink76.xml"/><Relationship Id="rId122" Type="http://schemas.openxmlformats.org/officeDocument/2006/relationships/externalLink" Target="externalLinks/externalLink99.xml"/><Relationship Id="rId164" Type="http://schemas.openxmlformats.org/officeDocument/2006/relationships/externalLink" Target="externalLinks/externalLink141.xml"/><Relationship Id="rId371" Type="http://schemas.openxmlformats.org/officeDocument/2006/relationships/externalLink" Target="externalLinks/externalLink348.xml"/><Relationship Id="rId427" Type="http://schemas.openxmlformats.org/officeDocument/2006/relationships/externalLink" Target="externalLinks/externalLink404.xml"/><Relationship Id="rId26" Type="http://schemas.openxmlformats.org/officeDocument/2006/relationships/externalLink" Target="externalLinks/externalLink3.xml"/><Relationship Id="rId231" Type="http://schemas.openxmlformats.org/officeDocument/2006/relationships/externalLink" Target="externalLinks/externalLink208.xml"/><Relationship Id="rId273" Type="http://schemas.openxmlformats.org/officeDocument/2006/relationships/externalLink" Target="externalLinks/externalLink250.xml"/><Relationship Id="rId329" Type="http://schemas.openxmlformats.org/officeDocument/2006/relationships/externalLink" Target="externalLinks/externalLink306.xml"/><Relationship Id="rId68" Type="http://schemas.openxmlformats.org/officeDocument/2006/relationships/externalLink" Target="externalLinks/externalLink45.xml"/><Relationship Id="rId133" Type="http://schemas.openxmlformats.org/officeDocument/2006/relationships/externalLink" Target="externalLinks/externalLink110.xml"/><Relationship Id="rId175" Type="http://schemas.openxmlformats.org/officeDocument/2006/relationships/externalLink" Target="externalLinks/externalLink152.xml"/><Relationship Id="rId340" Type="http://schemas.openxmlformats.org/officeDocument/2006/relationships/externalLink" Target="externalLinks/externalLink317.xml"/><Relationship Id="rId200" Type="http://schemas.openxmlformats.org/officeDocument/2006/relationships/externalLink" Target="externalLinks/externalLink177.xml"/><Relationship Id="rId382" Type="http://schemas.openxmlformats.org/officeDocument/2006/relationships/externalLink" Target="externalLinks/externalLink359.xml"/><Relationship Id="rId438" Type="http://schemas.openxmlformats.org/officeDocument/2006/relationships/externalLink" Target="externalLinks/externalLink415.xml"/><Relationship Id="rId242" Type="http://schemas.openxmlformats.org/officeDocument/2006/relationships/externalLink" Target="externalLinks/externalLink219.xml"/><Relationship Id="rId284" Type="http://schemas.openxmlformats.org/officeDocument/2006/relationships/externalLink" Target="externalLinks/externalLink261.xml"/><Relationship Id="rId37" Type="http://schemas.openxmlformats.org/officeDocument/2006/relationships/externalLink" Target="externalLinks/externalLink14.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44" Type="http://schemas.openxmlformats.org/officeDocument/2006/relationships/externalLink" Target="externalLinks/externalLink121.xml"/><Relationship Id="rId90" Type="http://schemas.openxmlformats.org/officeDocument/2006/relationships/externalLink" Target="externalLinks/externalLink67.xml"/><Relationship Id="rId186" Type="http://schemas.openxmlformats.org/officeDocument/2006/relationships/externalLink" Target="externalLinks/externalLink163.xml"/><Relationship Id="rId351" Type="http://schemas.openxmlformats.org/officeDocument/2006/relationships/externalLink" Target="externalLinks/externalLink328.xml"/><Relationship Id="rId393" Type="http://schemas.openxmlformats.org/officeDocument/2006/relationships/externalLink" Target="externalLinks/externalLink370.xml"/><Relationship Id="rId407" Type="http://schemas.openxmlformats.org/officeDocument/2006/relationships/externalLink" Target="externalLinks/externalLink384.xml"/><Relationship Id="rId449" Type="http://schemas.openxmlformats.org/officeDocument/2006/relationships/externalLink" Target="externalLinks/externalLink426.xml"/><Relationship Id="rId211" Type="http://schemas.openxmlformats.org/officeDocument/2006/relationships/externalLink" Target="externalLinks/externalLink188.xml"/><Relationship Id="rId253" Type="http://schemas.openxmlformats.org/officeDocument/2006/relationships/externalLink" Target="externalLinks/externalLink230.xml"/><Relationship Id="rId295" Type="http://schemas.openxmlformats.org/officeDocument/2006/relationships/externalLink" Target="externalLinks/externalLink272.xml"/><Relationship Id="rId309" Type="http://schemas.openxmlformats.org/officeDocument/2006/relationships/externalLink" Target="externalLinks/externalLink286.xml"/><Relationship Id="rId48" Type="http://schemas.openxmlformats.org/officeDocument/2006/relationships/externalLink" Target="externalLinks/externalLink25.xml"/><Relationship Id="rId113" Type="http://schemas.openxmlformats.org/officeDocument/2006/relationships/externalLink" Target="externalLinks/externalLink90.xml"/><Relationship Id="rId320" Type="http://schemas.openxmlformats.org/officeDocument/2006/relationships/externalLink" Target="externalLinks/externalLink297.xml"/><Relationship Id="rId155" Type="http://schemas.openxmlformats.org/officeDocument/2006/relationships/externalLink" Target="externalLinks/externalLink132.xml"/><Relationship Id="rId197" Type="http://schemas.openxmlformats.org/officeDocument/2006/relationships/externalLink" Target="externalLinks/externalLink174.xml"/><Relationship Id="rId362" Type="http://schemas.openxmlformats.org/officeDocument/2006/relationships/externalLink" Target="externalLinks/externalLink339.xml"/><Relationship Id="rId418" Type="http://schemas.openxmlformats.org/officeDocument/2006/relationships/externalLink" Target="externalLinks/externalLink395.xml"/><Relationship Id="rId222" Type="http://schemas.openxmlformats.org/officeDocument/2006/relationships/externalLink" Target="externalLinks/externalLink199.xml"/><Relationship Id="rId264" Type="http://schemas.openxmlformats.org/officeDocument/2006/relationships/externalLink" Target="externalLinks/externalLink241.xml"/><Relationship Id="rId17" Type="http://schemas.openxmlformats.org/officeDocument/2006/relationships/worksheet" Target="worksheets/sheet17.xml"/><Relationship Id="rId59" Type="http://schemas.openxmlformats.org/officeDocument/2006/relationships/externalLink" Target="externalLinks/externalLink36.xml"/><Relationship Id="rId124" Type="http://schemas.openxmlformats.org/officeDocument/2006/relationships/externalLink" Target="externalLinks/externalLink101.xml"/><Relationship Id="rId70" Type="http://schemas.openxmlformats.org/officeDocument/2006/relationships/externalLink" Target="externalLinks/externalLink47.xml"/><Relationship Id="rId166" Type="http://schemas.openxmlformats.org/officeDocument/2006/relationships/externalLink" Target="externalLinks/externalLink143.xml"/><Relationship Id="rId331" Type="http://schemas.openxmlformats.org/officeDocument/2006/relationships/externalLink" Target="externalLinks/externalLink308.xml"/><Relationship Id="rId373" Type="http://schemas.openxmlformats.org/officeDocument/2006/relationships/externalLink" Target="externalLinks/externalLink350.xml"/><Relationship Id="rId429" Type="http://schemas.openxmlformats.org/officeDocument/2006/relationships/externalLink" Target="externalLinks/externalLink406.xml"/><Relationship Id="rId1" Type="http://schemas.openxmlformats.org/officeDocument/2006/relationships/worksheet" Target="worksheets/sheet1.xml"/><Relationship Id="rId233" Type="http://schemas.openxmlformats.org/officeDocument/2006/relationships/externalLink" Target="externalLinks/externalLink210.xml"/><Relationship Id="rId440" Type="http://schemas.openxmlformats.org/officeDocument/2006/relationships/externalLink" Target="externalLinks/externalLink417.xml"/><Relationship Id="rId28" Type="http://schemas.openxmlformats.org/officeDocument/2006/relationships/externalLink" Target="externalLinks/externalLink5.xml"/><Relationship Id="rId275" Type="http://schemas.openxmlformats.org/officeDocument/2006/relationships/externalLink" Target="externalLinks/externalLink252.xml"/><Relationship Id="rId300" Type="http://schemas.openxmlformats.org/officeDocument/2006/relationships/externalLink" Target="externalLinks/externalLink277.xml"/><Relationship Id="rId81" Type="http://schemas.openxmlformats.org/officeDocument/2006/relationships/externalLink" Target="externalLinks/externalLink58.xml"/><Relationship Id="rId135" Type="http://schemas.openxmlformats.org/officeDocument/2006/relationships/externalLink" Target="externalLinks/externalLink112.xml"/><Relationship Id="rId177" Type="http://schemas.openxmlformats.org/officeDocument/2006/relationships/externalLink" Target="externalLinks/externalLink154.xml"/><Relationship Id="rId342" Type="http://schemas.openxmlformats.org/officeDocument/2006/relationships/externalLink" Target="externalLinks/externalLink319.xml"/><Relationship Id="rId384" Type="http://schemas.openxmlformats.org/officeDocument/2006/relationships/externalLink" Target="externalLinks/externalLink361.xml"/><Relationship Id="rId202" Type="http://schemas.openxmlformats.org/officeDocument/2006/relationships/externalLink" Target="externalLinks/externalLink179.xml"/><Relationship Id="rId244" Type="http://schemas.openxmlformats.org/officeDocument/2006/relationships/externalLink" Target="externalLinks/externalLink221.xml"/><Relationship Id="rId39" Type="http://schemas.openxmlformats.org/officeDocument/2006/relationships/externalLink" Target="externalLinks/externalLink16.xml"/><Relationship Id="rId286" Type="http://schemas.openxmlformats.org/officeDocument/2006/relationships/externalLink" Target="externalLinks/externalLink263.xml"/><Relationship Id="rId451" Type="http://schemas.openxmlformats.org/officeDocument/2006/relationships/externalLink" Target="externalLinks/externalLink428.xml"/><Relationship Id="rId50" Type="http://schemas.openxmlformats.org/officeDocument/2006/relationships/externalLink" Target="externalLinks/externalLink27.xml"/><Relationship Id="rId104" Type="http://schemas.openxmlformats.org/officeDocument/2006/relationships/externalLink" Target="externalLinks/externalLink81.xml"/><Relationship Id="rId146" Type="http://schemas.openxmlformats.org/officeDocument/2006/relationships/externalLink" Target="externalLinks/externalLink123.xml"/><Relationship Id="rId188" Type="http://schemas.openxmlformats.org/officeDocument/2006/relationships/externalLink" Target="externalLinks/externalLink165.xml"/><Relationship Id="rId311" Type="http://schemas.openxmlformats.org/officeDocument/2006/relationships/externalLink" Target="externalLinks/externalLink288.xml"/><Relationship Id="rId353" Type="http://schemas.openxmlformats.org/officeDocument/2006/relationships/externalLink" Target="externalLinks/externalLink330.xml"/><Relationship Id="rId395" Type="http://schemas.openxmlformats.org/officeDocument/2006/relationships/externalLink" Target="externalLinks/externalLink372.xml"/><Relationship Id="rId409" Type="http://schemas.openxmlformats.org/officeDocument/2006/relationships/externalLink" Target="externalLinks/externalLink386.xml"/><Relationship Id="rId92" Type="http://schemas.openxmlformats.org/officeDocument/2006/relationships/externalLink" Target="externalLinks/externalLink69.xml"/><Relationship Id="rId213" Type="http://schemas.openxmlformats.org/officeDocument/2006/relationships/externalLink" Target="externalLinks/externalLink190.xml"/><Relationship Id="rId420" Type="http://schemas.openxmlformats.org/officeDocument/2006/relationships/externalLink" Target="externalLinks/externalLink39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png"/><Relationship Id="rId1" Type="http://schemas.openxmlformats.org/officeDocument/2006/relationships/image" Target="../media/image16.jpeg"/><Relationship Id="rId6" Type="http://schemas.openxmlformats.org/officeDocument/2006/relationships/image" Target="../media/image21.jpeg"/><Relationship Id="rId11" Type="http://schemas.openxmlformats.org/officeDocument/2006/relationships/image" Target="../media/image4.png"/><Relationship Id="rId5" Type="http://schemas.openxmlformats.org/officeDocument/2006/relationships/image" Target="../media/image20.jpeg"/><Relationship Id="rId10" Type="http://schemas.openxmlformats.org/officeDocument/2006/relationships/image" Target="../media/image25.png"/><Relationship Id="rId4" Type="http://schemas.openxmlformats.org/officeDocument/2006/relationships/image" Target="../media/image19.jpeg"/><Relationship Id="rId9"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png"/><Relationship Id="rId1" Type="http://schemas.openxmlformats.org/officeDocument/2006/relationships/image" Target="../media/image16.jpeg"/><Relationship Id="rId6" Type="http://schemas.openxmlformats.org/officeDocument/2006/relationships/image" Target="../media/image21.jpeg"/><Relationship Id="rId11" Type="http://schemas.openxmlformats.org/officeDocument/2006/relationships/image" Target="../media/image4.png"/><Relationship Id="rId5" Type="http://schemas.openxmlformats.org/officeDocument/2006/relationships/image" Target="../media/image20.jpeg"/><Relationship Id="rId10" Type="http://schemas.openxmlformats.org/officeDocument/2006/relationships/image" Target="../media/image25.png"/><Relationship Id="rId4" Type="http://schemas.openxmlformats.org/officeDocument/2006/relationships/image" Target="../media/image19.jpeg"/><Relationship Id="rId9" Type="http://schemas.openxmlformats.org/officeDocument/2006/relationships/image" Target="../media/image2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3.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12</xdr:col>
      <xdr:colOff>436356</xdr:colOff>
      <xdr:row>10</xdr:row>
      <xdr:rowOff>22612</xdr:rowOff>
    </xdr:from>
    <xdr:to>
      <xdr:col>13</xdr:col>
      <xdr:colOff>236413</xdr:colOff>
      <xdr:row>12</xdr:row>
      <xdr:rowOff>65766</xdr:rowOff>
    </xdr:to>
    <xdr:sp macro="" textlink="">
      <xdr:nvSpPr>
        <xdr:cNvPr id="1450" name="WordArt 1">
          <a:extLst>
            <a:ext uri="{FF2B5EF4-FFF2-40B4-BE49-F238E27FC236}">
              <a16:creationId xmlns:a16="http://schemas.microsoft.com/office/drawing/2014/main" id="{BB14F366-C339-44B3-A43D-56943D6DF958}"/>
            </a:ext>
          </a:extLst>
        </xdr:cNvPr>
        <xdr:cNvSpPr>
          <a:spLocks noChangeArrowheads="1" noChangeShapeType="1" noTextEdit="1"/>
        </xdr:cNvSpPr>
      </xdr:nvSpPr>
      <xdr:spPr bwMode="auto">
        <a:xfrm rot="18516889">
          <a:off x="15573858" y="2715910"/>
          <a:ext cx="431774" cy="424897"/>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452" name="WordArt 1">
          <a:extLst>
            <a:ext uri="{FF2B5EF4-FFF2-40B4-BE49-F238E27FC236}">
              <a16:creationId xmlns:a16="http://schemas.microsoft.com/office/drawing/2014/main" id="{04814645-95AD-4240-A1A5-F29D3C1112E1}"/>
            </a:ext>
          </a:extLst>
        </xdr:cNvPr>
        <xdr:cNvSpPr>
          <a:spLocks noChangeArrowheads="1" noChangeShapeType="1" noTextEdit="1"/>
        </xdr:cNvSpPr>
      </xdr:nvSpPr>
      <xdr:spPr bwMode="auto">
        <a:xfrm>
          <a:off x="461122" y="4912614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456" name="WordArt 1">
          <a:extLst>
            <a:ext uri="{FF2B5EF4-FFF2-40B4-BE49-F238E27FC236}">
              <a16:creationId xmlns:a16="http://schemas.microsoft.com/office/drawing/2014/main" id="{94E4311F-4BC4-4C1A-BB40-6974FD58F2AD}"/>
            </a:ext>
          </a:extLst>
        </xdr:cNvPr>
        <xdr:cNvSpPr>
          <a:spLocks noChangeArrowheads="1" noChangeShapeType="1" noTextEdit="1"/>
        </xdr:cNvSpPr>
      </xdr:nvSpPr>
      <xdr:spPr bwMode="auto">
        <a:xfrm>
          <a:off x="461122" y="178871880"/>
          <a:ext cx="481965" cy="89647"/>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458" name="WordArt 1">
          <a:extLst>
            <a:ext uri="{FF2B5EF4-FFF2-40B4-BE49-F238E27FC236}">
              <a16:creationId xmlns:a16="http://schemas.microsoft.com/office/drawing/2014/main" id="{637D79F8-F7AF-42AE-B93A-9F68C635267E}"/>
            </a:ext>
          </a:extLst>
        </xdr:cNvPr>
        <xdr:cNvSpPr>
          <a:spLocks noChangeArrowheads="1" noChangeShapeType="1" noTextEdit="1"/>
        </xdr:cNvSpPr>
      </xdr:nvSpPr>
      <xdr:spPr bwMode="auto">
        <a:xfrm>
          <a:off x="461122" y="202074780"/>
          <a:ext cx="481965" cy="89647"/>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460" name="WordArt 1">
          <a:extLst>
            <a:ext uri="{FF2B5EF4-FFF2-40B4-BE49-F238E27FC236}">
              <a16:creationId xmlns:a16="http://schemas.microsoft.com/office/drawing/2014/main" id="{18B73679-D7A4-4934-BEE7-D5D44D01227A}"/>
            </a:ext>
          </a:extLst>
        </xdr:cNvPr>
        <xdr:cNvSpPr>
          <a:spLocks noChangeArrowheads="1" noChangeShapeType="1" noTextEdit="1"/>
        </xdr:cNvSpPr>
      </xdr:nvSpPr>
      <xdr:spPr bwMode="auto">
        <a:xfrm>
          <a:off x="461122" y="22542246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462" name="WordArt 1">
          <a:extLst>
            <a:ext uri="{FF2B5EF4-FFF2-40B4-BE49-F238E27FC236}">
              <a16:creationId xmlns:a16="http://schemas.microsoft.com/office/drawing/2014/main" id="{96F75F68-F4A7-40EF-883E-710ACA73763F}"/>
            </a:ext>
          </a:extLst>
        </xdr:cNvPr>
        <xdr:cNvSpPr>
          <a:spLocks noChangeArrowheads="1" noChangeShapeType="1" noTextEdit="1"/>
        </xdr:cNvSpPr>
      </xdr:nvSpPr>
      <xdr:spPr bwMode="auto">
        <a:xfrm>
          <a:off x="461122" y="249242580"/>
          <a:ext cx="481965" cy="89647"/>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464" name="WordArt 1">
          <a:extLst>
            <a:ext uri="{FF2B5EF4-FFF2-40B4-BE49-F238E27FC236}">
              <a16:creationId xmlns:a16="http://schemas.microsoft.com/office/drawing/2014/main" id="{A59BF6F7-8E5B-4499-8F67-CDDA6508BEEB}"/>
            </a:ext>
          </a:extLst>
        </xdr:cNvPr>
        <xdr:cNvSpPr>
          <a:spLocks noChangeArrowheads="1" noChangeShapeType="1" noTextEdit="1"/>
        </xdr:cNvSpPr>
      </xdr:nvSpPr>
      <xdr:spPr bwMode="auto">
        <a:xfrm>
          <a:off x="461122" y="27300936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466" name="WordArt 1">
          <a:extLst>
            <a:ext uri="{FF2B5EF4-FFF2-40B4-BE49-F238E27FC236}">
              <a16:creationId xmlns:a16="http://schemas.microsoft.com/office/drawing/2014/main" id="{EFB3D94D-5827-424B-956D-428E841D993E}"/>
            </a:ext>
          </a:extLst>
        </xdr:cNvPr>
        <xdr:cNvSpPr>
          <a:spLocks noChangeArrowheads="1" noChangeShapeType="1" noTextEdit="1"/>
        </xdr:cNvSpPr>
      </xdr:nvSpPr>
      <xdr:spPr bwMode="auto">
        <a:xfrm>
          <a:off x="461122" y="297218100"/>
          <a:ext cx="481965" cy="89647"/>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469" name="WordArt 1">
          <a:extLst>
            <a:ext uri="{FF2B5EF4-FFF2-40B4-BE49-F238E27FC236}">
              <a16:creationId xmlns:a16="http://schemas.microsoft.com/office/drawing/2014/main" id="{DF3CED2B-CAED-495E-963A-BBDC6758EBC2}"/>
            </a:ext>
          </a:extLst>
        </xdr:cNvPr>
        <xdr:cNvSpPr>
          <a:spLocks noChangeArrowheads="1" noChangeShapeType="1" noTextEdit="1"/>
        </xdr:cNvSpPr>
      </xdr:nvSpPr>
      <xdr:spPr bwMode="auto">
        <a:xfrm>
          <a:off x="461122" y="34517076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472" name="WordArt 1">
          <a:extLst>
            <a:ext uri="{FF2B5EF4-FFF2-40B4-BE49-F238E27FC236}">
              <a16:creationId xmlns:a16="http://schemas.microsoft.com/office/drawing/2014/main" id="{177BD1F4-4BDF-47EE-B541-24F2DE65543F}"/>
            </a:ext>
          </a:extLst>
        </xdr:cNvPr>
        <xdr:cNvSpPr>
          <a:spLocks noChangeArrowheads="1" noChangeShapeType="1" noTextEdit="1"/>
        </xdr:cNvSpPr>
      </xdr:nvSpPr>
      <xdr:spPr bwMode="auto">
        <a:xfrm>
          <a:off x="461122" y="39275766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493" name="WordArt 1">
          <a:extLst>
            <a:ext uri="{FF2B5EF4-FFF2-40B4-BE49-F238E27FC236}">
              <a16:creationId xmlns:a16="http://schemas.microsoft.com/office/drawing/2014/main" id="{9B6F1DC1-C752-4E3D-96A4-01226183B61C}"/>
            </a:ext>
          </a:extLst>
        </xdr:cNvPr>
        <xdr:cNvSpPr>
          <a:spLocks noChangeArrowheads="1" noChangeShapeType="1" noTextEdit="1"/>
        </xdr:cNvSpPr>
      </xdr:nvSpPr>
      <xdr:spPr bwMode="auto">
        <a:xfrm>
          <a:off x="461122" y="1012774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25" name="WordArt 1">
          <a:extLst>
            <a:ext uri="{FF2B5EF4-FFF2-40B4-BE49-F238E27FC236}">
              <a16:creationId xmlns:a16="http://schemas.microsoft.com/office/drawing/2014/main" id="{59187194-14CF-40BA-82E2-EC4D67038242}"/>
            </a:ext>
          </a:extLst>
        </xdr:cNvPr>
        <xdr:cNvSpPr>
          <a:spLocks noChangeArrowheads="1" noChangeShapeType="1" noTextEdit="1"/>
        </xdr:cNvSpPr>
      </xdr:nvSpPr>
      <xdr:spPr bwMode="auto">
        <a:xfrm>
          <a:off x="461122" y="22970490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28" name="WordArt 1">
          <a:extLst>
            <a:ext uri="{FF2B5EF4-FFF2-40B4-BE49-F238E27FC236}">
              <a16:creationId xmlns:a16="http://schemas.microsoft.com/office/drawing/2014/main" id="{DBDAE41D-7B27-449B-894B-EA7B4814E148}"/>
            </a:ext>
          </a:extLst>
        </xdr:cNvPr>
        <xdr:cNvSpPr>
          <a:spLocks noChangeArrowheads="1" noChangeShapeType="1" noTextEdit="1"/>
        </xdr:cNvSpPr>
      </xdr:nvSpPr>
      <xdr:spPr bwMode="auto">
        <a:xfrm>
          <a:off x="461122" y="23398734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31" name="WordArt 1">
          <a:extLst>
            <a:ext uri="{FF2B5EF4-FFF2-40B4-BE49-F238E27FC236}">
              <a16:creationId xmlns:a16="http://schemas.microsoft.com/office/drawing/2014/main" id="{CF730015-8E22-4379-A20A-2314DF8EB792}"/>
            </a:ext>
          </a:extLst>
        </xdr:cNvPr>
        <xdr:cNvSpPr>
          <a:spLocks noChangeArrowheads="1" noChangeShapeType="1" noTextEdit="1"/>
        </xdr:cNvSpPr>
      </xdr:nvSpPr>
      <xdr:spPr bwMode="auto">
        <a:xfrm>
          <a:off x="461122" y="23826978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34" name="WordArt 1">
          <a:extLst>
            <a:ext uri="{FF2B5EF4-FFF2-40B4-BE49-F238E27FC236}">
              <a16:creationId xmlns:a16="http://schemas.microsoft.com/office/drawing/2014/main" id="{54E6DC4E-9D2A-467E-ACA4-5014F413F281}"/>
            </a:ext>
          </a:extLst>
        </xdr:cNvPr>
        <xdr:cNvSpPr>
          <a:spLocks noChangeArrowheads="1" noChangeShapeType="1" noTextEdit="1"/>
        </xdr:cNvSpPr>
      </xdr:nvSpPr>
      <xdr:spPr bwMode="auto">
        <a:xfrm>
          <a:off x="461122" y="2425522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37" name="WordArt 1">
          <a:extLst>
            <a:ext uri="{FF2B5EF4-FFF2-40B4-BE49-F238E27FC236}">
              <a16:creationId xmlns:a16="http://schemas.microsoft.com/office/drawing/2014/main" id="{F9C5C8DC-4C25-42DF-9342-6F35AD2426D7}"/>
            </a:ext>
          </a:extLst>
        </xdr:cNvPr>
        <xdr:cNvSpPr>
          <a:spLocks noChangeArrowheads="1" noChangeShapeType="1" noTextEdit="1"/>
        </xdr:cNvSpPr>
      </xdr:nvSpPr>
      <xdr:spPr bwMode="auto">
        <a:xfrm>
          <a:off x="461122" y="24683466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40" name="WordArt 1">
          <a:extLst>
            <a:ext uri="{FF2B5EF4-FFF2-40B4-BE49-F238E27FC236}">
              <a16:creationId xmlns:a16="http://schemas.microsoft.com/office/drawing/2014/main" id="{4117FC36-F51D-4609-BD0C-09D74313BF74}"/>
            </a:ext>
          </a:extLst>
        </xdr:cNvPr>
        <xdr:cNvSpPr>
          <a:spLocks noChangeArrowheads="1" noChangeShapeType="1" noTextEdit="1"/>
        </xdr:cNvSpPr>
      </xdr:nvSpPr>
      <xdr:spPr bwMode="auto">
        <a:xfrm>
          <a:off x="461122" y="25111710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43" name="WordArt 1">
          <a:extLst>
            <a:ext uri="{FF2B5EF4-FFF2-40B4-BE49-F238E27FC236}">
              <a16:creationId xmlns:a16="http://schemas.microsoft.com/office/drawing/2014/main" id="{DFEF890C-1E19-4E4A-8C40-7BA3758546D3}"/>
            </a:ext>
          </a:extLst>
        </xdr:cNvPr>
        <xdr:cNvSpPr>
          <a:spLocks noChangeArrowheads="1" noChangeShapeType="1" noTextEdit="1"/>
        </xdr:cNvSpPr>
      </xdr:nvSpPr>
      <xdr:spPr bwMode="auto">
        <a:xfrm>
          <a:off x="461122" y="25539954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46" name="WordArt 1">
          <a:extLst>
            <a:ext uri="{FF2B5EF4-FFF2-40B4-BE49-F238E27FC236}">
              <a16:creationId xmlns:a16="http://schemas.microsoft.com/office/drawing/2014/main" id="{B3CC9C7E-0F2D-441D-BF2C-E21077803917}"/>
            </a:ext>
          </a:extLst>
        </xdr:cNvPr>
        <xdr:cNvSpPr>
          <a:spLocks noChangeArrowheads="1" noChangeShapeType="1" noTextEdit="1"/>
        </xdr:cNvSpPr>
      </xdr:nvSpPr>
      <xdr:spPr bwMode="auto">
        <a:xfrm>
          <a:off x="461122" y="25968198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49" name="WordArt 1">
          <a:extLst>
            <a:ext uri="{FF2B5EF4-FFF2-40B4-BE49-F238E27FC236}">
              <a16:creationId xmlns:a16="http://schemas.microsoft.com/office/drawing/2014/main" id="{33E61200-3E55-439F-8B57-27BD2A5D403F}"/>
            </a:ext>
          </a:extLst>
        </xdr:cNvPr>
        <xdr:cNvSpPr>
          <a:spLocks noChangeArrowheads="1" noChangeShapeType="1" noTextEdit="1"/>
        </xdr:cNvSpPr>
      </xdr:nvSpPr>
      <xdr:spPr bwMode="auto">
        <a:xfrm>
          <a:off x="461122" y="2639644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52" name="WordArt 1">
          <a:extLst>
            <a:ext uri="{FF2B5EF4-FFF2-40B4-BE49-F238E27FC236}">
              <a16:creationId xmlns:a16="http://schemas.microsoft.com/office/drawing/2014/main" id="{24A8CAFB-9287-4785-ACF0-0309BDA5461D}"/>
            </a:ext>
          </a:extLst>
        </xdr:cNvPr>
        <xdr:cNvSpPr>
          <a:spLocks noChangeArrowheads="1" noChangeShapeType="1" noTextEdit="1"/>
        </xdr:cNvSpPr>
      </xdr:nvSpPr>
      <xdr:spPr bwMode="auto">
        <a:xfrm>
          <a:off x="461122" y="26824686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55" name="WordArt 1">
          <a:extLst>
            <a:ext uri="{FF2B5EF4-FFF2-40B4-BE49-F238E27FC236}">
              <a16:creationId xmlns:a16="http://schemas.microsoft.com/office/drawing/2014/main" id="{C53A8B82-7C11-4468-8764-A513FB06FA82}"/>
            </a:ext>
          </a:extLst>
        </xdr:cNvPr>
        <xdr:cNvSpPr>
          <a:spLocks noChangeArrowheads="1" noChangeShapeType="1" noTextEdit="1"/>
        </xdr:cNvSpPr>
      </xdr:nvSpPr>
      <xdr:spPr bwMode="auto">
        <a:xfrm>
          <a:off x="461122" y="27252930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58" name="WordArt 1">
          <a:extLst>
            <a:ext uri="{FF2B5EF4-FFF2-40B4-BE49-F238E27FC236}">
              <a16:creationId xmlns:a16="http://schemas.microsoft.com/office/drawing/2014/main" id="{C144E382-4455-4DF2-9B35-D6810BE62809}"/>
            </a:ext>
          </a:extLst>
        </xdr:cNvPr>
        <xdr:cNvSpPr>
          <a:spLocks noChangeArrowheads="1" noChangeShapeType="1" noTextEdit="1"/>
        </xdr:cNvSpPr>
      </xdr:nvSpPr>
      <xdr:spPr bwMode="auto">
        <a:xfrm>
          <a:off x="461122" y="27681174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61" name="WordArt 1">
          <a:extLst>
            <a:ext uri="{FF2B5EF4-FFF2-40B4-BE49-F238E27FC236}">
              <a16:creationId xmlns:a16="http://schemas.microsoft.com/office/drawing/2014/main" id="{4847F4F3-0159-4184-9A95-D1DA65864C48}"/>
            </a:ext>
          </a:extLst>
        </xdr:cNvPr>
        <xdr:cNvSpPr>
          <a:spLocks noChangeArrowheads="1" noChangeShapeType="1" noTextEdit="1"/>
        </xdr:cNvSpPr>
      </xdr:nvSpPr>
      <xdr:spPr bwMode="auto">
        <a:xfrm>
          <a:off x="461122" y="28109418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64" name="WordArt 1">
          <a:extLst>
            <a:ext uri="{FF2B5EF4-FFF2-40B4-BE49-F238E27FC236}">
              <a16:creationId xmlns:a16="http://schemas.microsoft.com/office/drawing/2014/main" id="{3C2B4502-723F-4312-B5CC-85A75BC80BA7}"/>
            </a:ext>
          </a:extLst>
        </xdr:cNvPr>
        <xdr:cNvSpPr>
          <a:spLocks noChangeArrowheads="1" noChangeShapeType="1" noTextEdit="1"/>
        </xdr:cNvSpPr>
      </xdr:nvSpPr>
      <xdr:spPr bwMode="auto">
        <a:xfrm>
          <a:off x="461122" y="2853766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67" name="WordArt 1">
          <a:extLst>
            <a:ext uri="{FF2B5EF4-FFF2-40B4-BE49-F238E27FC236}">
              <a16:creationId xmlns:a16="http://schemas.microsoft.com/office/drawing/2014/main" id="{9BE7087C-3203-4873-9B5A-352290082AA3}"/>
            </a:ext>
          </a:extLst>
        </xdr:cNvPr>
        <xdr:cNvSpPr>
          <a:spLocks noChangeArrowheads="1" noChangeShapeType="1" noTextEdit="1"/>
        </xdr:cNvSpPr>
      </xdr:nvSpPr>
      <xdr:spPr bwMode="auto">
        <a:xfrm>
          <a:off x="461122" y="28965906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70" name="WordArt 1">
          <a:extLst>
            <a:ext uri="{FF2B5EF4-FFF2-40B4-BE49-F238E27FC236}">
              <a16:creationId xmlns:a16="http://schemas.microsoft.com/office/drawing/2014/main" id="{7B5D8510-29BD-4171-88B7-55DAAF8DCCF0}"/>
            </a:ext>
          </a:extLst>
        </xdr:cNvPr>
        <xdr:cNvSpPr>
          <a:spLocks noChangeArrowheads="1" noChangeShapeType="1" noTextEdit="1"/>
        </xdr:cNvSpPr>
      </xdr:nvSpPr>
      <xdr:spPr bwMode="auto">
        <a:xfrm>
          <a:off x="461122" y="29394150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73" name="WordArt 1">
          <a:extLst>
            <a:ext uri="{FF2B5EF4-FFF2-40B4-BE49-F238E27FC236}">
              <a16:creationId xmlns:a16="http://schemas.microsoft.com/office/drawing/2014/main" id="{6CE4AC66-DE72-452F-952C-A705B033DC3A}"/>
            </a:ext>
          </a:extLst>
        </xdr:cNvPr>
        <xdr:cNvSpPr>
          <a:spLocks noChangeArrowheads="1" noChangeShapeType="1" noTextEdit="1"/>
        </xdr:cNvSpPr>
      </xdr:nvSpPr>
      <xdr:spPr bwMode="auto">
        <a:xfrm>
          <a:off x="461122" y="29822394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76" name="WordArt 1">
          <a:extLst>
            <a:ext uri="{FF2B5EF4-FFF2-40B4-BE49-F238E27FC236}">
              <a16:creationId xmlns:a16="http://schemas.microsoft.com/office/drawing/2014/main" id="{1255F1F6-F9A1-4435-97D5-C8B8B8037F4A}"/>
            </a:ext>
          </a:extLst>
        </xdr:cNvPr>
        <xdr:cNvSpPr>
          <a:spLocks noChangeArrowheads="1" noChangeShapeType="1" noTextEdit="1"/>
        </xdr:cNvSpPr>
      </xdr:nvSpPr>
      <xdr:spPr bwMode="auto">
        <a:xfrm>
          <a:off x="461122" y="30250638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79" name="WordArt 1">
          <a:extLst>
            <a:ext uri="{FF2B5EF4-FFF2-40B4-BE49-F238E27FC236}">
              <a16:creationId xmlns:a16="http://schemas.microsoft.com/office/drawing/2014/main" id="{1D1C370D-70C7-4643-9178-8341B0CA1C6E}"/>
            </a:ext>
          </a:extLst>
        </xdr:cNvPr>
        <xdr:cNvSpPr>
          <a:spLocks noChangeArrowheads="1" noChangeShapeType="1" noTextEdit="1"/>
        </xdr:cNvSpPr>
      </xdr:nvSpPr>
      <xdr:spPr bwMode="auto">
        <a:xfrm>
          <a:off x="461122" y="306788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82" name="WordArt 1">
          <a:extLst>
            <a:ext uri="{FF2B5EF4-FFF2-40B4-BE49-F238E27FC236}">
              <a16:creationId xmlns:a16="http://schemas.microsoft.com/office/drawing/2014/main" id="{802252F9-0F98-4E57-878A-371FCD4CDC46}"/>
            </a:ext>
          </a:extLst>
        </xdr:cNvPr>
        <xdr:cNvSpPr>
          <a:spLocks noChangeArrowheads="1" noChangeShapeType="1" noTextEdit="1"/>
        </xdr:cNvSpPr>
      </xdr:nvSpPr>
      <xdr:spPr bwMode="auto">
        <a:xfrm>
          <a:off x="461122" y="31107126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85" name="WordArt 1">
          <a:extLst>
            <a:ext uri="{FF2B5EF4-FFF2-40B4-BE49-F238E27FC236}">
              <a16:creationId xmlns:a16="http://schemas.microsoft.com/office/drawing/2014/main" id="{1E417D0A-949D-463C-A94C-9F322F6B5C2F}"/>
            </a:ext>
          </a:extLst>
        </xdr:cNvPr>
        <xdr:cNvSpPr>
          <a:spLocks noChangeArrowheads="1" noChangeShapeType="1" noTextEdit="1"/>
        </xdr:cNvSpPr>
      </xdr:nvSpPr>
      <xdr:spPr bwMode="auto">
        <a:xfrm>
          <a:off x="461122" y="31535370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88" name="WordArt 1">
          <a:extLst>
            <a:ext uri="{FF2B5EF4-FFF2-40B4-BE49-F238E27FC236}">
              <a16:creationId xmlns:a16="http://schemas.microsoft.com/office/drawing/2014/main" id="{2538FEFD-DACF-4FA6-8AC2-ED3DBE6E4F9E}"/>
            </a:ext>
          </a:extLst>
        </xdr:cNvPr>
        <xdr:cNvSpPr>
          <a:spLocks noChangeArrowheads="1" noChangeShapeType="1" noTextEdit="1"/>
        </xdr:cNvSpPr>
      </xdr:nvSpPr>
      <xdr:spPr bwMode="auto">
        <a:xfrm>
          <a:off x="461122" y="31963614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91" name="WordArt 1">
          <a:extLst>
            <a:ext uri="{FF2B5EF4-FFF2-40B4-BE49-F238E27FC236}">
              <a16:creationId xmlns:a16="http://schemas.microsoft.com/office/drawing/2014/main" id="{3265FEA3-2BB0-45EC-8C90-9CDA91F51D1F}"/>
            </a:ext>
          </a:extLst>
        </xdr:cNvPr>
        <xdr:cNvSpPr>
          <a:spLocks noChangeArrowheads="1" noChangeShapeType="1" noTextEdit="1"/>
        </xdr:cNvSpPr>
      </xdr:nvSpPr>
      <xdr:spPr bwMode="auto">
        <a:xfrm>
          <a:off x="461122" y="32391858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94" name="WordArt 1">
          <a:extLst>
            <a:ext uri="{FF2B5EF4-FFF2-40B4-BE49-F238E27FC236}">
              <a16:creationId xmlns:a16="http://schemas.microsoft.com/office/drawing/2014/main" id="{1319FD99-4B31-4132-8876-CA6EED915BDD}"/>
            </a:ext>
          </a:extLst>
        </xdr:cNvPr>
        <xdr:cNvSpPr>
          <a:spLocks noChangeArrowheads="1" noChangeShapeType="1" noTextEdit="1"/>
        </xdr:cNvSpPr>
      </xdr:nvSpPr>
      <xdr:spPr bwMode="auto">
        <a:xfrm>
          <a:off x="461122" y="3282010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597" name="WordArt 1">
          <a:extLst>
            <a:ext uri="{FF2B5EF4-FFF2-40B4-BE49-F238E27FC236}">
              <a16:creationId xmlns:a16="http://schemas.microsoft.com/office/drawing/2014/main" id="{AAA16940-ADDA-4D73-A597-3CC90623D6B4}"/>
            </a:ext>
          </a:extLst>
        </xdr:cNvPr>
        <xdr:cNvSpPr>
          <a:spLocks noChangeArrowheads="1" noChangeShapeType="1" noTextEdit="1"/>
        </xdr:cNvSpPr>
      </xdr:nvSpPr>
      <xdr:spPr bwMode="auto">
        <a:xfrm>
          <a:off x="461122" y="33248346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00" name="WordArt 1">
          <a:extLst>
            <a:ext uri="{FF2B5EF4-FFF2-40B4-BE49-F238E27FC236}">
              <a16:creationId xmlns:a16="http://schemas.microsoft.com/office/drawing/2014/main" id="{D9FFD25D-21E2-4111-A08F-1358105D42F2}"/>
            </a:ext>
          </a:extLst>
        </xdr:cNvPr>
        <xdr:cNvSpPr>
          <a:spLocks noChangeArrowheads="1" noChangeShapeType="1" noTextEdit="1"/>
        </xdr:cNvSpPr>
      </xdr:nvSpPr>
      <xdr:spPr bwMode="auto">
        <a:xfrm>
          <a:off x="461122" y="33676590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03" name="WordArt 1">
          <a:extLst>
            <a:ext uri="{FF2B5EF4-FFF2-40B4-BE49-F238E27FC236}">
              <a16:creationId xmlns:a16="http://schemas.microsoft.com/office/drawing/2014/main" id="{9650E546-713B-4ACC-9005-F6E693829BC9}"/>
            </a:ext>
          </a:extLst>
        </xdr:cNvPr>
        <xdr:cNvSpPr>
          <a:spLocks noChangeArrowheads="1" noChangeShapeType="1" noTextEdit="1"/>
        </xdr:cNvSpPr>
      </xdr:nvSpPr>
      <xdr:spPr bwMode="auto">
        <a:xfrm>
          <a:off x="461122" y="34104834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06" name="WordArt 1">
          <a:extLst>
            <a:ext uri="{FF2B5EF4-FFF2-40B4-BE49-F238E27FC236}">
              <a16:creationId xmlns:a16="http://schemas.microsoft.com/office/drawing/2014/main" id="{9BE82ED7-0D7C-4020-A721-E3B149E316FB}"/>
            </a:ext>
          </a:extLst>
        </xdr:cNvPr>
        <xdr:cNvSpPr>
          <a:spLocks noChangeArrowheads="1" noChangeShapeType="1" noTextEdit="1"/>
        </xdr:cNvSpPr>
      </xdr:nvSpPr>
      <xdr:spPr bwMode="auto">
        <a:xfrm>
          <a:off x="461122" y="34533078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09" name="WordArt 1">
          <a:extLst>
            <a:ext uri="{FF2B5EF4-FFF2-40B4-BE49-F238E27FC236}">
              <a16:creationId xmlns:a16="http://schemas.microsoft.com/office/drawing/2014/main" id="{20FAD29E-DDF9-4EC7-ADE7-778FF42BE5E4}"/>
            </a:ext>
          </a:extLst>
        </xdr:cNvPr>
        <xdr:cNvSpPr>
          <a:spLocks noChangeArrowheads="1" noChangeShapeType="1" noTextEdit="1"/>
        </xdr:cNvSpPr>
      </xdr:nvSpPr>
      <xdr:spPr bwMode="auto">
        <a:xfrm>
          <a:off x="461122" y="3496132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12" name="WordArt 1">
          <a:extLst>
            <a:ext uri="{FF2B5EF4-FFF2-40B4-BE49-F238E27FC236}">
              <a16:creationId xmlns:a16="http://schemas.microsoft.com/office/drawing/2014/main" id="{49098726-5E3A-4AA3-9A19-E7789108B5AB}"/>
            </a:ext>
          </a:extLst>
        </xdr:cNvPr>
        <xdr:cNvSpPr>
          <a:spLocks noChangeArrowheads="1" noChangeShapeType="1" noTextEdit="1"/>
        </xdr:cNvSpPr>
      </xdr:nvSpPr>
      <xdr:spPr bwMode="auto">
        <a:xfrm>
          <a:off x="461122" y="35389566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15" name="WordArt 1">
          <a:extLst>
            <a:ext uri="{FF2B5EF4-FFF2-40B4-BE49-F238E27FC236}">
              <a16:creationId xmlns:a16="http://schemas.microsoft.com/office/drawing/2014/main" id="{0165BEFE-F357-4345-BA21-7C019B15241B}"/>
            </a:ext>
          </a:extLst>
        </xdr:cNvPr>
        <xdr:cNvSpPr>
          <a:spLocks noChangeArrowheads="1" noChangeShapeType="1" noTextEdit="1"/>
        </xdr:cNvSpPr>
      </xdr:nvSpPr>
      <xdr:spPr bwMode="auto">
        <a:xfrm>
          <a:off x="461122" y="35817810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18" name="WordArt 1">
          <a:extLst>
            <a:ext uri="{FF2B5EF4-FFF2-40B4-BE49-F238E27FC236}">
              <a16:creationId xmlns:a16="http://schemas.microsoft.com/office/drawing/2014/main" id="{D924F658-134C-4EB4-BC96-6B8C9452596B}"/>
            </a:ext>
          </a:extLst>
        </xdr:cNvPr>
        <xdr:cNvSpPr>
          <a:spLocks noChangeArrowheads="1" noChangeShapeType="1" noTextEdit="1"/>
        </xdr:cNvSpPr>
      </xdr:nvSpPr>
      <xdr:spPr bwMode="auto">
        <a:xfrm>
          <a:off x="461122" y="36246054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21" name="WordArt 1">
          <a:extLst>
            <a:ext uri="{FF2B5EF4-FFF2-40B4-BE49-F238E27FC236}">
              <a16:creationId xmlns:a16="http://schemas.microsoft.com/office/drawing/2014/main" id="{5954CFE8-9456-4C58-B85C-7CFD12B75720}"/>
            </a:ext>
          </a:extLst>
        </xdr:cNvPr>
        <xdr:cNvSpPr>
          <a:spLocks noChangeArrowheads="1" noChangeShapeType="1" noTextEdit="1"/>
        </xdr:cNvSpPr>
      </xdr:nvSpPr>
      <xdr:spPr bwMode="auto">
        <a:xfrm>
          <a:off x="461122" y="36674298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24" name="WordArt 1">
          <a:extLst>
            <a:ext uri="{FF2B5EF4-FFF2-40B4-BE49-F238E27FC236}">
              <a16:creationId xmlns:a16="http://schemas.microsoft.com/office/drawing/2014/main" id="{B748555D-D60C-48F0-9D9D-754C33EC4F86}"/>
            </a:ext>
          </a:extLst>
        </xdr:cNvPr>
        <xdr:cNvSpPr>
          <a:spLocks noChangeArrowheads="1" noChangeShapeType="1" noTextEdit="1"/>
        </xdr:cNvSpPr>
      </xdr:nvSpPr>
      <xdr:spPr bwMode="auto">
        <a:xfrm>
          <a:off x="461122" y="3710254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27" name="WordArt 1">
          <a:extLst>
            <a:ext uri="{FF2B5EF4-FFF2-40B4-BE49-F238E27FC236}">
              <a16:creationId xmlns:a16="http://schemas.microsoft.com/office/drawing/2014/main" id="{BBB50E2C-521B-4610-80B3-D19C8FE7718A}"/>
            </a:ext>
          </a:extLst>
        </xdr:cNvPr>
        <xdr:cNvSpPr>
          <a:spLocks noChangeArrowheads="1" noChangeShapeType="1" noTextEdit="1"/>
        </xdr:cNvSpPr>
      </xdr:nvSpPr>
      <xdr:spPr bwMode="auto">
        <a:xfrm>
          <a:off x="461122" y="37530786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30" name="WordArt 1">
          <a:extLst>
            <a:ext uri="{FF2B5EF4-FFF2-40B4-BE49-F238E27FC236}">
              <a16:creationId xmlns:a16="http://schemas.microsoft.com/office/drawing/2014/main" id="{A6858B5C-FBA8-4D2A-8349-FBB0F7301E18}"/>
            </a:ext>
          </a:extLst>
        </xdr:cNvPr>
        <xdr:cNvSpPr>
          <a:spLocks noChangeArrowheads="1" noChangeShapeType="1" noTextEdit="1"/>
        </xdr:cNvSpPr>
      </xdr:nvSpPr>
      <xdr:spPr bwMode="auto">
        <a:xfrm>
          <a:off x="461122" y="37959030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33" name="WordArt 1">
          <a:extLst>
            <a:ext uri="{FF2B5EF4-FFF2-40B4-BE49-F238E27FC236}">
              <a16:creationId xmlns:a16="http://schemas.microsoft.com/office/drawing/2014/main" id="{9B848C07-3070-4AC9-BAA1-BB6450853FCF}"/>
            </a:ext>
          </a:extLst>
        </xdr:cNvPr>
        <xdr:cNvSpPr>
          <a:spLocks noChangeArrowheads="1" noChangeShapeType="1" noTextEdit="1"/>
        </xdr:cNvSpPr>
      </xdr:nvSpPr>
      <xdr:spPr bwMode="auto">
        <a:xfrm>
          <a:off x="461122" y="38387274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36" name="WordArt 1">
          <a:extLst>
            <a:ext uri="{FF2B5EF4-FFF2-40B4-BE49-F238E27FC236}">
              <a16:creationId xmlns:a16="http://schemas.microsoft.com/office/drawing/2014/main" id="{C9232482-F9CE-427C-B8EA-5379D5BADB47}"/>
            </a:ext>
          </a:extLst>
        </xdr:cNvPr>
        <xdr:cNvSpPr>
          <a:spLocks noChangeArrowheads="1" noChangeShapeType="1" noTextEdit="1"/>
        </xdr:cNvSpPr>
      </xdr:nvSpPr>
      <xdr:spPr bwMode="auto">
        <a:xfrm>
          <a:off x="461122" y="38815518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39" name="WordArt 1">
          <a:extLst>
            <a:ext uri="{FF2B5EF4-FFF2-40B4-BE49-F238E27FC236}">
              <a16:creationId xmlns:a16="http://schemas.microsoft.com/office/drawing/2014/main" id="{CB67BB93-9321-473B-8224-2B62B55A5CD6}"/>
            </a:ext>
          </a:extLst>
        </xdr:cNvPr>
        <xdr:cNvSpPr>
          <a:spLocks noChangeArrowheads="1" noChangeShapeType="1" noTextEdit="1"/>
        </xdr:cNvSpPr>
      </xdr:nvSpPr>
      <xdr:spPr bwMode="auto">
        <a:xfrm>
          <a:off x="461122" y="3924376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42" name="WordArt 1">
          <a:extLst>
            <a:ext uri="{FF2B5EF4-FFF2-40B4-BE49-F238E27FC236}">
              <a16:creationId xmlns:a16="http://schemas.microsoft.com/office/drawing/2014/main" id="{E61393C2-D36E-4419-9BF5-96F2C3701D17}"/>
            </a:ext>
          </a:extLst>
        </xdr:cNvPr>
        <xdr:cNvSpPr>
          <a:spLocks noChangeArrowheads="1" noChangeShapeType="1" noTextEdit="1"/>
        </xdr:cNvSpPr>
      </xdr:nvSpPr>
      <xdr:spPr bwMode="auto">
        <a:xfrm>
          <a:off x="461122" y="3924376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45" name="WordArt 1">
          <a:extLst>
            <a:ext uri="{FF2B5EF4-FFF2-40B4-BE49-F238E27FC236}">
              <a16:creationId xmlns:a16="http://schemas.microsoft.com/office/drawing/2014/main" id="{EB2E9A14-261A-409E-B5E5-5CD4A1508F61}"/>
            </a:ext>
          </a:extLst>
        </xdr:cNvPr>
        <xdr:cNvSpPr>
          <a:spLocks noChangeArrowheads="1" noChangeShapeType="1" noTextEdit="1"/>
        </xdr:cNvSpPr>
      </xdr:nvSpPr>
      <xdr:spPr bwMode="auto">
        <a:xfrm>
          <a:off x="461122" y="39672006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48" name="WordArt 1">
          <a:extLst>
            <a:ext uri="{FF2B5EF4-FFF2-40B4-BE49-F238E27FC236}">
              <a16:creationId xmlns:a16="http://schemas.microsoft.com/office/drawing/2014/main" id="{B794D086-DEEE-403A-B368-C581E783024E}"/>
            </a:ext>
          </a:extLst>
        </xdr:cNvPr>
        <xdr:cNvSpPr>
          <a:spLocks noChangeArrowheads="1" noChangeShapeType="1" noTextEdit="1"/>
        </xdr:cNvSpPr>
      </xdr:nvSpPr>
      <xdr:spPr bwMode="auto">
        <a:xfrm>
          <a:off x="461122" y="40100250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30</xdr:row>
      <xdr:rowOff>0</xdr:rowOff>
    </xdr:from>
    <xdr:to>
      <xdr:col>1</xdr:col>
      <xdr:colOff>280147</xdr:colOff>
      <xdr:row>30</xdr:row>
      <xdr:rowOff>0</xdr:rowOff>
    </xdr:to>
    <xdr:sp macro="" textlink="">
      <xdr:nvSpPr>
        <xdr:cNvPr id="1651" name="WordArt 1">
          <a:extLst>
            <a:ext uri="{FF2B5EF4-FFF2-40B4-BE49-F238E27FC236}">
              <a16:creationId xmlns:a16="http://schemas.microsoft.com/office/drawing/2014/main" id="{2FB60A99-5DFB-4789-BDD1-78220452AB52}"/>
            </a:ext>
          </a:extLst>
        </xdr:cNvPr>
        <xdr:cNvSpPr>
          <a:spLocks noChangeArrowheads="1" noChangeShapeType="1" noTextEdit="1"/>
        </xdr:cNvSpPr>
      </xdr:nvSpPr>
      <xdr:spPr bwMode="auto">
        <a:xfrm>
          <a:off x="461122" y="40528494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editAs="oneCell">
    <xdr:from>
      <xdr:col>5</xdr:col>
      <xdr:colOff>91440</xdr:colOff>
      <xdr:row>16</xdr:row>
      <xdr:rowOff>22860</xdr:rowOff>
    </xdr:from>
    <xdr:to>
      <xdr:col>6</xdr:col>
      <xdr:colOff>2987040</xdr:colOff>
      <xdr:row>28</xdr:row>
      <xdr:rowOff>46546</xdr:rowOff>
    </xdr:to>
    <xdr:pic>
      <xdr:nvPicPr>
        <xdr:cNvPr id="5" name="Imagem 4">
          <a:extLst>
            <a:ext uri="{FF2B5EF4-FFF2-40B4-BE49-F238E27FC236}">
              <a16:creationId xmlns:a16="http://schemas.microsoft.com/office/drawing/2014/main" id="{CD0441BC-425D-2856-C583-0549C45EF13E}"/>
            </a:ext>
          </a:extLst>
        </xdr:cNvPr>
        <xdr:cNvPicPr>
          <a:picLocks noChangeAspect="1"/>
        </xdr:cNvPicPr>
      </xdr:nvPicPr>
      <xdr:blipFill>
        <a:blip xmlns:r="http://schemas.openxmlformats.org/officeDocument/2006/relationships" r:embed="rId1" cstate="print"/>
        <a:srcRect/>
        <a:stretch>
          <a:fillRect/>
        </a:stretch>
      </xdr:blipFill>
      <xdr:spPr bwMode="auto">
        <a:xfrm>
          <a:off x="5875020" y="4061460"/>
          <a:ext cx="5882640" cy="3399346"/>
        </a:xfrm>
        <a:prstGeom prst="rect">
          <a:avLst/>
        </a:prstGeom>
        <a:noFill/>
        <a:ln w="9525">
          <a:noFill/>
          <a:miter lim="800000"/>
          <a:headEnd/>
          <a:tailEnd/>
        </a:ln>
      </xdr:spPr>
    </xdr:pic>
    <xdr:clientData/>
  </xdr:twoCellAnchor>
  <xdr:twoCellAnchor editAs="oneCell">
    <xdr:from>
      <xdr:col>0</xdr:col>
      <xdr:colOff>182880</xdr:colOff>
      <xdr:row>4</xdr:row>
      <xdr:rowOff>182880</xdr:rowOff>
    </xdr:from>
    <xdr:to>
      <xdr:col>1</xdr:col>
      <xdr:colOff>533731</xdr:colOff>
      <xdr:row>7</xdr:row>
      <xdr:rowOff>74188</xdr:rowOff>
    </xdr:to>
    <xdr:pic>
      <xdr:nvPicPr>
        <xdr:cNvPr id="4" name="Imagem 3">
          <a:extLst>
            <a:ext uri="{FF2B5EF4-FFF2-40B4-BE49-F238E27FC236}">
              <a16:creationId xmlns:a16="http://schemas.microsoft.com/office/drawing/2014/main" id="{EE72ADF7-FA08-4B46-85E0-7D466C915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 y="1135380"/>
          <a:ext cx="1013791" cy="759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523875</xdr:colOff>
      <xdr:row>54</xdr:row>
      <xdr:rowOff>66674</xdr:rowOff>
    </xdr:from>
    <xdr:to>
      <xdr:col>5</xdr:col>
      <xdr:colOff>665093</xdr:colOff>
      <xdr:row>69</xdr:row>
      <xdr:rowOff>106679</xdr:rowOff>
    </xdr:to>
    <xdr:pic>
      <xdr:nvPicPr>
        <xdr:cNvPr id="19" name="image2.jpeg">
          <a:extLst>
            <a:ext uri="{FF2B5EF4-FFF2-40B4-BE49-F238E27FC236}">
              <a16:creationId xmlns:a16="http://schemas.microsoft.com/office/drawing/2014/main" id="{472C82F7-D1CF-4FE0-948D-783618BE4E0A}"/>
            </a:ext>
          </a:extLst>
        </xdr:cNvPr>
        <xdr:cNvPicPr/>
      </xdr:nvPicPr>
      <xdr:blipFill>
        <a:blip xmlns:r="http://schemas.openxmlformats.org/officeDocument/2006/relationships" r:embed="rId1" cstate="print"/>
        <a:stretch>
          <a:fillRect/>
        </a:stretch>
      </xdr:blipFill>
      <xdr:spPr>
        <a:xfrm>
          <a:off x="523875" y="11610974"/>
          <a:ext cx="5947658" cy="2783206"/>
        </a:xfrm>
        <a:prstGeom prst="rect">
          <a:avLst/>
        </a:prstGeom>
      </xdr:spPr>
    </xdr:pic>
    <xdr:clientData/>
  </xdr:twoCellAnchor>
  <xdr:twoCellAnchor>
    <xdr:from>
      <xdr:col>0</xdr:col>
      <xdr:colOff>647700</xdr:colOff>
      <xdr:row>73</xdr:row>
      <xdr:rowOff>142875</xdr:rowOff>
    </xdr:from>
    <xdr:to>
      <xdr:col>3</xdr:col>
      <xdr:colOff>329648</xdr:colOff>
      <xdr:row>75</xdr:row>
      <xdr:rowOff>114300</xdr:rowOff>
    </xdr:to>
    <xdr:pic>
      <xdr:nvPicPr>
        <xdr:cNvPr id="20" name="image3.png">
          <a:extLst>
            <a:ext uri="{FF2B5EF4-FFF2-40B4-BE49-F238E27FC236}">
              <a16:creationId xmlns:a16="http://schemas.microsoft.com/office/drawing/2014/main" id="{D613A6E0-8E03-4685-AF00-2A4EF95E64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 y="14872335"/>
          <a:ext cx="2105108" cy="306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612912</xdr:colOff>
      <xdr:row>199</xdr:row>
      <xdr:rowOff>165651</xdr:rowOff>
    </xdr:from>
    <xdr:to>
      <xdr:col>6</xdr:col>
      <xdr:colOff>894520</xdr:colOff>
      <xdr:row>216</xdr:row>
      <xdr:rowOff>150743</xdr:rowOff>
    </xdr:to>
    <xdr:pic>
      <xdr:nvPicPr>
        <xdr:cNvPr id="21" name="image6.jpeg">
          <a:extLst>
            <a:ext uri="{FF2B5EF4-FFF2-40B4-BE49-F238E27FC236}">
              <a16:creationId xmlns:a16="http://schemas.microsoft.com/office/drawing/2014/main" id="{8CF19998-C3B3-451B-8F32-3164269D4674}"/>
            </a:ext>
          </a:extLst>
        </xdr:cNvPr>
        <xdr:cNvPicPr/>
      </xdr:nvPicPr>
      <xdr:blipFill>
        <a:blip xmlns:r="http://schemas.openxmlformats.org/officeDocument/2006/relationships" r:embed="rId3" cstate="print"/>
        <a:stretch>
          <a:fillRect/>
        </a:stretch>
      </xdr:blipFill>
      <xdr:spPr>
        <a:xfrm>
          <a:off x="1565412" y="37023591"/>
          <a:ext cx="5966128" cy="3094052"/>
        </a:xfrm>
        <a:prstGeom prst="rect">
          <a:avLst/>
        </a:prstGeom>
      </xdr:spPr>
    </xdr:pic>
    <xdr:clientData/>
  </xdr:twoCellAnchor>
  <xdr:twoCellAnchor editAs="oneCell">
    <xdr:from>
      <xdr:col>0</xdr:col>
      <xdr:colOff>124237</xdr:colOff>
      <xdr:row>226</xdr:row>
      <xdr:rowOff>66260</xdr:rowOff>
    </xdr:from>
    <xdr:to>
      <xdr:col>3</xdr:col>
      <xdr:colOff>869674</xdr:colOff>
      <xdr:row>231</xdr:row>
      <xdr:rowOff>14245</xdr:rowOff>
    </xdr:to>
    <xdr:pic>
      <xdr:nvPicPr>
        <xdr:cNvPr id="22" name="image9.jpeg">
          <a:extLst>
            <a:ext uri="{FF2B5EF4-FFF2-40B4-BE49-F238E27FC236}">
              <a16:creationId xmlns:a16="http://schemas.microsoft.com/office/drawing/2014/main" id="{1D17897A-F8C7-4747-B8F5-B777C3F6B0AF}"/>
            </a:ext>
          </a:extLst>
        </xdr:cNvPr>
        <xdr:cNvPicPr/>
      </xdr:nvPicPr>
      <xdr:blipFill>
        <a:blip xmlns:r="http://schemas.openxmlformats.org/officeDocument/2006/relationships" r:embed="rId4" cstate="print"/>
        <a:stretch>
          <a:fillRect/>
        </a:stretch>
      </xdr:blipFill>
      <xdr:spPr>
        <a:xfrm>
          <a:off x="124237" y="41907680"/>
          <a:ext cx="3168597" cy="862385"/>
        </a:xfrm>
        <a:prstGeom prst="rect">
          <a:avLst/>
        </a:prstGeom>
      </xdr:spPr>
    </xdr:pic>
    <xdr:clientData/>
  </xdr:twoCellAnchor>
  <xdr:twoCellAnchor editAs="oneCell">
    <xdr:from>
      <xdr:col>4</xdr:col>
      <xdr:colOff>107674</xdr:colOff>
      <xdr:row>226</xdr:row>
      <xdr:rowOff>82826</xdr:rowOff>
    </xdr:from>
    <xdr:to>
      <xdr:col>6</xdr:col>
      <xdr:colOff>588065</xdr:colOff>
      <xdr:row>231</xdr:row>
      <xdr:rowOff>30811</xdr:rowOff>
    </xdr:to>
    <xdr:pic>
      <xdr:nvPicPr>
        <xdr:cNvPr id="23" name="image10.jpeg">
          <a:extLst>
            <a:ext uri="{FF2B5EF4-FFF2-40B4-BE49-F238E27FC236}">
              <a16:creationId xmlns:a16="http://schemas.microsoft.com/office/drawing/2014/main" id="{75C6D182-99DD-49C2-9169-1B2355E4F329}"/>
            </a:ext>
          </a:extLst>
        </xdr:cNvPr>
        <xdr:cNvPicPr/>
      </xdr:nvPicPr>
      <xdr:blipFill>
        <a:blip xmlns:r="http://schemas.openxmlformats.org/officeDocument/2006/relationships" r:embed="rId5" cstate="print"/>
        <a:stretch>
          <a:fillRect/>
        </a:stretch>
      </xdr:blipFill>
      <xdr:spPr>
        <a:xfrm>
          <a:off x="3468094" y="41924246"/>
          <a:ext cx="3756991" cy="862385"/>
        </a:xfrm>
        <a:prstGeom prst="rect">
          <a:avLst/>
        </a:prstGeom>
      </xdr:spPr>
    </xdr:pic>
    <xdr:clientData/>
  </xdr:twoCellAnchor>
  <xdr:twoCellAnchor editAs="oneCell">
    <xdr:from>
      <xdr:col>1</xdr:col>
      <xdr:colOff>430696</xdr:colOff>
      <xdr:row>240</xdr:row>
      <xdr:rowOff>57979</xdr:rowOff>
    </xdr:from>
    <xdr:to>
      <xdr:col>3</xdr:col>
      <xdr:colOff>207065</xdr:colOff>
      <xdr:row>242</xdr:row>
      <xdr:rowOff>152401</xdr:rowOff>
    </xdr:to>
    <xdr:pic>
      <xdr:nvPicPr>
        <xdr:cNvPr id="24" name="image8.jpeg">
          <a:extLst>
            <a:ext uri="{FF2B5EF4-FFF2-40B4-BE49-F238E27FC236}">
              <a16:creationId xmlns:a16="http://schemas.microsoft.com/office/drawing/2014/main" id="{92A06A3E-C19C-48AB-9C17-274F8C4065CB}"/>
            </a:ext>
          </a:extLst>
        </xdr:cNvPr>
        <xdr:cNvPicPr/>
      </xdr:nvPicPr>
      <xdr:blipFill>
        <a:blip xmlns:r="http://schemas.openxmlformats.org/officeDocument/2006/relationships" r:embed="rId6" cstate="print"/>
        <a:stretch>
          <a:fillRect/>
        </a:stretch>
      </xdr:blipFill>
      <xdr:spPr>
        <a:xfrm>
          <a:off x="1383196" y="44459719"/>
          <a:ext cx="1247029" cy="460182"/>
        </a:xfrm>
        <a:prstGeom prst="rect">
          <a:avLst/>
        </a:prstGeom>
      </xdr:spPr>
    </xdr:pic>
    <xdr:clientData/>
  </xdr:twoCellAnchor>
  <xdr:twoCellAnchor editAs="oneCell">
    <xdr:from>
      <xdr:col>0</xdr:col>
      <xdr:colOff>886238</xdr:colOff>
      <xdr:row>245</xdr:row>
      <xdr:rowOff>0</xdr:rowOff>
    </xdr:from>
    <xdr:to>
      <xdr:col>4</xdr:col>
      <xdr:colOff>795129</xdr:colOff>
      <xdr:row>248</xdr:row>
      <xdr:rowOff>152401</xdr:rowOff>
    </xdr:to>
    <xdr:pic>
      <xdr:nvPicPr>
        <xdr:cNvPr id="25" name="image11.jpeg">
          <a:extLst>
            <a:ext uri="{FF2B5EF4-FFF2-40B4-BE49-F238E27FC236}">
              <a16:creationId xmlns:a16="http://schemas.microsoft.com/office/drawing/2014/main" id="{CB06659C-8702-4B46-876F-BFE4DE4291F7}"/>
            </a:ext>
          </a:extLst>
        </xdr:cNvPr>
        <xdr:cNvPicPr/>
      </xdr:nvPicPr>
      <xdr:blipFill>
        <a:blip xmlns:r="http://schemas.openxmlformats.org/officeDocument/2006/relationships" r:embed="rId7" cstate="print"/>
        <a:stretch>
          <a:fillRect/>
        </a:stretch>
      </xdr:blipFill>
      <xdr:spPr>
        <a:xfrm>
          <a:off x="886238" y="45255180"/>
          <a:ext cx="3269311" cy="701040"/>
        </a:xfrm>
        <a:prstGeom prst="rect">
          <a:avLst/>
        </a:prstGeom>
      </xdr:spPr>
    </xdr:pic>
    <xdr:clientData/>
  </xdr:twoCellAnchor>
  <xdr:twoCellAnchor editAs="oneCell">
    <xdr:from>
      <xdr:col>1</xdr:col>
      <xdr:colOff>11596</xdr:colOff>
      <xdr:row>104</xdr:row>
      <xdr:rowOff>74542</xdr:rowOff>
    </xdr:from>
    <xdr:to>
      <xdr:col>10</xdr:col>
      <xdr:colOff>546711</xdr:colOff>
      <xdr:row>129</xdr:row>
      <xdr:rowOff>172278</xdr:rowOff>
    </xdr:to>
    <xdr:pic>
      <xdr:nvPicPr>
        <xdr:cNvPr id="36" name="Imagem 35">
          <a:extLst>
            <a:ext uri="{FF2B5EF4-FFF2-40B4-BE49-F238E27FC236}">
              <a16:creationId xmlns:a16="http://schemas.microsoft.com/office/drawing/2014/main" id="{4AC0EFAE-89AE-3648-693D-77F91F0E7BB2}"/>
            </a:ext>
          </a:extLst>
        </xdr:cNvPr>
        <xdr:cNvPicPr>
          <a:picLocks noChangeAspect="1"/>
        </xdr:cNvPicPr>
      </xdr:nvPicPr>
      <xdr:blipFill>
        <a:blip xmlns:r="http://schemas.openxmlformats.org/officeDocument/2006/relationships" r:embed="rId8"/>
        <a:stretch>
          <a:fillRect/>
        </a:stretch>
      </xdr:blipFill>
      <xdr:spPr>
        <a:xfrm>
          <a:off x="965753" y="19906420"/>
          <a:ext cx="9480332" cy="4735997"/>
        </a:xfrm>
        <a:prstGeom prst="rect">
          <a:avLst/>
        </a:prstGeom>
      </xdr:spPr>
    </xdr:pic>
    <xdr:clientData/>
  </xdr:twoCellAnchor>
  <xdr:twoCellAnchor editAs="oneCell">
    <xdr:from>
      <xdr:col>1</xdr:col>
      <xdr:colOff>33130</xdr:colOff>
      <xdr:row>130</xdr:row>
      <xdr:rowOff>26504</xdr:rowOff>
    </xdr:from>
    <xdr:to>
      <xdr:col>10</xdr:col>
      <xdr:colOff>576469</xdr:colOff>
      <xdr:row>164</xdr:row>
      <xdr:rowOff>169459</xdr:rowOff>
    </xdr:to>
    <xdr:pic>
      <xdr:nvPicPr>
        <xdr:cNvPr id="37" name="Imagem 36">
          <a:extLst>
            <a:ext uri="{FF2B5EF4-FFF2-40B4-BE49-F238E27FC236}">
              <a16:creationId xmlns:a16="http://schemas.microsoft.com/office/drawing/2014/main" id="{04150848-1A0E-D354-6DE8-6DB7C2478B96}"/>
            </a:ext>
          </a:extLst>
        </xdr:cNvPr>
        <xdr:cNvPicPr>
          <a:picLocks noChangeAspect="1"/>
        </xdr:cNvPicPr>
      </xdr:nvPicPr>
      <xdr:blipFill>
        <a:blip xmlns:r="http://schemas.openxmlformats.org/officeDocument/2006/relationships" r:embed="rId9"/>
        <a:stretch>
          <a:fillRect/>
        </a:stretch>
      </xdr:blipFill>
      <xdr:spPr>
        <a:xfrm>
          <a:off x="987287" y="24682174"/>
          <a:ext cx="9488556" cy="6450990"/>
        </a:xfrm>
        <a:prstGeom prst="rect">
          <a:avLst/>
        </a:prstGeom>
      </xdr:spPr>
    </xdr:pic>
    <xdr:clientData/>
  </xdr:twoCellAnchor>
  <xdr:twoCellAnchor editAs="oneCell">
    <xdr:from>
      <xdr:col>7</xdr:col>
      <xdr:colOff>139151</xdr:colOff>
      <xdr:row>165</xdr:row>
      <xdr:rowOff>72887</xdr:rowOff>
    </xdr:from>
    <xdr:to>
      <xdr:col>11</xdr:col>
      <xdr:colOff>395428</xdr:colOff>
      <xdr:row>179</xdr:row>
      <xdr:rowOff>53008</xdr:rowOff>
    </xdr:to>
    <xdr:pic>
      <xdr:nvPicPr>
        <xdr:cNvPr id="38" name="Imagem 37">
          <a:extLst>
            <a:ext uri="{FF2B5EF4-FFF2-40B4-BE49-F238E27FC236}">
              <a16:creationId xmlns:a16="http://schemas.microsoft.com/office/drawing/2014/main" id="{99AD515A-47AA-8927-9EEB-1959E847ED45}"/>
            </a:ext>
          </a:extLst>
        </xdr:cNvPr>
        <xdr:cNvPicPr>
          <a:picLocks noChangeAspect="1"/>
        </xdr:cNvPicPr>
      </xdr:nvPicPr>
      <xdr:blipFill>
        <a:blip xmlns:r="http://schemas.openxmlformats.org/officeDocument/2006/relationships" r:embed="rId10"/>
        <a:stretch>
          <a:fillRect/>
        </a:stretch>
      </xdr:blipFill>
      <xdr:spPr>
        <a:xfrm>
          <a:off x="7726021" y="31222122"/>
          <a:ext cx="3489807" cy="2577547"/>
        </a:xfrm>
        <a:prstGeom prst="rect">
          <a:avLst/>
        </a:prstGeom>
      </xdr:spPr>
    </xdr:pic>
    <xdr:clientData/>
  </xdr:twoCellAnchor>
  <xdr:oneCellAnchor>
    <xdr:from>
      <xdr:col>10</xdr:col>
      <xdr:colOff>72887</xdr:colOff>
      <xdr:row>0</xdr:row>
      <xdr:rowOff>66260</xdr:rowOff>
    </xdr:from>
    <xdr:ext cx="2215720" cy="642731"/>
    <xdr:pic>
      <xdr:nvPicPr>
        <xdr:cNvPr id="39" name="image5.png">
          <a:extLst>
            <a:ext uri="{FF2B5EF4-FFF2-40B4-BE49-F238E27FC236}">
              <a16:creationId xmlns:a16="http://schemas.microsoft.com/office/drawing/2014/main" id="{744675F7-2766-47B7-BD4B-7043D832E6D5}"/>
            </a:ext>
          </a:extLst>
        </xdr:cNvPr>
        <xdr:cNvPicPr preferRelativeResize="0"/>
      </xdr:nvPicPr>
      <xdr:blipFill>
        <a:blip xmlns:r="http://schemas.openxmlformats.org/officeDocument/2006/relationships" r:embed="rId11" cstate="print"/>
        <a:stretch>
          <a:fillRect/>
        </a:stretch>
      </xdr:blipFill>
      <xdr:spPr>
        <a:xfrm>
          <a:off x="9972261" y="66260"/>
          <a:ext cx="2215720" cy="642731"/>
        </a:xfrm>
        <a:prstGeom prst="rect">
          <a:avLst/>
        </a:prstGeom>
        <a:noFill/>
      </xdr:spPr>
    </xdr:pic>
    <xdr:clientData fLocksWithSheet="0"/>
  </xdr:oneCellAnchor>
  <xdr:oneCellAnchor>
    <xdr:from>
      <xdr:col>10</xdr:col>
      <xdr:colOff>59634</xdr:colOff>
      <xdr:row>180</xdr:row>
      <xdr:rowOff>46382</xdr:rowOff>
    </xdr:from>
    <xdr:ext cx="2215720" cy="642731"/>
    <xdr:pic>
      <xdr:nvPicPr>
        <xdr:cNvPr id="40" name="image5.png">
          <a:extLst>
            <a:ext uri="{FF2B5EF4-FFF2-40B4-BE49-F238E27FC236}">
              <a16:creationId xmlns:a16="http://schemas.microsoft.com/office/drawing/2014/main" id="{F11915CA-08A8-4877-8362-8CA3B7FADB27}"/>
            </a:ext>
          </a:extLst>
        </xdr:cNvPr>
        <xdr:cNvPicPr preferRelativeResize="0"/>
      </xdr:nvPicPr>
      <xdr:blipFill>
        <a:blip xmlns:r="http://schemas.openxmlformats.org/officeDocument/2006/relationships" r:embed="rId11" cstate="print"/>
        <a:stretch>
          <a:fillRect/>
        </a:stretch>
      </xdr:blipFill>
      <xdr:spPr>
        <a:xfrm>
          <a:off x="9959008" y="33985199"/>
          <a:ext cx="2215720" cy="642731"/>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10</xdr:col>
      <xdr:colOff>438150</xdr:colOff>
      <xdr:row>0</xdr:row>
      <xdr:rowOff>71438</xdr:rowOff>
    </xdr:from>
    <xdr:ext cx="2695575" cy="676275"/>
    <xdr:pic>
      <xdr:nvPicPr>
        <xdr:cNvPr id="6" name="image5.png">
          <a:extLst>
            <a:ext uri="{FF2B5EF4-FFF2-40B4-BE49-F238E27FC236}">
              <a16:creationId xmlns:a16="http://schemas.microsoft.com/office/drawing/2014/main" id="{59B37EC6-45B0-42FE-97F7-EC85F485B16B}"/>
            </a:ext>
          </a:extLst>
        </xdr:cNvPr>
        <xdr:cNvPicPr preferRelativeResize="0"/>
      </xdr:nvPicPr>
      <xdr:blipFill>
        <a:blip xmlns:r="http://schemas.openxmlformats.org/officeDocument/2006/relationships" r:embed="rId1" cstate="print"/>
        <a:stretch>
          <a:fillRect/>
        </a:stretch>
      </xdr:blipFill>
      <xdr:spPr>
        <a:xfrm>
          <a:off x="5324475" y="71438"/>
          <a:ext cx="2695575" cy="6762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1192306</xdr:colOff>
      <xdr:row>0</xdr:row>
      <xdr:rowOff>71718</xdr:rowOff>
    </xdr:from>
    <xdr:ext cx="3176504" cy="950260"/>
    <xdr:pic>
      <xdr:nvPicPr>
        <xdr:cNvPr id="2" name="image5.png">
          <a:extLst>
            <a:ext uri="{FF2B5EF4-FFF2-40B4-BE49-F238E27FC236}">
              <a16:creationId xmlns:a16="http://schemas.microsoft.com/office/drawing/2014/main" id="{5496B776-7DAB-45DE-A7C8-3C87E9D8D82E}"/>
            </a:ext>
          </a:extLst>
        </xdr:cNvPr>
        <xdr:cNvPicPr preferRelativeResize="0"/>
      </xdr:nvPicPr>
      <xdr:blipFill>
        <a:blip xmlns:r="http://schemas.openxmlformats.org/officeDocument/2006/relationships" r:embed="rId1" cstate="print"/>
        <a:stretch>
          <a:fillRect/>
        </a:stretch>
      </xdr:blipFill>
      <xdr:spPr>
        <a:xfrm>
          <a:off x="11479306" y="71718"/>
          <a:ext cx="3176504" cy="950260"/>
        </a:xfrm>
        <a:prstGeom prst="rect">
          <a:avLst/>
        </a:prstGeom>
        <a:noFill/>
      </xdr:spPr>
    </xdr:pic>
    <xdr:clientData fLocksWithSheet="0"/>
  </xdr:oneCellAnchor>
  <xdr:twoCellAnchor editAs="oneCell">
    <xdr:from>
      <xdr:col>1</xdr:col>
      <xdr:colOff>224118</xdr:colOff>
      <xdr:row>0</xdr:row>
      <xdr:rowOff>125506</xdr:rowOff>
    </xdr:from>
    <xdr:to>
      <xdr:col>1</xdr:col>
      <xdr:colOff>1237909</xdr:colOff>
      <xdr:row>1</xdr:row>
      <xdr:rowOff>347612</xdr:rowOff>
    </xdr:to>
    <xdr:pic>
      <xdr:nvPicPr>
        <xdr:cNvPr id="3" name="Imagem 2">
          <a:extLst>
            <a:ext uri="{FF2B5EF4-FFF2-40B4-BE49-F238E27FC236}">
              <a16:creationId xmlns:a16="http://schemas.microsoft.com/office/drawing/2014/main" id="{2C3A6B72-C658-49CA-86B8-439E7F237A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8898" y="125506"/>
          <a:ext cx="1013791" cy="755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1698537</xdr:colOff>
      <xdr:row>0</xdr:row>
      <xdr:rowOff>227352</xdr:rowOff>
    </xdr:from>
    <xdr:to>
      <xdr:col>3</xdr:col>
      <xdr:colOff>1770184</xdr:colOff>
      <xdr:row>0</xdr:row>
      <xdr:rowOff>769620</xdr:rowOff>
    </xdr:to>
    <xdr:pic>
      <xdr:nvPicPr>
        <xdr:cNvPr id="2" name="Imagem 1" descr="Descrição: C:\Users\Cliente\Pictures\SINFRA2.png">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200"/>
        <a:stretch>
          <a:fillRect/>
        </a:stretch>
      </xdr:blipFill>
      <xdr:spPr bwMode="auto">
        <a:xfrm>
          <a:off x="6163857" y="227352"/>
          <a:ext cx="2426227" cy="542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258357</xdr:colOff>
      <xdr:row>0</xdr:row>
      <xdr:rowOff>265452</xdr:rowOff>
    </xdr:from>
    <xdr:to>
      <xdr:col>7</xdr:col>
      <xdr:colOff>1556824</xdr:colOff>
      <xdr:row>0</xdr:row>
      <xdr:rowOff>807720</xdr:rowOff>
    </xdr:to>
    <xdr:pic>
      <xdr:nvPicPr>
        <xdr:cNvPr id="2" name="Imagem 1" descr="Descrição: C:\Users\Cliente\Pictures\SINFRA2.pn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200"/>
        <a:stretch>
          <a:fillRect/>
        </a:stretch>
      </xdr:blipFill>
      <xdr:spPr bwMode="auto">
        <a:xfrm>
          <a:off x="8754657" y="265452"/>
          <a:ext cx="2426227" cy="542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9</xdr:col>
      <xdr:colOff>357555</xdr:colOff>
      <xdr:row>1</xdr:row>
      <xdr:rowOff>52755</xdr:rowOff>
    </xdr:from>
    <xdr:ext cx="2842846" cy="890954"/>
    <xdr:pic>
      <xdr:nvPicPr>
        <xdr:cNvPr id="2" name="image5.png">
          <a:extLst>
            <a:ext uri="{FF2B5EF4-FFF2-40B4-BE49-F238E27FC236}">
              <a16:creationId xmlns:a16="http://schemas.microsoft.com/office/drawing/2014/main" id="{147FF20E-CFCF-41C1-A926-570E2FB666D7}"/>
            </a:ext>
          </a:extLst>
        </xdr:cNvPr>
        <xdr:cNvPicPr preferRelativeResize="0"/>
      </xdr:nvPicPr>
      <xdr:blipFill>
        <a:blip xmlns:r="http://schemas.openxmlformats.org/officeDocument/2006/relationships" r:embed="rId1" cstate="print"/>
        <a:stretch>
          <a:fillRect/>
        </a:stretch>
      </xdr:blipFill>
      <xdr:spPr>
        <a:xfrm>
          <a:off x="4342815" y="243255"/>
          <a:ext cx="2842846" cy="890954"/>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twoCellAnchor editAs="oneCell">
    <xdr:from>
      <xdr:col>0</xdr:col>
      <xdr:colOff>523875</xdr:colOff>
      <xdr:row>54</xdr:row>
      <xdr:rowOff>66674</xdr:rowOff>
    </xdr:from>
    <xdr:to>
      <xdr:col>5</xdr:col>
      <xdr:colOff>665093</xdr:colOff>
      <xdr:row>69</xdr:row>
      <xdr:rowOff>106679</xdr:rowOff>
    </xdr:to>
    <xdr:pic>
      <xdr:nvPicPr>
        <xdr:cNvPr id="2" name="image2.jpeg">
          <a:extLst>
            <a:ext uri="{FF2B5EF4-FFF2-40B4-BE49-F238E27FC236}">
              <a16:creationId xmlns:a16="http://schemas.microsoft.com/office/drawing/2014/main" id="{61FB7FFD-8D8B-405F-9C54-24A8591CB403}"/>
            </a:ext>
          </a:extLst>
        </xdr:cNvPr>
        <xdr:cNvPicPr/>
      </xdr:nvPicPr>
      <xdr:blipFill>
        <a:blip xmlns:r="http://schemas.openxmlformats.org/officeDocument/2006/relationships" r:embed="rId1" cstate="print"/>
        <a:stretch>
          <a:fillRect/>
        </a:stretch>
      </xdr:blipFill>
      <xdr:spPr>
        <a:xfrm>
          <a:off x="523875" y="10559414"/>
          <a:ext cx="5947658" cy="2783205"/>
        </a:xfrm>
        <a:prstGeom prst="rect">
          <a:avLst/>
        </a:prstGeom>
      </xdr:spPr>
    </xdr:pic>
    <xdr:clientData/>
  </xdr:twoCellAnchor>
  <xdr:twoCellAnchor>
    <xdr:from>
      <xdr:col>0</xdr:col>
      <xdr:colOff>647700</xdr:colOff>
      <xdr:row>73</xdr:row>
      <xdr:rowOff>142875</xdr:rowOff>
    </xdr:from>
    <xdr:to>
      <xdr:col>3</xdr:col>
      <xdr:colOff>329648</xdr:colOff>
      <xdr:row>75</xdr:row>
      <xdr:rowOff>114300</xdr:rowOff>
    </xdr:to>
    <xdr:pic>
      <xdr:nvPicPr>
        <xdr:cNvPr id="3" name="image3.png">
          <a:extLst>
            <a:ext uri="{FF2B5EF4-FFF2-40B4-BE49-F238E27FC236}">
              <a16:creationId xmlns:a16="http://schemas.microsoft.com/office/drawing/2014/main" id="{F2DE1C7D-0315-42F6-948E-0F1FF3E9F1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 y="14110335"/>
          <a:ext cx="2105108" cy="337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612912</xdr:colOff>
      <xdr:row>199</xdr:row>
      <xdr:rowOff>165651</xdr:rowOff>
    </xdr:from>
    <xdr:to>
      <xdr:col>6</xdr:col>
      <xdr:colOff>894520</xdr:colOff>
      <xdr:row>216</xdr:row>
      <xdr:rowOff>150743</xdr:rowOff>
    </xdr:to>
    <xdr:pic>
      <xdr:nvPicPr>
        <xdr:cNvPr id="4" name="image6.jpeg">
          <a:extLst>
            <a:ext uri="{FF2B5EF4-FFF2-40B4-BE49-F238E27FC236}">
              <a16:creationId xmlns:a16="http://schemas.microsoft.com/office/drawing/2014/main" id="{DB87768E-81AE-4294-AB31-275F4DC31FB9}"/>
            </a:ext>
          </a:extLst>
        </xdr:cNvPr>
        <xdr:cNvPicPr/>
      </xdr:nvPicPr>
      <xdr:blipFill>
        <a:blip xmlns:r="http://schemas.openxmlformats.org/officeDocument/2006/relationships" r:embed="rId3" cstate="print"/>
        <a:stretch>
          <a:fillRect/>
        </a:stretch>
      </xdr:blipFill>
      <xdr:spPr>
        <a:xfrm>
          <a:off x="1565412" y="37732251"/>
          <a:ext cx="5966128" cy="3094052"/>
        </a:xfrm>
        <a:prstGeom prst="rect">
          <a:avLst/>
        </a:prstGeom>
      </xdr:spPr>
    </xdr:pic>
    <xdr:clientData/>
  </xdr:twoCellAnchor>
  <xdr:twoCellAnchor editAs="oneCell">
    <xdr:from>
      <xdr:col>0</xdr:col>
      <xdr:colOff>124237</xdr:colOff>
      <xdr:row>226</xdr:row>
      <xdr:rowOff>66260</xdr:rowOff>
    </xdr:from>
    <xdr:to>
      <xdr:col>3</xdr:col>
      <xdr:colOff>869674</xdr:colOff>
      <xdr:row>231</xdr:row>
      <xdr:rowOff>14245</xdr:rowOff>
    </xdr:to>
    <xdr:pic>
      <xdr:nvPicPr>
        <xdr:cNvPr id="5" name="image9.jpeg">
          <a:extLst>
            <a:ext uri="{FF2B5EF4-FFF2-40B4-BE49-F238E27FC236}">
              <a16:creationId xmlns:a16="http://schemas.microsoft.com/office/drawing/2014/main" id="{4B29DFBC-BE8F-49F5-8197-9AF71C456DC6}"/>
            </a:ext>
          </a:extLst>
        </xdr:cNvPr>
        <xdr:cNvPicPr/>
      </xdr:nvPicPr>
      <xdr:blipFill>
        <a:blip xmlns:r="http://schemas.openxmlformats.org/officeDocument/2006/relationships" r:embed="rId4" cstate="print"/>
        <a:stretch>
          <a:fillRect/>
        </a:stretch>
      </xdr:blipFill>
      <xdr:spPr>
        <a:xfrm>
          <a:off x="124237" y="42623960"/>
          <a:ext cx="3168597" cy="870005"/>
        </a:xfrm>
        <a:prstGeom prst="rect">
          <a:avLst/>
        </a:prstGeom>
      </xdr:spPr>
    </xdr:pic>
    <xdr:clientData/>
  </xdr:twoCellAnchor>
  <xdr:twoCellAnchor editAs="oneCell">
    <xdr:from>
      <xdr:col>4</xdr:col>
      <xdr:colOff>107674</xdr:colOff>
      <xdr:row>226</xdr:row>
      <xdr:rowOff>82826</xdr:rowOff>
    </xdr:from>
    <xdr:to>
      <xdr:col>6</xdr:col>
      <xdr:colOff>588065</xdr:colOff>
      <xdr:row>231</xdr:row>
      <xdr:rowOff>30811</xdr:rowOff>
    </xdr:to>
    <xdr:pic>
      <xdr:nvPicPr>
        <xdr:cNvPr id="6" name="image10.jpeg">
          <a:extLst>
            <a:ext uri="{FF2B5EF4-FFF2-40B4-BE49-F238E27FC236}">
              <a16:creationId xmlns:a16="http://schemas.microsoft.com/office/drawing/2014/main" id="{4CD0442A-9A8D-407D-A3EF-933F50AA15A2}"/>
            </a:ext>
          </a:extLst>
        </xdr:cNvPr>
        <xdr:cNvPicPr/>
      </xdr:nvPicPr>
      <xdr:blipFill>
        <a:blip xmlns:r="http://schemas.openxmlformats.org/officeDocument/2006/relationships" r:embed="rId5" cstate="print"/>
        <a:stretch>
          <a:fillRect/>
        </a:stretch>
      </xdr:blipFill>
      <xdr:spPr>
        <a:xfrm>
          <a:off x="3468094" y="42640526"/>
          <a:ext cx="3756991" cy="870005"/>
        </a:xfrm>
        <a:prstGeom prst="rect">
          <a:avLst/>
        </a:prstGeom>
      </xdr:spPr>
    </xdr:pic>
    <xdr:clientData/>
  </xdr:twoCellAnchor>
  <xdr:twoCellAnchor editAs="oneCell">
    <xdr:from>
      <xdr:col>1</xdr:col>
      <xdr:colOff>430696</xdr:colOff>
      <xdr:row>240</xdr:row>
      <xdr:rowOff>57979</xdr:rowOff>
    </xdr:from>
    <xdr:to>
      <xdr:col>3</xdr:col>
      <xdr:colOff>207065</xdr:colOff>
      <xdr:row>242</xdr:row>
      <xdr:rowOff>152401</xdr:rowOff>
    </xdr:to>
    <xdr:pic>
      <xdr:nvPicPr>
        <xdr:cNvPr id="7" name="image8.jpeg">
          <a:extLst>
            <a:ext uri="{FF2B5EF4-FFF2-40B4-BE49-F238E27FC236}">
              <a16:creationId xmlns:a16="http://schemas.microsoft.com/office/drawing/2014/main" id="{44B467A7-520B-475D-B70E-DCE70F100526}"/>
            </a:ext>
          </a:extLst>
        </xdr:cNvPr>
        <xdr:cNvPicPr/>
      </xdr:nvPicPr>
      <xdr:blipFill>
        <a:blip xmlns:r="http://schemas.openxmlformats.org/officeDocument/2006/relationships" r:embed="rId6" cstate="print"/>
        <a:stretch>
          <a:fillRect/>
        </a:stretch>
      </xdr:blipFill>
      <xdr:spPr>
        <a:xfrm>
          <a:off x="1383196" y="45244579"/>
          <a:ext cx="1247029" cy="475422"/>
        </a:xfrm>
        <a:prstGeom prst="rect">
          <a:avLst/>
        </a:prstGeom>
      </xdr:spPr>
    </xdr:pic>
    <xdr:clientData/>
  </xdr:twoCellAnchor>
  <xdr:twoCellAnchor editAs="oneCell">
    <xdr:from>
      <xdr:col>0</xdr:col>
      <xdr:colOff>886238</xdr:colOff>
      <xdr:row>245</xdr:row>
      <xdr:rowOff>0</xdr:rowOff>
    </xdr:from>
    <xdr:to>
      <xdr:col>4</xdr:col>
      <xdr:colOff>795129</xdr:colOff>
      <xdr:row>248</xdr:row>
      <xdr:rowOff>152401</xdr:rowOff>
    </xdr:to>
    <xdr:pic>
      <xdr:nvPicPr>
        <xdr:cNvPr id="8" name="image11.jpeg">
          <a:extLst>
            <a:ext uri="{FF2B5EF4-FFF2-40B4-BE49-F238E27FC236}">
              <a16:creationId xmlns:a16="http://schemas.microsoft.com/office/drawing/2014/main" id="{C7C44535-42A0-4E89-9C13-E57A74E424A4}"/>
            </a:ext>
          </a:extLst>
        </xdr:cNvPr>
        <xdr:cNvPicPr/>
      </xdr:nvPicPr>
      <xdr:blipFill>
        <a:blip xmlns:r="http://schemas.openxmlformats.org/officeDocument/2006/relationships" r:embed="rId7" cstate="print"/>
        <a:stretch>
          <a:fillRect/>
        </a:stretch>
      </xdr:blipFill>
      <xdr:spPr>
        <a:xfrm>
          <a:off x="886238" y="46116240"/>
          <a:ext cx="3269311" cy="723901"/>
        </a:xfrm>
        <a:prstGeom prst="rect">
          <a:avLst/>
        </a:prstGeom>
      </xdr:spPr>
    </xdr:pic>
    <xdr:clientData/>
  </xdr:twoCellAnchor>
  <xdr:twoCellAnchor editAs="oneCell">
    <xdr:from>
      <xdr:col>1</xdr:col>
      <xdr:colOff>11596</xdr:colOff>
      <xdr:row>104</xdr:row>
      <xdr:rowOff>74542</xdr:rowOff>
    </xdr:from>
    <xdr:to>
      <xdr:col>10</xdr:col>
      <xdr:colOff>546711</xdr:colOff>
      <xdr:row>129</xdr:row>
      <xdr:rowOff>172278</xdr:rowOff>
    </xdr:to>
    <xdr:pic>
      <xdr:nvPicPr>
        <xdr:cNvPr id="9" name="Imagem 8">
          <a:extLst>
            <a:ext uri="{FF2B5EF4-FFF2-40B4-BE49-F238E27FC236}">
              <a16:creationId xmlns:a16="http://schemas.microsoft.com/office/drawing/2014/main" id="{A4EB0171-F82D-4478-B52D-0691DB4D45BA}"/>
            </a:ext>
          </a:extLst>
        </xdr:cNvPr>
        <xdr:cNvPicPr>
          <a:picLocks noChangeAspect="1"/>
        </xdr:cNvPicPr>
      </xdr:nvPicPr>
      <xdr:blipFill>
        <a:blip xmlns:r="http://schemas.openxmlformats.org/officeDocument/2006/relationships" r:embed="rId8"/>
        <a:stretch>
          <a:fillRect/>
        </a:stretch>
      </xdr:blipFill>
      <xdr:spPr>
        <a:xfrm>
          <a:off x="964096" y="19711282"/>
          <a:ext cx="9488615" cy="4669736"/>
        </a:xfrm>
        <a:prstGeom prst="rect">
          <a:avLst/>
        </a:prstGeom>
      </xdr:spPr>
    </xdr:pic>
    <xdr:clientData/>
  </xdr:twoCellAnchor>
  <xdr:twoCellAnchor editAs="oneCell">
    <xdr:from>
      <xdr:col>1</xdr:col>
      <xdr:colOff>33130</xdr:colOff>
      <xdr:row>130</xdr:row>
      <xdr:rowOff>26504</xdr:rowOff>
    </xdr:from>
    <xdr:to>
      <xdr:col>10</xdr:col>
      <xdr:colOff>576469</xdr:colOff>
      <xdr:row>164</xdr:row>
      <xdr:rowOff>169459</xdr:rowOff>
    </xdr:to>
    <xdr:pic>
      <xdr:nvPicPr>
        <xdr:cNvPr id="10" name="Imagem 9">
          <a:extLst>
            <a:ext uri="{FF2B5EF4-FFF2-40B4-BE49-F238E27FC236}">
              <a16:creationId xmlns:a16="http://schemas.microsoft.com/office/drawing/2014/main" id="{9F1642E6-8048-46B7-8948-4699B4E0FE69}"/>
            </a:ext>
          </a:extLst>
        </xdr:cNvPr>
        <xdr:cNvPicPr>
          <a:picLocks noChangeAspect="1"/>
        </xdr:cNvPicPr>
      </xdr:nvPicPr>
      <xdr:blipFill>
        <a:blip xmlns:r="http://schemas.openxmlformats.org/officeDocument/2006/relationships" r:embed="rId9"/>
        <a:stretch>
          <a:fillRect/>
        </a:stretch>
      </xdr:blipFill>
      <xdr:spPr>
        <a:xfrm>
          <a:off x="985630" y="24418124"/>
          <a:ext cx="9496839" cy="6360875"/>
        </a:xfrm>
        <a:prstGeom prst="rect">
          <a:avLst/>
        </a:prstGeom>
      </xdr:spPr>
    </xdr:pic>
    <xdr:clientData/>
  </xdr:twoCellAnchor>
  <xdr:twoCellAnchor editAs="oneCell">
    <xdr:from>
      <xdr:col>7</xdr:col>
      <xdr:colOff>139151</xdr:colOff>
      <xdr:row>165</xdr:row>
      <xdr:rowOff>72887</xdr:rowOff>
    </xdr:from>
    <xdr:to>
      <xdr:col>11</xdr:col>
      <xdr:colOff>395428</xdr:colOff>
      <xdr:row>179</xdr:row>
      <xdr:rowOff>53008</xdr:rowOff>
    </xdr:to>
    <xdr:pic>
      <xdr:nvPicPr>
        <xdr:cNvPr id="11" name="Imagem 10">
          <a:extLst>
            <a:ext uri="{FF2B5EF4-FFF2-40B4-BE49-F238E27FC236}">
              <a16:creationId xmlns:a16="http://schemas.microsoft.com/office/drawing/2014/main" id="{504E06F7-02B9-4428-A1FC-BF625D95DB89}"/>
            </a:ext>
          </a:extLst>
        </xdr:cNvPr>
        <xdr:cNvPicPr>
          <a:picLocks noChangeAspect="1"/>
        </xdr:cNvPicPr>
      </xdr:nvPicPr>
      <xdr:blipFill>
        <a:blip xmlns:r="http://schemas.openxmlformats.org/officeDocument/2006/relationships" r:embed="rId10"/>
        <a:stretch>
          <a:fillRect/>
        </a:stretch>
      </xdr:blipFill>
      <xdr:spPr>
        <a:xfrm>
          <a:off x="7728671" y="30865307"/>
          <a:ext cx="3494777" cy="2540441"/>
        </a:xfrm>
        <a:prstGeom prst="rect">
          <a:avLst/>
        </a:prstGeom>
      </xdr:spPr>
    </xdr:pic>
    <xdr:clientData/>
  </xdr:twoCellAnchor>
  <xdr:oneCellAnchor>
    <xdr:from>
      <xdr:col>10</xdr:col>
      <xdr:colOff>72887</xdr:colOff>
      <xdr:row>0</xdr:row>
      <xdr:rowOff>66260</xdr:rowOff>
    </xdr:from>
    <xdr:ext cx="2215720" cy="642731"/>
    <xdr:pic>
      <xdr:nvPicPr>
        <xdr:cNvPr id="12" name="image5.png">
          <a:extLst>
            <a:ext uri="{FF2B5EF4-FFF2-40B4-BE49-F238E27FC236}">
              <a16:creationId xmlns:a16="http://schemas.microsoft.com/office/drawing/2014/main" id="{645FD024-8B43-4C0A-AB1B-333746882FD5}"/>
            </a:ext>
          </a:extLst>
        </xdr:cNvPr>
        <xdr:cNvPicPr preferRelativeResize="0"/>
      </xdr:nvPicPr>
      <xdr:blipFill>
        <a:blip xmlns:r="http://schemas.openxmlformats.org/officeDocument/2006/relationships" r:embed="rId11" cstate="print"/>
        <a:stretch>
          <a:fillRect/>
        </a:stretch>
      </xdr:blipFill>
      <xdr:spPr>
        <a:xfrm>
          <a:off x="9978887" y="66260"/>
          <a:ext cx="2215720" cy="642731"/>
        </a:xfrm>
        <a:prstGeom prst="rect">
          <a:avLst/>
        </a:prstGeom>
        <a:noFill/>
      </xdr:spPr>
    </xdr:pic>
    <xdr:clientData fLocksWithSheet="0"/>
  </xdr:oneCellAnchor>
  <xdr:oneCellAnchor>
    <xdr:from>
      <xdr:col>10</xdr:col>
      <xdr:colOff>59634</xdr:colOff>
      <xdr:row>180</xdr:row>
      <xdr:rowOff>46382</xdr:rowOff>
    </xdr:from>
    <xdr:ext cx="2215720" cy="642731"/>
    <xdr:pic>
      <xdr:nvPicPr>
        <xdr:cNvPr id="13" name="image5.png">
          <a:extLst>
            <a:ext uri="{FF2B5EF4-FFF2-40B4-BE49-F238E27FC236}">
              <a16:creationId xmlns:a16="http://schemas.microsoft.com/office/drawing/2014/main" id="{52C20165-0525-42CD-9EAB-2D4E6B59143F}"/>
            </a:ext>
          </a:extLst>
        </xdr:cNvPr>
        <xdr:cNvPicPr preferRelativeResize="0"/>
      </xdr:nvPicPr>
      <xdr:blipFill>
        <a:blip xmlns:r="http://schemas.openxmlformats.org/officeDocument/2006/relationships" r:embed="rId11" cstate="print"/>
        <a:stretch>
          <a:fillRect/>
        </a:stretch>
      </xdr:blipFill>
      <xdr:spPr>
        <a:xfrm>
          <a:off x="9965634" y="33589622"/>
          <a:ext cx="2215720" cy="642731"/>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10</xdr:col>
      <xdr:colOff>438150</xdr:colOff>
      <xdr:row>0</xdr:row>
      <xdr:rowOff>71438</xdr:rowOff>
    </xdr:from>
    <xdr:ext cx="2695575" cy="676275"/>
    <xdr:pic>
      <xdr:nvPicPr>
        <xdr:cNvPr id="2" name="image5.png">
          <a:extLst>
            <a:ext uri="{FF2B5EF4-FFF2-40B4-BE49-F238E27FC236}">
              <a16:creationId xmlns:a16="http://schemas.microsoft.com/office/drawing/2014/main" id="{FC52D16D-EDDA-45FC-B88C-72E9A2E17636}"/>
            </a:ext>
          </a:extLst>
        </xdr:cNvPr>
        <xdr:cNvPicPr preferRelativeResize="0"/>
      </xdr:nvPicPr>
      <xdr:blipFill>
        <a:blip xmlns:r="http://schemas.openxmlformats.org/officeDocument/2006/relationships" r:embed="rId1" cstate="print"/>
        <a:stretch>
          <a:fillRect/>
        </a:stretch>
      </xdr:blipFill>
      <xdr:spPr>
        <a:xfrm>
          <a:off x="5322570" y="71438"/>
          <a:ext cx="2695575" cy="67627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5</xdr:col>
      <xdr:colOff>1192306</xdr:colOff>
      <xdr:row>0</xdr:row>
      <xdr:rowOff>71718</xdr:rowOff>
    </xdr:from>
    <xdr:ext cx="3176504" cy="950260"/>
    <xdr:pic>
      <xdr:nvPicPr>
        <xdr:cNvPr id="2" name="image5.png">
          <a:extLst>
            <a:ext uri="{FF2B5EF4-FFF2-40B4-BE49-F238E27FC236}">
              <a16:creationId xmlns:a16="http://schemas.microsoft.com/office/drawing/2014/main" id="{EAF52D60-2170-4FD5-80C9-063A06A28CC0}"/>
            </a:ext>
          </a:extLst>
        </xdr:cNvPr>
        <xdr:cNvPicPr preferRelativeResize="0"/>
      </xdr:nvPicPr>
      <xdr:blipFill>
        <a:blip xmlns:r="http://schemas.openxmlformats.org/officeDocument/2006/relationships" r:embed="rId1" cstate="print"/>
        <a:stretch>
          <a:fillRect/>
        </a:stretch>
      </xdr:blipFill>
      <xdr:spPr>
        <a:xfrm>
          <a:off x="11479306" y="71718"/>
          <a:ext cx="3176504" cy="950260"/>
        </a:xfrm>
        <a:prstGeom prst="rect">
          <a:avLst/>
        </a:prstGeom>
        <a:noFill/>
      </xdr:spPr>
    </xdr:pic>
    <xdr:clientData fLocksWithSheet="0"/>
  </xdr:oneCellAnchor>
  <xdr:twoCellAnchor editAs="oneCell">
    <xdr:from>
      <xdr:col>1</xdr:col>
      <xdr:colOff>224118</xdr:colOff>
      <xdr:row>0</xdr:row>
      <xdr:rowOff>125506</xdr:rowOff>
    </xdr:from>
    <xdr:to>
      <xdr:col>1</xdr:col>
      <xdr:colOff>1237909</xdr:colOff>
      <xdr:row>1</xdr:row>
      <xdr:rowOff>347612</xdr:rowOff>
    </xdr:to>
    <xdr:pic>
      <xdr:nvPicPr>
        <xdr:cNvPr id="3" name="Imagem 2">
          <a:extLst>
            <a:ext uri="{FF2B5EF4-FFF2-40B4-BE49-F238E27FC236}">
              <a16:creationId xmlns:a16="http://schemas.microsoft.com/office/drawing/2014/main" id="{CB4B566E-4AED-491C-98C6-6CF5C8F00E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553" y="125506"/>
          <a:ext cx="1013791" cy="759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436356</xdr:colOff>
      <xdr:row>10</xdr:row>
      <xdr:rowOff>22612</xdr:rowOff>
    </xdr:from>
    <xdr:to>
      <xdr:col>13</xdr:col>
      <xdr:colOff>236413</xdr:colOff>
      <xdr:row>12</xdr:row>
      <xdr:rowOff>65766</xdr:rowOff>
    </xdr:to>
    <xdr:sp macro="" textlink="">
      <xdr:nvSpPr>
        <xdr:cNvPr id="2" name="WordArt 1">
          <a:extLst>
            <a:ext uri="{FF2B5EF4-FFF2-40B4-BE49-F238E27FC236}">
              <a16:creationId xmlns:a16="http://schemas.microsoft.com/office/drawing/2014/main" id="{6E950057-2E28-445D-82E0-F97830F33C4C}"/>
            </a:ext>
          </a:extLst>
        </xdr:cNvPr>
        <xdr:cNvSpPr>
          <a:spLocks noChangeArrowheads="1" noChangeShapeType="1" noTextEdit="1"/>
        </xdr:cNvSpPr>
      </xdr:nvSpPr>
      <xdr:spPr bwMode="auto">
        <a:xfrm rot="18516889">
          <a:off x="15573858" y="2715910"/>
          <a:ext cx="431774" cy="424897"/>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3" name="WordArt 1">
          <a:extLst>
            <a:ext uri="{FF2B5EF4-FFF2-40B4-BE49-F238E27FC236}">
              <a16:creationId xmlns:a16="http://schemas.microsoft.com/office/drawing/2014/main" id="{5D699420-A960-4B1A-8F7C-F944415D272E}"/>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4" name="WordArt 1">
          <a:extLst>
            <a:ext uri="{FF2B5EF4-FFF2-40B4-BE49-F238E27FC236}">
              <a16:creationId xmlns:a16="http://schemas.microsoft.com/office/drawing/2014/main" id="{4A69DA9F-410C-4D25-8DA5-8A6E4C91DA06}"/>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5" name="WordArt 1">
          <a:extLst>
            <a:ext uri="{FF2B5EF4-FFF2-40B4-BE49-F238E27FC236}">
              <a16:creationId xmlns:a16="http://schemas.microsoft.com/office/drawing/2014/main" id="{8BB56CD4-226B-475D-B18E-69B2974515FF}"/>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6" name="WordArt 1">
          <a:extLst>
            <a:ext uri="{FF2B5EF4-FFF2-40B4-BE49-F238E27FC236}">
              <a16:creationId xmlns:a16="http://schemas.microsoft.com/office/drawing/2014/main" id="{F874BAA7-25D9-4515-9DA1-232DE176E004}"/>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7" name="WordArt 1">
          <a:extLst>
            <a:ext uri="{FF2B5EF4-FFF2-40B4-BE49-F238E27FC236}">
              <a16:creationId xmlns:a16="http://schemas.microsoft.com/office/drawing/2014/main" id="{1C3795AD-672C-4D10-A9EB-2CC3636C9939}"/>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8" name="WordArt 1">
          <a:extLst>
            <a:ext uri="{FF2B5EF4-FFF2-40B4-BE49-F238E27FC236}">
              <a16:creationId xmlns:a16="http://schemas.microsoft.com/office/drawing/2014/main" id="{A396EBAA-54DD-4446-A9E3-AA0E6D9C5400}"/>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9" name="WordArt 1">
          <a:extLst>
            <a:ext uri="{FF2B5EF4-FFF2-40B4-BE49-F238E27FC236}">
              <a16:creationId xmlns:a16="http://schemas.microsoft.com/office/drawing/2014/main" id="{08A97DF9-E60C-42EF-AD92-3996B8F05F16}"/>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10" name="WordArt 1">
          <a:extLst>
            <a:ext uri="{FF2B5EF4-FFF2-40B4-BE49-F238E27FC236}">
              <a16:creationId xmlns:a16="http://schemas.microsoft.com/office/drawing/2014/main" id="{AAEA7B01-0464-4B79-8261-C0F10A222A83}"/>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11" name="WordArt 1">
          <a:extLst>
            <a:ext uri="{FF2B5EF4-FFF2-40B4-BE49-F238E27FC236}">
              <a16:creationId xmlns:a16="http://schemas.microsoft.com/office/drawing/2014/main" id="{B7E69B9E-36A7-4520-BD7B-4D65BBAB4E94}"/>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12" name="WordArt 1">
          <a:extLst>
            <a:ext uri="{FF2B5EF4-FFF2-40B4-BE49-F238E27FC236}">
              <a16:creationId xmlns:a16="http://schemas.microsoft.com/office/drawing/2014/main" id="{55BC5C21-E76F-46AE-AE9D-040D66150D54}"/>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13" name="WordArt 1">
          <a:extLst>
            <a:ext uri="{FF2B5EF4-FFF2-40B4-BE49-F238E27FC236}">
              <a16:creationId xmlns:a16="http://schemas.microsoft.com/office/drawing/2014/main" id="{200C1B54-DBDC-41D3-9F4B-7A11254CC20E}"/>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14" name="WordArt 1">
          <a:extLst>
            <a:ext uri="{FF2B5EF4-FFF2-40B4-BE49-F238E27FC236}">
              <a16:creationId xmlns:a16="http://schemas.microsoft.com/office/drawing/2014/main" id="{3477CA6D-A72D-42E5-A612-3ACCC723D1A7}"/>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15" name="WordArt 1">
          <a:extLst>
            <a:ext uri="{FF2B5EF4-FFF2-40B4-BE49-F238E27FC236}">
              <a16:creationId xmlns:a16="http://schemas.microsoft.com/office/drawing/2014/main" id="{B983CCA9-B030-487C-B7F4-3BA1E7C75D0A}"/>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16" name="WordArt 1">
          <a:extLst>
            <a:ext uri="{FF2B5EF4-FFF2-40B4-BE49-F238E27FC236}">
              <a16:creationId xmlns:a16="http://schemas.microsoft.com/office/drawing/2014/main" id="{22F9092C-D580-4B87-9F8A-5D1F28BFC155}"/>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17" name="WordArt 1">
          <a:extLst>
            <a:ext uri="{FF2B5EF4-FFF2-40B4-BE49-F238E27FC236}">
              <a16:creationId xmlns:a16="http://schemas.microsoft.com/office/drawing/2014/main" id="{6BFDEB8A-59D0-49DF-BBE3-E9C63C6E0659}"/>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18" name="WordArt 1">
          <a:extLst>
            <a:ext uri="{FF2B5EF4-FFF2-40B4-BE49-F238E27FC236}">
              <a16:creationId xmlns:a16="http://schemas.microsoft.com/office/drawing/2014/main" id="{E837DE78-E87E-4831-A8D4-2A73993ACE99}"/>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19" name="WordArt 1">
          <a:extLst>
            <a:ext uri="{FF2B5EF4-FFF2-40B4-BE49-F238E27FC236}">
              <a16:creationId xmlns:a16="http://schemas.microsoft.com/office/drawing/2014/main" id="{FEDAC461-0474-4B16-96D5-143598630514}"/>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20" name="WordArt 1">
          <a:extLst>
            <a:ext uri="{FF2B5EF4-FFF2-40B4-BE49-F238E27FC236}">
              <a16:creationId xmlns:a16="http://schemas.microsoft.com/office/drawing/2014/main" id="{881AB937-AF9E-46C3-BF7F-34AC672D8BC7}"/>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21" name="WordArt 1">
          <a:extLst>
            <a:ext uri="{FF2B5EF4-FFF2-40B4-BE49-F238E27FC236}">
              <a16:creationId xmlns:a16="http://schemas.microsoft.com/office/drawing/2014/main" id="{76DA71FC-7BDF-437F-BE86-7E830284F4A1}"/>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22" name="WordArt 1">
          <a:extLst>
            <a:ext uri="{FF2B5EF4-FFF2-40B4-BE49-F238E27FC236}">
              <a16:creationId xmlns:a16="http://schemas.microsoft.com/office/drawing/2014/main" id="{24C9CD11-F3B7-491B-B081-99369AAFFD7C}"/>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23" name="WordArt 1">
          <a:extLst>
            <a:ext uri="{FF2B5EF4-FFF2-40B4-BE49-F238E27FC236}">
              <a16:creationId xmlns:a16="http://schemas.microsoft.com/office/drawing/2014/main" id="{8C06E295-9649-4B28-A183-F22EF9457976}"/>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24" name="WordArt 1">
          <a:extLst>
            <a:ext uri="{FF2B5EF4-FFF2-40B4-BE49-F238E27FC236}">
              <a16:creationId xmlns:a16="http://schemas.microsoft.com/office/drawing/2014/main" id="{55E57C5B-5C75-42A1-BEF3-48D19672E183}"/>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25" name="WordArt 1">
          <a:extLst>
            <a:ext uri="{FF2B5EF4-FFF2-40B4-BE49-F238E27FC236}">
              <a16:creationId xmlns:a16="http://schemas.microsoft.com/office/drawing/2014/main" id="{AC378999-2F8E-4718-A804-92E7F54A1F9F}"/>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26" name="WordArt 1">
          <a:extLst>
            <a:ext uri="{FF2B5EF4-FFF2-40B4-BE49-F238E27FC236}">
              <a16:creationId xmlns:a16="http://schemas.microsoft.com/office/drawing/2014/main" id="{18061347-160F-42F0-AC39-19C4C0D6D48A}"/>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27" name="WordArt 1">
          <a:extLst>
            <a:ext uri="{FF2B5EF4-FFF2-40B4-BE49-F238E27FC236}">
              <a16:creationId xmlns:a16="http://schemas.microsoft.com/office/drawing/2014/main" id="{70BD672C-8F81-467B-8FB5-DD9564ED721A}"/>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28" name="WordArt 1">
          <a:extLst>
            <a:ext uri="{FF2B5EF4-FFF2-40B4-BE49-F238E27FC236}">
              <a16:creationId xmlns:a16="http://schemas.microsoft.com/office/drawing/2014/main" id="{9BB9C136-B81F-4E54-AF4E-3E5D1BE8141F}"/>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29" name="WordArt 1">
          <a:extLst>
            <a:ext uri="{FF2B5EF4-FFF2-40B4-BE49-F238E27FC236}">
              <a16:creationId xmlns:a16="http://schemas.microsoft.com/office/drawing/2014/main" id="{3369E8F8-9C90-4F80-A5B1-735BFCF80414}"/>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30" name="WordArt 1">
          <a:extLst>
            <a:ext uri="{FF2B5EF4-FFF2-40B4-BE49-F238E27FC236}">
              <a16:creationId xmlns:a16="http://schemas.microsoft.com/office/drawing/2014/main" id="{06051C1B-360B-46FB-A481-43AF622D009B}"/>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31" name="WordArt 1">
          <a:extLst>
            <a:ext uri="{FF2B5EF4-FFF2-40B4-BE49-F238E27FC236}">
              <a16:creationId xmlns:a16="http://schemas.microsoft.com/office/drawing/2014/main" id="{68804980-7248-453C-8BE1-3CF1B95B9519}"/>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32" name="WordArt 1">
          <a:extLst>
            <a:ext uri="{FF2B5EF4-FFF2-40B4-BE49-F238E27FC236}">
              <a16:creationId xmlns:a16="http://schemas.microsoft.com/office/drawing/2014/main" id="{66A9F6C7-D636-4EC1-AD6D-89A1734950DE}"/>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33" name="WordArt 1">
          <a:extLst>
            <a:ext uri="{FF2B5EF4-FFF2-40B4-BE49-F238E27FC236}">
              <a16:creationId xmlns:a16="http://schemas.microsoft.com/office/drawing/2014/main" id="{2732A28E-E9F5-44AB-A84B-E6459D798869}"/>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34" name="WordArt 1">
          <a:extLst>
            <a:ext uri="{FF2B5EF4-FFF2-40B4-BE49-F238E27FC236}">
              <a16:creationId xmlns:a16="http://schemas.microsoft.com/office/drawing/2014/main" id="{25B42C1B-7BAB-44DF-A4D5-1AEC04CF8EF5}"/>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35" name="WordArt 1">
          <a:extLst>
            <a:ext uri="{FF2B5EF4-FFF2-40B4-BE49-F238E27FC236}">
              <a16:creationId xmlns:a16="http://schemas.microsoft.com/office/drawing/2014/main" id="{A2E303FB-78C9-4E0F-BA7B-AEE9376A247F}"/>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36" name="WordArt 1">
          <a:extLst>
            <a:ext uri="{FF2B5EF4-FFF2-40B4-BE49-F238E27FC236}">
              <a16:creationId xmlns:a16="http://schemas.microsoft.com/office/drawing/2014/main" id="{6C617031-3871-42C0-A0CF-2919EBF3E171}"/>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37" name="WordArt 1">
          <a:extLst>
            <a:ext uri="{FF2B5EF4-FFF2-40B4-BE49-F238E27FC236}">
              <a16:creationId xmlns:a16="http://schemas.microsoft.com/office/drawing/2014/main" id="{E99071B7-E18E-41E0-95FA-60A38972C41A}"/>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38" name="WordArt 1">
          <a:extLst>
            <a:ext uri="{FF2B5EF4-FFF2-40B4-BE49-F238E27FC236}">
              <a16:creationId xmlns:a16="http://schemas.microsoft.com/office/drawing/2014/main" id="{E3E5392A-67A2-4F33-AE29-BA1428D5FF3C}"/>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39" name="WordArt 1">
          <a:extLst>
            <a:ext uri="{FF2B5EF4-FFF2-40B4-BE49-F238E27FC236}">
              <a16:creationId xmlns:a16="http://schemas.microsoft.com/office/drawing/2014/main" id="{0A6D27B5-9AFD-4E42-821D-B19A2B1955D2}"/>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40" name="WordArt 1">
          <a:extLst>
            <a:ext uri="{FF2B5EF4-FFF2-40B4-BE49-F238E27FC236}">
              <a16:creationId xmlns:a16="http://schemas.microsoft.com/office/drawing/2014/main" id="{E18E2B02-3119-4C1D-9983-AD42727D427F}"/>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41" name="WordArt 1">
          <a:extLst>
            <a:ext uri="{FF2B5EF4-FFF2-40B4-BE49-F238E27FC236}">
              <a16:creationId xmlns:a16="http://schemas.microsoft.com/office/drawing/2014/main" id="{32321207-3176-4B1B-84F0-05A10A550FAB}"/>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42" name="WordArt 1">
          <a:extLst>
            <a:ext uri="{FF2B5EF4-FFF2-40B4-BE49-F238E27FC236}">
              <a16:creationId xmlns:a16="http://schemas.microsoft.com/office/drawing/2014/main" id="{6D18411E-B770-49F2-A999-EFCBD16D885B}"/>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43" name="WordArt 1">
          <a:extLst>
            <a:ext uri="{FF2B5EF4-FFF2-40B4-BE49-F238E27FC236}">
              <a16:creationId xmlns:a16="http://schemas.microsoft.com/office/drawing/2014/main" id="{DD5BC9BE-3B16-48CF-B6D5-8776FF2DAD37}"/>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44" name="WordArt 1">
          <a:extLst>
            <a:ext uri="{FF2B5EF4-FFF2-40B4-BE49-F238E27FC236}">
              <a16:creationId xmlns:a16="http://schemas.microsoft.com/office/drawing/2014/main" id="{2D536592-E772-4B03-A2C0-3518AE15EB5D}"/>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45" name="WordArt 1">
          <a:extLst>
            <a:ext uri="{FF2B5EF4-FFF2-40B4-BE49-F238E27FC236}">
              <a16:creationId xmlns:a16="http://schemas.microsoft.com/office/drawing/2014/main" id="{B38656DC-519D-4769-B85D-7588205A0E99}"/>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46" name="WordArt 1">
          <a:extLst>
            <a:ext uri="{FF2B5EF4-FFF2-40B4-BE49-F238E27FC236}">
              <a16:creationId xmlns:a16="http://schemas.microsoft.com/office/drawing/2014/main" id="{D753383E-1356-4BFA-8CAA-6E22B3AF4DEF}"/>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47" name="WordArt 1">
          <a:extLst>
            <a:ext uri="{FF2B5EF4-FFF2-40B4-BE49-F238E27FC236}">
              <a16:creationId xmlns:a16="http://schemas.microsoft.com/office/drawing/2014/main" id="{24143BC5-8AE9-47C7-BB10-B20ACDE3B69F}"/>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48" name="WordArt 1">
          <a:extLst>
            <a:ext uri="{FF2B5EF4-FFF2-40B4-BE49-F238E27FC236}">
              <a16:creationId xmlns:a16="http://schemas.microsoft.com/office/drawing/2014/main" id="{16ABC626-6D35-45F8-9D7B-34195DB64D96}"/>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49" name="WordArt 1">
          <a:extLst>
            <a:ext uri="{FF2B5EF4-FFF2-40B4-BE49-F238E27FC236}">
              <a16:creationId xmlns:a16="http://schemas.microsoft.com/office/drawing/2014/main" id="{C142E716-2E63-4F4A-8076-E57F5BD9AE1B}"/>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50" name="WordArt 1">
          <a:extLst>
            <a:ext uri="{FF2B5EF4-FFF2-40B4-BE49-F238E27FC236}">
              <a16:creationId xmlns:a16="http://schemas.microsoft.com/office/drawing/2014/main" id="{5C3D4DEB-1322-4C22-A1A3-EDAB091174F3}"/>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51" name="WordArt 1">
          <a:extLst>
            <a:ext uri="{FF2B5EF4-FFF2-40B4-BE49-F238E27FC236}">
              <a16:creationId xmlns:a16="http://schemas.microsoft.com/office/drawing/2014/main" id="{5DC1F974-8001-401C-BC89-8C6B7AC65442}"/>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52" name="WordArt 1">
          <a:extLst>
            <a:ext uri="{FF2B5EF4-FFF2-40B4-BE49-F238E27FC236}">
              <a16:creationId xmlns:a16="http://schemas.microsoft.com/office/drawing/2014/main" id="{CDC007E1-48EC-4571-A447-5D45D4D5CCEF}"/>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53" name="WordArt 1">
          <a:extLst>
            <a:ext uri="{FF2B5EF4-FFF2-40B4-BE49-F238E27FC236}">
              <a16:creationId xmlns:a16="http://schemas.microsoft.com/office/drawing/2014/main" id="{7E388F34-41FA-4B93-A9F0-A00B1D718018}"/>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54" name="WordArt 1">
          <a:extLst>
            <a:ext uri="{FF2B5EF4-FFF2-40B4-BE49-F238E27FC236}">
              <a16:creationId xmlns:a16="http://schemas.microsoft.com/office/drawing/2014/main" id="{D0961DC3-D45C-40B0-BDB5-D022EFE9D91C}"/>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xdr:from>
      <xdr:col>0</xdr:col>
      <xdr:colOff>461122</xdr:colOff>
      <xdr:row>74</xdr:row>
      <xdr:rowOff>0</xdr:rowOff>
    </xdr:from>
    <xdr:to>
      <xdr:col>1</xdr:col>
      <xdr:colOff>280147</xdr:colOff>
      <xdr:row>74</xdr:row>
      <xdr:rowOff>0</xdr:rowOff>
    </xdr:to>
    <xdr:sp macro="" textlink="">
      <xdr:nvSpPr>
        <xdr:cNvPr id="55" name="WordArt 1">
          <a:extLst>
            <a:ext uri="{FF2B5EF4-FFF2-40B4-BE49-F238E27FC236}">
              <a16:creationId xmlns:a16="http://schemas.microsoft.com/office/drawing/2014/main" id="{77611DA3-CFFA-4F50-B533-6154F7548017}"/>
            </a:ext>
          </a:extLst>
        </xdr:cNvPr>
        <xdr:cNvSpPr>
          <a:spLocks noChangeArrowheads="1" noChangeShapeType="1" noTextEdit="1"/>
        </xdr:cNvSpPr>
      </xdr:nvSpPr>
      <xdr:spPr bwMode="auto">
        <a:xfrm>
          <a:off x="461122" y="7703820"/>
          <a:ext cx="481965" cy="0"/>
        </a:xfrm>
        <a:prstGeom prst="rect">
          <a:avLst/>
        </a:prstGeom>
      </xdr:spPr>
      <xdr:txBody>
        <a:bodyPr vertOverflow="clip" wrap="none" lIns="91440" tIns="45720" rIns="91440" bIns="45720" fromWordArt="1" anchor="t" upright="1">
          <a:prstTxWarp prst="textPlain">
            <a:avLst>
              <a:gd name="adj" fmla="val 50000"/>
            </a:avLst>
          </a:prstTxWarp>
        </a:bodyPr>
        <a:lstStyle/>
        <a:p>
          <a:pPr algn="ctr" rtl="0"/>
          <a:endParaRPr lang="pt-BR" sz="3600" u="sng" strike="sngStrike" kern="10" cap="small" spc="0">
            <a:ln w="19050">
              <a:solidFill>
                <a:srgbClr val="000000"/>
              </a:solidFill>
              <a:round/>
              <a:headEnd/>
              <a:tailEnd/>
            </a:ln>
            <a:solidFill>
              <a:srgbClr val="990000"/>
            </a:solidFill>
            <a:effectLst>
              <a:outerShdw dist="45791" dir="2021404" algn="ctr" rotWithShape="0">
                <a:srgbClr val="B2B2B2">
                  <a:alpha val="79999"/>
                </a:srgbClr>
              </a:outerShdw>
            </a:effectLst>
            <a:latin typeface="Verdana"/>
            <a:ea typeface="Verdana"/>
            <a:cs typeface="Verdana"/>
          </a:endParaRPr>
        </a:p>
      </xdr:txBody>
    </xdr:sp>
    <xdr:clientData/>
  </xdr:twoCellAnchor>
  <xdr:twoCellAnchor editAs="oneCell">
    <xdr:from>
      <xdr:col>0</xdr:col>
      <xdr:colOff>15240</xdr:colOff>
      <xdr:row>16</xdr:row>
      <xdr:rowOff>25338</xdr:rowOff>
    </xdr:from>
    <xdr:to>
      <xdr:col>7</xdr:col>
      <xdr:colOff>3520</xdr:colOff>
      <xdr:row>71</xdr:row>
      <xdr:rowOff>121920</xdr:rowOff>
    </xdr:to>
    <xdr:pic>
      <xdr:nvPicPr>
        <xdr:cNvPr id="57" name="Imagem 56">
          <a:extLst>
            <a:ext uri="{FF2B5EF4-FFF2-40B4-BE49-F238E27FC236}">
              <a16:creationId xmlns:a16="http://schemas.microsoft.com/office/drawing/2014/main" id="{6AF8A90C-FB55-B15B-E1BD-A70747C72BD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87" t="3247" r="17963" b="1539"/>
        <a:stretch>
          <a:fillRect/>
        </a:stretch>
      </xdr:blipFill>
      <xdr:spPr bwMode="auto">
        <a:xfrm>
          <a:off x="15240" y="4063938"/>
          <a:ext cx="11829760" cy="10475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182880</xdr:colOff>
      <xdr:row>4</xdr:row>
      <xdr:rowOff>167640</xdr:rowOff>
    </xdr:from>
    <xdr:to>
      <xdr:col>1</xdr:col>
      <xdr:colOff>533731</xdr:colOff>
      <xdr:row>7</xdr:row>
      <xdr:rowOff>58948</xdr:rowOff>
    </xdr:to>
    <xdr:pic>
      <xdr:nvPicPr>
        <xdr:cNvPr id="56" name="Imagem 55">
          <a:extLst>
            <a:ext uri="{FF2B5EF4-FFF2-40B4-BE49-F238E27FC236}">
              <a16:creationId xmlns:a16="http://schemas.microsoft.com/office/drawing/2014/main" id="{288FDD75-EF70-4B37-9D41-B10FDF55B8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 y="1120140"/>
          <a:ext cx="1013791" cy="759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900544</xdr:colOff>
      <xdr:row>3</xdr:row>
      <xdr:rowOff>51955</xdr:rowOff>
    </xdr:from>
    <xdr:to>
      <xdr:col>7</xdr:col>
      <xdr:colOff>1991589</xdr:colOff>
      <xdr:row>12</xdr:row>
      <xdr:rowOff>90797</xdr:rowOff>
    </xdr:to>
    <xdr:sp macro="" textlink="">
      <xdr:nvSpPr>
        <xdr:cNvPr id="3" name="CaixaDeTexto 2">
          <a:extLst>
            <a:ext uri="{FF2B5EF4-FFF2-40B4-BE49-F238E27FC236}">
              <a16:creationId xmlns:a16="http://schemas.microsoft.com/office/drawing/2014/main" id="{00000000-0008-0000-1800-000003000000}"/>
            </a:ext>
          </a:extLst>
        </xdr:cNvPr>
        <xdr:cNvSpPr txBox="1"/>
      </xdr:nvSpPr>
      <xdr:spPr>
        <a:xfrm>
          <a:off x="3775362" y="623455"/>
          <a:ext cx="15707591" cy="19092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1"/>
            <a:t>APROVALE – ASSOCIAÇÃO DOS PRODUTORES DO VALE DO RIO ROOSEVELT            </a:t>
          </a:r>
        </a:p>
        <a:p>
          <a:pPr algn="ctr"/>
          <a:r>
            <a:rPr lang="pt-BR" sz="1600" b="1"/>
            <a:t>CNPJ: 04.058.725/0001-91</a:t>
          </a:r>
        </a:p>
        <a:p>
          <a:pPr algn="ctr"/>
          <a:r>
            <a:rPr lang="pt-BR" sz="1600" b="1"/>
            <a:t>ROD. MT 313, KM 200, S/Nº.</a:t>
          </a:r>
        </a:p>
        <a:p>
          <a:pPr algn="ctr"/>
          <a:r>
            <a:rPr lang="pt-BR" sz="1600" b="1"/>
            <a:t>Bairro. INDUSTRIAL. RONDOLÂNDIA/MT.</a:t>
          </a:r>
        </a:p>
        <a:p>
          <a:pPr algn="ctr"/>
          <a:r>
            <a:rPr lang="pt-BR" sz="1600" b="1"/>
            <a:t>CEP: 78.330-000</a:t>
          </a:r>
        </a:p>
      </xdr:txBody>
    </xdr:sp>
    <xdr:clientData/>
  </xdr:twoCellAnchor>
  <xdr:twoCellAnchor>
    <xdr:from>
      <xdr:col>2</xdr:col>
      <xdr:colOff>900544</xdr:colOff>
      <xdr:row>18</xdr:row>
      <xdr:rowOff>51955</xdr:rowOff>
    </xdr:from>
    <xdr:to>
      <xdr:col>7</xdr:col>
      <xdr:colOff>1991589</xdr:colOff>
      <xdr:row>27</xdr:row>
      <xdr:rowOff>90797</xdr:rowOff>
    </xdr:to>
    <xdr:sp macro="" textlink="">
      <xdr:nvSpPr>
        <xdr:cNvPr id="5" name="CaixaDeTexto 4">
          <a:extLst>
            <a:ext uri="{FF2B5EF4-FFF2-40B4-BE49-F238E27FC236}">
              <a16:creationId xmlns:a16="http://schemas.microsoft.com/office/drawing/2014/main" id="{00000000-0008-0000-1800-000005000000}"/>
            </a:ext>
          </a:extLst>
        </xdr:cNvPr>
        <xdr:cNvSpPr txBox="1"/>
      </xdr:nvSpPr>
      <xdr:spPr>
        <a:xfrm>
          <a:off x="3865417" y="592282"/>
          <a:ext cx="16123227" cy="18260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1"/>
            <a:t>AARBA - ASSOCIAÇÃO DOS PRODUTORES RURAIS E AMIGOS DO RIO BRANCO E AFLUENTES DE RONDOLÂNDIA/MT</a:t>
          </a:r>
        </a:p>
        <a:p>
          <a:pPr algn="ctr"/>
          <a:r>
            <a:rPr lang="pt-BR" sz="1600" b="1"/>
            <a:t>CNPJ:06.350.386/0001-48</a:t>
          </a:r>
        </a:p>
        <a:p>
          <a:pPr algn="ctr"/>
          <a:r>
            <a:rPr lang="pt-BR" sz="1600" b="1"/>
            <a:t>FAZ. SÃO MARCOS,</a:t>
          </a:r>
          <a:r>
            <a:rPr lang="pt-BR" sz="1600" b="1" baseline="0"/>
            <a:t> LT 22, KM 53, S/N</a:t>
          </a:r>
        </a:p>
        <a:p>
          <a:pPr algn="ctr"/>
          <a:r>
            <a:rPr lang="pt-BR" sz="1600" b="1" baseline="0"/>
            <a:t>GLEBA SÃO BENTO - RONDOLÂNDIA/MT</a:t>
          </a:r>
          <a:endParaRPr lang="pt-BR" sz="1600" b="1"/>
        </a:p>
      </xdr:txBody>
    </xdr:sp>
    <xdr:clientData/>
  </xdr:twoCellAnchor>
  <xdr:twoCellAnchor editAs="oneCell">
    <xdr:from>
      <xdr:col>0</xdr:col>
      <xdr:colOff>413657</xdr:colOff>
      <xdr:row>2</xdr:row>
      <xdr:rowOff>130628</xdr:rowOff>
    </xdr:from>
    <xdr:to>
      <xdr:col>1</xdr:col>
      <xdr:colOff>1469571</xdr:colOff>
      <xdr:row>8</xdr:row>
      <xdr:rowOff>130628</xdr:rowOff>
    </xdr:to>
    <xdr:pic>
      <xdr:nvPicPr>
        <xdr:cNvPr id="4" name="Imagem 3" descr="C:\Users\Guilherme\Desktop\AProValle Engenharia\AproValle.PNG">
          <a:extLst>
            <a:ext uri="{FF2B5EF4-FFF2-40B4-BE49-F238E27FC236}">
              <a16:creationId xmlns:a16="http://schemas.microsoft.com/office/drawing/2014/main" id="{2671822F-7884-4241-A48A-1A22CF0030EF}"/>
            </a:ext>
          </a:extLst>
        </xdr:cNvPr>
        <xdr:cNvPicPr/>
      </xdr:nvPicPr>
      <xdr:blipFill>
        <a:blip xmlns:r="http://schemas.openxmlformats.org/officeDocument/2006/relationships" r:embed="rId1" cstate="print"/>
        <a:srcRect/>
        <a:stretch>
          <a:fillRect/>
        </a:stretch>
      </xdr:blipFill>
      <xdr:spPr bwMode="auto">
        <a:xfrm>
          <a:off x="413657" y="500742"/>
          <a:ext cx="2286000" cy="1110343"/>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714375</xdr:colOff>
      <xdr:row>27</xdr:row>
      <xdr:rowOff>95250</xdr:rowOff>
    </xdr:from>
    <xdr:to>
      <xdr:col>2</xdr:col>
      <xdr:colOff>438150</xdr:colOff>
      <xdr:row>30</xdr:row>
      <xdr:rowOff>66675</xdr:rowOff>
    </xdr:to>
    <xdr:pic>
      <xdr:nvPicPr>
        <xdr:cNvPr id="2" name="Picture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4375" y="4743450"/>
          <a:ext cx="3990975"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9</xdr:col>
      <xdr:colOff>457206</xdr:colOff>
      <xdr:row>0</xdr:row>
      <xdr:rowOff>26895</xdr:rowOff>
    </xdr:from>
    <xdr:ext cx="3030071" cy="869576"/>
    <xdr:pic>
      <xdr:nvPicPr>
        <xdr:cNvPr id="2" name="image5.png">
          <a:extLst>
            <a:ext uri="{FF2B5EF4-FFF2-40B4-BE49-F238E27FC236}">
              <a16:creationId xmlns:a16="http://schemas.microsoft.com/office/drawing/2014/main" id="{C85FC8CC-678A-4B64-A172-CC608338B3A2}"/>
            </a:ext>
          </a:extLst>
        </xdr:cNvPr>
        <xdr:cNvPicPr preferRelativeResize="0"/>
      </xdr:nvPicPr>
      <xdr:blipFill>
        <a:blip xmlns:r="http://schemas.openxmlformats.org/officeDocument/2006/relationships" r:embed="rId1" cstate="print"/>
        <a:stretch>
          <a:fillRect/>
        </a:stretch>
      </xdr:blipFill>
      <xdr:spPr>
        <a:xfrm>
          <a:off x="9914971" y="26895"/>
          <a:ext cx="3030071" cy="869576"/>
        </a:xfrm>
        <a:prstGeom prst="rect">
          <a:avLst/>
        </a:prstGeom>
        <a:noFill/>
      </xdr:spPr>
    </xdr:pic>
    <xdr:clientData fLocksWithSheet="0"/>
  </xdr:oneCellAnchor>
  <xdr:twoCellAnchor editAs="oneCell">
    <xdr:from>
      <xdr:col>3</xdr:col>
      <xdr:colOff>2100470</xdr:colOff>
      <xdr:row>0</xdr:row>
      <xdr:rowOff>92766</xdr:rowOff>
    </xdr:from>
    <xdr:to>
      <xdr:col>3</xdr:col>
      <xdr:colOff>3114261</xdr:colOff>
      <xdr:row>0</xdr:row>
      <xdr:rowOff>852754</xdr:rowOff>
    </xdr:to>
    <xdr:pic>
      <xdr:nvPicPr>
        <xdr:cNvPr id="3" name="Imagem 2">
          <a:extLst>
            <a:ext uri="{FF2B5EF4-FFF2-40B4-BE49-F238E27FC236}">
              <a16:creationId xmlns:a16="http://schemas.microsoft.com/office/drawing/2014/main" id="{9A9B1466-37E4-1236-5E0D-B2D4536B92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94922" y="92766"/>
          <a:ext cx="1013791" cy="759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477077</xdr:colOff>
      <xdr:row>0</xdr:row>
      <xdr:rowOff>86139</xdr:rowOff>
    </xdr:from>
    <xdr:to>
      <xdr:col>8</xdr:col>
      <xdr:colOff>496955</xdr:colOff>
      <xdr:row>0</xdr:row>
      <xdr:rowOff>846127</xdr:rowOff>
    </xdr:to>
    <xdr:pic>
      <xdr:nvPicPr>
        <xdr:cNvPr id="4" name="Imagem 3">
          <a:extLst>
            <a:ext uri="{FF2B5EF4-FFF2-40B4-BE49-F238E27FC236}">
              <a16:creationId xmlns:a16="http://schemas.microsoft.com/office/drawing/2014/main" id="{10CC3616-B787-4F56-8309-B29F678F31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44677" y="86139"/>
          <a:ext cx="1013791" cy="759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761167</xdr:colOff>
      <xdr:row>0</xdr:row>
      <xdr:rowOff>82059</xdr:rowOff>
    </xdr:from>
    <xdr:ext cx="3400527" cy="880529"/>
    <xdr:pic>
      <xdr:nvPicPr>
        <xdr:cNvPr id="6" name="Imagem 5" descr="C:\Users\Guilherme\Desktop\AProVale Engenharia\Logo - SINFRA.JPG">
          <a:extLst>
            <a:ext uri="{FF2B5EF4-FFF2-40B4-BE49-F238E27FC236}">
              <a16:creationId xmlns:a16="http://schemas.microsoft.com/office/drawing/2014/main" id="{95DD7370-A688-482B-8D94-36F0C0088B6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9721" y="82059"/>
          <a:ext cx="3400527" cy="880529"/>
        </a:xfrm>
        <a:prstGeom prst="rect">
          <a:avLst/>
        </a:prstGeom>
        <a:noFill/>
        <a:ln w="9525">
          <a:noFill/>
          <a:miter lim="800000"/>
          <a:headEnd/>
          <a:tailEnd/>
        </a:ln>
      </xdr:spPr>
    </xdr:pic>
    <xdr:clientData/>
  </xdr:oneCellAnchor>
  <xdr:twoCellAnchor editAs="oneCell">
    <xdr:from>
      <xdr:col>0</xdr:col>
      <xdr:colOff>509958</xdr:colOff>
      <xdr:row>4</xdr:row>
      <xdr:rowOff>0</xdr:rowOff>
    </xdr:from>
    <xdr:to>
      <xdr:col>1</xdr:col>
      <xdr:colOff>703134</xdr:colOff>
      <xdr:row>7</xdr:row>
      <xdr:rowOff>162111</xdr:rowOff>
    </xdr:to>
    <xdr:pic>
      <xdr:nvPicPr>
        <xdr:cNvPr id="2" name="Imagem 1">
          <a:extLst>
            <a:ext uri="{FF2B5EF4-FFF2-40B4-BE49-F238E27FC236}">
              <a16:creationId xmlns:a16="http://schemas.microsoft.com/office/drawing/2014/main" id="{500E06A1-764A-48BD-9146-104E8C09D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9958" y="885092"/>
          <a:ext cx="1013791" cy="759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322730</xdr:colOff>
      <xdr:row>1</xdr:row>
      <xdr:rowOff>179295</xdr:rowOff>
    </xdr:from>
    <xdr:to>
      <xdr:col>21</xdr:col>
      <xdr:colOff>394783</xdr:colOff>
      <xdr:row>32</xdr:row>
      <xdr:rowOff>16174</xdr:rowOff>
    </xdr:to>
    <xdr:pic>
      <xdr:nvPicPr>
        <xdr:cNvPr id="4" name="Imagem 3">
          <a:extLst>
            <a:ext uri="{FF2B5EF4-FFF2-40B4-BE49-F238E27FC236}">
              <a16:creationId xmlns:a16="http://schemas.microsoft.com/office/drawing/2014/main" id="{8768F766-7CA7-27A9-4AAB-DBAA1CD912E1}"/>
            </a:ext>
          </a:extLst>
        </xdr:cNvPr>
        <xdr:cNvPicPr>
          <a:picLocks noChangeAspect="1"/>
        </xdr:cNvPicPr>
      </xdr:nvPicPr>
      <xdr:blipFill>
        <a:blip xmlns:r="http://schemas.openxmlformats.org/officeDocument/2006/relationships" r:embed="rId1"/>
        <a:stretch>
          <a:fillRect/>
        </a:stretch>
      </xdr:blipFill>
      <xdr:spPr>
        <a:xfrm>
          <a:off x="7655859" y="286871"/>
          <a:ext cx="9045724" cy="5601185"/>
        </a:xfrm>
        <a:prstGeom prst="rect">
          <a:avLst/>
        </a:prstGeom>
      </xdr:spPr>
    </xdr:pic>
    <xdr:clientData/>
  </xdr:twoCellAnchor>
  <xdr:twoCellAnchor editAs="oneCell">
    <xdr:from>
      <xdr:col>8</xdr:col>
      <xdr:colOff>349624</xdr:colOff>
      <xdr:row>32</xdr:row>
      <xdr:rowOff>116541</xdr:rowOff>
    </xdr:from>
    <xdr:to>
      <xdr:col>21</xdr:col>
      <xdr:colOff>414056</xdr:colOff>
      <xdr:row>65</xdr:row>
      <xdr:rowOff>44882</xdr:rowOff>
    </xdr:to>
    <xdr:pic>
      <xdr:nvPicPr>
        <xdr:cNvPr id="5" name="Imagem 4">
          <a:extLst>
            <a:ext uri="{FF2B5EF4-FFF2-40B4-BE49-F238E27FC236}">
              <a16:creationId xmlns:a16="http://schemas.microsoft.com/office/drawing/2014/main" id="{E38DFC4A-8D00-19DE-1181-B714EE817029}"/>
            </a:ext>
          </a:extLst>
        </xdr:cNvPr>
        <xdr:cNvPicPr>
          <a:picLocks noChangeAspect="1"/>
        </xdr:cNvPicPr>
      </xdr:nvPicPr>
      <xdr:blipFill>
        <a:blip xmlns:r="http://schemas.openxmlformats.org/officeDocument/2006/relationships" r:embed="rId2"/>
        <a:stretch>
          <a:fillRect/>
        </a:stretch>
      </xdr:blipFill>
      <xdr:spPr>
        <a:xfrm>
          <a:off x="7682753" y="5988423"/>
          <a:ext cx="9038103" cy="58450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108516</xdr:colOff>
      <xdr:row>45</xdr:row>
      <xdr:rowOff>144780</xdr:rowOff>
    </xdr:to>
    <xdr:pic>
      <xdr:nvPicPr>
        <xdr:cNvPr id="3" name="Imagem 2">
          <a:extLst>
            <a:ext uri="{FF2B5EF4-FFF2-40B4-BE49-F238E27FC236}">
              <a16:creationId xmlns:a16="http://schemas.microsoft.com/office/drawing/2014/main" id="{884B0F35-2CBC-D083-8E81-CA108E793604}"/>
            </a:ext>
          </a:extLst>
        </xdr:cNvPr>
        <xdr:cNvPicPr>
          <a:picLocks noChangeAspect="1"/>
        </xdr:cNvPicPr>
      </xdr:nvPicPr>
      <xdr:blipFill>
        <a:blip xmlns:r="http://schemas.openxmlformats.org/officeDocument/2006/relationships" r:embed="rId1"/>
        <a:stretch>
          <a:fillRect/>
        </a:stretch>
      </xdr:blipFill>
      <xdr:spPr>
        <a:xfrm>
          <a:off x="0" y="0"/>
          <a:ext cx="6204516" cy="83743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962025</xdr:colOff>
      <xdr:row>0</xdr:row>
      <xdr:rowOff>168296</xdr:rowOff>
    </xdr:from>
    <xdr:to>
      <xdr:col>5</xdr:col>
      <xdr:colOff>1668037</xdr:colOff>
      <xdr:row>0</xdr:row>
      <xdr:rowOff>710564</xdr:rowOff>
    </xdr:to>
    <xdr:pic>
      <xdr:nvPicPr>
        <xdr:cNvPr id="2" name="Imagem 1" descr="Descrição: C:\Users\Cliente\Pictures\SINFRA2.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8200"/>
        <a:stretch>
          <a:fillRect/>
        </a:stretch>
      </xdr:blipFill>
      <xdr:spPr bwMode="auto">
        <a:xfrm>
          <a:off x="8216265" y="168296"/>
          <a:ext cx="2534812" cy="542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182880</xdr:colOff>
      <xdr:row>0</xdr:row>
      <xdr:rowOff>213360</xdr:rowOff>
    </xdr:from>
    <xdr:to>
      <xdr:col>2</xdr:col>
      <xdr:colOff>454836</xdr:colOff>
      <xdr:row>0</xdr:row>
      <xdr:rowOff>734936</xdr:rowOff>
    </xdr:to>
    <xdr:pic>
      <xdr:nvPicPr>
        <xdr:cNvPr id="4" name="Imagem 3" descr="C:\Users\Guilherme\Desktop\AProValle Engenharia\AproValle.PNG">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2" cstate="print"/>
        <a:srcRect/>
        <a:stretch>
          <a:fillRect/>
        </a:stretch>
      </xdr:blipFill>
      <xdr:spPr bwMode="auto">
        <a:xfrm>
          <a:off x="388620" y="213360"/>
          <a:ext cx="1376856" cy="521576"/>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51290</xdr:colOff>
      <xdr:row>0</xdr:row>
      <xdr:rowOff>36630</xdr:rowOff>
    </xdr:from>
    <xdr:to>
      <xdr:col>1</xdr:col>
      <xdr:colOff>721751</xdr:colOff>
      <xdr:row>2</xdr:row>
      <xdr:rowOff>202955</xdr:rowOff>
    </xdr:to>
    <xdr:pic>
      <xdr:nvPicPr>
        <xdr:cNvPr id="2" name="Imagem 1" descr="C:\Users\Guilherme\Desktop\AProValle Engenharia\AproValle.PNG">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srcRect/>
        <a:stretch>
          <a:fillRect/>
        </a:stretch>
      </xdr:blipFill>
      <xdr:spPr bwMode="auto">
        <a:xfrm>
          <a:off x="51290" y="36630"/>
          <a:ext cx="1181001" cy="692105"/>
        </a:xfrm>
        <a:prstGeom prst="rect">
          <a:avLst/>
        </a:prstGeom>
        <a:noFill/>
        <a:ln w="9525">
          <a:noFill/>
          <a:miter lim="800000"/>
          <a:headEnd/>
          <a:tailEnd/>
        </a:ln>
      </xdr:spPr>
    </xdr:pic>
    <xdr:clientData/>
  </xdr:twoCellAnchor>
  <xdr:twoCellAnchor editAs="oneCell">
    <xdr:from>
      <xdr:col>9</xdr:col>
      <xdr:colOff>46384</xdr:colOff>
      <xdr:row>99</xdr:row>
      <xdr:rowOff>79514</xdr:rowOff>
    </xdr:from>
    <xdr:to>
      <xdr:col>11</xdr:col>
      <xdr:colOff>1676939</xdr:colOff>
      <xdr:row>110</xdr:row>
      <xdr:rowOff>139222</xdr:rowOff>
    </xdr:to>
    <xdr:pic>
      <xdr:nvPicPr>
        <xdr:cNvPr id="3" name="Imagem 2">
          <a:extLst>
            <a:ext uri="{FF2B5EF4-FFF2-40B4-BE49-F238E27FC236}">
              <a16:creationId xmlns:a16="http://schemas.microsoft.com/office/drawing/2014/main" id="{21B910C6-A91F-8C04-068D-A1395C0F886C}"/>
            </a:ext>
          </a:extLst>
        </xdr:cNvPr>
        <xdr:cNvPicPr>
          <a:picLocks noChangeAspect="1"/>
        </xdr:cNvPicPr>
      </xdr:nvPicPr>
      <xdr:blipFill>
        <a:blip xmlns:r="http://schemas.openxmlformats.org/officeDocument/2006/relationships" r:embed="rId2"/>
        <a:stretch>
          <a:fillRect/>
        </a:stretch>
      </xdr:blipFill>
      <xdr:spPr>
        <a:xfrm>
          <a:off x="7388088" y="18990366"/>
          <a:ext cx="3313581" cy="2100543"/>
        </a:xfrm>
        <a:prstGeom prst="rect">
          <a:avLst/>
        </a:prstGeom>
      </xdr:spPr>
    </xdr:pic>
    <xdr:clientData/>
  </xdr:twoCellAnchor>
  <xdr:twoCellAnchor editAs="oneCell">
    <xdr:from>
      <xdr:col>9</xdr:col>
      <xdr:colOff>33133</xdr:colOff>
      <xdr:row>111</xdr:row>
      <xdr:rowOff>66265</xdr:rowOff>
    </xdr:from>
    <xdr:to>
      <xdr:col>11</xdr:col>
      <xdr:colOff>1703410</xdr:colOff>
      <xdr:row>123</xdr:row>
      <xdr:rowOff>145776</xdr:rowOff>
    </xdr:to>
    <xdr:pic>
      <xdr:nvPicPr>
        <xdr:cNvPr id="4" name="Imagem 3">
          <a:extLst>
            <a:ext uri="{FF2B5EF4-FFF2-40B4-BE49-F238E27FC236}">
              <a16:creationId xmlns:a16="http://schemas.microsoft.com/office/drawing/2014/main" id="{9270C974-7445-7C44-486A-0B8ECCBBDB8F}"/>
            </a:ext>
          </a:extLst>
        </xdr:cNvPr>
        <xdr:cNvPicPr>
          <a:picLocks noChangeAspect="1"/>
        </xdr:cNvPicPr>
      </xdr:nvPicPr>
      <xdr:blipFill rotWithShape="1">
        <a:blip xmlns:r="http://schemas.openxmlformats.org/officeDocument/2006/relationships" r:embed="rId3"/>
        <a:srcRect t="2416" b="3468"/>
        <a:stretch/>
      </xdr:blipFill>
      <xdr:spPr>
        <a:xfrm>
          <a:off x="7374837" y="21203482"/>
          <a:ext cx="3353303" cy="2305877"/>
        </a:xfrm>
        <a:prstGeom prst="rect">
          <a:avLst/>
        </a:prstGeom>
      </xdr:spPr>
    </xdr:pic>
    <xdr:clientData/>
  </xdr:twoCellAnchor>
  <xdr:twoCellAnchor editAs="oneCell">
    <xdr:from>
      <xdr:col>9</xdr:col>
      <xdr:colOff>6628</xdr:colOff>
      <xdr:row>150</xdr:row>
      <xdr:rowOff>172835</xdr:rowOff>
    </xdr:from>
    <xdr:to>
      <xdr:col>11</xdr:col>
      <xdr:colOff>1716157</xdr:colOff>
      <xdr:row>163</xdr:row>
      <xdr:rowOff>130633</xdr:rowOff>
    </xdr:to>
    <xdr:pic>
      <xdr:nvPicPr>
        <xdr:cNvPr id="7" name="Imagem 6">
          <a:extLst>
            <a:ext uri="{FF2B5EF4-FFF2-40B4-BE49-F238E27FC236}">
              <a16:creationId xmlns:a16="http://schemas.microsoft.com/office/drawing/2014/main" id="{C5FDA296-9AAE-2374-FA2C-71E2F34EE510}"/>
            </a:ext>
          </a:extLst>
        </xdr:cNvPr>
        <xdr:cNvPicPr>
          <a:picLocks noChangeAspect="1"/>
        </xdr:cNvPicPr>
      </xdr:nvPicPr>
      <xdr:blipFill>
        <a:blip xmlns:r="http://schemas.openxmlformats.org/officeDocument/2006/relationships" r:embed="rId4"/>
        <a:stretch>
          <a:fillRect/>
        </a:stretch>
      </xdr:blipFill>
      <xdr:spPr>
        <a:xfrm>
          <a:off x="7348332" y="28558992"/>
          <a:ext cx="3392555" cy="2369693"/>
        </a:xfrm>
        <a:prstGeom prst="rect">
          <a:avLst/>
        </a:prstGeom>
      </xdr:spPr>
    </xdr:pic>
    <xdr:clientData/>
  </xdr:twoCellAnchor>
  <xdr:twoCellAnchor editAs="oneCell">
    <xdr:from>
      <xdr:col>9</xdr:col>
      <xdr:colOff>19879</xdr:colOff>
      <xdr:row>164</xdr:row>
      <xdr:rowOff>59640</xdr:rowOff>
    </xdr:from>
    <xdr:to>
      <xdr:col>11</xdr:col>
      <xdr:colOff>1717749</xdr:colOff>
      <xdr:row>177</xdr:row>
      <xdr:rowOff>61057</xdr:rowOff>
    </xdr:to>
    <xdr:pic>
      <xdr:nvPicPr>
        <xdr:cNvPr id="8" name="Imagem 7">
          <a:extLst>
            <a:ext uri="{FF2B5EF4-FFF2-40B4-BE49-F238E27FC236}">
              <a16:creationId xmlns:a16="http://schemas.microsoft.com/office/drawing/2014/main" id="{0BB67235-BAEA-947D-932A-015F4231A868}"/>
            </a:ext>
          </a:extLst>
        </xdr:cNvPr>
        <xdr:cNvPicPr>
          <a:picLocks noChangeAspect="1"/>
        </xdr:cNvPicPr>
      </xdr:nvPicPr>
      <xdr:blipFill>
        <a:blip xmlns:r="http://schemas.openxmlformats.org/officeDocument/2006/relationships" r:embed="rId5"/>
        <a:stretch>
          <a:fillRect/>
        </a:stretch>
      </xdr:blipFill>
      <xdr:spPr>
        <a:xfrm>
          <a:off x="7361583" y="31049849"/>
          <a:ext cx="3380896" cy="2413312"/>
        </a:xfrm>
        <a:prstGeom prst="rect">
          <a:avLst/>
        </a:prstGeom>
      </xdr:spPr>
    </xdr:pic>
    <xdr:clientData/>
  </xdr:twoCellAnchor>
  <xdr:twoCellAnchor editAs="oneCell">
    <xdr:from>
      <xdr:col>8</xdr:col>
      <xdr:colOff>768626</xdr:colOff>
      <xdr:row>89</xdr:row>
      <xdr:rowOff>39758</xdr:rowOff>
    </xdr:from>
    <xdr:to>
      <xdr:col>11</xdr:col>
      <xdr:colOff>1688708</xdr:colOff>
      <xdr:row>95</xdr:row>
      <xdr:rowOff>183712</xdr:rowOff>
    </xdr:to>
    <xdr:pic>
      <xdr:nvPicPr>
        <xdr:cNvPr id="10" name="Imagem 9">
          <a:extLst>
            <a:ext uri="{FF2B5EF4-FFF2-40B4-BE49-F238E27FC236}">
              <a16:creationId xmlns:a16="http://schemas.microsoft.com/office/drawing/2014/main" id="{FBF78EAE-D1FA-64D3-8BE0-294F0E57B6B8}"/>
            </a:ext>
          </a:extLst>
        </xdr:cNvPr>
        <xdr:cNvPicPr>
          <a:picLocks noChangeAspect="1"/>
        </xdr:cNvPicPr>
      </xdr:nvPicPr>
      <xdr:blipFill>
        <a:blip xmlns:r="http://schemas.openxmlformats.org/officeDocument/2006/relationships" r:embed="rId6"/>
        <a:stretch>
          <a:fillRect/>
        </a:stretch>
      </xdr:blipFill>
      <xdr:spPr>
        <a:xfrm>
          <a:off x="7056783" y="18559671"/>
          <a:ext cx="3656655" cy="1257136"/>
        </a:xfrm>
        <a:prstGeom prst="rect">
          <a:avLst/>
        </a:prstGeom>
      </xdr:spPr>
    </xdr:pic>
    <xdr:clientData/>
  </xdr:twoCellAnchor>
  <xdr:twoCellAnchor editAs="oneCell">
    <xdr:from>
      <xdr:col>9</xdr:col>
      <xdr:colOff>33371</xdr:colOff>
      <xdr:row>124</xdr:row>
      <xdr:rowOff>33134</xdr:rowOff>
    </xdr:from>
    <xdr:to>
      <xdr:col>11</xdr:col>
      <xdr:colOff>1716157</xdr:colOff>
      <xdr:row>136</xdr:row>
      <xdr:rowOff>130170</xdr:rowOff>
    </xdr:to>
    <xdr:pic>
      <xdr:nvPicPr>
        <xdr:cNvPr id="11" name="Imagem 10">
          <a:extLst>
            <a:ext uri="{FF2B5EF4-FFF2-40B4-BE49-F238E27FC236}">
              <a16:creationId xmlns:a16="http://schemas.microsoft.com/office/drawing/2014/main" id="{10DADC21-AA44-8C19-3010-8DC4D80E2CC6}"/>
            </a:ext>
          </a:extLst>
        </xdr:cNvPr>
        <xdr:cNvPicPr>
          <a:picLocks noChangeAspect="1"/>
        </xdr:cNvPicPr>
      </xdr:nvPicPr>
      <xdr:blipFill>
        <a:blip xmlns:r="http://schemas.openxmlformats.org/officeDocument/2006/relationships" r:embed="rId7"/>
        <a:stretch>
          <a:fillRect/>
        </a:stretch>
      </xdr:blipFill>
      <xdr:spPr>
        <a:xfrm>
          <a:off x="7375075" y="23588873"/>
          <a:ext cx="3365812" cy="2323401"/>
        </a:xfrm>
        <a:prstGeom prst="rect">
          <a:avLst/>
        </a:prstGeom>
      </xdr:spPr>
    </xdr:pic>
    <xdr:clientData/>
  </xdr:twoCellAnchor>
  <xdr:twoCellAnchor editAs="oneCell">
    <xdr:from>
      <xdr:col>9</xdr:col>
      <xdr:colOff>33133</xdr:colOff>
      <xdr:row>137</xdr:row>
      <xdr:rowOff>79514</xdr:rowOff>
    </xdr:from>
    <xdr:to>
      <xdr:col>11</xdr:col>
      <xdr:colOff>1722782</xdr:colOff>
      <xdr:row>150</xdr:row>
      <xdr:rowOff>99615</xdr:rowOff>
    </xdr:to>
    <xdr:pic>
      <xdr:nvPicPr>
        <xdr:cNvPr id="12" name="Imagem 11">
          <a:extLst>
            <a:ext uri="{FF2B5EF4-FFF2-40B4-BE49-F238E27FC236}">
              <a16:creationId xmlns:a16="http://schemas.microsoft.com/office/drawing/2014/main" id="{09F6582F-1C2A-2F03-4F94-BB08B5150F00}"/>
            </a:ext>
          </a:extLst>
        </xdr:cNvPr>
        <xdr:cNvPicPr>
          <a:picLocks noChangeAspect="1"/>
        </xdr:cNvPicPr>
      </xdr:nvPicPr>
      <xdr:blipFill>
        <a:blip xmlns:r="http://schemas.openxmlformats.org/officeDocument/2006/relationships" r:embed="rId8"/>
        <a:stretch>
          <a:fillRect/>
        </a:stretch>
      </xdr:blipFill>
      <xdr:spPr>
        <a:xfrm>
          <a:off x="7374837" y="26053775"/>
          <a:ext cx="3372675" cy="243199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9</xdr:col>
      <xdr:colOff>357555</xdr:colOff>
      <xdr:row>1</xdr:row>
      <xdr:rowOff>52755</xdr:rowOff>
    </xdr:from>
    <xdr:ext cx="2842846" cy="890954"/>
    <xdr:pic>
      <xdr:nvPicPr>
        <xdr:cNvPr id="10" name="image5.png">
          <a:extLst>
            <a:ext uri="{FF2B5EF4-FFF2-40B4-BE49-F238E27FC236}">
              <a16:creationId xmlns:a16="http://schemas.microsoft.com/office/drawing/2014/main" id="{BAC1A33C-1018-4D65-A19A-111BE1A2801E}"/>
            </a:ext>
          </a:extLst>
        </xdr:cNvPr>
        <xdr:cNvPicPr preferRelativeResize="0"/>
      </xdr:nvPicPr>
      <xdr:blipFill>
        <a:blip xmlns:r="http://schemas.openxmlformats.org/officeDocument/2006/relationships" r:embed="rId1" cstate="print"/>
        <a:stretch>
          <a:fillRect/>
        </a:stretch>
      </xdr:blipFill>
      <xdr:spPr>
        <a:xfrm>
          <a:off x="4343401" y="246186"/>
          <a:ext cx="2842846" cy="890954"/>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789B82A4\Planilha%20Museu%20Revis&#227;o%20Mai-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1.250\e$\Users\Empresas\MT-170%20(BRASNORTE%20-%20AGRIMAT)\2&#170;%20medi&#231;&#227;o%20Agrima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d.docs.live.net/G:/J:/IOMEGA/DNIT/AET/anexos/Orcamento%20Apoio%20AET%20Versao%20Final%20rev%20jan14.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d.docs.live.net/G:/G:/sinfra-docs/User%20Data$/Documents%20and%20Settings/Topografia%20Artemio/Desktop/P.%20G/Medi&#231;&#245;es%20de%20Porto%20dos%20Ga&#250;chos%20SINFRA/4&#170;%20Medi&#231;&#227;o%20Reajustada%20Oficia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d.docs.live.net/G:/Y:/Documents%20and%20Settings/margareth.gugelmin/Meus%20documentos/Margareth%20-%204128/SORRISO/EBC/MEDI&#199;&#213;ES%20ebc/Medi&#231;&#227;o%2001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mail-b.uol.com.br/ENGENHARIA/Margareth%20-%204128/SORRISO/EBC/MEDI&#199;&#213;ES/3&#170;%20medi&#231;&#227;o.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d.docs.live.net/G:/G:/DNIT-CBA-SR-f02/ENGENHARIA/ENGENHARIA/Margareth%20-%204128/SORRISO/EBC/MEDI&#199;&#213;ES/3&#170;%20medi&#231;&#227;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d.docs.live.net/G:/G:/DNIT-CBA-SR-F02/Grupos/ENGENHARIA/Jos&#233;%20Marcos%20Monteiro/RODOVIAS/BR%20163/PATO/02.Licita&#231;&#245;es/BR163%20-%20836%20ao%20955.3/2011/PATO'S/BR158%20-%20%20km%20637%20ao%20697%20(pinda&#237;ba)/antigos/auxiliar/auxiliar.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docs.live.net/G:/G:/Tec_1/tec1/ARQ/SOLOTEC/BR-476/VIGA/ANALIS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d.docs.live.net/G:/G:/10.100.132.171/check_list_csd$/Tec_1/tec1/ARQ/SOLOTEC/BR-476/VIGA/ANALIS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d.docs.live.net/G:/H:/Bolivar/SERVI&#199;OS/MIRANORTE/MIRANORTE%20FINAL/13-04-2010/OR&#199;AMENTO%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engenharia\Diversos\PROTOTIPO%20DE%20MEDI&#199;&#195;O.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d.docs.live.net/G:/G:/Egito/c/Meus%20documentos/Projetos/6&#186;%20DRF/C%20378%20%20BR%20040%20Paraopeba/AnteProjeto/Volume%202/Terraplenagem/C378%20Distribuicao%20de%20Massas%20Lote%2002%20-%200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d.docs.live.net/SalaTecnica/Megesa60%20com%20memoria%20da%20ponte.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d.docs.live.net/SalaTecnica/AcFisico/Documents%20and%20Settings/usuario/Meus%20documentos/SE&#199;&#195;O_TECNICA/MEDI&#199;&#213;ES_REALIZADAS/60&#170;_MED/Megesa60&#17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d.docs.live.net/G:/G:/Mauriney/c/Meus%20documentos/geosolo/Medi&#231;&#227;o%20n&#186;%200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d.docs.live.net/G:/G:/Andre/c/Documents%20and%20Settings/Castelar/Meus%20documentos/Backup%20Uni&#227;o%204-5%20(D)/OBRA%20CANOINHAS/Castellar%20Engenharia%20Ltda%20-%20CANOINHAS/FINAN&#199;AS/Uniao/Medi&#231;&#227;o%20Castellar/61MCBMI.DNI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d.docs.live.net/G:/G:/Transportes/c/Meus%20Documentos/Planaltina/Boletim%20de%20Medi&#231;&#227;o.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docs.live.net/G:/G:/10.111.1.7/engenharia/ENGENHARIA/Lucio%20Pinheiro%20-%2054112/PATOs/2014/PATO364%20502_588/PATO%20BR_364%20Alterado%2013_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d.docs.live.net/G:/G:/Dnit-cba-sr-f02/editais/ENGENHARIA/Lucio%20Pinheiro%20-%2054112/PATOs/2014/PATO364%20502_588/PATO%20BR_364%20Alterado%2013_0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d.docs.live.net/G:/G:/SERVIDOR-F1/Projetos/Trabalho/Planilha%20de%20Quantitativo%20em%20Branco.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d.docs.live.net/Users/lucas.vissotto/AppData/Local/Packages/Microsoft.MicrosoftEdge_8wekyb3d8bbwe/TempState/Downloads/1.PATO%20BR-060-GO%20-%20km%20393,10%20ao%20km%20470,00%20-%20Onerad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1.250\e$\Users\Empresas\windows\TEMP\1&#170;%20MED%20PROV%20B.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G:/G:/DNIT-CBA-SR-f02/ENGENHARIA/ENGENHARIA/Margareth%20-%204128/SORRISO/GEOSOLO%20-%20santa%20helena%20-%20guaranta/MEDI&#199;&#213;ES%20santa%20helena%20guaranta/MEDI&#199;&#195;O%2000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G:/C:/Users/marlon.pedrini/Documents/DNIT/CONTRATOS/CONSERVA%20BR-364%20-%20KM%20102,9%20-%20201,0%20-%20CASTELAR/MEDI&#199;OES/19&#170;%20MP%20-%20SR-MT-627-2015.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d.docs.live.net/G:/A:/Meus%20Documentos/FV-DNER.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92.168.0.3\USR\Orcelino\Projetos\Dnit\Executivos\Br-414\Projeto%20BR-414%20-%202\Pavimenta&#231;&#227;o\FV-DNER.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92.168.0.3\f\USR\Orcelino\Projetos\Dnit\Executivos\Br-414\Projeto%20BR-414%20-%202\Pavimenta&#231;&#227;o\FV-DNER.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d.docs.live.net/G:/G:/DNIT-CBA-SR-F02/Grupos/Users/FLVIOE~1/AppData/Local/Temp/Meus%20Documentos/FV-DNER.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d.docs.live.net/G:/G:/Servidor/estrada/DNER/Aguas%20lindas/Sicro/FV-DNER.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d.docs.live.net/G:/G:/SERGIO/Documentos/0798/TECNICO/TEACOMP/LOTE06/P09/P10/RELAT61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d.docs.live.net/G:/A:/0798/TECNICO/TEACOMP/LOTE06/P09/P10/RELAT6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idor\Engenharia\MT-170%20(BRASNORTE%20-%20AGRIMAT)\2&#170;%20medi&#231;&#227;o%20Agrimat.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92.168.0.3\0798\TECNICO\TEACOMP\LOTE06\P09\P10\RELAT61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92.168.0.3\f\0798\TECNICO\TEACOMP\LOTE06\P09\P10\RELAT61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d.docs.live.net/G:/G:/DNIT-CBA-SR-F02/Grupos/Users/FLVIOE~1/AppData/Local/Temp/0798/TECNICO/TEACOMP/LOTE06/P09/P10/RELAT61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Eng_001\c\Meus%20documentos\Excel\Seet\Chapad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Bhzestinfo99\para%20samuel\Meus%20documentos\EXCEL-MD\Conseva\Cons-116\MEDICOES%20CBMI%202004%20cont%20novoi\61MCBMI.DNI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d.docs.live.net/G:/G:/DNIT-CBA-SR-F02/Grupos/obra%20202%20(br-265)/medi&#231;&#227;o/acumulado.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Engenharia1\DADOS1%20(D)\ENGENHARIA\Obras\Obra%20236%20-%20Brasnorte\2&#170;%20Medi&#231;&#227;o\2&#170;%20medi&#231;&#227;o%20Agrima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d.docs.live.net/G:/G:/DNIT-CBA-SR-f02/ENGENHARIA/Users/rodrigo.fuentes/Google%20Drive/CONSERVA%20ALTO%20GAR&#199;AS%20-%20MT/1-%20CONTRATO/PATO%20BR_364%200_112.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d.docs.live.net/MIKHAELL/P.O%20RESID&#202;NCIA-%20COM%20BDI.xlsm"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d.docs.live.net/G:/G:/DNIT-CBA-SR-F02/Grupos/PROJETOS/SINFRA/PROJETO%20BRASIL-BOL&#205;VIA%20(CORIXA)/VOLUME-04/composi&#231;ao%20corixa%20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TABELA%20CONSULTORIA%20PROJETOS-BASTO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d.docs.live.net/G:/E:/WINDOWS/TEMP/WINDOWS/TEMP/WINDOWS/TEMP/Calc.Medi&#231;&#227;o%20BR-010%20PD-15-01011-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d.docs.live.net/G:/G:/Dnit-cba-sr-f02/editais/Engenharia/Editais%202018/Pregao/Edital%20XXX%202018%20-%20BR%20242%20-%20Km%200,00%20ao%20119,00%20(n&#227;o%20pav.)/PATO%20BR-242%200%20ao%20119.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d.docs.live.net/G:/G:/Dnit-cba-sr-f02/editais/EDITAIS/Engenharia/Editais%202018/Pregao/Edital%20XXX%202018%20-%20BR%20242%20-%20Km%200,00%20ao%20119,00%20(n&#227;o%20pav.)/PATO%20BR-242%200%20ao%20119%20-%20QUANT%20ONERADO.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d.docs.live.net/Users/Andr&#233;/Desktop/PATO%20-%20BR-452/Invent&#225;rio.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d.docs.live.net/G:/G:/DNIT-CBA-SR-f02/ENGENHARIA/Eng_aroldo/Aroldo/Meus%20documentos/Sapezal/Meus%20documentos/CUSTHO2.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d.docs.live.net/Users/93703813687/Desktop/Users/Nevair/Downloads/OS%20026-2017%20-%20Uni&#227;o%20do%20Norte%20MT%20322/UNI&#195;O%20DO%20NORTE%20OR&#199;AMENTO/BD_SICRO2_NOV_16_174_CD.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d.docs.live.net/Users/Cristiano%20Bredow/AppData/Local/Microsoft/Windows/Temporary%20Internet%20Files/Content.Outlook/OJTTNIYW/Monteadriano%20Conrado/180-09%20Edital%20541-09%20Lote%2007.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docs.live.net/G:/A:/celso/PLANILHAS%20LAB/Faixa%20C/PROJ.CBUQ%20F-B-1160602200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docs.live.net/G:/A:/tra&#231;o%20cbuq%20faixa%20c%20Carpizza%20CONT.%20LEST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d.docs.live.net/G:/A:/Documents%20and%20Settings/ELEANDRO/Meus%20documentos/LICITA&#199;&#213;ES/DNIT/CP%20220-2006-MT/Edital/ANEXOS%20-%20BR_364_MT_2006%20CONSERVA&#199;&#195;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docs.live.net/G:/G:/Mauriney/c/Meus%20documentos/geosolo/1&#170;%20MED.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email.terra.com.br/cgi-bin/webmail.exe/Meus%20documentos/ANAST%C3%81CIO/SERCEL/BR26299080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d.docs.live.net/G:/G:/DNIT-CBA-SR-F02/PROJETOS/SINFRA/PROJETO%20BRASIL-BOL&#205;VIA%20(CORIXA)/VOLUME-04/composi&#231;ao%20%20corixa%20fin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s://d.docs.live.net/G:/G:/DNIT-CBA-SR-F02/Grupos/PROJETOS/SINFRA/PROJETO%20BRASIL-BOL&#205;VIA%20(CORIXA)/VOLUME-04/composi&#231;ao%20%20corixa%20fina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d.docs.live.net/G:/G:/LEONARDO/Leonardo/BR-230,405%20e%20116%20(Gerobra-Cajazeiras)/Medi&#231;&#245;es%2018-06-02/Paramarshal.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d.docs.live.net/Users/francisco.teixeira/Desktop/20&#170;%20Medi&#231;&#227;o%20Insttale/Peritor&#243;%20Maio%20e%20Junho%202009/Posto%20Alto%20Alegre%20MA%20Totais%20Comb.07Junho%20--.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d.docs.live.net/G:/G:/Andre/c/Conseva/Cons-116/MEDICOES/61MCBMI.DNI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d.docs.live.net/G:/G:/Renato/mt-220/Meus%20documentos/Obra%20326AS/Medi&#231;&#245;es/DVOP/6&#170;%20Medi&#231;&#227;o%20DVOP/6&#170;%20Medi&#231;ao%20DVO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s://d.docs.live.net/G:/G:/sinfra-docs/User%20Data$/Documents%20and%20Settings/LUIZ%20T%20PARISI/Meus%20documentos/SINFRA/OBRA_MTO60_POCONE_IBAMA/CONSTRUTORA/MEDI&#199;&#213;ES/SEGUNDA%20MED_SINFRA.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d.docs.live.net/G:/G:/Computador-7071/C/6&#170;%20MED%20-%20AGESUL%20REAL/5COM15~1/WINDOWS/TEMP/Cont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d.docs.live.net/G:/G:/Alexandre/c/ARQXLS/PR/Conservas%20dez-02/Pato%20PRRTN%20-%20BR47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d.docs.live.net/G:/E:/Documents%20and%20Settings/user/Meus%20documentos/MATO%20GROSSO/MED%20DNIT%201&#170;%20MP%20contrato%20novo(apres.).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Documents%20and%20Settings\testes\Meus%20documentos\mb\MB\PONTES%20-%20MT\MT%20220_Rio%20das%20Antas_45m\1&#170;%20Medi&#231;&#227;o_Rio%20das%20Antas_07_2006.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d.docs.live.net/G:/G:/Computador-7071/C/6&#170;%20MED%20-%20AGESUL%20REAL/5COM15~1/SERVIA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d.docs.live.net/PATO%20BR%20158%2012_05_1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815A4D42\Anexo%20I%20-%20Lote%202A%20GAISR.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d.docs.live.net/G:/F:/Users/Marlon/Documents/DNIT/CONSERVA%20BR-364%20-%20KM%200%20-%20102,9%20-%20NOTEMPER/Users/rferlete/Downloads/Adequa&#231;&#227;o%20Notemper%20%20SR%20012_09%20S_REFLEXO(201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6ECC59F2\AC-035-2006%20"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d.docs.live.net/G:/G:/DNIT-CBA-SR-F02/Meus%20documentos/DER-SP/PLANILHA%20OFICIAL.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d.docs.live.net/G:/G:/DNIT-CBA-SR-F02/Grupos/ENGENHARIA/Jos&#233;%20Marcos%20Monteiro/RODOVIAS/BR%20163/PATO/02.Licita&#231;&#245;es/BR163%20-%20836%20ao%20955.3/Meus%20documentos/DER-SP/PLANILHA%20OFICIA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Z:\001_Servidores%20SUENG\Jo&#227;o%20Henrique\area%20de%20trabalho\Trabalhos\BANCO%20DE%20DADOS\check\teste%20jh%20-%20C&#243;pi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G:/E:/Projetos%20F&#225;bio/tra&#231;o%20cbuq%20faixa%20c%20Carpizza%20CONT.%20LESTE.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d.docs.live.net/G:/G:/Rtaserver/_dados/AJura/ATermos%20de%20Refer&#234;ncia/Ano-15/01%20-%20ApoioT&#233;cnico-Manut.-SR-GO-DF%20-%20VF.%20Hernandes/00%20-%20Or&#231;.%20ApoioT&#233;cnico%20e%20Supervis&#227;o%20-%20SR-GO%20-%20Hernandes-Ver.1.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d.docs.live.net/G:/G:/DNIT-CBA-SR-f02/EDITAIS/Engenharia/Editais%202012/Edital%20806%202012%20-%20PE%20-%20Manutencao%20BR-242/PATO%20BR242%20KM%200%20AO%20119.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d.docs.live.net/Users/elizabeth.brandao/Desktop/AP/MOB%20DESONERADO.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https://d.docs.live.net/G:/A:/Backup_Gecc/Meus%20documentos/Arquivos/RICARDO/TRIUNFO/21&#170;%20medi&#231;&#227;o%20199%20ap&#243;s%202&#170;%20repactua&#231;&#227;o%2019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92.168.1.250\e$\Users\DOCUME~1\CLIENTE\CONFIG~1\Temp\IncrediMail\Arquivos\RICARDO\TRIUNFO\21&#170;%20medi&#231;&#227;o%20199%20ap&#243;s%202&#170;%20repactua&#231;&#227;o%20199.xls" TargetMode="External"/></Relationships>
</file>

<file path=xl/externalLinks/_rels/externalLink175.xml.rels><?xml version="1.0" encoding="UTF-8" standalone="yes"?>
<Relationships xmlns="http://schemas.openxmlformats.org/package/2006/relationships"><Relationship Id="rId1" Type="http://schemas.microsoft.com/office/2006/relationships/xlExternalLinkPath/xlPathMissing" Target="5914348"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d.docs.live.net/CONTA%20CORRENTE.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d.docs.live.net/G:/G:/DNIT-CBA-SR-f02/ENGENHARIA/Users/Marlon/Documents/DNIT/CONSERVA%20BR-364%20-%20KM%200%20-%20102,9%20-%20NOTEMPER/Adequa&#231;&#227;o%20Notemper%20%20-%202012%20(3).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mail.uol.com.br/user/Meus%20documentos/MATO%20GROSSO/MED%20DNIT%201&#170;%20MP%20contrato%20novo(apres.).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d.docs.live.net/G:/Y:/Backup_Gecc/Meus%20documentos/Arquivos/RICARDO/PLANEL/WINDOWS/Configura&#231;&#245;es%20locais/Temporary%20Internet%20Files/Content.IE5/45QN8DAR/GIOVANI/MT-270(TORQUE)/Medi&#231;&#245;es%20Br163/1&#170;MEDI~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G:/G:/sinfra-docs/User%20Data$/Diversos/PROTOTIPO%20DE%20MEDI&#199;&#195;O.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d.docs.live.net/G:/Y:/Modelo%20Medi&#231;&#227;o%20(Triunfo).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192.168.1.250\e$\Users\Empresas\Modelo%20Medi&#231;&#227;o%20(Triunfo).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d.docs.live.net/G:/G:/Junior/c/WINDOWS/TEMP/LOTE%20N&#186;%20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Junior\c\WINDOWS\TEMP\LOTE%20N&#186;%20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d.docs.live.net/G:/G:/Computador-7071/C/6&#170;%20MED%20-%20AGESUL%20REAL/5COM15~1/WINDOWS/TEMP/TOP-CONDER-JEQUI&#20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d.docs.live.net/G:/G:/Servidor/trabalhos/Constantino/2%20-%20BURITI/1&#176;%20Medi&#231;&#227;o%20de%20Ponte%20de%20Concreto%20Armado%20Sobre%20o%20Rio%20Sangue.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Servidor\trabalhos\Constantino\5%20-%20RIO%20SANGUE\1&#176;%20Medi&#231;&#227;o%20de%20Ponte%20de%20Concreto%20Armado%20Sobre%20o%20Rio%20Sangue.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d.docs.live.net/G:/G:/Transportes/c/dados/PLANILHA/drgoor02_and.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E:\Meus%20doc\Insumo%20contratual%20-%20SECOPA.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d.docs.live.net/G:/G:/Computador-7071/C/6&#170;%20MED%20-%20AGESUL%20REAL/5COM15~1/WINDOWS/TEMP/SERVIA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d.docs.live.net/G:/A:/Projetos%20F&#225;bio/tra&#231;o%20cbuq%20faixa%20c%20Carpizza%20CONT.%20LESTE.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d.docs.live.net/G:/Y:/2&#170;%20Medi&#231;&#227;o%20-%20MT%20170%20-%20Juina%20-%20simula&#231;&#227;o%20.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192.168.1.250\e$\Users\Empresas\2&#170;%20Medi&#231;&#227;o%20-%20MT%20170%20-%20Juina%20-%20simula&#231;&#227;o%20.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ervidor2\SECOR2\MT%20-%20249%20%20-%20Km%2040-Km%2065%20%20(Lote%20I)\M%20E%20D%20I%20&#199;%20&#213;%20E%20S\1&#170;%20MEDI&#199;&#195;O.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201.41.83.90\meus%20documentos\Documents%20and%20Settings\cwls\Configura&#231;&#245;es%20locais\Temp\CONTROLE%20DE%20COMB.%2001%20&#193;%2015-03%20-%2007%20.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d.docs.live.net/G:/B:/PRODUCAO.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d.docs.live.net/G:/Z:/Revanilson/REVA-ENGENHARIA/E-51/Users/Engenheiro/Documents/ENPA/E-37/REVIS&#195;O%20PATO%20SETEMBRO%202011/Proposta%20Vencedora,%20composi&#231;&#245;es.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d.docs.live.net/G:/E:/Pato%20-%20Anel%20de%20Contorno%20Cuiab&#225;/PATO%20BR%20Rodoanel%20oficial%20-%20sem%20desoneracao.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D:\Arquivos%20do%20usuario\Documents\OBRAS%20NEOVIA\OBRAS-MT\JACIARA\PATO%20ETAPA\PATO%20ETAPA-2017\PATO%20ETAPA%202017_VERS&#195;O-05_30-08-2017.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https://d.docs.live.net/G:/G:/Servidor/trabalhos/Constantino/2%20-%20BURITI/4&#176;%20Medi&#231;&#227;o%20Buriti%2001-11-2004.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d.docs.live.net/E3307C9B/9&#170;%20MEDI&#199;&#195;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G:/G:/Redram/sys/SHARED/TECNICO/Redram/Infraero/Editais%202001/EDITAL%20008-CNBR-SBBR-2001-BRASILIA/PLANILHA-BAIX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92.168.1.250\e$\Users\Empresas\Diversos\PROTOTIPO%20DE%20MEDI&#199;&#195;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d.docs.live.net/Or&#231;amentos/Orc%20381/Orc%20Trevo%20Takono/OR960887.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s://d.docs.live.net/G:/G:/DNIT-CBA-SR-f02/ENGENHARIA/Users/Rodrigo/Google%20Drive/CONSERVA%20JANGADA%20-%20MT/4-%20MEDI&#199;&#213;ES%20DNIT/2&#170;%20Medi&#231;&#227;o%20-%20Agosto%202015/MEDI&#199;&#195;O%20002.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mail.uol.com.br/Documents%20and%20Settings/margareth.gugelmin/Configura&#231;&#245;es%20locais/Temporary%20Internet%20Files/Content.IE5/UH27QHIT/RELATORIO%20DNIT%2046&#170;CONS.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https://d.docs.live.net/G:/E:/Documents%20and%20Settings/user/Meus%20documentos/MATO%20GROSSO/medi&#231;ao%20rondonopolis/pato%20e%2056%20MP%20J.Florentino/medi&#231;&#227;o%20contrato%20novo/REL.%20DNIT%2058%20maio_07%201&#170;VERS&#195;O.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http://mail.uol.com.br/user/Meus%20documentos/MATO%20GROSSO/medi&#231;ao%20rondonopolis/pato%20e%2056%20MP%20J.Florentino/medi&#231;&#227;o%2058/REL.%20DNIT%2058%20maio_07%201&#170;VERS&#195;O.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A517ED6F\4&#170;%20medi&#231;&#227;o%20199%20ap&#243;s%202&#170;%20repactua&#231;&#227;o.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192.168.1.250\e$\Users\Documents%20and%20Settings\orlando\Configura&#231;&#245;es%20locais\Temporary%20Internet%20Files\Content.IE5\6TGBUKDU\Triunfo\Obra\Obra%20n&#186;%20199\2&#170;%20Repactua&#231;&#227;o\4&#170;%20medi&#231;&#227;o%20199%20ap&#243;s%202&#170;%20repactua&#231;&#227;o.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208.xml.rels><?xml version="1.0" encoding="UTF-8" standalone="yes"?>
<Relationships xmlns="http://schemas.openxmlformats.org/package/2006/relationships"><Relationship Id="rId1" Type="http://schemas.microsoft.com/office/2006/relationships/xlExternalLinkPath/xlPathMissing" Target="C.U.%20LOT"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s://d.docs.live.net/Users/93703813687/Downloads/outros_edital0416_15-19_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d.docs.live.net/G:/G:/Projeto/c/PROJETOS/SINFRA/PROJETO%20BRASIL-BOL&#205;VIA%20(CORIXA)/VOLUME-04/composi&#231;ao%20%20corixa%20final.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s://d.docs.live.net/G:/C:/DOCUME~1/Joao/CONFIG~1/Temp/Rar$DI01.172/BR-070-OR&#199;AMENTONOV09-LOTE2-30-4-10-CORRIGIDO/Or&#231;amento%20BR-070%20lote%2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d.docs.live.net/G:/G:/DNIT-CBA-SR-f02/ENGENHARIA/Eng_aroldo/Aroldo/Meus%20documentos/Sapezal/Medi&#231;&#227;o%2020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https://d.docs.live.net/G:/G:/Eng_marlon/engenharia/engenharia/Documents%20and%20Settings/user/Desktop/everson/TRIPOLO%20ENGENHARIA/EVERSON/SERRA%20DA%20ON&#199;A/TERMO%20ADITIVO%20SERRA%20DA%20ON&#199;A/TERMO_ADITIVO%20SERRA%20DA%20ON&#199;A1.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https://d.docs.live.net/Users/Gustavo%20Deschamps/AppData/Local/Microsoft/Windows/Temporary%20Internet%20Files/Content.Outlook/E5LZ585M/Castellar%20EVTE.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d.docs.live.net/G:/G:/Servidor/engenharia/Obras/Agrimat%20Engenharia/Obra%20126%20-%20Guia/Medi&#231;&#245;es%20SEET/12&#170;%20Medi&#231;&#227;o/12&#170;%20Medi&#231;&#227;o%20Repactuada-RASCUNHO.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ervidor\engenharia\Obras\Agrimat%20Engenharia\Obra%20126%20-%20Guia\Medi&#231;&#245;es%20SEET\12&#170;%20Medi&#231;&#227;o\12&#170;%20Medi&#231;&#227;o%20Repactuada-RASCUNHO.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E:\Users\Eldemir\Downloads\01%20AGE-MT\Da%20OT%20do%20ANDR&#201;\Modelo_Medicao_AGE%20OT64.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d.docs.live.net/G:/Y:/Documents%20and%20Settings/Usuario/Meus%20documentos/Documents/L&#205;VIO/BR-163-Lucas/Medi&#231;&#245;es/MEDI&#199;&#195;O%20003%20-%20TAMASA.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77478703\PATO_BR-364_km_000_ao_km_11290_LICITA&#199;&#195;O%20MAIO%20DE%202007.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https://d.docs.live.net/G:/G:/Dnit-cba-sr-f02/editais/DNITROG&#201;RIO/PATOS%20C&#193;CERES%20DEFINITIVOS/Laptop%20-%20Arquivos/DNIT/PATOs/Rondon&#243;polis/PATO_BR-364_km_000_ao_km_11290_LICITA&#199;&#195;O%20MAIO%20DE%20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d.docs.live.net/G:/G:/Projeto/c/PROJETOS/SINFRA/PROJETO%20BRASIL-BOL&#205;VIA%20(CORIXA)/VOLUME-04/composi&#231;ao%20%20corixa%20fim.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d.docs.live.net/G:/E:/LOTE%2004/MT-170%20(BRASNORTE%20-%20AGRIMAT)/2&#170;%20medi&#231;&#227;o%20Agrimat.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d.docs.live.net/G:/G:/DNIT-CBA-SR-F02/Users/Paulo%20Vicente/Desktop/Pasta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https://d.docs.live.net/G:/G:/DNIT-CBA-SR-F02/Grupos/ENGENHARIA/Jos&#233;%20Marcos%20Monteiro/RODOVIAS/BR%20163/PATO/02.Licita&#231;&#245;es/BR163%20-%20836%20ao%20955.3/Users/Paulo%20Vicente/Desktop/Pasta2.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d.docs.live.net/G:/G:/DNIT-CBA-SR-F02/Grupos/Users/operador/Documents/DNIT/PATO%202011/MODELOS/patos/diamantino(andr&#233;)/PATO_km614,4_km799,3%20-%20rev07%20-%20sicro%20mt%20set%20-10%20(alt%20betuminosos).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s://d.docs.live.net/G:/E:/LOTE%2004/Diversos/PROTOTIPO%20DE%20MEDI&#199;&#195;O.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d.docs.live.net/G:/C:/DOCUME~1/Joao/CONFIG~1/Temp/Rar$DI01.172/BR-070-OR&#199;AMENTONOV09-LOTE2-30-4-10-CORRIGIDO/Composi&#231;&#245;es%20Pavimenta&#231;&#227;o%20BR-070%20lote2.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d.docs.live.net/G:/G:/DNIT-CBA-SR-F02/PROJETOS/SINFRA/PROJETO%20BRASIL-BOL&#205;VIA%20(CORIXA)/VOLUME-04/composi&#231;ao%20corixa%20final.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s://d.docs.live.net/G:/G:/Rtaserver/_dados/PROPOSTAS/AMAP&#193;/Urbaniza&#231;&#227;o%20Macap&#225;%20-%20Geral/Projeto%20Executivo%20Urbaniza&#231;&#227;o%20Macap&#225;%20-%20GERAL.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https://d.docs.live.net/G:/D:/17-08-16/051%20-%20ECORODOVIAS%20-%20Restaura&#231;&#227;o%20BR-101-ES/Estudos/M&#227;o%20de%20Obra/Rev%202.0%201%20turno.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s://d.docs.live.net/G:/E:/ENGENHARIA/Margareth%20-%204128/SORRISO/EBC/2&#170;%20medi&#231;&#227;o%20-%2028-02-08.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LinkExternoRecuperado1"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77478703\PATO_BR-364_km_0,00_ao_km_112,90_LICITA&#199;&#195;O%20Rev%20mario.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d.docs.live.net/G:/G:/Dnit-cba-sr-f02/editais/DNITROG&#201;RIO/PATOS%20C&#193;CERES%20DEFINITIVOS/Laptop%20-%20Arquivos/DNIT/PATOs/Rondon&#243;polis/PATO_BR-364_km_0,00_ao_km_112,90_LICITA&#199;&#195;O%20Rev%20mario.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https://d.docs.live.net/G:/G:/DNIT-CBA-SR-F02/Grupos/Anel%20-%20Conserva/62&#170;%20Med.%20Prov.%20Dez.12%20-%20Anel%20Rodovi&#225;rio.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s://d.docs.live.net/G:/G:/10.100.132.171/check_list_csd$/Lote%2002/MG/27%20PROJETOS%20-%20OGU_SET09%20(BM)/27%20-%20BR-452%20(58,4%20a%2091,8%20&amp;%20173,9%20a%20224,9)/PROJETO%20FINAL/Projeto%20%20CREMA%20BR-452.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877869AE\Projeto%20CREMA%20BR-040(471,5%20ao%20532,9)-LOTE%205.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d.docs.live.net/G:/G:/ARQUIVOS/SharedDocs/Documents%20and%20Settings/jose.s.pinto/Desktop/DOCUMENTOS%20DA%20UL%2006-03/DIVERSOS/PATOS%20DIVERSOS-EMERGENCIAS/PATO%20%20BR-356%20(Ref.%20Mar.%202008)%20(20-06-2008)%20(1).xls"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M0783"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https://d.docs.live.net/G:/A:/Documents%20and%20Settings/testes/Meus%20documentos/Dbellllll/Meus%20documentos/Obra%20318TS/Medi&#231;&#245;es/Auditoria/DVOP-TANGAR&#193;/10&#170;%20Avalia&#231;&#227;o.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https://d.docs.live.net/G:/G:/DNIT-CBA-SR-f02/ENGENHARIA/jackson/Documents/DNIT/BR%20070/CONTRATOS/CONTRATO%20238%202009%2000%20LINCE%20KM%20342,6%20-%20421,3/MP%2001%20-%202009-06%20-%20Lote%204/MP%2001%20-%20Lote%2004%20-%20BR-070.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http://mail-b.uol.com.br/Eng_aroldo/Meus%20documentos/Documents%20and%20Settings/Fl&#225;vio%20R.%20Carmona/My%20Documents/3%20-%20Sanches%20Tripoloni/3%20-%20Diamantino/4%20-%20BR-364/2%20-%20CREMA/Medi&#231;&#227;o/06a.MP/MP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d.docs.live.net/G:/Y:/Documents%20and%20Settings/Administrador/Configura&#231;&#245;es%20locais/Temporary%20Internet%20Files/Content.IE5/GNE9PSBE/MT-170%20(BRASNORTE%20-%20AGRIMAT)/2&#170;%20medi&#231;&#227;o%20Agrimat.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7A71E7CF\MP06.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mail-b.uol.com.br/Eng_aroldo/Meus%20documentos/Documents%20and%20Settings/All%20Users/Documentos/BR%20364%20-%20Diamantino/Medi&#231;&#245;es/Med%2004/MP04.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s://d.docs.live.net/G:/G:/DNIT-CBA-SR-f02/ENGENHARIA/Eng_aroldo/Meus%20documentos/Documents%20and%20Settings/All%20Users/Documentos/BR%20364%20-%20Diamantino/Medi&#231;&#245;es/Med%2004/MP04.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https://d.docs.live.net/G:/G:/DNIT-CBA-SR-f02/ENGENHARIA/Documents%20and%20Settings/LUIZ%20T%20PARISI/Meus%20documentos/SINFRA/OBRA_MTO60_POCONE_IBAMA/CONSTRUTORA/MEDI&#199;&#213;ES/SEGUNDA%20MED_SINFRA.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Engenharia01\D-eng01\Meus%20documentos_Eng%201D\PREFEITURAS%20MUNICIPAIS%20ENG.%201\Joao%20Pessoa\JO&#195;O%20PESSOA%202005\Al&#231;a%20Beira%20Rio_2004\relat&#243;rio\Der\DER\PB008norte\Pb008n-RelFinal01\Pb008n-RelFinal01-Dimens&amp;ComparaPavim.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https://d.docs.live.net/G:/P:/Obras2008/Conc_2008/Dnit/Unit/Ja%20apresentado/109_08_12/Proposta/FV-DNER.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192.168.1.250\e$\Users\Empresas\BR-163\6&#170;%20ap&#243;s%20repac.%20LOTE%202.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https://d.docs.live.net/G:/E:/LOTE%2004/BR-163/6&#170;%20ap&#243;s%20repac.%20LOTE%202.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https://d.docs.live.net/G:/E:/BR-163/6&#170;%20ap&#243;s%20repac.%20LOTE%202.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92.168.1.250\e$\Users\Users\TEMP.AGRIMATCORP.000\Downloads\8&#170;_Medi&#231;&#227;o_IC%20325_201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G:/Y:/Documents%20and%20Settings/Administrador/Configura&#231;&#245;es%20locais/Temporary%20Internet%20Files/Content.IE5/GNE9PSBE/windows/TEMP/1&#170;%20MED%20PROV%20B.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https://d.docs.live.net/G:/G:/DNIT-CBA-SR-f02/ENGENHARIA/BIRIBA/CHAPADA%20III/MED%20SINFRA%20CHAPA%20III/1&#170;%20Medi&#231;&#227;o%20SINFRA.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https://d.docs.live.net/G:/G:/Servidor/trabalhos/Constantino/5%20-%20RIO%20SANGUE/4&#176;%20Medi&#231;&#227;o%20de%20Ponte%20de%20Concreto%20Armado%20Sobre%20o%20Rio%20Sangue%20-%20PARALIZA&#199;&#195;O.xls" TargetMode="External"/></Relationships>
</file>

<file path=xl/externalLinks/_rels/externalLink252.xml.rels><?xml version="1.0" encoding="UTF-8" standalone="yes"?>
<Relationships xmlns="http://schemas.openxmlformats.org/package/2006/relationships"><Relationship Id="rId1" Type="http://schemas.microsoft.com/office/2006/relationships/xlExternalLinkPath/xlPathMissing" Target="C.B"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s://d.docs.live.net/G:/H:/Documents%20and%20Settings/amauri.lima/Configura&#231;&#245;es%20locais/Temporary%20Internet%20Files/OLK7AC/modelo%20br153_paraiso.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90FF2E7E\FV-DNER.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https://d.docs.live.net/G:/G:/Juliana/projetos/Meus%20documentos/Egesa-antigos/TO-134/Meus%20Documentos/FV-DNER.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Servidor\todos\MT-249\MEDI&#199;&#213;ES%20CONTRATO%20LOTES%201%20E%202\MEDI&#199;&#195;O%20%20KM%2025\5&#170;%20MEDI&#199;&#195;O.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https://d.docs.live.net/G:/E:/C&#243;pia%20de%205&#170;%20Revis&#227;o%20CONTRATO%20PD-13-004-01%20OP2at1.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https://d.docs.live.net/G:/G:/Financeiro/c/Or&#231;amentos/Orc%20381/Orc%20Trevo%20Takono/OR960887.XLS" TargetMode="External"/></Relationships>
</file>

<file path=xl/externalLinks/_rels/externalLink259.xml.rels><?xml version="1.0" encoding="UTF-8" standalone="yes"?>
<Relationships xmlns="http://schemas.openxmlformats.org/package/2006/relationships"><Relationship Id="rId1" Type="http://schemas.microsoft.com/office/2006/relationships/xlExternalLinkPath/xlPathMissing" Target="Modelo%20Controle%20de%20Horas1"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d.docs.live.net/G:/A:/Documents%20and%20Settings/CLIENTE/Meus%20documentos/LOTE%2021/Medi&#231;&#227;o%2015&#170;.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https://d.docs.live.net/G:/C:/Documents%20and%20Settings/rodrigo.mendonca.INTRANET/Desktop/ARQUIVOS/SICRO%202/Atualiza&#231;&#227;o%20M&#227;o%20de%20Obra.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https://d.docs.live.net/G:/E:/LOTE%2004/DNIT%20-%20Travessias%20Urbanas/Guarant&#227;%20do%20Norte/MT%20170%20(Brasnorte%20-%20Rio%20Juruena%20AGRIMAT)/Medi&#231;&#245;es%20Agrimat%20SINFRA/2&#170;%20Medi&#231;&#227;o%20Oficial%20Agrimat%20IC-001%20Set_2005.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https://d.docs.live.net/G:/E:/LOTE%2004/MT%20170%20(Brasnorte%20-%20Rio%20Juruena%20AGRIMAT)/Medi&#231;&#245;es%20Agrimat%20SINFRA/2&#170;%20Medi&#231;&#227;o%20Oficial%20Agrimat%20IC-001%20Set_2005.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Z:\ATIVIDADE%202\PROJETO\PROCREMA\PRO_CREMA%201_3&#170;%20FASE\ZModelos\PROJETO\MODELO%20PADR&#195;O\rev.25\5%20anos\Tab%20Ref%20CREMA%20BR_XXX_XX_Lote_XX.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https://d.docs.live.net/G:/C:/Users/mario.filho/Desktop/PATO%20BR_364%20_588_799_BASE.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d.docs.live.net/G:/H:/unzipped/Tomada%20de%20Pre&#231;os%20BR222/WINDOWS/TEMP/WINDOWS/Desktop/Obras%20diversas/Leopoldina/Or&#231;amentos/Orc%20381/Orc%20Trevo%20Takono/OR960887.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https://d.docs.live.net/Engenharia/Abner/2012/Analise%20Diversas/PATO/PL%20BR-262-CGR-ANAST&#193;CIO%20-%20NOV11.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https://d.docs.live.net/G:/G:/Execucao/lobo%201/Renato%20Lobo/234%20MBR/Planilhas/Vargem%20Grande.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https://d.docs.live.net/G:/G:/Execucao/lobo%201/Renato%20Lobo/Or&#231;amento.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https://d.docs.live.net/G:/E:/WINDOWS/TEMP/WINDOWS/TEMP/Meus%20Documentos/Ger&#234;ncia/Ic&#243;/Pato%20BR%20116%20Ic&#243;%20(%20licita&#231;&#227;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d.docs.live.net/G:/A:/Backup_Gecc/Meus%20documentos/Arquivos/RICARDO/PLANEL/WINDOWS/Configura&#231;&#245;es%20locais/Temporary%20Internet%20Files/Content.IE5/45QN8DAR/GIOVANI/MT-270(TORQUE)/Medi&#231;&#245;es%20Br163/1&#170;MEDI~1.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Financeiro\c\Or&#231;amentos\Orc%20381\Orc%20Trevo%20Takono\OR960887.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d.docs.live.net/G:/E:/MT-170%20(BRASNORTE%20-%20AGRIMAT%20100km)/Medi&#231;&#245;es%20Agrimat/Triunfo/Obra/Obra%20n&#186;%20199/2&#170;%20Repactua&#231;&#227;o/4&#170;%20medi&#231;&#227;o%20199%20ap&#243;s%202&#170;%20repactua&#231;&#227;o.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192.168.1.250\e$\Users\Empresas\Backup%20Laercio\PARTI&#199;&#195;O_C\MT-170%20(BRASNORTE%20-%20AGRIMAT%20100km)\Medi&#231;&#245;es%20Agrimat\Triunfo\Obra\Obra%20n&#186;%20199\2&#170;%20Repactua&#231;&#227;o\4&#170;%20medi&#231;&#227;o%20199%20ap&#243;s%202&#170;%20repactua&#231;&#227;o.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https://d.docs.live.net/G:/E:/LOTE%2004/MT-170%20(BRASNORTE%20-%20AGRIMAT%20100km)/Medi&#231;&#245;es%20Agrimat/Triunfo/Obra/Obra%20n&#186;%20199/2&#170;%20Repactua&#231;&#227;o/4&#170;%20medi&#231;&#227;o%20199%20ap&#243;s%202&#170;%20repactua&#231;&#227;o.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ENGE8\Gerencia%20de%20Projetos\Ger&#234;ncia%20de%20Projetos\DNIT-MA%20BR%20226%20Atualizado\Maio%202012%20-%203%20Segmentos%20-%20REVA\Segmento%2001\F%20L%20&#193;%20V%20I%20O\OR&#199;AMENTOS\ANEL%20RIO%20-%20CONS&#211;RCIO\PROPOSTA%206%200409\ANEL%20RIO\CUSTO%20LARANJEIRAS.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E88FA60D\OR96088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http://mail.uol.com.br/Documents%20and%20Settings/margareth.gugelmin/Configura&#231;&#245;es%20locais/Temporary%20Internet%20Files/Content.IE5/UH27QHIT/MED%20DNIT%2046&#170;%20VILMARK.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N:\ELSON\ELSON%20-%20OBRAS\Obras2012\Licita&#231;&#245;es2012\DNIT\12&#186;%20Goi&#225;s%20-%20DF\Projetos%20CREMA\Ed.%20082-12\or_082_08_exec_jul11.xls" TargetMode="External"/></Relationships>
</file>

<file path=xl/externalLinks/_rels/externalLink278.xml.rels><?xml version="1.0" encoding="UTF-8" standalone="yes"?>
<Relationships xmlns="http://schemas.openxmlformats.org/package/2006/relationships"><Relationship Id="rId1" Type="http://schemas.microsoft.com/office/2006/relationships/xlExternalLinkPath/xlPathMissing" Target="4915623"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ENGE8\Gerencia%20de%20Projetos\Ger&#234;ncia%20de%20Projetos\DNIT-MA%20BR%20226%20Atualizado\Maio%202012%20-%203%20Segmentos%20-%20REVA\Segmento%2001\F%20L%20&#193;%20V%20I%20O\OR&#199;AMENTOS\ANEL%20RIO%20-%20CONS&#211;RCIO\PROPOSTA%206%200409\ANEL%20RIO\CUSTO%20ZONA%20SU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d.docs.live.net/G:/Y:/Documents%20and%20Settings/Administrador/Configura&#231;&#245;es%20locais/Temporary%20Internet%20Files/Content.IE5/GNE9PSBE/Eng_aroldo/Aroldo/Meus%20documentos/Sapezal/Medi&#231;&#227;o%202003.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https://d.docs.live.net/G:/G:/DNIT-CBA-SR-F02/PROJETOS/SINFRA/PROJETO%20BRASIL-BOL&#205;VIA%20(CORIXA)/VOLUME-04/composi&#231;ao%20%20corixa%20fim.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https://d.docs.live.net/G:/G:/DNIT-CBA-SR-F02/Grupos/PROJETOS/SINFRA/PROJETO%20BRASIL-BOL&#205;VIA%20(CORIXA)/VOLUME-04/composi&#231;ao%20%20corixa%20fim.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https://d.docs.live.net/G:/G:/Cbemi-tec-01/C-Tec/Documents%20and%20Settings/lcardoso/Meus%20documentos/P/s_c/45000_49620_ServAux.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https://d.docs.live.net/G:/F:/Users/Marlon/Documents/DNIT/CONSERVA%20BR-364%20-%20KM%200%20-%20102,9%20-%20NOTEMPER/Adequa&#231;&#227;o%20Notemper%20%20-%202012%20(3).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https://d.docs.live.net/G:/G:/DNIT-CBA-SR-f02/ENGENHARIA/jackson/Documents/DNIT/BR%20070/CONTRATOS/MODELOS%20DE%20MEDI&#199;OES/MEDI&#199;&#195;O%20014.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https://d.docs.live.net/G:/G:/DNIT-CBA-SR-f02/ENGENHARIA/ENGENHARIA/Margareth%20-%204128/SORRISO/GEOSOLO%20-%20santa%20helena%20-%20guaranta/MEDI&#199;&#213;ES%20santa%20helena%20guaranta/MEDI&#199;&#195;O%20003.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http://mail.uol.com.br/DOCUME~1/Configura&#231;&#245;es%20locais/Temporary%20Internet%20Files/Content.IE5/QNLN68NY/1&#170;%20MEDI&#199;&#195;O%20%20visor.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https://d.docs.live.net/G:/E:/Users/M&#225;rio/AppData/Local/Microsoft/Windows/Temporary%20Internet%20Files/Content.Outlook/OM65OGO8/Users/M&#225;rio/Documents/Meus%20arquivos%20recebidos/AVAN&#199;O%20F&#205;SICO-13507-05&#170;MP-0907-RELAT&#211;RIO.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https://d.docs.live.net/G:/G:/DNIT-CBA-SR-f02/ENGENHARIA/jackson/Documents/DNIT/BR%20070/CONTRATOS/CONTRATO%20238%202009%2000%20LINCE%20KM%20342,6%20-%20421,3/MEDI&#199;&#213;ES/MP%2001%20-%202009-06%20-%20Lote%204/MP%2001%20-%20Lote%2004%20-%20BR-070.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https://d.docs.live.net/G:/A:/Documents%20and%20Settings/testes/Meus%20documentos/Dbellllll/Meus%20documentos/Obra%20318TS/Medi&#231;&#245;es/Auditoria/DVOP-TANGAR&#193;/TRIUNFO/vgrande/2&#170;MED-2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docs.live.net/G:/Y:/Backup/meusdoc/Ricardo/MEDI&#199;&#213;ES%20ABRIL%202008/Backup_Gecc/Meus%20documentos/Arquivos/RICARDO/TRIUNFO/21&#170;%20medi&#231;&#227;o%20199%20ap&#243;s%202&#170;%20repactua&#231;&#227;o%20199.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https://d.docs.live.net/Users/francisco.teixeira/Desktop/20&#170;%20Medi&#231;&#227;o%20Insttale/Documents%20and%20Settings/DANIEL/Desktop/DELTA/Delta%202010/Relacoes%20de%20Notas%20Fiscais/Enviadas/NF_n&#186;%2008-2010%20C.C%201050%2020100223%20B.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Servidor\engenharia\DOCUME~1\luciana\CONFIG~1\Temp\Rar$DI01.332\7&#170;%20medi&#231;&#227;o%20Agrimat%20Agosto_2004.xls" TargetMode="External"/></Relationships>
</file>

<file path=xl/externalLinks/_rels/externalLink292.xml.rels><?xml version="1.0" encoding="UTF-8" standalone="yes"?>
<Relationships xmlns="http://schemas.openxmlformats.org/package/2006/relationships"><Relationship Id="rId1" Type="http://schemas.microsoft.com/office/2006/relationships/xlExternalLinkPath/xlPathMissing" Target="4915738"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http://mail.uol.com.br/Documents%20and%20Settings/JO&#195;O%20PEDRO%20BEZERRA/Meus%20documentos/J_P/PD_11019_01/Edi%20DNIT/RELATORIO%20DNIT%20CBUQ%20AGO_05%20PILOTO_RESTAURA.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http://mail.uol.com.br/Sercel/Meus%20documentos/JP/PD_11019_01/Edi%20DNIT/RELATORIO%20DNIT%20CBUQ%20AGO_05%20PILOTO_RESTAURA.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https://d.docs.live.net/G:/Y:/Backup_Gecc/Meus%20documentos/Arquivos/RICARDO/encomind/MT%20170/Documents%20and%20Settings/Encomind/Desktop/Julio/MT-%20170%20JUINA/C&#243;pia%20de%205&#170;%20Medi&#231;&#227;o%20-%20MT%20170%20Juina%20-%20Oficial.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192.168.1.250\e$\Users\Backup_Gecc\Meus%20documentos\Arquivos\RICARDO\encomind\MT%20170\Documents%20and%20Settings\Encomind\Desktop\Julio\MT-%20170%20JUINA\C&#243;pia%20de%205&#170;%20Medi&#231;&#227;o%20-%20MT%20170%20Juina%20-%20Oficial.xls" TargetMode="External"/></Relationships>
</file>

<file path=xl/externalLinks/_rels/externalLink297.xml.rels><?xml version="1.0" encoding="UTF-8" standalone="yes"?>
<Relationships xmlns="http://schemas.openxmlformats.org/package/2006/relationships"><Relationship Id="rId1" Type="http://schemas.microsoft.com/office/2006/relationships/xlExternalLinkPath/xlPathMissing" Target="5915474"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https://d.docs.live.net/G:/E:/MODELO_MEDI&#199;&#195;O.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ENGENHARIA\Meus%20documentos\C&#243;pia%20de%20PLANILHA_PADRAO_DELTA_tes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G:/G:/dfbsa00535/c$/PATO%20-%20BR%20-%20425%20aditiv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G:/F:/Rafael/ENPA/Estudos/Mato%20Grosso/Estudo%20PATO.MT.PA/2011/PATO'S/BR158%20-%20%20km%20637%20ao%20697%20(pinda&#237;ba)/antigos/comp%20sicro%20mt%20setembro%202010%20-%20brita%20corrigida.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https://d.docs.live.net/G:/A:/Aparecida/PM_APA~1.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https://d.docs.live.net/G:/A:/Obra%20n&#186;%20300/Planilha%20de%20quantidades.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https://d.docs.live.net/G:/G:/Topografia/shareddocs/linda/Planilha-cronograma-Fabrica%20Nova.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5CFCFAF9\CPU%20Extra%20em%20excel%20de%20Br116.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https://d.docs.live.net/G:/A:/TERCIO/BR%20163%20REST%20set%202003/DEISI/Or&#231;amento%20Sta%20Helena%20Guaranta.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E5AD963A\Or%25C3%25A7amento%20Sta%20Helena%20Guaranta.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https://d.docs.live.net/G:/G:/Sinfra-servidor/ATMR/Modelos/Aditivo%20Padr&#227;o.xls" TargetMode="External"/></Relationships>
</file>

<file path=xl/externalLinks/_rels/externalLink307.xml.rels><?xml version="1.0" encoding="UTF-8" standalone="yes"?>
<Relationships xmlns="http://schemas.openxmlformats.org/package/2006/relationships"><Relationship Id="rId1" Type="http://schemas.microsoft.com/office/2006/relationships/xlExternalLinkPath/xlPathMissing" Target="4915736"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https://d.docs.live.net/Meus%20Documentos/R-19_5%20-%20Tr&#234;s%20Lagoas/CONTRATOS/Objetiva/PD19-0399/PATO262_03_2002.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d.docs.live.net/G:/A:/GIOVANI/MT-270(TORQUE)/Medi&#231;&#245;es%20Br163/1&#170;MEDI~1.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https://d.docs.live.net/G:/G:/DFBSA00535/dyna01/ClaudioFerreira/Excel/OR960887.XLS" TargetMode="External"/></Relationships>
</file>

<file path=xl/externalLinks/_rels/externalLink311.xml.rels><?xml version="1.0" encoding="UTF-8" standalone="yes"?>
<Relationships xmlns="http://schemas.openxmlformats.org/package/2006/relationships"><Relationship Id="rId1" Type="http://schemas.microsoft.com/office/2006/relationships/xlExternalLinkPath/xlPathMissing" Target="4915737" TargetMode="External"/></Relationships>
</file>

<file path=xl/externalLinks/_rels/externalLink312.xml.rels><?xml version="1.0" encoding="UTF-8" standalone="yes"?>
<Relationships xmlns="http://schemas.openxmlformats.org/package/2006/relationships"><Relationship Id="rId1" Type="http://schemas.microsoft.com/office/2006/relationships/xlExternalLinkPath/xlPathMissing" Target="5212554" TargetMode="External"/></Relationships>
</file>

<file path=xl/externalLinks/_rels/externalLink313.xml.rels><?xml version="1.0" encoding="UTF-8" standalone="yes"?>
<Relationships xmlns="http://schemas.openxmlformats.org/package/2006/relationships"><Relationship Id="rId1" Type="http://schemas.microsoft.com/office/2006/relationships/xlExternalLinkPath/xlPathMissing" Target="5213363" TargetMode="External"/></Relationships>
</file>

<file path=xl/externalLinks/_rels/externalLink314.xml.rels><?xml version="1.0" encoding="UTF-8" standalone="yes"?>
<Relationships xmlns="http://schemas.openxmlformats.org/package/2006/relationships"><Relationship Id="rId1" Type="http://schemas.microsoft.com/office/2006/relationships/xlExternalLinkPath/xlPathMissing" Target="1600898" TargetMode="External"/></Relationships>
</file>

<file path=xl/externalLinks/_rels/externalLink315.xml.rels><?xml version="1.0" encoding="UTF-8" standalone="yes"?>
<Relationships xmlns="http://schemas.openxmlformats.org/package/2006/relationships"><Relationship Id="rId1" Type="http://schemas.microsoft.com/office/2006/relationships/xlExternalLinkPath/xlPathMissing" Target="4011351" TargetMode="External"/></Relationships>
</file>

<file path=xl/externalLinks/_rels/externalLink316.xml.rels><?xml version="1.0" encoding="UTF-8" standalone="yes"?>
<Relationships xmlns="http://schemas.openxmlformats.org/package/2006/relationships"><Relationship Id="rId1" Type="http://schemas.microsoft.com/office/2006/relationships/xlExternalLinkPath/xlPathMissing" Target="4011370" TargetMode="External"/></Relationships>
</file>

<file path=xl/externalLinks/_rels/externalLink317.xml.rels><?xml version="1.0" encoding="UTF-8" standalone="yes"?>
<Relationships xmlns="http://schemas.openxmlformats.org/package/2006/relationships"><Relationship Id="rId1" Type="http://schemas.microsoft.com/office/2006/relationships/xlExternalLinkPath/xlPathMissing" Target="4011484" TargetMode="External"/></Relationships>
</file>

<file path=xl/externalLinks/_rels/externalLink318.xml.rels><?xml version="1.0" encoding="UTF-8" standalone="yes"?>
<Relationships xmlns="http://schemas.openxmlformats.org/package/2006/relationships"><Relationship Id="rId1" Type="http://schemas.microsoft.com/office/2006/relationships/xlExternalLinkPath/xlPathMissing" Target="4413995" TargetMode="External"/></Relationships>
</file>

<file path=xl/externalLinks/_rels/externalLink319.xml.rels><?xml version="1.0" encoding="UTF-8" standalone="yes"?>
<Relationships xmlns="http://schemas.openxmlformats.org/package/2006/relationships"><Relationship Id="rId1" Type="http://schemas.microsoft.com/office/2006/relationships/xlExternalLinkPath/xlPathMissing" Target="4016007"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G:/Y:/Backup/meusdoc/Ricardo/MEDI&#199;&#213;ES%20ABRIL%202008/Documents%20and%20Settings/CLIENTE/Meus%20documentos/LOTE%2021/Medi&#231;&#227;o%2015&#170;.xls" TargetMode="External"/></Relationships>
</file>

<file path=xl/externalLinks/_rels/externalLink320.xml.rels><?xml version="1.0" encoding="UTF-8" standalone="yes"?>
<Relationships xmlns="http://schemas.openxmlformats.org/package/2006/relationships"><Relationship Id="rId1" Type="http://schemas.microsoft.com/office/2006/relationships/xlExternalLinkPath/xlPathMissing" Target="4915698" TargetMode="External"/></Relationships>
</file>

<file path=xl/externalLinks/_rels/externalLink321.xml.rels><?xml version="1.0" encoding="UTF-8" standalone="yes"?>
<Relationships xmlns="http://schemas.openxmlformats.org/package/2006/relationships"><Relationship Id="rId1" Type="http://schemas.microsoft.com/office/2006/relationships/xlExternalLinkPath/xlPathMissing" Target="4915719" TargetMode="External"/></Relationships>
</file>

<file path=xl/externalLinks/_rels/externalLink322.xml.rels><?xml version="1.0" encoding="UTF-8" standalone="yes"?>
<Relationships xmlns="http://schemas.openxmlformats.org/package/2006/relationships"><Relationship Id="rId1" Type="http://schemas.microsoft.com/office/2006/relationships/xlExternalLinkPath/xlPathMissing" Target="4915726" TargetMode="External"/></Relationships>
</file>

<file path=xl/externalLinks/_rels/externalLink323.xml.rels><?xml version="1.0" encoding="UTF-8" standalone="yes"?>
<Relationships xmlns="http://schemas.openxmlformats.org/package/2006/relationships"><Relationship Id="rId1" Type="http://schemas.microsoft.com/office/2006/relationships/xlExternalLinkPath/xlPathMissing" Target="4915735" TargetMode="External"/></Relationships>
</file>

<file path=xl/externalLinks/_rels/externalLink324.xml.rels><?xml version="1.0" encoding="UTF-8" standalone="yes"?>
<Relationships xmlns="http://schemas.openxmlformats.org/package/2006/relationships"><Relationship Id="rId1" Type="http://schemas.microsoft.com/office/2006/relationships/xlExternalLinkPath/xlPathMissing" Target="4919547" TargetMode="External"/></Relationships>
</file>

<file path=xl/externalLinks/_rels/externalLink325.xml.rels><?xml version="1.0" encoding="UTF-8" standalone="yes"?>
<Relationships xmlns="http://schemas.openxmlformats.org/package/2006/relationships"><Relationship Id="rId1" Type="http://schemas.microsoft.com/office/2006/relationships/xlExternalLinkPath/xlPathMissing" Target="5914647" TargetMode="External"/></Relationships>
</file>

<file path=xl/externalLinks/_rels/externalLink326.xml.rels><?xml version="1.0" encoding="UTF-8" standalone="yes"?>
<Relationships xmlns="http://schemas.openxmlformats.org/package/2006/relationships"><Relationship Id="rId1" Type="http://schemas.microsoft.com/office/2006/relationships/xlExternalLinkPath/xlPathMissing" Target="5914651" TargetMode="External"/></Relationships>
</file>

<file path=xl/externalLinks/_rels/externalLink327.xml.rels><?xml version="1.0" encoding="UTF-8" standalone="yes"?>
<Relationships xmlns="http://schemas.openxmlformats.org/package/2006/relationships"><Relationship Id="rId1" Type="http://schemas.microsoft.com/office/2006/relationships/xlExternalLinkPath/xlPathMissing" Target="5914653" TargetMode="External"/></Relationships>
</file>

<file path=xl/externalLinks/_rels/externalLink328.xml.rels><?xml version="1.0" encoding="UTF-8" standalone="yes"?>
<Relationships xmlns="http://schemas.openxmlformats.org/package/2006/relationships"><Relationship Id="rId1" Type="http://schemas.microsoft.com/office/2006/relationships/xlExternalLinkPath/xlPathMissing" Target="5914654" TargetMode="External"/></Relationships>
</file>

<file path=xl/externalLinks/_rels/externalLink329.xml.rels><?xml version="1.0" encoding="UTF-8" standalone="yes"?>
<Relationships xmlns="http://schemas.openxmlformats.org/package/2006/relationships"><Relationship Id="rId1" Type="http://schemas.microsoft.com/office/2006/relationships/xlExternalLinkPath/xlPathMissing" Target="5915399"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d.docs.live.net/G:/Y:/MT-170%20(BRASNORTE%20-%20AGRIMAT)/2&#170;%20medi&#231;&#227;o%20Agrimat.xls" TargetMode="External"/></Relationships>
</file>

<file path=xl/externalLinks/_rels/externalLink330.xml.rels><?xml version="1.0" encoding="UTF-8" standalone="yes"?>
<Relationships xmlns="http://schemas.openxmlformats.org/package/2006/relationships"><Relationship Id="rId1" Type="http://schemas.microsoft.com/office/2006/relationships/xlExternalLinkPath/xlPathMissing" Target="5915433" TargetMode="External"/></Relationships>
</file>

<file path=xl/externalLinks/_rels/externalLink331.xml.rels><?xml version="1.0" encoding="UTF-8" standalone="yes"?>
<Relationships xmlns="http://schemas.openxmlformats.org/package/2006/relationships"><Relationship Id="rId1" Type="http://schemas.microsoft.com/office/2006/relationships/xlExternalLinkPath/xlPathMissing" Target="OR&#199;%202%20ANOS" TargetMode="External"/></Relationships>
</file>

<file path=xl/externalLinks/_rels/externalLink332.xml.rels><?xml version="1.0" encoding="UTF-8" standalone="yes"?>
<Relationships xmlns="http://schemas.openxmlformats.org/package/2006/relationships"><Relationship Id="rId1" Type="http://schemas.microsoft.com/office/2006/relationships/xlExternalLinkPath/xlPathMissing" Target="1419543" TargetMode="External"/></Relationships>
</file>

<file path=xl/externalLinks/_rels/externalLink333.xml.rels><?xml version="1.0" encoding="UTF-8" standalone="yes"?>
<Relationships xmlns="http://schemas.openxmlformats.org/package/2006/relationships"><Relationship Id="rId1" Type="http://schemas.microsoft.com/office/2006/relationships/xlExternalLinkPath/xlPathMissing" Target="1600896" TargetMode="External"/></Relationships>
</file>

<file path=xl/externalLinks/_rels/externalLink334.xml.rels><?xml version="1.0" encoding="UTF-8" standalone="yes"?>
<Relationships xmlns="http://schemas.openxmlformats.org/package/2006/relationships"><Relationship Id="rId1" Type="http://schemas.microsoft.com/office/2006/relationships/xlExternalLinkPath/xlPathMissing" Target="5500991" TargetMode="External"/></Relationships>
</file>

<file path=xl/externalLinks/_rels/externalLink335.xml.rels><?xml version="1.0" encoding="UTF-8" standalone="yes"?>
<Relationships xmlns="http://schemas.openxmlformats.org/package/2006/relationships"><Relationship Id="rId1" Type="http://schemas.microsoft.com/office/2006/relationships/xlExternalLinkPath/xlPathMissing" Target="5914655" TargetMode="External"/></Relationships>
</file>

<file path=xl/externalLinks/_rels/externalLink336.xml.rels><?xml version="1.0" encoding="UTF-8" standalone="yes"?>
<Relationships xmlns="http://schemas.openxmlformats.org/package/2006/relationships"><Relationship Id="rId1" Type="http://schemas.microsoft.com/office/2006/relationships/xlExternalLinkPath/xlPathMissing" Target="4915701" TargetMode="External"/></Relationships>
</file>

<file path=xl/externalLinks/_rels/externalLink337.xml.rels><?xml version="1.0" encoding="UTF-8" standalone="yes"?>
<Relationships xmlns="http://schemas.openxmlformats.org/package/2006/relationships"><Relationship Id="rId1" Type="http://schemas.microsoft.com/office/2006/relationships/xlExternalLinkPath/xlPathMissing" Target="4915727" TargetMode="External"/></Relationships>
</file>

<file path=xl/externalLinks/_rels/externalLink338.xml.rels><?xml version="1.0" encoding="UTF-8" standalone="yes"?>
<Relationships xmlns="http://schemas.openxmlformats.org/package/2006/relationships"><Relationship Id="rId1" Type="http://schemas.microsoft.com/office/2006/relationships/xlExternalLinkPath/xlPathMissing" Target="5214001" TargetMode="External"/></Relationships>
</file>

<file path=xl/externalLinks/_rels/externalLink339.xml.rels><?xml version="1.0" encoding="UTF-8" standalone="yes"?>
<Relationships xmlns="http://schemas.openxmlformats.org/package/2006/relationships"><Relationship Id="rId1" Type="http://schemas.microsoft.com/office/2006/relationships/xlExternalLinkPath/xlPathMissing" Target="5914328"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G:/Y:/Documents%20and%20Settings/Administrador/Configura&#231;&#245;es%20locais/Temporary%20Internet%20Files/Content.IE5/GNE9PSBE/Diversos/PROTOTIPO%20DE%20MEDI&#199;&#195;O.xls" TargetMode="External"/></Relationships>
</file>

<file path=xl/externalLinks/_rels/externalLink340.xml.rels><?xml version="1.0" encoding="UTF-8" standalone="yes"?>
<Relationships xmlns="http://schemas.openxmlformats.org/package/2006/relationships"><Relationship Id="rId1" Type="http://schemas.microsoft.com/office/2006/relationships/xlExternalLinkPath/xlPathMissing" Target="5914434" TargetMode="External"/></Relationships>
</file>

<file path=xl/externalLinks/_rels/externalLink341.xml.rels><?xml version="1.0" encoding="UTF-8" standalone="yes"?>
<Relationships xmlns="http://schemas.openxmlformats.org/package/2006/relationships"><Relationship Id="rId1" Type="http://schemas.microsoft.com/office/2006/relationships/xlExternalLinkPath/xlPathMissing" Target="5914641" TargetMode="External"/></Relationships>
</file>

<file path=xl/externalLinks/_rels/externalLink342.xml.rels><?xml version="1.0" encoding="UTF-8" standalone="yes"?>
<Relationships xmlns="http://schemas.openxmlformats.org/package/2006/relationships"><Relationship Id="rId1" Type="http://schemas.microsoft.com/office/2006/relationships/xlExternalLinkPath/xlPathMissing" Target="5914649"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file:///\\Bhzestinfo99\para%20samuel\Meus%20documentos\EXCEL-MD\Conseva\Cons-116\MEDICOES\61MCBMI.DNIT.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https://d.docs.live.net/G:/G:/Juliana/projetos/Meus%20documentos/Egesa-antigos/TO-134/0798/TECNICO/TEACOMP/LOTE06/P09/P10/RELAT610.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https://d.docs.live.net/G:/A:/EGESA-Projetos/TO-050PALMAS-TAQUARALTO/Meus%20documentos/EGESA/Br-482mg/Volume1/CANAA.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https://d.docs.live.net/Documents%20and%20Settings/alenio.costa/Meus%20documentos/Contratos%20-%20UL%20Ic&#243;/Contrato%20n&#186;%2003.00523-2014%20-%20A.%20L.%20Teixeira/Medi&#231;&#245;es/1&#170;%20Medi&#231;&#227;o%20Parcial/Medi&#231;&#227;o%201%20PATO%20AL%20TEIXEIRA.xlsx"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https://d.docs.live.net/G:/G:/7E284D87/X01%20-%20Or&#231;amento%20Sigiloso-P.Global%20-BR-487-PR-%20Obra%20Regime%20Integrado.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https://d.docs.live.net/G:/G:/DERT/SYS/WINDOWS/CARMA1~1.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https://d.docs.live.net/G:/G:/Financeiro/c/WINDOWS/Temporary%20Internet%20Files/Content.IE5/O1QRGHI7/Planiha%20Santa%20Luzia%20-%20atualizad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email.terra.com.br/cgi-bin/webmail.exe/Meus%20documentos/ANAST%C3%81CIO/SERCEL/BR262990600.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file:///\\D75A20BE\MEDI&#199;&#195;O%2008.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https://d.docs.live.net/G:/G:/Servidor/engenharia/Agrimat%20Engenharia/Obras/Obra%20126%20-%20Guia/Medi&#231;&#245;es%20SEET/5&#170;%20Medi&#231;&#227;o/5&#170;%20Medi&#231;&#227;o%20Repactuada%20.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Servidor\engenharia\Agrimat%20Engenharia\Obras\Obra%20126%20-%20Guia\Medi&#231;&#245;es%20SEET\5&#170;%20Medi&#231;&#227;o\5&#170;%20Medi&#231;&#227;o%20Repactuada%20.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https://d.docs.live.net/G:/G:/sinfra-docs/User%20Data$/Documentos%20Constil/para%20usar/C&#243;pia%20de%201&#170;%20Medi&#231;&#227;o%20Reajustada.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http://email.terra.com.br/WINDOWS/TEMP/WINDOWS/TEMP/Meus%20Documentos/Ger&#234;ncia/Ic&#243;/Pato%20BR%20116%20Ic&#243;%20(%20licita&#231;&#227;o).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https://d.docs.live.net/G:/G:/DNIT-CBA-SR-F02/Concorrencia/PLANEJAMENTO/PL%202004/Amap&#225;/BR-156-AP%20SUL/PL%20BR-156%20AP%20SUL%20atual.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Ntserver\proacqua\Obras\Aguas%20do%20Imperador\palatinato\Excel\Custo%20Palatinato%20-%20C6.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https://d.docs.live.net/G:/G:/Servidor/servidor/Meus%20documentos/EGESA/Br-482mg/Volume2/CANAA.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https://d.docs.live.net/G:/A:/Meus%20documentos/EGESA/Br-482mg/Volume1/CANAA.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https://d.docs.live.net/G:/G:/DNIT-CBA-SR-F02/Grupos/Users/FLVIOE~1/AppData/Local/Temp/Meus%20documentos/EGESA/Br-482mg/Volume2/CANA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92.168.0.3\f\Meus%20Documentos%20-%20Henrique\Medi&#231;&#245;es\Henrique\TABELA%20CONSULTORIA%20PROJETOS-BASTOS.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https://d.docs.live.net/G:/D:/17-08-16/Engenharia/CPU/CPU%20DER-MG%202010.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https://d.docs.live.net/G:/G:/dmanjo01/Grupos$/APS%20NAVI/PLANEJPP.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https://d.docs.live.net/G:/G:/Servidor-f1/Biblioteca/Quadro%20de%20Quantidades%20-%20DNIT-DER/DNIT-DNER/Planilha%20de%20Quantitativo%20em%20Branco.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file:///D:\Users\AILTON\AppData\Local\Temp\Rar$DI00.852\ALYSSON%202.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file:///A:\Documents%20and%20Settings\testes\Meus%20documentos\mb\MB\PONTES%20-%20MT\MT%20220_Rio%20das%20Antas_45m\1&#170;%20Medi&#231;&#227;o_Rio%20das%20Antas_07_2006_T.xls"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https://d.docs.live.net/64E759EB/1&#170;%20Medi&#231;&#227;o_Rio%20das%20Antas_07_2006_T.xls"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https://d.docs.live.net/G:/G:/dfbsa00535/c$/Documents%20and%20Settings/C%20arlos%20%20Machado/My%20Documents/Disco%201/BR-262-MS(3)/Anexos%20PGQ.xls"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file:///A:\My%20Documents\Particular\Mestrado\FX-B-REST.xls"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https://d.docs.live.net/G:/G:/Dnit-cba-sr-f02/editais/Anexos%20PG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nedrive\UL01TO\CREMA\BR-153%20Lote%2010\R1\Cadastros\Cadastro%20Sinaliza&#231;&#227;o.xlsx"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https://d.docs.live.net/G:/E:/Anexos%20PGQ.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https://d.docs.live.net/CASTELLAR%20ENGENHARIA/6%20-%20XANXER&#202;%20DNIT/09%20-%20PRODU&#199;&#195;O/03%20-%20JULHO%2008/PRODU&#199;&#195;O%20JUNHO.xlsx"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https://d.docs.live.net/G:/G:/Dfbsa00535/dyna01/Documents%20and%20Settings/C%20arlos%20%20Machado/My%20Documents/Disco%201/BR-262-MS(3)/Anexos%20PGQ.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https://d.docs.live.net/G:/G:/Projeto/c/PROJETOS/SINFRA/PROJETO%20BRASIL-BOL&#205;VIA%20(CORIXA)/VOLUME-04/composi&#231;ao%20corixa%20final.xls"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https://d.docs.live.net/G:/P:/Users/User/Desktop/modelo%20de%20pato%20bolivar/PATO%20BR_010%20_km%20490_1%20_%20km%20592_9_%20_%20UL%2023%2002.xlsx"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https://d.docs.live.net/G:/A:/Documents%20and%20Settings/Administrador/Meus%20documentos/Pontes/Rio%20Arinos/Documents%20and%20Settings/testes/Meus%20documentos/mb/MB/PONTES%20-%20MT/BR%20158_Rio%20Tr&#234;s%20Marias/1&#170;%20Medi&#231;&#227;o_3%20Marias.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file:///A:\Documents%20and%20Settings\testes\Meus%20documentos\mb\MB\PONTES%20-%20MT\BR%20158_Rio%20Tr&#234;s%20Marias\1&#170;%20Medi&#231;&#227;o_3%20Marias.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https://d.docs.live.net/G:/G:/DNIT-CBA-SR-f02/ENGENHARIA/Users/Marlon/Documents/DNIT/CONSERVA%20BR-364%20-%20KM%200%20-%20102,9%20-%20NOTEMPER/Users/rferlete/Downloads/Adequa&#231;&#227;o%20Notemper%20%20SR%20012_09%20S_REFLEXO(2012).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https://d.docs.live.net/G:/G:/10.111.1.7/engenharia/1%20-%20DOC%20CONTRATO/BR-267-PATO%20km%20290,10%20ao%20396,4.xls"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https://d.docs.live.net/G:/G:/Dnit-cba-sr-f02/editais/1%20-%20DOC%20CONTRATO/BR-267-PATO%20km%20290,10%20ao%20396,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G:/G:/217F586D/1&#170;MEDI~1.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https://d.docs.live.net/G:/G:/DNIT-CBA-SR-f02/ENGENHARIA/Arquivos%20do%20usuario/Documents/GER&#202;NCIA/OBRAS%20MT/CC-2.03.MT.101%20%20CONSERVA%20JANGADA/MEDI&#199;&#213;ES/3&#170;%20MEDI&#199;&#195;O_SETEMBRO-2015%20CONTRATO%20480-2015.xls"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https://d.docs.live.net/G:/A:/BR163PD.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https://d.docs.live.net/G:/A:/Medi&#231;&#245;es%20Br163/2&#170;MEDI~1.XLS"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file:///\\130856\c\GEFEN\Relatorio%20IC\GEFEN\GEFEN2001.xls"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http://mail-b.uol.com.br/Eng_aroldo/Aroldo/Meus%20documentos/Sapezal/Meus%20documentos/CUSTHO2.xls"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https://d.docs.live.net/G:/G:/NIVIO/nivio/TRIUNFO/TANGAR&#193;/Obra318TS/Obra318TS/6&#170;medi&#231;&#227;o/6&#170;medi&#231;&#227;o.xls"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https://d.docs.live.net/G:/Z:/MT%20-%20249%20%20-%20Lote%20II/ALA&#205;NE/EXCEL/LOTE%2002/OR&#199;AMENTO-MT-249%20(Km%2011-Rio%20Arinos-Entr.%20MT-010)%20-%2030%20km.xls"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https://d.docs.live.net/G:/Q:/2003/P199%20-%20Restauracao%20-%20MT-407%20-%20SEET/MT-358/Impressao%20definitiva/Or&#231;amento%20SICRO%20II12.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https://d.docs.live.net/G:/A:/Documents%20and%20Settings/ana.gondim/Configura&#231;&#245;es%20locais/Temporary%20Internet%20Files/Content.IE5/G19FC9AP/Meus%20documentos/Gerencia%20Obra/DNER/Ic&#243;/Pato%20BR%20116%20Ic&#243;%20para%20licitaca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G:/A:/Meus%20documentos/pato2004br262/composi&#231;&#227;opadr&#227;o.xls"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https://d.docs.live.net/G:/A:/TEMP/Or&#231;amento%20Sta%20Helena%20Guaranta.xls"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https://d.docs.live.net/G:/G:/DNIT-CBA-SR-F02/Grupos/CD-01/Projetos/BR-364%20MT2_Exe_Def_10_07_02/Vol04_Or&#231;amento/Lote_08/Documents%20and%20Settings/bruno/Meus%20documentos/Servi&#231;os.XLS"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https://d.docs.live.net/G:/G:/Redefisica/D/backup%20d/BOLETIM/Boletim%20jan05/Modelo%20de%20Or&#231;amento%20boletim%20jan04%20NAO%20MEXER.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https://d.docs.live.net/G:/G:/Dnit-cba-sr-f02/editais/DNITROG&#201;RIO/PATOS%20C&#193;CERES%20DEFINITIVOS/WINDOWS/Temporary%20Internet%20Files/Content.IE5/Q9YZIJ83/file:/A:/TEMP/Or%C3%A7amento%20Sta%20Helena%20Guaranta.xls"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https://d.docs.live.net/G:/G:/CONTROLE/CONTROLE2/Se&#231;&#227;o%20T&#233;cnica/DIVERSOS.xls"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file:///\\File_server\2-Sem%20Contratos\2-Sem%20Contratos\C&#243;pia%20de%20s515_DNIT%20Emergencias\Diversos\E-mail\Recebidos\herculano@deltaconstrucoes.com.br%20ORCA_BR-424%20PE\OR&#199;AMENTO%20EMERGENCIA%20BR-423-PE%20KM%2097%202.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file:///\\E109B114\Medicao-Obra71"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http://email.terra.com.br/Documents%20and%20Settings/NATALINA.FABIO/Meus%20documentos/DNIT-Licita&#231;&#245;es/Lote%2033-conc.114-25-10-04/Proposta%20BR-116-L33%20ed.114%20%2025-10-04.xls"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https://d.docs.live.net/G:/K:/J/PLANO%20NACIONAL%20PESAGEM/PLANO%20NACIONAL%20DE%20PESAGEM%20Rev%203-03-2008.xls"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https://d.docs.live.net/G:/G:/DNIT-CBA-SR-f02/ENGENHARIA/Documents%20and%20Settings/LUIZ%20T%20PARISI/Meus%20documentos/SINFRA/OBRA_MT251_CHAPADA_KM35/CONTRATO/MT%2025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bsa00535\c$\PATO%20-%20BR%20-%20425%20aditiv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G:/P:/Documents%20and%20Settings/bolivar.euler/Meus%20documentos/DNIT/LICITA&#199;&#213;ES/Restaura&#231;&#227;o/PATO%20BR%20242%20-%20KM%20305,0%20a%20410,7%20-%20Peixe/modelo%20br153_paraiso.xls"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file:///\\192.168.1.250\e$\Users\ARQEXCEL\DMA2\CLEONICE\MEDCRALMEIDA.xls"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https://d.docs.live.net/PATO%202008/TCM%20Engenharia%20e%20Empreendimentos/BR-459%20Obra%20260/Medi&#231;&#245;es%20DNIT/Medi&#231;&#227;o%2015.2004%20-%20Fevereiro2004/TCM/BR-459%20Obra%20260/Medi&#231;&#245;es%20TCM/Medi&#231;&#227;o%2009.2003%20-%20Agosto2003/MEDI&#199;&#195;O%2008.xls"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https://d.docs.live.net/G:/G:/DNIT-CBA-SR-f02/EDITAIS/Users/ULCAC/Desktop/Diversos%20DNIT/TRABALHO/TECNICA%20VIARIA%20CONSTRU&#199;&#213;ES/1%20-%20DOC%20CONTRATO/BR-267-PATO%2003_07correto%20km%20125%20%20248.xls"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https://d.docs.live.net/G:/Y:/L&#205;VIO/BR-163/E-mail%20da%20Meri/laboratorio/ASFALTO/TRA&#199;O-%20CBUQ-%20%20%20%20%20%20%20MATERIAL%20PEDREIRA%20ICAL/TRA&#199;O-%20CBUQ-%20%20%20%20%20%20%20MATERIAL%20PEDREIRA%20ICAL.xls"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http://webmail4.click21.com.br/horde/imp/My%20Documents/Particular/Mestrado/FX-B-REST.xls"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https://d.docs.live.net/G:/G:/Nivio/ALEXANDRE/Correio%20Elet/Medi&#231;&#227;o%20rascunho.xls"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file:///E:\5&#170;%20RR%20-%20DER%20-%20RO\DOC.%202011\Contratos%20Rolim%20de%20Moura\Medi&#231;&#245;es\DETERRA%20-%20PAV.%20CASTANHEIRAS\USR\Orcelino\Projetos\Dnit\Executivos\Br-414\Projeto%20BR-414%20-%202\Pavimenta&#231;&#227;o\FV-DNER.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file:///S:\EGS\PLANEJAMENTO\Meus%20documentos\FABRICA%20NOVA\PLAN.%20REVIS&#195;O%20I%20-%20JULHO%2003\REVIS&#195;O%20I%20PLANEJAMENTO%20FABRICA%20NOVA.xls"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http://mail-b.uol.com.br/Eng_aroldo/Aroldo/Meus%20documentos/Sapezal/TRIUNFO/vgrande/2&#170;MED-28.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file:///A:\TRIUNFO\vgrande\2&#170;MED-2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docs.live.net/G:/G:/E26B9015/modelo%20br153_paraiso.xls"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https://d.docs.live.net/G:/A:/TRIUNFO/vgrande/2&#170;MED-28.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https://d.docs.live.net/G:/G:/DNIT-CBA-SR-f02/ENGENHARIA/Eng_aroldo/Aroldo/Meus%20documentos/Sapezal/TRIUNFO/vgrande/2&#170;MED-28.XLS"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https://d.docs.live.net/G:/E:/DNIT/PNCT/PNCT/2012/OR&#199;AMENTO%20LOTE%2004%20rev8%20-%20PNCT.xlsx" TargetMode="External"/></Relationships>
</file>

<file path=xl/externalLinks/_rels/externalLink413.xml.rels><?xml version="1.0" encoding="UTF-8" standalone="yes"?>
<Relationships xmlns="http://schemas.openxmlformats.org/package/2006/relationships"><Relationship Id="rId1" Type="http://schemas.openxmlformats.org/officeDocument/2006/relationships/externalLinkPath" Target="http://mail-b.uol.com.br/cgi-bin/webmail/ARQUIVOS/OR&#199;AMENTO/Guia%20Lopes%20BR267/OR&#199;AMENTO%20E%20CRONOGRAMA%20GLL.xls" TargetMode="External"/></Relationships>
</file>

<file path=xl/externalLinks/_rels/externalLink414.xml.rels><?xml version="1.0" encoding="UTF-8" standalone="yes"?>
<Relationships xmlns="http://schemas.openxmlformats.org/package/2006/relationships"><Relationship Id="rId1" Type="http://schemas.microsoft.com/office/2006/relationships/xlExternalLinkPath/xlPathMissing" Target="planilha%20compl.xls"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http://mail-b.uol.com.br/cgi-bin/webmail/ARQUIVOS/OR&#199;AMENTO/Resumo_Cronograma_Maracaju.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https://d.docs.live.net/G:/E:/Documents%20and%20Settings/user/Meus%20documentos/MATO%20GROSSO/medi&#231;ao%20rondonopolis/pato%20e%2056%20MP%20J.Florentino/medi&#231;&#227;o%2058/REL.%20DNIT%2058%20maio_07%201&#170;VERS&#195;O.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file:///\\FAF2B48C\03.Pato%20Itanorte%20-%20Campo%20Novo%20(FINAL)%20(FINAL).xlsx"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https://d.docs.live.net/G:/G:/4955FB4F/RELAT610.XLS"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https://d.docs.live.net/G:/A:/Pessoais/Orcamento/OR96088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G:/A:/Documents%20and%20Settings/testes/Meus%20documentos/Dbellllll/Arinos/2&#170;%20Medi&#231;&#227;o_Arinos_.xls"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http://mail.uol.com.br/DOCUME~1/Configura&#231;&#245;es%20locais/Temporary%20Internet%20Files/Content.IE5/QNLN68NY/3&#170;%20MEDI&#199;&#195;O%20%20novembro-07.xls"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https://d.docs.live.net/G:/P:/Documents%20and%20Settings/Anderson/Meus%20documentos/DNIT/Arquivos%20DNIT/PATO/PATOS%20ENTREGUES/Jata&#237;/PATO%20-%20BR%20-%20425%20aditivo.xls"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http://mail-b.uol.com.br/Eng_aroldo/Aroldo/Documents%20and%20Settings/Administrador/Meus%20documentos/Obras%20em%20Andamento/Tangar&#225;/Anel%203&#170;%20etapa/21&#170;%20medi&#231;&#227;o/Med%2021&#170;.xls"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https://d.docs.live.net/G:/G:/DNIT-CBA-SR-f02/ENGENHARIA/Eng_aroldo/Aroldo/Documents%20and%20Settings/Administrador/Meus%20documentos/Obras%20em%20Andamento/Tangar&#225;/Anel%203&#170;%20etapa/21&#170;%20medi&#231;&#227;o/Med%2021&#170;.xls"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https://d.docs.live.net/G:/E:/LOTE%2004/windows/TEMP/1&#170;%20MED%20PROV%20B.xls"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https://d.docs.live.net/G:/A:/Medi&#231;&#227;o%20Carreteiros/Medi&#231;&#227;o%20de%20Carreteiro%20Autonomo.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https://d.docs.live.net/G:/G:/Servidor/trabalhos/Constantino/5%20-%20RIO%20SANGUE/3&#176;%20Medi&#231;&#227;o%20de%20Ponte%20de%20Concreto%20Armado%20Sobre%20o%20Rio%20Sangue.xls"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https://d.docs.live.net/Users/Isael/Desktop/CURVA%20S%20ICO%2021MAIO%2022JUNHO%20E%2023JULHO.xls"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https://d.docs.live.net/G:/G:/DNIT-CBA-SR-F02/Grupos/Meus%20Documentos/FV-DNER.XLS"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https://d.docs.live.net/G:/R:/Engelog/Controle%20de%20Contratos%20atualizado%20at&#233;%2025.05.20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92.168.1.250\e$\Users\Backup%20Laercio\PARTI&#199;&#195;O_C\DNIT%20-%20Travessias%20Urbanas\Agua%20Boa\Or&#231;amento%20da%20Minuta%20(Trav%20Urb%20Agua%20Boa).XLS" TargetMode="External"/></Relationships>
</file>

<file path=xl/externalLinks/_rels/externalLink430.xml.rels><?xml version="1.0" encoding="UTF-8" standalone="yes"?>
<Relationships xmlns="http://schemas.openxmlformats.org/package/2006/relationships"><Relationship Id="rId2" Type="http://schemas.openxmlformats.org/officeDocument/2006/relationships/externalLinkPath" Target="file:///C:\Users\Euclides\Desktop\Obras%20-%20Projetos%20e%20Propostas%202025\14.08.24%20Edital%20CCP%20Presencial%20006-2024%20-%20Ponte%20Mad%20-%20Rio%20Curica%20Cujubim\Licita&#231;&#227;o\Planilha\PLAN%20CONST%20PONTE.%20MAD%20LH%20106%20Rio%20Curica%20-%202,5%25.xlsx" TargetMode="External"/><Relationship Id="rId1" Type="http://schemas.openxmlformats.org/officeDocument/2006/relationships/externalLinkPath" Target="/Users/Euclides/Desktop/Obras%20-%20Projetos%20e%20Propostas%202025/14.08.24%20Edital%20CCP%20Presencial%20006-2024%20-%20Ponte%20Mad%20-%20Rio%20Curica%20Cujubim/Licita&#231;&#227;o/Planilha/PLAN%20CONST%20PONTE.%20MAD%20LH%20106%20Rio%20Curica%20-%202,5%25.xlsx"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9&#170;%20JUN%2007%20REAJUSTADA%20Rev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docs.live.net/Users/pc/Documents/Projetos%20e%20Patos/PATO%20BR-158%20km%200%20ao%20141%20-%20novembro%202010/BR-158%20-%20Km%200,00%20ao%20141,9%20-%20nov%2020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d.docs.live.net/G:/G:/SERGIO/Documentos/DNER/Aguas%20lindas/Dados%20Gerais/FV-DNE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d.docs.live.net/G:/E:/MT-170%20(BRASNORTE%20-%20AGRIMAT)/2&#170;%20medi&#231;&#227;o%20Agrima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d.docs.live.net/G:/H:/Documents%20and%20Settings/bolivar.euler/Dados%20de%20aplicativos/Microsoft/Excel/DELTA%20CONSTRU&#199;&#195;O/CC%201088%20-%20Talism&#227;/MEDI&#199;&#213;ES/20%20Med%20Julho-09/Meus%20Documentos%202003/Catalogos%20EMOP/dado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d.docs.live.net/G:/E:/Diversos/PROTOTIPO%20DE%20MEDI&#199;&#195;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50\e$\Users\windows\TEMP\1&#170;%20MED%20PROV%20B.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d.docs.live.net/G:/E:/windows/TEMP/1&#170;%20MED%20PROV%20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d.docs.live.net/G:/I:/RESULTA/PROPOSTA/BDPR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d.docs.live.net/G:/G:/strata-03/Projetos/Marcelo/docs/PP003%20-%20Restauracao%20-%20PROMG%20-%20DERMG/Levantamentos%20de%20Campo/PRIORIDADES/20CRG/Resultados/CARACT%20PAV%20EXISTENT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Gerencia%20de%20Pavimentos\Paragon%20II%201.10\indices%20caracterizador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d.docs.live.net/G:/G:/Dnit-cba-sr-f02/editais/SETOR%20DE%20PROJETOS/PATO/PATO%20Ricardo%20-%20BR-262_km%20466,5%20-%20km%20600,8/Meus%20documentos/pato2004br262/composi&#231;&#227;opadr&#227;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docs.live.net/G:/G:/Srmt004cba/editais/SETOR%20DE%20PROJETOS/PATO/PATO%20Ricardo%20-%20BR-262_km%20466,5%20-%20km%20600,8/Meus%20documentos/pato2004br262/composi&#231;&#227;opadr&#227;o.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d.docs.live.net/Documents%20and%20Settings/Nono/My%20Documents/Super_Calend&#225;ri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docs.live.net/G:/G:/sinfra-docs/User%20Data$/MT-170%20(BRASNORTE%20-%20AGRIMAT)/2&#170;%20medi&#231;&#227;o%20Agrima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92.168.0.3\Meus%20Documentos%20-%20Henrique\Medi&#231;&#245;es\Henrique\TABELA%20CONSULTORIA%20PROJETOS-BASTO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docs.live.net/G:/E:/Backup%20Laercio/PARTI&#199;&#195;O_C/DNIT%20-%20Travessias%20Urbanas/Agua%20Boa/Or&#231;amento%20da%20Minuta%20(Trav%20Urb%20Agua%20Bo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250\e$\Users\MT-170%20(BRASNORTE%20-%20AGRIMAT)\2&#170;%20medi&#231;&#227;o%20Agrima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d.docs.live.net/G:/E:/Documents%20and%20Settings/marcos.medeiros/Meus%20documentos/CONTRATOS/MANUTEN&#199;&#195;O/C&#243;pia%20de%205&#170;%20Revis&#227;o%20CONTRATO%20PD-13-004-01%20OP2at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S_PROSUL2\APPL\USR\GELSON\XLS\CONSAPPE\SISNORTE\REORDENA\11BR28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docs.live.net/G:/G:/sinfra-docs/User%20Data$/windows/TEMP/1&#170;%20MED%20PROV%20B.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mail-b.uol.com.br/Eng_aroldo/Aroldo/Meus%20documentos/Sapezal/Medi&#231;&#227;o%2020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d.docs.live.net/G:/G:/cvrdslssa01/dados/CUSTOS/Gest&#227;oPortoCompPE/GESEN/PdcGesen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CUSTOS\Gest&#227;oPortoCompPE\GESEN\PdcGesen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DOC_EXCE\ESTATIST\E_AC_99\DEFN\FRQDFN9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d.docs.live.net/G:/E:/Eng_aroldo/Meus%20documentos/Documents%20and%20Settings/Fl&#225;vio%20R.%20Carmona/My%20Documents/3%20-%20Sanches%20Tripoloni/3%20-%20Diamantino/4%20-%20BR-364/2%20-%20CREMA/Medi&#231;&#227;o/06a.MP/MP06.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d.docs.live.net/G:/G:/cvrdslssa01/dados/DOC_EXCE/ESTATIST/E_AC_99/DEFN/FRQDFN9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d.docs.live.net/G:/E:/ENGENHARIA/Margareth%20-%204128/SORRISO/EBC/MEDI&#199;&#213;ES/3&#170;%20medi&#231;&#227;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250\e$\Users\Diversos\PROTOTIPO%20DE%20MEDI&#199;&#195;O.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d.docs.live.net/G:/G:/Servidor/Engenharia/Meus%20documentos/ANAST&#193;CIO/SERCEL/BR2629908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d.docs.live.net/G:/E:/Eng_aroldo/Aroldo/Documents%20and%20Settings/Administrador/Meus%20documentos/Obras%20em%20Andamento/Tangar&#225;/Anel%203&#170;%20etapa/21&#170;%20medi&#231;&#227;o/Med%2021&#17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d.docs.live.net/G:/G:/Dnit-cba-sr-f02/editais/Users/ULCAC/Desktop/BR-174-PATO%20km%201093,90%20ao%20km%201258,9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d.docs.live.net/Documents%20and%20Settings/janio.martins/Desktop/Pato%20222%20e%20403/Engenharia/Abner/2012/PATO/PL%20BR-262-CGR-ANAST&#193;CIO%20-%20NOV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d.docs.live.net/G:/Y:/Backup/meusdoc/Ricardo/MEDI&#199;&#213;ES%20ABRIL%202008/Documents%20and%20Settings/testes/Meus%20documentos/Dbellllll/Arinos/2&#170;%20Medi&#231;&#227;o_Arinos_.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d.docs.live.net/G:/I:/Meus%20Documentos%202003/Catalogos%20EMOP/dado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d.docs.live.net/G:/G:/Eng_001/c/Meus%20documentos/Excel/DVOP/8_97%20-%20S&#227;o%20Vicente/Prod.%20Equip.%20Mec.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ng_001\c\Meus%20documentos\Excel\DVOP\8_97%20-%20S&#227;o%20Vicente\Prod.%20Equip.%20Mec.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d.docs.live.net/G:/G:/PSINAS05/Jobs$/Contrato/510-03/Pro/510-03%20Balan&#231;o%20de%20Massas%20rev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d.docs.live.net/G:/G:/DNIT-CBA-SR-F02/Concorrencia/LICITA&#199;&#195;O/DNIT/BR-101%20-%20SC%20EDITAL%200003-02/LOTE%2028%20apresenta&#231;&#227;o/cd/Lote%2028%20SC/gelson/XLS/CUSTOS/DNER398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250\e$\Users\AGRIMAT\OUTRAS%20OBRAS\OBRAS%20BRASNORTE\OBRA%20001\Documentos%20OBRA%20001\Medicoes%20SINFRA\1&#170;MEDI&#199;&#195;O\1&#186;%20MED.%20SINFR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BDDFEA4C\Conten"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d.docs.live.net/G:/B:/PATO%20-%20BR%20-%20425%20aditiv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d.docs.live.net/G:/G:/Dfbsa00535/dyna01/PATO%20-%20BR%20-%20425%20aditiv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d.docs.live.net/G:/Y:/Backup/meusdoc/Ricardo/MEDI&#199;&#213;ES%20ABRIL%202008/GIOVANI/MT-270(TORQUE)/Medi&#231;&#245;es%20Br163/1&#170;MEDI~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docs.live.net/G:/G:/FS_PROSUL2/APPL/USR/GELSON/XLS/CONSAPPE/SISNORTE/REORDENA/11BR28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docs.live.net/G:/G:/10.111.1.7/engenharia/Users/ULCAC/Desktop/Diversos%20DNIT/TRABALHO/TECNICA%20VIARIA%20CONSTRU&#199;&#213;ES/1%20-%20DOC%20CONTRATO/C&#243;pia%20de%20Pato%2016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d.docs.live.net/G:/G:/DNIT-CBA-SR-f02/EDITAIS/Users/ULCAC/Desktop/Diversos%20DNIT/TRABALHO/TECNICA%20VIARIA%20CONSTRU&#199;&#213;ES/1%20-%20DOC%20CONTRATO/C&#243;pia%20de%20Pato%2016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d.docs.live.net/G:/G:/10.111.1.7/engenharia/Users/ULCAC/Desktop/BR-174-PATO%20km%201093,90%20ao%20km%201258,9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92.168.0.10\f\engenharia\Meus%20documentos\DEVOP\COMPOSI&#199;&#195;O%20DEVOP%2020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192.168.0.3\f\engenharia\Meus%20documentos\DEVOP\COMPOSI&#199;&#195;O%20DEVOP%20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GIOVANI\MT-270(TORQUE)\Medi&#231;&#245;es%20Br163\1&#170;MEDI~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d.docs.live.net/G:/A:/CSTL/Altinopolis/DIVERSOS/Prod.%20de%20Fresa%20Ago..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37326E0\PATO_km614,4_km799,3%20-%20rev06%20-%20sicro%20mt%20set%20-1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d.docs.live.net/G:/G:/Sergio/c/Edilson/Triunfo/Obra/Obra%20n&#186;%20199/2&#170;%20Repactua&#231;&#227;o/10&#170;%20medi&#231;&#227;o%20Triunfo%20Contrato%20195_93%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docs.live.net/G:/G:/REDRAM/SYS/SHARED/TECNICO/Pattac/Prefeitura/Foz%20do%20Igua&#231;u/Imigrantes/Planilha%20T&#233;cnica%20-%20Imigrantes%20-%20Reduzid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d.docs.live.net/G:/G:/DNIT-CBA-SR-f02/ENGENHARIA/Documents%20and%20Settings/Fl&#225;vio%20R.%20Carmona/My%20Documents/3%20-%20Sanches%20Tripoloni/3%20-%20Primavera%20do%20Leste/2%20-%20Medi&#231;&#227;o/MP%2002/MP%2002%20-%20Lote%2004/MP%2002%20-%20Lote%2004%20-%20BR-07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email.terra.com.br/WINDOWS/TEMP/WINDOWS/TEMP/WINDOWS/TEMP/Calc.Medi&#231;&#227;o%20BR-010%20PD-15-01011-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abral\rede\Meus%20documentos\DNIT\Aterpa\PD%2015.998.01\WINDOWS\Desktop\Obras%20diversas\Leopoldina\Or&#231;amentos\Orc%20381\Orc%20Trevo%20Takono\OR96088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d.docs.live.net/G:/Y:/L&#205;VIO/BR-163/E-mail%20da%20Meri/Meus%20documentos/ASFALTO/TRA&#199;O-%20CBUQ-%20%20%20%20%20%20SUDECAP-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docs.live.net/G:/H:/Users/LG/Desktop/Paviservice/Medic&#227;o%20Junho%2008/Documents%20and%20Settings/bolivar.euler/Meus%20documentos/UL-PARA&#205;SO/Documentos/2008/OBRAS/Conserva/1&#170;%20Medi&#231;&#227;o/MED%20PARAISO%20REVISADO.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d.docs.live.net/G:/D:/17-08-16/027%20-%20DNIT%20-%20%20BR-101-AL%20-%20Ed.091.16/Estudos/M&#227;o%20de%20Obra/Encargos%20Sociais-O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MUSEU Rev Jul-00"/>
      <sheetName val="BDI"/>
      <sheetName val="PLMUSEU Rev Mai-00 (Med)"/>
      <sheetName val="QUANTMU"/>
      <sheetName val="PLMUSEU"/>
      <sheetName val="Cálculo"/>
      <sheetName val="PLMUSEU (3)"/>
      <sheetName val="Planilha Apresent"/>
      <sheetName val="PLMUSEU_Rev_Jul-00"/>
      <sheetName val="PLMUSEU_Rev_Mai-00_(Med)"/>
      <sheetName val="PLMUSEU_(3)"/>
      <sheetName val="Planilha_Apresen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 Consultoria-Set-12"/>
      <sheetName val="Resumo "/>
      <sheetName val="Orçam. AET"/>
      <sheetName val="Orçam. Equipe FÍsico"/>
      <sheetName val="Orçam. Equipe BAL"/>
      <sheetName val="Qd. Cron. Fís-Fin"/>
      <sheetName val="Aux Mão de obra"/>
      <sheetName val="CRONOGRAMA POR ATIV"/>
      <sheetName val="Grafico"/>
      <sheetName val="Plan2"/>
      <sheetName val="Plan4"/>
      <sheetName val="Planilha de Cotação"/>
      <sheetName val="Tabela 01 - Qtde AET"/>
      <sheetName val="Tabela 01 - Qtde AET&gt;74"/>
      <sheetName val="Tabela 01 - Qtde AET&gt;100"/>
      <sheetName val="TABELA 2"/>
      <sheetName val="TABELA 3"/>
      <sheetName val="Viabilidade"/>
      <sheetName val="Serv Grafico Apoio Proc"/>
      <sheetName val="CUSTO UTILIT"/>
      <sheetName val="Serv Grafico Eq Lev Fisico"/>
      <sheetName val="Serv Grafico Eq ver peso"/>
      <sheetName val="Resumo  Edital"/>
      <sheetName val="Orçam. AET Edital"/>
      <sheetName val="Orçam. Equipe FÍsico Edital"/>
      <sheetName val="Orçam. Equipe BAL Edital"/>
      <sheetName val="Qd. Cron. Fís-Fin Edital"/>
    </sheetNames>
    <sheetDataSet>
      <sheetData sheetId="0">
        <row r="5">
          <cell r="D5" t="str">
            <v>CM</v>
          </cell>
        </row>
      </sheetData>
      <sheetData sheetId="1" refreshError="1"/>
      <sheetData sheetId="2">
        <row r="10">
          <cell r="B10">
            <v>0.05</v>
          </cell>
          <cell r="C10">
            <v>0.14250000000000002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4ª MED"/>
      <sheetName val="Reajuste"/>
      <sheetName val="Crono Físico-Financeiro"/>
      <sheetName val="Relatório do Contrato"/>
      <sheetName val="Boletim"/>
      <sheetName val="Cronograma Físico"/>
      <sheetName val="FOTOS"/>
      <sheetName val="Meio fio"/>
      <sheetName val="Apropriação de hora máquina"/>
      <sheetName val="Transp. de agregados"/>
      <sheetName val="Cubação"/>
      <sheetName val="Compactação leito estrada exist"/>
      <sheetName val="DMT TERRAPLENAGEM"/>
      <sheetName val="DMT_EV "/>
      <sheetName val="TSS e TSD"/>
      <sheetName val="Regula"/>
      <sheetName val="Reforço sub-leito"/>
      <sheetName val="Sub-base"/>
      <sheetName val=" base  "/>
      <sheetName val="OAC2"/>
      <sheetName val="Limpeza da faixa de domínio"/>
      <sheetName val="GRAMA MUDAS"/>
      <sheetName val="Imprimação"/>
      <sheetName val="Cerca"/>
      <sheetName val="secção tipo"/>
      <sheetName val="Dados Contratuais"/>
      <sheetName val="CÁLC.DMT-T "/>
    </sheetNames>
    <sheetDataSet>
      <sheetData sheetId="0"/>
      <sheetData sheetId="1">
        <row r="23">
          <cell r="V23" t="str">
            <v>Eng° Luiz Tadeu Parisi</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mapa geografico"/>
      <sheetName val="Medição Acumulada"/>
      <sheetName val="memória de calculo_liquida"/>
      <sheetName val="Planilha Orçamento"/>
      <sheetName val="PGQ _ Mapa de Chuva4"/>
      <sheetName val="Boletim de Desempenho Parcial"/>
      <sheetName val="ISSQN"/>
    </sheetNames>
    <sheetDataSet>
      <sheetData sheetId="0"/>
      <sheetData sheetId="1" refreshError="1"/>
      <sheetData sheetId="2" refreshError="1"/>
      <sheetData sheetId="3"/>
      <sheetData sheetId="4" refreshError="1"/>
      <sheetData sheetId="5"/>
      <sheetData sheetId="6" refreshError="1"/>
      <sheetData sheetId="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mapa geografico"/>
      <sheetName val="Medição Acumulada"/>
      <sheetName val="memória de calculo_liquida"/>
      <sheetName val="Planilha Orçamento"/>
      <sheetName val="PGQ _ Mapa de Chuva4"/>
      <sheetName val="FOTOS"/>
      <sheetName val="Boletim de Desempenho Parcial"/>
      <sheetName val="Plan1"/>
      <sheetName val="Resumo Financeiro"/>
    </sheetNames>
    <sheetDataSet>
      <sheetData sheetId="0"/>
      <sheetData sheetId="1" refreshError="1"/>
      <sheetData sheetId="2" refreshError="1"/>
      <sheetData sheetId="3"/>
      <sheetData sheetId="4" refreshError="1"/>
      <sheetData sheetId="5"/>
      <sheetData sheetId="6" refreshError="1"/>
      <sheetData sheetId="7" refreshError="1"/>
      <sheetData sheetId="8" refreshError="1"/>
      <sheetData sheetId="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mapa geografico"/>
      <sheetName val="Medição Acumulada"/>
      <sheetName val="memória de calculo_liquida"/>
      <sheetName val="Planilha Orçamento"/>
      <sheetName val="PGQ _ Mapa de Chuva4"/>
      <sheetName val="FOTOS"/>
      <sheetName val="Boletim de Desempenho Parcial"/>
      <sheetName val="Plan1"/>
    </sheetNames>
    <sheetDataSet>
      <sheetData sheetId="0"/>
      <sheetData sheetId="1"/>
      <sheetData sheetId="2"/>
      <sheetData sheetId="3"/>
      <sheetData sheetId="4"/>
      <sheetData sheetId="5"/>
      <sheetData sheetId="6"/>
      <sheetData sheetId="7"/>
      <sheetData sheetId="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planilha"/>
      <sheetName val="CAPA"/>
      <sheetName val="gráfico"/>
      <sheetName val="ANALISE CUST. INSUMOS"/>
      <sheetName val="padrão salarial"/>
      <sheetName val="insumos"/>
      <sheetName val="Trans_Agua_npav"/>
      <sheetName val="Trans_Agua_pav"/>
      <sheetName val="abc"/>
      <sheetName val="PATO"/>
      <sheetName val="QUANT E CUSTOS"/>
      <sheetName val="plan.preçounit."/>
      <sheetName val="cron.físico"/>
      <sheetName val="qd transp"/>
      <sheetName val="Trans_Loc_Basc_npav_5m3"/>
      <sheetName val="Trans_Loc_Basc_pav_5m3"/>
      <sheetName val="Trans_Com_basc_10"/>
      <sheetName val="Trans_Loc_Basc_npav"/>
      <sheetName val="Trans_loc_basc_pav"/>
      <sheetName val="Trans_com_Carr_Pav"/>
      <sheetName val="comp manual"/>
      <sheetName val="lastro brita bc"/>
      <sheetName val="esc manual"/>
      <sheetName val="concr15bc"/>
      <sheetName val="brita comercial"/>
      <sheetName val="concr10 bc"/>
      <sheetName val="ca25"/>
      <sheetName val="forma_c"/>
      <sheetName val="alvenaria pc"/>
      <sheetName val="argamassa"/>
      <sheetName val="MFC_03"/>
      <sheetName val="DAR_2"/>
      <sheetName val="EDA_1"/>
      <sheetName val="EDA_2"/>
      <sheetName val="DEB_1"/>
      <sheetName val="Hidrossemeadura"/>
      <sheetName val="RRP"/>
      <sheetName val="A_Esc_Carga"/>
      <sheetName val="A_Lim_Jazida"/>
      <sheetName val="A_Expu_Jazida "/>
      <sheetName val="RMFD"/>
      <sheetName val="Solo-cimento"/>
      <sheetName val="imprimação"/>
      <sheetName val="trans_frio_pav_"/>
      <sheetName val="Aq. de CM 30 imp."/>
      <sheetName val="Transp. de CM 30 imp."/>
      <sheetName val="pintura ligação"/>
      <sheetName val="Aq. de RR-1C"/>
      <sheetName val="Tranp. de RR-1C "/>
      <sheetName val="mist.bet.usin.frio"/>
      <sheetName val="Aqui. bet. mist. a frio"/>
      <sheetName val="Transp. mat. bet. usinado a f"/>
      <sheetName val="Rec. do rev. com MBUF"/>
      <sheetName val="trans_quente"/>
      <sheetName val="MBUQ"/>
      <sheetName val="Aq. CAP50-70 "/>
      <sheetName val="Transp.CAP50-70"/>
      <sheetName val="Rec_MBUQ"/>
      <sheetName val="Rec_plataf"/>
      <sheetName val="TB com serra"/>
      <sheetName val="Aquis. RR2C TB"/>
      <sheetName val="Transp. RR2C TB"/>
      <sheetName val="Transporte RR-1C"/>
      <sheetName val="rem.prof.dem.manual"/>
      <sheetName val="Aquisição CM-30. rem. profun"/>
      <sheetName val="Transp. CM-30 rem. profundo"/>
      <sheetName val="Rec mec aterro"/>
      <sheetName val="Rec. man aterro"/>
      <sheetName val="Remoc.CG"/>
      <sheetName val="Aquis RR Selagem"/>
      <sheetName val="Tr RR Selagem"/>
      <sheetName val="Areia comercial"/>
      <sheetName val="Limp. vala"/>
      <sheetName val="Limp. bueiro"/>
      <sheetName val="Desob.bueiro"/>
      <sheetName val="caiação"/>
      <sheetName val="Rem. Barreira"/>
      <sheetName val="Roç. colonião"/>
      <sheetName val="veículo até 100hp"/>
      <sheetName val="Aquisição Emulsão_Micro"/>
      <sheetName val="Transp. Emulsão_Micro"/>
      <sheetName val="Trans_Carr_Pav (cercas)"/>
      <sheetName val="Prancha"/>
      <sheetName val="Mobilização"/>
      <sheetName val="SBRP"/>
      <sheetName val="Arei. Extrai Trat Carre"/>
      <sheetName val="Canteiro"/>
      <sheetName val="LAYOUT_CANTEIRO"/>
      <sheetName val="Plan1"/>
    </sheetNames>
    <sheetDataSet>
      <sheetData sheetId="0"/>
      <sheetData sheetId="1"/>
      <sheetData sheetId="2"/>
      <sheetData sheetId="3"/>
      <sheetData sheetId="4">
        <row r="13">
          <cell r="N13">
            <v>17.312000000000001</v>
          </cell>
        </row>
        <row r="19">
          <cell r="N19">
            <v>12.5905</v>
          </cell>
        </row>
        <row r="23">
          <cell r="N23">
            <v>12.5905</v>
          </cell>
        </row>
        <row r="29">
          <cell r="N29">
            <v>10.492100000000001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Quadro + Gráfico"/>
      <sheetName val="Custo do CM-30"/>
      <sheetName val="Cálculo"/>
      <sheetName val="Preços"/>
      <sheetName val="Desp. Apoio"/>
      <sheetName val="Fresagem de Pista Ago-98"/>
      <sheetName val="memória de calculo_liquida"/>
      <sheetName val="Proposta"/>
      <sheetName val="Carimbo de Nota"/>
      <sheetName val="COMPOS1"/>
      <sheetName val="Viga_Benkellman"/>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P3"/>
      <sheetName val="PLANILHA ATUALIZADA"/>
      <sheetName val="Auxiliar"/>
      <sheetName val="Tela"/>
      <sheetName val="Atualizacao"/>
      <sheetName val="Chuvas"/>
      <sheetName val="Medição"/>
      <sheetName val="RELATA"/>
      <sheetName val="Conc 20"/>
      <sheetName val="CRON.NOVO.ARIPUANA"/>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PRO_08"/>
      <sheetName val="RESUMO_AUT1"/>
      <sheetName val="Custo da Imprimação"/>
      <sheetName val="Custo da Pintura de Lig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usto do CM-30"/>
      <sheetName val="Cálculo"/>
      <sheetName val="Quadro + Gráfico"/>
      <sheetName val="memória de calculo_liquida"/>
      <sheetName val="Preços"/>
      <sheetName val="Desp. Apoio"/>
      <sheetName val="Proposta"/>
      <sheetName val="Carimbo de Nota"/>
      <sheetName val="Fresagem de Pista Ago-98"/>
      <sheetName val="P3"/>
      <sheetName val="PLANILHA ATUALIZADA"/>
      <sheetName val="Auxiliar"/>
      <sheetName val="COMPOS1"/>
      <sheetName val="Viga_Benkellman"/>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08"/>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ANALISES"/>
      <sheetName val="Custo do CM-30"/>
      <sheetName val="Cálculo"/>
      <sheetName val="Quadro + Gráfico"/>
      <sheetName val="Preços"/>
      <sheetName val="Desp. Apo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sheetName val="Curva ABC"/>
      <sheetName val="COMP."/>
      <sheetName val="Aux."/>
      <sheetName val="Cronog"/>
      <sheetName val="Cron.Físico"/>
      <sheetName val="Transp."/>
      <sheetName val="Transp.Bet."/>
      <sheetName val="Mob."/>
      <sheetName val="Equip."/>
      <sheetName val="M.O."/>
      <sheetName val="Mat."/>
      <sheetName val="Índices"/>
      <sheetName val="Aluguel"/>
      <sheetName val="ROSTO"/>
      <sheetName val="7CONT FIN"/>
      <sheetName va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P A T O 99 B"/>
      <sheetName val="Desmat 0,15"/>
    </sheetNames>
    <sheetDataSet>
      <sheetData sheetId="0"/>
      <sheetData sheetId="1"/>
      <sheetData sheetId="2"/>
      <sheetData sheetId="3"/>
      <sheetData sheetId="4" refreshError="1">
        <row r="36">
          <cell r="C36" t="str">
            <v>Engº. ??????????????</v>
          </cell>
        </row>
        <row r="37">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VariáveisOcultas"/>
      <sheetName val="Variáveis"/>
      <sheetName val="Convenções"/>
      <sheetName val="Cortes"/>
      <sheetName val="Cortes Auxiliar"/>
      <sheetName val="Aterros"/>
      <sheetName val="DistDeMassas"/>
      <sheetName val="Consistência"/>
      <sheetName val="DistDeMassasImpressa"/>
      <sheetName val="Qd Quant - Modelo DER"/>
      <sheetName val="Qd Quant - Formato A4"/>
      <sheetName val="Historico"/>
      <sheetName val="Ajuda"/>
      <sheetName val="Oculta"/>
      <sheetName val="TabelaSicro"/>
      <sheetName val="PRO-08"/>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ETIM "/>
      <sheetName val="Ficha de medição"/>
      <sheetName val="Q.I.F."/>
      <sheetName val="PLUVIOM"/>
      <sheetName val="RESUMO"/>
      <sheetName val="2.2.4.Pintura de lig."/>
      <sheetName val="2.2.5.PMQ"/>
      <sheetName val="2.2.5.CBUQ"/>
      <sheetName val="2.2.9.Rem Mat Granular"/>
      <sheetName val="2.2.9.Medição de dop"/>
      <sheetName val="2.6.0.Fresagem"/>
      <sheetName val="3.4.5.DRENO_SUB_SUPERF"/>
      <sheetName val="3.4.9.Sarjeta"/>
      <sheetName val="3.4.9.TUBO O 40"/>
      <sheetName val="6.6.4.Cerca"/>
      <sheetName val="5.2.5.CBUQ"/>
      <sheetName val="5.2.9.RemMatBetum"/>
      <sheetName val="5.3.0.EscavavSoloSemEsgot."/>
      <sheetName val="5.3.1.Escoram"/>
      <sheetName val="5.3.1.Andaimes"/>
      <sheetName val="5.3.3.Concreto15"/>
      <sheetName val="5.3.3.Concreto18"/>
      <sheetName val="5.3.3.ConcretoProjet"/>
      <sheetName val="5.5.5.Aço"/>
      <sheetName val="5.3.3.Forma"/>
      <sheetName val="5.3.9.AcabPedreiro"/>
      <sheetName val="5.3.9.JateamAreia"/>
      <sheetName val="5.3.9.Apicoamento"/>
      <sheetName val="5.3.9.CorteEstConcreto"/>
      <sheetName val="5.3.9.DemEstrConcret"/>
      <sheetName val="7.2.9.Aquis.Mat.Bet. 59ªMP-REV"/>
    </sheetNames>
    <sheetDataSet>
      <sheetData sheetId="0"/>
      <sheetData sheetId="1"/>
      <sheetData sheetId="2"/>
      <sheetData sheetId="3"/>
      <sheetData sheetId="4"/>
      <sheetData sheetId="5">
        <row r="48">
          <cell r="L48">
            <v>47101.5</v>
          </cell>
        </row>
      </sheetData>
      <sheetData sheetId="6">
        <row r="30">
          <cell r="J30">
            <v>86.04498000000001</v>
          </cell>
        </row>
        <row r="39">
          <cell r="O39">
            <v>2458.4279999999999</v>
          </cell>
        </row>
      </sheetData>
      <sheetData sheetId="7">
        <row r="43">
          <cell r="J43">
            <v>225.33681599999997</v>
          </cell>
        </row>
      </sheetData>
      <sheetData sheetId="8">
        <row r="49">
          <cell r="L49">
            <v>408.01151999999996</v>
          </cell>
        </row>
      </sheetData>
      <sheetData sheetId="9">
        <row r="49">
          <cell r="I49">
            <v>1.245527184</v>
          </cell>
        </row>
      </sheetData>
      <sheetData sheetId="10"/>
      <sheetData sheetId="11">
        <row r="117">
          <cell r="I117">
            <v>3300.0500000000006</v>
          </cell>
        </row>
      </sheetData>
      <sheetData sheetId="12"/>
      <sheetData sheetId="13">
        <row r="52">
          <cell r="I52">
            <v>4</v>
          </cell>
        </row>
      </sheetData>
      <sheetData sheetId="14">
        <row r="56">
          <cell r="K56">
            <v>26663.5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ETIM "/>
      <sheetName val="Ficha de medição"/>
      <sheetName val="Q.I.F."/>
      <sheetName val="PLUVIOM"/>
      <sheetName val="Planilha PI+R"/>
      <sheetName val="RESUMO"/>
      <sheetName val="2.2.4.Pintura de lig."/>
      <sheetName val="2.2.5.PMQ"/>
      <sheetName val="2.2.5.CBUQ"/>
      <sheetName val="2.2.9.Rem Mat Granular"/>
      <sheetName val="2.2.9.Medição de dop"/>
      <sheetName val="2.6.0.Fresagem"/>
      <sheetName val="3.4.5.DRENO_SUB_SUPERF"/>
      <sheetName val="3.4.9.Sarjeta"/>
      <sheetName val="3.4.9.TUBO O 40"/>
      <sheetName val="6.6.4.Cerca"/>
      <sheetName val="5.2.9.RemMatBetum"/>
      <sheetName val="5.3.0.EscavavSoloSemEsgot."/>
      <sheetName val="5.3.1.Escoram"/>
      <sheetName val="5.3.1.Andaimes"/>
      <sheetName val="5.3.9.JateamAreia"/>
      <sheetName val="5.3.9.Apicoamento"/>
      <sheetName val="5.3.9.CorteEstConcreto"/>
      <sheetName val="5.3.9.DemEstrConcret"/>
      <sheetName val="7.2.9.Aquis.Mat.Bet. 59ªMP-REV"/>
      <sheetName val="2.2.2.SUB_BASE_SEG"/>
      <sheetName val="2.2.0.Regularizacao"/>
      <sheetName val="2.2.2.BASESEG30%ARE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0">
          <cell r="J30">
            <v>199.13264000000001</v>
          </cell>
        </row>
      </sheetData>
      <sheetData sheetId="8" refreshError="1">
        <row r="43">
          <cell r="J43">
            <v>265.19196000000005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 val="PRO-08"/>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M-CBMI"/>
      <sheetName val="MAT-BET"/>
      <sheetName val="REL-AC"/>
      <sheetName val="PLUVIOM"/>
      <sheetName val="TAPA BURACO"/>
      <sheetName val="RECOMP REVESTIMENTO"/>
      <sheetName val="LIMP MEIO FIO"/>
      <sheetName val="LIMP VALETAS"/>
      <sheetName val="REMOCAO MEC BAR"/>
      <sheetName val="REMOCAO MEC BAR (2)"/>
      <sheetName val="M.OBRA MARCO"/>
      <sheetName val="RESUMO "/>
      <sheetName val="WILSON"/>
      <sheetName val="H-HORAS MARCO"/>
      <sheetName val="acertos"/>
      <sheetName val="CONT MAT BET"/>
      <sheetName val="QUADRO COMPARATIVO"/>
      <sheetName val="Especif"/>
    </sheetNames>
    <sheetDataSet>
      <sheetData sheetId="0">
        <row r="2">
          <cell r="U2" t="str">
            <v>FOLHA 01</v>
          </cell>
        </row>
        <row r="7">
          <cell r="S7" t="str">
            <v xml:space="preserve">             QUADRO DE INDICADORES FISICOS  </v>
          </cell>
        </row>
        <row r="9">
          <cell r="S9" t="str">
            <v xml:space="preserve"> FIRMA    :  CBEMI- CONSTRUTORA BRASILEIRA E  MINERADORA LTDA</v>
          </cell>
        </row>
        <row r="10">
          <cell r="S10" t="str">
            <v xml:space="preserve"> CONTRATO :  PD -16.001/97-00          MEDICAO :</v>
          </cell>
          <cell r="T10" t="str">
            <v xml:space="preserve"> 61a. M.P.</v>
          </cell>
        </row>
        <row r="11">
          <cell r="S11" t="str">
            <v xml:space="preserve"> SERVICOS:     EXECUTADOS ATE:31/03/02  PERIODO LIQUIDO  01/03/02 A 31/03/02</v>
          </cell>
        </row>
        <row r="13">
          <cell r="T13" t="str">
            <v>UNIDADE</v>
          </cell>
          <cell r="U13" t="str">
            <v>QUANTIDADE</v>
          </cell>
        </row>
        <row r="15">
          <cell r="S15" t="str">
            <v xml:space="preserve"> - TAPA BURACO</v>
          </cell>
          <cell r="T15" t="str">
            <v>1000 M3</v>
          </cell>
          <cell r="U15">
            <v>4.2</v>
          </cell>
        </row>
        <row r="16">
          <cell r="S16" t="str">
            <v xml:space="preserve"> - LIMPEZA DE SARGETA E MEIO-FIO</v>
          </cell>
          <cell r="T16" t="str">
            <v>Km</v>
          </cell>
          <cell r="U16">
            <v>573.39</v>
          </cell>
        </row>
        <row r="17">
          <cell r="S17" t="str">
            <v xml:space="preserve"> - ROÇADA</v>
          </cell>
          <cell r="T17" t="str">
            <v>HA</v>
          </cell>
          <cell r="U17">
            <v>818.22</v>
          </cell>
        </row>
        <row r="18">
          <cell r="H18">
            <v>0</v>
          </cell>
          <cell r="S18" t="str">
            <v xml:space="preserve"> - RECOMPOSICAO DO REVESTIMENTO</v>
          </cell>
          <cell r="T18" t="str">
            <v>KM</v>
          </cell>
          <cell r="U18">
            <v>53.38</v>
          </cell>
        </row>
        <row r="19">
          <cell r="S19" t="str">
            <v xml:space="preserve"> - SINALIZACAO</v>
          </cell>
          <cell r="T19" t="str">
            <v>KM</v>
          </cell>
          <cell r="U19">
            <v>112.7</v>
          </cell>
        </row>
        <row r="20">
          <cell r="S20" t="str">
            <v xml:space="preserve"> - RECOMPOSICAO DE EROSAO</v>
          </cell>
          <cell r="T20" t="str">
            <v>1000 M3</v>
          </cell>
          <cell r="U20">
            <v>16.41</v>
          </cell>
        </row>
        <row r="41">
          <cell r="S41" t="str">
            <v>CERTIFICO QUE O(S) SERVIÇO(S) ACIMA DISCRIMINADOS FOI(FORAM) EFETUADO(S):</v>
          </cell>
        </row>
        <row r="45">
          <cell r="T45" t="str">
            <v>EM, 01/03/2002</v>
          </cell>
        </row>
        <row r="50">
          <cell r="S50" t="str">
            <v>_______________________          ____________________________    _________________________</v>
          </cell>
        </row>
        <row r="51">
          <cell r="S51" t="str">
            <v>ENG. GERVASIO MARCINICHEN               ENG. IZALDO CARLOS KONDLATSCH       ENG . WAGNER  FERNANDO FABRE</v>
          </cell>
        </row>
      </sheetData>
      <sheetData sheetId="1">
        <row r="18">
          <cell r="H18">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ódigos"/>
      <sheetName val="Plan1"/>
      <sheetName val="PRO-08"/>
      <sheetName val="PRO_08"/>
    </sheetNames>
    <sheetDataSet>
      <sheetData sheetId="0"/>
      <sheetData sheetId="1" refreshError="1">
        <row r="5">
          <cell r="B5" t="str">
            <v>APLICAR PERCEN-</v>
          </cell>
          <cell r="M5">
            <v>3</v>
          </cell>
          <cell r="O5" t="str">
            <v>BANCO E SANEAGO</v>
          </cell>
        </row>
        <row r="6">
          <cell r="B6" t="str">
            <v>TUAIS PADRÕES</v>
          </cell>
          <cell r="M6">
            <v>4</v>
          </cell>
          <cell r="O6" t="str">
            <v>BANCO E PREFEITURA</v>
          </cell>
        </row>
        <row r="7">
          <cell r="B7" t="str">
            <v>S</v>
          </cell>
          <cell r="M7">
            <v>0</v>
          </cell>
          <cell r="O7" t="str">
            <v>SANEAGO E PREFEITURA</v>
          </cell>
        </row>
        <row r="8">
          <cell r="B8" t="str">
            <v>CÓDIGO DO CONTRATANTE</v>
          </cell>
          <cell r="M8">
            <v>6</v>
          </cell>
          <cell r="O8" t="str">
            <v>BANCO</v>
          </cell>
        </row>
        <row r="9">
          <cell r="B9" t="str">
            <v>DA MEDIÇÃO ATUAL</v>
          </cell>
          <cell r="M9">
            <v>0</v>
          </cell>
          <cell r="O9" t="str">
            <v>SANEAGO</v>
          </cell>
        </row>
        <row r="10">
          <cell r="B10">
            <v>1</v>
          </cell>
          <cell r="K10">
            <v>0</v>
          </cell>
          <cell r="M10">
            <v>0</v>
          </cell>
          <cell r="O10" t="str">
            <v>PREFEITURA</v>
          </cell>
        </row>
        <row r="11">
          <cell r="B11" t="str">
            <v>BANCO</v>
          </cell>
          <cell r="O11" t="str">
            <v>NÃO MEDIR</v>
          </cell>
        </row>
        <row r="13">
          <cell r="B13" t="str">
            <v>CÓD.</v>
          </cell>
          <cell r="C13" t="str">
            <v>CONTRATANTES</v>
          </cell>
        </row>
        <row r="14">
          <cell r="B14">
            <v>1</v>
          </cell>
          <cell r="C14" t="str">
            <v>BANCO</v>
          </cell>
        </row>
        <row r="15">
          <cell r="B15">
            <v>2</v>
          </cell>
          <cell r="C15" t="str">
            <v>SANEAGO</v>
          </cell>
        </row>
        <row r="16">
          <cell r="B16">
            <v>3</v>
          </cell>
          <cell r="C16" t="str">
            <v>PREFEITURA</v>
          </cell>
        </row>
        <row r="22">
          <cell r="B22" t="str">
            <v>VALOR</v>
          </cell>
          <cell r="C22" t="str">
            <v>CONDIÇÕES</v>
          </cell>
          <cell r="N22">
            <v>0</v>
          </cell>
        </row>
        <row r="23">
          <cell r="B23" t="str">
            <v>S</v>
          </cell>
          <cell r="C23" t="str">
            <v>MEDIÇÃO (S/N)</v>
          </cell>
          <cell r="F23" t="str">
            <v>02-01-02</v>
          </cell>
          <cell r="G23">
            <v>2</v>
          </cell>
        </row>
        <row r="24">
          <cell r="B24">
            <v>3</v>
          </cell>
          <cell r="C24" t="str">
            <v>RAMPA MEDIÇÃO</v>
          </cell>
          <cell r="F24" t="str">
            <v>02-01-02</v>
          </cell>
          <cell r="G24" t="str">
            <v>MAIO/2002</v>
          </cell>
        </row>
        <row r="25">
          <cell r="B25">
            <v>6</v>
          </cell>
          <cell r="C25" t="str">
            <v>RAMPA EXECUÇÃO</v>
          </cell>
          <cell r="F25" t="str">
            <v>02-01-02</v>
          </cell>
          <cell r="G25" t="str">
            <v>01 A 31/05/2002</v>
          </cell>
        </row>
        <row r="26">
          <cell r="B26">
            <v>0.4</v>
          </cell>
          <cell r="C26" t="str">
            <v>PROF. ADIC. P/ MED.</v>
          </cell>
          <cell r="F26" t="str">
            <v>02-01-02</v>
          </cell>
          <cell r="G26">
            <v>37412</v>
          </cell>
        </row>
        <row r="27">
          <cell r="B27">
            <v>0</v>
          </cell>
          <cell r="C27" t="str">
            <v>PROF. ADIC. P/ EXEC.</v>
          </cell>
          <cell r="F27" t="str">
            <v>02-01-02</v>
          </cell>
          <cell r="G27">
            <v>166.93799999999999</v>
          </cell>
        </row>
        <row r="28">
          <cell r="B28" t="str">
            <v>S</v>
          </cell>
          <cell r="C28" t="str">
            <v>MOSTRAR DT</v>
          </cell>
          <cell r="F28" t="str">
            <v>02-01-02</v>
          </cell>
          <cell r="G28">
            <v>170.988</v>
          </cell>
        </row>
        <row r="29">
          <cell r="F29" t="str">
            <v>02-01-02</v>
          </cell>
          <cell r="G29">
            <v>162.203</v>
          </cell>
        </row>
        <row r="30">
          <cell r="F30" t="str">
            <v>02-01-02</v>
          </cell>
          <cell r="G30">
            <v>0</v>
          </cell>
        </row>
        <row r="31">
          <cell r="F31" t="str">
            <v>02-01-02</v>
          </cell>
          <cell r="G31">
            <v>0</v>
          </cell>
        </row>
        <row r="32">
          <cell r="F32">
            <v>0</v>
          </cell>
          <cell r="G32" t="str">
            <v>(TODOS)</v>
          </cell>
        </row>
        <row r="33">
          <cell r="F33">
            <v>1</v>
          </cell>
          <cell r="G33" t="str">
            <v>BANCO</v>
          </cell>
        </row>
        <row r="34">
          <cell r="F34">
            <v>0</v>
          </cell>
          <cell r="G34" t="str">
            <v>(TODAS)</v>
          </cell>
        </row>
        <row r="35">
          <cell r="F35">
            <v>2</v>
          </cell>
          <cell r="G35" t="str">
            <v>PAVIMENTAÇÃO URBANA</v>
          </cell>
        </row>
        <row r="36">
          <cell r="F36" t="str">
            <v>-</v>
          </cell>
          <cell r="G36" t="str">
            <v>PLANALTINA, GO</v>
          </cell>
        </row>
        <row r="37">
          <cell r="F37">
            <v>2</v>
          </cell>
          <cell r="G37" t="str">
            <v>SEPLAN-2000</v>
          </cell>
        </row>
        <row r="38">
          <cell r="F38" t="str">
            <v>-</v>
          </cell>
          <cell r="G38" t="str">
            <v>Ademir Menezes</v>
          </cell>
        </row>
      </sheetData>
      <sheetData sheetId="2" refreshError="1"/>
      <sheetData sheetId="3" refreshError="1"/>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Diagrama"/>
      <sheetName val="DMT"/>
      <sheetName val="PATO"/>
      <sheetName val="Quantidades"/>
      <sheetName val="transporte"/>
      <sheetName val="Cronograma"/>
      <sheetName val="Cronograma (2)"/>
      <sheetName val="Quant."/>
      <sheetName val="ABC Sv"/>
      <sheetName val="mobilização"/>
      <sheetName val="prancha"/>
      <sheetName val="canteiro"/>
      <sheetName val="layout"/>
      <sheetName val="ANP"/>
      <sheetName val="trans_betum_CGB"/>
      <sheetName val="Micro"/>
      <sheetName val="MBUQ"/>
      <sheetName val="pint_lig"/>
      <sheetName val="imprimação"/>
      <sheetName val="TSD"/>
      <sheetName val="Correção"/>
      <sheetName val="SICRO"/>
      <sheetName val="SICRO2"/>
      <sheetName val="inventário"/>
    </sheetNames>
    <sheetDataSet>
      <sheetData sheetId="0"/>
      <sheetData sheetId="1">
        <row r="45">
          <cell r="E45">
            <v>7</v>
          </cell>
        </row>
        <row r="46">
          <cell r="E46">
            <v>27.43</v>
          </cell>
        </row>
        <row r="47">
          <cell r="E47">
            <v>5.2000000000000455</v>
          </cell>
        </row>
        <row r="49">
          <cell r="E49">
            <v>24.2</v>
          </cell>
        </row>
        <row r="51">
          <cell r="E51">
            <v>15</v>
          </cell>
        </row>
        <row r="52">
          <cell r="E52">
            <v>5.1000000000000227</v>
          </cell>
        </row>
        <row r="53">
          <cell r="E53">
            <v>3</v>
          </cell>
        </row>
      </sheetData>
      <sheetData sheetId="2"/>
      <sheetData sheetId="3"/>
      <sheetData sheetId="4"/>
      <sheetData sheetId="5"/>
      <sheetData sheetId="6"/>
      <sheetData sheetId="7"/>
      <sheetData sheetId="8"/>
      <sheetData sheetId="9"/>
      <sheetData sheetId="10"/>
      <sheetData sheetId="11"/>
      <sheetData sheetId="12"/>
      <sheetData sheetId="13"/>
      <sheetData sheetId="14">
        <row r="6">
          <cell r="A6" t="str">
            <v>AM101</v>
          </cell>
        </row>
      </sheetData>
      <sheetData sheetId="15"/>
      <sheetData sheetId="16"/>
      <sheetData sheetId="17"/>
      <sheetData sheetId="18"/>
      <sheetData sheetId="19"/>
      <sheetData sheetId="20"/>
      <sheetData sheetId="21"/>
      <sheetData sheetId="22">
        <row r="8">
          <cell r="B8" t="str">
            <v>2 S 01 000 00</v>
          </cell>
        </row>
      </sheetData>
      <sheetData sheetId="23"/>
      <sheetData sheetId="24"/>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Diagrama"/>
      <sheetName val="DMT"/>
      <sheetName val="PATO"/>
      <sheetName val="Quantidades"/>
      <sheetName val="transporte"/>
      <sheetName val="Cronograma"/>
      <sheetName val="Cronograma (2)"/>
      <sheetName val="Quant."/>
      <sheetName val="ABC Sv"/>
      <sheetName val="mobilização"/>
      <sheetName val="prancha"/>
      <sheetName val="canteiro"/>
      <sheetName val="layout"/>
      <sheetName val="ANP"/>
      <sheetName val="trans_betum_CGB"/>
      <sheetName val="Micro"/>
      <sheetName val="MBUQ"/>
      <sheetName val="pint_lig"/>
      <sheetName val="imprimação"/>
      <sheetName val="TSD"/>
      <sheetName val="Correção"/>
      <sheetName val="SICRO"/>
      <sheetName val="SICRO2"/>
      <sheetName val="inventário"/>
    </sheetNames>
    <sheetDataSet>
      <sheetData sheetId="0"/>
      <sheetData sheetId="1">
        <row r="45">
          <cell r="E45">
            <v>7</v>
          </cell>
        </row>
        <row r="46">
          <cell r="E46">
            <v>27.43</v>
          </cell>
        </row>
        <row r="47">
          <cell r="E47">
            <v>5.2000000000000455</v>
          </cell>
        </row>
        <row r="49">
          <cell r="E49">
            <v>24.2</v>
          </cell>
        </row>
        <row r="50">
          <cell r="E50">
            <v>6.8999999999999773</v>
          </cell>
        </row>
        <row r="51">
          <cell r="E51">
            <v>15</v>
          </cell>
        </row>
        <row r="52">
          <cell r="E52">
            <v>5.1000000000000227</v>
          </cell>
        </row>
        <row r="53">
          <cell r="E53">
            <v>3</v>
          </cell>
        </row>
      </sheetData>
      <sheetData sheetId="2"/>
      <sheetData sheetId="3"/>
      <sheetData sheetId="4"/>
      <sheetData sheetId="5"/>
      <sheetData sheetId="6"/>
      <sheetData sheetId="7"/>
      <sheetData sheetId="8"/>
      <sheetData sheetId="9"/>
      <sheetData sheetId="10"/>
      <sheetData sheetId="11"/>
      <sheetData sheetId="12"/>
      <sheetData sheetId="13"/>
      <sheetData sheetId="14">
        <row r="6">
          <cell r="A6" t="str">
            <v>AM101</v>
          </cell>
        </row>
      </sheetData>
      <sheetData sheetId="15"/>
      <sheetData sheetId="16"/>
      <sheetData sheetId="17"/>
      <sheetData sheetId="18"/>
      <sheetData sheetId="19"/>
      <sheetData sheetId="20"/>
      <sheetData sheetId="21"/>
      <sheetData sheetId="22">
        <row r="8">
          <cell r="B8" t="str">
            <v>2 S 01 000 00</v>
          </cell>
        </row>
      </sheetData>
      <sheetData sheetId="23"/>
      <sheetData sheetId="24"/>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ativo"/>
      <sheetName val="Quadro Geral"/>
      <sheetName val="Especificações Tecnicas DNER"/>
      <sheetName val="PRO-08"/>
      <sheetName val="2.2.5.CBUQ"/>
      <sheetName val="2.2.5.PMQ"/>
      <sheetName val="Plan1"/>
    </sheetNames>
    <sheetDataSet>
      <sheetData sheetId="0" refreshError="1"/>
      <sheetData sheetId="1" refreshError="1">
        <row r="1">
          <cell r="A1" t="str">
            <v>DNIT - Sistema de Custos Rodoviários</v>
          </cell>
          <cell r="D1" t="str">
            <v>Sicro2</v>
          </cell>
          <cell r="H1" t="str">
            <v>Esp. Técnica</v>
          </cell>
        </row>
        <row r="2">
          <cell r="A2" t="str">
            <v>Atividades Auxiliares</v>
          </cell>
          <cell r="D2" t="str">
            <v>Minas Gerais</v>
          </cell>
          <cell r="H2" t="str">
            <v>Minas Gerais</v>
          </cell>
        </row>
        <row r="3">
          <cell r="A3" t="str">
            <v>Resumo dos Custos Unitários de Referência: Maio de 2005</v>
          </cell>
          <cell r="D3" t="str">
            <v>RCtR0330</v>
          </cell>
          <cell r="H3" t="str">
            <v>=</v>
          </cell>
        </row>
        <row r="5">
          <cell r="A5" t="str">
            <v>Código</v>
          </cell>
          <cell r="C5" t="str">
            <v>Atividade / Serviço</v>
          </cell>
          <cell r="D5" t="str">
            <v>Unidade</v>
          </cell>
          <cell r="F5" t="str">
            <v>Preço Unitário</v>
          </cell>
          <cell r="H5" t="str">
            <v>Código</v>
          </cell>
        </row>
        <row r="6">
          <cell r="D6" t="str">
            <v>Und</v>
          </cell>
          <cell r="E6" t="str">
            <v>Direto</v>
          </cell>
          <cell r="F6" t="str">
            <v>LDI</v>
          </cell>
          <cell r="G6" t="str">
            <v>Total</v>
          </cell>
        </row>
        <row r="8">
          <cell r="A8" t="str">
            <v>1 A 00 001 00</v>
          </cell>
          <cell r="B8" t="str">
            <v>-</v>
          </cell>
          <cell r="C8" t="str">
            <v>Transporte local c/ basc. 5 m3 rodov. não pav.</v>
          </cell>
          <cell r="D8" t="str">
            <v>tkm</v>
          </cell>
          <cell r="E8">
            <v>0.46</v>
          </cell>
          <cell r="F8">
            <v>0</v>
          </cell>
          <cell r="G8">
            <v>0.46</v>
          </cell>
          <cell r="H8" t="str">
            <v>-</v>
          </cell>
        </row>
        <row r="9">
          <cell r="A9" t="str">
            <v>1 A 00 001 05</v>
          </cell>
          <cell r="B9" t="str">
            <v>-</v>
          </cell>
          <cell r="C9" t="str">
            <v>Transp. local c/ basc. 10m3 rodov. não pav (const)</v>
          </cell>
          <cell r="D9" t="str">
            <v>tkm</v>
          </cell>
          <cell r="E9">
            <v>0.42</v>
          </cell>
          <cell r="F9">
            <v>0</v>
          </cell>
          <cell r="G9">
            <v>0.42</v>
          </cell>
          <cell r="H9" t="str">
            <v>-</v>
          </cell>
        </row>
        <row r="10">
          <cell r="A10" t="str">
            <v>1 A 00 001 06</v>
          </cell>
          <cell r="B10" t="str">
            <v>-</v>
          </cell>
          <cell r="C10" t="str">
            <v>Transp. local c/ basc. 10m3 rodov. não pav (consv)</v>
          </cell>
          <cell r="D10" t="str">
            <v>tkm</v>
          </cell>
          <cell r="E10">
            <v>0.5</v>
          </cell>
          <cell r="F10">
            <v>0</v>
          </cell>
          <cell r="G10">
            <v>0.5</v>
          </cell>
          <cell r="H10" t="str">
            <v>-</v>
          </cell>
        </row>
        <row r="11">
          <cell r="A11" t="str">
            <v>1 A 00 001 07</v>
          </cell>
          <cell r="B11" t="str">
            <v>-</v>
          </cell>
          <cell r="C11" t="str">
            <v>Transp. local c/ basc. 10m3 rodov. não pav (restr)</v>
          </cell>
          <cell r="D11" t="str">
            <v>tkm</v>
          </cell>
          <cell r="E11">
            <v>0.49</v>
          </cell>
          <cell r="F11">
            <v>0</v>
          </cell>
          <cell r="G11">
            <v>0.49</v>
          </cell>
          <cell r="H11" t="str">
            <v>-</v>
          </cell>
        </row>
        <row r="12">
          <cell r="A12" t="str">
            <v>1 A 00 001 08</v>
          </cell>
          <cell r="B12" t="str">
            <v>-</v>
          </cell>
          <cell r="C12" t="str">
            <v>Transporte local c/ basc. p/ rocha rodov. não pav.</v>
          </cell>
          <cell r="D12" t="str">
            <v>tkm</v>
          </cell>
          <cell r="E12">
            <v>0.62</v>
          </cell>
          <cell r="F12">
            <v>0</v>
          </cell>
          <cell r="G12">
            <v>0.62</v>
          </cell>
          <cell r="H12" t="str">
            <v>-</v>
          </cell>
        </row>
        <row r="13">
          <cell r="A13" t="str">
            <v>1 A 00 001 40</v>
          </cell>
          <cell r="B13" t="str">
            <v>-</v>
          </cell>
          <cell r="C13" t="str">
            <v>Transp. local c/ carroceria 15 t rodov. não pav.</v>
          </cell>
          <cell r="D13" t="str">
            <v>tkm</v>
          </cell>
          <cell r="E13">
            <v>0.53</v>
          </cell>
          <cell r="F13">
            <v>0</v>
          </cell>
          <cell r="G13">
            <v>0.53</v>
          </cell>
          <cell r="H13" t="str">
            <v>-</v>
          </cell>
        </row>
        <row r="14">
          <cell r="A14" t="str">
            <v>1 A 00 001 41</v>
          </cell>
          <cell r="B14" t="str">
            <v>-</v>
          </cell>
          <cell r="C14" t="str">
            <v>Transporte local c/ carroceria 4t rodov. não pav.</v>
          </cell>
          <cell r="D14" t="str">
            <v>tkm</v>
          </cell>
          <cell r="E14">
            <v>0.66</v>
          </cell>
          <cell r="F14">
            <v>0</v>
          </cell>
          <cell r="G14">
            <v>0.66</v>
          </cell>
          <cell r="H14" t="str">
            <v>-</v>
          </cell>
        </row>
        <row r="15">
          <cell r="A15" t="str">
            <v>1 A 00 001 50</v>
          </cell>
          <cell r="B15" t="str">
            <v>-</v>
          </cell>
          <cell r="C15" t="str">
            <v>Transporte local c/ betoneira rodov. não pav.</v>
          </cell>
          <cell r="D15" t="str">
            <v>tkm</v>
          </cell>
          <cell r="E15">
            <v>0.62</v>
          </cell>
          <cell r="F15">
            <v>0</v>
          </cell>
          <cell r="G15">
            <v>0.62</v>
          </cell>
          <cell r="H15" t="str">
            <v>-</v>
          </cell>
        </row>
        <row r="16">
          <cell r="A16" t="str">
            <v>1 A 00 001 60</v>
          </cell>
          <cell r="B16" t="str">
            <v>-</v>
          </cell>
          <cell r="C16" t="str">
            <v>Transp. local c/ carroc. c/ guind. rodov. não pav.</v>
          </cell>
          <cell r="D16" t="str">
            <v>tkm</v>
          </cell>
          <cell r="E16">
            <v>0.71</v>
          </cell>
          <cell r="F16">
            <v>0</v>
          </cell>
          <cell r="G16">
            <v>0.71</v>
          </cell>
          <cell r="H16" t="str">
            <v>-</v>
          </cell>
        </row>
        <row r="17">
          <cell r="A17" t="str">
            <v>1 A 00 001 90</v>
          </cell>
          <cell r="B17" t="str">
            <v>-</v>
          </cell>
          <cell r="C17" t="str">
            <v>Transporte comercial c/ carroc. rodov. não pav.</v>
          </cell>
          <cell r="D17" t="str">
            <v>tkm</v>
          </cell>
          <cell r="E17">
            <v>0.32</v>
          </cell>
          <cell r="F17">
            <v>0</v>
          </cell>
          <cell r="G17">
            <v>0.32</v>
          </cell>
          <cell r="H17" t="str">
            <v>-</v>
          </cell>
        </row>
        <row r="18">
          <cell r="A18" t="str">
            <v>1 A 00 001 91</v>
          </cell>
          <cell r="B18" t="str">
            <v>-</v>
          </cell>
          <cell r="C18" t="str">
            <v>Transporte comercial c/ basc. 10m3 rod. não pav.</v>
          </cell>
          <cell r="D18" t="str">
            <v>tkm</v>
          </cell>
          <cell r="E18">
            <v>0.33</v>
          </cell>
          <cell r="F18">
            <v>0</v>
          </cell>
          <cell r="G18">
            <v>0.33</v>
          </cell>
          <cell r="H18" t="str">
            <v>-</v>
          </cell>
        </row>
        <row r="19">
          <cell r="A19" t="str">
            <v>1 A 00 002 00</v>
          </cell>
          <cell r="B19" t="str">
            <v>-</v>
          </cell>
          <cell r="C19" t="str">
            <v>Transporte local c/ basc. 5m3 rodov. pav.</v>
          </cell>
          <cell r="D19" t="str">
            <v>tkm</v>
          </cell>
          <cell r="E19">
            <v>0.37</v>
          </cell>
          <cell r="F19">
            <v>0</v>
          </cell>
          <cell r="G19">
            <v>0.37</v>
          </cell>
          <cell r="H19" t="str">
            <v>-</v>
          </cell>
        </row>
        <row r="20">
          <cell r="A20" t="str">
            <v>1 A 00 002 03</v>
          </cell>
          <cell r="B20" t="str">
            <v>-</v>
          </cell>
          <cell r="C20" t="str">
            <v>Transp. local material para remendos</v>
          </cell>
          <cell r="D20" t="str">
            <v>tkm</v>
          </cell>
          <cell r="E20">
            <v>0.75</v>
          </cell>
          <cell r="F20">
            <v>0</v>
          </cell>
          <cell r="G20">
            <v>0.75</v>
          </cell>
          <cell r="H20" t="str">
            <v>-</v>
          </cell>
        </row>
        <row r="21">
          <cell r="A21" t="str">
            <v>1 A 00 002 05</v>
          </cell>
          <cell r="B21" t="str">
            <v>-</v>
          </cell>
          <cell r="C21" t="str">
            <v>Transp. local c/ basc. 10m3 rodov. pav. (const)</v>
          </cell>
          <cell r="D21" t="str">
            <v>tkm</v>
          </cell>
          <cell r="E21">
            <v>0.33</v>
          </cell>
          <cell r="F21">
            <v>0</v>
          </cell>
          <cell r="G21">
            <v>0.33</v>
          </cell>
          <cell r="H21" t="str">
            <v>-</v>
          </cell>
        </row>
        <row r="22">
          <cell r="A22" t="str">
            <v>1 A 00 002 06</v>
          </cell>
          <cell r="B22" t="str">
            <v>-</v>
          </cell>
          <cell r="C22" t="str">
            <v>Transp. local c/ basc. 10m3 rodov. pav. (consv)</v>
          </cell>
          <cell r="D22" t="str">
            <v>tkm</v>
          </cell>
          <cell r="E22">
            <v>0.38</v>
          </cell>
          <cell r="F22">
            <v>0</v>
          </cell>
          <cell r="G22">
            <v>0.38</v>
          </cell>
          <cell r="H22" t="str">
            <v>-</v>
          </cell>
        </row>
        <row r="23">
          <cell r="A23" t="str">
            <v>1 A 00 002 07</v>
          </cell>
          <cell r="B23" t="str">
            <v>-</v>
          </cell>
          <cell r="C23" t="str">
            <v>Transp. local c/ basc. 10m3 rodov. pav. (restr)</v>
          </cell>
          <cell r="D23" t="str">
            <v>tkm</v>
          </cell>
          <cell r="E23">
            <v>0.37</v>
          </cell>
          <cell r="F23">
            <v>0</v>
          </cell>
          <cell r="G23">
            <v>0.37</v>
          </cell>
          <cell r="H23" t="str">
            <v>-</v>
          </cell>
        </row>
        <row r="24">
          <cell r="A24" t="str">
            <v>1 A 00 002 08</v>
          </cell>
          <cell r="B24" t="str">
            <v>-</v>
          </cell>
          <cell r="C24" t="str">
            <v>Transporte local c/ basc. p/ rocha rodov. pav.</v>
          </cell>
          <cell r="D24" t="str">
            <v>tkm</v>
          </cell>
          <cell r="E24">
            <v>0.47</v>
          </cell>
          <cell r="F24">
            <v>0</v>
          </cell>
          <cell r="G24">
            <v>0.47</v>
          </cell>
          <cell r="H24" t="str">
            <v>-</v>
          </cell>
        </row>
        <row r="25">
          <cell r="A25" t="str">
            <v>1 A 00 002 40</v>
          </cell>
          <cell r="B25" t="str">
            <v>-</v>
          </cell>
          <cell r="C25" t="str">
            <v>Transporte local c/ carroceria 15 t rodov. pav.</v>
          </cell>
          <cell r="D25" t="str">
            <v>tkm</v>
          </cell>
          <cell r="E25">
            <v>0.39</v>
          </cell>
          <cell r="F25">
            <v>0</v>
          </cell>
          <cell r="G25">
            <v>0.39</v>
          </cell>
          <cell r="H25" t="str">
            <v>-</v>
          </cell>
        </row>
        <row r="26">
          <cell r="A26" t="str">
            <v>1 A 00 002 41</v>
          </cell>
          <cell r="B26" t="str">
            <v>-</v>
          </cell>
          <cell r="C26" t="str">
            <v>Transporte local c/ carroceria 4t rodov. pav.</v>
          </cell>
          <cell r="D26" t="str">
            <v>tkm</v>
          </cell>
          <cell r="E26">
            <v>0.52</v>
          </cell>
          <cell r="F26">
            <v>0</v>
          </cell>
          <cell r="G26">
            <v>0.52</v>
          </cell>
          <cell r="H26" t="str">
            <v>-</v>
          </cell>
        </row>
        <row r="27">
          <cell r="A27" t="str">
            <v>1 A 00 002 50</v>
          </cell>
          <cell r="B27" t="str">
            <v>-</v>
          </cell>
          <cell r="C27" t="str">
            <v>Transporte local c/ betoneira rodov. pav.</v>
          </cell>
          <cell r="D27" t="str">
            <v>tkm</v>
          </cell>
          <cell r="E27">
            <v>0.46</v>
          </cell>
          <cell r="F27">
            <v>0</v>
          </cell>
          <cell r="G27">
            <v>0.46</v>
          </cell>
          <cell r="H27" t="str">
            <v>-</v>
          </cell>
        </row>
        <row r="28">
          <cell r="A28" t="str">
            <v>1 A 00 002 60</v>
          </cell>
          <cell r="B28" t="str">
            <v>-</v>
          </cell>
          <cell r="C28" t="str">
            <v>Transp. local c/ carroceria c/ guind. rodov. pav.</v>
          </cell>
          <cell r="D28" t="str">
            <v>tkm</v>
          </cell>
          <cell r="E28">
            <v>0.63</v>
          </cell>
          <cell r="F28">
            <v>0</v>
          </cell>
          <cell r="G28">
            <v>0.63</v>
          </cell>
          <cell r="H28" t="str">
            <v>-</v>
          </cell>
        </row>
        <row r="29">
          <cell r="A29" t="str">
            <v>1 A 00 002 90</v>
          </cell>
          <cell r="B29" t="str">
            <v>-</v>
          </cell>
          <cell r="C29" t="str">
            <v>Transporte comercial c/ carroceria rodov. pav.</v>
          </cell>
          <cell r="D29" t="str">
            <v>tkm</v>
          </cell>
          <cell r="E29">
            <v>0.21</v>
          </cell>
          <cell r="F29">
            <v>0</v>
          </cell>
          <cell r="G29">
            <v>0.21</v>
          </cell>
          <cell r="H29" t="str">
            <v>-</v>
          </cell>
        </row>
        <row r="30">
          <cell r="A30" t="str">
            <v>1 A 00 002 91</v>
          </cell>
          <cell r="B30" t="str">
            <v>-</v>
          </cell>
          <cell r="C30" t="str">
            <v>Transporte comercial c/ basc. 10m3 rod. pav.</v>
          </cell>
          <cell r="D30" t="str">
            <v>tkm</v>
          </cell>
          <cell r="E30">
            <v>0.22</v>
          </cell>
          <cell r="F30">
            <v>0</v>
          </cell>
          <cell r="G30">
            <v>0.22</v>
          </cell>
          <cell r="H30" t="str">
            <v>-</v>
          </cell>
        </row>
        <row r="31">
          <cell r="A31" t="str">
            <v>1 A 00 102 00</v>
          </cell>
          <cell r="B31" t="str">
            <v>-</v>
          </cell>
          <cell r="C31" t="str">
            <v>Transporte local de material betuminoso</v>
          </cell>
          <cell r="D31" t="str">
            <v>tkm</v>
          </cell>
          <cell r="E31">
            <v>0.88</v>
          </cell>
          <cell r="F31">
            <v>0</v>
          </cell>
          <cell r="G31">
            <v>0.88</v>
          </cell>
          <cell r="H31" t="str">
            <v>-</v>
          </cell>
        </row>
        <row r="32">
          <cell r="A32" t="str">
            <v>1 A 00 112 90</v>
          </cell>
          <cell r="B32" t="str">
            <v>-</v>
          </cell>
          <cell r="C32" t="str">
            <v>Transporte comercial material betuminoso a quente</v>
          </cell>
          <cell r="D32" t="str">
            <v>tkm</v>
          </cell>
          <cell r="E32">
            <v>0</v>
          </cell>
          <cell r="F32">
            <v>0</v>
          </cell>
          <cell r="G32">
            <v>0</v>
          </cell>
          <cell r="H32" t="str">
            <v>-</v>
          </cell>
        </row>
        <row r="33">
          <cell r="A33" t="str">
            <v>1 A 00 112 91</v>
          </cell>
          <cell r="B33" t="str">
            <v>-</v>
          </cell>
          <cell r="C33" t="str">
            <v>Transporte comercial material betuminoso a frio</v>
          </cell>
          <cell r="D33" t="str">
            <v>tkm</v>
          </cell>
          <cell r="E33">
            <v>0</v>
          </cell>
          <cell r="F33">
            <v>0</v>
          </cell>
          <cell r="G33">
            <v>0</v>
          </cell>
          <cell r="H33" t="str">
            <v>-</v>
          </cell>
        </row>
        <row r="34">
          <cell r="A34" t="str">
            <v>1 A 00 201 70</v>
          </cell>
          <cell r="B34" t="str">
            <v>-</v>
          </cell>
          <cell r="C34" t="str">
            <v>Transp. local água c/ cam. tanque rodov. não pav.</v>
          </cell>
          <cell r="D34" t="str">
            <v>tkm</v>
          </cell>
          <cell r="E34">
            <v>0.59</v>
          </cell>
          <cell r="F34">
            <v>0</v>
          </cell>
          <cell r="G34">
            <v>0.59</v>
          </cell>
          <cell r="H34" t="str">
            <v>-</v>
          </cell>
        </row>
        <row r="35">
          <cell r="A35" t="str">
            <v>1 A 00 202 70</v>
          </cell>
          <cell r="B35" t="str">
            <v>-</v>
          </cell>
          <cell r="C35" t="str">
            <v>Transp. local de água c/ cam. tanque rodov. pav.</v>
          </cell>
          <cell r="D35" t="str">
            <v>tkm</v>
          </cell>
          <cell r="E35">
            <v>0.44</v>
          </cell>
          <cell r="F35">
            <v>0</v>
          </cell>
          <cell r="G35">
            <v>0.44</v>
          </cell>
          <cell r="H35" t="str">
            <v>-</v>
          </cell>
        </row>
        <row r="36">
          <cell r="A36" t="str">
            <v>1 A 00 301 00</v>
          </cell>
          <cell r="B36" t="str">
            <v>-</v>
          </cell>
          <cell r="C36" t="str">
            <v>Fornecimento de Aço CA-25</v>
          </cell>
          <cell r="D36" t="str">
            <v>kg</v>
          </cell>
          <cell r="E36">
            <v>3.47</v>
          </cell>
          <cell r="F36">
            <v>0</v>
          </cell>
          <cell r="G36">
            <v>3.47</v>
          </cell>
          <cell r="H36" t="str">
            <v>-</v>
          </cell>
        </row>
        <row r="37">
          <cell r="A37" t="str">
            <v>1 A 00 302 00</v>
          </cell>
          <cell r="B37" t="str">
            <v>-</v>
          </cell>
          <cell r="C37" t="str">
            <v>Fornecimento de Aço CA-50</v>
          </cell>
          <cell r="D37" t="str">
            <v>kg</v>
          </cell>
          <cell r="E37">
            <v>3.31</v>
          </cell>
          <cell r="F37">
            <v>0</v>
          </cell>
          <cell r="G37">
            <v>3.31</v>
          </cell>
          <cell r="H37" t="str">
            <v>-</v>
          </cell>
        </row>
        <row r="38">
          <cell r="A38" t="str">
            <v>1 A 00 303 00</v>
          </cell>
          <cell r="B38" t="str">
            <v>-</v>
          </cell>
          <cell r="C38" t="str">
            <v>Fornecimento de Aço CA-60</v>
          </cell>
          <cell r="D38" t="str">
            <v>kg</v>
          </cell>
          <cell r="E38">
            <v>3.83</v>
          </cell>
          <cell r="F38">
            <v>0</v>
          </cell>
          <cell r="G38">
            <v>3.83</v>
          </cell>
          <cell r="H38" t="str">
            <v>-</v>
          </cell>
        </row>
        <row r="39">
          <cell r="A39" t="str">
            <v>1 A 00 716 00</v>
          </cell>
          <cell r="B39" t="str">
            <v>-</v>
          </cell>
          <cell r="C39" t="str">
            <v>Areia comercial</v>
          </cell>
          <cell r="D39" t="str">
            <v>m³</v>
          </cell>
          <cell r="E39">
            <v>20.25</v>
          </cell>
          <cell r="F39">
            <v>0</v>
          </cell>
          <cell r="G39">
            <v>20.25</v>
          </cell>
          <cell r="H39" t="str">
            <v>-</v>
          </cell>
        </row>
        <row r="40">
          <cell r="A40" t="str">
            <v>1 A 00 717 00</v>
          </cell>
          <cell r="B40" t="str">
            <v>-</v>
          </cell>
          <cell r="C40" t="str">
            <v>Brita Comercial</v>
          </cell>
          <cell r="D40" t="str">
            <v>m³</v>
          </cell>
          <cell r="E40">
            <v>20.75</v>
          </cell>
          <cell r="F40">
            <v>0</v>
          </cell>
          <cell r="G40">
            <v>20.75</v>
          </cell>
          <cell r="H40" t="str">
            <v>-</v>
          </cell>
        </row>
        <row r="41">
          <cell r="A41" t="str">
            <v>1 A 00 901 01</v>
          </cell>
          <cell r="B41" t="str">
            <v>-</v>
          </cell>
          <cell r="C41" t="str">
            <v>Alvenaria de pedra argamassada</v>
          </cell>
          <cell r="D41" t="str">
            <v>m³</v>
          </cell>
          <cell r="E41">
            <v>106.44</v>
          </cell>
          <cell r="F41">
            <v>0</v>
          </cell>
          <cell r="G41">
            <v>106.44</v>
          </cell>
          <cell r="H41" t="str">
            <v>-</v>
          </cell>
        </row>
        <row r="42">
          <cell r="A42" t="str">
            <v>1 A 00 901 51</v>
          </cell>
          <cell r="B42" t="str">
            <v>-</v>
          </cell>
          <cell r="C42" t="str">
            <v>Alvenaria de pedra argamassada AC/PC</v>
          </cell>
          <cell r="D42" t="str">
            <v>m³</v>
          </cell>
          <cell r="E42">
            <v>114.39</v>
          </cell>
          <cell r="F42">
            <v>0</v>
          </cell>
          <cell r="G42">
            <v>114.39</v>
          </cell>
          <cell r="H42" t="str">
            <v>-</v>
          </cell>
        </row>
        <row r="43">
          <cell r="A43" t="str">
            <v>1 A 00 902 01</v>
          </cell>
          <cell r="B43" t="str">
            <v>-</v>
          </cell>
          <cell r="C43" t="str">
            <v>Alvenaria de tijolos</v>
          </cell>
          <cell r="D43" t="str">
            <v>m²</v>
          </cell>
          <cell r="E43">
            <v>29.49</v>
          </cell>
          <cell r="F43">
            <v>0</v>
          </cell>
          <cell r="G43">
            <v>29.49</v>
          </cell>
          <cell r="H43" t="str">
            <v>-</v>
          </cell>
        </row>
        <row r="44">
          <cell r="A44" t="str">
            <v>1 A 00 902 51</v>
          </cell>
          <cell r="B44" t="str">
            <v>-</v>
          </cell>
          <cell r="C44" t="str">
            <v>Alvenaria de tijolos AC</v>
          </cell>
          <cell r="D44" t="str">
            <v>m²</v>
          </cell>
          <cell r="E44">
            <v>30.05</v>
          </cell>
          <cell r="F44">
            <v>0</v>
          </cell>
          <cell r="G44">
            <v>30.05</v>
          </cell>
          <cell r="H44" t="str">
            <v>-</v>
          </cell>
        </row>
        <row r="45">
          <cell r="A45" t="str">
            <v>1 A 00 903 01</v>
          </cell>
          <cell r="B45" t="str">
            <v>-</v>
          </cell>
          <cell r="C45" t="str">
            <v>Dentes para bueiros duplos D=1,00 m</v>
          </cell>
          <cell r="D45" t="str">
            <v>und</v>
          </cell>
          <cell r="E45">
            <v>84.5</v>
          </cell>
          <cell r="F45">
            <v>0</v>
          </cell>
          <cell r="G45">
            <v>84.5</v>
          </cell>
          <cell r="H45" t="str">
            <v>-</v>
          </cell>
        </row>
        <row r="46">
          <cell r="A46" t="str">
            <v>1 A 00 903 51</v>
          </cell>
          <cell r="B46" t="str">
            <v>-</v>
          </cell>
          <cell r="C46" t="str">
            <v>Dentes para bueiros duplos D=1,00 m AC/BC/PC</v>
          </cell>
          <cell r="D46" t="str">
            <v>und</v>
          </cell>
          <cell r="E46">
            <v>88.02</v>
          </cell>
          <cell r="F46">
            <v>0</v>
          </cell>
          <cell r="G46">
            <v>88.02</v>
          </cell>
          <cell r="H46" t="str">
            <v>-</v>
          </cell>
        </row>
        <row r="47">
          <cell r="A47" t="str">
            <v>1 A 00 904 01</v>
          </cell>
          <cell r="B47" t="str">
            <v>-</v>
          </cell>
          <cell r="C47" t="str">
            <v>Dentes para bueiros duplos D=1,20 m</v>
          </cell>
          <cell r="D47" t="str">
            <v>und</v>
          </cell>
          <cell r="E47">
            <v>95.11</v>
          </cell>
          <cell r="F47">
            <v>0</v>
          </cell>
          <cell r="G47">
            <v>95.11</v>
          </cell>
          <cell r="H47" t="str">
            <v>-</v>
          </cell>
        </row>
        <row r="48">
          <cell r="A48" t="str">
            <v>1 A 00 904 51</v>
          </cell>
          <cell r="B48" t="str">
            <v>-</v>
          </cell>
          <cell r="C48" t="str">
            <v>Dentes para bueiros duplos D=1,20 m AC/BC/PC</v>
          </cell>
          <cell r="D48" t="str">
            <v>und</v>
          </cell>
          <cell r="E48">
            <v>99.17</v>
          </cell>
          <cell r="F48">
            <v>0</v>
          </cell>
          <cell r="G48">
            <v>99.17</v>
          </cell>
          <cell r="H48" t="str">
            <v>-</v>
          </cell>
        </row>
        <row r="49">
          <cell r="A49" t="str">
            <v>1 A 00 905 01</v>
          </cell>
          <cell r="B49" t="str">
            <v>-</v>
          </cell>
          <cell r="C49" t="str">
            <v>Dentes para bueiros duplos D=1,50 m</v>
          </cell>
          <cell r="D49" t="str">
            <v>und</v>
          </cell>
          <cell r="E49">
            <v>118.65</v>
          </cell>
          <cell r="F49">
            <v>0</v>
          </cell>
          <cell r="G49">
            <v>118.65</v>
          </cell>
          <cell r="H49" t="str">
            <v>-</v>
          </cell>
        </row>
        <row r="50">
          <cell r="A50" t="str">
            <v>1 A 00 905 51</v>
          </cell>
          <cell r="B50" t="str">
            <v>-</v>
          </cell>
          <cell r="C50" t="str">
            <v>Dentes para bueiros duplos D=1,50 m AC/BC/PC</v>
          </cell>
          <cell r="D50" t="str">
            <v>und</v>
          </cell>
          <cell r="E50">
            <v>123.5</v>
          </cell>
          <cell r="F50">
            <v>0</v>
          </cell>
          <cell r="G50">
            <v>123.5</v>
          </cell>
          <cell r="H50" t="str">
            <v>-</v>
          </cell>
        </row>
        <row r="51">
          <cell r="A51" t="str">
            <v>1 A 00 906 01</v>
          </cell>
          <cell r="B51" t="str">
            <v>-</v>
          </cell>
          <cell r="C51" t="str">
            <v>Dentes para bueiros simples D=0,60 m</v>
          </cell>
          <cell r="D51" t="str">
            <v>und</v>
          </cell>
          <cell r="E51">
            <v>28.55</v>
          </cell>
          <cell r="F51">
            <v>0</v>
          </cell>
          <cell r="G51">
            <v>28.55</v>
          </cell>
          <cell r="H51" t="str">
            <v>-</v>
          </cell>
        </row>
        <row r="52">
          <cell r="A52" t="str">
            <v>1 A 00 906 51</v>
          </cell>
          <cell r="B52" t="str">
            <v>-</v>
          </cell>
          <cell r="C52" t="str">
            <v>Dentes para bueiros simples D=0,60 m AC/BC/PC</v>
          </cell>
          <cell r="D52" t="str">
            <v>und</v>
          </cell>
          <cell r="E52">
            <v>29.73</v>
          </cell>
          <cell r="F52">
            <v>0</v>
          </cell>
          <cell r="G52">
            <v>29.73</v>
          </cell>
          <cell r="H52" t="str">
            <v>-</v>
          </cell>
        </row>
        <row r="53">
          <cell r="A53" t="str">
            <v>1 A 00 907 01</v>
          </cell>
          <cell r="B53" t="str">
            <v>-</v>
          </cell>
          <cell r="C53" t="str">
            <v>Dentes para bueiros simples D=0,80 m</v>
          </cell>
          <cell r="D53" t="str">
            <v>und</v>
          </cell>
          <cell r="E53">
            <v>35.630000000000003</v>
          </cell>
          <cell r="F53">
            <v>0</v>
          </cell>
          <cell r="G53">
            <v>35.630000000000003</v>
          </cell>
          <cell r="H53" t="str">
            <v>-</v>
          </cell>
        </row>
        <row r="54">
          <cell r="A54" t="str">
            <v>1 A 00 907 51</v>
          </cell>
          <cell r="B54" t="str">
            <v>-</v>
          </cell>
          <cell r="C54" t="str">
            <v>Dentes para bueiros simples D=0,80 m AC/BC/PC</v>
          </cell>
          <cell r="D54" t="str">
            <v>und</v>
          </cell>
          <cell r="E54">
            <v>37.1</v>
          </cell>
          <cell r="F54">
            <v>0</v>
          </cell>
          <cell r="G54">
            <v>37.1</v>
          </cell>
          <cell r="H54" t="str">
            <v>-</v>
          </cell>
        </row>
        <row r="55">
          <cell r="A55" t="str">
            <v>1 A 00 908 01</v>
          </cell>
          <cell r="B55" t="str">
            <v>-</v>
          </cell>
          <cell r="C55" t="str">
            <v>Dentes para bueiros simples D=1,00 m</v>
          </cell>
          <cell r="D55" t="str">
            <v>und</v>
          </cell>
          <cell r="E55">
            <v>42.18</v>
          </cell>
          <cell r="F55">
            <v>0</v>
          </cell>
          <cell r="G55">
            <v>42.18</v>
          </cell>
          <cell r="H55" t="str">
            <v>-</v>
          </cell>
        </row>
        <row r="56">
          <cell r="A56" t="str">
            <v>1 A 00 908 51</v>
          </cell>
          <cell r="B56" t="str">
            <v>-</v>
          </cell>
          <cell r="C56" t="str">
            <v>Dentes para bueiros simples D=1,00 m AC/BC/PC</v>
          </cell>
          <cell r="D56" t="str">
            <v>und</v>
          </cell>
          <cell r="E56">
            <v>43.94</v>
          </cell>
          <cell r="F56">
            <v>0</v>
          </cell>
          <cell r="G56">
            <v>43.94</v>
          </cell>
          <cell r="H56" t="str">
            <v>-</v>
          </cell>
        </row>
        <row r="57">
          <cell r="A57" t="str">
            <v>1 A 00 909 01</v>
          </cell>
          <cell r="B57" t="str">
            <v>-</v>
          </cell>
          <cell r="C57" t="str">
            <v>Dentes para bueiros simples D=1,20 m</v>
          </cell>
          <cell r="D57" t="str">
            <v>und</v>
          </cell>
          <cell r="E57">
            <v>47.62</v>
          </cell>
          <cell r="F57">
            <v>0</v>
          </cell>
          <cell r="G57">
            <v>47.62</v>
          </cell>
          <cell r="H57" t="str">
            <v>-</v>
          </cell>
        </row>
        <row r="58">
          <cell r="A58" t="str">
            <v>1 A 00 909 51</v>
          </cell>
          <cell r="B58" t="str">
            <v>-</v>
          </cell>
          <cell r="C58" t="str">
            <v>Dentes para bueiros simples D=1,20 m AC/BC/PC</v>
          </cell>
          <cell r="D58" t="str">
            <v>und</v>
          </cell>
          <cell r="E58">
            <v>49.65</v>
          </cell>
          <cell r="F58">
            <v>0</v>
          </cell>
          <cell r="G58">
            <v>49.65</v>
          </cell>
          <cell r="H58" t="str">
            <v>-</v>
          </cell>
        </row>
        <row r="59">
          <cell r="A59" t="str">
            <v>1 A 00 910 01</v>
          </cell>
          <cell r="B59" t="str">
            <v>-</v>
          </cell>
          <cell r="C59" t="str">
            <v>Dentes para bueiros simples D=1,50 m</v>
          </cell>
          <cell r="D59" t="str">
            <v>und</v>
          </cell>
          <cell r="E59">
            <v>61.76</v>
          </cell>
          <cell r="F59">
            <v>0</v>
          </cell>
          <cell r="G59">
            <v>61.76</v>
          </cell>
          <cell r="H59" t="str">
            <v>-</v>
          </cell>
        </row>
        <row r="60">
          <cell r="A60" t="str">
            <v>1 A 00 910 51</v>
          </cell>
          <cell r="B60" t="str">
            <v>-</v>
          </cell>
          <cell r="C60" t="str">
            <v>Dentes para bueiros simples D=1,50 m AC/BC/PC</v>
          </cell>
          <cell r="D60" t="str">
            <v>und</v>
          </cell>
          <cell r="E60">
            <v>64.180000000000007</v>
          </cell>
          <cell r="F60">
            <v>0</v>
          </cell>
          <cell r="G60">
            <v>64.180000000000007</v>
          </cell>
          <cell r="H60" t="str">
            <v>-</v>
          </cell>
        </row>
        <row r="61">
          <cell r="A61" t="str">
            <v>1 A 00 911 01</v>
          </cell>
          <cell r="B61" t="str">
            <v>-</v>
          </cell>
          <cell r="C61" t="str">
            <v>Dentes para bueiros triplos D=1,00 m</v>
          </cell>
          <cell r="D61" t="str">
            <v>und</v>
          </cell>
          <cell r="E61">
            <v>122.69</v>
          </cell>
          <cell r="F61">
            <v>0</v>
          </cell>
          <cell r="G61">
            <v>122.69</v>
          </cell>
          <cell r="H61" t="str">
            <v>-</v>
          </cell>
        </row>
        <row r="62">
          <cell r="A62" t="str">
            <v>1 A 00 911 51</v>
          </cell>
          <cell r="B62" t="str">
            <v>-</v>
          </cell>
          <cell r="C62" t="str">
            <v>Dentes para bueiros triplos D=1,00 m AC/BC/PC</v>
          </cell>
          <cell r="D62" t="str">
            <v>und</v>
          </cell>
          <cell r="E62">
            <v>127.97</v>
          </cell>
          <cell r="F62">
            <v>0</v>
          </cell>
          <cell r="G62">
            <v>127.97</v>
          </cell>
          <cell r="H62" t="str">
            <v>-</v>
          </cell>
        </row>
        <row r="63">
          <cell r="A63" t="str">
            <v>1 A 00 912 01</v>
          </cell>
          <cell r="B63" t="str">
            <v>-</v>
          </cell>
          <cell r="C63" t="str">
            <v>Dentes para bueiros triplos D=1,20 m</v>
          </cell>
          <cell r="D63" t="str">
            <v>und</v>
          </cell>
          <cell r="E63">
            <v>142.74</v>
          </cell>
          <cell r="F63">
            <v>0</v>
          </cell>
          <cell r="G63">
            <v>142.74</v>
          </cell>
          <cell r="H63" t="str">
            <v>-</v>
          </cell>
        </row>
        <row r="64">
          <cell r="A64" t="str">
            <v>1 A 00 912 51</v>
          </cell>
          <cell r="B64" t="str">
            <v>-</v>
          </cell>
          <cell r="C64" t="str">
            <v>Dentes para bueiros triplos D=1,20 m AC/BC/PC</v>
          </cell>
          <cell r="D64" t="str">
            <v>und</v>
          </cell>
          <cell r="E64">
            <v>148.83000000000001</v>
          </cell>
          <cell r="F64">
            <v>0</v>
          </cell>
          <cell r="G64">
            <v>148.83000000000001</v>
          </cell>
          <cell r="H64" t="str">
            <v>-</v>
          </cell>
        </row>
        <row r="65">
          <cell r="A65" t="str">
            <v>1 A 00 913 01</v>
          </cell>
          <cell r="B65" t="str">
            <v>-</v>
          </cell>
          <cell r="C65" t="str">
            <v>Dentes para bueiros triplos D=1,50 m</v>
          </cell>
          <cell r="D65" t="str">
            <v>und</v>
          </cell>
          <cell r="E65">
            <v>175.01</v>
          </cell>
          <cell r="F65">
            <v>0</v>
          </cell>
          <cell r="G65">
            <v>175.01</v>
          </cell>
          <cell r="H65" t="str">
            <v>-</v>
          </cell>
        </row>
        <row r="66">
          <cell r="A66" t="str">
            <v>1 A 00 913 51</v>
          </cell>
          <cell r="B66" t="str">
            <v>-</v>
          </cell>
          <cell r="C66" t="str">
            <v>Dentes para bueiros triplos D=1,50 m AC/BC/PC</v>
          </cell>
          <cell r="D66" t="str">
            <v>und</v>
          </cell>
          <cell r="E66">
            <v>182.27</v>
          </cell>
          <cell r="F66">
            <v>0</v>
          </cell>
          <cell r="G66">
            <v>182.27</v>
          </cell>
          <cell r="H66" t="str">
            <v>-</v>
          </cell>
        </row>
        <row r="67">
          <cell r="A67" t="str">
            <v>1 A 00 961 00</v>
          </cell>
          <cell r="B67" t="str">
            <v>-</v>
          </cell>
          <cell r="C67" t="str">
            <v>Peças de Desgaste do Britador 30m3/h</v>
          </cell>
          <cell r="D67" t="str">
            <v>cjh</v>
          </cell>
          <cell r="E67">
            <v>46.15</v>
          </cell>
          <cell r="F67">
            <v>0</v>
          </cell>
          <cell r="G67">
            <v>46.15</v>
          </cell>
          <cell r="H67" t="str">
            <v>-</v>
          </cell>
        </row>
        <row r="68">
          <cell r="A68" t="str">
            <v>1 A 00 962 00</v>
          </cell>
          <cell r="B68" t="str">
            <v>-</v>
          </cell>
          <cell r="C68" t="str">
            <v>Peças de Desgaste do Britador 9 a 20m3/h</v>
          </cell>
          <cell r="D68" t="str">
            <v>cjh</v>
          </cell>
          <cell r="E68">
            <v>19.72</v>
          </cell>
          <cell r="F68">
            <v>0</v>
          </cell>
          <cell r="G68">
            <v>19.72</v>
          </cell>
          <cell r="H68" t="str">
            <v>-</v>
          </cell>
        </row>
        <row r="69">
          <cell r="A69" t="str">
            <v>1 A 00 963 00</v>
          </cell>
          <cell r="B69" t="str">
            <v>-</v>
          </cell>
          <cell r="C69" t="str">
            <v>Peças de Desgaste do Britador 80m3/h</v>
          </cell>
          <cell r="D69" t="str">
            <v>cjh</v>
          </cell>
          <cell r="E69">
            <v>112.13</v>
          </cell>
          <cell r="F69">
            <v>0</v>
          </cell>
          <cell r="G69">
            <v>112.13</v>
          </cell>
          <cell r="H69" t="str">
            <v>-</v>
          </cell>
        </row>
        <row r="70">
          <cell r="A70" t="str">
            <v>1 A 00 964 00</v>
          </cell>
          <cell r="B70" t="str">
            <v>-</v>
          </cell>
          <cell r="C70" t="str">
            <v>Peças de desgaste britador prod. de rachão</v>
          </cell>
          <cell r="D70" t="str">
            <v>cjh</v>
          </cell>
          <cell r="E70">
            <v>36.07</v>
          </cell>
          <cell r="F70">
            <v>0</v>
          </cell>
          <cell r="G70">
            <v>36.07</v>
          </cell>
          <cell r="H70" t="str">
            <v>-</v>
          </cell>
        </row>
        <row r="71">
          <cell r="A71" t="str">
            <v>1 A 00 999 06</v>
          </cell>
          <cell r="B71" t="str">
            <v>-</v>
          </cell>
          <cell r="C71" t="str">
            <v>Solo local / selo de argila apiloado</v>
          </cell>
          <cell r="D71" t="str">
            <v>m³</v>
          </cell>
          <cell r="E71">
            <v>9.01</v>
          </cell>
          <cell r="F71">
            <v>0</v>
          </cell>
          <cell r="G71">
            <v>9.01</v>
          </cell>
          <cell r="H71" t="str">
            <v>-</v>
          </cell>
        </row>
        <row r="72">
          <cell r="A72" t="str">
            <v>1 A 01 100 01</v>
          </cell>
          <cell r="B72" t="str">
            <v>-</v>
          </cell>
          <cell r="C72" t="str">
            <v>Limpeza camada vegetal em jazida (const e restr.)</v>
          </cell>
          <cell r="D72" t="str">
            <v>m²</v>
          </cell>
          <cell r="E72">
            <v>0.28999999999999998</v>
          </cell>
          <cell r="F72">
            <v>0</v>
          </cell>
          <cell r="G72">
            <v>0.28999999999999998</v>
          </cell>
          <cell r="H72" t="str">
            <v>-</v>
          </cell>
        </row>
        <row r="73">
          <cell r="A73" t="str">
            <v>1 A 01 100 02</v>
          </cell>
          <cell r="B73" t="str">
            <v>-</v>
          </cell>
          <cell r="C73" t="str">
            <v>Limpeza de camada vegetal em jazida (consv)</v>
          </cell>
          <cell r="D73" t="str">
            <v>m²</v>
          </cell>
          <cell r="E73">
            <v>0.59</v>
          </cell>
          <cell r="F73">
            <v>0</v>
          </cell>
          <cell r="G73">
            <v>0.59</v>
          </cell>
          <cell r="H73" t="str">
            <v>-</v>
          </cell>
        </row>
        <row r="74">
          <cell r="A74" t="str">
            <v>1 A 01 105 01</v>
          </cell>
          <cell r="B74" t="str">
            <v>-</v>
          </cell>
          <cell r="C74" t="str">
            <v>Expurgo de jazida (const e restr)</v>
          </cell>
          <cell r="D74" t="str">
            <v>m³</v>
          </cell>
          <cell r="E74">
            <v>1.57</v>
          </cell>
          <cell r="F74">
            <v>0</v>
          </cell>
          <cell r="G74">
            <v>1.57</v>
          </cell>
          <cell r="H74" t="str">
            <v>-</v>
          </cell>
        </row>
        <row r="75">
          <cell r="A75" t="str">
            <v>1 A 01 105 02</v>
          </cell>
          <cell r="B75" t="str">
            <v>-</v>
          </cell>
          <cell r="C75" t="str">
            <v>Expurgo de jazida (consv)</v>
          </cell>
          <cell r="D75" t="str">
            <v>m³</v>
          </cell>
          <cell r="E75">
            <v>3.23</v>
          </cell>
          <cell r="F75">
            <v>0</v>
          </cell>
          <cell r="G75">
            <v>3.23</v>
          </cell>
          <cell r="H75" t="str">
            <v>-</v>
          </cell>
        </row>
        <row r="76">
          <cell r="A76" t="str">
            <v>1 A 01 111 00</v>
          </cell>
          <cell r="B76" t="str">
            <v>-</v>
          </cell>
          <cell r="C76" t="str">
            <v>Material de base (consv)</v>
          </cell>
          <cell r="D76" t="str">
            <v>m³</v>
          </cell>
          <cell r="E76">
            <v>0</v>
          </cell>
          <cell r="F76">
            <v>0</v>
          </cell>
          <cell r="G76">
            <v>0</v>
          </cell>
          <cell r="H76" t="str">
            <v>-</v>
          </cell>
        </row>
        <row r="77">
          <cell r="A77" t="str">
            <v>1 A 01 111 01</v>
          </cell>
          <cell r="B77" t="str">
            <v>-</v>
          </cell>
          <cell r="C77" t="str">
            <v>Esc. e carga material de jazida (consv)</v>
          </cell>
          <cell r="D77" t="str">
            <v>m³</v>
          </cell>
          <cell r="E77">
            <v>6.07</v>
          </cell>
          <cell r="F77">
            <v>0</v>
          </cell>
          <cell r="G77">
            <v>6.07</v>
          </cell>
          <cell r="H77" t="str">
            <v>-</v>
          </cell>
        </row>
        <row r="78">
          <cell r="A78" t="str">
            <v>1 A 01 120 01</v>
          </cell>
          <cell r="B78" t="str">
            <v>-</v>
          </cell>
          <cell r="C78" t="str">
            <v>Escav. e carga de mater. de jazida(const e restr)</v>
          </cell>
          <cell r="D78" t="str">
            <v>m³</v>
          </cell>
          <cell r="E78">
            <v>3.26</v>
          </cell>
          <cell r="F78">
            <v>0</v>
          </cell>
          <cell r="G78">
            <v>3.26</v>
          </cell>
          <cell r="H78" t="str">
            <v>-</v>
          </cell>
        </row>
        <row r="79">
          <cell r="A79" t="str">
            <v>1 A 01 150 01</v>
          </cell>
          <cell r="B79" t="str">
            <v>-</v>
          </cell>
          <cell r="C79" t="str">
            <v>Rocha p/ britagem c/ perfur. sobre esteira</v>
          </cell>
          <cell r="D79" t="str">
            <v>m³</v>
          </cell>
          <cell r="E79">
            <v>21.78</v>
          </cell>
          <cell r="F79">
            <v>0</v>
          </cell>
          <cell r="G79">
            <v>21.78</v>
          </cell>
          <cell r="H79" t="str">
            <v>-</v>
          </cell>
        </row>
        <row r="80">
          <cell r="A80" t="str">
            <v>1 A 01 150 02</v>
          </cell>
          <cell r="B80" t="str">
            <v>-</v>
          </cell>
          <cell r="C80" t="str">
            <v>Rocha p/ britagem com perfuratriz manual</v>
          </cell>
          <cell r="D80" t="str">
            <v>m³</v>
          </cell>
          <cell r="E80">
            <v>22.5</v>
          </cell>
          <cell r="F80">
            <v>0</v>
          </cell>
          <cell r="G80">
            <v>22.5</v>
          </cell>
          <cell r="H80" t="str">
            <v>-</v>
          </cell>
        </row>
        <row r="81">
          <cell r="A81" t="str">
            <v>1 A 01 155 01</v>
          </cell>
          <cell r="B81" t="str">
            <v>-</v>
          </cell>
          <cell r="C81" t="str">
            <v>Rachão ou pedra-de-mão produzidos-(const e rest)</v>
          </cell>
          <cell r="D81" t="str">
            <v>m³</v>
          </cell>
          <cell r="E81">
            <v>17.39</v>
          </cell>
          <cell r="F81">
            <v>0</v>
          </cell>
          <cell r="G81">
            <v>17.39</v>
          </cell>
          <cell r="H81" t="str">
            <v>-</v>
          </cell>
        </row>
        <row r="82">
          <cell r="A82" t="str">
            <v>1 A 01 155 51</v>
          </cell>
          <cell r="B82" t="str">
            <v>-</v>
          </cell>
          <cell r="C82" t="str">
            <v>Rachão ou pedra-de-mão comercial (cont e rest)/ PC</v>
          </cell>
          <cell r="D82" t="str">
            <v>m³</v>
          </cell>
          <cell r="E82">
            <v>21</v>
          </cell>
          <cell r="F82">
            <v>0</v>
          </cell>
          <cell r="G82">
            <v>21</v>
          </cell>
          <cell r="H82" t="str">
            <v>-</v>
          </cell>
        </row>
        <row r="83">
          <cell r="A83" t="str">
            <v>1 A 01 170 01</v>
          </cell>
          <cell r="B83" t="str">
            <v>-</v>
          </cell>
          <cell r="C83" t="str">
            <v>Areia extraída com escavadeira hidráulica</v>
          </cell>
          <cell r="D83" t="str">
            <v>m³</v>
          </cell>
          <cell r="E83">
            <v>5.16</v>
          </cell>
          <cell r="F83">
            <v>0</v>
          </cell>
          <cell r="G83">
            <v>5.16</v>
          </cell>
          <cell r="H83" t="str">
            <v>-</v>
          </cell>
        </row>
        <row r="84">
          <cell r="A84" t="str">
            <v>1 A 01 170 02</v>
          </cell>
          <cell r="B84" t="str">
            <v>-</v>
          </cell>
          <cell r="C84" t="str">
            <v>Areia extraída com trator e carregadeira</v>
          </cell>
          <cell r="D84" t="str">
            <v>m³</v>
          </cell>
          <cell r="E84">
            <v>4.37</v>
          </cell>
          <cell r="F84">
            <v>0</v>
          </cell>
          <cell r="G84">
            <v>4.37</v>
          </cell>
          <cell r="H84" t="str">
            <v>-</v>
          </cell>
        </row>
        <row r="85">
          <cell r="A85" t="str">
            <v>1 A 01 170 03</v>
          </cell>
          <cell r="B85" t="str">
            <v>-</v>
          </cell>
          <cell r="C85" t="str">
            <v>Areia extraída com draga de sucção (tipo bomba)</v>
          </cell>
          <cell r="D85" t="str">
            <v>m³</v>
          </cell>
          <cell r="E85">
            <v>14.15</v>
          </cell>
          <cell r="F85">
            <v>0</v>
          </cell>
          <cell r="G85">
            <v>14.15</v>
          </cell>
          <cell r="H85" t="str">
            <v>-</v>
          </cell>
        </row>
        <row r="86">
          <cell r="A86" t="str">
            <v>1 A 01 200 01</v>
          </cell>
          <cell r="B86" t="str">
            <v>-</v>
          </cell>
          <cell r="C86" t="str">
            <v>Brita produzida em central de britagem de 80 m3/h</v>
          </cell>
          <cell r="D86" t="str">
            <v>m³</v>
          </cell>
          <cell r="E86">
            <v>21.28</v>
          </cell>
          <cell r="F86">
            <v>0</v>
          </cell>
          <cell r="G86">
            <v>21.28</v>
          </cell>
          <cell r="H86" t="str">
            <v>-</v>
          </cell>
        </row>
        <row r="87">
          <cell r="A87" t="str">
            <v>1 A 01 200 02</v>
          </cell>
          <cell r="B87" t="str">
            <v>-</v>
          </cell>
          <cell r="C87" t="str">
            <v>Brita produzida em central de britagem de 30 m3/h</v>
          </cell>
          <cell r="D87" t="str">
            <v>m³</v>
          </cell>
          <cell r="E87">
            <v>26.92</v>
          </cell>
          <cell r="F87">
            <v>0</v>
          </cell>
          <cell r="G87">
            <v>26.92</v>
          </cell>
          <cell r="H87" t="str">
            <v>-</v>
          </cell>
        </row>
        <row r="88">
          <cell r="A88" t="str">
            <v>1 A 01 200 04</v>
          </cell>
          <cell r="B88" t="str">
            <v>-</v>
          </cell>
          <cell r="C88" t="str">
            <v>Pedra de mão produzida manualmente (consv)</v>
          </cell>
          <cell r="D88" t="str">
            <v>m³</v>
          </cell>
          <cell r="E88">
            <v>28.38</v>
          </cell>
          <cell r="F88">
            <v>0</v>
          </cell>
          <cell r="G88">
            <v>28.38</v>
          </cell>
          <cell r="H88" t="str">
            <v>-</v>
          </cell>
        </row>
        <row r="89">
          <cell r="A89" t="str">
            <v>1 A 01 390 02</v>
          </cell>
          <cell r="B89" t="str">
            <v>-</v>
          </cell>
          <cell r="C89" t="str">
            <v>Usinagem de CBUQ (capa de rolamento)</v>
          </cell>
          <cell r="D89" t="str">
            <v>t</v>
          </cell>
          <cell r="E89">
            <v>26.16</v>
          </cell>
          <cell r="F89">
            <v>0</v>
          </cell>
          <cell r="G89">
            <v>26.16</v>
          </cell>
          <cell r="H89" t="str">
            <v>-</v>
          </cell>
        </row>
        <row r="90">
          <cell r="A90" t="str">
            <v>1 A 01 390 03</v>
          </cell>
          <cell r="B90" t="str">
            <v>-</v>
          </cell>
          <cell r="C90" t="str">
            <v>Usinagem de CBUQ (binder)</v>
          </cell>
          <cell r="D90" t="str">
            <v>t</v>
          </cell>
          <cell r="E90">
            <v>25.61</v>
          </cell>
          <cell r="F90">
            <v>0</v>
          </cell>
          <cell r="G90">
            <v>25.61</v>
          </cell>
          <cell r="H90" t="str">
            <v>-</v>
          </cell>
        </row>
        <row r="91">
          <cell r="A91" t="str">
            <v>1 A 01 390 52</v>
          </cell>
          <cell r="B91" t="str">
            <v>-</v>
          </cell>
          <cell r="C91" t="str">
            <v>Usinagem de CBUQ (capa de rolamento) AC/BC</v>
          </cell>
          <cell r="D91" t="str">
            <v>t</v>
          </cell>
          <cell r="E91">
            <v>28.35</v>
          </cell>
          <cell r="F91">
            <v>0</v>
          </cell>
          <cell r="G91">
            <v>28.35</v>
          </cell>
          <cell r="H91" t="str">
            <v>-</v>
          </cell>
        </row>
        <row r="92">
          <cell r="A92" t="str">
            <v>1 A 01 390 53</v>
          </cell>
          <cell r="B92" t="str">
            <v>-</v>
          </cell>
          <cell r="C92" t="str">
            <v>Usinagem de CBUQ (binder) AC/BC</v>
          </cell>
          <cell r="D92" t="str">
            <v>t</v>
          </cell>
          <cell r="E92">
            <v>27.78</v>
          </cell>
          <cell r="F92">
            <v>0</v>
          </cell>
          <cell r="G92">
            <v>27.78</v>
          </cell>
          <cell r="H92" t="str">
            <v>-</v>
          </cell>
        </row>
        <row r="93">
          <cell r="A93" t="str">
            <v>1 A 01 391 02</v>
          </cell>
          <cell r="B93" t="str">
            <v>-</v>
          </cell>
          <cell r="C93" t="str">
            <v>Usinagem de areia-asfalto</v>
          </cell>
          <cell r="D93" t="str">
            <v>t</v>
          </cell>
          <cell r="E93">
            <v>28.44</v>
          </cell>
          <cell r="F93">
            <v>0</v>
          </cell>
          <cell r="G93">
            <v>28.44</v>
          </cell>
          <cell r="H93" t="str">
            <v>-</v>
          </cell>
        </row>
        <row r="94">
          <cell r="A94" t="str">
            <v>1 A 01 391 52</v>
          </cell>
          <cell r="B94" t="str">
            <v>-</v>
          </cell>
          <cell r="C94" t="str">
            <v>Usinagem de areia-asfalto AC</v>
          </cell>
          <cell r="D94" t="str">
            <v>t</v>
          </cell>
          <cell r="E94">
            <v>39.31</v>
          </cell>
          <cell r="F94">
            <v>0</v>
          </cell>
          <cell r="G94">
            <v>39.31</v>
          </cell>
          <cell r="H94" t="str">
            <v>-</v>
          </cell>
        </row>
        <row r="95">
          <cell r="A95" t="str">
            <v>1 A 01 395 01</v>
          </cell>
          <cell r="B95" t="str">
            <v>-</v>
          </cell>
          <cell r="C95" t="str">
            <v>Usinagem de brita graduada</v>
          </cell>
          <cell r="D95" t="str">
            <v>m³</v>
          </cell>
          <cell r="E95">
            <v>36.54</v>
          </cell>
          <cell r="F95">
            <v>0</v>
          </cell>
          <cell r="G95">
            <v>36.54</v>
          </cell>
          <cell r="H95" t="str">
            <v>-</v>
          </cell>
        </row>
        <row r="96">
          <cell r="A96" t="str">
            <v>1 A 01 395 02</v>
          </cell>
          <cell r="B96" t="str">
            <v>-</v>
          </cell>
          <cell r="C96" t="str">
            <v>Usinagem de solo-brita</v>
          </cell>
          <cell r="D96" t="str">
            <v>m³</v>
          </cell>
          <cell r="E96">
            <v>19.72</v>
          </cell>
          <cell r="F96">
            <v>0</v>
          </cell>
          <cell r="G96">
            <v>19.72</v>
          </cell>
          <cell r="H96" t="str">
            <v>-</v>
          </cell>
        </row>
        <row r="97">
          <cell r="A97" t="str">
            <v>1 A 01 395 51</v>
          </cell>
          <cell r="B97" t="str">
            <v>-</v>
          </cell>
          <cell r="C97" t="str">
            <v>Usinagem de brita graduada BC</v>
          </cell>
          <cell r="D97" t="str">
            <v>m³</v>
          </cell>
          <cell r="E97">
            <v>35.69</v>
          </cell>
          <cell r="F97">
            <v>0</v>
          </cell>
          <cell r="G97">
            <v>35.69</v>
          </cell>
          <cell r="H97" t="str">
            <v>-</v>
          </cell>
        </row>
        <row r="98">
          <cell r="A98" t="str">
            <v>1 A 01 395 52</v>
          </cell>
          <cell r="B98" t="str">
            <v>-</v>
          </cell>
          <cell r="C98" t="str">
            <v>Usinagem de solo-brita BC</v>
          </cell>
          <cell r="D98" t="str">
            <v>m³</v>
          </cell>
          <cell r="E98">
            <v>19.37</v>
          </cell>
          <cell r="F98">
            <v>0</v>
          </cell>
          <cell r="G98">
            <v>19.37</v>
          </cell>
          <cell r="H98" t="str">
            <v>-</v>
          </cell>
        </row>
        <row r="99">
          <cell r="A99" t="str">
            <v>1 A 01 396 01</v>
          </cell>
          <cell r="B99" t="str">
            <v>-</v>
          </cell>
          <cell r="C99" t="str">
            <v>Usinagem de solo-cimento</v>
          </cell>
          <cell r="D99" t="str">
            <v>m³</v>
          </cell>
          <cell r="E99">
            <v>64.83</v>
          </cell>
          <cell r="F99">
            <v>0</v>
          </cell>
          <cell r="G99">
            <v>64.83</v>
          </cell>
          <cell r="H99" t="str">
            <v>-</v>
          </cell>
        </row>
        <row r="100">
          <cell r="A100" t="str">
            <v>1 A 01 396 02</v>
          </cell>
          <cell r="B100" t="str">
            <v>-</v>
          </cell>
          <cell r="C100" t="str">
            <v>Usinagem de solo melhorado com cimento.</v>
          </cell>
          <cell r="D100" t="str">
            <v>m³</v>
          </cell>
          <cell r="E100">
            <v>35.6</v>
          </cell>
          <cell r="F100">
            <v>0</v>
          </cell>
          <cell r="G100">
            <v>35.6</v>
          </cell>
          <cell r="H100" t="str">
            <v>-</v>
          </cell>
        </row>
        <row r="101">
          <cell r="A101" t="str">
            <v>1 A 01 397 02</v>
          </cell>
          <cell r="B101" t="str">
            <v>-</v>
          </cell>
          <cell r="C101" t="str">
            <v>Usinagem de P.M.F.</v>
          </cell>
          <cell r="D101" t="str">
            <v>m³</v>
          </cell>
          <cell r="E101">
            <v>34.97</v>
          </cell>
          <cell r="F101">
            <v>0</v>
          </cell>
          <cell r="G101">
            <v>34.97</v>
          </cell>
          <cell r="H101" t="str">
            <v>-</v>
          </cell>
        </row>
        <row r="102">
          <cell r="A102" t="str">
            <v>1 A 01 397 52</v>
          </cell>
          <cell r="B102" t="str">
            <v>-</v>
          </cell>
          <cell r="C102" t="str">
            <v>Usinagem de P.M.F. AC/BC</v>
          </cell>
          <cell r="D102" t="str">
            <v>m³</v>
          </cell>
          <cell r="E102">
            <v>37.020000000000003</v>
          </cell>
          <cell r="F102">
            <v>0</v>
          </cell>
          <cell r="G102">
            <v>37.020000000000003</v>
          </cell>
          <cell r="H102" t="str">
            <v>-</v>
          </cell>
        </row>
        <row r="103">
          <cell r="A103" t="str">
            <v>1 A 01 398 02</v>
          </cell>
          <cell r="B103" t="str">
            <v>-</v>
          </cell>
          <cell r="C103" t="str">
            <v>Usinagem de CBUQ p/ reciclagem em usina fixa.</v>
          </cell>
          <cell r="D103" t="str">
            <v>t</v>
          </cell>
          <cell r="E103">
            <v>21.63</v>
          </cell>
          <cell r="F103">
            <v>0</v>
          </cell>
          <cell r="G103">
            <v>21.63</v>
          </cell>
          <cell r="H103" t="str">
            <v>-</v>
          </cell>
        </row>
        <row r="104">
          <cell r="A104" t="str">
            <v>1 A 01 398 52</v>
          </cell>
          <cell r="B104" t="str">
            <v>-</v>
          </cell>
          <cell r="C104" t="str">
            <v>Usinagem de CBUQ p/ reciclagem em usina fixa BC</v>
          </cell>
          <cell r="D104" t="str">
            <v>t</v>
          </cell>
          <cell r="E104">
            <v>21.45</v>
          </cell>
          <cell r="F104">
            <v>0</v>
          </cell>
          <cell r="G104">
            <v>21.45</v>
          </cell>
          <cell r="H104" t="str">
            <v>-</v>
          </cell>
        </row>
        <row r="105">
          <cell r="A105" t="str">
            <v>1 A 01 401 01</v>
          </cell>
          <cell r="B105" t="str">
            <v>-</v>
          </cell>
          <cell r="C105" t="str">
            <v>Fôrma comum de madeira</v>
          </cell>
          <cell r="D105" t="str">
            <v>m²</v>
          </cell>
          <cell r="E105">
            <v>30.39</v>
          </cell>
          <cell r="F105">
            <v>0</v>
          </cell>
          <cell r="G105">
            <v>30.39</v>
          </cell>
          <cell r="H105" t="str">
            <v>-</v>
          </cell>
        </row>
        <row r="106">
          <cell r="A106" t="str">
            <v>1 A 01 402 01</v>
          </cell>
          <cell r="B106" t="str">
            <v>-</v>
          </cell>
          <cell r="C106" t="str">
            <v>Fôrma de placa compensada resinada</v>
          </cell>
          <cell r="D106" t="str">
            <v>m²</v>
          </cell>
          <cell r="E106">
            <v>21.9</v>
          </cell>
          <cell r="F106">
            <v>0</v>
          </cell>
          <cell r="G106">
            <v>21.9</v>
          </cell>
          <cell r="H106" t="str">
            <v>-</v>
          </cell>
        </row>
        <row r="107">
          <cell r="A107" t="str">
            <v>1 A 01 403 01</v>
          </cell>
          <cell r="B107" t="str">
            <v>-</v>
          </cell>
          <cell r="C107" t="str">
            <v>Fôrma de placa compensada plastificada</v>
          </cell>
          <cell r="D107" t="str">
            <v>m²</v>
          </cell>
          <cell r="E107">
            <v>24.01</v>
          </cell>
          <cell r="F107">
            <v>0</v>
          </cell>
          <cell r="G107">
            <v>24.01</v>
          </cell>
          <cell r="H107" t="str">
            <v>-</v>
          </cell>
        </row>
        <row r="108">
          <cell r="A108" t="str">
            <v>1 A 01 404 01</v>
          </cell>
          <cell r="B108" t="str">
            <v>-</v>
          </cell>
          <cell r="C108" t="str">
            <v>Fôrma para tubulão</v>
          </cell>
          <cell r="D108" t="str">
            <v>m²</v>
          </cell>
          <cell r="E108">
            <v>15.85</v>
          </cell>
          <cell r="F108">
            <v>0</v>
          </cell>
          <cell r="G108">
            <v>15.85</v>
          </cell>
          <cell r="H108" t="str">
            <v>-</v>
          </cell>
        </row>
        <row r="109">
          <cell r="A109" t="str">
            <v>1 A 01 407 01</v>
          </cell>
          <cell r="B109" t="str">
            <v>-</v>
          </cell>
          <cell r="C109" t="str">
            <v>Confecção e lançam. de concreto magro em betoneira</v>
          </cell>
          <cell r="D109" t="str">
            <v>m³</v>
          </cell>
          <cell r="E109">
            <v>134.13999999999999</v>
          </cell>
          <cell r="F109">
            <v>0</v>
          </cell>
          <cell r="G109">
            <v>134.13999999999999</v>
          </cell>
          <cell r="H109" t="str">
            <v>-</v>
          </cell>
        </row>
        <row r="110">
          <cell r="A110" t="str">
            <v>1 A 01 407 51</v>
          </cell>
          <cell r="B110" t="str">
            <v>-</v>
          </cell>
          <cell r="C110" t="str">
            <v>Conf.e lanç. de concreto magro em betoneira AC/BC</v>
          </cell>
          <cell r="D110" t="str">
            <v>m³</v>
          </cell>
          <cell r="E110">
            <v>144.44999999999999</v>
          </cell>
          <cell r="F110">
            <v>0</v>
          </cell>
          <cell r="G110">
            <v>144.44999999999999</v>
          </cell>
          <cell r="H110" t="str">
            <v>-</v>
          </cell>
        </row>
        <row r="111">
          <cell r="A111" t="str">
            <v>1 A 01 408 01</v>
          </cell>
          <cell r="B111" t="str">
            <v>-</v>
          </cell>
          <cell r="C111" t="str">
            <v>Concreto fck=8MPa contr raz uso geral conf e lanç</v>
          </cell>
          <cell r="D111" t="str">
            <v>m³</v>
          </cell>
          <cell r="E111">
            <v>156.01</v>
          </cell>
          <cell r="F111">
            <v>0</v>
          </cell>
          <cell r="G111">
            <v>156.01</v>
          </cell>
          <cell r="H111" t="str">
            <v>-</v>
          </cell>
        </row>
        <row r="112">
          <cell r="A112" t="str">
            <v>1 A 01 408 51</v>
          </cell>
          <cell r="B112" t="str">
            <v>-</v>
          </cell>
          <cell r="C112" t="str">
            <v>Concr.fck=8MPa c.raz uso ger conf e lanç AC/BC</v>
          </cell>
          <cell r="D112" t="str">
            <v>m³</v>
          </cell>
          <cell r="E112">
            <v>165.63</v>
          </cell>
          <cell r="F112">
            <v>0</v>
          </cell>
          <cell r="G112">
            <v>165.63</v>
          </cell>
          <cell r="H112" t="str">
            <v>-</v>
          </cell>
        </row>
        <row r="113">
          <cell r="A113" t="str">
            <v>1 A 01 410 01</v>
          </cell>
          <cell r="B113" t="str">
            <v>-</v>
          </cell>
          <cell r="C113" t="str">
            <v>Concreto fck=10MPa contr raz uso geral conf e lanç</v>
          </cell>
          <cell r="D113" t="str">
            <v>m³</v>
          </cell>
          <cell r="E113">
            <v>163.52000000000001</v>
          </cell>
          <cell r="F113">
            <v>0</v>
          </cell>
          <cell r="G113">
            <v>163.52000000000001</v>
          </cell>
          <cell r="H113" t="str">
            <v>-</v>
          </cell>
        </row>
        <row r="114">
          <cell r="A114" t="str">
            <v>1 A 01 410 51</v>
          </cell>
          <cell r="B114" t="str">
            <v>-</v>
          </cell>
          <cell r="C114" t="str">
            <v>Concr.fck=10MPa c.raz uso ger conf/lanç AC/BC</v>
          </cell>
          <cell r="D114" t="str">
            <v>m³</v>
          </cell>
          <cell r="E114">
            <v>172.9</v>
          </cell>
          <cell r="F114">
            <v>0</v>
          </cell>
          <cell r="G114">
            <v>172.9</v>
          </cell>
          <cell r="H114" t="str">
            <v>-</v>
          </cell>
        </row>
        <row r="115">
          <cell r="A115" t="str">
            <v>1 A 01 412 01</v>
          </cell>
          <cell r="B115" t="str">
            <v>-</v>
          </cell>
          <cell r="C115" t="str">
            <v>Concreto fck=12MPa contr raz uso geral conf e lanç</v>
          </cell>
          <cell r="D115" t="str">
            <v>m³</v>
          </cell>
          <cell r="E115">
            <v>171.35</v>
          </cell>
          <cell r="F115">
            <v>0</v>
          </cell>
          <cell r="G115">
            <v>171.35</v>
          </cell>
          <cell r="H115" t="str">
            <v>-</v>
          </cell>
        </row>
        <row r="116">
          <cell r="A116" t="str">
            <v>1 A 01 412 51</v>
          </cell>
          <cell r="B116" t="str">
            <v>-</v>
          </cell>
          <cell r="C116" t="str">
            <v>Concr.fck=12MPa c.raz uso ger conf/lanç AC/BC</v>
          </cell>
          <cell r="D116" t="str">
            <v>m³</v>
          </cell>
          <cell r="E116">
            <v>180.49</v>
          </cell>
          <cell r="F116">
            <v>0</v>
          </cell>
          <cell r="G116">
            <v>180.49</v>
          </cell>
          <cell r="H116" t="str">
            <v>-</v>
          </cell>
        </row>
        <row r="117">
          <cell r="A117" t="str">
            <v>1 A 01 415 01</v>
          </cell>
          <cell r="B117" t="str">
            <v>-</v>
          </cell>
          <cell r="C117" t="str">
            <v>Concr estr fck=15MPa contr raz uso ger conf e lanç</v>
          </cell>
          <cell r="D117" t="str">
            <v>m³</v>
          </cell>
          <cell r="E117">
            <v>179.84</v>
          </cell>
          <cell r="F117">
            <v>0</v>
          </cell>
          <cell r="G117">
            <v>179.84</v>
          </cell>
          <cell r="H117" t="str">
            <v>-</v>
          </cell>
        </row>
        <row r="118">
          <cell r="A118" t="str">
            <v>1 A 01 415 51</v>
          </cell>
          <cell r="B118" t="str">
            <v>-</v>
          </cell>
          <cell r="C118" t="str">
            <v>Concr estr fck=15MPa c.raz uso ger conf/lanç AC/BC</v>
          </cell>
          <cell r="D118" t="str">
            <v>m³</v>
          </cell>
          <cell r="E118">
            <v>188.71</v>
          </cell>
          <cell r="F118">
            <v>0</v>
          </cell>
          <cell r="G118">
            <v>188.71</v>
          </cell>
          <cell r="H118" t="str">
            <v>-</v>
          </cell>
        </row>
        <row r="119">
          <cell r="A119" t="str">
            <v>1 A 01 518 01</v>
          </cell>
          <cell r="B119" t="str">
            <v>-</v>
          </cell>
          <cell r="C119" t="str">
            <v>Concr estr fck=18MPa contr raz uso ger conf e lanç</v>
          </cell>
          <cell r="D119" t="str">
            <v>m³</v>
          </cell>
          <cell r="E119">
            <v>188</v>
          </cell>
          <cell r="F119">
            <v>0</v>
          </cell>
          <cell r="G119">
            <v>188</v>
          </cell>
          <cell r="H119" t="str">
            <v>-</v>
          </cell>
        </row>
        <row r="120">
          <cell r="A120" t="str">
            <v>1 A 01 418 51</v>
          </cell>
          <cell r="B120" t="str">
            <v>-</v>
          </cell>
          <cell r="C120" t="str">
            <v>Concr.estr fck=18MPa c.raz uso ger conf/lanç AC/BC</v>
          </cell>
          <cell r="D120" t="str">
            <v>m³</v>
          </cell>
          <cell r="E120">
            <v>196.59</v>
          </cell>
          <cell r="F120">
            <v>0</v>
          </cell>
          <cell r="G120">
            <v>196.59</v>
          </cell>
          <cell r="H120" t="str">
            <v>-</v>
          </cell>
        </row>
        <row r="121">
          <cell r="A121" t="str">
            <v>1 A 01 422 00</v>
          </cell>
          <cell r="B121" t="str">
            <v>-</v>
          </cell>
          <cell r="C121" t="str">
            <v>Concr estr fck=22MPa contr raz uso ger conf e lanç</v>
          </cell>
          <cell r="D121" t="str">
            <v>m³</v>
          </cell>
          <cell r="E121">
            <v>202.69</v>
          </cell>
          <cell r="F121">
            <v>0</v>
          </cell>
          <cell r="G121">
            <v>202.69</v>
          </cell>
          <cell r="H121" t="str">
            <v>-</v>
          </cell>
        </row>
        <row r="122">
          <cell r="A122" t="str">
            <v>1 A 01 422 51</v>
          </cell>
          <cell r="B122" t="str">
            <v>-</v>
          </cell>
          <cell r="C122" t="str">
            <v>Concr.estr.fck=22MPa c.raz uso ger conf/lanç AC/BC</v>
          </cell>
          <cell r="D122" t="str">
            <v>m³</v>
          </cell>
          <cell r="E122">
            <v>210.82</v>
          </cell>
          <cell r="F122">
            <v>0</v>
          </cell>
          <cell r="G122">
            <v>210.82</v>
          </cell>
          <cell r="H122" t="str">
            <v>-</v>
          </cell>
        </row>
        <row r="123">
          <cell r="A123" t="str">
            <v>1 A 01 423 00</v>
          </cell>
          <cell r="B123" t="str">
            <v>-</v>
          </cell>
          <cell r="C123" t="str">
            <v>Concreto fck=18MPa para pré-moldados (tubos)</v>
          </cell>
          <cell r="D123" t="str">
            <v>m³</v>
          </cell>
          <cell r="E123">
            <v>182.22</v>
          </cell>
          <cell r="F123">
            <v>0</v>
          </cell>
          <cell r="G123">
            <v>182.22</v>
          </cell>
          <cell r="H123" t="str">
            <v>-</v>
          </cell>
        </row>
        <row r="124">
          <cell r="A124" t="str">
            <v>1 A 01 423 50</v>
          </cell>
          <cell r="B124" t="str">
            <v>-</v>
          </cell>
          <cell r="C124" t="str">
            <v>Concr.fck=18MPa para pré-moldados (tubos) AC/BC</v>
          </cell>
          <cell r="D124" t="str">
            <v>m³</v>
          </cell>
          <cell r="E124">
            <v>191.1</v>
          </cell>
          <cell r="F124">
            <v>0</v>
          </cell>
          <cell r="G124">
            <v>191.1</v>
          </cell>
          <cell r="H124" t="str">
            <v>-</v>
          </cell>
        </row>
        <row r="125">
          <cell r="A125" t="str">
            <v>1 A 01 424 00</v>
          </cell>
          <cell r="B125" t="str">
            <v>-</v>
          </cell>
          <cell r="C125" t="str">
            <v>Concreto poroso para pré-moldados (tubos)</v>
          </cell>
          <cell r="D125" t="str">
            <v>m³</v>
          </cell>
          <cell r="E125">
            <v>187.06</v>
          </cell>
          <cell r="F125">
            <v>0</v>
          </cell>
          <cell r="G125">
            <v>187.06</v>
          </cell>
          <cell r="H125" t="str">
            <v>-</v>
          </cell>
        </row>
        <row r="126">
          <cell r="A126" t="str">
            <v>1 A 01 424 50</v>
          </cell>
          <cell r="B126" t="str">
            <v>-</v>
          </cell>
          <cell r="C126" t="str">
            <v>Concreto poroso para pré-moldados (tubos) AC/BC</v>
          </cell>
          <cell r="D126" t="str">
            <v>m³</v>
          </cell>
          <cell r="E126">
            <v>191.25</v>
          </cell>
          <cell r="F126">
            <v>0</v>
          </cell>
          <cell r="G126">
            <v>191.25</v>
          </cell>
          <cell r="H126" t="str">
            <v>-</v>
          </cell>
        </row>
        <row r="127">
          <cell r="A127" t="str">
            <v>1 A 01 450 01</v>
          </cell>
          <cell r="B127" t="str">
            <v>-</v>
          </cell>
          <cell r="C127" t="str">
            <v>Escoramento de bueiros celulares</v>
          </cell>
          <cell r="D127" t="str">
            <v>m³</v>
          </cell>
          <cell r="E127">
            <v>27.96</v>
          </cell>
          <cell r="F127">
            <v>0</v>
          </cell>
          <cell r="G127">
            <v>27.96</v>
          </cell>
          <cell r="H127" t="str">
            <v>-</v>
          </cell>
        </row>
        <row r="128">
          <cell r="A128" t="str">
            <v>1 A 01 512 10</v>
          </cell>
          <cell r="B128" t="str">
            <v>-</v>
          </cell>
          <cell r="C128" t="str">
            <v>Concreto ciclópico fck=12 MPa</v>
          </cell>
          <cell r="D128" t="str">
            <v>m³</v>
          </cell>
          <cell r="E128">
            <v>132.57</v>
          </cell>
          <cell r="F128">
            <v>0</v>
          </cell>
          <cell r="G128">
            <v>132.57</v>
          </cell>
          <cell r="H128" t="str">
            <v>-</v>
          </cell>
        </row>
        <row r="129">
          <cell r="A129" t="str">
            <v>1 A 01 512 60</v>
          </cell>
          <cell r="B129" t="str">
            <v>-</v>
          </cell>
          <cell r="C129" t="str">
            <v>Concreto ciclópico fck=12 MPa AC/BC/PC</v>
          </cell>
          <cell r="D129" t="str">
            <v>m³</v>
          </cell>
          <cell r="E129">
            <v>140.21</v>
          </cell>
          <cell r="F129">
            <v>0</v>
          </cell>
          <cell r="G129">
            <v>140.21</v>
          </cell>
          <cell r="H129" t="str">
            <v>-</v>
          </cell>
        </row>
        <row r="130">
          <cell r="A130" t="str">
            <v>1 A 01 515 10</v>
          </cell>
          <cell r="B130" t="str">
            <v>-</v>
          </cell>
          <cell r="C130" t="str">
            <v>Concreto ciclópico fck=15 MPa</v>
          </cell>
          <cell r="D130" t="str">
            <v>m³</v>
          </cell>
          <cell r="E130">
            <v>138.51</v>
          </cell>
          <cell r="F130">
            <v>0</v>
          </cell>
          <cell r="G130">
            <v>138.51</v>
          </cell>
          <cell r="H130" t="str">
            <v>-</v>
          </cell>
        </row>
        <row r="131">
          <cell r="A131" t="str">
            <v>1 A 01 515 60</v>
          </cell>
          <cell r="B131" t="str">
            <v>-</v>
          </cell>
          <cell r="C131" t="str">
            <v>Concreto ciclópico fck=15 MPa AC/BC/PC</v>
          </cell>
          <cell r="D131" t="str">
            <v>m³</v>
          </cell>
          <cell r="E131">
            <v>145.96</v>
          </cell>
          <cell r="F131">
            <v>0</v>
          </cell>
          <cell r="G131">
            <v>145.96</v>
          </cell>
          <cell r="H131" t="str">
            <v>-</v>
          </cell>
        </row>
        <row r="132">
          <cell r="A132" t="str">
            <v>1 A 01 580 01</v>
          </cell>
          <cell r="B132" t="str">
            <v>-</v>
          </cell>
          <cell r="C132" t="str">
            <v>Fornecimento, preparo e colocação formas aço CA 60</v>
          </cell>
          <cell r="D132" t="str">
            <v>kg</v>
          </cell>
          <cell r="E132">
            <v>5.86</v>
          </cell>
          <cell r="F132">
            <v>0</v>
          </cell>
          <cell r="G132">
            <v>5.86</v>
          </cell>
          <cell r="H132" t="str">
            <v>-</v>
          </cell>
        </row>
        <row r="133">
          <cell r="A133" t="str">
            <v>1 A 01 580 02</v>
          </cell>
          <cell r="B133" t="str">
            <v>-</v>
          </cell>
          <cell r="C133" t="str">
            <v>Fornecimento, preparo e colocação formas aço CA 50</v>
          </cell>
          <cell r="D133" t="str">
            <v>kg</v>
          </cell>
          <cell r="E133">
            <v>5.29</v>
          </cell>
          <cell r="F133">
            <v>0</v>
          </cell>
          <cell r="G133">
            <v>5.29</v>
          </cell>
          <cell r="H133" t="str">
            <v>-</v>
          </cell>
        </row>
        <row r="134">
          <cell r="A134" t="str">
            <v>1 A 01 580 03</v>
          </cell>
          <cell r="B134" t="str">
            <v>-</v>
          </cell>
          <cell r="C134" t="str">
            <v>Fornecimento, preparo e colocação formas aço CA 25</v>
          </cell>
          <cell r="D134" t="str">
            <v>kg</v>
          </cell>
          <cell r="E134">
            <v>5.46</v>
          </cell>
          <cell r="F134">
            <v>0</v>
          </cell>
          <cell r="G134">
            <v>5.46</v>
          </cell>
          <cell r="H134" t="str">
            <v>-</v>
          </cell>
        </row>
        <row r="135">
          <cell r="A135" t="str">
            <v>1 A 01 603 01</v>
          </cell>
          <cell r="B135" t="str">
            <v>-</v>
          </cell>
          <cell r="C135" t="str">
            <v>Argamassa cimento-areia 1:3</v>
          </cell>
          <cell r="D135" t="str">
            <v>m³</v>
          </cell>
          <cell r="E135">
            <v>196.53</v>
          </cell>
          <cell r="F135">
            <v>0</v>
          </cell>
          <cell r="G135">
            <v>196.53</v>
          </cell>
          <cell r="H135" t="str">
            <v>-</v>
          </cell>
        </row>
        <row r="136">
          <cell r="A136" t="str">
            <v>1 A 01 603 51</v>
          </cell>
          <cell r="B136" t="str">
            <v>-</v>
          </cell>
          <cell r="C136" t="str">
            <v>Argamassa cimento-areia 1:3 AC</v>
          </cell>
          <cell r="D136" t="str">
            <v>m³</v>
          </cell>
          <cell r="E136">
            <v>212.37</v>
          </cell>
          <cell r="F136">
            <v>0</v>
          </cell>
          <cell r="G136">
            <v>212.37</v>
          </cell>
          <cell r="H136" t="str">
            <v>-</v>
          </cell>
        </row>
        <row r="137">
          <cell r="A137" t="str">
            <v>1 A 01 604 01</v>
          </cell>
          <cell r="B137" t="str">
            <v>-</v>
          </cell>
          <cell r="C137" t="str">
            <v>Argamassa cimento-areia 1:4</v>
          </cell>
          <cell r="D137" t="str">
            <v>m³</v>
          </cell>
          <cell r="E137">
            <v>164.05</v>
          </cell>
          <cell r="F137">
            <v>0</v>
          </cell>
          <cell r="G137">
            <v>164.05</v>
          </cell>
          <cell r="H137" t="str">
            <v>-</v>
          </cell>
        </row>
        <row r="138">
          <cell r="A138" t="str">
            <v>1 A 01 604 51</v>
          </cell>
          <cell r="B138" t="str">
            <v>-</v>
          </cell>
          <cell r="C138" t="str">
            <v>Argamassa cimento-areia 1:4 AC</v>
          </cell>
          <cell r="D138" t="str">
            <v>m³</v>
          </cell>
          <cell r="E138">
            <v>181.4</v>
          </cell>
          <cell r="F138">
            <v>0</v>
          </cell>
          <cell r="G138">
            <v>181.4</v>
          </cell>
          <cell r="H138" t="str">
            <v>-</v>
          </cell>
        </row>
        <row r="139">
          <cell r="A139" t="str">
            <v>1 A 01 606 01</v>
          </cell>
          <cell r="B139" t="str">
            <v>-</v>
          </cell>
          <cell r="C139" t="str">
            <v>Argamassa cimento-areia 1:6</v>
          </cell>
          <cell r="D139" t="str">
            <v>m³</v>
          </cell>
          <cell r="E139">
            <v>139.56</v>
          </cell>
          <cell r="F139">
            <v>0</v>
          </cell>
          <cell r="G139">
            <v>139.56</v>
          </cell>
          <cell r="H139" t="str">
            <v>-</v>
          </cell>
        </row>
        <row r="140">
          <cell r="A140" t="str">
            <v>1 A 01 606 51</v>
          </cell>
          <cell r="B140" t="str">
            <v>-</v>
          </cell>
          <cell r="C140" t="str">
            <v xml:space="preserve"> Argamassa cimento-areia 1:6 AC</v>
          </cell>
          <cell r="D140" t="str">
            <v>m³</v>
          </cell>
          <cell r="E140">
            <v>157.66</v>
          </cell>
          <cell r="F140">
            <v>0</v>
          </cell>
          <cell r="G140">
            <v>157.66</v>
          </cell>
          <cell r="H140" t="str">
            <v>-</v>
          </cell>
        </row>
        <row r="141">
          <cell r="A141" t="str">
            <v>1 A 01 620 01</v>
          </cell>
          <cell r="B141" t="str">
            <v>-</v>
          </cell>
          <cell r="C141" t="str">
            <v>Argamassa cimento-solo 1:10</v>
          </cell>
          <cell r="D141" t="str">
            <v>m³</v>
          </cell>
          <cell r="E141">
            <v>91.73</v>
          </cell>
          <cell r="F141">
            <v>0</v>
          </cell>
          <cell r="G141">
            <v>91.73</v>
          </cell>
          <cell r="H141" t="str">
            <v>-</v>
          </cell>
        </row>
        <row r="142">
          <cell r="A142" t="str">
            <v>1 A 01 653 00</v>
          </cell>
          <cell r="B142" t="str">
            <v>-</v>
          </cell>
          <cell r="C142" t="str">
            <v>Usinagem para sub-base de concreto rolado</v>
          </cell>
          <cell r="D142" t="str">
            <v>m³</v>
          </cell>
          <cell r="E142">
            <v>64.599999999999994</v>
          </cell>
          <cell r="F142">
            <v>0</v>
          </cell>
          <cell r="G142">
            <v>64.599999999999994</v>
          </cell>
          <cell r="H142" t="str">
            <v>-</v>
          </cell>
        </row>
        <row r="143">
          <cell r="A143" t="str">
            <v>1 A 01 653 50</v>
          </cell>
          <cell r="B143" t="str">
            <v>-</v>
          </cell>
          <cell r="C143" t="str">
            <v>Usinagem p/ sub-base de concreto rolado AC/BC</v>
          </cell>
          <cell r="D143" t="str">
            <v>m³</v>
          </cell>
          <cell r="E143">
            <v>63.74</v>
          </cell>
          <cell r="F143">
            <v>0</v>
          </cell>
          <cell r="G143">
            <v>63.74</v>
          </cell>
          <cell r="H143" t="str">
            <v>-</v>
          </cell>
        </row>
        <row r="144">
          <cell r="A144" t="str">
            <v>1 A 01 654 00</v>
          </cell>
          <cell r="B144" t="str">
            <v>-</v>
          </cell>
          <cell r="C144" t="str">
            <v>Usinagem p/ sub-base de concr. de cimento portland</v>
          </cell>
          <cell r="D144" t="str">
            <v>m³</v>
          </cell>
          <cell r="E144">
            <v>85.55</v>
          </cell>
          <cell r="F144">
            <v>0</v>
          </cell>
          <cell r="G144">
            <v>85.55</v>
          </cell>
          <cell r="H144" t="str">
            <v>-</v>
          </cell>
        </row>
        <row r="145">
          <cell r="A145" t="str">
            <v>1 A 01 654 50</v>
          </cell>
          <cell r="B145" t="str">
            <v>-</v>
          </cell>
          <cell r="C145" t="str">
            <v>Usinagem p/sub-base de concr.cimento portl. AC/BC</v>
          </cell>
          <cell r="D145" t="str">
            <v>m³</v>
          </cell>
          <cell r="E145">
            <v>84.69</v>
          </cell>
          <cell r="F145">
            <v>0</v>
          </cell>
          <cell r="G145">
            <v>84.69</v>
          </cell>
          <cell r="H145" t="str">
            <v>-</v>
          </cell>
        </row>
        <row r="146">
          <cell r="A146" t="str">
            <v>1 A 01 656 00</v>
          </cell>
          <cell r="B146" t="str">
            <v>-</v>
          </cell>
          <cell r="C146" t="str">
            <v>Usinagem p/ conc. de cim. portland c/ forma desliz</v>
          </cell>
          <cell r="D146" t="str">
            <v>m³</v>
          </cell>
          <cell r="E146">
            <v>125.33</v>
          </cell>
          <cell r="F146">
            <v>0</v>
          </cell>
          <cell r="G146">
            <v>125.33</v>
          </cell>
          <cell r="H146" t="str">
            <v>-</v>
          </cell>
        </row>
        <row r="147">
          <cell r="A147" t="str">
            <v>1 A 01 656 50</v>
          </cell>
          <cell r="B147" t="str">
            <v>-</v>
          </cell>
          <cell r="C147" t="str">
            <v>Usinagem p/ conc.cim.portl.c/ forma desliz AC/BC</v>
          </cell>
          <cell r="D147" t="str">
            <v>m³</v>
          </cell>
          <cell r="E147">
            <v>135.15</v>
          </cell>
          <cell r="F147">
            <v>0</v>
          </cell>
          <cell r="G147">
            <v>135.15</v>
          </cell>
          <cell r="H147" t="str">
            <v>-</v>
          </cell>
        </row>
        <row r="148">
          <cell r="A148" t="str">
            <v>1 A 01 657 00</v>
          </cell>
          <cell r="B148" t="str">
            <v>-</v>
          </cell>
          <cell r="C148" t="str">
            <v>Usinagem p/ conc.cim. portland c/ equip. peq. por.</v>
          </cell>
          <cell r="D148" t="str">
            <v>m³</v>
          </cell>
          <cell r="E148">
            <v>185.09</v>
          </cell>
          <cell r="F148">
            <v>0</v>
          </cell>
          <cell r="G148">
            <v>185.09</v>
          </cell>
          <cell r="H148" t="str">
            <v>-</v>
          </cell>
        </row>
        <row r="149">
          <cell r="A149" t="str">
            <v>1 A 01 657 50</v>
          </cell>
          <cell r="B149" t="str">
            <v>-</v>
          </cell>
          <cell r="C149" t="str">
            <v>Usinagem p/conc.cim. portl.c/ equip.peq.por.AC/BC</v>
          </cell>
          <cell r="D149" t="str">
            <v>m³</v>
          </cell>
          <cell r="E149">
            <v>193.21</v>
          </cell>
          <cell r="F149">
            <v>0</v>
          </cell>
          <cell r="G149">
            <v>193.21</v>
          </cell>
          <cell r="H149" t="str">
            <v>-</v>
          </cell>
        </row>
        <row r="150">
          <cell r="A150" t="str">
            <v>1 A 01 700 00</v>
          </cell>
          <cell r="B150" t="str">
            <v>-</v>
          </cell>
          <cell r="C150" t="str">
            <v>Fabricação de peças pré mold. de conc. p/ pavim.</v>
          </cell>
          <cell r="D150" t="str">
            <v>m³</v>
          </cell>
          <cell r="E150">
            <v>201.84</v>
          </cell>
          <cell r="F150">
            <v>0</v>
          </cell>
          <cell r="G150">
            <v>201.84</v>
          </cell>
          <cell r="H150" t="str">
            <v>-</v>
          </cell>
        </row>
        <row r="151">
          <cell r="A151" t="str">
            <v>1 A 01 700 50</v>
          </cell>
          <cell r="B151" t="str">
            <v>-</v>
          </cell>
          <cell r="C151" t="str">
            <v>Fabric.de peças pré mold.de conc. p/pavim.AC/BC</v>
          </cell>
          <cell r="D151" t="str">
            <v>m³</v>
          </cell>
          <cell r="E151">
            <v>209.49</v>
          </cell>
          <cell r="F151">
            <v>0</v>
          </cell>
          <cell r="G151">
            <v>209.49</v>
          </cell>
          <cell r="H151" t="str">
            <v>-</v>
          </cell>
        </row>
        <row r="152">
          <cell r="A152" t="str">
            <v>1 A 01 720 00</v>
          </cell>
          <cell r="B152" t="str">
            <v>-</v>
          </cell>
          <cell r="C152" t="str">
            <v>Concreto fck=18MPa p/ pré-moldados (guarda-corpo)</v>
          </cell>
          <cell r="D152" t="str">
            <v>m³</v>
          </cell>
          <cell r="E152">
            <v>184.93</v>
          </cell>
          <cell r="F152">
            <v>0</v>
          </cell>
          <cell r="G152">
            <v>184.93</v>
          </cell>
          <cell r="H152" t="str">
            <v>-</v>
          </cell>
        </row>
        <row r="153">
          <cell r="A153" t="str">
            <v>1 A 01 720 01</v>
          </cell>
          <cell r="B153" t="str">
            <v>-</v>
          </cell>
          <cell r="C153" t="str">
            <v>Guarda-corpo tipo GM, moldado no local</v>
          </cell>
          <cell r="D153" t="str">
            <v>m³</v>
          </cell>
          <cell r="E153">
            <v>165.48</v>
          </cell>
          <cell r="F153">
            <v>0</v>
          </cell>
          <cell r="G153">
            <v>165.48</v>
          </cell>
          <cell r="H153" t="str">
            <v>-</v>
          </cell>
        </row>
        <row r="154">
          <cell r="A154" t="str">
            <v>1 A 01 720 02</v>
          </cell>
          <cell r="B154" t="str">
            <v>-</v>
          </cell>
          <cell r="C154" t="str">
            <v>Fabricação de Guarda-corpo</v>
          </cell>
          <cell r="D154" t="str">
            <v>m³</v>
          </cell>
          <cell r="E154">
            <v>30.74</v>
          </cell>
          <cell r="F154">
            <v>0</v>
          </cell>
          <cell r="G154">
            <v>30.74</v>
          </cell>
          <cell r="H154" t="str">
            <v>-</v>
          </cell>
        </row>
        <row r="155">
          <cell r="A155" t="str">
            <v>1 A 01 720 50</v>
          </cell>
          <cell r="B155" t="str">
            <v>-</v>
          </cell>
          <cell r="C155" t="str">
            <v>Concr.fck = 18 mPa p/pré-mold.(guarda-corpo)AC/BC</v>
          </cell>
          <cell r="D155" t="str">
            <v>m³</v>
          </cell>
          <cell r="E155">
            <v>193.82</v>
          </cell>
          <cell r="F155">
            <v>0</v>
          </cell>
          <cell r="G155">
            <v>193.82</v>
          </cell>
          <cell r="H155" t="str">
            <v>-</v>
          </cell>
        </row>
        <row r="156">
          <cell r="A156" t="str">
            <v>1 A 01 720 51</v>
          </cell>
          <cell r="B156" t="str">
            <v>-</v>
          </cell>
          <cell r="C156" t="str">
            <v>Guarda-corpo tipo GM, moldado no local AC/BC</v>
          </cell>
          <cell r="D156" t="str">
            <v>m</v>
          </cell>
          <cell r="E156">
            <v>167.48</v>
          </cell>
          <cell r="F156">
            <v>0</v>
          </cell>
          <cell r="G156">
            <v>167.48</v>
          </cell>
          <cell r="H156" t="str">
            <v>-</v>
          </cell>
        </row>
        <row r="157">
          <cell r="A157" t="str">
            <v>1 A 01 720 52</v>
          </cell>
          <cell r="B157" t="str">
            <v>-</v>
          </cell>
          <cell r="C157" t="str">
            <v>Fabricação de guarda - corpo AC/BC</v>
          </cell>
          <cell r="D157" t="str">
            <v>m</v>
          </cell>
          <cell r="E157">
            <v>0</v>
          </cell>
          <cell r="F157">
            <v>0</v>
          </cell>
          <cell r="G157">
            <v>0</v>
          </cell>
          <cell r="H157" t="str">
            <v>-</v>
          </cell>
        </row>
        <row r="158">
          <cell r="A158" t="str">
            <v>1 A 01 725 01</v>
          </cell>
          <cell r="B158" t="str">
            <v>-</v>
          </cell>
          <cell r="C158" t="str">
            <v>Fabricação de balizador de concreto</v>
          </cell>
          <cell r="D158" t="str">
            <v>un</v>
          </cell>
          <cell r="E158">
            <v>9.0399999999999991</v>
          </cell>
          <cell r="F158">
            <v>0</v>
          </cell>
          <cell r="G158">
            <v>9.0399999999999991</v>
          </cell>
          <cell r="H158" t="str">
            <v>-</v>
          </cell>
        </row>
        <row r="159">
          <cell r="A159" t="str">
            <v>1 A 01 725 51</v>
          </cell>
          <cell r="B159" t="str">
            <v>-</v>
          </cell>
          <cell r="C159" t="str">
            <v>Fabricação de balizador de concreto AC/BC</v>
          </cell>
          <cell r="D159" t="str">
            <v>un</v>
          </cell>
          <cell r="E159">
            <v>9.08</v>
          </cell>
          <cell r="F159">
            <v>0</v>
          </cell>
          <cell r="G159">
            <v>9.08</v>
          </cell>
          <cell r="H159" t="str">
            <v>-</v>
          </cell>
        </row>
        <row r="160">
          <cell r="A160" t="str">
            <v>1 A 01 730 00</v>
          </cell>
          <cell r="B160" t="str">
            <v>-</v>
          </cell>
          <cell r="C160" t="str">
            <v>Concreto fck=18MPa p/ pré moldados (mourões)</v>
          </cell>
          <cell r="D160" t="str">
            <v>m³</v>
          </cell>
          <cell r="E160">
            <v>156.22999999999999</v>
          </cell>
          <cell r="F160">
            <v>0</v>
          </cell>
          <cell r="G160">
            <v>156.22999999999999</v>
          </cell>
          <cell r="H160" t="str">
            <v>-</v>
          </cell>
        </row>
        <row r="161">
          <cell r="A161" t="str">
            <v>1 A 01 730 01</v>
          </cell>
          <cell r="B161" t="str">
            <v>-</v>
          </cell>
          <cell r="C161" t="str">
            <v>Fabr. mourão de concr. esticador seção quad. 15cm</v>
          </cell>
          <cell r="D161" t="str">
            <v>un</v>
          </cell>
          <cell r="E161">
            <v>25.25</v>
          </cell>
          <cell r="F161">
            <v>0</v>
          </cell>
          <cell r="G161">
            <v>25.25</v>
          </cell>
          <cell r="H161" t="str">
            <v>-</v>
          </cell>
        </row>
        <row r="162">
          <cell r="A162" t="str">
            <v>1 A 01 730 02</v>
          </cell>
          <cell r="B162" t="str">
            <v>-</v>
          </cell>
          <cell r="C162" t="str">
            <v>Fabr. mourão de concr esticador seção triang. 15cm</v>
          </cell>
          <cell r="D162" t="str">
            <v>un</v>
          </cell>
          <cell r="E162">
            <v>16.96</v>
          </cell>
          <cell r="F162">
            <v>0</v>
          </cell>
          <cell r="G162">
            <v>16.96</v>
          </cell>
          <cell r="H162" t="str">
            <v>-</v>
          </cell>
        </row>
        <row r="163">
          <cell r="A163" t="str">
            <v>1 A 01 730 50</v>
          </cell>
          <cell r="B163" t="str">
            <v>-</v>
          </cell>
          <cell r="C163" t="str">
            <v>Concreto fck=18MPa p/pré moldados (mourões) AC/BC</v>
          </cell>
          <cell r="D163" t="str">
            <v>m³</v>
          </cell>
          <cell r="E163">
            <v>165.11</v>
          </cell>
          <cell r="F163">
            <v>0</v>
          </cell>
          <cell r="G163">
            <v>165.11</v>
          </cell>
          <cell r="H163" t="str">
            <v>-</v>
          </cell>
        </row>
        <row r="164">
          <cell r="A164" t="str">
            <v>1 A 01 730 51</v>
          </cell>
          <cell r="B164" t="str">
            <v>-</v>
          </cell>
          <cell r="C164" t="str">
            <v>Fabric.Mourão concr.estic.seção quadr.15cm AC/BC</v>
          </cell>
          <cell r="D164" t="str">
            <v>un</v>
          </cell>
          <cell r="E164">
            <v>25.69</v>
          </cell>
          <cell r="F164">
            <v>0</v>
          </cell>
          <cell r="G164">
            <v>25.69</v>
          </cell>
          <cell r="H164" t="str">
            <v>-</v>
          </cell>
        </row>
        <row r="165">
          <cell r="A165" t="str">
            <v>1 A 01 730 52</v>
          </cell>
          <cell r="B165" t="str">
            <v>-</v>
          </cell>
          <cell r="C165" t="str">
            <v>Fabric.Mourão concr.estic.seção triang.15cm AC/BC</v>
          </cell>
          <cell r="D165" t="str">
            <v>un</v>
          </cell>
          <cell r="E165">
            <v>17.18</v>
          </cell>
          <cell r="F165">
            <v>0</v>
          </cell>
          <cell r="G165">
            <v>17.18</v>
          </cell>
          <cell r="H165" t="str">
            <v>-</v>
          </cell>
        </row>
        <row r="166">
          <cell r="A166" t="str">
            <v>1 A 01 735 01</v>
          </cell>
          <cell r="B166" t="str">
            <v>-</v>
          </cell>
          <cell r="C166" t="str">
            <v>Fabr. mourão de concreto suporte seção quad. 11cm</v>
          </cell>
          <cell r="D166" t="str">
            <v>un</v>
          </cell>
          <cell r="E166">
            <v>18.850000000000001</v>
          </cell>
          <cell r="F166">
            <v>0</v>
          </cell>
          <cell r="G166">
            <v>18.850000000000001</v>
          </cell>
          <cell r="H166" t="str">
            <v>-</v>
          </cell>
        </row>
        <row r="167">
          <cell r="A167" t="str">
            <v>1 A 01 735 02</v>
          </cell>
          <cell r="B167" t="str">
            <v>-</v>
          </cell>
          <cell r="C167" t="str">
            <v>Fabr. mourão de concr. suporte seção triang. 11cm</v>
          </cell>
          <cell r="D167" t="str">
            <v>un</v>
          </cell>
          <cell r="E167">
            <v>12.94</v>
          </cell>
          <cell r="F167">
            <v>0</v>
          </cell>
          <cell r="G167">
            <v>12.94</v>
          </cell>
          <cell r="H167" t="str">
            <v>-</v>
          </cell>
        </row>
        <row r="168">
          <cell r="A168" t="str">
            <v>1 A 01 735 51</v>
          </cell>
          <cell r="B168" t="str">
            <v>-</v>
          </cell>
          <cell r="C168" t="str">
            <v>Fabric.Mourão concr.suporte seção quadr.11cm AC/BC</v>
          </cell>
          <cell r="D168" t="str">
            <v>un</v>
          </cell>
          <cell r="E168">
            <v>19.079999999999998</v>
          </cell>
          <cell r="F168">
            <v>0</v>
          </cell>
          <cell r="G168">
            <v>19.079999999999998</v>
          </cell>
          <cell r="H168" t="str">
            <v>-</v>
          </cell>
        </row>
        <row r="169">
          <cell r="A169" t="str">
            <v>1 A 01 735 52</v>
          </cell>
          <cell r="B169" t="str">
            <v>-</v>
          </cell>
          <cell r="C169" t="str">
            <v>Fabric.Mourão concr.suporte sec.triang.11cm AC/BC</v>
          </cell>
          <cell r="D169" t="str">
            <v>un</v>
          </cell>
          <cell r="E169">
            <v>13.05</v>
          </cell>
          <cell r="F169">
            <v>0</v>
          </cell>
          <cell r="G169">
            <v>13.05</v>
          </cell>
          <cell r="H169" t="str">
            <v>-</v>
          </cell>
        </row>
        <row r="170">
          <cell r="A170" t="str">
            <v>1 A 01 739 01</v>
          </cell>
          <cell r="B170" t="str">
            <v>-</v>
          </cell>
          <cell r="C170" t="str">
            <v>Confecção de tubos de concreto D=0,20m</v>
          </cell>
          <cell r="D170" t="str">
            <v>m</v>
          </cell>
          <cell r="E170">
            <v>10.199999999999999</v>
          </cell>
          <cell r="F170">
            <v>0</v>
          </cell>
          <cell r="G170">
            <v>10.199999999999999</v>
          </cell>
          <cell r="H170" t="str">
            <v>-</v>
          </cell>
        </row>
        <row r="171">
          <cell r="A171" t="str">
            <v>1 A 01 739 51</v>
          </cell>
          <cell r="B171" t="str">
            <v>-</v>
          </cell>
          <cell r="C171" t="str">
            <v>Confecção de tubos de concreto D=0,20m AC/BC</v>
          </cell>
          <cell r="D171" t="str">
            <v>m</v>
          </cell>
          <cell r="E171">
            <v>10.47</v>
          </cell>
          <cell r="F171">
            <v>0</v>
          </cell>
          <cell r="G171">
            <v>10.47</v>
          </cell>
          <cell r="H171" t="str">
            <v>-</v>
          </cell>
        </row>
        <row r="172">
          <cell r="A172" t="str">
            <v>1 A 01 740 01</v>
          </cell>
          <cell r="B172" t="str">
            <v>-</v>
          </cell>
          <cell r="C172" t="str">
            <v>Confecção de tubos de concreto perfurado D=0,20m</v>
          </cell>
          <cell r="D172" t="str">
            <v>m</v>
          </cell>
          <cell r="E172">
            <v>10.46</v>
          </cell>
          <cell r="F172">
            <v>0</v>
          </cell>
          <cell r="G172">
            <v>10.46</v>
          </cell>
          <cell r="H172" t="str">
            <v>-</v>
          </cell>
        </row>
        <row r="173">
          <cell r="A173" t="str">
            <v>1 A 01 740 51</v>
          </cell>
          <cell r="B173" t="str">
            <v>-</v>
          </cell>
          <cell r="C173" t="str">
            <v>Confecção tubos concr.perfurado D=0,20m AC/BC</v>
          </cell>
          <cell r="D173" t="str">
            <v>m</v>
          </cell>
          <cell r="E173">
            <v>10.73</v>
          </cell>
          <cell r="F173">
            <v>0</v>
          </cell>
          <cell r="G173">
            <v>10.73</v>
          </cell>
          <cell r="H173" t="str">
            <v>-</v>
          </cell>
        </row>
        <row r="174">
          <cell r="A174" t="str">
            <v>1 A 01 741 01</v>
          </cell>
          <cell r="B174" t="str">
            <v>-</v>
          </cell>
          <cell r="C174" t="str">
            <v>Confecção de tubos de concreto poroso D=0,20m</v>
          </cell>
          <cell r="D174" t="str">
            <v>m</v>
          </cell>
          <cell r="E174">
            <v>10.34</v>
          </cell>
          <cell r="F174">
            <v>0</v>
          </cell>
          <cell r="G174">
            <v>10.34</v>
          </cell>
          <cell r="H174" t="str">
            <v>-</v>
          </cell>
        </row>
        <row r="175">
          <cell r="A175" t="str">
            <v>1 A 01 741 51</v>
          </cell>
          <cell r="B175" t="str">
            <v>-</v>
          </cell>
          <cell r="C175" t="str">
            <v>Confecção de tubos de concr.poroso D=0,20m AC/BC</v>
          </cell>
          <cell r="D175" t="str">
            <v>m</v>
          </cell>
          <cell r="E175">
            <v>10.47</v>
          </cell>
          <cell r="F175">
            <v>0</v>
          </cell>
          <cell r="G175">
            <v>10.47</v>
          </cell>
          <cell r="H175" t="str">
            <v>-</v>
          </cell>
        </row>
        <row r="176">
          <cell r="A176" t="str">
            <v>1 A 01 745 01</v>
          </cell>
          <cell r="B176" t="str">
            <v>-</v>
          </cell>
          <cell r="C176" t="str">
            <v>Confecção de tubos de concreto D=0,30m</v>
          </cell>
          <cell r="D176" t="str">
            <v>m</v>
          </cell>
          <cell r="E176">
            <v>16.41</v>
          </cell>
          <cell r="F176">
            <v>0</v>
          </cell>
          <cell r="G176">
            <v>16.41</v>
          </cell>
          <cell r="H176" t="str">
            <v>-</v>
          </cell>
        </row>
        <row r="177">
          <cell r="A177" t="str">
            <v>1 A 01 745 51</v>
          </cell>
          <cell r="B177" t="str">
            <v>-</v>
          </cell>
          <cell r="C177" t="str">
            <v>Confecção de tubos de concreto D=0,30m AC/BC</v>
          </cell>
          <cell r="D177" t="str">
            <v>m</v>
          </cell>
          <cell r="E177">
            <v>16.899999999999999</v>
          </cell>
          <cell r="F177">
            <v>0</v>
          </cell>
          <cell r="G177">
            <v>16.899999999999999</v>
          </cell>
          <cell r="H177" t="str">
            <v>-</v>
          </cell>
        </row>
        <row r="178">
          <cell r="A178" t="str">
            <v xml:space="preserve">1 A 01 746 01 </v>
          </cell>
          <cell r="B178" t="str">
            <v>-</v>
          </cell>
          <cell r="C178" t="str">
            <v>Confecção de tubos de concreto perfurado D=0,30m</v>
          </cell>
          <cell r="D178" t="str">
            <v>m</v>
          </cell>
          <cell r="E178">
            <v>16.670000000000002</v>
          </cell>
          <cell r="F178">
            <v>0</v>
          </cell>
          <cell r="G178">
            <v>16.670000000000002</v>
          </cell>
          <cell r="H178" t="str">
            <v>-</v>
          </cell>
        </row>
        <row r="179">
          <cell r="A179" t="str">
            <v>1 A 01 746 51</v>
          </cell>
          <cell r="B179" t="str">
            <v>-</v>
          </cell>
          <cell r="C179" t="str">
            <v>Confecção de tubos concr.perfurado D=0,30m AC/BC</v>
          </cell>
          <cell r="D179" t="str">
            <v>m</v>
          </cell>
          <cell r="E179">
            <v>17.16</v>
          </cell>
          <cell r="F179">
            <v>0</v>
          </cell>
          <cell r="G179">
            <v>17.16</v>
          </cell>
          <cell r="H179" t="str">
            <v>-</v>
          </cell>
        </row>
        <row r="180">
          <cell r="A180" t="str">
            <v>1 A 01 747 01</v>
          </cell>
          <cell r="B180" t="str">
            <v>-</v>
          </cell>
          <cell r="C180" t="str">
            <v>Confecção de tubos de concreto poroso D=0,30m</v>
          </cell>
          <cell r="D180" t="str">
            <v>m</v>
          </cell>
          <cell r="E180">
            <v>16.68</v>
          </cell>
          <cell r="F180">
            <v>0</v>
          </cell>
          <cell r="G180">
            <v>16.68</v>
          </cell>
          <cell r="H180" t="str">
            <v>-</v>
          </cell>
        </row>
        <row r="181">
          <cell r="A181" t="str">
            <v>1 A 01 747 51</v>
          </cell>
          <cell r="B181" t="str">
            <v>-</v>
          </cell>
          <cell r="C181" t="str">
            <v>Confecção de tubos concr.poroso D=0,30m AC/BC</v>
          </cell>
          <cell r="D181" t="str">
            <v>m</v>
          </cell>
          <cell r="E181">
            <v>16.91</v>
          </cell>
          <cell r="F181">
            <v>0</v>
          </cell>
          <cell r="G181">
            <v>16.91</v>
          </cell>
          <cell r="H181" t="str">
            <v>-</v>
          </cell>
        </row>
        <row r="182">
          <cell r="A182" t="str">
            <v>1 A 01 751 01</v>
          </cell>
          <cell r="B182" t="str">
            <v>-</v>
          </cell>
          <cell r="C182" t="str">
            <v>Confecção de tubos de concreto D=0,40m</v>
          </cell>
          <cell r="D182" t="str">
            <v>m</v>
          </cell>
          <cell r="E182">
            <v>23.89</v>
          </cell>
          <cell r="F182">
            <v>0</v>
          </cell>
          <cell r="G182">
            <v>23.89</v>
          </cell>
          <cell r="H182" t="str">
            <v>-</v>
          </cell>
        </row>
        <row r="183">
          <cell r="A183" t="str">
            <v>1 A 01 751 51</v>
          </cell>
          <cell r="B183" t="str">
            <v>-</v>
          </cell>
          <cell r="C183" t="str">
            <v>Confecção de tubos de concreto D=0,40m AC/BC</v>
          </cell>
          <cell r="D183" t="str">
            <v>m</v>
          </cell>
          <cell r="E183">
            <v>24.66</v>
          </cell>
          <cell r="F183">
            <v>0</v>
          </cell>
          <cell r="G183">
            <v>24.66</v>
          </cell>
          <cell r="H183" t="str">
            <v>-</v>
          </cell>
        </row>
        <row r="184">
          <cell r="A184" t="str">
            <v>1 A 01 752 01</v>
          </cell>
          <cell r="B184" t="str">
            <v>-</v>
          </cell>
          <cell r="C184" t="str">
            <v>Confecção de tubos de concreto perfurado D=0,40m</v>
          </cell>
          <cell r="D184" t="str">
            <v>m</v>
          </cell>
          <cell r="E184">
            <v>24.15</v>
          </cell>
          <cell r="F184">
            <v>0</v>
          </cell>
          <cell r="G184">
            <v>24.15</v>
          </cell>
          <cell r="H184" t="str">
            <v>-</v>
          </cell>
        </row>
        <row r="185">
          <cell r="A185" t="str">
            <v>1 A 01 752 51</v>
          </cell>
          <cell r="B185" t="str">
            <v>-</v>
          </cell>
          <cell r="C185" t="str">
            <v>Confecção de tubos concr.perfurado D=0,40m AC/BC</v>
          </cell>
          <cell r="D185" t="str">
            <v>m</v>
          </cell>
          <cell r="E185">
            <v>24.92</v>
          </cell>
          <cell r="F185">
            <v>0</v>
          </cell>
          <cell r="G185">
            <v>24.92</v>
          </cell>
          <cell r="H185" t="str">
            <v>-</v>
          </cell>
        </row>
        <row r="186">
          <cell r="A186" t="str">
            <v>1 A 01 753 01</v>
          </cell>
          <cell r="B186" t="str">
            <v>-</v>
          </cell>
          <cell r="C186" t="str">
            <v>Confecção de tubos de concreto poroso D=0,40m</v>
          </cell>
          <cell r="D186" t="str">
            <v>m</v>
          </cell>
          <cell r="E186">
            <v>24.31</v>
          </cell>
          <cell r="F186">
            <v>0</v>
          </cell>
          <cell r="G186">
            <v>24.31</v>
          </cell>
          <cell r="H186" t="str">
            <v>-</v>
          </cell>
        </row>
        <row r="187">
          <cell r="A187" t="str">
            <v>1 A 01 753 51</v>
          </cell>
          <cell r="B187" t="str">
            <v>-</v>
          </cell>
          <cell r="C187" t="str">
            <v>Confecção de tubos concr.poroso D=0,40m AC/BC</v>
          </cell>
          <cell r="D187" t="str">
            <v>m</v>
          </cell>
          <cell r="E187">
            <v>24.68</v>
          </cell>
          <cell r="F187">
            <v>0</v>
          </cell>
          <cell r="G187">
            <v>24.68</v>
          </cell>
          <cell r="H187" t="str">
            <v>-</v>
          </cell>
        </row>
        <row r="188">
          <cell r="A188" t="str">
            <v>1 A 01 755 01</v>
          </cell>
          <cell r="B188" t="str">
            <v>-</v>
          </cell>
          <cell r="C188" t="str">
            <v>Confecção de tubos de concreto armado D=0,60m CA-4</v>
          </cell>
          <cell r="D188" t="str">
            <v>m</v>
          </cell>
          <cell r="E188">
            <v>118.18</v>
          </cell>
          <cell r="F188">
            <v>0</v>
          </cell>
          <cell r="G188">
            <v>118.18</v>
          </cell>
          <cell r="H188" t="str">
            <v>-</v>
          </cell>
        </row>
        <row r="189">
          <cell r="A189" t="str">
            <v>1 A 01 755 51</v>
          </cell>
          <cell r="B189" t="str">
            <v>-</v>
          </cell>
          <cell r="C189" t="str">
            <v xml:space="preserve"> Confecção de tubos concr.armado D=0,60m CA-4 AC/BC</v>
          </cell>
          <cell r="D189" t="str">
            <v>m</v>
          </cell>
          <cell r="E189">
            <v>119.69</v>
          </cell>
          <cell r="F189">
            <v>0</v>
          </cell>
          <cell r="G189">
            <v>119.69</v>
          </cell>
          <cell r="H189" t="str">
            <v>-</v>
          </cell>
        </row>
        <row r="190">
          <cell r="A190" t="str">
            <v>1 A 01 760 01</v>
          </cell>
          <cell r="B190" t="str">
            <v>-</v>
          </cell>
          <cell r="C190" t="str">
            <v>Confecção de tubos de concreto armado D=0,80m CA-4</v>
          </cell>
          <cell r="D190" t="str">
            <v>m</v>
          </cell>
          <cell r="E190">
            <v>179.6</v>
          </cell>
          <cell r="F190">
            <v>0</v>
          </cell>
          <cell r="G190">
            <v>179.6</v>
          </cell>
          <cell r="H190" t="str">
            <v>-</v>
          </cell>
        </row>
        <row r="191">
          <cell r="A191" t="str">
            <v>1 A 01 760 51</v>
          </cell>
          <cell r="B191" t="str">
            <v>-</v>
          </cell>
          <cell r="C191" t="str">
            <v>Confecção de tubos concr.armado D=0,80m CA-4 AC/BC</v>
          </cell>
          <cell r="D191" t="str">
            <v>m</v>
          </cell>
          <cell r="E191">
            <v>182.11</v>
          </cell>
          <cell r="F191">
            <v>0</v>
          </cell>
          <cell r="G191">
            <v>182.11</v>
          </cell>
          <cell r="H191" t="str">
            <v>-</v>
          </cell>
        </row>
        <row r="192">
          <cell r="A192" t="str">
            <v>1 A 01 765 01</v>
          </cell>
          <cell r="B192" t="str">
            <v>-</v>
          </cell>
          <cell r="C192" t="str">
            <v>Confecção de tubos de concreto armado D=1,00m CA-4</v>
          </cell>
          <cell r="D192" t="str">
            <v>m</v>
          </cell>
          <cell r="E192">
            <v>271.69</v>
          </cell>
          <cell r="F192">
            <v>0</v>
          </cell>
          <cell r="G192">
            <v>271.69</v>
          </cell>
          <cell r="H192" t="str">
            <v>-</v>
          </cell>
        </row>
        <row r="193">
          <cell r="A193" t="str">
            <v>1 A 01 765 51</v>
          </cell>
          <cell r="B193" t="str">
            <v>-</v>
          </cell>
          <cell r="C193" t="str">
            <v>Confecção de tubos concr.armado D=1,00m CA-4 AC/BC</v>
          </cell>
          <cell r="D193" t="str">
            <v>m</v>
          </cell>
          <cell r="E193">
            <v>275.44</v>
          </cell>
          <cell r="F193">
            <v>0</v>
          </cell>
          <cell r="G193">
            <v>275.44</v>
          </cell>
          <cell r="H193" t="str">
            <v>-</v>
          </cell>
        </row>
        <row r="194">
          <cell r="A194" t="str">
            <v>1 A 01 770 01</v>
          </cell>
          <cell r="B194" t="str">
            <v>-</v>
          </cell>
          <cell r="C194" t="str">
            <v>Confecção de tubos de concreto armado D=1,20m CA-4</v>
          </cell>
          <cell r="D194" t="str">
            <v>m</v>
          </cell>
          <cell r="E194">
            <v>382.35</v>
          </cell>
          <cell r="F194">
            <v>0</v>
          </cell>
          <cell r="G194">
            <v>382.35</v>
          </cell>
          <cell r="H194" t="str">
            <v>-</v>
          </cell>
        </row>
        <row r="195">
          <cell r="A195" t="str">
            <v>1 A 01 700 51</v>
          </cell>
          <cell r="B195" t="str">
            <v>-</v>
          </cell>
          <cell r="C195" t="str">
            <v>Confecção de tubos concr.armado D=1,20m CA-4 AC/BC</v>
          </cell>
          <cell r="D195" t="str">
            <v>m</v>
          </cell>
          <cell r="E195">
            <v>387.18</v>
          </cell>
          <cell r="F195">
            <v>0</v>
          </cell>
          <cell r="G195">
            <v>387.18</v>
          </cell>
          <cell r="H195" t="str">
            <v>-</v>
          </cell>
        </row>
        <row r="196">
          <cell r="A196" t="str">
            <v>1 A 01 775 01</v>
          </cell>
          <cell r="B196" t="str">
            <v>-</v>
          </cell>
          <cell r="C196" t="str">
            <v>Confecção de tubos de concreto armado D=1,50m CA-4</v>
          </cell>
          <cell r="D196" t="str">
            <v>m</v>
          </cell>
          <cell r="E196">
            <v>608.49</v>
          </cell>
          <cell r="F196">
            <v>0</v>
          </cell>
          <cell r="G196">
            <v>608.49</v>
          </cell>
          <cell r="H196" t="str">
            <v>-</v>
          </cell>
        </row>
        <row r="197">
          <cell r="A197" t="str">
            <v>1 A 01 775 51</v>
          </cell>
          <cell r="B197" t="str">
            <v>-</v>
          </cell>
          <cell r="C197" t="str">
            <v>Confecção de tubos concr.armado D=1,50m CA-4 AC/BC</v>
          </cell>
          <cell r="D197" t="str">
            <v>m</v>
          </cell>
          <cell r="E197">
            <v>614.9</v>
          </cell>
          <cell r="F197">
            <v>0</v>
          </cell>
          <cell r="G197">
            <v>614.9</v>
          </cell>
          <cell r="H197" t="str">
            <v>-</v>
          </cell>
        </row>
        <row r="198">
          <cell r="A198" t="str">
            <v>1 A 01 780 01</v>
          </cell>
          <cell r="B198" t="str">
            <v>-</v>
          </cell>
          <cell r="C198" t="str">
            <v>Obtenção de grama para replantio</v>
          </cell>
          <cell r="D198" t="str">
            <v>m²</v>
          </cell>
          <cell r="E198">
            <v>0.8</v>
          </cell>
          <cell r="F198">
            <v>0</v>
          </cell>
          <cell r="G198">
            <v>0.8</v>
          </cell>
          <cell r="H198" t="str">
            <v>-</v>
          </cell>
        </row>
        <row r="199">
          <cell r="A199" t="str">
            <v>1 A 01 790 01</v>
          </cell>
          <cell r="B199" t="str">
            <v>-</v>
          </cell>
          <cell r="C199" t="str">
            <v>Guia de madeira - 2,5 x 7,0 cm</v>
          </cell>
          <cell r="D199" t="str">
            <v>m</v>
          </cell>
          <cell r="E199">
            <v>1.66</v>
          </cell>
          <cell r="F199">
            <v>0</v>
          </cell>
          <cell r="G199">
            <v>1.66</v>
          </cell>
          <cell r="H199" t="str">
            <v>-</v>
          </cell>
        </row>
        <row r="200">
          <cell r="A200" t="str">
            <v>1 A 01 790 02</v>
          </cell>
          <cell r="B200" t="str">
            <v>-</v>
          </cell>
          <cell r="C200" t="str">
            <v>Guia de madeira - 2,5 x 10,0 cm</v>
          </cell>
          <cell r="D200" t="str">
            <v>m</v>
          </cell>
          <cell r="E200">
            <v>1.88</v>
          </cell>
          <cell r="F200">
            <v>0</v>
          </cell>
          <cell r="G200">
            <v>1.88</v>
          </cell>
          <cell r="H200" t="str">
            <v>-</v>
          </cell>
        </row>
        <row r="201">
          <cell r="A201" t="str">
            <v>1 A 01 800 01</v>
          </cell>
          <cell r="B201" t="str">
            <v>-</v>
          </cell>
          <cell r="C201" t="str">
            <v>Recuperação de chapa para placa de sinalização</v>
          </cell>
          <cell r="D201" t="str">
            <v>m²</v>
          </cell>
          <cell r="E201">
            <v>18.18</v>
          </cell>
          <cell r="F201">
            <v>0</v>
          </cell>
          <cell r="G201">
            <v>18.18</v>
          </cell>
          <cell r="H201" t="str">
            <v>-</v>
          </cell>
        </row>
        <row r="202">
          <cell r="A202" t="str">
            <v>1 A 01 810 01</v>
          </cell>
          <cell r="B202" t="str">
            <v>-</v>
          </cell>
          <cell r="C202" t="str">
            <v>Calha metálica semi-circular D=0,40 m</v>
          </cell>
          <cell r="D202" t="str">
            <v>m</v>
          </cell>
          <cell r="E202">
            <v>146.99</v>
          </cell>
          <cell r="F202">
            <v>0</v>
          </cell>
          <cell r="G202">
            <v>146.99</v>
          </cell>
          <cell r="H202" t="str">
            <v>-</v>
          </cell>
        </row>
        <row r="203">
          <cell r="A203" t="str">
            <v>1 A 01 850 01</v>
          </cell>
          <cell r="B203" t="str">
            <v>-</v>
          </cell>
          <cell r="C203" t="str">
            <v>Confecção de placa de sinalização semi-refletiva</v>
          </cell>
          <cell r="D203" t="str">
            <v>m²</v>
          </cell>
          <cell r="E203">
            <v>147.69</v>
          </cell>
          <cell r="F203">
            <v>0</v>
          </cell>
          <cell r="G203">
            <v>147.69</v>
          </cell>
          <cell r="H203" t="str">
            <v>-</v>
          </cell>
        </row>
        <row r="204">
          <cell r="A204" t="str">
            <v>1 A 01 860 01</v>
          </cell>
          <cell r="B204" t="str">
            <v>-</v>
          </cell>
          <cell r="C204" t="str">
            <v>Confecção de placa de sinalização tot. refletiva</v>
          </cell>
          <cell r="D204" t="str">
            <v>m²</v>
          </cell>
          <cell r="E204">
            <v>199.35</v>
          </cell>
          <cell r="F204">
            <v>0</v>
          </cell>
          <cell r="G204">
            <v>199.35</v>
          </cell>
          <cell r="H204" t="str">
            <v>-</v>
          </cell>
        </row>
        <row r="205">
          <cell r="A205" t="str">
            <v>1 A 01 870 01</v>
          </cell>
          <cell r="B205" t="str">
            <v>-</v>
          </cell>
          <cell r="C205" t="str">
            <v>Confecção de suporte e travessa p/ placa de sinal.</v>
          </cell>
          <cell r="D205" t="str">
            <v>un</v>
          </cell>
          <cell r="E205">
            <v>18.57</v>
          </cell>
          <cell r="F205">
            <v>0</v>
          </cell>
          <cell r="G205">
            <v>18.57</v>
          </cell>
          <cell r="H205" t="str">
            <v>-</v>
          </cell>
        </row>
        <row r="206">
          <cell r="A206" t="str">
            <v>1 A 01 890 01</v>
          </cell>
          <cell r="B206" t="str">
            <v>-</v>
          </cell>
          <cell r="C206" t="str">
            <v>Escavação manual em material de 1a categoria</v>
          </cell>
          <cell r="D206" t="str">
            <v>m³</v>
          </cell>
          <cell r="E206">
            <v>16.68</v>
          </cell>
          <cell r="F206">
            <v>0</v>
          </cell>
          <cell r="G206">
            <v>16.68</v>
          </cell>
          <cell r="H206" t="str">
            <v>-</v>
          </cell>
        </row>
        <row r="207">
          <cell r="A207" t="str">
            <v>1 A 01 891 01</v>
          </cell>
          <cell r="B207" t="str">
            <v>-</v>
          </cell>
          <cell r="C207" t="str">
            <v>Escavação manual de vala em material de 1a cat.</v>
          </cell>
          <cell r="D207" t="str">
            <v>m³</v>
          </cell>
          <cell r="E207">
            <v>19.27</v>
          </cell>
          <cell r="F207">
            <v>0</v>
          </cell>
          <cell r="G207">
            <v>19.27</v>
          </cell>
          <cell r="H207" t="str">
            <v>-</v>
          </cell>
        </row>
        <row r="208">
          <cell r="A208" t="str">
            <v>1 A 01 892 01</v>
          </cell>
          <cell r="B208" t="str">
            <v>-</v>
          </cell>
          <cell r="C208" t="str">
            <v>Escavação mecânica de vala em material de 1a cat.</v>
          </cell>
          <cell r="D208" t="str">
            <v>m³</v>
          </cell>
          <cell r="E208">
            <v>3.09</v>
          </cell>
          <cell r="F208">
            <v>0</v>
          </cell>
          <cell r="G208">
            <v>3.09</v>
          </cell>
          <cell r="H208" t="str">
            <v>-</v>
          </cell>
        </row>
        <row r="209">
          <cell r="A209" t="str">
            <v>1 A 01 893 01</v>
          </cell>
          <cell r="B209" t="str">
            <v>-</v>
          </cell>
          <cell r="C209" t="str">
            <v>Compactação manual</v>
          </cell>
          <cell r="D209" t="str">
            <v>m³</v>
          </cell>
          <cell r="E209">
            <v>8.01</v>
          </cell>
          <cell r="F209">
            <v>0</v>
          </cell>
          <cell r="G209">
            <v>8.01</v>
          </cell>
          <cell r="H209" t="str">
            <v>-</v>
          </cell>
        </row>
        <row r="210">
          <cell r="A210" t="str">
            <v>1 A 01 894 01</v>
          </cell>
          <cell r="B210" t="str">
            <v>-</v>
          </cell>
          <cell r="C210" t="str">
            <v>Lastro de brita</v>
          </cell>
          <cell r="D210" t="str">
            <v>m³</v>
          </cell>
          <cell r="E210">
            <v>30.79</v>
          </cell>
          <cell r="F210">
            <v>0</v>
          </cell>
          <cell r="G210">
            <v>30.79</v>
          </cell>
          <cell r="H210" t="str">
            <v>-</v>
          </cell>
        </row>
        <row r="211">
          <cell r="A211" t="str">
            <v>1 A 01 894 51</v>
          </cell>
          <cell r="B211" t="str">
            <v>-</v>
          </cell>
          <cell r="C211" t="str">
            <v>Lastro de brita BC</v>
          </cell>
          <cell r="D211" t="str">
            <v>m³</v>
          </cell>
          <cell r="E211">
            <v>30.15</v>
          </cell>
          <cell r="F211">
            <v>0</v>
          </cell>
          <cell r="G211">
            <v>30.15</v>
          </cell>
          <cell r="H211" t="str">
            <v>-</v>
          </cell>
        </row>
        <row r="212">
          <cell r="A212" t="str">
            <v>1 A 02 702 00</v>
          </cell>
          <cell r="B212" t="str">
            <v>-</v>
          </cell>
          <cell r="C212" t="str">
            <v>Limpeza e enchim. junta pav. concr.(const e rest)</v>
          </cell>
          <cell r="D212" t="str">
            <v>m</v>
          </cell>
          <cell r="E212">
            <v>4.8</v>
          </cell>
          <cell r="F212">
            <v>0</v>
          </cell>
          <cell r="G212">
            <v>4.8</v>
          </cell>
          <cell r="H212" t="str">
            <v>-</v>
          </cell>
        </row>
        <row r="213">
          <cell r="A213" t="str">
            <v>1 A 99 001 00</v>
          </cell>
          <cell r="B213" t="str">
            <v>-</v>
          </cell>
          <cell r="C213" t="str">
            <v>Mistura areia-asfalto usinada a frio</v>
          </cell>
          <cell r="D213" t="str">
            <v>m³</v>
          </cell>
          <cell r="E213">
            <v>0</v>
          </cell>
          <cell r="F213">
            <v>0</v>
          </cell>
          <cell r="G213">
            <v>0</v>
          </cell>
          <cell r="H213" t="str">
            <v>-</v>
          </cell>
        </row>
        <row r="214">
          <cell r="A214" t="str">
            <v>1 A 99 002 00</v>
          </cell>
          <cell r="B214" t="str">
            <v>-</v>
          </cell>
          <cell r="C214" t="str">
            <v>Mistura areia-asfalto usinada a quente</v>
          </cell>
          <cell r="D214" t="str">
            <v>m³</v>
          </cell>
          <cell r="E214">
            <v>0</v>
          </cell>
          <cell r="F214">
            <v>0</v>
          </cell>
          <cell r="G214">
            <v>0</v>
          </cell>
          <cell r="H214" t="str">
            <v>-</v>
          </cell>
        </row>
        <row r="215">
          <cell r="A215" t="str">
            <v>1 A 99 003 00</v>
          </cell>
          <cell r="B215" t="str">
            <v>-</v>
          </cell>
          <cell r="C215" t="str">
            <v>Mistura betuminosa usinada a frio</v>
          </cell>
          <cell r="D215" t="str">
            <v>m³</v>
          </cell>
          <cell r="E215">
            <v>0</v>
          </cell>
          <cell r="F215">
            <v>0</v>
          </cell>
          <cell r="G215">
            <v>0</v>
          </cell>
          <cell r="H215" t="str">
            <v>-</v>
          </cell>
        </row>
        <row r="216">
          <cell r="A216" t="str">
            <v>1 A 99 004 00</v>
          </cell>
          <cell r="B216" t="str">
            <v>-</v>
          </cell>
          <cell r="C216" t="str">
            <v>Mistura betuminosa usinada a quente</v>
          </cell>
          <cell r="D216" t="str">
            <v>m³</v>
          </cell>
          <cell r="E216">
            <v>0</v>
          </cell>
          <cell r="F216">
            <v>0</v>
          </cell>
          <cell r="G216">
            <v>0</v>
          </cell>
          <cell r="H216" t="str">
            <v>-</v>
          </cell>
        </row>
        <row r="217">
          <cell r="A217" t="str">
            <v>1 A 99 005 00</v>
          </cell>
          <cell r="B217" t="str">
            <v>-</v>
          </cell>
          <cell r="C217" t="str">
            <v>Mistura betuminosa</v>
          </cell>
          <cell r="D217" t="str">
            <v>m³</v>
          </cell>
          <cell r="E217">
            <v>0</v>
          </cell>
          <cell r="F217">
            <v>0</v>
          </cell>
          <cell r="G217">
            <v>0</v>
          </cell>
          <cell r="H217" t="str">
            <v>-</v>
          </cell>
        </row>
        <row r="219">
          <cell r="A219" t="str">
            <v>DNIT - Sistema de Custos Rodoviários</v>
          </cell>
          <cell r="D219" t="str">
            <v>Sicro2</v>
          </cell>
          <cell r="H219" t="str">
            <v>Esp. Técnica</v>
          </cell>
        </row>
        <row r="220">
          <cell r="A220" t="str">
            <v>construção Rodoviária</v>
          </cell>
          <cell r="D220" t="str">
            <v>Minas Gerais</v>
          </cell>
          <cell r="H220" t="str">
            <v>Minas Gerais</v>
          </cell>
        </row>
        <row r="221">
          <cell r="A221" t="str">
            <v>Resumo dos Custos Unitários de Referência: Maio de 2005</v>
          </cell>
          <cell r="D221" t="str">
            <v>RCtR0330</v>
          </cell>
          <cell r="H221" t="str">
            <v>=</v>
          </cell>
        </row>
        <row r="223">
          <cell r="A223" t="str">
            <v>Código</v>
          </cell>
          <cell r="C223" t="str">
            <v>Atividade / Serviço</v>
          </cell>
          <cell r="D223" t="str">
            <v>Unidade</v>
          </cell>
          <cell r="F223" t="str">
            <v>Preço Unitário</v>
          </cell>
          <cell r="H223" t="str">
            <v>Código</v>
          </cell>
        </row>
        <row r="224">
          <cell r="D224" t="str">
            <v>Und</v>
          </cell>
          <cell r="E224" t="str">
            <v>Direto</v>
          </cell>
          <cell r="F224" t="str">
            <v>LDI</v>
          </cell>
          <cell r="G224" t="str">
            <v>Total</v>
          </cell>
        </row>
        <row r="226">
          <cell r="A226" t="str">
            <v>2 S 01 000 00</v>
          </cell>
          <cell r="B226" t="str">
            <v>-</v>
          </cell>
          <cell r="C226" t="str">
            <v>Desm. dest. limpeza áreas c/arv. diam. até 0,15 m</v>
          </cell>
          <cell r="D226" t="str">
            <v>m²</v>
          </cell>
          <cell r="E226">
            <v>0.2</v>
          </cell>
          <cell r="F226">
            <v>0.04</v>
          </cell>
          <cell r="G226">
            <v>0.25</v>
          </cell>
          <cell r="H226" t="str">
            <v>DNER-ES-278/97</v>
          </cell>
        </row>
        <row r="227">
          <cell r="A227" t="str">
            <v>2 S 01 010 00</v>
          </cell>
          <cell r="B227" t="str">
            <v>-</v>
          </cell>
          <cell r="C227" t="str">
            <v>Destocamento de árvores D=0,15 a 0,30 m</v>
          </cell>
          <cell r="D227" t="str">
            <v>und</v>
          </cell>
          <cell r="E227">
            <v>19.420000000000002</v>
          </cell>
          <cell r="F227">
            <v>4.6399999999999997</v>
          </cell>
          <cell r="G227">
            <v>24.07</v>
          </cell>
          <cell r="H227" t="str">
            <v>DNER-ES-278/97</v>
          </cell>
        </row>
        <row r="228">
          <cell r="A228" t="str">
            <v>2 S 01 012 00</v>
          </cell>
          <cell r="B228" t="str">
            <v>-</v>
          </cell>
          <cell r="C228" t="str">
            <v>Destocamento de árvores c/diâm. &gt; 0,30 m</v>
          </cell>
          <cell r="D228" t="str">
            <v>und</v>
          </cell>
          <cell r="E228">
            <v>48.56</v>
          </cell>
          <cell r="F228">
            <v>11.6</v>
          </cell>
          <cell r="G228">
            <v>60.17</v>
          </cell>
          <cell r="H228" t="str">
            <v>DNER-ES-278/97</v>
          </cell>
        </row>
        <row r="229">
          <cell r="A229" t="str">
            <v>2 S 01 100 01</v>
          </cell>
          <cell r="B229" t="str">
            <v>-</v>
          </cell>
          <cell r="C229" t="str">
            <v>Esc. carga transp. mat 1ª cat DMT 50 m</v>
          </cell>
          <cell r="D229" t="str">
            <v>m³</v>
          </cell>
          <cell r="E229">
            <v>1.03</v>
          </cell>
          <cell r="F229">
            <v>0.24</v>
          </cell>
          <cell r="G229">
            <v>1.28</v>
          </cell>
          <cell r="H229" t="str">
            <v>DNER-ES-280/97</v>
          </cell>
        </row>
        <row r="230">
          <cell r="A230" t="str">
            <v>2 S 01 100 02</v>
          </cell>
          <cell r="B230" t="str">
            <v>-</v>
          </cell>
          <cell r="C230" t="str">
            <v>Esc. carga transp. mat 1ª cat DMT 50 a 200m c/m</v>
          </cell>
          <cell r="D230" t="str">
            <v>m³</v>
          </cell>
          <cell r="E230">
            <v>3.41</v>
          </cell>
          <cell r="F230">
            <v>0.81</v>
          </cell>
          <cell r="G230">
            <v>4.22</v>
          </cell>
          <cell r="H230" t="str">
            <v>DNER-ES-280/97</v>
          </cell>
        </row>
        <row r="231">
          <cell r="A231" t="str">
            <v>2 S 01 100 03</v>
          </cell>
          <cell r="B231" t="str">
            <v>-</v>
          </cell>
          <cell r="C231" t="str">
            <v>Esc. carga transp. mat 1ª cat DMT 200 a 400m c/m</v>
          </cell>
          <cell r="D231" t="str">
            <v>m³</v>
          </cell>
          <cell r="E231">
            <v>4.1500000000000004</v>
          </cell>
          <cell r="F231">
            <v>0.99</v>
          </cell>
          <cell r="G231">
            <v>5.14</v>
          </cell>
          <cell r="H231" t="str">
            <v>DNER-ES-280/97</v>
          </cell>
        </row>
        <row r="232">
          <cell r="A232" t="str">
            <v>2 S 01 100 04</v>
          </cell>
          <cell r="B232" t="str">
            <v>-</v>
          </cell>
          <cell r="C232" t="str">
            <v>Esc. carga transp. mat 1ª cat DMT 400 a 600m c/m</v>
          </cell>
          <cell r="D232" t="str">
            <v>m³</v>
          </cell>
          <cell r="E232">
            <v>4.9400000000000004</v>
          </cell>
          <cell r="F232">
            <v>1.18</v>
          </cell>
          <cell r="G232">
            <v>6.12</v>
          </cell>
          <cell r="H232" t="str">
            <v>DNER-ES-280/97</v>
          </cell>
        </row>
        <row r="233">
          <cell r="A233" t="str">
            <v>2 S 01 100 05</v>
          </cell>
          <cell r="B233" t="str">
            <v>-</v>
          </cell>
          <cell r="C233" t="str">
            <v>Esc. carga transp. mat 1ª cat DMT 600 a 800m c/m</v>
          </cell>
          <cell r="D233" t="str">
            <v>m³</v>
          </cell>
          <cell r="E233">
            <v>5.64</v>
          </cell>
          <cell r="F233">
            <v>1.34</v>
          </cell>
          <cell r="G233">
            <v>6.99</v>
          </cell>
          <cell r="H233" t="str">
            <v>DNER-ES-280/97</v>
          </cell>
        </row>
        <row r="234">
          <cell r="A234" t="str">
            <v>2 S 01 100 06</v>
          </cell>
          <cell r="B234" t="str">
            <v>-</v>
          </cell>
          <cell r="C234" t="str">
            <v>Esc. carga transp. mat 1ª cat DMT 800 a 1000m c/m</v>
          </cell>
          <cell r="D234" t="str">
            <v>m³</v>
          </cell>
          <cell r="E234">
            <v>6.52</v>
          </cell>
          <cell r="F234">
            <v>1.55</v>
          </cell>
          <cell r="G234">
            <v>8.07</v>
          </cell>
          <cell r="H234" t="str">
            <v>DNER-ES-280/97</v>
          </cell>
        </row>
        <row r="235">
          <cell r="A235" t="str">
            <v>2 S 01 100 07</v>
          </cell>
          <cell r="B235" t="str">
            <v>-</v>
          </cell>
          <cell r="C235" t="str">
            <v>Esc. carga transp. mat 1ª cat DMT 1000 a 1200m c/m</v>
          </cell>
          <cell r="D235" t="str">
            <v>m³</v>
          </cell>
          <cell r="E235">
            <v>7.44</v>
          </cell>
          <cell r="F235">
            <v>1.77</v>
          </cell>
          <cell r="G235">
            <v>9.2200000000000006</v>
          </cell>
          <cell r="H235" t="str">
            <v>DNER-ES-280/97</v>
          </cell>
        </row>
        <row r="236">
          <cell r="A236" t="str">
            <v>2 S 01 100 08</v>
          </cell>
          <cell r="B236" t="str">
            <v>-</v>
          </cell>
          <cell r="C236" t="str">
            <v>Esc. carga transp. mat 1ª cat DMT 1200 a 1400m c/m</v>
          </cell>
          <cell r="D236" t="str">
            <v>m³</v>
          </cell>
          <cell r="E236">
            <v>8.2899999999999991</v>
          </cell>
          <cell r="F236">
            <v>1.98</v>
          </cell>
          <cell r="G236">
            <v>10.27</v>
          </cell>
          <cell r="H236" t="str">
            <v>DNER-ES-280/97</v>
          </cell>
        </row>
        <row r="237">
          <cell r="A237" t="str">
            <v>2 S 01 100 09</v>
          </cell>
          <cell r="B237" t="str">
            <v>-</v>
          </cell>
          <cell r="C237" t="str">
            <v>Esc. carga tr. mat 1ª c. DMT 50 a 200m c/carreg</v>
          </cell>
          <cell r="D237" t="str">
            <v>m³</v>
          </cell>
          <cell r="E237">
            <v>3.92</v>
          </cell>
          <cell r="F237">
            <v>0.93</v>
          </cell>
          <cell r="G237">
            <v>4.8499999999999996</v>
          </cell>
          <cell r="H237" t="str">
            <v>DNER-ES-280/97</v>
          </cell>
        </row>
        <row r="238">
          <cell r="A238" t="str">
            <v>2 S 01 100 10</v>
          </cell>
          <cell r="B238" t="str">
            <v>-</v>
          </cell>
          <cell r="C238" t="str">
            <v>Esc. carga tr. mat 1ª c. DMT 200 a 400m c/carreg</v>
          </cell>
          <cell r="D238" t="str">
            <v>m³</v>
          </cell>
          <cell r="E238">
            <v>4.26</v>
          </cell>
          <cell r="F238">
            <v>1.01</v>
          </cell>
          <cell r="G238">
            <v>5.28</v>
          </cell>
          <cell r="H238" t="str">
            <v>DNER-ES-280/97</v>
          </cell>
        </row>
        <row r="239">
          <cell r="A239" t="str">
            <v>2 S 01 100 11</v>
          </cell>
          <cell r="B239" t="str">
            <v>-</v>
          </cell>
          <cell r="C239" t="str">
            <v>Esc. carga tr. mat 1ª c. DMT 400 a 600m c/carreg</v>
          </cell>
          <cell r="D239" t="str">
            <v>m³</v>
          </cell>
          <cell r="E239">
            <v>4.4400000000000004</v>
          </cell>
          <cell r="F239">
            <v>1.06</v>
          </cell>
          <cell r="G239">
            <v>5.5</v>
          </cell>
          <cell r="H239" t="str">
            <v>DNER-ES-280/97</v>
          </cell>
        </row>
        <row r="240">
          <cell r="A240" t="str">
            <v>2 S 01 100 12</v>
          </cell>
          <cell r="B240" t="str">
            <v>-</v>
          </cell>
          <cell r="C240" t="str">
            <v>Esc. carga tr. mat 1ª c. DMT 600 a 800m c/carreg</v>
          </cell>
          <cell r="D240" t="str">
            <v>m³</v>
          </cell>
          <cell r="E240">
            <v>4.6500000000000004</v>
          </cell>
          <cell r="F240">
            <v>1.1100000000000001</v>
          </cell>
          <cell r="G240">
            <v>5.76</v>
          </cell>
          <cell r="H240" t="str">
            <v>DNER-ES-280/97</v>
          </cell>
        </row>
        <row r="241">
          <cell r="A241" t="str">
            <v>2 S 01 100 13</v>
          </cell>
          <cell r="B241" t="str">
            <v>-</v>
          </cell>
          <cell r="C241" t="str">
            <v>Esc. carga tr. mat 1ª c. DMT 800 a 1000m c/carreg</v>
          </cell>
          <cell r="D241" t="str">
            <v>m³</v>
          </cell>
          <cell r="E241">
            <v>4.9800000000000004</v>
          </cell>
          <cell r="F241">
            <v>1.19</v>
          </cell>
          <cell r="G241">
            <v>6.17</v>
          </cell>
          <cell r="H241" t="str">
            <v>DNER-ES-280/97</v>
          </cell>
        </row>
        <row r="242">
          <cell r="A242" t="str">
            <v>2 S 01 100 14</v>
          </cell>
          <cell r="B242" t="str">
            <v>-</v>
          </cell>
          <cell r="C242" t="str">
            <v>Esc. carga tr. mat 1ª c. DMT 1000 a 1200m c/carreg</v>
          </cell>
          <cell r="D242" t="str">
            <v>m³</v>
          </cell>
          <cell r="E242">
            <v>5.17</v>
          </cell>
          <cell r="F242">
            <v>1.23</v>
          </cell>
          <cell r="G242">
            <v>6.41</v>
          </cell>
          <cell r="H242" t="str">
            <v>DNER-ES-280/97</v>
          </cell>
        </row>
        <row r="243">
          <cell r="A243" t="str">
            <v>2 S 01 100 15</v>
          </cell>
          <cell r="B243" t="str">
            <v>-</v>
          </cell>
          <cell r="C243" t="str">
            <v>Esc. carga tr. mat 1ª c. DMT 1200 a 1400m c/carreg</v>
          </cell>
          <cell r="D243" t="str">
            <v>m³</v>
          </cell>
          <cell r="E243">
            <v>5.34</v>
          </cell>
          <cell r="F243">
            <v>1.27</v>
          </cell>
          <cell r="G243">
            <v>6.62</v>
          </cell>
          <cell r="H243" t="str">
            <v>DNER-ES-280/97</v>
          </cell>
        </row>
        <row r="244">
          <cell r="A244" t="str">
            <v>2 S 01 100 16</v>
          </cell>
          <cell r="B244" t="str">
            <v>-</v>
          </cell>
          <cell r="C244" t="str">
            <v>Esc. carga tr. mat 1ª c. DMT 1400 a 1600m c/carreg</v>
          </cell>
          <cell r="D244" t="str">
            <v>m³</v>
          </cell>
          <cell r="E244">
            <v>5.6</v>
          </cell>
          <cell r="F244">
            <v>1.34</v>
          </cell>
          <cell r="G244">
            <v>6.94</v>
          </cell>
          <cell r="H244" t="str">
            <v>DNER-ES-280/97</v>
          </cell>
        </row>
        <row r="245">
          <cell r="A245" t="str">
            <v>2 S 01 100 17</v>
          </cell>
          <cell r="B245" t="str">
            <v>-</v>
          </cell>
          <cell r="C245" t="str">
            <v>Esc. carga tr. mat 1ª c. DMT 1600 a 1800m c/carreg</v>
          </cell>
          <cell r="D245" t="str">
            <v>m³</v>
          </cell>
          <cell r="E245">
            <v>5.69</v>
          </cell>
          <cell r="F245">
            <v>1.36</v>
          </cell>
          <cell r="G245">
            <v>7.05</v>
          </cell>
          <cell r="H245" t="str">
            <v>DNER-ES-280/97</v>
          </cell>
        </row>
        <row r="246">
          <cell r="A246" t="str">
            <v>2 S 01 100 18</v>
          </cell>
          <cell r="B246" t="str">
            <v>-</v>
          </cell>
          <cell r="C246" t="str">
            <v>Esc. carga tr. mat 1ª c. DMT 1800 a 2000m c/carreg</v>
          </cell>
          <cell r="D246" t="str">
            <v>m³</v>
          </cell>
          <cell r="E246">
            <v>6.02</v>
          </cell>
          <cell r="F246">
            <v>1.44</v>
          </cell>
          <cell r="G246">
            <v>7.47</v>
          </cell>
          <cell r="H246" t="str">
            <v>DNER-ES-280/97</v>
          </cell>
        </row>
        <row r="247">
          <cell r="A247" t="str">
            <v>2 S 01 100 19</v>
          </cell>
          <cell r="B247" t="str">
            <v>-</v>
          </cell>
          <cell r="C247" t="str">
            <v>Esc. carga tr. mat 1ª c. DMT 2000 a 3000m c/carreg</v>
          </cell>
          <cell r="D247" t="str">
            <v>m³</v>
          </cell>
          <cell r="E247">
            <v>6.71</v>
          </cell>
          <cell r="F247">
            <v>1.6</v>
          </cell>
          <cell r="G247">
            <v>8.31</v>
          </cell>
          <cell r="H247" t="str">
            <v>DNER-ES-280/97</v>
          </cell>
        </row>
        <row r="248">
          <cell r="A248" t="str">
            <v>2 S 01 100 20</v>
          </cell>
          <cell r="B248" t="str">
            <v>-</v>
          </cell>
          <cell r="C248" t="str">
            <v>Esc. carga tr. mat 1ª c. DMT 3000 a 5000m c/carreg</v>
          </cell>
          <cell r="D248" t="str">
            <v>m³</v>
          </cell>
          <cell r="E248">
            <v>8.57</v>
          </cell>
          <cell r="F248">
            <v>2.04</v>
          </cell>
          <cell r="G248">
            <v>10.62</v>
          </cell>
          <cell r="H248" t="str">
            <v>DNER-ES-280/97</v>
          </cell>
        </row>
        <row r="249">
          <cell r="A249" t="str">
            <v>2 S 01 100 21</v>
          </cell>
          <cell r="B249" t="str">
            <v>-</v>
          </cell>
          <cell r="C249" t="str">
            <v>Escavação carga transp. manual mat.1a cat. DT=20m</v>
          </cell>
          <cell r="D249" t="str">
            <v>m³</v>
          </cell>
          <cell r="E249">
            <v>14.05</v>
          </cell>
          <cell r="F249">
            <v>3.35</v>
          </cell>
          <cell r="G249">
            <v>117.41</v>
          </cell>
          <cell r="H249" t="str">
            <v>DNER-ES-280/97</v>
          </cell>
        </row>
        <row r="250">
          <cell r="A250" t="str">
            <v>2 S 01 100 22</v>
          </cell>
          <cell r="B250" t="str">
            <v>-</v>
          </cell>
          <cell r="C250" t="str">
            <v>Esc. carga transp. mat 1ª cat DMT 50 a 200m c/e</v>
          </cell>
          <cell r="D250" t="str">
            <v>m³</v>
          </cell>
          <cell r="E250">
            <v>3.31</v>
          </cell>
          <cell r="F250">
            <v>0.79</v>
          </cell>
          <cell r="G250">
            <v>4.0999999999999996</v>
          </cell>
          <cell r="H250" t="str">
            <v>DNER-ES-280/97</v>
          </cell>
        </row>
        <row r="251">
          <cell r="A251" t="str">
            <v>2 S 01 100 23</v>
          </cell>
          <cell r="B251" t="str">
            <v>-</v>
          </cell>
          <cell r="C251" t="str">
            <v>Esc. carga transp. mat 1ª cat DMT 200 a 400m c/e</v>
          </cell>
          <cell r="D251" t="str">
            <v>m³</v>
          </cell>
          <cell r="E251">
            <v>3.58</v>
          </cell>
          <cell r="F251">
            <v>0.85</v>
          </cell>
          <cell r="G251">
            <v>4.43</v>
          </cell>
          <cell r="H251" t="str">
            <v>DNER-ES-280/97</v>
          </cell>
        </row>
        <row r="252">
          <cell r="A252" t="str">
            <v>2 S 01 100 24</v>
          </cell>
          <cell r="B252" t="str">
            <v>-</v>
          </cell>
          <cell r="C252" t="str">
            <v>Esc. carga transp. mat 1ª cat DMT 400 a 600m c/e</v>
          </cell>
          <cell r="D252" t="str">
            <v>m³</v>
          </cell>
          <cell r="E252">
            <v>3.85</v>
          </cell>
          <cell r="F252">
            <v>0.92</v>
          </cell>
          <cell r="G252">
            <v>4.78</v>
          </cell>
          <cell r="H252" t="str">
            <v>DNER-ES-280/97</v>
          </cell>
        </row>
        <row r="253">
          <cell r="A253" t="str">
            <v>2 S 01 100 25</v>
          </cell>
          <cell r="B253" t="str">
            <v>-</v>
          </cell>
          <cell r="C253" t="str">
            <v>Esc. carga transp. mat 1ª cat DMT 600 a 800m c/e</v>
          </cell>
          <cell r="D253" t="str">
            <v>m³</v>
          </cell>
          <cell r="E253">
            <v>4.1100000000000003</v>
          </cell>
          <cell r="F253">
            <v>0.98</v>
          </cell>
          <cell r="G253">
            <v>5.0999999999999996</v>
          </cell>
          <cell r="H253" t="str">
            <v>DNER-ES-280/97</v>
          </cell>
        </row>
        <row r="254">
          <cell r="A254" t="str">
            <v>2 S 01 100 26</v>
          </cell>
          <cell r="B254" t="str">
            <v>-</v>
          </cell>
          <cell r="C254" t="str">
            <v>Esc. carga transp. mat 1ª cat DMT 800 a 1000m c/e</v>
          </cell>
          <cell r="D254" t="str">
            <v>m³</v>
          </cell>
          <cell r="E254">
            <v>4.34</v>
          </cell>
          <cell r="F254">
            <v>1.03</v>
          </cell>
          <cell r="G254">
            <v>5.38</v>
          </cell>
          <cell r="H254" t="str">
            <v>DNER-ES-280/97</v>
          </cell>
        </row>
        <row r="255">
          <cell r="A255" t="str">
            <v>2 S 01 100 27</v>
          </cell>
          <cell r="B255" t="str">
            <v>-</v>
          </cell>
          <cell r="C255" t="str">
            <v>Esc. carga transp. mat 1ª cat DMT 1000 a 1200m c/e</v>
          </cell>
          <cell r="D255" t="str">
            <v>m³</v>
          </cell>
          <cell r="E255">
            <v>4.57</v>
          </cell>
          <cell r="F255">
            <v>1.0900000000000001</v>
          </cell>
          <cell r="G255">
            <v>5.67</v>
          </cell>
          <cell r="H255" t="str">
            <v>DNER-ES-280/97</v>
          </cell>
        </row>
        <row r="256">
          <cell r="A256" t="str">
            <v>2 S 01 100 28</v>
          </cell>
          <cell r="B256" t="str">
            <v>-</v>
          </cell>
          <cell r="C256" t="str">
            <v>Esc. carga transp. mat 1ª cat DMT 1200 a 1400m c/e</v>
          </cell>
          <cell r="D256" t="str">
            <v>m³</v>
          </cell>
          <cell r="E256">
            <v>4.8</v>
          </cell>
          <cell r="F256">
            <v>1.1399999999999999</v>
          </cell>
          <cell r="G256">
            <v>5.94</v>
          </cell>
          <cell r="H256" t="str">
            <v>DNER-ES-280/97</v>
          </cell>
        </row>
        <row r="257">
          <cell r="A257" t="str">
            <v>2 S 01 100 29</v>
          </cell>
          <cell r="B257" t="str">
            <v>-</v>
          </cell>
          <cell r="C257" t="str">
            <v>Esc. carga transp. mat 1ª cat DMT 1400 a 1600m c/e</v>
          </cell>
          <cell r="D257" t="str">
            <v>m³</v>
          </cell>
          <cell r="E257">
            <v>4.9800000000000004</v>
          </cell>
          <cell r="F257">
            <v>1.19</v>
          </cell>
          <cell r="G257">
            <v>6.17</v>
          </cell>
          <cell r="H257" t="str">
            <v>DNER-ES-280/97</v>
          </cell>
        </row>
        <row r="258">
          <cell r="A258" t="str">
            <v>2 S 01 100 30</v>
          </cell>
          <cell r="B258" t="str">
            <v>-</v>
          </cell>
          <cell r="C258" t="str">
            <v>Esc. carga transp. mat 1ª cat DMT 1600 a 1800m c/e</v>
          </cell>
          <cell r="D258" t="str">
            <v>m³</v>
          </cell>
          <cell r="E258">
            <v>5.0599999999999996</v>
          </cell>
          <cell r="F258">
            <v>1.2</v>
          </cell>
          <cell r="G258">
            <v>6.26</v>
          </cell>
          <cell r="H258" t="str">
            <v>DNER-ES-280/97</v>
          </cell>
        </row>
        <row r="259">
          <cell r="A259" t="str">
            <v>2 S 01 100 31</v>
          </cell>
          <cell r="B259" t="str">
            <v>-</v>
          </cell>
          <cell r="C259" t="str">
            <v>Esc. carga transp. mat 1ª cat DMT 1800 a 2000m c/e</v>
          </cell>
          <cell r="D259" t="str">
            <v>m³</v>
          </cell>
          <cell r="E259">
            <v>5.42</v>
          </cell>
          <cell r="F259">
            <v>1.29</v>
          </cell>
          <cell r="G259">
            <v>6.71</v>
          </cell>
          <cell r="H259" t="str">
            <v>DNER-ES-280/97</v>
          </cell>
        </row>
        <row r="260">
          <cell r="A260" t="str">
            <v>2 S 01 100 32</v>
          </cell>
          <cell r="B260" t="str">
            <v>-</v>
          </cell>
          <cell r="C260" t="str">
            <v>Esc. carga transp. mat 1ª cat DMT 2000 a 3000m c/e</v>
          </cell>
          <cell r="D260" t="str">
            <v>m³</v>
          </cell>
          <cell r="E260">
            <v>6.06</v>
          </cell>
          <cell r="F260">
            <v>1.44</v>
          </cell>
          <cell r="G260">
            <v>7.51</v>
          </cell>
          <cell r="H260" t="str">
            <v>DNER-ES-280/97</v>
          </cell>
        </row>
        <row r="261">
          <cell r="A261" t="str">
            <v>2 S 01 100 33</v>
          </cell>
          <cell r="B261" t="str">
            <v>-</v>
          </cell>
          <cell r="C261" t="str">
            <v>Esc. carga transp. mat 1ª cat DMT 3000 a 5000m c/e</v>
          </cell>
          <cell r="D261" t="str">
            <v>m³</v>
          </cell>
          <cell r="E261">
            <v>8</v>
          </cell>
          <cell r="F261">
            <v>1.91</v>
          </cell>
          <cell r="G261">
            <v>9.91</v>
          </cell>
          <cell r="H261" t="str">
            <v>DNER-ES-280/97</v>
          </cell>
        </row>
        <row r="262">
          <cell r="A262" t="str">
            <v>2 S 01 101 01</v>
          </cell>
          <cell r="B262" t="str">
            <v>-</v>
          </cell>
          <cell r="C262" t="str">
            <v>Esc. carga transp. mat 2ª cat DMT 50m</v>
          </cell>
          <cell r="D262" t="str">
            <v>m³</v>
          </cell>
          <cell r="E262">
            <v>2.2000000000000002</v>
          </cell>
          <cell r="F262">
            <v>0.52</v>
          </cell>
          <cell r="G262">
            <v>2.72</v>
          </cell>
          <cell r="H262" t="str">
            <v>DNER-ES-280/97</v>
          </cell>
        </row>
        <row r="263">
          <cell r="A263" t="str">
            <v>2 S 01 101 02</v>
          </cell>
          <cell r="B263" t="str">
            <v>-</v>
          </cell>
          <cell r="C263" t="str">
            <v>Esc. carga transp. mat 2ª cat DMT 50 a 200m c/m</v>
          </cell>
          <cell r="D263" t="str">
            <v>m³</v>
          </cell>
          <cell r="E263">
            <v>5.88</v>
          </cell>
          <cell r="F263">
            <v>1.4</v>
          </cell>
          <cell r="G263">
            <v>7.29</v>
          </cell>
          <cell r="H263" t="str">
            <v>DNER-ES-280/97</v>
          </cell>
        </row>
        <row r="264">
          <cell r="A264" t="str">
            <v>2 S 01 101 03</v>
          </cell>
          <cell r="B264" t="str">
            <v>-</v>
          </cell>
          <cell r="C264" t="str">
            <v>Esc. carga transp. mat 2ª cat DMT 200 a 400m c/m</v>
          </cell>
          <cell r="D264" t="str">
            <v>m³</v>
          </cell>
          <cell r="E264">
            <v>5.9</v>
          </cell>
          <cell r="F264">
            <v>1.41</v>
          </cell>
          <cell r="G264">
            <v>7.31</v>
          </cell>
          <cell r="H264" t="str">
            <v>DNER-ES-280/97</v>
          </cell>
        </row>
        <row r="265">
          <cell r="A265" t="str">
            <v>2 S 01 101 04</v>
          </cell>
          <cell r="B265" t="str">
            <v>-</v>
          </cell>
          <cell r="C265" t="str">
            <v>Esc. carga transp. mat 2ª cat DMT 400 a 600m c/m</v>
          </cell>
          <cell r="D265" t="str">
            <v>m³</v>
          </cell>
          <cell r="E265">
            <v>7.2</v>
          </cell>
          <cell r="F265">
            <v>1.72</v>
          </cell>
          <cell r="G265">
            <v>8.92</v>
          </cell>
          <cell r="H265" t="str">
            <v>DNER-ES-280/97</v>
          </cell>
        </row>
        <row r="266">
          <cell r="A266" t="str">
            <v>2 S 01 101 05</v>
          </cell>
          <cell r="B266" t="str">
            <v>-</v>
          </cell>
          <cell r="C266" t="str">
            <v>Esc. carga transp. mat 2ª cat DMT 600 a 800m c/m</v>
          </cell>
          <cell r="D266" t="str">
            <v>m³</v>
          </cell>
          <cell r="E266">
            <v>8.49</v>
          </cell>
          <cell r="F266">
            <v>2.0299999999999998</v>
          </cell>
          <cell r="G266">
            <v>10.52</v>
          </cell>
          <cell r="H266" t="str">
            <v>DNER-ES-280/97</v>
          </cell>
        </row>
        <row r="267">
          <cell r="A267" t="str">
            <v>2 S 01 101 06</v>
          </cell>
          <cell r="B267" t="str">
            <v>-</v>
          </cell>
          <cell r="C267" t="str">
            <v>Esc. carga transp. mat 2ª cat DMT 800 a 1000m c/m</v>
          </cell>
          <cell r="D267" t="str">
            <v>m³</v>
          </cell>
          <cell r="E267">
            <v>9.7899999999999991</v>
          </cell>
          <cell r="F267">
            <v>2.34</v>
          </cell>
          <cell r="G267">
            <v>12.13</v>
          </cell>
          <cell r="H267" t="str">
            <v>DNER-ES-280/97</v>
          </cell>
        </row>
        <row r="268">
          <cell r="A268" t="str">
            <v>2 S 01 101 07</v>
          </cell>
          <cell r="B268" t="str">
            <v>-</v>
          </cell>
          <cell r="C268" t="str">
            <v>Esc. carga transp. mat 2ª cat DMT 1000 a 1200m c/m</v>
          </cell>
          <cell r="D268" t="str">
            <v>m³</v>
          </cell>
          <cell r="E268">
            <v>9.8000000000000007</v>
          </cell>
          <cell r="F268">
            <v>2.34</v>
          </cell>
          <cell r="G268">
            <v>12.15</v>
          </cell>
          <cell r="H268" t="str">
            <v>DNER-ES-280/97</v>
          </cell>
        </row>
        <row r="269">
          <cell r="A269" t="str">
            <v>2 S 01 101 08</v>
          </cell>
          <cell r="B269" t="str">
            <v>-</v>
          </cell>
          <cell r="C269" t="str">
            <v>Esc. carga transp. mat 2ª cat DMT 1200 a 1400m c/m</v>
          </cell>
          <cell r="D269" t="str">
            <v>m³</v>
          </cell>
          <cell r="E269">
            <v>11.1</v>
          </cell>
          <cell r="F269">
            <v>2.65</v>
          </cell>
          <cell r="G269">
            <v>13.76</v>
          </cell>
          <cell r="H269" t="str">
            <v>DNER-ES-280/97</v>
          </cell>
        </row>
        <row r="270">
          <cell r="A270" t="str">
            <v>2 S 01 101 09</v>
          </cell>
          <cell r="B270" t="str">
            <v>-</v>
          </cell>
          <cell r="C270" t="str">
            <v>Esc. carga tr. mat 2ª c. DMT 50 a 200m c/carreg</v>
          </cell>
          <cell r="D270" t="str">
            <v>m³</v>
          </cell>
          <cell r="E270">
            <v>6.07</v>
          </cell>
          <cell r="F270">
            <v>1.45</v>
          </cell>
          <cell r="G270">
            <v>7.52</v>
          </cell>
          <cell r="H270" t="str">
            <v>DNER-ES-280/97</v>
          </cell>
        </row>
        <row r="271">
          <cell r="A271" t="str">
            <v>2 S 01 101 10</v>
          </cell>
          <cell r="B271" t="str">
            <v>-</v>
          </cell>
          <cell r="C271" t="str">
            <v>Esc. carga tr. mat 2ª c. DMT 200 a 400m c/carreg</v>
          </cell>
          <cell r="D271" t="str">
            <v>m³</v>
          </cell>
          <cell r="E271">
            <v>6.36</v>
          </cell>
          <cell r="F271">
            <v>1.52</v>
          </cell>
          <cell r="G271">
            <v>7.88</v>
          </cell>
          <cell r="H271" t="str">
            <v>DNER-ES-280/97</v>
          </cell>
        </row>
        <row r="272">
          <cell r="A272" t="str">
            <v>2 S 01 101 11</v>
          </cell>
          <cell r="B272" t="str">
            <v>-</v>
          </cell>
          <cell r="C272" t="str">
            <v>Esc. carga tr. mat 2a c. DMT 400 a 600m c/carreg</v>
          </cell>
          <cell r="D272" t="str">
            <v>m³</v>
          </cell>
          <cell r="E272">
            <v>6.72</v>
          </cell>
          <cell r="F272">
            <v>1.6</v>
          </cell>
          <cell r="G272">
            <v>8.33</v>
          </cell>
          <cell r="H272" t="str">
            <v>DNER-ES-280/97</v>
          </cell>
        </row>
        <row r="273">
          <cell r="A273" t="str">
            <v>2 S 01 101 12</v>
          </cell>
          <cell r="B273" t="str">
            <v>-</v>
          </cell>
          <cell r="C273" t="str">
            <v>Esc. carga tr. mat 2a c. DMT 600 a 800m c/carreg</v>
          </cell>
          <cell r="D273" t="str">
            <v>m³</v>
          </cell>
          <cell r="E273">
            <v>7.06</v>
          </cell>
          <cell r="F273">
            <v>1.68</v>
          </cell>
          <cell r="G273">
            <v>8.75</v>
          </cell>
          <cell r="H273" t="str">
            <v>DNER-ES-280/97</v>
          </cell>
        </row>
        <row r="274">
          <cell r="A274" t="str">
            <v>2 S 01 101 13</v>
          </cell>
          <cell r="B274" t="str">
            <v>-</v>
          </cell>
          <cell r="C274" t="str">
            <v>Esc. carga tr. mat 2a c. DMT 800 a 1000m c/carreg</v>
          </cell>
          <cell r="D274" t="str">
            <v>m³</v>
          </cell>
          <cell r="E274">
            <v>7.27</v>
          </cell>
          <cell r="F274">
            <v>1.73</v>
          </cell>
          <cell r="G274">
            <v>9.01</v>
          </cell>
          <cell r="H274" t="str">
            <v>DNER-ES-280/97</v>
          </cell>
        </row>
        <row r="275">
          <cell r="A275" t="str">
            <v>2 S 01 101 14</v>
          </cell>
          <cell r="B275" t="str">
            <v>-</v>
          </cell>
          <cell r="C275" t="str">
            <v>Esc. carga tr. mat 2a c. DMT 1000 a 1200m c/carreg</v>
          </cell>
          <cell r="D275" t="str">
            <v>m³</v>
          </cell>
          <cell r="E275">
            <v>7.66</v>
          </cell>
          <cell r="F275">
            <v>1.83</v>
          </cell>
          <cell r="G275">
            <v>9.49</v>
          </cell>
          <cell r="H275" t="str">
            <v>DNER-ES-280/97</v>
          </cell>
        </row>
        <row r="276">
          <cell r="A276" t="str">
            <v>2 S 01 101 15</v>
          </cell>
          <cell r="B276" t="str">
            <v>-</v>
          </cell>
          <cell r="C276" t="str">
            <v>Esc. carga tr. mat 2a c. DMT 1200 a 1400m c/carreg</v>
          </cell>
          <cell r="D276" t="str">
            <v>m³</v>
          </cell>
          <cell r="E276">
            <v>7.88</v>
          </cell>
          <cell r="F276">
            <v>1.88</v>
          </cell>
          <cell r="G276">
            <v>9.77</v>
          </cell>
          <cell r="H276" t="str">
            <v>DNER-ES-280/97</v>
          </cell>
        </row>
        <row r="277">
          <cell r="A277" t="str">
            <v>2 S 01 101 16</v>
          </cell>
          <cell r="B277" t="str">
            <v>-</v>
          </cell>
          <cell r="C277" t="str">
            <v>Esc. carga tr. mat 2a c. DMT 1400 a 1600m c/carreg</v>
          </cell>
          <cell r="D277" t="str">
            <v>m³</v>
          </cell>
          <cell r="E277">
            <v>8.1</v>
          </cell>
          <cell r="F277">
            <v>1.93</v>
          </cell>
          <cell r="G277">
            <v>10.029999999999999</v>
          </cell>
          <cell r="H277" t="str">
            <v>DNER-ES-280/97</v>
          </cell>
        </row>
        <row r="278">
          <cell r="A278" t="str">
            <v>2 S 01 101 17</v>
          </cell>
          <cell r="B278" t="str">
            <v>-</v>
          </cell>
          <cell r="C278" t="str">
            <v>Esc. carga tr. mat 2a c. DMT 1600 a 1800m c/carreg</v>
          </cell>
          <cell r="D278" t="str">
            <v>m³</v>
          </cell>
          <cell r="E278">
            <v>8.19</v>
          </cell>
          <cell r="F278">
            <v>1.95</v>
          </cell>
          <cell r="G278">
            <v>10.15</v>
          </cell>
          <cell r="H278" t="str">
            <v>DNER-ES-280/97</v>
          </cell>
        </row>
        <row r="279">
          <cell r="A279" t="str">
            <v>2 S 01 101 18</v>
          </cell>
          <cell r="B279" t="str">
            <v>-</v>
          </cell>
          <cell r="C279" t="str">
            <v>Esc. carga tr. mat 2a c. DMT 1800 a 2000m c/carreg</v>
          </cell>
          <cell r="D279" t="str">
            <v>m³</v>
          </cell>
          <cell r="E279">
            <v>8.59</v>
          </cell>
          <cell r="F279">
            <v>2.0499999999999998</v>
          </cell>
          <cell r="G279">
            <v>10.64</v>
          </cell>
          <cell r="H279" t="str">
            <v>DNER-ES-280/97</v>
          </cell>
        </row>
        <row r="280">
          <cell r="A280" t="str">
            <v>2 S 01 101 19</v>
          </cell>
          <cell r="B280" t="str">
            <v>-</v>
          </cell>
          <cell r="C280" t="str">
            <v>Esc. carga tr. mat 2a c. DMT 2000 a 3000m c/carreg</v>
          </cell>
          <cell r="D280" t="str">
            <v>m³</v>
          </cell>
          <cell r="E280">
            <v>9.36</v>
          </cell>
          <cell r="F280">
            <v>2.23</v>
          </cell>
          <cell r="G280">
            <v>11.6</v>
          </cell>
          <cell r="H280" t="str">
            <v>DNER-ES-280/97</v>
          </cell>
        </row>
        <row r="281">
          <cell r="A281" t="str">
            <v>2 S 01 101 20</v>
          </cell>
          <cell r="B281" t="str">
            <v>-</v>
          </cell>
          <cell r="C281" t="str">
            <v>Esc. carga tr. mat 2a c. DMT 3000 a 5000m c/carreg</v>
          </cell>
          <cell r="D281" t="str">
            <v>m³</v>
          </cell>
          <cell r="E281">
            <v>11.82</v>
          </cell>
          <cell r="F281">
            <v>2.82</v>
          </cell>
          <cell r="G281">
            <v>14.64</v>
          </cell>
          <cell r="H281" t="str">
            <v>DNER-ES-280/97</v>
          </cell>
        </row>
        <row r="282">
          <cell r="A282" t="str">
            <v>2 S 01 101 22</v>
          </cell>
          <cell r="B282" t="str">
            <v>-</v>
          </cell>
          <cell r="C282" t="str">
            <v>Esc. carga transp. mat 2a cat DMT 50 a 200m c/e</v>
          </cell>
          <cell r="D282" t="str">
            <v>m³</v>
          </cell>
          <cell r="E282">
            <v>4.6399999999999997</v>
          </cell>
          <cell r="F282">
            <v>1.1100000000000001</v>
          </cell>
          <cell r="G282">
            <v>5.75</v>
          </cell>
          <cell r="H282" t="str">
            <v>DNER-ES-280/97</v>
          </cell>
        </row>
        <row r="283">
          <cell r="A283" t="str">
            <v>2 S 01 101 23</v>
          </cell>
          <cell r="B283" t="str">
            <v>-</v>
          </cell>
          <cell r="C283" t="str">
            <v>Esc. carga transp. mat 2a cat DMT 200 a 400m c/e</v>
          </cell>
          <cell r="D283" t="str">
            <v>m³</v>
          </cell>
          <cell r="E283">
            <v>4.99</v>
          </cell>
          <cell r="F283">
            <v>1.19</v>
          </cell>
          <cell r="G283">
            <v>6.18</v>
          </cell>
          <cell r="H283" t="str">
            <v>DNER-ES-280/97</v>
          </cell>
        </row>
        <row r="284">
          <cell r="A284" t="str">
            <v>2 S 01 101 24</v>
          </cell>
          <cell r="B284" t="str">
            <v>-</v>
          </cell>
          <cell r="C284" t="str">
            <v>Esc. carga transp. mat 2a cat DMT 400 a 600m c/e</v>
          </cell>
          <cell r="D284" t="str">
            <v>m³</v>
          </cell>
          <cell r="E284">
            <v>5.25</v>
          </cell>
          <cell r="F284">
            <v>1.25</v>
          </cell>
          <cell r="G284">
            <v>6.5</v>
          </cell>
          <cell r="H284" t="str">
            <v>DNER-ES-280/97</v>
          </cell>
        </row>
        <row r="285">
          <cell r="A285" t="str">
            <v>2 S 01 101 25</v>
          </cell>
          <cell r="B285" t="str">
            <v>-</v>
          </cell>
          <cell r="C285" t="str">
            <v>Esc. carga transp. mat 2a cat DMT 600 a 800m c/e</v>
          </cell>
          <cell r="D285" t="str">
            <v>m³</v>
          </cell>
          <cell r="E285">
            <v>5.46</v>
          </cell>
          <cell r="F285">
            <v>1.3</v>
          </cell>
          <cell r="G285">
            <v>6.76</v>
          </cell>
          <cell r="H285" t="str">
            <v>DNER-ES-280/97</v>
          </cell>
        </row>
        <row r="286">
          <cell r="A286" t="str">
            <v>2 S 01 101 26</v>
          </cell>
          <cell r="B286" t="str">
            <v>-</v>
          </cell>
          <cell r="C286" t="str">
            <v>Esc. carga transp. mat 2a cat DMT 800 a 1000m c/e</v>
          </cell>
          <cell r="D286" t="str">
            <v>m³</v>
          </cell>
          <cell r="E286">
            <v>5.92</v>
          </cell>
          <cell r="F286">
            <v>1.41</v>
          </cell>
          <cell r="G286">
            <v>7.34</v>
          </cell>
          <cell r="H286" t="str">
            <v>DNER-ES-280/97</v>
          </cell>
        </row>
        <row r="287">
          <cell r="A287" t="str">
            <v>2 S 01 101 27</v>
          </cell>
          <cell r="B287" t="str">
            <v>-</v>
          </cell>
          <cell r="C287" t="str">
            <v>Esc. carga transp. mat 2a cat DMT 1000 a 1200m c/e</v>
          </cell>
          <cell r="D287" t="str">
            <v>m³</v>
          </cell>
          <cell r="E287">
            <v>6.23</v>
          </cell>
          <cell r="F287">
            <v>1.48</v>
          </cell>
          <cell r="G287">
            <v>7.72</v>
          </cell>
          <cell r="H287" t="str">
            <v>DNER-ES-280/97</v>
          </cell>
        </row>
        <row r="288">
          <cell r="A288" t="str">
            <v>2 S 01 101 28</v>
          </cell>
          <cell r="B288" t="str">
            <v>-</v>
          </cell>
          <cell r="C288" t="str">
            <v>Esc. carga transp. mat 2a cat DMT 1200 a 1400m c/e</v>
          </cell>
          <cell r="D288" t="str">
            <v>m³</v>
          </cell>
          <cell r="E288">
            <v>6.46</v>
          </cell>
          <cell r="F288">
            <v>1.54</v>
          </cell>
          <cell r="G288">
            <v>8.01</v>
          </cell>
          <cell r="H288" t="str">
            <v>DNER-ES-280/97</v>
          </cell>
        </row>
        <row r="289">
          <cell r="A289" t="str">
            <v>2 S 01 101 29</v>
          </cell>
          <cell r="B289" t="str">
            <v>-</v>
          </cell>
          <cell r="C289" t="str">
            <v>Esc. carga transp. mat 2a cat DMT 1400 a 1600m c/e</v>
          </cell>
          <cell r="D289" t="str">
            <v>m³</v>
          </cell>
          <cell r="E289">
            <v>6.64</v>
          </cell>
          <cell r="F289">
            <v>1.58</v>
          </cell>
          <cell r="G289">
            <v>8.23</v>
          </cell>
          <cell r="H289" t="str">
            <v>DNER-ES-280/97</v>
          </cell>
        </row>
        <row r="290">
          <cell r="A290" t="str">
            <v>2 S 01 101 30</v>
          </cell>
          <cell r="B290" t="str">
            <v>-</v>
          </cell>
          <cell r="C290" t="str">
            <v>Esc. carga transp. mat 2a cat DMT 1600 a 1800m c/e</v>
          </cell>
          <cell r="D290" t="str">
            <v>m³</v>
          </cell>
          <cell r="E290">
            <v>6.84</v>
          </cell>
          <cell r="F290">
            <v>1.63</v>
          </cell>
          <cell r="G290">
            <v>8.48</v>
          </cell>
          <cell r="H290" t="str">
            <v>DNER-ES-280/97</v>
          </cell>
        </row>
        <row r="291">
          <cell r="A291" t="str">
            <v>2 S 01 101 31</v>
          </cell>
          <cell r="B291" t="str">
            <v>-</v>
          </cell>
          <cell r="C291" t="str">
            <v>Esc. carga transp. mat 2a cat DMT 1800 a 2000m c/e</v>
          </cell>
          <cell r="D291" t="str">
            <v>m³</v>
          </cell>
          <cell r="E291">
            <v>7.17</v>
          </cell>
          <cell r="F291">
            <v>1.71</v>
          </cell>
          <cell r="G291">
            <v>8.8800000000000008</v>
          </cell>
          <cell r="H291" t="str">
            <v>DNER-ES-280/97</v>
          </cell>
        </row>
        <row r="292">
          <cell r="A292" t="str">
            <v>2 S 01 101 32</v>
          </cell>
          <cell r="B292" t="str">
            <v>-</v>
          </cell>
          <cell r="C292" t="str">
            <v>Esc. carga transp. mat 2a cat DMT 2000 a 3000m c/e</v>
          </cell>
          <cell r="D292" t="str">
            <v>m³</v>
          </cell>
          <cell r="E292">
            <v>7.84</v>
          </cell>
          <cell r="F292">
            <v>1.87</v>
          </cell>
          <cell r="G292">
            <v>9.7200000000000006</v>
          </cell>
          <cell r="H292" t="str">
            <v>DNER-ES-280/97</v>
          </cell>
        </row>
        <row r="293">
          <cell r="A293" t="str">
            <v>2 S 01 101 33</v>
          </cell>
          <cell r="B293" t="str">
            <v>-</v>
          </cell>
          <cell r="C293" t="str">
            <v>Esc. carga transp. mat 2a cat DMT 3000 a 5000m c/e</v>
          </cell>
          <cell r="D293" t="str">
            <v>m³</v>
          </cell>
          <cell r="E293">
            <v>10.199999999999999</v>
          </cell>
          <cell r="F293">
            <v>2.4300000000000002</v>
          </cell>
          <cell r="G293">
            <v>12.64</v>
          </cell>
          <cell r="H293" t="str">
            <v>DNER-ES-280/97</v>
          </cell>
        </row>
        <row r="294">
          <cell r="A294" t="str">
            <v>2 S 01 102 01</v>
          </cell>
          <cell r="B294" t="str">
            <v>-</v>
          </cell>
          <cell r="C294" t="str">
            <v>Esc. carga transp. mat 3a cat DMT até 50m</v>
          </cell>
          <cell r="D294" t="str">
            <v>m³</v>
          </cell>
          <cell r="E294">
            <v>15.07</v>
          </cell>
          <cell r="F294">
            <v>3.6</v>
          </cell>
          <cell r="G294">
            <v>18.670000000000002</v>
          </cell>
          <cell r="H294" t="str">
            <v>DNER-ES-280/97</v>
          </cell>
        </row>
        <row r="295">
          <cell r="A295" t="str">
            <v>2 S 01 102 02</v>
          </cell>
          <cell r="B295" t="str">
            <v>-</v>
          </cell>
          <cell r="C295" t="str">
            <v>Esc. carga transp. mat 3a cat DMT 50 a 200m</v>
          </cell>
          <cell r="D295" t="str">
            <v>m³</v>
          </cell>
          <cell r="E295">
            <v>17.62</v>
          </cell>
          <cell r="F295">
            <v>4.21</v>
          </cell>
          <cell r="G295">
            <v>21.83</v>
          </cell>
          <cell r="H295" t="str">
            <v>DNER-ES-280/97</v>
          </cell>
        </row>
        <row r="296">
          <cell r="A296" t="str">
            <v>2 S 01 102 03</v>
          </cell>
          <cell r="B296" t="str">
            <v>-</v>
          </cell>
          <cell r="C296" t="str">
            <v>Esc. carga transp. mat 3a cat DMT 200 a 400m</v>
          </cell>
          <cell r="D296" t="str">
            <v>m³</v>
          </cell>
          <cell r="E296">
            <v>18.14</v>
          </cell>
          <cell r="F296">
            <v>4.33</v>
          </cell>
          <cell r="G296">
            <v>22.48</v>
          </cell>
          <cell r="H296" t="str">
            <v>DNER-ES-280/97</v>
          </cell>
        </row>
        <row r="297">
          <cell r="A297" t="str">
            <v>2 S 01 102 04</v>
          </cell>
          <cell r="B297" t="str">
            <v>-</v>
          </cell>
          <cell r="C297" t="str">
            <v>Esc. carga transp. mat 3a cat DMT 400 a 600m</v>
          </cell>
          <cell r="D297" t="str">
            <v>m³</v>
          </cell>
          <cell r="E297">
            <v>18.87</v>
          </cell>
          <cell r="F297">
            <v>4.51</v>
          </cell>
          <cell r="G297">
            <v>23.38</v>
          </cell>
          <cell r="H297" t="str">
            <v>DNER-ES-280/97</v>
          </cell>
        </row>
        <row r="298">
          <cell r="A298" t="str">
            <v>2 S 01 102 05</v>
          </cell>
          <cell r="B298" t="str">
            <v>-</v>
          </cell>
          <cell r="C298" t="str">
            <v>Esc. carga transp. mat 3a cat DMT 600 a 800m</v>
          </cell>
          <cell r="D298" t="str">
            <v>m³</v>
          </cell>
          <cell r="E298">
            <v>19.39</v>
          </cell>
          <cell r="F298">
            <v>4.63</v>
          </cell>
          <cell r="G298">
            <v>24.03</v>
          </cell>
          <cell r="H298" t="str">
            <v>DNER-ES-280/97</v>
          </cell>
        </row>
        <row r="299">
          <cell r="A299" t="str">
            <v>2 S 01 102 06</v>
          </cell>
          <cell r="B299" t="str">
            <v>-</v>
          </cell>
          <cell r="C299" t="str">
            <v>Esc. carga transp. mat 3a cat DMT 800 a 1000m</v>
          </cell>
          <cell r="D299" t="str">
            <v>m³</v>
          </cell>
          <cell r="E299">
            <v>19.920000000000002</v>
          </cell>
          <cell r="F299">
            <v>4.76</v>
          </cell>
          <cell r="G299">
            <v>24.68</v>
          </cell>
          <cell r="H299" t="str">
            <v>DNER-ES-280/97</v>
          </cell>
        </row>
        <row r="300">
          <cell r="A300" t="str">
            <v>2 S 01 102 07</v>
          </cell>
          <cell r="B300" t="str">
            <v>-</v>
          </cell>
          <cell r="C300" t="str">
            <v>Esc. carga transp. mat 3a cat DMT 1000 a 1200m</v>
          </cell>
          <cell r="D300" t="str">
            <v>m³</v>
          </cell>
          <cell r="E300">
            <v>20.14</v>
          </cell>
          <cell r="F300">
            <v>4.8099999999999996</v>
          </cell>
          <cell r="G300">
            <v>24.96</v>
          </cell>
          <cell r="H300" t="str">
            <v>DNER-ES-280/97</v>
          </cell>
        </row>
        <row r="301">
          <cell r="A301" t="str">
            <v>2 S 01 102 08</v>
          </cell>
          <cell r="B301" t="str">
            <v>-</v>
          </cell>
          <cell r="C301" t="str">
            <v>Esc. carga transp. mat 3a cat DMT 1200 a 1400m</v>
          </cell>
          <cell r="D301" t="str">
            <v>m³</v>
          </cell>
          <cell r="E301">
            <v>20.14</v>
          </cell>
          <cell r="F301">
            <v>4.8099999999999996</v>
          </cell>
          <cell r="G301">
            <v>24.96</v>
          </cell>
          <cell r="H301" t="str">
            <v>DNER-ES-280/97</v>
          </cell>
        </row>
        <row r="302">
          <cell r="A302" t="str">
            <v>2 S 01 300 01</v>
          </cell>
          <cell r="B302" t="str">
            <v>-</v>
          </cell>
          <cell r="C302" t="str">
            <v>Esc. carga transp. solos moles DMT 0 a 200m</v>
          </cell>
          <cell r="D302" t="str">
            <v>m³</v>
          </cell>
          <cell r="E302">
            <v>9.0500000000000007</v>
          </cell>
          <cell r="F302">
            <v>2.16</v>
          </cell>
          <cell r="G302">
            <v>11.21</v>
          </cell>
          <cell r="H302" t="str">
            <v>DNER-ES-280/97</v>
          </cell>
        </row>
        <row r="303">
          <cell r="A303" t="str">
            <v>2 S 01 300 02</v>
          </cell>
          <cell r="B303" t="str">
            <v>-</v>
          </cell>
          <cell r="C303" t="str">
            <v>Esc. carga transp. solos moles DMT 200 a 400m</v>
          </cell>
          <cell r="D303" t="str">
            <v>m³</v>
          </cell>
          <cell r="E303">
            <v>9.6999999999999993</v>
          </cell>
          <cell r="F303">
            <v>2.3199999999999998</v>
          </cell>
          <cell r="G303">
            <v>12.02</v>
          </cell>
          <cell r="H303" t="str">
            <v>DNER-ES-280/97</v>
          </cell>
        </row>
        <row r="304">
          <cell r="A304" t="str">
            <v>2 S 01 300 03</v>
          </cell>
          <cell r="B304" t="str">
            <v>-</v>
          </cell>
          <cell r="C304" t="str">
            <v>Esc. carga transp. solos moles DMT 400 a 600m</v>
          </cell>
          <cell r="D304" t="str">
            <v>m³</v>
          </cell>
          <cell r="E304">
            <v>9.98</v>
          </cell>
          <cell r="F304">
            <v>2.38</v>
          </cell>
          <cell r="G304">
            <v>12.37</v>
          </cell>
          <cell r="H304" t="str">
            <v>DNER-ES-280/97</v>
          </cell>
        </row>
        <row r="305">
          <cell r="A305" t="str">
            <v>2 S 01 300 04</v>
          </cell>
          <cell r="B305" t="str">
            <v>-</v>
          </cell>
          <cell r="C305" t="str">
            <v>Esc. carga transp. solos moles DMT 600 a 800m</v>
          </cell>
          <cell r="D305" t="str">
            <v>m³</v>
          </cell>
          <cell r="E305">
            <v>10.31</v>
          </cell>
          <cell r="F305">
            <v>2.46</v>
          </cell>
          <cell r="G305">
            <v>12.77</v>
          </cell>
          <cell r="H305" t="str">
            <v>DNER-ES-280/97</v>
          </cell>
        </row>
        <row r="306">
          <cell r="A306" t="str">
            <v>2 S 01 300 05</v>
          </cell>
          <cell r="B306" t="str">
            <v>-</v>
          </cell>
          <cell r="C306" t="str">
            <v>Esc. carga transp. solos moles DMT 800 a 1000m</v>
          </cell>
          <cell r="D306" t="str">
            <v>m³</v>
          </cell>
          <cell r="E306">
            <v>10.96</v>
          </cell>
          <cell r="F306">
            <v>2.61</v>
          </cell>
          <cell r="G306">
            <v>13.58</v>
          </cell>
          <cell r="H306" t="str">
            <v>DNER-ES-280/97</v>
          </cell>
        </row>
        <row r="307">
          <cell r="A307" t="str">
            <v>2 S 01 510 00</v>
          </cell>
          <cell r="B307" t="str">
            <v>-</v>
          </cell>
          <cell r="C307" t="str">
            <v>Compactação de aterros a 95% proctor normal</v>
          </cell>
          <cell r="D307" t="str">
            <v>m³</v>
          </cell>
          <cell r="E307">
            <v>1.39</v>
          </cell>
          <cell r="F307">
            <v>0.33</v>
          </cell>
          <cell r="G307">
            <v>1.73</v>
          </cell>
          <cell r="H307" t="str">
            <v>DNER-ES-282/97</v>
          </cell>
        </row>
        <row r="308">
          <cell r="A308" t="str">
            <v>2 S 01 511 00</v>
          </cell>
          <cell r="B308" t="str">
            <v>-</v>
          </cell>
          <cell r="C308" t="str">
            <v>Compactação de aterros a 100% proctor normal</v>
          </cell>
          <cell r="D308" t="str">
            <v>m³</v>
          </cell>
          <cell r="E308">
            <v>1.63</v>
          </cell>
          <cell r="F308">
            <v>0.38</v>
          </cell>
          <cell r="G308">
            <v>2.0099999999999998</v>
          </cell>
          <cell r="H308" t="str">
            <v>DNER-ES-282/97</v>
          </cell>
        </row>
        <row r="309">
          <cell r="A309" t="str">
            <v>2 S 01 512 01</v>
          </cell>
          <cell r="B309" t="str">
            <v>-</v>
          </cell>
          <cell r="C309" t="str">
            <v>Construção de corpo de aterro em rocha</v>
          </cell>
          <cell r="D309" t="str">
            <v>m³</v>
          </cell>
          <cell r="E309">
            <v>4.71</v>
          </cell>
          <cell r="F309">
            <v>1.1200000000000001</v>
          </cell>
          <cell r="G309">
            <v>5.83</v>
          </cell>
          <cell r="H309" t="str">
            <v>DNER-ES-282/97</v>
          </cell>
        </row>
        <row r="310">
          <cell r="A310" t="str">
            <v>2 S 01 512 02</v>
          </cell>
          <cell r="B310" t="str">
            <v>-</v>
          </cell>
          <cell r="C310" t="str">
            <v>Compactação de camada final de aterro de rocha</v>
          </cell>
          <cell r="D310" t="str">
            <v>m³</v>
          </cell>
          <cell r="E310">
            <v>13.34</v>
          </cell>
          <cell r="F310">
            <v>3.18</v>
          </cell>
          <cell r="G310">
            <v>16.53</v>
          </cell>
          <cell r="H310" t="str">
            <v>DNER-ES-282/97</v>
          </cell>
        </row>
        <row r="311">
          <cell r="A311" t="str">
            <v>2 S 01 512 52</v>
          </cell>
          <cell r="B311" t="str">
            <v>-</v>
          </cell>
          <cell r="C311" t="str">
            <v>Compactação camada final de aterro de rocha BC</v>
          </cell>
          <cell r="D311" t="str">
            <v>m³</v>
          </cell>
          <cell r="E311">
            <v>12.66</v>
          </cell>
          <cell r="F311">
            <v>3.02</v>
          </cell>
          <cell r="G311">
            <v>15.68</v>
          </cell>
          <cell r="H311" t="str">
            <v>DNER-ES-282/97</v>
          </cell>
        </row>
        <row r="312">
          <cell r="A312" t="str">
            <v>2 S 01 513 01</v>
          </cell>
          <cell r="B312" t="str">
            <v>-</v>
          </cell>
          <cell r="C312" t="str">
            <v>Compactação de material de "bota-fora"</v>
          </cell>
          <cell r="D312" t="str">
            <v>m³</v>
          </cell>
          <cell r="E312">
            <v>1.0900000000000001</v>
          </cell>
          <cell r="F312">
            <v>0.26</v>
          </cell>
          <cell r="G312">
            <v>1.35</v>
          </cell>
          <cell r="H312" t="str">
            <v>DNER-ES-282/97</v>
          </cell>
        </row>
        <row r="313">
          <cell r="A313" t="str">
            <v>2 S 02 100 00</v>
          </cell>
          <cell r="B313" t="str">
            <v>-</v>
          </cell>
          <cell r="C313" t="str">
            <v>Reforço do subleito</v>
          </cell>
          <cell r="D313" t="str">
            <v>m³</v>
          </cell>
          <cell r="E313">
            <v>7.32</v>
          </cell>
          <cell r="F313">
            <v>1.75</v>
          </cell>
          <cell r="G313">
            <v>9.07</v>
          </cell>
          <cell r="H313" t="str">
            <v>DNER-ES-300/97</v>
          </cell>
        </row>
        <row r="314">
          <cell r="A314" t="str">
            <v>2 S 02 110 00</v>
          </cell>
          <cell r="B314" t="str">
            <v>-</v>
          </cell>
          <cell r="C314" t="str">
            <v>Regularização do subleito</v>
          </cell>
          <cell r="D314" t="str">
            <v>m²</v>
          </cell>
          <cell r="E314">
            <v>0.42</v>
          </cell>
          <cell r="F314">
            <v>0.1</v>
          </cell>
          <cell r="G314">
            <v>0.52</v>
          </cell>
          <cell r="H314" t="str">
            <v>DNER-ES-299/97</v>
          </cell>
        </row>
        <row r="315">
          <cell r="A315" t="str">
            <v>2 S 02 110 01</v>
          </cell>
          <cell r="B315" t="str">
            <v>-</v>
          </cell>
          <cell r="C315" t="str">
            <v>Regul. subleito c/ fres. corte contr.autom. greide</v>
          </cell>
          <cell r="D315" t="str">
            <v>m²</v>
          </cell>
          <cell r="E315">
            <v>0.57999999999999996</v>
          </cell>
          <cell r="F315">
            <v>0.14000000000000001</v>
          </cell>
          <cell r="G315">
            <v>0.72</v>
          </cell>
          <cell r="H315" t="str">
            <v>-</v>
          </cell>
        </row>
        <row r="316">
          <cell r="A316" t="str">
            <v>2 S 02 200 00</v>
          </cell>
          <cell r="B316" t="str">
            <v>-</v>
          </cell>
          <cell r="C316" t="str">
            <v>Sub-base solo estabilizado granul. s/ mistura</v>
          </cell>
          <cell r="D316" t="str">
            <v>m³</v>
          </cell>
          <cell r="E316">
            <v>7.32</v>
          </cell>
          <cell r="F316">
            <v>1.75</v>
          </cell>
          <cell r="G316">
            <v>9.07</v>
          </cell>
          <cell r="H316" t="str">
            <v>DNER-ES-301/97</v>
          </cell>
        </row>
        <row r="317">
          <cell r="A317" t="str">
            <v>2 S 02 200 01</v>
          </cell>
          <cell r="B317" t="str">
            <v>-</v>
          </cell>
          <cell r="C317" t="str">
            <v>Base solo estabilizado granul. s/ mistura</v>
          </cell>
          <cell r="D317" t="str">
            <v>m³</v>
          </cell>
          <cell r="E317">
            <v>7.32</v>
          </cell>
          <cell r="F317">
            <v>1.75</v>
          </cell>
          <cell r="G317">
            <v>9.07</v>
          </cell>
          <cell r="H317" t="str">
            <v>DNER-ES-303/97</v>
          </cell>
        </row>
        <row r="318">
          <cell r="A318" t="str">
            <v>2 S 02 210 00</v>
          </cell>
          <cell r="B318" t="str">
            <v>-</v>
          </cell>
          <cell r="C318" t="str">
            <v>Sub-base estab. granul. c/ mistura solo na pista</v>
          </cell>
          <cell r="D318" t="str">
            <v>m³</v>
          </cell>
          <cell r="E318">
            <v>7.88</v>
          </cell>
          <cell r="F318">
            <v>1.88</v>
          </cell>
          <cell r="G318">
            <v>9.77</v>
          </cell>
          <cell r="H318" t="str">
            <v>-</v>
          </cell>
        </row>
        <row r="319">
          <cell r="A319" t="str">
            <v>2 S 02 210 01</v>
          </cell>
          <cell r="B319" t="str">
            <v>-</v>
          </cell>
          <cell r="C319" t="str">
            <v>Sub-base estab. granul. c/ mist. solo-areia pista</v>
          </cell>
          <cell r="D319" t="str">
            <v>m³</v>
          </cell>
          <cell r="E319">
            <v>8.8000000000000007</v>
          </cell>
          <cell r="F319">
            <v>2.1</v>
          </cell>
          <cell r="G319">
            <v>10.91</v>
          </cell>
          <cell r="H319" t="str">
            <v>-</v>
          </cell>
        </row>
        <row r="320">
          <cell r="A320" t="str">
            <v>2 S 02 210 02</v>
          </cell>
          <cell r="B320" t="str">
            <v>-</v>
          </cell>
          <cell r="C320" t="str">
            <v>Base estab.granul.c/ mist.solo - areia na pista</v>
          </cell>
          <cell r="D320" t="str">
            <v>m³</v>
          </cell>
          <cell r="E320">
            <v>8.8000000000000007</v>
          </cell>
          <cell r="F320">
            <v>2.1</v>
          </cell>
          <cell r="G320">
            <v>10.91</v>
          </cell>
          <cell r="H320" t="str">
            <v>-</v>
          </cell>
        </row>
        <row r="321">
          <cell r="A321" t="str">
            <v>2 S 02 210 51</v>
          </cell>
          <cell r="B321" t="str">
            <v>-</v>
          </cell>
          <cell r="C321" t="str">
            <v>Sub-base estab.granul.c/mist.soloareia pista AC</v>
          </cell>
          <cell r="D321" t="str">
            <v>m³</v>
          </cell>
          <cell r="E321">
            <v>14.09</v>
          </cell>
          <cell r="F321">
            <v>3.36</v>
          </cell>
          <cell r="G321">
            <v>17.45</v>
          </cell>
          <cell r="H321" t="str">
            <v>-</v>
          </cell>
        </row>
        <row r="322">
          <cell r="A322" t="str">
            <v>2 S 02 210 52</v>
          </cell>
          <cell r="B322" t="str">
            <v>-</v>
          </cell>
          <cell r="C322" t="str">
            <v>Base estab.granul.c/mist.soloareia na pista AC</v>
          </cell>
          <cell r="D322" t="str">
            <v>m³</v>
          </cell>
          <cell r="E322">
            <v>14.09</v>
          </cell>
          <cell r="F322">
            <v>3.36</v>
          </cell>
          <cell r="G322">
            <v>17.45</v>
          </cell>
          <cell r="H322" t="str">
            <v>-</v>
          </cell>
        </row>
        <row r="323">
          <cell r="A323" t="str">
            <v>2 S 02 220 00</v>
          </cell>
          <cell r="B323" t="str">
            <v>-</v>
          </cell>
          <cell r="C323" t="str">
            <v>Base estab.granul.c/ mistura solo - brita</v>
          </cell>
          <cell r="D323" t="str">
            <v>m³</v>
          </cell>
          <cell r="E323">
            <v>25.35</v>
          </cell>
          <cell r="F323">
            <v>6.05</v>
          </cell>
          <cell r="G323">
            <v>31.41</v>
          </cell>
          <cell r="H323" t="str">
            <v>-</v>
          </cell>
        </row>
        <row r="324">
          <cell r="A324" t="str">
            <v>2 S 02 220 50</v>
          </cell>
          <cell r="B324" t="str">
            <v>-</v>
          </cell>
          <cell r="C324" t="str">
            <v>Base estab.granul.c/ mistura solo - brita BC</v>
          </cell>
          <cell r="D324" t="str">
            <v>m³</v>
          </cell>
          <cell r="E324">
            <v>25</v>
          </cell>
          <cell r="F324">
            <v>5.97</v>
          </cell>
          <cell r="G324">
            <v>30.98</v>
          </cell>
          <cell r="H324" t="str">
            <v>-</v>
          </cell>
        </row>
        <row r="325">
          <cell r="A325" t="str">
            <v>2 S 02 230 00</v>
          </cell>
          <cell r="B325" t="str">
            <v>-</v>
          </cell>
          <cell r="C325" t="str">
            <v>Base de brita graduada</v>
          </cell>
          <cell r="D325" t="str">
            <v>m³</v>
          </cell>
          <cell r="E325">
            <v>41.4</v>
          </cell>
          <cell r="F325">
            <v>9.89</v>
          </cell>
          <cell r="G325">
            <v>51.3</v>
          </cell>
          <cell r="H325" t="str">
            <v>EP-P-01</v>
          </cell>
        </row>
        <row r="326">
          <cell r="A326" t="str">
            <v>2 S 02 230 01</v>
          </cell>
          <cell r="B326" t="str">
            <v>-</v>
          </cell>
          <cell r="C326" t="str">
            <v>Base brita grad. c/ dist. agreg. contr. de greide</v>
          </cell>
          <cell r="D326" t="str">
            <v>m³</v>
          </cell>
          <cell r="E326">
            <v>41.92</v>
          </cell>
          <cell r="F326">
            <v>10.02</v>
          </cell>
          <cell r="G326">
            <v>51.94</v>
          </cell>
          <cell r="H326" t="str">
            <v>-</v>
          </cell>
        </row>
        <row r="327">
          <cell r="A327" t="str">
            <v>2 S 02 230 50</v>
          </cell>
          <cell r="B327" t="str">
            <v>-</v>
          </cell>
          <cell r="C327" t="str">
            <v>Base de brita graduada BC</v>
          </cell>
          <cell r="D327" t="str">
            <v>m³</v>
          </cell>
          <cell r="E327">
            <v>40.549999999999997</v>
          </cell>
          <cell r="F327">
            <v>9.69</v>
          </cell>
          <cell r="G327">
            <v>50.24</v>
          </cell>
          <cell r="H327" t="str">
            <v>-</v>
          </cell>
        </row>
        <row r="328">
          <cell r="A328" t="str">
            <v>2 S 02 230 51</v>
          </cell>
          <cell r="B328" t="str">
            <v>-</v>
          </cell>
          <cell r="C328" t="str">
            <v>Base brita grad.c/dist.agreg.contr.de greide BC</v>
          </cell>
          <cell r="D328" t="str">
            <v>m³</v>
          </cell>
          <cell r="E328">
            <v>41.06</v>
          </cell>
          <cell r="F328">
            <v>9.81</v>
          </cell>
          <cell r="G328">
            <v>50.88</v>
          </cell>
          <cell r="H328" t="str">
            <v>-</v>
          </cell>
        </row>
        <row r="329">
          <cell r="A329" t="str">
            <v>2 S 02 231 00</v>
          </cell>
          <cell r="B329" t="str">
            <v>-</v>
          </cell>
          <cell r="C329" t="str">
            <v>Base de macadame hidráulico</v>
          </cell>
          <cell r="D329" t="str">
            <v>m³</v>
          </cell>
          <cell r="E329">
            <v>36.39</v>
          </cell>
          <cell r="F329">
            <v>8.69</v>
          </cell>
          <cell r="G329">
            <v>45.09</v>
          </cell>
          <cell r="H329" t="str">
            <v>-</v>
          </cell>
        </row>
        <row r="330">
          <cell r="A330" t="str">
            <v>2 S 02 231 50</v>
          </cell>
          <cell r="B330" t="str">
            <v>-</v>
          </cell>
          <cell r="C330" t="str">
            <v>Base de macadame hidráulico BC</v>
          </cell>
          <cell r="D330" t="str">
            <v>m³</v>
          </cell>
          <cell r="E330">
            <v>35.590000000000003</v>
          </cell>
          <cell r="F330">
            <v>8.5</v>
          </cell>
          <cell r="G330">
            <v>44.1</v>
          </cell>
          <cell r="H330" t="str">
            <v>-</v>
          </cell>
        </row>
        <row r="331">
          <cell r="A331" t="str">
            <v>2 S 02 241 01</v>
          </cell>
          <cell r="B331" t="str">
            <v>-</v>
          </cell>
          <cell r="C331" t="str">
            <v>Base de solo cimento c/ mistura em usina</v>
          </cell>
          <cell r="D331" t="str">
            <v>m³</v>
          </cell>
          <cell r="E331">
            <v>72.59</v>
          </cell>
          <cell r="F331">
            <v>17.350000000000001</v>
          </cell>
          <cell r="G331">
            <v>89.94</v>
          </cell>
          <cell r="H331" t="str">
            <v>-</v>
          </cell>
        </row>
        <row r="332">
          <cell r="A332" t="str">
            <v>2 S 02 243 01</v>
          </cell>
          <cell r="B332" t="str">
            <v>-</v>
          </cell>
          <cell r="C332" t="str">
            <v>Sub-base de solo melhor. c/ cimento mist. em usina</v>
          </cell>
          <cell r="D332" t="str">
            <v>m³</v>
          </cell>
          <cell r="E332">
            <v>42.86</v>
          </cell>
          <cell r="F332">
            <v>10.24</v>
          </cell>
          <cell r="G332">
            <v>53.1</v>
          </cell>
          <cell r="H332" t="str">
            <v>-</v>
          </cell>
        </row>
        <row r="333">
          <cell r="A333" t="str">
            <v>2 S 02 300 00</v>
          </cell>
          <cell r="B333" t="str">
            <v>-</v>
          </cell>
          <cell r="C333" t="str">
            <v>Imprimação</v>
          </cell>
          <cell r="D333" t="str">
            <v>m²</v>
          </cell>
          <cell r="E333">
            <v>0.12</v>
          </cell>
          <cell r="F333">
            <v>0.03</v>
          </cell>
          <cell r="G333">
            <v>0.16</v>
          </cell>
          <cell r="H333" t="str">
            <v>DNER-ES-306/97</v>
          </cell>
        </row>
        <row r="334">
          <cell r="A334" t="str">
            <v>2 S 02 400 00</v>
          </cell>
          <cell r="B334" t="str">
            <v>-</v>
          </cell>
          <cell r="C334" t="str">
            <v>Pintura de ligação</v>
          </cell>
          <cell r="D334" t="str">
            <v>m²</v>
          </cell>
          <cell r="E334">
            <v>0.09</v>
          </cell>
          <cell r="F334">
            <v>0.02</v>
          </cell>
          <cell r="G334">
            <v>0.11</v>
          </cell>
          <cell r="H334" t="str">
            <v>DNER-ES-307/97</v>
          </cell>
        </row>
        <row r="335">
          <cell r="A335" t="str">
            <v>2 S 02 500 00</v>
          </cell>
          <cell r="B335" t="str">
            <v>-</v>
          </cell>
          <cell r="C335" t="str">
            <v>Tratamento superficial simples c/ cap</v>
          </cell>
          <cell r="D335" t="str">
            <v>m²</v>
          </cell>
          <cell r="E335">
            <v>0.46</v>
          </cell>
          <cell r="F335">
            <v>0.11</v>
          </cell>
          <cell r="G335">
            <v>0.56999999999999995</v>
          </cell>
          <cell r="H335" t="str">
            <v>DNER-ES-308/97</v>
          </cell>
        </row>
        <row r="336">
          <cell r="A336" t="str">
            <v>2 S 02 500 01</v>
          </cell>
          <cell r="B336" t="str">
            <v>-</v>
          </cell>
          <cell r="C336" t="str">
            <v>Tratamento superficial simples c/ emulsão</v>
          </cell>
          <cell r="D336" t="str">
            <v>m²</v>
          </cell>
          <cell r="E336">
            <v>0.43</v>
          </cell>
          <cell r="F336">
            <v>0.1</v>
          </cell>
          <cell r="G336">
            <v>0.53</v>
          </cell>
          <cell r="H336" t="str">
            <v>DNER-ES-308/97</v>
          </cell>
        </row>
        <row r="337">
          <cell r="A337" t="str">
            <v>2 S 02 500 02</v>
          </cell>
          <cell r="B337" t="str">
            <v>-</v>
          </cell>
          <cell r="C337" t="str">
            <v>Tratamento superficial simples c/ banho diluído</v>
          </cell>
          <cell r="D337" t="str">
            <v>m²</v>
          </cell>
          <cell r="E337">
            <v>0.5</v>
          </cell>
          <cell r="F337">
            <v>0.11</v>
          </cell>
          <cell r="G337">
            <v>0.62</v>
          </cell>
          <cell r="H337" t="str">
            <v>DNER-ES-308/97</v>
          </cell>
        </row>
        <row r="338">
          <cell r="A338" t="str">
            <v>2 S 02 500 50</v>
          </cell>
          <cell r="B338" t="str">
            <v>-</v>
          </cell>
          <cell r="C338" t="str">
            <v>Tratamento superficial simples c/cap BC</v>
          </cell>
          <cell r="D338" t="str">
            <v>m²</v>
          </cell>
          <cell r="E338">
            <v>0.46</v>
          </cell>
          <cell r="F338">
            <v>0.11</v>
          </cell>
          <cell r="G338">
            <v>0.56999999999999995</v>
          </cell>
          <cell r="H338" t="str">
            <v>DNER-ES-308/97</v>
          </cell>
        </row>
        <row r="339">
          <cell r="A339" t="str">
            <v>2 S 02 500 51</v>
          </cell>
          <cell r="B339" t="str">
            <v>-</v>
          </cell>
          <cell r="C339" t="str">
            <v>Tratamento superficial simples c/emulsão BC</v>
          </cell>
          <cell r="D339" t="str">
            <v>m²</v>
          </cell>
          <cell r="E339">
            <v>0.43</v>
          </cell>
          <cell r="F339">
            <v>0.1</v>
          </cell>
          <cell r="G339">
            <v>0.53</v>
          </cell>
          <cell r="H339" t="str">
            <v>DNER-ES-308/97</v>
          </cell>
        </row>
        <row r="340">
          <cell r="A340" t="str">
            <v>2 S 02 500 52</v>
          </cell>
          <cell r="B340" t="str">
            <v>-</v>
          </cell>
          <cell r="C340" t="str">
            <v>Tratamento superf.simples c/banho diluído BC</v>
          </cell>
          <cell r="D340" t="str">
            <v>m²</v>
          </cell>
          <cell r="E340">
            <v>0.49</v>
          </cell>
          <cell r="F340">
            <v>0.11</v>
          </cell>
          <cell r="G340">
            <v>0.61</v>
          </cell>
          <cell r="H340" t="str">
            <v>DNER-ES-308/97</v>
          </cell>
        </row>
        <row r="341">
          <cell r="A341" t="str">
            <v>2 S 02 501 00</v>
          </cell>
          <cell r="B341" t="str">
            <v>-</v>
          </cell>
          <cell r="C341" t="str">
            <v>Tratamento superficial duplo c/ cap</v>
          </cell>
          <cell r="D341" t="str">
            <v>m²</v>
          </cell>
          <cell r="E341">
            <v>1.35</v>
          </cell>
          <cell r="F341">
            <v>0.32</v>
          </cell>
          <cell r="G341">
            <v>1.68</v>
          </cell>
          <cell r="H341" t="str">
            <v>DNER-ES-309/97</v>
          </cell>
        </row>
        <row r="342">
          <cell r="A342" t="str">
            <v>2 S 02 501 01</v>
          </cell>
          <cell r="B342" t="str">
            <v>-</v>
          </cell>
          <cell r="C342" t="str">
            <v>Tratamento superficial duplo c/ emulsão</v>
          </cell>
          <cell r="D342" t="str">
            <v>m²</v>
          </cell>
          <cell r="E342">
            <v>1.34</v>
          </cell>
          <cell r="F342">
            <v>0.32</v>
          </cell>
          <cell r="G342">
            <v>1.66</v>
          </cell>
          <cell r="H342" t="str">
            <v>DNER-ES-309/97</v>
          </cell>
        </row>
        <row r="343">
          <cell r="A343" t="str">
            <v>2 S 02 501 02</v>
          </cell>
          <cell r="B343" t="str">
            <v>-</v>
          </cell>
          <cell r="C343" t="str">
            <v>Tratamento superficial duplo c/ banho diluído</v>
          </cell>
          <cell r="D343" t="str">
            <v>m²</v>
          </cell>
          <cell r="E343">
            <v>1.49</v>
          </cell>
          <cell r="F343">
            <v>0.35</v>
          </cell>
          <cell r="G343">
            <v>1.84</v>
          </cell>
          <cell r="H343" t="str">
            <v>DNER-ES-309/97</v>
          </cell>
        </row>
        <row r="344">
          <cell r="A344" t="str">
            <v>2 S 02 501 50</v>
          </cell>
          <cell r="B344" t="str">
            <v>-</v>
          </cell>
          <cell r="C344" t="str">
            <v>Tratamento superficial duplo c/cap BC</v>
          </cell>
          <cell r="D344" t="str">
            <v>m²</v>
          </cell>
          <cell r="E344">
            <v>1.34</v>
          </cell>
          <cell r="F344">
            <v>0.32</v>
          </cell>
          <cell r="G344">
            <v>1.66</v>
          </cell>
          <cell r="H344" t="str">
            <v>DNER-ES-309/97</v>
          </cell>
        </row>
        <row r="345">
          <cell r="A345" t="str">
            <v>2 S 02 501 51</v>
          </cell>
          <cell r="B345" t="str">
            <v>-</v>
          </cell>
          <cell r="C345" t="str">
            <v>Tratamento superficial duplo c/ emulsão BC</v>
          </cell>
          <cell r="D345" t="str">
            <v>m²</v>
          </cell>
          <cell r="E345">
            <v>1.33</v>
          </cell>
          <cell r="F345">
            <v>0.31</v>
          </cell>
          <cell r="G345">
            <v>1.65</v>
          </cell>
          <cell r="H345" t="str">
            <v>DNER-ES-309/97</v>
          </cell>
        </row>
        <row r="346">
          <cell r="A346" t="str">
            <v>2 S 02 501 52</v>
          </cell>
          <cell r="B346" t="str">
            <v>-</v>
          </cell>
          <cell r="C346" t="str">
            <v>Tratamento superficial duplo c/banho diluído BC</v>
          </cell>
          <cell r="D346" t="str">
            <v>m²</v>
          </cell>
          <cell r="E346">
            <v>1.47</v>
          </cell>
          <cell r="F346">
            <v>0.35</v>
          </cell>
          <cell r="G346">
            <v>1.83</v>
          </cell>
          <cell r="H346" t="str">
            <v>DNER-ES-309/97</v>
          </cell>
        </row>
        <row r="347">
          <cell r="A347" t="str">
            <v>2 S 02 502 00</v>
          </cell>
          <cell r="B347" t="str">
            <v>-</v>
          </cell>
          <cell r="C347" t="str">
            <v>Tratamento superficial triplo c/ cap</v>
          </cell>
          <cell r="D347" t="str">
            <v>m²</v>
          </cell>
          <cell r="E347">
            <v>1.91</v>
          </cell>
          <cell r="F347">
            <v>0.45</v>
          </cell>
          <cell r="G347">
            <v>2.37</v>
          </cell>
          <cell r="H347" t="str">
            <v>DNER-ES-310/97</v>
          </cell>
        </row>
        <row r="348">
          <cell r="A348" t="str">
            <v>2 S 02 502 01</v>
          </cell>
          <cell r="B348" t="str">
            <v>-</v>
          </cell>
          <cell r="C348" t="str">
            <v>Tratamento superficial triplo c/ emulsão</v>
          </cell>
          <cell r="D348" t="str">
            <v>m²</v>
          </cell>
          <cell r="E348">
            <v>1.94</v>
          </cell>
          <cell r="F348">
            <v>0.46</v>
          </cell>
          <cell r="G348">
            <v>2.4</v>
          </cell>
          <cell r="H348" t="str">
            <v>DNER-ES-310/97</v>
          </cell>
        </row>
        <row r="349">
          <cell r="A349" t="str">
            <v>2 S 02 502 02</v>
          </cell>
          <cell r="B349" t="str">
            <v>-</v>
          </cell>
          <cell r="C349" t="str">
            <v>Tratamento superficial triplo c/ banho diluído</v>
          </cell>
          <cell r="D349" t="str">
            <v>m²</v>
          </cell>
          <cell r="E349">
            <v>2.11</v>
          </cell>
          <cell r="F349">
            <v>0.5</v>
          </cell>
          <cell r="G349">
            <v>2.61</v>
          </cell>
          <cell r="H349" t="str">
            <v>DNER-ES-310/97</v>
          </cell>
        </row>
        <row r="350">
          <cell r="A350" t="str">
            <v>2 S 02 502 50</v>
          </cell>
          <cell r="B350" t="str">
            <v>-</v>
          </cell>
          <cell r="C350" t="str">
            <v>Tratamento superficial triplo c/ cap BC</v>
          </cell>
          <cell r="D350" t="str">
            <v>m²</v>
          </cell>
          <cell r="E350">
            <v>1.9</v>
          </cell>
          <cell r="F350">
            <v>0.45</v>
          </cell>
          <cell r="G350">
            <v>2.35</v>
          </cell>
          <cell r="H350" t="str">
            <v>DNER-ES-310/97</v>
          </cell>
        </row>
        <row r="351">
          <cell r="A351" t="str">
            <v>2 S 02 502 51</v>
          </cell>
          <cell r="B351" t="str">
            <v>-</v>
          </cell>
          <cell r="C351" t="str">
            <v>Tratamento superficial triplo c/ emulsão BC</v>
          </cell>
          <cell r="D351" t="str">
            <v>m²</v>
          </cell>
          <cell r="E351">
            <v>1.92</v>
          </cell>
          <cell r="F351">
            <v>0.46</v>
          </cell>
          <cell r="G351">
            <v>2.38</v>
          </cell>
          <cell r="H351" t="str">
            <v>DNER-ES-310/97</v>
          </cell>
        </row>
        <row r="352">
          <cell r="A352" t="str">
            <v>2 S 02 502 52</v>
          </cell>
          <cell r="B352" t="str">
            <v>-</v>
          </cell>
          <cell r="C352" t="str">
            <v>Tratamento superficial triplo c/banho diluído BC</v>
          </cell>
          <cell r="D352" t="str">
            <v>m²</v>
          </cell>
          <cell r="E352">
            <v>2.09</v>
          </cell>
          <cell r="F352">
            <v>0.5</v>
          </cell>
          <cell r="G352">
            <v>2.59</v>
          </cell>
          <cell r="H352" t="str">
            <v>DNER-ES-310/97</v>
          </cell>
        </row>
        <row r="353">
          <cell r="A353" t="str">
            <v>2 S 02 530 00</v>
          </cell>
          <cell r="B353" t="str">
            <v>-</v>
          </cell>
          <cell r="C353" t="str">
            <v>Pré-misturado a frio</v>
          </cell>
          <cell r="D353" t="str">
            <v>m³</v>
          </cell>
          <cell r="E353">
            <v>54.99</v>
          </cell>
          <cell r="F353">
            <v>13.14</v>
          </cell>
          <cell r="G353">
            <v>68.14</v>
          </cell>
          <cell r="H353" t="str">
            <v>DNER-ES-317/97</v>
          </cell>
        </row>
        <row r="354">
          <cell r="A354" t="str">
            <v>2 S 02 530 50</v>
          </cell>
          <cell r="B354" t="str">
            <v>-</v>
          </cell>
          <cell r="C354" t="str">
            <v>Pré-misturado a frio AC/BC</v>
          </cell>
          <cell r="D354" t="str">
            <v>m³</v>
          </cell>
          <cell r="E354">
            <v>57.04</v>
          </cell>
          <cell r="F354">
            <v>13.63</v>
          </cell>
          <cell r="G354">
            <v>70.67</v>
          </cell>
          <cell r="H354" t="str">
            <v>DNER-ES-317/97</v>
          </cell>
        </row>
        <row r="355">
          <cell r="A355" t="str">
            <v>2 S 02 531 00</v>
          </cell>
          <cell r="B355" t="str">
            <v>-</v>
          </cell>
          <cell r="C355" t="str">
            <v>Macadame betuminoso por penetração</v>
          </cell>
          <cell r="D355" t="str">
            <v>m³</v>
          </cell>
          <cell r="E355">
            <v>48.57</v>
          </cell>
          <cell r="F355">
            <v>11.61</v>
          </cell>
          <cell r="G355">
            <v>60.18</v>
          </cell>
          <cell r="H355" t="str">
            <v>DNER-ES-311/97</v>
          </cell>
        </row>
        <row r="356">
          <cell r="A356" t="str">
            <v>2 S 02 531 50</v>
          </cell>
          <cell r="B356" t="str">
            <v>-</v>
          </cell>
          <cell r="C356" t="str">
            <v>Macadame betuminoso por penetração BC</v>
          </cell>
          <cell r="D356" t="str">
            <v>m³</v>
          </cell>
          <cell r="E356">
            <v>47.83</v>
          </cell>
          <cell r="F356">
            <v>11.43</v>
          </cell>
          <cell r="G356">
            <v>59.26</v>
          </cell>
          <cell r="H356" t="str">
            <v>DNER-ES-311/97</v>
          </cell>
        </row>
        <row r="357">
          <cell r="A357" t="str">
            <v>2 S 02 532 00</v>
          </cell>
          <cell r="B357" t="str">
            <v>-</v>
          </cell>
          <cell r="C357" t="str">
            <v>Areia-asfalto a quente</v>
          </cell>
          <cell r="D357" t="str">
            <v>t</v>
          </cell>
          <cell r="E357">
            <v>34.79</v>
          </cell>
          <cell r="F357">
            <v>8.31</v>
          </cell>
          <cell r="G357">
            <v>43.11</v>
          </cell>
          <cell r="H357" t="str">
            <v>DNIT 032/2005-ES</v>
          </cell>
        </row>
        <row r="358">
          <cell r="A358" t="str">
            <v>2 S 02 532 50</v>
          </cell>
          <cell r="B358" t="str">
            <v>-</v>
          </cell>
          <cell r="C358" t="str">
            <v>Areia-asfalto a quente AC</v>
          </cell>
          <cell r="D358" t="str">
            <v>t</v>
          </cell>
          <cell r="E358">
            <v>45.66</v>
          </cell>
          <cell r="F358">
            <v>10.91</v>
          </cell>
          <cell r="G358">
            <v>56.57</v>
          </cell>
          <cell r="H358" t="str">
            <v>DNIT 032/2005-ES</v>
          </cell>
        </row>
        <row r="359">
          <cell r="A359" t="str">
            <v>2 S 02 540 01</v>
          </cell>
          <cell r="B359" t="str">
            <v>-</v>
          </cell>
          <cell r="C359" t="str">
            <v>Conc. betuminoso usinado a quente - capa rolamento</v>
          </cell>
          <cell r="D359" t="str">
            <v>t</v>
          </cell>
          <cell r="E359">
            <v>31.75</v>
          </cell>
          <cell r="F359">
            <v>7.58</v>
          </cell>
          <cell r="G359">
            <v>39.340000000000003</v>
          </cell>
          <cell r="H359" t="str">
            <v>DNIT 031/2004-ES</v>
          </cell>
        </row>
        <row r="360">
          <cell r="A360" t="str">
            <v>2 S 02 540 02</v>
          </cell>
          <cell r="B360" t="str">
            <v>-</v>
          </cell>
          <cell r="C360" t="str">
            <v>Concreto betuminoso usinado a quente - "blinder"</v>
          </cell>
          <cell r="D360" t="str">
            <v>t</v>
          </cell>
          <cell r="E360">
            <v>31.2</v>
          </cell>
          <cell r="F360">
            <v>7.45</v>
          </cell>
          <cell r="G360">
            <v>38.659999999999997</v>
          </cell>
          <cell r="H360" t="str">
            <v>DNIT 031/2004-ES</v>
          </cell>
        </row>
        <row r="361">
          <cell r="A361" t="str">
            <v>2 S 02 540 51</v>
          </cell>
          <cell r="B361" t="str">
            <v>-</v>
          </cell>
          <cell r="C361" t="str">
            <v>CBUQ - capa rolamento AC/BC</v>
          </cell>
          <cell r="D361" t="str">
            <v>t</v>
          </cell>
          <cell r="E361">
            <v>33.94</v>
          </cell>
          <cell r="F361">
            <v>8.11</v>
          </cell>
          <cell r="G361">
            <v>42.05</v>
          </cell>
          <cell r="H361" t="str">
            <v>DNIT 031/2004-ES</v>
          </cell>
        </row>
        <row r="362">
          <cell r="A362" t="str">
            <v>2 S 02 540 52</v>
          </cell>
          <cell r="B362" t="str">
            <v>-</v>
          </cell>
          <cell r="C362" t="str">
            <v>CBUQ - "binder" AC/BC</v>
          </cell>
          <cell r="D362" t="str">
            <v>t</v>
          </cell>
          <cell r="E362">
            <v>33.380000000000003</v>
          </cell>
          <cell r="F362">
            <v>7.97</v>
          </cell>
          <cell r="G362">
            <v>41.35</v>
          </cell>
          <cell r="H362" t="str">
            <v>DNIT 031/2004-ES</v>
          </cell>
        </row>
        <row r="363">
          <cell r="A363" t="str">
            <v>2 S 02 603 00</v>
          </cell>
          <cell r="B363" t="str">
            <v>-</v>
          </cell>
          <cell r="C363" t="str">
            <v>Sub-base de concreto rolado</v>
          </cell>
          <cell r="D363" t="str">
            <v>m³</v>
          </cell>
          <cell r="E363">
            <v>68.31</v>
          </cell>
          <cell r="F363">
            <v>16.32</v>
          </cell>
          <cell r="G363">
            <v>84.63</v>
          </cell>
        </row>
        <row r="364">
          <cell r="A364" t="str">
            <v>2 S 02 603 50</v>
          </cell>
          <cell r="B364" t="str">
            <v>-</v>
          </cell>
          <cell r="C364" t="str">
            <v>Sub-base de concreto rolado AC/BC</v>
          </cell>
          <cell r="D364" t="str">
            <v>m³</v>
          </cell>
          <cell r="E364">
            <v>67.45</v>
          </cell>
          <cell r="F364">
            <v>16.12</v>
          </cell>
          <cell r="G364">
            <v>83.57</v>
          </cell>
        </row>
        <row r="365">
          <cell r="A365" t="str">
            <v>2 S 02 604 00</v>
          </cell>
          <cell r="B365" t="str">
            <v>-</v>
          </cell>
          <cell r="C365" t="str">
            <v>Sub-base de concreto de cimento portland</v>
          </cell>
          <cell r="D365" t="str">
            <v>m³</v>
          </cell>
          <cell r="E365">
            <v>112.16</v>
          </cell>
          <cell r="F365">
            <v>26.8</v>
          </cell>
          <cell r="G365">
            <v>138.97</v>
          </cell>
        </row>
        <row r="366">
          <cell r="A366" t="str">
            <v>2 S 02 604 50</v>
          </cell>
          <cell r="B366" t="str">
            <v>-</v>
          </cell>
          <cell r="C366" t="str">
            <v>Sub-base de concreto de cimento portland AC/BC</v>
          </cell>
          <cell r="D366" t="str">
            <v>m³</v>
          </cell>
          <cell r="E366">
            <v>111.31</v>
          </cell>
          <cell r="F366">
            <v>26.6</v>
          </cell>
          <cell r="G366">
            <v>137.91</v>
          </cell>
        </row>
        <row r="367">
          <cell r="A367" t="str">
            <v>2 S 02 606 00</v>
          </cell>
          <cell r="B367" t="str">
            <v>-</v>
          </cell>
          <cell r="C367" t="str">
            <v>Concreto de cimento portland com fôrma deslizante</v>
          </cell>
          <cell r="D367" t="str">
            <v>m³</v>
          </cell>
          <cell r="E367">
            <v>146.22</v>
          </cell>
          <cell r="F367">
            <v>34.94</v>
          </cell>
          <cell r="G367">
            <v>181.17</v>
          </cell>
        </row>
        <row r="368">
          <cell r="A368" t="str">
            <v>2 S 02 606 50</v>
          </cell>
          <cell r="B368" t="str">
            <v>-</v>
          </cell>
          <cell r="C368" t="str">
            <v>Concr.de cimento portl.com fôrma deslizante AC/BC</v>
          </cell>
          <cell r="D368" t="str">
            <v>m³</v>
          </cell>
          <cell r="E368">
            <v>156.04</v>
          </cell>
          <cell r="F368">
            <v>37.29</v>
          </cell>
          <cell r="G368">
            <v>193.34</v>
          </cell>
        </row>
        <row r="369">
          <cell r="A369" t="str">
            <v>2 S 02 607 00</v>
          </cell>
          <cell r="B369" t="str">
            <v>-</v>
          </cell>
          <cell r="C369" t="str">
            <v>Concreto cimento portland c/ equip. pequeno porte</v>
          </cell>
          <cell r="D369" t="str">
            <v>m³</v>
          </cell>
          <cell r="E369">
            <v>221.2</v>
          </cell>
          <cell r="F369">
            <v>52.86</v>
          </cell>
          <cell r="G369">
            <v>274.07</v>
          </cell>
        </row>
        <row r="370">
          <cell r="A370" t="str">
            <v>2 S 02 607 50</v>
          </cell>
          <cell r="B370" t="str">
            <v>-</v>
          </cell>
          <cell r="C370" t="str">
            <v>Concr.cimento portl.c/equip.pequeno porte AC/BC</v>
          </cell>
          <cell r="D370" t="str">
            <v>m³</v>
          </cell>
          <cell r="E370">
            <v>229.32</v>
          </cell>
          <cell r="F370">
            <v>54.8</v>
          </cell>
          <cell r="G370">
            <v>284.13</v>
          </cell>
        </row>
        <row r="371">
          <cell r="A371" t="str">
            <v>2 S 02 700 01</v>
          </cell>
          <cell r="B371" t="str">
            <v>-</v>
          </cell>
          <cell r="C371" t="str">
            <v>Execução pavim. c/ peças pré-moldadas concr.</v>
          </cell>
          <cell r="D371" t="str">
            <v>m²</v>
          </cell>
          <cell r="E371">
            <v>34.06</v>
          </cell>
          <cell r="F371">
            <v>8.14</v>
          </cell>
          <cell r="G371">
            <v>42.2</v>
          </cell>
        </row>
        <row r="372">
          <cell r="A372" t="str">
            <v>2 S 02 700 51</v>
          </cell>
          <cell r="B372" t="str">
            <v>-</v>
          </cell>
          <cell r="C372" t="str">
            <v>Execução pavim.c/peças pré-moldadas concr. AC/BC</v>
          </cell>
          <cell r="D372" t="str">
            <v>m²</v>
          </cell>
          <cell r="E372">
            <v>35.43</v>
          </cell>
          <cell r="F372">
            <v>8.4600000000000009</v>
          </cell>
          <cell r="G372">
            <v>43.9</v>
          </cell>
        </row>
        <row r="373">
          <cell r="A373" t="str">
            <v>2 S 02 702 00</v>
          </cell>
          <cell r="B373" t="str">
            <v>-</v>
          </cell>
          <cell r="C373" t="str">
            <v>Limpeza e enchimento de junta de pavimento de conc</v>
          </cell>
          <cell r="D373" t="str">
            <v>m</v>
          </cell>
          <cell r="E373">
            <v>4.8</v>
          </cell>
          <cell r="F373">
            <v>1.1399999999999999</v>
          </cell>
          <cell r="G373">
            <v>5.94</v>
          </cell>
        </row>
        <row r="374">
          <cell r="A374" t="str">
            <v>2 S 03 000 02</v>
          </cell>
          <cell r="B374" t="str">
            <v>-</v>
          </cell>
          <cell r="C374" t="str">
            <v>Escavação manual de cavas em material 1a cat</v>
          </cell>
          <cell r="D374" t="str">
            <v>m³</v>
          </cell>
          <cell r="E374">
            <v>23.32</v>
          </cell>
          <cell r="F374">
            <v>5.57</v>
          </cell>
          <cell r="G374">
            <v>29.9</v>
          </cell>
        </row>
        <row r="375">
          <cell r="A375" t="str">
            <v>2 S 03 000 03</v>
          </cell>
          <cell r="B375" t="str">
            <v>-</v>
          </cell>
          <cell r="C375" t="str">
            <v>Escavação manual de cavas em material 2a cat</v>
          </cell>
          <cell r="D375" t="str">
            <v>m³</v>
          </cell>
          <cell r="E375">
            <v>31.1</v>
          </cell>
          <cell r="F375">
            <v>7.43</v>
          </cell>
          <cell r="G375">
            <v>38.54</v>
          </cell>
        </row>
        <row r="376">
          <cell r="A376" t="str">
            <v>2 S 03 010 01</v>
          </cell>
          <cell r="B376" t="str">
            <v>-</v>
          </cell>
          <cell r="C376" t="str">
            <v>Escavação em cavas de fundação com esgotamento</v>
          </cell>
          <cell r="D376" t="str">
            <v>m³</v>
          </cell>
          <cell r="E376">
            <v>26.55</v>
          </cell>
          <cell r="F376">
            <v>6.34</v>
          </cell>
          <cell r="G376">
            <v>32.89</v>
          </cell>
        </row>
        <row r="377">
          <cell r="A377" t="str">
            <v>2 S 03 119 01</v>
          </cell>
          <cell r="B377" t="str">
            <v>-</v>
          </cell>
          <cell r="C377" t="str">
            <v>Escoramento com madeira de OAE</v>
          </cell>
          <cell r="D377" t="str">
            <v>m³</v>
          </cell>
          <cell r="E377">
            <v>23.68</v>
          </cell>
          <cell r="F377">
            <v>5.66</v>
          </cell>
          <cell r="G377">
            <v>29.35</v>
          </cell>
        </row>
        <row r="378">
          <cell r="A378" t="str">
            <v>2 S 03 300 01</v>
          </cell>
          <cell r="B378" t="str">
            <v>-</v>
          </cell>
          <cell r="C378" t="str">
            <v>Confecção e lançamento concr. magro em betoneira</v>
          </cell>
          <cell r="D378" t="str">
            <v>m³</v>
          </cell>
          <cell r="E378">
            <v>136.08000000000001</v>
          </cell>
          <cell r="F378">
            <v>32.520000000000003</v>
          </cell>
          <cell r="G378">
            <v>168.61</v>
          </cell>
        </row>
        <row r="379">
          <cell r="A379" t="str">
            <v>2 S 03 300 51</v>
          </cell>
          <cell r="B379" t="str">
            <v>-</v>
          </cell>
          <cell r="C379" t="str">
            <v>Confecção e lanç.de concr.magro em betoneira AC/BC</v>
          </cell>
          <cell r="D379" t="str">
            <v>m³</v>
          </cell>
          <cell r="E379">
            <v>146.4</v>
          </cell>
          <cell r="F379">
            <v>34.99</v>
          </cell>
          <cell r="G379">
            <v>181.39</v>
          </cell>
        </row>
        <row r="380">
          <cell r="A380" t="str">
            <v>2 S 03 321 00</v>
          </cell>
          <cell r="B380" t="str">
            <v>-</v>
          </cell>
          <cell r="C380" t="str">
            <v>Conc.estr.fck=8 MPa-contr.raz.uso ger.conf. e lanç</v>
          </cell>
          <cell r="D380" t="str">
            <v>m³</v>
          </cell>
          <cell r="E380">
            <v>158.27000000000001</v>
          </cell>
          <cell r="F380">
            <v>37.82</v>
          </cell>
          <cell r="G380">
            <v>196.1</v>
          </cell>
          <cell r="H380" t="str">
            <v>DNER-ES-335/97</v>
          </cell>
        </row>
        <row r="381">
          <cell r="A381" t="str">
            <v>2 S 03 321 50</v>
          </cell>
          <cell r="B381" t="str">
            <v>-</v>
          </cell>
          <cell r="C381" t="str">
            <v>Concr.estr.fck=8 MPa-c.raz.uso ger.conf.lanç.AC/BC</v>
          </cell>
          <cell r="D381" t="str">
            <v>m³</v>
          </cell>
          <cell r="E381">
            <v>167.9</v>
          </cell>
          <cell r="F381">
            <v>40.119999999999997</v>
          </cell>
          <cell r="G381">
            <v>208.02</v>
          </cell>
          <cell r="H381" t="str">
            <v>DNER-ES-335/97</v>
          </cell>
        </row>
        <row r="382">
          <cell r="A382" t="str">
            <v>2 S 03 322 00</v>
          </cell>
          <cell r="B382" t="str">
            <v>-</v>
          </cell>
          <cell r="C382" t="str">
            <v>Conc.estr.fck=10 MPa-contr.raz.uso ger.conf.e lanç</v>
          </cell>
          <cell r="D382" t="str">
            <v>m³</v>
          </cell>
          <cell r="E382">
            <v>165.78</v>
          </cell>
          <cell r="F382">
            <v>39.619999999999997</v>
          </cell>
          <cell r="G382">
            <v>205.4</v>
          </cell>
          <cell r="H382" t="str">
            <v>DNER-ES-335/97</v>
          </cell>
        </row>
        <row r="383">
          <cell r="A383" t="str">
            <v>2 S 03 322 50</v>
          </cell>
          <cell r="B383" t="str">
            <v>-</v>
          </cell>
          <cell r="C383" t="str">
            <v>Concr.estr.fck=10MPa-c.raz.uso ger.conf.lanç.AC/BC</v>
          </cell>
          <cell r="D383" t="str">
            <v>m³</v>
          </cell>
          <cell r="E383">
            <v>175.16</v>
          </cell>
          <cell r="F383">
            <v>41.86</v>
          </cell>
          <cell r="G383">
            <v>217.03</v>
          </cell>
          <cell r="H383" t="str">
            <v>DNER-ES-335/97</v>
          </cell>
        </row>
        <row r="384">
          <cell r="A384" t="str">
            <v>2 S 03 323 00</v>
          </cell>
          <cell r="B384" t="str">
            <v>-</v>
          </cell>
          <cell r="C384" t="str">
            <v>Conc.estr.fck=12 MPa-contr.raz.uso ger.conf.e lanç</v>
          </cell>
          <cell r="D384" t="str">
            <v>m³</v>
          </cell>
          <cell r="E384">
            <v>173.94</v>
          </cell>
          <cell r="F384">
            <v>41.57</v>
          </cell>
          <cell r="G384">
            <v>215.51</v>
          </cell>
          <cell r="H384" t="str">
            <v>DNER-ES-335/97</v>
          </cell>
        </row>
        <row r="385">
          <cell r="A385" t="str">
            <v>2 S 03 323 50</v>
          </cell>
          <cell r="B385" t="str">
            <v>-</v>
          </cell>
          <cell r="C385" t="str">
            <v>Concr.estr.fck=12MPa-c.raz.uso ger.conf.lanç.AC/BC</v>
          </cell>
          <cell r="D385" t="str">
            <v>m³</v>
          </cell>
          <cell r="E385">
            <v>183.08</v>
          </cell>
          <cell r="F385">
            <v>43.75</v>
          </cell>
          <cell r="G385">
            <v>226.83</v>
          </cell>
          <cell r="H385" t="str">
            <v>DNER-ES-335/97</v>
          </cell>
        </row>
        <row r="386">
          <cell r="A386" t="str">
            <v>2 S 03 324 00</v>
          </cell>
          <cell r="B386" t="str">
            <v>-</v>
          </cell>
          <cell r="C386" t="str">
            <v>Conc.estr.fck=15 MPa-contr.raz.uso ger.conf.e lanç</v>
          </cell>
          <cell r="D386" t="str">
            <v>m³</v>
          </cell>
          <cell r="E386">
            <v>182.43</v>
          </cell>
          <cell r="F386">
            <v>43.6</v>
          </cell>
          <cell r="G386">
            <v>226.03</v>
          </cell>
          <cell r="H386" t="str">
            <v>DNER-ES-335/97</v>
          </cell>
        </row>
        <row r="387">
          <cell r="A387" t="str">
            <v>2 S 03 324 01</v>
          </cell>
          <cell r="B387" t="str">
            <v>-</v>
          </cell>
          <cell r="C387" t="str">
            <v>Conc.estr.fck=15 MPa-contr.raz.c/adit.conf. e lanç</v>
          </cell>
          <cell r="D387" t="str">
            <v>m³</v>
          </cell>
          <cell r="E387">
            <v>167.69</v>
          </cell>
          <cell r="F387">
            <v>40.08</v>
          </cell>
          <cell r="G387">
            <v>207.77</v>
          </cell>
          <cell r="H387" t="str">
            <v>DNER-ES-335/97</v>
          </cell>
        </row>
        <row r="388">
          <cell r="A388" t="str">
            <v>2 S 03 324 50</v>
          </cell>
          <cell r="B388" t="str">
            <v>-</v>
          </cell>
          <cell r="C388" t="str">
            <v>Concr.estr.fck=15MPa-c.raz.c/adit conf.lanç.AC/BC</v>
          </cell>
          <cell r="D388" t="str">
            <v>m³</v>
          </cell>
          <cell r="E388">
            <v>191.29</v>
          </cell>
          <cell r="F388">
            <v>45.72</v>
          </cell>
          <cell r="G388">
            <v>237.01</v>
          </cell>
          <cell r="H388" t="str">
            <v>DNER-ES-335/97</v>
          </cell>
        </row>
        <row r="389">
          <cell r="A389" t="str">
            <v>2 S 03 324 51</v>
          </cell>
          <cell r="B389" t="str">
            <v>-</v>
          </cell>
          <cell r="C389" t="str">
            <v>Concr.estr.fck=15MPa-c.raz.uso ger conf.lançAC/BC</v>
          </cell>
          <cell r="D389" t="str">
            <v>m³</v>
          </cell>
          <cell r="E389">
            <v>176.96</v>
          </cell>
          <cell r="F389">
            <v>42.29</v>
          </cell>
          <cell r="G389">
            <v>219.26</v>
          </cell>
          <cell r="H389" t="str">
            <v>DNER-ES-335/97</v>
          </cell>
        </row>
        <row r="390">
          <cell r="A390" t="str">
            <v>2 S 03 325 00</v>
          </cell>
          <cell r="B390" t="str">
            <v>-</v>
          </cell>
          <cell r="C390" t="str">
            <v>Conc.estr.fck=18 MPa-contr.raz.uso ger.conf.e lanç</v>
          </cell>
          <cell r="D390" t="str">
            <v>m³</v>
          </cell>
          <cell r="E390">
            <v>190.9</v>
          </cell>
          <cell r="F390">
            <v>45.62</v>
          </cell>
          <cell r="G390">
            <v>236.53</v>
          </cell>
          <cell r="H390" t="str">
            <v>DNER-ES-335/97</v>
          </cell>
        </row>
        <row r="391">
          <cell r="A391" t="str">
            <v>2 S 03 325 01</v>
          </cell>
          <cell r="B391" t="str">
            <v>-</v>
          </cell>
          <cell r="C391" t="str">
            <v>Conc.estr.fck=18 MPa-contr.raz.c/adit.conf. e lanç</v>
          </cell>
          <cell r="D391" t="str">
            <v>m³</v>
          </cell>
          <cell r="E391">
            <v>175.53</v>
          </cell>
          <cell r="F391">
            <v>41.95</v>
          </cell>
          <cell r="G391">
            <v>217.48</v>
          </cell>
          <cell r="H391" t="str">
            <v>DNER-ES-335/97</v>
          </cell>
        </row>
        <row r="392">
          <cell r="A392" t="str">
            <v>2 S 03 325 50</v>
          </cell>
          <cell r="B392" t="str">
            <v>-</v>
          </cell>
          <cell r="C392" t="str">
            <v>Concr.estr.fck=18MPa-c.raz.uso ger.conf.lanç.AC/BC</v>
          </cell>
          <cell r="D392" t="str">
            <v>m³</v>
          </cell>
          <cell r="E392">
            <v>199.5</v>
          </cell>
          <cell r="F392">
            <v>47.68</v>
          </cell>
          <cell r="G392">
            <v>247.18</v>
          </cell>
          <cell r="H392" t="str">
            <v>DNER-ES-335/97</v>
          </cell>
        </row>
        <row r="393">
          <cell r="A393" t="str">
            <v>2 S 03 325 51</v>
          </cell>
          <cell r="B393" t="str">
            <v>-</v>
          </cell>
          <cell r="C393" t="str">
            <v>Concr.estr.fck=18MPa-c.raz.c/adit conf. lanç.AC/BC</v>
          </cell>
          <cell r="D393" t="str">
            <v>m³</v>
          </cell>
          <cell r="E393">
            <v>184.54</v>
          </cell>
          <cell r="F393">
            <v>44.1</v>
          </cell>
          <cell r="G393">
            <v>228.65</v>
          </cell>
          <cell r="H393" t="str">
            <v>DNER-ES-335/97</v>
          </cell>
        </row>
        <row r="394">
          <cell r="A394" t="str">
            <v>2 S 03 326 00</v>
          </cell>
          <cell r="B394" t="str">
            <v>-</v>
          </cell>
          <cell r="C394" t="str">
            <v>Conc.estr.fck=20 MPa-contr.raz.uso ger.conf.e lanç</v>
          </cell>
          <cell r="D394" t="str">
            <v>m³</v>
          </cell>
          <cell r="E394">
            <v>197.76</v>
          </cell>
          <cell r="F394">
            <v>47.26</v>
          </cell>
          <cell r="G394">
            <v>245.03</v>
          </cell>
          <cell r="H394" t="str">
            <v>DNER-ES-335/97</v>
          </cell>
        </row>
        <row r="395">
          <cell r="A395" t="str">
            <v>2 S 03 326 01</v>
          </cell>
          <cell r="B395" t="str">
            <v>-</v>
          </cell>
          <cell r="C395" t="str">
            <v>Conc.estr.fck=20 MPa-contr.raz.c/adit.conf. e lanç</v>
          </cell>
          <cell r="D395" t="str">
            <v>m³</v>
          </cell>
          <cell r="E395">
            <v>182.52</v>
          </cell>
          <cell r="F395">
            <v>43.62</v>
          </cell>
          <cell r="G395">
            <v>226.14</v>
          </cell>
          <cell r="H395" t="str">
            <v>DNER-ES-335/97</v>
          </cell>
        </row>
        <row r="396">
          <cell r="A396" t="str">
            <v>2 S 03 326 50</v>
          </cell>
          <cell r="B396" t="str">
            <v>-</v>
          </cell>
          <cell r="C396" t="str">
            <v>Concr.estr.fck=20MPa-c.raz.uso ger.conf.lanç AC/BC</v>
          </cell>
          <cell r="D396" t="str">
            <v>m³</v>
          </cell>
          <cell r="E396">
            <v>206.14</v>
          </cell>
          <cell r="F396">
            <v>49.26</v>
          </cell>
          <cell r="G396">
            <v>255.41</v>
          </cell>
          <cell r="H396" t="str">
            <v>DNER-ES-335/97</v>
          </cell>
        </row>
        <row r="397">
          <cell r="A397" t="str">
            <v>2 S 03 326 51</v>
          </cell>
          <cell r="B397" t="str">
            <v>-</v>
          </cell>
          <cell r="C397" t="str">
            <v>Concr.estr.fck=20MPa-c.raz.c/adit conf.lanç.AC/BC</v>
          </cell>
          <cell r="D397" t="str">
            <v>m³</v>
          </cell>
          <cell r="E397">
            <v>191.32</v>
          </cell>
          <cell r="F397">
            <v>45.72</v>
          </cell>
          <cell r="G397">
            <v>237.05</v>
          </cell>
          <cell r="H397" t="str">
            <v>DNER-ES-335/97</v>
          </cell>
        </row>
        <row r="398">
          <cell r="A398" t="str">
            <v>2 S 03 327 00</v>
          </cell>
          <cell r="B398" t="str">
            <v>-</v>
          </cell>
          <cell r="C398" t="str">
            <v>Conc.estr.fck=22 MPa-contr.raz.uso ger.conf.e lanç</v>
          </cell>
          <cell r="D398" t="str">
            <v>m³</v>
          </cell>
          <cell r="E398">
            <v>205.91</v>
          </cell>
          <cell r="F398">
            <v>49.21</v>
          </cell>
          <cell r="G398">
            <v>255.13</v>
          </cell>
          <cell r="H398" t="str">
            <v>DNER-ES-335/97</v>
          </cell>
        </row>
        <row r="399">
          <cell r="A399" t="str">
            <v>2 S 03 327 50</v>
          </cell>
          <cell r="B399" t="str">
            <v>-</v>
          </cell>
          <cell r="C399" t="str">
            <v>Concr estr.fck=24MPa-c.raz.uso ger conf.lanç.AC/BC</v>
          </cell>
          <cell r="D399" t="str">
            <v>m³</v>
          </cell>
          <cell r="E399">
            <v>214.04</v>
          </cell>
          <cell r="F399">
            <v>51.15</v>
          </cell>
          <cell r="G399">
            <v>265.2</v>
          </cell>
          <cell r="H399" t="str">
            <v>DNER-ES-335/97</v>
          </cell>
        </row>
        <row r="400">
          <cell r="A400" t="str">
            <v>2 S 03 328 00</v>
          </cell>
          <cell r="B400" t="str">
            <v>-</v>
          </cell>
          <cell r="C400" t="str">
            <v>Conc.estr.fck=24 MPa-contr.raz.uso ger.conf.e lanç</v>
          </cell>
          <cell r="D400" t="str">
            <v>m³</v>
          </cell>
          <cell r="E400">
            <v>214.16</v>
          </cell>
          <cell r="F400">
            <v>51.18</v>
          </cell>
          <cell r="G400">
            <v>265.35000000000002</v>
          </cell>
          <cell r="H400" t="str">
            <v>DNER-ES-335/97</v>
          </cell>
        </row>
        <row r="401">
          <cell r="A401" t="str">
            <v>2 S 03 328 50</v>
          </cell>
          <cell r="B401" t="str">
            <v>-</v>
          </cell>
          <cell r="C401" t="str">
            <v>Concr.estr.fck=25MPa-c.raz.c/adit conf.lanç.AC/BC</v>
          </cell>
          <cell r="D401" t="str">
            <v>m³</v>
          </cell>
          <cell r="E401">
            <v>222.29</v>
          </cell>
          <cell r="F401">
            <v>53.12</v>
          </cell>
          <cell r="G401">
            <v>275.42</v>
          </cell>
          <cell r="H401" t="str">
            <v>DNER-ES-335/97</v>
          </cell>
        </row>
        <row r="402">
          <cell r="A402" t="str">
            <v>2 S 03 329 00</v>
          </cell>
          <cell r="B402" t="str">
            <v>-</v>
          </cell>
          <cell r="C402" t="str">
            <v>Conc.estr.fck=25 MPa-contr.raz.c/adit.conf. e lanç</v>
          </cell>
          <cell r="D402" t="str">
            <v>m³</v>
          </cell>
          <cell r="E402">
            <v>198.24</v>
          </cell>
          <cell r="F402">
            <v>47.37</v>
          </cell>
          <cell r="G402">
            <v>245.61</v>
          </cell>
          <cell r="H402" t="str">
            <v>DNER-ES-335/97</v>
          </cell>
        </row>
        <row r="403">
          <cell r="A403" t="str">
            <v>2 S 03 329 01</v>
          </cell>
          <cell r="B403" t="str">
            <v>-</v>
          </cell>
          <cell r="C403" t="str">
            <v>Conc.estr.fck=26 MPa-contr.raz.uso ger.conf.e lanç</v>
          </cell>
          <cell r="D403" t="str">
            <v>m³</v>
          </cell>
          <cell r="E403">
            <v>221.66</v>
          </cell>
          <cell r="F403">
            <v>52.97</v>
          </cell>
          <cell r="G403">
            <v>274.64</v>
          </cell>
          <cell r="H403" t="str">
            <v>DNER-ES-335/97</v>
          </cell>
        </row>
        <row r="404">
          <cell r="A404" t="str">
            <v>2 S 03 329 02</v>
          </cell>
          <cell r="B404" t="str">
            <v>-</v>
          </cell>
          <cell r="C404" t="str">
            <v>Conc.estr.fck=30 MPa-contr.raz.uso ger.conf.e lanç</v>
          </cell>
          <cell r="D404" t="str">
            <v>m³</v>
          </cell>
          <cell r="E404">
            <v>229.08</v>
          </cell>
          <cell r="F404">
            <v>54.75</v>
          </cell>
          <cell r="G404">
            <v>283.83</v>
          </cell>
          <cell r="H404" t="str">
            <v>DNER-ES-335/97</v>
          </cell>
        </row>
        <row r="405">
          <cell r="A405" t="str">
            <v>2 S 03 329 03</v>
          </cell>
          <cell r="B405" t="str">
            <v>-</v>
          </cell>
          <cell r="C405" t="str">
            <v>Conc.estr.fck=30 MPa-contr.raz. c/adit.conf.e lanç</v>
          </cell>
          <cell r="D405" t="str">
            <v>m³</v>
          </cell>
          <cell r="E405">
            <v>212.58</v>
          </cell>
          <cell r="F405">
            <v>50.8</v>
          </cell>
          <cell r="G405">
            <v>263.39</v>
          </cell>
          <cell r="H405" t="str">
            <v>DNER-ES-335/97</v>
          </cell>
        </row>
        <row r="406">
          <cell r="A406" t="str">
            <v>2 S 03 329 04</v>
          </cell>
          <cell r="B406" t="str">
            <v>-</v>
          </cell>
          <cell r="C406" t="str">
            <v>Conc.estr.fck=35 MPa-contr.raz.c/adit.conf. e lanç</v>
          </cell>
          <cell r="D406" t="str">
            <v>m³</v>
          </cell>
          <cell r="E406">
            <v>226.67</v>
          </cell>
          <cell r="F406">
            <v>54.17</v>
          </cell>
          <cell r="G406">
            <v>280.83999999999997</v>
          </cell>
          <cell r="H406" t="str">
            <v>DNER-ES-335/97</v>
          </cell>
        </row>
        <row r="407">
          <cell r="A407" t="str">
            <v>2 S 03 329 50</v>
          </cell>
          <cell r="B407" t="str">
            <v>-</v>
          </cell>
          <cell r="C407" t="str">
            <v>Concr.estr.fck=26MPa-c.raz.uso ger conf.lanc.AC/BC</v>
          </cell>
          <cell r="D407" t="str">
            <v>m³</v>
          </cell>
          <cell r="E407">
            <v>206.55</v>
          </cell>
          <cell r="F407">
            <v>49.36</v>
          </cell>
          <cell r="G407">
            <v>255.92</v>
          </cell>
          <cell r="H407" t="str">
            <v>DNER-ES-335/97</v>
          </cell>
        </row>
        <row r="408">
          <cell r="A408" t="str">
            <v>2 S 03 329 51</v>
          </cell>
          <cell r="B408" t="str">
            <v>-</v>
          </cell>
          <cell r="C408" t="str">
            <v>Concr.estr.fck=30MPa-c.raz.uso ger.conf.lanc.AC/BC</v>
          </cell>
          <cell r="D408" t="str">
            <v>m³</v>
          </cell>
          <cell r="E408">
            <v>229.52</v>
          </cell>
          <cell r="F408">
            <v>54.85</v>
          </cell>
          <cell r="G408">
            <v>284.37</v>
          </cell>
          <cell r="H408" t="str">
            <v>DNER-ES-335/97</v>
          </cell>
        </row>
        <row r="409">
          <cell r="A409" t="str">
            <v>2 S 03 329 52</v>
          </cell>
          <cell r="B409" t="str">
            <v>-</v>
          </cell>
          <cell r="C409" t="str">
            <v>Concr.estr.fck=30MPa-c.raz.c/adit.conf.lanc.AC/BC</v>
          </cell>
          <cell r="D409" t="str">
            <v>m³</v>
          </cell>
          <cell r="E409">
            <v>236.47</v>
          </cell>
          <cell r="F409">
            <v>56.51</v>
          </cell>
          <cell r="G409">
            <v>292.98</v>
          </cell>
          <cell r="H409" t="str">
            <v>DNER-ES-335/97</v>
          </cell>
        </row>
        <row r="410">
          <cell r="A410" t="str">
            <v>2 S 03 329 53</v>
          </cell>
          <cell r="B410" t="str">
            <v>-</v>
          </cell>
          <cell r="C410" t="str">
            <v>Concr.estr.fck=35MPa-c.raz.uso ger.conf.lanc.AC/BC</v>
          </cell>
          <cell r="D410" t="str">
            <v>m³</v>
          </cell>
          <cell r="E410">
            <v>220.48</v>
          </cell>
          <cell r="F410">
            <v>52.69</v>
          </cell>
          <cell r="G410">
            <v>273.17</v>
          </cell>
          <cell r="H410" t="str">
            <v>DNER-ES-335/97</v>
          </cell>
        </row>
        <row r="411">
          <cell r="A411" t="str">
            <v>2 S 03 329 54</v>
          </cell>
          <cell r="B411" t="str">
            <v>-</v>
          </cell>
          <cell r="C411" t="str">
            <v>Concr.estr.fck=35Mpa-c.raz c/adit.conf.lanc.AC/BC</v>
          </cell>
          <cell r="D411" t="str">
            <v>m³</v>
          </cell>
          <cell r="E411">
            <v>234.05</v>
          </cell>
          <cell r="F411">
            <v>55.93</v>
          </cell>
          <cell r="G411">
            <v>289.99</v>
          </cell>
          <cell r="H411" t="str">
            <v>DNER-ES-335/97</v>
          </cell>
        </row>
        <row r="412">
          <cell r="A412" t="str">
            <v>2 S 03 370 00</v>
          </cell>
          <cell r="B412" t="str">
            <v>-</v>
          </cell>
          <cell r="C412" t="str">
            <v>Forma comum de madeira</v>
          </cell>
          <cell r="D412" t="str">
            <v>m²</v>
          </cell>
          <cell r="E412">
            <v>30.39</v>
          </cell>
          <cell r="F412">
            <v>7.26</v>
          </cell>
          <cell r="G412">
            <v>37.659999999999997</v>
          </cell>
          <cell r="H412" t="str">
            <v>DNER-ES-333/97</v>
          </cell>
        </row>
        <row r="413">
          <cell r="A413" t="str">
            <v>2 S 03 371 01</v>
          </cell>
          <cell r="B413" t="str">
            <v>-</v>
          </cell>
          <cell r="C413" t="str">
            <v>Forma de placa compensada resinada</v>
          </cell>
          <cell r="D413" t="str">
            <v>m²</v>
          </cell>
          <cell r="E413">
            <v>21.9</v>
          </cell>
          <cell r="F413">
            <v>5.23</v>
          </cell>
          <cell r="G413">
            <v>27.13</v>
          </cell>
          <cell r="H413" t="str">
            <v>DNER-ES-333/97</v>
          </cell>
        </row>
        <row r="414">
          <cell r="A414" t="str">
            <v>2 S 03 371 02</v>
          </cell>
          <cell r="B414" t="str">
            <v>-</v>
          </cell>
          <cell r="C414" t="str">
            <v>Forma de placa compensada plastificada</v>
          </cell>
          <cell r="D414" t="str">
            <v>m²</v>
          </cell>
          <cell r="E414">
            <v>24.01</v>
          </cell>
          <cell r="F414">
            <v>5.74</v>
          </cell>
          <cell r="G414">
            <v>29.75</v>
          </cell>
          <cell r="H414" t="str">
            <v>DNER-ES-333/97</v>
          </cell>
        </row>
        <row r="415">
          <cell r="A415" t="str">
            <v>2 S 03 372 01</v>
          </cell>
          <cell r="B415" t="str">
            <v>-</v>
          </cell>
          <cell r="C415" t="str">
            <v>Formas para tubulão</v>
          </cell>
          <cell r="D415" t="str">
            <v>m²</v>
          </cell>
          <cell r="E415">
            <v>14.83</v>
          </cell>
          <cell r="F415">
            <v>3.54</v>
          </cell>
          <cell r="G415">
            <v>18.37</v>
          </cell>
          <cell r="H415" t="str">
            <v>DNER-ES-333/97</v>
          </cell>
        </row>
        <row r="416">
          <cell r="A416" t="str">
            <v>2 S 03 401 01</v>
          </cell>
          <cell r="B416" t="str">
            <v>-</v>
          </cell>
          <cell r="C416" t="str">
            <v>Estaca tipo Franki D=350 mm</v>
          </cell>
          <cell r="D416" t="str">
            <v>m</v>
          </cell>
          <cell r="E416">
            <v>110.41</v>
          </cell>
          <cell r="F416">
            <v>26.38</v>
          </cell>
          <cell r="G416">
            <v>136.80000000000001</v>
          </cell>
          <cell r="H416" t="str">
            <v>EC-OAE-22</v>
          </cell>
        </row>
        <row r="417">
          <cell r="A417" t="str">
            <v>2 S 03 401 02</v>
          </cell>
          <cell r="B417" t="str">
            <v>-</v>
          </cell>
          <cell r="C417" t="str">
            <v>Estaca tipo Franki D=400 mm</v>
          </cell>
          <cell r="D417" t="str">
            <v>m</v>
          </cell>
          <cell r="E417">
            <v>120.22</v>
          </cell>
          <cell r="F417">
            <v>28.73</v>
          </cell>
          <cell r="G417">
            <v>148.94999999999999</v>
          </cell>
          <cell r="H417" t="str">
            <v>EC-OAE-22</v>
          </cell>
        </row>
        <row r="418">
          <cell r="A418" t="str">
            <v>2 S 03 401 03</v>
          </cell>
          <cell r="B418" t="str">
            <v>-</v>
          </cell>
          <cell r="C418" t="str">
            <v>Estaca tipo Franki D=520 mm</v>
          </cell>
          <cell r="D418" t="str">
            <v>m</v>
          </cell>
          <cell r="E418">
            <v>166.79</v>
          </cell>
          <cell r="F418">
            <v>39.86</v>
          </cell>
          <cell r="G418">
            <v>206.66</v>
          </cell>
          <cell r="H418" t="str">
            <v>EC-OAE-22</v>
          </cell>
        </row>
        <row r="419">
          <cell r="A419" t="str">
            <v>2 S 03 401 04</v>
          </cell>
          <cell r="B419" t="str">
            <v>-</v>
          </cell>
          <cell r="C419" t="str">
            <v>Estaca tipo Franki D=600 mm</v>
          </cell>
          <cell r="D419" t="str">
            <v>m</v>
          </cell>
          <cell r="E419">
            <v>209.15</v>
          </cell>
          <cell r="F419">
            <v>49.98</v>
          </cell>
          <cell r="G419">
            <v>259.14</v>
          </cell>
          <cell r="H419" t="str">
            <v>EC-OAE-22</v>
          </cell>
        </row>
        <row r="420">
          <cell r="A420" t="str">
            <v>2 S 03 401 51</v>
          </cell>
          <cell r="B420" t="str">
            <v>-</v>
          </cell>
          <cell r="C420" t="str">
            <v>Estaca tipo Franki D=350 mm AC/BC</v>
          </cell>
          <cell r="D420" t="str">
            <v>m</v>
          </cell>
          <cell r="E420">
            <v>111.3</v>
          </cell>
          <cell r="F420">
            <v>26.6</v>
          </cell>
          <cell r="G420">
            <v>137.9</v>
          </cell>
          <cell r="H420" t="str">
            <v>EC-OAE-22</v>
          </cell>
        </row>
        <row r="421">
          <cell r="A421" t="str">
            <v>2 S 03 401 52</v>
          </cell>
          <cell r="B421" t="str">
            <v>-</v>
          </cell>
          <cell r="C421" t="str">
            <v>Estaca tipo Franki D=400 mm AC/BC</v>
          </cell>
          <cell r="D421" t="str">
            <v>m</v>
          </cell>
          <cell r="E421">
            <v>121.28</v>
          </cell>
          <cell r="F421">
            <v>28.98</v>
          </cell>
          <cell r="G421">
            <v>150.27000000000001</v>
          </cell>
          <cell r="H421" t="str">
            <v>EC-OAE-22</v>
          </cell>
        </row>
        <row r="422">
          <cell r="A422" t="str">
            <v>2 S 03 401 53</v>
          </cell>
          <cell r="B422" t="str">
            <v>-</v>
          </cell>
          <cell r="C422" t="str">
            <v>Estaca tipo Franki D=520 mm AC/BC</v>
          </cell>
          <cell r="D422" t="str">
            <v>m</v>
          </cell>
          <cell r="E422">
            <v>168.66</v>
          </cell>
          <cell r="F422">
            <v>40.299999999999997</v>
          </cell>
          <cell r="G422">
            <v>208.97</v>
          </cell>
          <cell r="H422" t="str">
            <v>EC-OAE-22</v>
          </cell>
        </row>
        <row r="423">
          <cell r="A423" t="str">
            <v>2 S 03 401 54</v>
          </cell>
          <cell r="B423" t="str">
            <v>-</v>
          </cell>
          <cell r="C423" t="str">
            <v>Estaca tipo Franki D=600 mm AC/BC</v>
          </cell>
          <cell r="D423" t="str">
            <v>m</v>
          </cell>
          <cell r="E423">
            <v>211.64</v>
          </cell>
          <cell r="F423">
            <v>50.58</v>
          </cell>
          <cell r="G423">
            <v>262.22000000000003</v>
          </cell>
          <cell r="H423" t="str">
            <v>EC-OAE-22</v>
          </cell>
        </row>
        <row r="424">
          <cell r="A424" t="str">
            <v>2 S 03 402 01</v>
          </cell>
          <cell r="B424" t="str">
            <v>-</v>
          </cell>
          <cell r="C424" t="str">
            <v>Cravação estacas pré-mold. de concreto 30 x 30 cm</v>
          </cell>
          <cell r="D424" t="str">
            <v>m</v>
          </cell>
          <cell r="E424">
            <v>114.46</v>
          </cell>
          <cell r="F424">
            <v>27.35</v>
          </cell>
          <cell r="G424">
            <v>141.81</v>
          </cell>
        </row>
        <row r="425">
          <cell r="A425" t="str">
            <v>2 S 03 402 51</v>
          </cell>
          <cell r="B425" t="str">
            <v>-</v>
          </cell>
          <cell r="C425" t="str">
            <v>Cravação estacas pré-mold. concreto 30x30 cm AC/BC</v>
          </cell>
          <cell r="D425" t="str">
            <v>m</v>
          </cell>
          <cell r="E425">
            <v>115.26</v>
          </cell>
          <cell r="F425">
            <v>27.54</v>
          </cell>
          <cell r="G425">
            <v>142.80000000000001</v>
          </cell>
        </row>
        <row r="426">
          <cell r="A426" t="str">
            <v>2 S 03 404 01</v>
          </cell>
          <cell r="B426" t="str">
            <v>-</v>
          </cell>
          <cell r="C426" t="str">
            <v>Forn. e crav. estacas perfil met. I de 10" simples</v>
          </cell>
          <cell r="D426" t="str">
            <v>m</v>
          </cell>
          <cell r="E426">
            <v>257.24</v>
          </cell>
          <cell r="F426">
            <v>61.48</v>
          </cell>
          <cell r="G426">
            <v>318.72000000000003</v>
          </cell>
        </row>
        <row r="427">
          <cell r="A427" t="str">
            <v>2 S 03 404 04</v>
          </cell>
          <cell r="B427" t="str">
            <v>-</v>
          </cell>
          <cell r="C427" t="str">
            <v>Forn. e crav. estacas perfil met. I de 10" duplo</v>
          </cell>
          <cell r="D427" t="str">
            <v>m</v>
          </cell>
          <cell r="E427">
            <v>416.51</v>
          </cell>
          <cell r="F427">
            <v>99.54</v>
          </cell>
          <cell r="G427">
            <v>516.05999999999995</v>
          </cell>
        </row>
        <row r="428">
          <cell r="A428" t="str">
            <v>2 S 03 404 11</v>
          </cell>
          <cell r="B428" t="str">
            <v>-</v>
          </cell>
          <cell r="C428" t="str">
            <v>Cravação estacas met. trilhos soldados - estrela</v>
          </cell>
          <cell r="D428" t="str">
            <v>m</v>
          </cell>
          <cell r="E428">
            <v>463.98</v>
          </cell>
          <cell r="F428">
            <v>110.89</v>
          </cell>
          <cell r="G428">
            <v>574.87</v>
          </cell>
        </row>
        <row r="429">
          <cell r="A429" t="str">
            <v>2 S 03 410 01</v>
          </cell>
          <cell r="B429" t="str">
            <v>-</v>
          </cell>
          <cell r="C429" t="str">
            <v>Tubulão a céu aberto diâmetro externo = 1,00 m</v>
          </cell>
          <cell r="D429" t="str">
            <v>m</v>
          </cell>
          <cell r="E429">
            <v>741.31</v>
          </cell>
          <cell r="F429">
            <v>177.17</v>
          </cell>
          <cell r="G429">
            <v>918.49</v>
          </cell>
          <cell r="H429" t="str">
            <v>DNER-ES-334/97</v>
          </cell>
        </row>
        <row r="430">
          <cell r="A430" t="str">
            <v>2 S 03 410 11</v>
          </cell>
          <cell r="B430" t="str">
            <v>-</v>
          </cell>
          <cell r="C430" t="str">
            <v>Tubulão a céu aberto diâmetro externo = 1,20 m</v>
          </cell>
          <cell r="D430" t="str">
            <v>m</v>
          </cell>
          <cell r="E430">
            <v>947.19</v>
          </cell>
          <cell r="F430">
            <v>226.37</v>
          </cell>
          <cell r="G430">
            <v>1173.57</v>
          </cell>
          <cell r="H430" t="str">
            <v>DNER-ES-334/97</v>
          </cell>
        </row>
        <row r="431">
          <cell r="A431" t="str">
            <v>2 S 03 410 21</v>
          </cell>
          <cell r="B431" t="str">
            <v>-</v>
          </cell>
          <cell r="C431" t="str">
            <v>Tubulão a céu aberto diâmetro externo = 1,40 m</v>
          </cell>
          <cell r="D431" t="str">
            <v>m</v>
          </cell>
          <cell r="E431">
            <v>1171</v>
          </cell>
          <cell r="F431">
            <v>279.86</v>
          </cell>
          <cell r="G431">
            <v>1450.87</v>
          </cell>
          <cell r="H431" t="str">
            <v>DNER-ES-334/97</v>
          </cell>
        </row>
        <row r="432">
          <cell r="A432" t="str">
            <v>2 S 03 410 31</v>
          </cell>
          <cell r="B432" t="str">
            <v>-</v>
          </cell>
          <cell r="C432" t="str">
            <v>Tubulão a céu aberto diâmetro externo = 1,60 m</v>
          </cell>
          <cell r="D432" t="str">
            <v>m</v>
          </cell>
          <cell r="E432">
            <v>1399.71</v>
          </cell>
          <cell r="F432">
            <v>334.53</v>
          </cell>
          <cell r="G432">
            <v>1734.24</v>
          </cell>
          <cell r="H432" t="str">
            <v>DNER-ES-334/97</v>
          </cell>
        </row>
        <row r="433">
          <cell r="A433" t="str">
            <v>2 S 03 410 41</v>
          </cell>
          <cell r="B433" t="str">
            <v>-</v>
          </cell>
          <cell r="C433" t="str">
            <v>Tubulão a céu aberto diâmetro externo = 1,80 m</v>
          </cell>
          <cell r="D433" t="str">
            <v>m</v>
          </cell>
          <cell r="E433">
            <v>1672.3</v>
          </cell>
          <cell r="F433">
            <v>399.68</v>
          </cell>
          <cell r="G433">
            <v>2071.98</v>
          </cell>
          <cell r="H433" t="str">
            <v>DNER-ES-334/97</v>
          </cell>
        </row>
        <row r="434">
          <cell r="A434" t="str">
            <v>2 S 03 410 51</v>
          </cell>
          <cell r="B434" t="str">
            <v>-</v>
          </cell>
          <cell r="C434" t="str">
            <v>Tubulão a céu aberto diâmetro externo = 2,00 m</v>
          </cell>
          <cell r="D434" t="str">
            <v>m</v>
          </cell>
          <cell r="E434">
            <v>1976.96</v>
          </cell>
          <cell r="F434">
            <v>472.49</v>
          </cell>
          <cell r="G434">
            <v>2449.46</v>
          </cell>
          <cell r="H434" t="str">
            <v>DNER-ES-334/97</v>
          </cell>
        </row>
        <row r="435">
          <cell r="A435" t="str">
            <v>2 S 03 410 61</v>
          </cell>
          <cell r="B435" t="str">
            <v>-</v>
          </cell>
          <cell r="C435" t="str">
            <v>Tubulão a céu aberto diâmetro externo = 2,20 m</v>
          </cell>
          <cell r="D435" t="str">
            <v>m</v>
          </cell>
          <cell r="E435">
            <v>2349.23</v>
          </cell>
          <cell r="F435">
            <v>561.46</v>
          </cell>
          <cell r="G435">
            <v>2910.69</v>
          </cell>
          <cell r="H435" t="str">
            <v>DNER-ES-334/97</v>
          </cell>
        </row>
        <row r="436">
          <cell r="A436" t="str">
            <v>2 S 03 411 11</v>
          </cell>
          <cell r="B436" t="str">
            <v>-</v>
          </cell>
          <cell r="C436" t="str">
            <v>Tub.ar comp.D=1,2 m prof.até 12 m lâmina d'água LF</v>
          </cell>
          <cell r="D436" t="str">
            <v>m</v>
          </cell>
          <cell r="E436">
            <v>1993.4</v>
          </cell>
          <cell r="F436">
            <v>476.42</v>
          </cell>
          <cell r="G436">
            <v>2469.8200000000002</v>
          </cell>
          <cell r="H436" t="str">
            <v>DNER-ES-334/97</v>
          </cell>
        </row>
        <row r="437">
          <cell r="A437" t="str">
            <v>2 S 03 411 12</v>
          </cell>
          <cell r="B437" t="str">
            <v>-</v>
          </cell>
          <cell r="C437" t="str">
            <v>Tub.ar comp.D=1,2 m prof. 12/18 m lâmina d'água LF</v>
          </cell>
          <cell r="D437" t="str">
            <v>m</v>
          </cell>
          <cell r="E437">
            <v>2202.86</v>
          </cell>
          <cell r="F437">
            <v>526.48</v>
          </cell>
          <cell r="G437">
            <v>2739.35</v>
          </cell>
          <cell r="H437" t="str">
            <v>DNER-ES-334/97</v>
          </cell>
        </row>
        <row r="438">
          <cell r="A438" t="str">
            <v>2 S 03 411 13</v>
          </cell>
          <cell r="B438" t="str">
            <v>-</v>
          </cell>
          <cell r="C438" t="str">
            <v>Tub.ar comp.D=1,2 m prof. 18/24 m lâmina d'água LF</v>
          </cell>
          <cell r="D438" t="str">
            <v>m</v>
          </cell>
          <cell r="E438">
            <v>2431.29</v>
          </cell>
          <cell r="F438">
            <v>581.08000000000004</v>
          </cell>
          <cell r="G438">
            <v>3012.37</v>
          </cell>
          <cell r="H438" t="str">
            <v>DNER-ES-334/97</v>
          </cell>
        </row>
        <row r="439">
          <cell r="A439" t="str">
            <v>2 S 03 411 14</v>
          </cell>
          <cell r="B439" t="str">
            <v>-</v>
          </cell>
          <cell r="C439" t="str">
            <v>Tub.ar comp.D=1,2 m prof. 24/27 m lâmina d'água LF</v>
          </cell>
          <cell r="D439" t="str">
            <v>m</v>
          </cell>
          <cell r="E439">
            <v>2767.64</v>
          </cell>
          <cell r="F439">
            <v>661.46</v>
          </cell>
          <cell r="G439">
            <v>3429.11</v>
          </cell>
          <cell r="H439" t="str">
            <v>DNER-ES-334/97</v>
          </cell>
        </row>
        <row r="440">
          <cell r="A440" t="str">
            <v>2 S 03 411 15</v>
          </cell>
          <cell r="B440" t="str">
            <v>-</v>
          </cell>
          <cell r="C440" t="str">
            <v>Tub.ar.comp.D=1,2 m prof. 27/31 m lâmina d'água LF</v>
          </cell>
          <cell r="D440" t="str">
            <v>m</v>
          </cell>
          <cell r="E440">
            <v>3253.02</v>
          </cell>
          <cell r="F440">
            <v>777.47</v>
          </cell>
          <cell r="G440">
            <v>4030.5</v>
          </cell>
          <cell r="H440" t="str">
            <v>DNER-ES-334/97</v>
          </cell>
        </row>
        <row r="441">
          <cell r="A441" t="str">
            <v>2 S 03 411 21</v>
          </cell>
          <cell r="B441" t="str">
            <v>-</v>
          </cell>
          <cell r="C441" t="str">
            <v>Tub.ar.comp.D=1,4 m prof.até 12 m lâmina d'água LF</v>
          </cell>
          <cell r="D441" t="str">
            <v>m</v>
          </cell>
          <cell r="E441">
            <v>2555.09</v>
          </cell>
          <cell r="F441">
            <v>610.66</v>
          </cell>
          <cell r="G441">
            <v>3165.76</v>
          </cell>
          <cell r="H441" t="str">
            <v>DNER-ES-334/97</v>
          </cell>
        </row>
        <row r="442">
          <cell r="A442" t="str">
            <v>2 S 03 411 22</v>
          </cell>
          <cell r="B442" t="str">
            <v>-</v>
          </cell>
          <cell r="C442" t="str">
            <v>Tub.ar comp.D=1,4 m prof. 12/18 m lâmina d'água LF</v>
          </cell>
          <cell r="D442" t="str">
            <v>m</v>
          </cell>
          <cell r="E442">
            <v>2836.51</v>
          </cell>
          <cell r="F442">
            <v>677.92</v>
          </cell>
          <cell r="G442">
            <v>3514.44</v>
          </cell>
          <cell r="H442" t="str">
            <v>DNER-ES-334/97</v>
          </cell>
        </row>
        <row r="443">
          <cell r="A443" t="str">
            <v>2 S 03 411 23</v>
          </cell>
          <cell r="B443" t="str">
            <v>-</v>
          </cell>
          <cell r="C443" t="str">
            <v>Tub.ar comp.D=1,4 m prof. 18/24 m lâmina d'água LF</v>
          </cell>
          <cell r="D443" t="str">
            <v>m</v>
          </cell>
          <cell r="E443">
            <v>3142.81</v>
          </cell>
          <cell r="F443">
            <v>751.13</v>
          </cell>
          <cell r="G443">
            <v>3893.94</v>
          </cell>
          <cell r="H443" t="str">
            <v>DNER-ES-334/97</v>
          </cell>
        </row>
        <row r="444">
          <cell r="A444" t="str">
            <v>2 S 03 411 24</v>
          </cell>
          <cell r="B444" t="str">
            <v>-</v>
          </cell>
          <cell r="C444" t="str">
            <v>Tub.ar comp.D=1,4 m prof. 24/27 m lâmina d'água LF</v>
          </cell>
          <cell r="D444" t="str">
            <v>m</v>
          </cell>
          <cell r="E444">
            <v>3594.12</v>
          </cell>
          <cell r="F444">
            <v>858.99</v>
          </cell>
          <cell r="G444">
            <v>4453.1099999999997</v>
          </cell>
          <cell r="H444" t="str">
            <v>DNER-ES-334/97</v>
          </cell>
        </row>
        <row r="445">
          <cell r="A445" t="str">
            <v>2 S 03 411 25</v>
          </cell>
          <cell r="B445" t="str">
            <v>-</v>
          </cell>
          <cell r="C445" t="str">
            <v>Tub.ar comp.D=1,4 m prof. 27/31 m lâmina d'água LF</v>
          </cell>
          <cell r="D445" t="str">
            <v>m</v>
          </cell>
          <cell r="E445">
            <v>4360.33</v>
          </cell>
          <cell r="F445">
            <v>1042.1199999999999</v>
          </cell>
          <cell r="G445">
            <v>5402.45</v>
          </cell>
          <cell r="H445" t="str">
            <v>DNER-ES-334/97</v>
          </cell>
        </row>
        <row r="446">
          <cell r="A446" t="str">
            <v>2 S 03 411 31</v>
          </cell>
          <cell r="B446" t="str">
            <v>-</v>
          </cell>
          <cell r="C446" t="str">
            <v>Tub.ar comp.D=1,6 m prof.até 12 m lâmina d'água LF</v>
          </cell>
          <cell r="D446" t="str">
            <v>m</v>
          </cell>
          <cell r="E446">
            <v>3218.92</v>
          </cell>
          <cell r="F446">
            <v>769.32</v>
          </cell>
          <cell r="G446">
            <v>3988.25</v>
          </cell>
          <cell r="H446" t="str">
            <v>DNER-ES-334/97</v>
          </cell>
        </row>
        <row r="447">
          <cell r="A447" t="str">
            <v>2 S 03 411 32</v>
          </cell>
          <cell r="B447" t="str">
            <v>-</v>
          </cell>
          <cell r="C447" t="str">
            <v>Tub.ar comp.D=1,6 m prof. 12/18 m lâmina d'água LF</v>
          </cell>
          <cell r="D447" t="str">
            <v>m</v>
          </cell>
          <cell r="E447">
            <v>3590.53</v>
          </cell>
          <cell r="F447">
            <v>858.13</v>
          </cell>
          <cell r="G447">
            <v>4448.67</v>
          </cell>
          <cell r="H447" t="str">
            <v>DNER-ES-334/97</v>
          </cell>
        </row>
        <row r="448">
          <cell r="A448" t="str">
            <v>2 S 03 411 33</v>
          </cell>
          <cell r="B448" t="str">
            <v>-</v>
          </cell>
          <cell r="C448" t="str">
            <v>Tub.ar comp.D=1,6 m prof. 18/24 m lâmina d'água LF</v>
          </cell>
          <cell r="D448" t="str">
            <v>m</v>
          </cell>
          <cell r="E448">
            <v>3995.32</v>
          </cell>
          <cell r="F448">
            <v>954.88</v>
          </cell>
          <cell r="G448">
            <v>4950.2</v>
          </cell>
          <cell r="H448" t="str">
            <v>DNER-ES-334/97</v>
          </cell>
        </row>
        <row r="449">
          <cell r="A449" t="str">
            <v>2 S 03 411 34</v>
          </cell>
          <cell r="B449" t="str">
            <v>-</v>
          </cell>
          <cell r="C449" t="str">
            <v>Tub.ar comp.D=1,6 m prof. 24/27 m lâmina d'água LF</v>
          </cell>
          <cell r="D449" t="str">
            <v>m</v>
          </cell>
          <cell r="E449">
            <v>4591.9799999999996</v>
          </cell>
          <cell r="F449">
            <v>1097.48</v>
          </cell>
          <cell r="G449">
            <v>5689.47</v>
          </cell>
          <cell r="H449" t="str">
            <v>DNER-ES-334/97</v>
          </cell>
        </row>
        <row r="450">
          <cell r="A450" t="str">
            <v>2 S 03 411 35</v>
          </cell>
          <cell r="B450" t="str">
            <v>-</v>
          </cell>
          <cell r="C450" t="str">
            <v>Tub.ar comp.D=1,6 m prof. 27/31 m lâmina d'água LF</v>
          </cell>
          <cell r="D450" t="str">
            <v>m</v>
          </cell>
          <cell r="E450">
            <v>5604.28</v>
          </cell>
          <cell r="F450">
            <v>1339.42</v>
          </cell>
          <cell r="G450">
            <v>6943.7</v>
          </cell>
          <cell r="H450" t="str">
            <v>DNER-ES-334/97</v>
          </cell>
        </row>
        <row r="451">
          <cell r="A451" t="str">
            <v>2 S 03 411 41</v>
          </cell>
          <cell r="B451" t="str">
            <v>-</v>
          </cell>
          <cell r="C451" t="str">
            <v>Tub.ar comp.D=1,8 m prof.até 12 m lâmina d'água LF</v>
          </cell>
          <cell r="D451" t="str">
            <v>m</v>
          </cell>
          <cell r="E451">
            <v>4011.6</v>
          </cell>
          <cell r="F451">
            <v>958.77</v>
          </cell>
          <cell r="G451">
            <v>4970.38</v>
          </cell>
          <cell r="H451" t="str">
            <v>DNER-ES-334/97</v>
          </cell>
        </row>
        <row r="452">
          <cell r="A452" t="str">
            <v>2 S 03 411 42</v>
          </cell>
          <cell r="B452" t="str">
            <v>-</v>
          </cell>
          <cell r="C452" t="str">
            <v>Tub.ar comp.D=1,8 m prof. 12/18 m lâmina d'água LF</v>
          </cell>
          <cell r="D452" t="str">
            <v>m</v>
          </cell>
          <cell r="E452">
            <v>4488.34</v>
          </cell>
          <cell r="F452">
            <v>1072.71</v>
          </cell>
          <cell r="G452">
            <v>5561.06</v>
          </cell>
          <cell r="H452" t="str">
            <v>DNER-ES-334/97</v>
          </cell>
        </row>
        <row r="453">
          <cell r="A453" t="str">
            <v>2 S 03 411 43</v>
          </cell>
          <cell r="B453" t="str">
            <v>-</v>
          </cell>
          <cell r="C453" t="str">
            <v>Tub.ar comp.D=1,8 m prof. 18/24 m lâmina d'água LF</v>
          </cell>
          <cell r="D453" t="str">
            <v>m</v>
          </cell>
          <cell r="E453">
            <v>5011.3999999999996</v>
          </cell>
          <cell r="F453">
            <v>1197.72</v>
          </cell>
          <cell r="G453">
            <v>6219.13</v>
          </cell>
          <cell r="H453" t="str">
            <v>DNER-ES-334/97</v>
          </cell>
        </row>
        <row r="454">
          <cell r="A454" t="str">
            <v>2 S 03 411 44</v>
          </cell>
          <cell r="B454" t="str">
            <v>-</v>
          </cell>
          <cell r="C454" t="str">
            <v>Tub.ar comp.D=1,8 m prof. 24/27 m lâmina d'água LF</v>
          </cell>
          <cell r="D454" t="str">
            <v>m</v>
          </cell>
          <cell r="E454">
            <v>5785.53</v>
          </cell>
          <cell r="F454">
            <v>1382.74</v>
          </cell>
          <cell r="G454">
            <v>7168.28</v>
          </cell>
          <cell r="H454" t="str">
            <v>DNER-ES-334/97</v>
          </cell>
        </row>
        <row r="455">
          <cell r="A455" t="str">
            <v>2 S 03 411 45</v>
          </cell>
          <cell r="B455" t="str">
            <v>-</v>
          </cell>
          <cell r="C455" t="str">
            <v>Tub.ar comp.D=1,8 m prof. 27/31 m lâmina d'água LF</v>
          </cell>
          <cell r="D455" t="str">
            <v>m</v>
          </cell>
          <cell r="E455">
            <v>7093.4</v>
          </cell>
          <cell r="F455">
            <v>1695.32</v>
          </cell>
          <cell r="G455">
            <v>8788.7199999999993</v>
          </cell>
          <cell r="H455" t="str">
            <v>DNER-ES-334/97</v>
          </cell>
        </row>
        <row r="456">
          <cell r="A456" t="str">
            <v>2 S 03 411 51</v>
          </cell>
          <cell r="B456" t="str">
            <v>-</v>
          </cell>
          <cell r="C456" t="str">
            <v>Tub.ar comp.D=2,0 m até 12 m lâmina d'água LF</v>
          </cell>
          <cell r="D456" t="str">
            <v>m</v>
          </cell>
          <cell r="E456">
            <v>4766.1899999999996</v>
          </cell>
          <cell r="F456">
            <v>1139.1199999999999</v>
          </cell>
          <cell r="G456">
            <v>5905.32</v>
          </cell>
          <cell r="H456" t="str">
            <v>DNER-ES-334/97</v>
          </cell>
        </row>
        <row r="457">
          <cell r="A457" t="str">
            <v>2 S 03 411 52</v>
          </cell>
          <cell r="B457" t="str">
            <v>-</v>
          </cell>
          <cell r="C457" t="str">
            <v>Tub.ar comp.D=2,0 m prof. 12/18 m lâmina d'água LF</v>
          </cell>
          <cell r="D457" t="str">
            <v>m</v>
          </cell>
          <cell r="E457">
            <v>5342</v>
          </cell>
          <cell r="F457">
            <v>1276.73</v>
          </cell>
          <cell r="G457">
            <v>6618.74</v>
          </cell>
          <cell r="H457" t="str">
            <v>DNER-ES-334/97</v>
          </cell>
        </row>
        <row r="458">
          <cell r="A458" t="str">
            <v>2 S 03 411 53</v>
          </cell>
          <cell r="B458" t="str">
            <v>-</v>
          </cell>
          <cell r="C458" t="str">
            <v>Tub.ar comp.D=2,0 m prof.18/24 m lâmina d'água LF</v>
          </cell>
          <cell r="D458" t="str">
            <v>m</v>
          </cell>
          <cell r="E458">
            <v>5991.78</v>
          </cell>
          <cell r="F458">
            <v>1432.03</v>
          </cell>
          <cell r="G458">
            <v>7423.81</v>
          </cell>
          <cell r="H458" t="str">
            <v>DNER-ES-334/97</v>
          </cell>
        </row>
        <row r="459">
          <cell r="A459" t="str">
            <v>2 S 03 411 54</v>
          </cell>
          <cell r="B459" t="str">
            <v>-</v>
          </cell>
          <cell r="C459" t="str">
            <v>Tub.ar comp.D=2,0 m prof.24/27 m lâmina d'água LF</v>
          </cell>
          <cell r="D459" t="str">
            <v>m</v>
          </cell>
          <cell r="E459">
            <v>6894.5</v>
          </cell>
          <cell r="F459">
            <v>1647.78</v>
          </cell>
          <cell r="G459">
            <v>8542.2800000000007</v>
          </cell>
          <cell r="H459" t="str">
            <v>DNER-ES-334/97</v>
          </cell>
        </row>
        <row r="460">
          <cell r="A460" t="str">
            <v>2 S 03 411 55</v>
          </cell>
          <cell r="B460" t="str">
            <v>-</v>
          </cell>
          <cell r="C460" t="str">
            <v>Tub.ar comp.D=2,0 m prof.27/31 m lâmina d'água LF</v>
          </cell>
          <cell r="D460" t="str">
            <v>m</v>
          </cell>
          <cell r="E460">
            <v>8463.9500000000007</v>
          </cell>
          <cell r="F460">
            <v>2022.88</v>
          </cell>
          <cell r="G460">
            <v>10486.84</v>
          </cell>
          <cell r="H460" t="str">
            <v>DNER-ES-334/97</v>
          </cell>
        </row>
        <row r="461">
          <cell r="A461" t="str">
            <v>2 S 03 411 61</v>
          </cell>
          <cell r="B461" t="str">
            <v>-</v>
          </cell>
          <cell r="C461" t="str">
            <v>Tub.ar comp.D=2,2 m prof.até 12 m lâmina d'água LF</v>
          </cell>
          <cell r="D461" t="str">
            <v>m</v>
          </cell>
          <cell r="E461">
            <v>5836.08</v>
          </cell>
          <cell r="F461">
            <v>1394.82</v>
          </cell>
          <cell r="G461">
            <v>7230.9</v>
          </cell>
          <cell r="H461" t="str">
            <v>DNER-ES-334/97</v>
          </cell>
        </row>
        <row r="462">
          <cell r="A462" t="str">
            <v>2 S 03 411 62</v>
          </cell>
          <cell r="B462" t="str">
            <v>-</v>
          </cell>
          <cell r="C462" t="str">
            <v>Tub.ar comp.D=2,2 m prof.12/18 m lâmina d'água LF</v>
          </cell>
          <cell r="D462" t="str">
            <v>m</v>
          </cell>
          <cell r="E462">
            <v>6555.67</v>
          </cell>
          <cell r="F462">
            <v>1566.8</v>
          </cell>
          <cell r="G462">
            <v>8122.48</v>
          </cell>
          <cell r="H462" t="str">
            <v>DNER-ES-334/97</v>
          </cell>
        </row>
        <row r="463">
          <cell r="A463" t="str">
            <v>2 S 03 411 63</v>
          </cell>
          <cell r="B463" t="str">
            <v>-</v>
          </cell>
          <cell r="C463" t="str">
            <v>Tub.ar comp.D=2,2 m prof.18/24 m lâmina d'água LF</v>
          </cell>
          <cell r="D463" t="str">
            <v>m</v>
          </cell>
          <cell r="E463">
            <v>7341.13</v>
          </cell>
          <cell r="F463">
            <v>1754.53</v>
          </cell>
          <cell r="G463">
            <v>9095.66</v>
          </cell>
          <cell r="H463" t="str">
            <v>DNER-ES-334/97</v>
          </cell>
        </row>
        <row r="464">
          <cell r="A464" t="str">
            <v>2 S 03 411 64</v>
          </cell>
          <cell r="B464" t="str">
            <v>-</v>
          </cell>
          <cell r="C464" t="str">
            <v>Tub.ar comp.D=2,2 m prof.24/27 m lâmina d'água LF</v>
          </cell>
          <cell r="D464" t="str">
            <v>m</v>
          </cell>
          <cell r="E464">
            <v>8496.82</v>
          </cell>
          <cell r="F464">
            <v>2030.74</v>
          </cell>
          <cell r="G464">
            <v>10527.56</v>
          </cell>
          <cell r="H464" t="str">
            <v>DNER-ES-334/97</v>
          </cell>
        </row>
        <row r="465">
          <cell r="A465" t="str">
            <v>2 S 03 411 65</v>
          </cell>
          <cell r="B465" t="str">
            <v>-</v>
          </cell>
          <cell r="C465" t="str">
            <v>Tub.ar comp.D=2,2 m prof.27/31m lâmina d'água LF</v>
          </cell>
          <cell r="D465" t="str">
            <v>m</v>
          </cell>
          <cell r="E465">
            <v>10119.93</v>
          </cell>
          <cell r="F465">
            <v>2418.66</v>
          </cell>
          <cell r="G465">
            <v>12538.6</v>
          </cell>
          <cell r="H465" t="str">
            <v>DNER-ES-334/97</v>
          </cell>
        </row>
        <row r="466">
          <cell r="A466" t="str">
            <v>2 S 03 412 01</v>
          </cell>
          <cell r="B466" t="str">
            <v>-</v>
          </cell>
          <cell r="C466" t="str">
            <v>Esc.p/alarg. base tub.ar comp.prof. até 12 m LF</v>
          </cell>
          <cell r="D466" t="str">
            <v>m³</v>
          </cell>
          <cell r="E466">
            <v>1048.28</v>
          </cell>
          <cell r="F466">
            <v>250.54</v>
          </cell>
          <cell r="G466">
            <v>1298.82</v>
          </cell>
        </row>
        <row r="467">
          <cell r="A467" t="str">
            <v>2 S 03 412 02</v>
          </cell>
          <cell r="B467" t="str">
            <v>-</v>
          </cell>
          <cell r="C467" t="str">
            <v>Esc.p/alarg. base tub.ar comp.prof.12/18 m LF</v>
          </cell>
          <cell r="D467" t="str">
            <v>m³</v>
          </cell>
          <cell r="E467">
            <v>1230.58</v>
          </cell>
          <cell r="F467">
            <v>294.11</v>
          </cell>
          <cell r="G467">
            <v>1524.7</v>
          </cell>
        </row>
        <row r="468">
          <cell r="A468" t="str">
            <v>2 S 03 412 03</v>
          </cell>
          <cell r="B468" t="str">
            <v>-</v>
          </cell>
          <cell r="C468" t="str">
            <v>Esc.p/alarg. base tub.ar comp.prof.18/24 m LF</v>
          </cell>
          <cell r="D468" t="str">
            <v>m³</v>
          </cell>
          <cell r="E468">
            <v>1429.1</v>
          </cell>
          <cell r="F468">
            <v>341.55</v>
          </cell>
          <cell r="G468">
            <v>1770.66</v>
          </cell>
        </row>
        <row r="469">
          <cell r="A469" t="str">
            <v>2 S 03 411 04</v>
          </cell>
          <cell r="B469" t="str">
            <v>-</v>
          </cell>
          <cell r="C469" t="str">
            <v>Esc.p/alarg. base tub.ar comp.prof.24/27 m LF</v>
          </cell>
          <cell r="D469" t="str">
            <v>m³</v>
          </cell>
          <cell r="E469">
            <v>1721.3</v>
          </cell>
          <cell r="F469">
            <v>411.39</v>
          </cell>
          <cell r="G469">
            <v>2132.69</v>
          </cell>
        </row>
        <row r="470">
          <cell r="A470" t="str">
            <v>2 S 03 411 05</v>
          </cell>
          <cell r="B470" t="str">
            <v>-</v>
          </cell>
          <cell r="C470" t="str">
            <v>Esc.p/alarg. base tub.ar comp.prof.27/31m LF</v>
          </cell>
          <cell r="D470" t="str">
            <v>m³</v>
          </cell>
          <cell r="E470">
            <v>2118.37</v>
          </cell>
          <cell r="F470">
            <v>530.19000000000005</v>
          </cell>
          <cell r="G470">
            <v>2648.56</v>
          </cell>
        </row>
        <row r="471">
          <cell r="A471" t="str">
            <v>2 S 03 411 11</v>
          </cell>
          <cell r="B471" t="str">
            <v>-</v>
          </cell>
          <cell r="C471" t="str">
            <v>Forn.lanç.conc. base tub.ar comp.até 12m LF</v>
          </cell>
          <cell r="D471" t="str">
            <v>m³</v>
          </cell>
          <cell r="E471">
            <v>219.67</v>
          </cell>
          <cell r="F471">
            <v>52.5</v>
          </cell>
          <cell r="G471">
            <v>272.17</v>
          </cell>
          <cell r="H471" t="str">
            <v>DNER-ES-335/97</v>
          </cell>
        </row>
        <row r="472">
          <cell r="A472" t="str">
            <v>2 S 03 411 12</v>
          </cell>
          <cell r="B472" t="str">
            <v>-</v>
          </cell>
          <cell r="C472" t="str">
            <v>Forn.lanc.conc.base tub.ar comp.prof.12/18m LF</v>
          </cell>
          <cell r="D472" t="str">
            <v>m³</v>
          </cell>
          <cell r="E472">
            <v>235.26</v>
          </cell>
          <cell r="F472">
            <v>56.22</v>
          </cell>
          <cell r="G472">
            <v>291.49</v>
          </cell>
          <cell r="H472" t="str">
            <v>DNER-ES-335/97</v>
          </cell>
        </row>
        <row r="473">
          <cell r="A473" t="str">
            <v>2 S 03 411 13</v>
          </cell>
          <cell r="B473" t="str">
            <v>-</v>
          </cell>
          <cell r="C473" t="str">
            <v>Forn.lanç.conc.base tub.ar comp.prof.18/24m LF</v>
          </cell>
          <cell r="D473" t="str">
            <v>m³</v>
          </cell>
          <cell r="E473">
            <v>252.27</v>
          </cell>
          <cell r="F473">
            <v>60.29</v>
          </cell>
          <cell r="G473">
            <v>312.57</v>
          </cell>
          <cell r="H473" t="str">
            <v>DNER-ES-335/97</v>
          </cell>
        </row>
        <row r="474">
          <cell r="A474" t="str">
            <v>2 S 03 411 14</v>
          </cell>
          <cell r="B474" t="str">
            <v>-</v>
          </cell>
          <cell r="C474" t="str">
            <v>Forn.lanç.conc.base tub.ar comp.prof.24/27m LF</v>
          </cell>
          <cell r="D474" t="str">
            <v>m³</v>
          </cell>
          <cell r="E474">
            <v>276.95999999999998</v>
          </cell>
          <cell r="F474">
            <v>66.19</v>
          </cell>
          <cell r="G474">
            <v>343.15</v>
          </cell>
          <cell r="H474" t="str">
            <v>DNER-ES-335/97</v>
          </cell>
        </row>
        <row r="475">
          <cell r="A475" t="str">
            <v>2 S 03 411 15</v>
          </cell>
          <cell r="B475" t="str">
            <v>-</v>
          </cell>
          <cell r="C475" t="str">
            <v>Forn.lanç.conc.base tub.ar comp.prof. 27/31m LF</v>
          </cell>
          <cell r="D475" t="str">
            <v>m³</v>
          </cell>
          <cell r="E475">
            <v>318.41000000000003</v>
          </cell>
          <cell r="F475">
            <v>76.099999999999994</v>
          </cell>
          <cell r="G475">
            <v>394.51</v>
          </cell>
          <cell r="H475" t="str">
            <v>DNER-ES-335/97</v>
          </cell>
        </row>
        <row r="476">
          <cell r="A476" t="str">
            <v>2 S 03 411 61</v>
          </cell>
          <cell r="B476" t="str">
            <v>-</v>
          </cell>
          <cell r="C476" t="str">
            <v>Forn.lanç.c. base tub.ar comp.até 12m LF/AC/BC/PC</v>
          </cell>
          <cell r="D476" t="str">
            <v>m³</v>
          </cell>
          <cell r="E476">
            <v>227.12</v>
          </cell>
          <cell r="F476">
            <v>54.28</v>
          </cell>
          <cell r="G476">
            <v>281.39999999999998</v>
          </cell>
          <cell r="H476" t="str">
            <v>DNER-ES-335/97</v>
          </cell>
        </row>
        <row r="477">
          <cell r="A477" t="str">
            <v>2 S 03 411 62</v>
          </cell>
          <cell r="B477" t="str">
            <v>-</v>
          </cell>
          <cell r="C477" t="str">
            <v>Forn.lanc.c.base tub.ar comp.pr.12/18m LF/AC/BC/PC</v>
          </cell>
          <cell r="D477" t="str">
            <v>m³</v>
          </cell>
          <cell r="E477">
            <v>263.70999999999998</v>
          </cell>
          <cell r="F477">
            <v>63.02</v>
          </cell>
          <cell r="G477">
            <v>326.74</v>
          </cell>
          <cell r="H477" t="str">
            <v>DNER-ES-335/97</v>
          </cell>
        </row>
        <row r="478">
          <cell r="A478" t="str">
            <v>2 S 03 411 63</v>
          </cell>
          <cell r="B478" t="str">
            <v>-</v>
          </cell>
          <cell r="C478" t="str">
            <v>Forn.lanç.c.base tub.ar comp.pr.18/24m LF/AC/BC/PC</v>
          </cell>
          <cell r="D478" t="str">
            <v>m³</v>
          </cell>
          <cell r="E478">
            <v>259.72000000000003</v>
          </cell>
          <cell r="F478">
            <v>62.07</v>
          </cell>
          <cell r="G478">
            <v>321.8</v>
          </cell>
          <cell r="H478" t="str">
            <v>DNER-ES-335/97</v>
          </cell>
        </row>
        <row r="479">
          <cell r="A479" t="str">
            <v>2 S 03 411 64</v>
          </cell>
          <cell r="B479" t="str">
            <v>-</v>
          </cell>
          <cell r="C479" t="str">
            <v>Forn.lanç.c.base tub.ar comp.pr.24/27m LF/AC/BC/PC</v>
          </cell>
          <cell r="D479" t="str">
            <v>m³</v>
          </cell>
          <cell r="E479">
            <v>284.41000000000003</v>
          </cell>
          <cell r="F479">
            <v>67.97</v>
          </cell>
          <cell r="G479">
            <v>352.38</v>
          </cell>
          <cell r="H479" t="str">
            <v>DNER-ES-335/97</v>
          </cell>
        </row>
        <row r="480">
          <cell r="A480" t="str">
            <v>2 S 03 411 65</v>
          </cell>
          <cell r="B480" t="str">
            <v>-</v>
          </cell>
          <cell r="C480" t="str">
            <v>Forn.lanç.c.base tub.ar comp.pr.27/31m LF/AC/BC/PC</v>
          </cell>
          <cell r="D480" t="str">
            <v>m³</v>
          </cell>
          <cell r="E480">
            <v>325.86</v>
          </cell>
          <cell r="F480">
            <v>77.88</v>
          </cell>
          <cell r="G480">
            <v>403.74</v>
          </cell>
          <cell r="H480" t="str">
            <v>DNER-ES-335/97</v>
          </cell>
        </row>
        <row r="481">
          <cell r="A481" t="str">
            <v>2 S 03 415 01</v>
          </cell>
          <cell r="B481" t="str">
            <v>-</v>
          </cell>
          <cell r="C481" t="str">
            <v>Tub.céu aberto diâmetro externo=1,00 m c/AC/BC/PC</v>
          </cell>
          <cell r="D481" t="str">
            <v>m</v>
          </cell>
          <cell r="E481">
            <v>747.73</v>
          </cell>
          <cell r="F481">
            <v>178.7</v>
          </cell>
          <cell r="G481">
            <v>926.44</v>
          </cell>
        </row>
        <row r="482">
          <cell r="A482" t="str">
            <v>2 S 03 415 11</v>
          </cell>
          <cell r="B482" t="str">
            <v>-</v>
          </cell>
          <cell r="C482" t="str">
            <v>Tub.céu aberto diâmetro externo =1,20 m c/AC/BC/PC</v>
          </cell>
          <cell r="D482" t="str">
            <v>m</v>
          </cell>
          <cell r="E482">
            <v>956.5</v>
          </cell>
          <cell r="F482">
            <v>228.6</v>
          </cell>
          <cell r="G482">
            <v>1185.0999999999999</v>
          </cell>
        </row>
        <row r="483">
          <cell r="A483" t="str">
            <v>2 S03 415 21</v>
          </cell>
          <cell r="B483" t="str">
            <v>-</v>
          </cell>
          <cell r="C483" t="str">
            <v>Tub.céu aberto diâmetro externo=1,40 m c/AC/BC/PC</v>
          </cell>
          <cell r="D483" t="str">
            <v>m</v>
          </cell>
          <cell r="E483">
            <v>1183.53</v>
          </cell>
          <cell r="F483">
            <v>282.86</v>
          </cell>
          <cell r="G483">
            <v>1466.4</v>
          </cell>
        </row>
        <row r="484">
          <cell r="A484" t="str">
            <v>2 S 03 415 31</v>
          </cell>
          <cell r="B484" t="str">
            <v>-</v>
          </cell>
          <cell r="C484" t="str">
            <v>Tub.céu aberto diâmetro externo=1,60 m c/AC/BC/PC</v>
          </cell>
          <cell r="D484" t="str">
            <v>m</v>
          </cell>
          <cell r="E484">
            <v>1415.92</v>
          </cell>
          <cell r="F484">
            <v>338.4</v>
          </cell>
          <cell r="G484">
            <v>1754.33</v>
          </cell>
        </row>
        <row r="485">
          <cell r="A485" t="str">
            <v>2 S 03 415 41</v>
          </cell>
          <cell r="B485" t="str">
            <v>-</v>
          </cell>
          <cell r="C485" t="str">
            <v>Tub.céu aberto diâmetro externo=1,80 m c/AC/BC/PC</v>
          </cell>
          <cell r="D485" t="str">
            <v>m</v>
          </cell>
          <cell r="E485">
            <v>1692.98</v>
          </cell>
          <cell r="F485">
            <v>404.62</v>
          </cell>
          <cell r="G485">
            <v>2097.6</v>
          </cell>
        </row>
        <row r="486">
          <cell r="A486" t="str">
            <v>2 S 03 415 51</v>
          </cell>
          <cell r="B486" t="str">
            <v>-</v>
          </cell>
          <cell r="C486" t="str">
            <v>Tub.céu aberto diâmetro externo=2,00 m c/AC/BC/PC</v>
          </cell>
          <cell r="D486" t="str">
            <v>m</v>
          </cell>
          <cell r="E486">
            <v>2002.62</v>
          </cell>
          <cell r="F486">
            <v>478.62</v>
          </cell>
          <cell r="G486">
            <v>2481.25</v>
          </cell>
        </row>
        <row r="487">
          <cell r="A487" t="str">
            <v>2 S 03 415 61</v>
          </cell>
          <cell r="B487" t="str">
            <v>-</v>
          </cell>
          <cell r="C487" t="str">
            <v>Tub.céu aberto diâmetro externo=2,20 m c/AC/BC/PC</v>
          </cell>
          <cell r="D487" t="str">
            <v>m</v>
          </cell>
          <cell r="E487">
            <v>2380.08</v>
          </cell>
          <cell r="F487">
            <v>568.83000000000004</v>
          </cell>
          <cell r="G487">
            <v>2948.92</v>
          </cell>
        </row>
        <row r="488">
          <cell r="A488" t="str">
            <v>2 S 03 416 11</v>
          </cell>
          <cell r="B488" t="str">
            <v>-</v>
          </cell>
          <cell r="C488" t="str">
            <v>Tub.ar comp.D=1,2m prof.12m lâm.d'água LF/AC/BC/PC</v>
          </cell>
          <cell r="D488" t="str">
            <v>m</v>
          </cell>
          <cell r="E488">
            <v>2002.71</v>
          </cell>
          <cell r="F488">
            <v>478.64</v>
          </cell>
          <cell r="G488">
            <v>2481.36</v>
          </cell>
        </row>
        <row r="489">
          <cell r="A489" t="str">
            <v>2 S 03 416 12</v>
          </cell>
          <cell r="B489" t="str">
            <v>-</v>
          </cell>
          <cell r="C489" t="str">
            <v>Tub.ar c.D=1,2m prof.12/18m lâm.d'água LF/AC/BC/PC</v>
          </cell>
          <cell r="D489" t="str">
            <v>m</v>
          </cell>
          <cell r="E489">
            <v>2212.17</v>
          </cell>
          <cell r="F489">
            <v>528.71</v>
          </cell>
          <cell r="G489">
            <v>2740.88</v>
          </cell>
        </row>
        <row r="490">
          <cell r="A490" t="str">
            <v>2 S 03 416 13</v>
          </cell>
          <cell r="B490" t="str">
            <v>-</v>
          </cell>
          <cell r="C490" t="str">
            <v>Tub.ar c.D=1,2m prof.18/24m lâm.d'água LF/AC/BC/PC</v>
          </cell>
          <cell r="D490" t="str">
            <v>m</v>
          </cell>
          <cell r="E490">
            <v>2440.6</v>
          </cell>
          <cell r="F490">
            <v>583.29999999999995</v>
          </cell>
          <cell r="G490">
            <v>3023.91</v>
          </cell>
        </row>
        <row r="491">
          <cell r="A491" t="str">
            <v>2 S 03 416 14</v>
          </cell>
          <cell r="B491" t="str">
            <v>-</v>
          </cell>
          <cell r="C491" t="str">
            <v>Tub.ar c.D=1,2m prof.24/27m lâm.d'água LF/AC/BC/PC</v>
          </cell>
          <cell r="D491" t="str">
            <v>m</v>
          </cell>
          <cell r="E491">
            <v>2776.95</v>
          </cell>
          <cell r="F491">
            <v>663.69</v>
          </cell>
          <cell r="G491">
            <v>3440.65</v>
          </cell>
        </row>
        <row r="492">
          <cell r="A492" t="str">
            <v>2 S 03 416 15</v>
          </cell>
          <cell r="B492" t="str">
            <v>-</v>
          </cell>
          <cell r="C492" t="str">
            <v>Tub.ar.c.D=1,2m prof.27/31m lâm.d'água LF/AC/BC/PC</v>
          </cell>
          <cell r="D492" t="str">
            <v>m</v>
          </cell>
          <cell r="E492">
            <v>3262.33</v>
          </cell>
          <cell r="F492">
            <v>779.69</v>
          </cell>
          <cell r="G492">
            <v>4042.03</v>
          </cell>
        </row>
        <row r="493">
          <cell r="A493" t="str">
            <v>2 S 03 416 21</v>
          </cell>
          <cell r="B493" t="str">
            <v>-</v>
          </cell>
          <cell r="C493" t="str">
            <v>Tub.ar c.D=1,4m prof.até12m lâm.d'água LF/AC/BC/PC</v>
          </cell>
          <cell r="D493" t="str">
            <v>m</v>
          </cell>
          <cell r="E493">
            <v>2567.62</v>
          </cell>
          <cell r="F493">
            <v>613.66</v>
          </cell>
          <cell r="G493">
            <v>3181.29</v>
          </cell>
        </row>
        <row r="494">
          <cell r="A494" t="str">
            <v>2 S 03 416 22</v>
          </cell>
          <cell r="B494" t="str">
            <v>-</v>
          </cell>
          <cell r="C494" t="str">
            <v>Tub.ar c.D=1,4m prof.12/18m lâm.d'água LF/AC/BC/PC</v>
          </cell>
          <cell r="D494" t="str">
            <v>m</v>
          </cell>
          <cell r="E494">
            <v>2849.05</v>
          </cell>
          <cell r="F494">
            <v>680.92</v>
          </cell>
          <cell r="G494">
            <v>3529.97</v>
          </cell>
        </row>
        <row r="495">
          <cell r="A495" t="str">
            <v>2 S 03 416 23</v>
          </cell>
          <cell r="B495" t="str">
            <v>-</v>
          </cell>
          <cell r="C495" t="str">
            <v>Tub.ar c.D=1,4m prof.18/24m lâm.d'água LF/AC/BC/PC</v>
          </cell>
          <cell r="D495" t="str">
            <v>m</v>
          </cell>
          <cell r="E495">
            <v>3155.34</v>
          </cell>
          <cell r="F495">
            <v>754.12</v>
          </cell>
          <cell r="G495">
            <v>3909.47</v>
          </cell>
        </row>
        <row r="496">
          <cell r="A496" t="str">
            <v>2 S 03 416 24</v>
          </cell>
          <cell r="B496" t="str">
            <v>-</v>
          </cell>
          <cell r="C496" t="str">
            <v>Tub.ar c.D=1,4m prof.24/27m lâm.d'água LF/AC/BC/PC</v>
          </cell>
          <cell r="D496" t="str">
            <v>m</v>
          </cell>
          <cell r="E496">
            <v>3606.65</v>
          </cell>
          <cell r="F496">
            <v>861.99</v>
          </cell>
          <cell r="G496">
            <v>4468.6400000000003</v>
          </cell>
        </row>
        <row r="497">
          <cell r="A497" t="str">
            <v>2 S 03 416 25</v>
          </cell>
          <cell r="B497" t="str">
            <v>-</v>
          </cell>
          <cell r="C497" t="str">
            <v>Tub.ar c.D=1,4m prof.27/31m lâm.d'água LF/AC/BC/PC</v>
          </cell>
          <cell r="D497" t="str">
            <v>m</v>
          </cell>
          <cell r="E497">
            <v>4372.87</v>
          </cell>
          <cell r="F497">
            <v>1045.1099999999999</v>
          </cell>
          <cell r="G497">
            <v>5417.98</v>
          </cell>
        </row>
        <row r="498">
          <cell r="A498" t="str">
            <v>2 S 03 416 31</v>
          </cell>
          <cell r="B498" t="str">
            <v>-</v>
          </cell>
          <cell r="C498" t="str">
            <v>Tub.ar c.D=1,6m prof.até12m lâm.d'água LF/AC/BC/PC</v>
          </cell>
          <cell r="D498" t="str">
            <v>m</v>
          </cell>
          <cell r="E498">
            <v>3235.14</v>
          </cell>
          <cell r="F498">
            <v>773.19</v>
          </cell>
          <cell r="G498">
            <v>4008.34</v>
          </cell>
        </row>
        <row r="499">
          <cell r="A499" t="str">
            <v>2 S 03 416 32</v>
          </cell>
          <cell r="B499" t="str">
            <v>-</v>
          </cell>
          <cell r="C499" t="str">
            <v>Tub.ar c.D=1,6m prof.12/18m lâm.d'água LF/AC/BC/PC</v>
          </cell>
          <cell r="D499" t="str">
            <v>m</v>
          </cell>
          <cell r="E499">
            <v>3606.75</v>
          </cell>
          <cell r="F499">
            <v>862.01</v>
          </cell>
          <cell r="G499">
            <v>4468.76</v>
          </cell>
        </row>
        <row r="500">
          <cell r="A500" t="str">
            <v>2 S 03 416 33</v>
          </cell>
          <cell r="B500" t="str">
            <v>-</v>
          </cell>
          <cell r="C500" t="str">
            <v>Tub.ar c.D=1,6m prof.18/24m lâm.d'água LF/AC/BC/PC</v>
          </cell>
          <cell r="D500" t="str">
            <v>m</v>
          </cell>
          <cell r="E500">
            <v>4011.53</v>
          </cell>
          <cell r="F500">
            <v>958.75</v>
          </cell>
          <cell r="G500">
            <v>4970.29</v>
          </cell>
        </row>
        <row r="501">
          <cell r="A501" t="str">
            <v>2 S 03 416 34</v>
          </cell>
          <cell r="B501" t="str">
            <v>-</v>
          </cell>
          <cell r="C501" t="str">
            <v>Tub.ar c.D=1,6m prof.24/27m lâm.d'água LF/AC/BC/PC</v>
          </cell>
          <cell r="D501" t="str">
            <v>m</v>
          </cell>
          <cell r="E501">
            <v>4608.2</v>
          </cell>
          <cell r="F501">
            <v>1101.3599999999999</v>
          </cell>
          <cell r="G501">
            <v>5709.56</v>
          </cell>
        </row>
        <row r="502">
          <cell r="A502" t="str">
            <v>2 S 03 416 35</v>
          </cell>
          <cell r="B502" t="str">
            <v>-</v>
          </cell>
          <cell r="C502" t="str">
            <v>Tub.ar c.D=1,6m prof.27/31m lâm.d'água LF/AC/BC/PC</v>
          </cell>
          <cell r="D502" t="str">
            <v>m</v>
          </cell>
          <cell r="E502">
            <v>5620.49</v>
          </cell>
          <cell r="F502">
            <v>1343.29</v>
          </cell>
          <cell r="G502">
            <v>6963.79</v>
          </cell>
        </row>
        <row r="503">
          <cell r="A503" t="str">
            <v>2 S 03 416 41</v>
          </cell>
          <cell r="B503" t="str">
            <v>-</v>
          </cell>
          <cell r="C503" t="str">
            <v>Tub.ar c.D=1,8m prof.até12m lâm.d'água LF/AC/BC/PC</v>
          </cell>
          <cell r="D503" t="str">
            <v>m</v>
          </cell>
        </row>
        <row r="504">
          <cell r="A504" t="str">
            <v>2 S 03 416 42</v>
          </cell>
          <cell r="B504" t="str">
            <v>-</v>
          </cell>
          <cell r="C504" t="str">
            <v>Tub.ar c.D=1,8m prof.12/18m lâm.d'água LF AC/BC/PC</v>
          </cell>
          <cell r="D504" t="str">
            <v>m</v>
          </cell>
        </row>
        <row r="505">
          <cell r="A505" t="str">
            <v>2 S 03 416 43</v>
          </cell>
          <cell r="B505" t="str">
            <v>-</v>
          </cell>
          <cell r="C505" t="str">
            <v>Tub.ar c.D=1,8m prof.18/24m lâm.d'água LF/AC/BC/PC</v>
          </cell>
          <cell r="D505" t="str">
            <v>m</v>
          </cell>
        </row>
        <row r="506">
          <cell r="A506" t="str">
            <v>2 S 03 416 44</v>
          </cell>
          <cell r="B506" t="str">
            <v>-</v>
          </cell>
          <cell r="C506" t="str">
            <v>Tub.ar c.D=1,8m prof.24/27m lâm.d'água LF/AC/BC/PC</v>
          </cell>
          <cell r="D506" t="str">
            <v>m</v>
          </cell>
        </row>
        <row r="507">
          <cell r="A507" t="str">
            <v>2 S 03 416 45</v>
          </cell>
          <cell r="B507" t="str">
            <v>-</v>
          </cell>
          <cell r="C507" t="str">
            <v>Tub.ar c.D=1,8m prof.27/31m lâm.d'água LF/AC/BC/PC</v>
          </cell>
          <cell r="D507" t="str">
            <v>m</v>
          </cell>
        </row>
        <row r="508">
          <cell r="A508" t="str">
            <v>2 S 03 416 51</v>
          </cell>
          <cell r="B508" t="str">
            <v>-</v>
          </cell>
          <cell r="C508" t="str">
            <v>Tub.ar c.D=2,0m prof.até12m lâm.d'água LF/AC/BC/PC</v>
          </cell>
          <cell r="D508" t="str">
            <v>m</v>
          </cell>
        </row>
        <row r="509">
          <cell r="A509" t="str">
            <v>2 S 03 416 52</v>
          </cell>
          <cell r="B509" t="str">
            <v>-</v>
          </cell>
          <cell r="C509" t="str">
            <v>Tub.ar c.D=2,0m prof.12/18m lâm.d'água LF/AC/BC/PC</v>
          </cell>
          <cell r="D509" t="str">
            <v>m</v>
          </cell>
        </row>
        <row r="510">
          <cell r="A510" t="str">
            <v>2 S 03 416 53</v>
          </cell>
          <cell r="B510" t="str">
            <v>-</v>
          </cell>
          <cell r="C510" t="str">
            <v>Tub.ar c.D=2,0m prof.18/24m lâm.d'água LF/AC/BC/PC</v>
          </cell>
          <cell r="D510" t="str">
            <v>m</v>
          </cell>
        </row>
        <row r="511">
          <cell r="A511" t="str">
            <v>2 S 03 416 54</v>
          </cell>
          <cell r="B511" t="str">
            <v>-</v>
          </cell>
          <cell r="C511" t="str">
            <v>Tub.ar c.D=2,0m prof.24/27m lâm.d'água LF/AC/BC/PC</v>
          </cell>
          <cell r="D511" t="str">
            <v>m</v>
          </cell>
        </row>
        <row r="512">
          <cell r="A512" t="str">
            <v>2 S 03 416 55</v>
          </cell>
          <cell r="B512" t="str">
            <v>-</v>
          </cell>
          <cell r="C512" t="str">
            <v>Tub.ar c.D=2,0m prof.27/31m lâm.d'água LF/AC/BC/PC</v>
          </cell>
          <cell r="D512" t="str">
            <v>m</v>
          </cell>
        </row>
        <row r="513">
          <cell r="A513" t="str">
            <v>2 S 03 416 61</v>
          </cell>
          <cell r="B513" t="str">
            <v>-</v>
          </cell>
          <cell r="C513" t="str">
            <v>Tub.ar c.D=2,2m prof.até12m lâm.d'água LF/AC/BC/PC</v>
          </cell>
          <cell r="D513" t="str">
            <v>m</v>
          </cell>
        </row>
        <row r="514">
          <cell r="A514" t="str">
            <v>2 S 03 416 62</v>
          </cell>
          <cell r="B514" t="str">
            <v>-</v>
          </cell>
          <cell r="C514" t="str">
            <v>Tub.ar c.D=2,2m prof.12/18m lâm.d'água LF/AC/BC/PC</v>
          </cell>
          <cell r="D514" t="str">
            <v>m</v>
          </cell>
        </row>
        <row r="515">
          <cell r="A515" t="str">
            <v>2 S 03 416 63</v>
          </cell>
          <cell r="B515" t="str">
            <v>-</v>
          </cell>
          <cell r="C515" t="str">
            <v>Tub.ar c.D=2,2m prof.18/24m lâm.d'água LF/AC/BC/PC</v>
          </cell>
          <cell r="D515" t="str">
            <v>m</v>
          </cell>
        </row>
        <row r="516">
          <cell r="A516" t="str">
            <v>2 S 03 416 64</v>
          </cell>
          <cell r="B516" t="str">
            <v>-</v>
          </cell>
          <cell r="C516" t="str">
            <v>Tub.ar c.D=2,2m prof.24/27m lâm.d'água LF/AC/BC/PC</v>
          </cell>
          <cell r="D516" t="str">
            <v>m</v>
          </cell>
        </row>
        <row r="517">
          <cell r="A517" t="str">
            <v>2 S 03 416 65</v>
          </cell>
          <cell r="B517" t="str">
            <v>-</v>
          </cell>
          <cell r="C517" t="str">
            <v>Tub.ar c.D=2,2m prof.27/31m lâm.d'água LF/AC/BC/PC</v>
          </cell>
          <cell r="D517" t="str">
            <v>m</v>
          </cell>
        </row>
        <row r="518">
          <cell r="A518" t="str">
            <v>2 S 03 510 00</v>
          </cell>
          <cell r="B518" t="str">
            <v>-</v>
          </cell>
          <cell r="C518" t="str">
            <v>Aparelho Apoio em Neoperene Fretado - forn. e aplic.</v>
          </cell>
          <cell r="D518" t="str">
            <v>kg</v>
          </cell>
          <cell r="H518" t="str">
            <v>EC-OAE-03</v>
          </cell>
        </row>
        <row r="519">
          <cell r="A519" t="str">
            <v>2 S 03 510 50</v>
          </cell>
          <cell r="B519" t="str">
            <v>-</v>
          </cell>
          <cell r="C519" t="str">
            <v>Fabric.guarda-corpo tipo GM,moldado no local AC/BC</v>
          </cell>
          <cell r="D519" t="str">
            <v>kg</v>
          </cell>
        </row>
        <row r="520">
          <cell r="A520" t="str">
            <v>2 S 03 580 01</v>
          </cell>
          <cell r="B520" t="str">
            <v>-</v>
          </cell>
          <cell r="C520" t="str">
            <v>Fornecimento, preparo e colocação formas aço CA 60</v>
          </cell>
          <cell r="D520" t="str">
            <v>kg</v>
          </cell>
          <cell r="H520" t="str">
            <v>DNER-ES-331/97</v>
          </cell>
        </row>
        <row r="521">
          <cell r="A521" t="str">
            <v>2 S 03 580 02</v>
          </cell>
          <cell r="B521" t="str">
            <v>-</v>
          </cell>
          <cell r="C521" t="str">
            <v>Fornecimento, preparo e colocação formas aço CA 50</v>
          </cell>
          <cell r="D521" t="str">
            <v>kg</v>
          </cell>
          <cell r="H521" t="str">
            <v>DNER-ES-331/97</v>
          </cell>
        </row>
        <row r="522">
          <cell r="A522" t="str">
            <v>2 S 03 580 03</v>
          </cell>
          <cell r="B522" t="str">
            <v>-</v>
          </cell>
          <cell r="C522" t="str">
            <v>Fornecimento, preparo e colocação formas aço CA 25</v>
          </cell>
          <cell r="D522" t="str">
            <v>kg</v>
          </cell>
          <cell r="H522" t="str">
            <v>DNER-ES-331/97</v>
          </cell>
        </row>
        <row r="523">
          <cell r="A523" t="str">
            <v>2 S 03 700 01</v>
          </cell>
          <cell r="B523" t="str">
            <v>-</v>
          </cell>
          <cell r="C523" t="str">
            <v>Fabricação guarda-corpo tipo GM, moldado no local</v>
          </cell>
          <cell r="D523" t="str">
            <v>m</v>
          </cell>
        </row>
        <row r="524">
          <cell r="A524" t="str">
            <v>2 S 03 700 51</v>
          </cell>
          <cell r="B524" t="str">
            <v>-</v>
          </cell>
          <cell r="C524" t="str">
            <v>Abertura concretag.bases tubulões céu aberto AC/BC</v>
          </cell>
          <cell r="D524" t="str">
            <v>m</v>
          </cell>
        </row>
        <row r="525">
          <cell r="A525" t="str">
            <v>2 S 03 920 01</v>
          </cell>
          <cell r="B525" t="str">
            <v>-</v>
          </cell>
          <cell r="C525" t="str">
            <v>Abertura concretagem bases tubulões céu aberto</v>
          </cell>
          <cell r="D525" t="str">
            <v>m³</v>
          </cell>
        </row>
        <row r="526">
          <cell r="A526" t="str">
            <v>2 S 03 930 00</v>
          </cell>
          <cell r="B526" t="str">
            <v>-</v>
          </cell>
          <cell r="C526" t="str">
            <v>Junta de cantoneira</v>
          </cell>
          <cell r="D526" t="str">
            <v>m</v>
          </cell>
        </row>
        <row r="527">
          <cell r="A527" t="str">
            <v>2 S 03 940 00</v>
          </cell>
          <cell r="B527" t="str">
            <v>-</v>
          </cell>
          <cell r="C527" t="str">
            <v>Compactação manual</v>
          </cell>
          <cell r="D527" t="str">
            <v>m³</v>
          </cell>
        </row>
        <row r="528">
          <cell r="A528" t="str">
            <v>2 S 03 940 01</v>
          </cell>
          <cell r="B528" t="str">
            <v>-</v>
          </cell>
          <cell r="C528" t="str">
            <v>Reaterro e compactação</v>
          </cell>
          <cell r="D528" t="str">
            <v>m³</v>
          </cell>
          <cell r="H528" t="str">
            <v>EC-D-01</v>
          </cell>
        </row>
        <row r="529">
          <cell r="A529" t="str">
            <v>2 S 03 951 01</v>
          </cell>
          <cell r="B529" t="str">
            <v>-</v>
          </cell>
          <cell r="C529" t="str">
            <v>Pintura com nata de cimento</v>
          </cell>
          <cell r="D529" t="str">
            <v>m²</v>
          </cell>
          <cell r="H529" t="str">
            <v>DNER-ES-330/97</v>
          </cell>
        </row>
        <row r="530">
          <cell r="A530" t="str">
            <v>2 S 03 990 01</v>
          </cell>
          <cell r="B530" t="str">
            <v>-</v>
          </cell>
          <cell r="C530" t="str">
            <v>Confecção e colocação cabo 4 cord de 12,7 mm - MAC</v>
          </cell>
          <cell r="D530" t="str">
            <v>kg</v>
          </cell>
        </row>
        <row r="531">
          <cell r="A531" t="str">
            <v>2 S 03 990 02</v>
          </cell>
          <cell r="B531" t="str">
            <v>-</v>
          </cell>
          <cell r="C531" t="str">
            <v>Confecção e colocação cabo 6 cord de 12,7 mm - MAC</v>
          </cell>
          <cell r="D531" t="str">
            <v>kg</v>
          </cell>
        </row>
        <row r="532">
          <cell r="A532" t="str">
            <v>2 S 03 990 03</v>
          </cell>
          <cell r="B532" t="str">
            <v>-</v>
          </cell>
          <cell r="C532" t="str">
            <v>Confecção e colocação cabo 7 cord de 12,7 mm - MAC</v>
          </cell>
          <cell r="D532" t="str">
            <v>kg</v>
          </cell>
        </row>
        <row r="533">
          <cell r="A533" t="str">
            <v>2 S 03 990 04</v>
          </cell>
          <cell r="B533" t="str">
            <v>-</v>
          </cell>
          <cell r="C533" t="str">
            <v>Confecção e colocação cabo 12 cord de 12,7 mm -MAC</v>
          </cell>
          <cell r="D533" t="str">
            <v>kg</v>
          </cell>
        </row>
        <row r="534">
          <cell r="A534" t="str">
            <v>2 S 03 990 05</v>
          </cell>
          <cell r="B534" t="str">
            <v>-</v>
          </cell>
          <cell r="C534" t="str">
            <v>Confecção e colocação cabo 4 cord. D=12,7mm FREYSS</v>
          </cell>
          <cell r="D534" t="str">
            <v>kg</v>
          </cell>
        </row>
        <row r="535">
          <cell r="A535" t="str">
            <v>2 S 03 990 06</v>
          </cell>
          <cell r="B535" t="str">
            <v>-</v>
          </cell>
          <cell r="C535" t="str">
            <v>Confecção e colocação cabo 6 cord. D=12,7mm FREYSS</v>
          </cell>
          <cell r="D535" t="str">
            <v>kg</v>
          </cell>
        </row>
        <row r="536">
          <cell r="A536" t="str">
            <v>2 S 03 990 07</v>
          </cell>
          <cell r="B536" t="str">
            <v>-</v>
          </cell>
          <cell r="C536" t="str">
            <v>Confecção e colocação cabo 7 cord. D=12,7mm FREYSS</v>
          </cell>
          <cell r="D536" t="str">
            <v>kg</v>
          </cell>
        </row>
        <row r="537">
          <cell r="A537" t="str">
            <v>2 S 03 990 08</v>
          </cell>
          <cell r="B537" t="str">
            <v>-</v>
          </cell>
          <cell r="C537" t="str">
            <v>Confecção e colocação cabo 12cord. D=12,7mm FREYSS</v>
          </cell>
          <cell r="D537" t="str">
            <v>kg</v>
          </cell>
        </row>
        <row r="538">
          <cell r="A538" t="str">
            <v>2 S 03 991 01</v>
          </cell>
          <cell r="B538" t="str">
            <v>-</v>
          </cell>
          <cell r="C538" t="str">
            <v>Dreno de PVC D=75 mm</v>
          </cell>
          <cell r="D538" t="str">
            <v>und</v>
          </cell>
          <cell r="H538" t="str">
            <v>DNIT 015-204-ES</v>
          </cell>
        </row>
        <row r="539">
          <cell r="A539" t="str">
            <v>2 S 03 991 02</v>
          </cell>
          <cell r="B539" t="str">
            <v>-</v>
          </cell>
          <cell r="C539" t="str">
            <v>Dreno de PVC D=100 mm</v>
          </cell>
          <cell r="D539" t="str">
            <v>und</v>
          </cell>
          <cell r="H539" t="str">
            <v>DNIT 015-204-ES</v>
          </cell>
        </row>
        <row r="540">
          <cell r="A540" t="str">
            <v>2 S 03 999 01</v>
          </cell>
          <cell r="B540" t="str">
            <v>-</v>
          </cell>
          <cell r="C540" t="str">
            <v>Protensão e injeção cabo 4 cord. D=12,7 mm - MAC</v>
          </cell>
          <cell r="D540" t="str">
            <v>und</v>
          </cell>
        </row>
        <row r="541">
          <cell r="A541" t="str">
            <v>2 S 03 999 02</v>
          </cell>
          <cell r="B541" t="str">
            <v>-</v>
          </cell>
          <cell r="C541" t="str">
            <v>Protensão e injeção cabo 6 cord. D=12,7 mm - MAC</v>
          </cell>
          <cell r="D541" t="str">
            <v>und</v>
          </cell>
        </row>
        <row r="542">
          <cell r="A542" t="str">
            <v>2 S 03 999 03</v>
          </cell>
          <cell r="B542" t="str">
            <v>-</v>
          </cell>
          <cell r="C542" t="str">
            <v>Protensão e injeção cabo 7 cord. D=12,7 mm - MAC</v>
          </cell>
          <cell r="D542" t="str">
            <v>und</v>
          </cell>
        </row>
        <row r="543">
          <cell r="A543" t="str">
            <v>2 S 03 999 04</v>
          </cell>
          <cell r="B543" t="str">
            <v>-</v>
          </cell>
          <cell r="C543" t="str">
            <v>Protensão e injeção cabo 12 cord. D=12,7 mm - MAC</v>
          </cell>
          <cell r="D543" t="str">
            <v>und</v>
          </cell>
        </row>
        <row r="544">
          <cell r="A544" t="str">
            <v>2 S 03 999 05</v>
          </cell>
          <cell r="B544" t="str">
            <v>-</v>
          </cell>
          <cell r="C544" t="str">
            <v>Protensão e injeção cabo 4 cord. D=12,7mm - FREYSS</v>
          </cell>
          <cell r="D544" t="str">
            <v>und</v>
          </cell>
        </row>
        <row r="545">
          <cell r="A545" t="str">
            <v>2 S 03 999 06</v>
          </cell>
          <cell r="B545" t="str">
            <v>-</v>
          </cell>
          <cell r="C545" t="str">
            <v>Protensão e injeção cabo 6 cord. D=12,7mm - FREYSS</v>
          </cell>
          <cell r="D545" t="str">
            <v>und</v>
          </cell>
        </row>
        <row r="546">
          <cell r="A546" t="str">
            <v>2 S 03 999 07</v>
          </cell>
          <cell r="B546" t="str">
            <v>-</v>
          </cell>
          <cell r="C546" t="str">
            <v>Protensão e injeção cabo 7 cord. D=12,7mm - FREYSS</v>
          </cell>
          <cell r="D546" t="str">
            <v>und</v>
          </cell>
        </row>
        <row r="547">
          <cell r="A547" t="str">
            <v>2 S 03 999 08</v>
          </cell>
          <cell r="B547" t="str">
            <v>-</v>
          </cell>
          <cell r="C547" t="str">
            <v>Protensão e injeção cabo 12 cord. D=12,7mm FREYSS</v>
          </cell>
          <cell r="D547" t="str">
            <v>und</v>
          </cell>
        </row>
        <row r="548">
          <cell r="A548" t="str">
            <v>2 S 04 000 00</v>
          </cell>
          <cell r="B548" t="str">
            <v>-</v>
          </cell>
          <cell r="C548" t="str">
            <v>Escavação manual em material de 1a cat</v>
          </cell>
          <cell r="D548" t="str">
            <v>m³</v>
          </cell>
          <cell r="H548" t="str">
            <v>EC-D-02</v>
          </cell>
        </row>
        <row r="549">
          <cell r="A549" t="str">
            <v>2 S 04 000 01</v>
          </cell>
          <cell r="B549" t="str">
            <v>-</v>
          </cell>
          <cell r="C549" t="str">
            <v>Escavação manual reat.compact.mat.1a cat.</v>
          </cell>
          <cell r="D549" t="str">
            <v>m³</v>
          </cell>
          <cell r="H549" t="str">
            <v>EC-D-02</v>
          </cell>
        </row>
        <row r="550">
          <cell r="A550" t="str">
            <v>2 S 04 001 00</v>
          </cell>
          <cell r="B550" t="str">
            <v>-</v>
          </cell>
          <cell r="C550" t="str">
            <v>Escavação mecânica de vala em mat.1a cat.</v>
          </cell>
          <cell r="D550" t="str">
            <v>m³</v>
          </cell>
          <cell r="H550" t="str">
            <v>EC-D-01</v>
          </cell>
        </row>
        <row r="551">
          <cell r="A551" t="str">
            <v>2 S 04 001 01</v>
          </cell>
          <cell r="B551" t="str">
            <v>-</v>
          </cell>
          <cell r="C551" t="str">
            <v>Escavação mecânica reat. e comp. vala mat.1a cat.</v>
          </cell>
          <cell r="D551" t="str">
            <v>m³</v>
          </cell>
          <cell r="H551" t="str">
            <v>EC-D-03</v>
          </cell>
        </row>
        <row r="552">
          <cell r="A552" t="str">
            <v>2 S 04 002 01</v>
          </cell>
          <cell r="B552" t="str">
            <v>-</v>
          </cell>
          <cell r="C552" t="str">
            <v>Perfuração para dreno sub-horizontal mat. 1a cat.</v>
          </cell>
          <cell r="D552" t="str">
            <v>m</v>
          </cell>
        </row>
        <row r="553">
          <cell r="A553" t="str">
            <v>2 S 04 010 00</v>
          </cell>
          <cell r="B553" t="str">
            <v>-</v>
          </cell>
          <cell r="C553" t="str">
            <v>Escavação manual material 2a categoria</v>
          </cell>
          <cell r="D553" t="str">
            <v>m³</v>
          </cell>
          <cell r="H553" t="str">
            <v>EC-D-02</v>
          </cell>
        </row>
        <row r="554">
          <cell r="A554" t="str">
            <v>2 S 04 010 01</v>
          </cell>
          <cell r="B554" t="str">
            <v>-</v>
          </cell>
          <cell r="C554" t="str">
            <v>Escavação manual reat.compactação em mat.2a cat.</v>
          </cell>
          <cell r="D554" t="str">
            <v>m³</v>
          </cell>
          <cell r="H554" t="str">
            <v>EC-D-02</v>
          </cell>
        </row>
        <row r="555">
          <cell r="A555" t="str">
            <v>2 S 04 011 00</v>
          </cell>
          <cell r="B555" t="str">
            <v>-</v>
          </cell>
          <cell r="C555" t="str">
            <v>Escavação mecânica de vala em mat. 2a categoria</v>
          </cell>
          <cell r="D555" t="str">
            <v>m³</v>
          </cell>
          <cell r="H555" t="str">
            <v>EC-D-01</v>
          </cell>
        </row>
        <row r="556">
          <cell r="A556" t="str">
            <v>2 S 04 011 01</v>
          </cell>
          <cell r="B556" t="str">
            <v>-</v>
          </cell>
          <cell r="C556" t="str">
            <v>Escavação mecânica reat.compact. vala mat.2a cat.</v>
          </cell>
          <cell r="D556" t="str">
            <v>m³</v>
          </cell>
          <cell r="H556" t="str">
            <v>EC-D-03</v>
          </cell>
        </row>
        <row r="557">
          <cell r="A557" t="str">
            <v>2 S 04 012 01</v>
          </cell>
          <cell r="B557" t="str">
            <v>-</v>
          </cell>
          <cell r="C557" t="str">
            <v>Perfuração para dreno sub-horizontal mat 2a cat.</v>
          </cell>
          <cell r="D557" t="str">
            <v>m</v>
          </cell>
        </row>
        <row r="558">
          <cell r="A558" t="str">
            <v>2 S 04 020 00</v>
          </cell>
          <cell r="B558" t="str">
            <v>-</v>
          </cell>
          <cell r="C558" t="str">
            <v>Escavação em vala material de 3a categoria</v>
          </cell>
          <cell r="D558" t="str">
            <v>m³</v>
          </cell>
          <cell r="H558" t="str">
            <v>EC-D-02</v>
          </cell>
        </row>
        <row r="559">
          <cell r="A559" t="str">
            <v>2 S 04 100 01</v>
          </cell>
          <cell r="B559" t="str">
            <v>-</v>
          </cell>
          <cell r="C559" t="str">
            <v>Corpo BSTC D=0,60m</v>
          </cell>
          <cell r="D559" t="str">
            <v>m</v>
          </cell>
          <cell r="H559" t="str">
            <v>DNIT 023/2004-ES</v>
          </cell>
        </row>
        <row r="560">
          <cell r="A560" t="str">
            <v>2 S 04 100 02</v>
          </cell>
          <cell r="B560" t="str">
            <v>-</v>
          </cell>
          <cell r="C560" t="str">
            <v>Corpo BSTC D=0,80m</v>
          </cell>
          <cell r="D560" t="str">
            <v>m</v>
          </cell>
          <cell r="H560" t="str">
            <v>DNIT 023/2004-ES</v>
          </cell>
        </row>
        <row r="561">
          <cell r="A561" t="str">
            <v>2 S 04 100 03</v>
          </cell>
          <cell r="B561" t="str">
            <v>-</v>
          </cell>
          <cell r="C561" t="str">
            <v>Corpo BSTC D=1,00m</v>
          </cell>
          <cell r="D561" t="str">
            <v>m</v>
          </cell>
          <cell r="H561" t="str">
            <v>DNIT 023/2004-ES</v>
          </cell>
        </row>
        <row r="562">
          <cell r="A562" t="str">
            <v>2 S 04 100 04</v>
          </cell>
          <cell r="B562" t="str">
            <v>-</v>
          </cell>
          <cell r="C562" t="str">
            <v>Corpo BSTC D=1,20m</v>
          </cell>
          <cell r="D562" t="str">
            <v>m</v>
          </cell>
          <cell r="H562" t="str">
            <v>DNIT 023/2004-ES</v>
          </cell>
        </row>
        <row r="563">
          <cell r="A563" t="str">
            <v>2 S 04 100 05</v>
          </cell>
          <cell r="B563" t="str">
            <v>-</v>
          </cell>
          <cell r="C563" t="str">
            <v>Corpo BSTC D=1,50m</v>
          </cell>
          <cell r="D563" t="str">
            <v>m</v>
          </cell>
          <cell r="H563" t="str">
            <v>DNIT 023/2004-ES</v>
          </cell>
        </row>
        <row r="564">
          <cell r="A564" t="str">
            <v>2 S 04 100 51</v>
          </cell>
          <cell r="B564" t="str">
            <v>-</v>
          </cell>
          <cell r="C564" t="str">
            <v>Corpo BSTC D=0,60 m AC/BC/PC</v>
          </cell>
          <cell r="D564" t="str">
            <v>m</v>
          </cell>
          <cell r="H564" t="str">
            <v>DNIT 023/2004-ES</v>
          </cell>
        </row>
        <row r="565">
          <cell r="A565" t="str">
            <v>2 S 04 100 52</v>
          </cell>
          <cell r="B565" t="str">
            <v>-</v>
          </cell>
          <cell r="C565" t="str">
            <v>Corpo BSTC D=0,80 m AC/BC/PC</v>
          </cell>
          <cell r="D565" t="str">
            <v>m</v>
          </cell>
          <cell r="H565" t="str">
            <v>DNIT 023/2004-ES</v>
          </cell>
        </row>
        <row r="566">
          <cell r="A566" t="str">
            <v>2 S 04 100 53</v>
          </cell>
          <cell r="B566" t="str">
            <v>-</v>
          </cell>
          <cell r="C566" t="str">
            <v>Corpo BSTC D=1,00 m AC/BC/PC</v>
          </cell>
          <cell r="D566" t="str">
            <v>m</v>
          </cell>
          <cell r="H566" t="str">
            <v>DNIT 023/2004-ES</v>
          </cell>
        </row>
        <row r="567">
          <cell r="A567" t="str">
            <v>2 S 04 100 54</v>
          </cell>
          <cell r="B567" t="str">
            <v>-</v>
          </cell>
          <cell r="C567" t="str">
            <v>Corpo BSTC D=1,20 m AC/BC/PC</v>
          </cell>
          <cell r="D567" t="str">
            <v>m</v>
          </cell>
          <cell r="H567" t="str">
            <v>DNIT 023/2004-ES</v>
          </cell>
        </row>
        <row r="568">
          <cell r="A568" t="str">
            <v>2 S 04 100 55</v>
          </cell>
          <cell r="B568" t="str">
            <v>-</v>
          </cell>
          <cell r="C568" t="str">
            <v>Corpo BSTC D=1,50 m AC/BC/PC</v>
          </cell>
          <cell r="D568" t="str">
            <v>m</v>
          </cell>
          <cell r="H568" t="str">
            <v>DNIT 023/2004-ES</v>
          </cell>
        </row>
        <row r="569">
          <cell r="A569" t="str">
            <v>2 S 04 101 01</v>
          </cell>
          <cell r="B569" t="str">
            <v>-</v>
          </cell>
          <cell r="C569" t="str">
            <v>Boca BSTC D=0,60 m normal</v>
          </cell>
          <cell r="D569" t="str">
            <v>und</v>
          </cell>
          <cell r="H569" t="str">
            <v>DNIT 023/2004-ES</v>
          </cell>
        </row>
        <row r="570">
          <cell r="A570" t="str">
            <v>2 S 04 101 02</v>
          </cell>
          <cell r="B570" t="str">
            <v>-</v>
          </cell>
          <cell r="C570" t="str">
            <v>Boca BSTC D=0,80m normal</v>
          </cell>
          <cell r="D570" t="str">
            <v>und</v>
          </cell>
          <cell r="H570" t="str">
            <v>DNIT 023/2004-ES</v>
          </cell>
        </row>
        <row r="571">
          <cell r="A571" t="str">
            <v>2 S 04 101 03</v>
          </cell>
          <cell r="B571" t="str">
            <v>-</v>
          </cell>
          <cell r="C571" t="str">
            <v>Boca BSTC D=1,00m normal</v>
          </cell>
          <cell r="D571" t="str">
            <v>und</v>
          </cell>
          <cell r="H571" t="str">
            <v>DNIT 023/2004-ES</v>
          </cell>
        </row>
        <row r="572">
          <cell r="A572" t="str">
            <v>2 S 04 101 04</v>
          </cell>
          <cell r="B572" t="str">
            <v>-</v>
          </cell>
          <cell r="C572" t="str">
            <v>Boca BSTC D=1,20m normal</v>
          </cell>
          <cell r="D572" t="str">
            <v>und</v>
          </cell>
          <cell r="H572" t="str">
            <v>DNIT 023/2004-ES</v>
          </cell>
        </row>
        <row r="573">
          <cell r="A573" t="str">
            <v>2 S 04 101 05</v>
          </cell>
          <cell r="B573" t="str">
            <v>-</v>
          </cell>
          <cell r="C573" t="str">
            <v>Boca BSTC D=1,50m normal</v>
          </cell>
          <cell r="D573" t="str">
            <v>und</v>
          </cell>
          <cell r="H573" t="str">
            <v>DNIT 023/2004-ES</v>
          </cell>
        </row>
        <row r="574">
          <cell r="A574" t="str">
            <v>2 S 04 101 06</v>
          </cell>
          <cell r="B574" t="str">
            <v>-</v>
          </cell>
          <cell r="C574" t="str">
            <v>Boca BSTC D=0,60m - esc.=15</v>
          </cell>
          <cell r="D574" t="str">
            <v>und</v>
          </cell>
          <cell r="H574" t="str">
            <v>DNIT 023/2004-ES</v>
          </cell>
        </row>
        <row r="575">
          <cell r="A575" t="str">
            <v>2 S 04 101 07</v>
          </cell>
          <cell r="B575" t="str">
            <v>-</v>
          </cell>
          <cell r="C575" t="str">
            <v>Boca BSTC D=0,80 m - esc.=15</v>
          </cell>
          <cell r="D575" t="str">
            <v>und</v>
          </cell>
          <cell r="H575" t="str">
            <v>DNIT 023/2004-ES</v>
          </cell>
        </row>
        <row r="576">
          <cell r="A576" t="str">
            <v>2 S 04 101 08</v>
          </cell>
          <cell r="B576" t="str">
            <v>-</v>
          </cell>
          <cell r="C576" t="str">
            <v>Boca BSTC D=1,00 m - esc.=15</v>
          </cell>
          <cell r="D576" t="str">
            <v>und</v>
          </cell>
          <cell r="H576" t="str">
            <v>DNIT 023/2004-ES</v>
          </cell>
        </row>
        <row r="577">
          <cell r="A577" t="str">
            <v>2 S 04 101 09</v>
          </cell>
          <cell r="B577" t="str">
            <v>-</v>
          </cell>
          <cell r="C577" t="str">
            <v>Boca BSTC D=1,20 m - esc.=15</v>
          </cell>
          <cell r="D577" t="str">
            <v>und</v>
          </cell>
          <cell r="H577" t="str">
            <v>DNIT 023/2004-ES</v>
          </cell>
        </row>
        <row r="578">
          <cell r="A578" t="str">
            <v>2 S 04 101 10</v>
          </cell>
          <cell r="B578" t="str">
            <v>-</v>
          </cell>
          <cell r="C578" t="str">
            <v>Boca BSTC D=1,50 m - esc.=15</v>
          </cell>
          <cell r="D578" t="str">
            <v>und</v>
          </cell>
          <cell r="H578" t="str">
            <v>DNIT 023/2004-ES</v>
          </cell>
        </row>
        <row r="579">
          <cell r="A579" t="str">
            <v>2 S 04 101 11</v>
          </cell>
          <cell r="B579" t="str">
            <v>-</v>
          </cell>
          <cell r="C579" t="str">
            <v>Boca BSTC D=0,60 m - esc.=30</v>
          </cell>
          <cell r="D579" t="str">
            <v>und</v>
          </cell>
          <cell r="H579" t="str">
            <v>DNIT 023/2004-ES</v>
          </cell>
        </row>
        <row r="580">
          <cell r="A580" t="str">
            <v>2 S 04 101 12</v>
          </cell>
          <cell r="B580" t="str">
            <v>-</v>
          </cell>
          <cell r="C580" t="str">
            <v>Boca BSTC D=0,80 m - esc.=30</v>
          </cell>
          <cell r="D580" t="str">
            <v>und</v>
          </cell>
          <cell r="H580" t="str">
            <v>DNIT 023/2004-ES</v>
          </cell>
        </row>
        <row r="581">
          <cell r="A581" t="str">
            <v>2 S 04 101 13</v>
          </cell>
          <cell r="B581" t="str">
            <v>-</v>
          </cell>
          <cell r="C581" t="str">
            <v>Boca BSTC D=1,00 m - esc.=30</v>
          </cell>
          <cell r="D581" t="str">
            <v>und</v>
          </cell>
          <cell r="H581" t="str">
            <v>DNIT 023/2004-ES</v>
          </cell>
        </row>
        <row r="582">
          <cell r="A582" t="str">
            <v>2 S 04 101 14</v>
          </cell>
          <cell r="B582" t="str">
            <v>-</v>
          </cell>
          <cell r="C582" t="str">
            <v>Boca BSTC D=1,20 m - esc.=30</v>
          </cell>
          <cell r="D582" t="str">
            <v>und</v>
          </cell>
          <cell r="H582" t="str">
            <v>DNIT 023/2004-ES</v>
          </cell>
        </row>
        <row r="583">
          <cell r="A583" t="str">
            <v>2 S 04 101 15</v>
          </cell>
          <cell r="B583" t="str">
            <v>-</v>
          </cell>
          <cell r="C583" t="str">
            <v>Boca BSTC D=1,50 m - esc.=30</v>
          </cell>
          <cell r="D583" t="str">
            <v>und</v>
          </cell>
          <cell r="H583" t="str">
            <v>DNIT 023/2004-ES</v>
          </cell>
        </row>
        <row r="584">
          <cell r="A584" t="str">
            <v>2 S 04 101 16</v>
          </cell>
          <cell r="B584" t="str">
            <v>-</v>
          </cell>
          <cell r="C584" t="str">
            <v>Boca BSTC D=0,60 m - esc.=45</v>
          </cell>
          <cell r="D584" t="str">
            <v>und</v>
          </cell>
          <cell r="H584" t="str">
            <v>DNIT 023/2004-ES</v>
          </cell>
        </row>
        <row r="585">
          <cell r="A585" t="str">
            <v>2 S 04 101 17</v>
          </cell>
          <cell r="B585" t="str">
            <v>-</v>
          </cell>
          <cell r="C585" t="str">
            <v>Boca BSTC D=0,80 m - esc.=45</v>
          </cell>
          <cell r="D585" t="str">
            <v>und</v>
          </cell>
          <cell r="H585" t="str">
            <v>DNIT 023/2004-ES</v>
          </cell>
        </row>
        <row r="586">
          <cell r="A586" t="str">
            <v>2 S 04 101 18</v>
          </cell>
          <cell r="B586" t="str">
            <v>-</v>
          </cell>
          <cell r="C586" t="str">
            <v>Boca BSTC D=1,00 m - esc.=45</v>
          </cell>
          <cell r="D586" t="str">
            <v>und</v>
          </cell>
          <cell r="H586" t="str">
            <v>DNIT 023/2004-ES</v>
          </cell>
        </row>
        <row r="587">
          <cell r="A587" t="str">
            <v>2 S 04 101 19</v>
          </cell>
          <cell r="B587" t="str">
            <v>-</v>
          </cell>
          <cell r="C587" t="str">
            <v>Boca BSTC D=1,20 m - esc.=45</v>
          </cell>
          <cell r="D587" t="str">
            <v>und</v>
          </cell>
          <cell r="H587" t="str">
            <v>DNIT 023/2004-ES</v>
          </cell>
        </row>
        <row r="588">
          <cell r="A588" t="str">
            <v>2 S 04 101 20</v>
          </cell>
          <cell r="B588" t="str">
            <v>-</v>
          </cell>
          <cell r="C588" t="str">
            <v>Boca BSTC D=1,50 m - esc.=45</v>
          </cell>
          <cell r="D588" t="str">
            <v>und</v>
          </cell>
          <cell r="H588" t="str">
            <v>DNIT 023/2004-ES</v>
          </cell>
        </row>
        <row r="589">
          <cell r="A589" t="str">
            <v>2 S 04 101 51</v>
          </cell>
          <cell r="B589" t="str">
            <v>-</v>
          </cell>
          <cell r="C589" t="str">
            <v>Boca BSTC D=0,60 m normal AC/BC/PC</v>
          </cell>
          <cell r="D589" t="str">
            <v>und</v>
          </cell>
          <cell r="H589" t="str">
            <v>DNIT 023/2004-ES</v>
          </cell>
        </row>
        <row r="590">
          <cell r="A590" t="str">
            <v>2 S 04 101 52</v>
          </cell>
          <cell r="B590" t="str">
            <v>-</v>
          </cell>
          <cell r="C590" t="str">
            <v>Boca BSTC D=0,80 m normal AC/BC/PC</v>
          </cell>
          <cell r="D590" t="str">
            <v>und</v>
          </cell>
          <cell r="H590" t="str">
            <v>DNIT 023/2004-ES</v>
          </cell>
        </row>
        <row r="591">
          <cell r="A591" t="str">
            <v>2 S 04 101 53</v>
          </cell>
          <cell r="B591" t="str">
            <v>-</v>
          </cell>
          <cell r="C591" t="str">
            <v>Boca BSTC D=1,00 m normal AC/BC/PC</v>
          </cell>
          <cell r="D591" t="str">
            <v>und</v>
          </cell>
          <cell r="H591" t="str">
            <v>DNIT 023/2004-ES</v>
          </cell>
        </row>
        <row r="592">
          <cell r="A592" t="str">
            <v>2 S 04 101 54</v>
          </cell>
          <cell r="B592" t="str">
            <v>-</v>
          </cell>
          <cell r="C592" t="str">
            <v>Boca BSTC D=1,20 m normal AC/BC/PC</v>
          </cell>
          <cell r="D592" t="str">
            <v>und</v>
          </cell>
          <cell r="H592" t="str">
            <v>DNIT 023/2004-ES</v>
          </cell>
        </row>
        <row r="593">
          <cell r="A593" t="str">
            <v>2 S 04 101 55</v>
          </cell>
          <cell r="B593" t="str">
            <v>-</v>
          </cell>
          <cell r="C593" t="str">
            <v>Boca BSTC D=1,50 m normal AC/BC/PC</v>
          </cell>
          <cell r="D593" t="str">
            <v>und</v>
          </cell>
          <cell r="H593" t="str">
            <v>DNIT 023/2004-ES</v>
          </cell>
        </row>
        <row r="594">
          <cell r="A594" t="str">
            <v>2 S 04 101 56</v>
          </cell>
          <cell r="B594" t="str">
            <v>-</v>
          </cell>
          <cell r="C594" t="str">
            <v>Boca BSTC D=0,60 m - esc=15 AC/BC/PC</v>
          </cell>
          <cell r="D594" t="str">
            <v>und</v>
          </cell>
          <cell r="H594" t="str">
            <v>DNIT 023/2004-ES</v>
          </cell>
        </row>
        <row r="595">
          <cell r="A595" t="str">
            <v>2 S 04 101 57</v>
          </cell>
          <cell r="B595" t="str">
            <v>-</v>
          </cell>
          <cell r="C595" t="str">
            <v>Boca BSTC D=0,80 m - esc=15 AC/BC/PC</v>
          </cell>
          <cell r="D595" t="str">
            <v>und</v>
          </cell>
          <cell r="H595" t="str">
            <v>DNIT 023/2004-ES</v>
          </cell>
        </row>
        <row r="596">
          <cell r="A596" t="str">
            <v>2 S 04 101 58</v>
          </cell>
          <cell r="B596" t="str">
            <v>-</v>
          </cell>
          <cell r="C596" t="str">
            <v>Boca BSTC D=1,00 m - esc=15 AC/BC/PC</v>
          </cell>
          <cell r="D596" t="str">
            <v>und</v>
          </cell>
          <cell r="H596" t="str">
            <v>DNIT 023/2004-ES</v>
          </cell>
        </row>
        <row r="597">
          <cell r="A597" t="str">
            <v>2 S 04 101 59</v>
          </cell>
          <cell r="B597" t="str">
            <v>-</v>
          </cell>
          <cell r="C597" t="str">
            <v>Boca BSTC D=1,20 m - esc=15 AC/BC/PC</v>
          </cell>
          <cell r="D597" t="str">
            <v>und</v>
          </cell>
          <cell r="H597" t="str">
            <v>DNIT 023/2004-ES</v>
          </cell>
        </row>
        <row r="598">
          <cell r="A598" t="str">
            <v>2 S 04 101 60</v>
          </cell>
          <cell r="B598" t="str">
            <v>-</v>
          </cell>
          <cell r="C598" t="str">
            <v>Boca BSTC D=1,50 m - esc=15 AC/BC/PC</v>
          </cell>
          <cell r="D598" t="str">
            <v>und</v>
          </cell>
          <cell r="H598" t="str">
            <v>DNIT 023/2004-ES</v>
          </cell>
        </row>
        <row r="599">
          <cell r="A599" t="str">
            <v>2 S 04 101 61</v>
          </cell>
          <cell r="B599" t="str">
            <v>-</v>
          </cell>
          <cell r="C599" t="str">
            <v>Boca BSTC D=0,60 m - esc=30 AC/BC/PC</v>
          </cell>
          <cell r="D599" t="str">
            <v>und</v>
          </cell>
          <cell r="H599" t="str">
            <v>DNIT 023/2004-ES</v>
          </cell>
        </row>
        <row r="600">
          <cell r="A600" t="str">
            <v>2 S 04 101 62</v>
          </cell>
          <cell r="B600" t="str">
            <v>-</v>
          </cell>
          <cell r="C600" t="str">
            <v>Boca BSTC D=0,80 m - esc=30 AC/BC/PC</v>
          </cell>
          <cell r="D600" t="str">
            <v>und</v>
          </cell>
          <cell r="H600" t="str">
            <v>DNIT 023/2004-ES</v>
          </cell>
        </row>
        <row r="601">
          <cell r="A601" t="str">
            <v>2 S 04 101 63</v>
          </cell>
          <cell r="B601" t="str">
            <v>-</v>
          </cell>
          <cell r="C601" t="str">
            <v>Boca BSTC D=1,00 m - esc=30 AC/BC/PC</v>
          </cell>
          <cell r="D601" t="str">
            <v>und</v>
          </cell>
          <cell r="H601" t="str">
            <v>DNIT 023/2004-ES</v>
          </cell>
        </row>
        <row r="602">
          <cell r="A602" t="str">
            <v>2 S 04 101 64</v>
          </cell>
          <cell r="B602" t="str">
            <v>-</v>
          </cell>
          <cell r="C602" t="str">
            <v>Boca BSTC D=1,20 m - esc=30 AC/BC/PC</v>
          </cell>
          <cell r="D602" t="str">
            <v>und</v>
          </cell>
          <cell r="H602" t="str">
            <v>DNIT 023/2004-ES</v>
          </cell>
        </row>
        <row r="603">
          <cell r="A603" t="str">
            <v>2 S 04 101 65</v>
          </cell>
          <cell r="B603" t="str">
            <v>-</v>
          </cell>
          <cell r="C603" t="str">
            <v>Boca BSTC D=1,50 m - esc=30 AC/BC/PC</v>
          </cell>
          <cell r="D603" t="str">
            <v>und</v>
          </cell>
          <cell r="H603" t="str">
            <v>DNIT 023/2004-ES</v>
          </cell>
        </row>
        <row r="604">
          <cell r="A604" t="str">
            <v>2 S 04 101 66</v>
          </cell>
          <cell r="B604" t="str">
            <v>-</v>
          </cell>
          <cell r="C604" t="str">
            <v>Boca BSTC D=0,60 m - esc=45 AC/BC/PC</v>
          </cell>
          <cell r="D604" t="str">
            <v>und</v>
          </cell>
          <cell r="H604" t="str">
            <v>DNIT 023/2004-ES</v>
          </cell>
        </row>
        <row r="605">
          <cell r="A605" t="str">
            <v>2 S 04 101 67</v>
          </cell>
          <cell r="B605" t="str">
            <v>-</v>
          </cell>
          <cell r="C605" t="str">
            <v>Boca BSTC D=0,80 m - esc=45 AC/BC/PC</v>
          </cell>
          <cell r="D605" t="str">
            <v>und</v>
          </cell>
          <cell r="H605" t="str">
            <v>DNIT 023/2004-ES</v>
          </cell>
        </row>
        <row r="606">
          <cell r="A606" t="str">
            <v>2 S 04 101 68</v>
          </cell>
          <cell r="B606" t="str">
            <v>-</v>
          </cell>
          <cell r="C606" t="str">
            <v>Boca BSTC D=1,00 m - esc=45 AC/BC/PC</v>
          </cell>
          <cell r="D606" t="str">
            <v>und</v>
          </cell>
          <cell r="H606" t="str">
            <v>DNIT 023/2004-ES</v>
          </cell>
        </row>
        <row r="607">
          <cell r="A607" t="str">
            <v>2 S 04 101 69</v>
          </cell>
          <cell r="B607" t="str">
            <v>-</v>
          </cell>
          <cell r="C607" t="str">
            <v>Boca BSTC D=1,20 m - esc=45 AC/BC/PC</v>
          </cell>
          <cell r="D607" t="str">
            <v>und</v>
          </cell>
          <cell r="H607" t="str">
            <v>DNIT 023/2004-ES</v>
          </cell>
        </row>
        <row r="608">
          <cell r="A608" t="str">
            <v>2 S 04 101 70</v>
          </cell>
          <cell r="B608" t="str">
            <v>-</v>
          </cell>
          <cell r="C608" t="str">
            <v>Boca BSTC D=1,50 m - esc=45 AC/BC/PC</v>
          </cell>
          <cell r="D608" t="str">
            <v>und</v>
          </cell>
          <cell r="H608" t="str">
            <v>DNIT 023/2004-ES</v>
          </cell>
        </row>
        <row r="609">
          <cell r="A609" t="str">
            <v>2 S 04 110 01</v>
          </cell>
          <cell r="B609" t="str">
            <v>-</v>
          </cell>
          <cell r="C609" t="str">
            <v>Corpo BDTC D=1,00m</v>
          </cell>
          <cell r="D609" t="str">
            <v>m</v>
          </cell>
          <cell r="H609" t="str">
            <v>DNIT 023/2004-ES</v>
          </cell>
        </row>
        <row r="610">
          <cell r="A610" t="str">
            <v>2 S 04 110 02</v>
          </cell>
          <cell r="B610" t="str">
            <v>-</v>
          </cell>
          <cell r="C610" t="str">
            <v>Corpo BDTC D=1,20m</v>
          </cell>
          <cell r="D610" t="str">
            <v>m</v>
          </cell>
          <cell r="H610" t="str">
            <v>DNIT 023/2004-ES</v>
          </cell>
        </row>
        <row r="611">
          <cell r="A611" t="str">
            <v>2 S 04 110 03</v>
          </cell>
          <cell r="B611" t="str">
            <v>-</v>
          </cell>
          <cell r="C611" t="str">
            <v>Corpo BDTC D=1,50m</v>
          </cell>
          <cell r="D611" t="str">
            <v>m</v>
          </cell>
          <cell r="H611" t="str">
            <v>DNIT 023/2004-ES</v>
          </cell>
        </row>
        <row r="612">
          <cell r="A612" t="str">
            <v>2 S 04 110 51</v>
          </cell>
          <cell r="B612" t="str">
            <v>-</v>
          </cell>
          <cell r="C612" t="str">
            <v>Corpo BDTC D=1,00 m AC/BC/PC</v>
          </cell>
          <cell r="D612" t="str">
            <v>m</v>
          </cell>
          <cell r="H612" t="str">
            <v>DNIT 023/2004-ES</v>
          </cell>
        </row>
        <row r="613">
          <cell r="A613" t="str">
            <v>2 S 04 110 52</v>
          </cell>
          <cell r="B613" t="str">
            <v>-</v>
          </cell>
          <cell r="C613" t="str">
            <v>Corpo BDTC D=1,20 m AC/BC/PC</v>
          </cell>
          <cell r="D613" t="str">
            <v>m</v>
          </cell>
          <cell r="H613" t="str">
            <v>DNIT 023/2004-ES</v>
          </cell>
        </row>
        <row r="614">
          <cell r="A614" t="str">
            <v>2 S 04 110 53</v>
          </cell>
          <cell r="B614" t="str">
            <v>-</v>
          </cell>
          <cell r="C614" t="str">
            <v>Corpo BDTC D=1,50 m AC/BC/PC</v>
          </cell>
          <cell r="D614" t="str">
            <v>m</v>
          </cell>
          <cell r="H614" t="str">
            <v>DNIT 023/2004-ES</v>
          </cell>
        </row>
        <row r="615">
          <cell r="A615" t="str">
            <v>2 S 04 111 01</v>
          </cell>
          <cell r="B615" t="str">
            <v>-</v>
          </cell>
          <cell r="C615" t="str">
            <v>Boca BDTC D=1,00m normal</v>
          </cell>
          <cell r="D615" t="str">
            <v>und</v>
          </cell>
          <cell r="H615" t="str">
            <v>DNIT 023/2004-ES</v>
          </cell>
        </row>
        <row r="616">
          <cell r="A616" t="str">
            <v>2 S 04 111 02</v>
          </cell>
          <cell r="B616" t="str">
            <v>-</v>
          </cell>
          <cell r="C616" t="str">
            <v>Boca BDTC D=1,20m normal</v>
          </cell>
          <cell r="D616" t="str">
            <v>und</v>
          </cell>
          <cell r="H616" t="str">
            <v>DNIT 023/2004-ES</v>
          </cell>
        </row>
        <row r="617">
          <cell r="A617" t="str">
            <v>2 S 04 111 03</v>
          </cell>
          <cell r="B617" t="str">
            <v>-</v>
          </cell>
          <cell r="C617" t="str">
            <v>Boca BDTC D=1,50m normal</v>
          </cell>
          <cell r="D617" t="str">
            <v>und</v>
          </cell>
          <cell r="H617" t="str">
            <v>DNIT 023/2004-ES</v>
          </cell>
        </row>
        <row r="618">
          <cell r="A618" t="str">
            <v>2 S 04 111 05</v>
          </cell>
          <cell r="B618" t="str">
            <v>-</v>
          </cell>
          <cell r="C618" t="str">
            <v>Boca BDTC D=1,00 m - esc.=15</v>
          </cell>
          <cell r="D618" t="str">
            <v>und</v>
          </cell>
          <cell r="H618" t="str">
            <v>DNIT 023/2004-ES</v>
          </cell>
        </row>
        <row r="619">
          <cell r="A619" t="str">
            <v>2 S 04 111 06</v>
          </cell>
          <cell r="B619" t="str">
            <v>-</v>
          </cell>
          <cell r="C619" t="str">
            <v>Boca BDTC D=1,20 m - esc.=15</v>
          </cell>
          <cell r="D619" t="str">
            <v>und</v>
          </cell>
          <cell r="H619" t="str">
            <v>DNIT 023/2004-ES</v>
          </cell>
        </row>
        <row r="620">
          <cell r="A620" t="str">
            <v>2 S 04 111 07</v>
          </cell>
          <cell r="B620" t="str">
            <v>-</v>
          </cell>
          <cell r="C620" t="str">
            <v>Boca BDTC D=1,50 m - esc.=15</v>
          </cell>
          <cell r="D620" t="str">
            <v>und</v>
          </cell>
          <cell r="H620" t="str">
            <v>DNIT 023/2004-ES</v>
          </cell>
        </row>
        <row r="621">
          <cell r="A621" t="str">
            <v>2 S 04 111 08</v>
          </cell>
          <cell r="B621" t="str">
            <v>-</v>
          </cell>
          <cell r="C621" t="str">
            <v>Boca BDTC D=1,00 - esc.=30</v>
          </cell>
          <cell r="D621" t="str">
            <v>und</v>
          </cell>
          <cell r="H621" t="str">
            <v>DNIT 023/2004-ES</v>
          </cell>
        </row>
        <row r="622">
          <cell r="A622" t="str">
            <v>2 S 04 111 09</v>
          </cell>
          <cell r="B622" t="str">
            <v>-</v>
          </cell>
          <cell r="C622" t="str">
            <v>Boca BDTC D=1,20 m - esc.=30</v>
          </cell>
          <cell r="D622" t="str">
            <v>und</v>
          </cell>
          <cell r="H622" t="str">
            <v>DNIT 023/2004-ES</v>
          </cell>
        </row>
        <row r="623">
          <cell r="A623" t="str">
            <v>2 S 04 111 10</v>
          </cell>
          <cell r="B623" t="str">
            <v>-</v>
          </cell>
          <cell r="C623" t="str">
            <v>Boca BDTC D=1,50 m - esc.=30</v>
          </cell>
          <cell r="D623" t="str">
            <v>und</v>
          </cell>
          <cell r="H623" t="str">
            <v>DNIT 023/2004-ES</v>
          </cell>
        </row>
        <row r="624">
          <cell r="A624" t="str">
            <v>2 S 04 111 11</v>
          </cell>
          <cell r="B624" t="str">
            <v>-</v>
          </cell>
          <cell r="C624" t="str">
            <v>Boca BDTC D=1,00 m - esc.=45</v>
          </cell>
          <cell r="D624" t="str">
            <v>und</v>
          </cell>
          <cell r="H624" t="str">
            <v>DNIT 023/2004-ES</v>
          </cell>
        </row>
        <row r="625">
          <cell r="A625" t="str">
            <v>2 S 04 111 12</v>
          </cell>
          <cell r="B625" t="str">
            <v>-</v>
          </cell>
          <cell r="C625" t="str">
            <v>Boca BDTC D=1,20 m - esc.=45</v>
          </cell>
          <cell r="D625" t="str">
            <v>und</v>
          </cell>
          <cell r="H625" t="str">
            <v>DNIT 023/2004-ES</v>
          </cell>
        </row>
        <row r="626">
          <cell r="A626" t="str">
            <v>2 S 04 111 13</v>
          </cell>
          <cell r="B626" t="str">
            <v>-</v>
          </cell>
          <cell r="C626" t="str">
            <v>Boca BDTC D=1,50 m - esc.=45</v>
          </cell>
          <cell r="D626" t="str">
            <v>und</v>
          </cell>
          <cell r="H626" t="str">
            <v>DNIT 023/2004-ES</v>
          </cell>
        </row>
        <row r="627">
          <cell r="A627" t="str">
            <v>2 S 04 111 51</v>
          </cell>
          <cell r="B627" t="str">
            <v>-</v>
          </cell>
          <cell r="C627" t="str">
            <v>Boca BDTC D=1,00 m normal AC/BC/PC</v>
          </cell>
          <cell r="D627" t="str">
            <v>und</v>
          </cell>
          <cell r="H627" t="str">
            <v>DNIT 023/2004-ES</v>
          </cell>
        </row>
        <row r="628">
          <cell r="A628" t="str">
            <v>2 S 04 111 52</v>
          </cell>
          <cell r="B628" t="str">
            <v>-</v>
          </cell>
          <cell r="C628" t="str">
            <v>Boca BDTC D=1,20 m normal AC/BC/PC</v>
          </cell>
          <cell r="D628" t="str">
            <v>und</v>
          </cell>
          <cell r="H628" t="str">
            <v>DNIT 023/2004-ES</v>
          </cell>
        </row>
        <row r="629">
          <cell r="A629" t="str">
            <v>2 S 04 111 53</v>
          </cell>
          <cell r="B629" t="str">
            <v>-</v>
          </cell>
          <cell r="C629" t="str">
            <v>Boca BDTC D=1,50 m normal AC/BC/PC</v>
          </cell>
          <cell r="D629" t="str">
            <v>und</v>
          </cell>
          <cell r="H629" t="str">
            <v>DNIT 023/2004-ES</v>
          </cell>
        </row>
        <row r="630">
          <cell r="A630" t="str">
            <v>2 S 04 111 55</v>
          </cell>
          <cell r="B630" t="str">
            <v>-</v>
          </cell>
          <cell r="C630" t="str">
            <v>Boca BDTC D=1,00 m - esc=15 AC/BC/PC</v>
          </cell>
          <cell r="D630" t="str">
            <v>und</v>
          </cell>
          <cell r="H630" t="str">
            <v>DNIT 023/2004-ES</v>
          </cell>
        </row>
        <row r="631">
          <cell r="A631" t="str">
            <v>2 S 04 111 56</v>
          </cell>
          <cell r="B631" t="str">
            <v>-</v>
          </cell>
          <cell r="C631" t="str">
            <v>Boca BDTC D=1,20 m - esc=15 AC/BC/PC</v>
          </cell>
          <cell r="D631" t="str">
            <v>und</v>
          </cell>
          <cell r="H631" t="str">
            <v>DNIT 023/2004-ES</v>
          </cell>
        </row>
        <row r="632">
          <cell r="A632" t="str">
            <v>2 S 04 111 57</v>
          </cell>
          <cell r="B632" t="str">
            <v>-</v>
          </cell>
          <cell r="C632" t="str">
            <v>Boca BDTC D=1,50 m - esc=15 AC/BC/PC</v>
          </cell>
          <cell r="D632" t="str">
            <v>und</v>
          </cell>
          <cell r="H632" t="str">
            <v>DNIT 023/2004-ES</v>
          </cell>
        </row>
        <row r="633">
          <cell r="A633" t="str">
            <v>2 S 04 111 58</v>
          </cell>
          <cell r="B633" t="str">
            <v>-</v>
          </cell>
          <cell r="C633" t="str">
            <v>Boca BDTC D=1,00 m - esc=30 AC/BC/PC</v>
          </cell>
          <cell r="D633" t="str">
            <v>und</v>
          </cell>
          <cell r="H633" t="str">
            <v>DNIT 023/2004-ES</v>
          </cell>
        </row>
        <row r="634">
          <cell r="A634" t="str">
            <v>2 S 04 111 59</v>
          </cell>
          <cell r="B634" t="str">
            <v>-</v>
          </cell>
          <cell r="C634" t="str">
            <v>Boca BDTC D=1,20 m - esc=30 AC/BC/PC</v>
          </cell>
          <cell r="D634" t="str">
            <v>und</v>
          </cell>
          <cell r="H634" t="str">
            <v>DNIT 023/2004-ES</v>
          </cell>
        </row>
        <row r="635">
          <cell r="A635" t="str">
            <v>2 S 04 111 60</v>
          </cell>
          <cell r="B635" t="str">
            <v>-</v>
          </cell>
          <cell r="C635" t="str">
            <v>Boca BDTC D=1,50 m - esc=30 AC/BC/PC</v>
          </cell>
          <cell r="D635" t="str">
            <v>und</v>
          </cell>
          <cell r="H635" t="str">
            <v>DNIT 023/2004-ES</v>
          </cell>
        </row>
        <row r="636">
          <cell r="A636" t="str">
            <v>2 S 04 111 61</v>
          </cell>
          <cell r="B636" t="str">
            <v>-</v>
          </cell>
          <cell r="C636" t="str">
            <v>Boca BDTC D=1,00 m - esc=45 AC/BC/PC</v>
          </cell>
          <cell r="D636" t="str">
            <v>und</v>
          </cell>
          <cell r="H636" t="str">
            <v>DNIT 023/2004-ES</v>
          </cell>
        </row>
        <row r="637">
          <cell r="A637" t="str">
            <v>2 S 04 111 62</v>
          </cell>
          <cell r="B637" t="str">
            <v>-</v>
          </cell>
          <cell r="C637" t="str">
            <v>Boca BDTC D=1,20 m - esc=45 AC/BC/PC</v>
          </cell>
          <cell r="D637" t="str">
            <v>und</v>
          </cell>
          <cell r="H637" t="str">
            <v>DNIT 023/2004-ES</v>
          </cell>
        </row>
        <row r="638">
          <cell r="A638" t="str">
            <v>2 S 04 111 63</v>
          </cell>
          <cell r="B638" t="str">
            <v>-</v>
          </cell>
          <cell r="C638" t="str">
            <v>Boca BDTC D=1,50 m - esc=45 AC/BC/PC</v>
          </cell>
          <cell r="D638" t="str">
            <v>und</v>
          </cell>
          <cell r="H638" t="str">
            <v>DNIT 023/2004-ES</v>
          </cell>
        </row>
        <row r="639">
          <cell r="A639" t="str">
            <v>2 S 04 120 01</v>
          </cell>
          <cell r="B639" t="str">
            <v>-</v>
          </cell>
          <cell r="C639" t="str">
            <v>Corpo BTTC D=1,00m</v>
          </cell>
          <cell r="D639" t="str">
            <v>m</v>
          </cell>
          <cell r="H639" t="str">
            <v>DNIT 023/2004-ES</v>
          </cell>
        </row>
        <row r="640">
          <cell r="A640" t="str">
            <v>2 S 04 120 02</v>
          </cell>
          <cell r="B640" t="str">
            <v>-</v>
          </cell>
          <cell r="C640" t="str">
            <v>Corpo BTTC D=1,20m</v>
          </cell>
          <cell r="D640" t="str">
            <v>m</v>
          </cell>
          <cell r="H640" t="str">
            <v>DNIT 023/2004-ES</v>
          </cell>
        </row>
        <row r="641">
          <cell r="A641" t="str">
            <v>2 S 04 120 03</v>
          </cell>
          <cell r="B641" t="str">
            <v>-</v>
          </cell>
          <cell r="C641" t="str">
            <v>Corpo BTTC D=1,50m</v>
          </cell>
          <cell r="D641" t="str">
            <v>m</v>
          </cell>
          <cell r="H641" t="str">
            <v>DNIT 023/2004-ES</v>
          </cell>
        </row>
        <row r="642">
          <cell r="A642" t="str">
            <v>2 S 04 120 51</v>
          </cell>
          <cell r="B642" t="str">
            <v>-</v>
          </cell>
          <cell r="C642" t="str">
            <v>Corpo BTTC D=1,00 m AC/BC/PC</v>
          </cell>
          <cell r="D642" t="str">
            <v>m</v>
          </cell>
          <cell r="H642" t="str">
            <v>DNIT 023/2004-ES</v>
          </cell>
        </row>
        <row r="643">
          <cell r="A643" t="str">
            <v>2 S 04 120 52</v>
          </cell>
          <cell r="B643" t="str">
            <v>-</v>
          </cell>
          <cell r="C643" t="str">
            <v>Corpo BTTC D=1,20 m AC/BC/PC</v>
          </cell>
          <cell r="D643" t="str">
            <v>m</v>
          </cell>
          <cell r="H643" t="str">
            <v>DNIT 023/2004-ES</v>
          </cell>
        </row>
        <row r="644">
          <cell r="A644" t="str">
            <v>2 S 04 120 53</v>
          </cell>
          <cell r="B644" t="str">
            <v>-</v>
          </cell>
          <cell r="C644" t="str">
            <v>Corpo BTTC D=1,50 m AC/BC/PC</v>
          </cell>
          <cell r="D644" t="str">
            <v>m</v>
          </cell>
          <cell r="H644" t="str">
            <v>DNIT 023/2004-ES</v>
          </cell>
        </row>
        <row r="645">
          <cell r="A645" t="str">
            <v>2 S 04 121 01</v>
          </cell>
          <cell r="B645" t="str">
            <v>-</v>
          </cell>
          <cell r="C645" t="str">
            <v>Boca BTTC D=1,00m normal</v>
          </cell>
          <cell r="D645" t="str">
            <v>und</v>
          </cell>
          <cell r="H645" t="str">
            <v>DNIT 023/2004-ES</v>
          </cell>
        </row>
        <row r="646">
          <cell r="A646" t="str">
            <v>2 S 04 121 02</v>
          </cell>
          <cell r="B646" t="str">
            <v>-</v>
          </cell>
          <cell r="C646" t="str">
            <v>Boca BTTC D=1,20m normal</v>
          </cell>
          <cell r="D646" t="str">
            <v>und</v>
          </cell>
          <cell r="H646" t="str">
            <v>DNIT 023/2004-ES</v>
          </cell>
        </row>
        <row r="647">
          <cell r="A647" t="str">
            <v>2 S 04 121 03</v>
          </cell>
          <cell r="B647" t="str">
            <v>-</v>
          </cell>
          <cell r="C647" t="str">
            <v>Boca BTTC D=1,50m normal</v>
          </cell>
          <cell r="D647" t="str">
            <v>und</v>
          </cell>
          <cell r="H647" t="str">
            <v>DNIT 023/2004-ES</v>
          </cell>
        </row>
        <row r="648">
          <cell r="A648" t="str">
            <v>2 S 04 121 04</v>
          </cell>
          <cell r="B648" t="str">
            <v>-</v>
          </cell>
          <cell r="C648" t="str">
            <v>Boca BTTC D=1,00 m - esc.=15</v>
          </cell>
          <cell r="D648" t="str">
            <v>und</v>
          </cell>
          <cell r="H648" t="str">
            <v>DNIT 023/2004-ES</v>
          </cell>
        </row>
        <row r="649">
          <cell r="A649" t="str">
            <v>2 S 04 121 05</v>
          </cell>
          <cell r="B649" t="str">
            <v>-</v>
          </cell>
          <cell r="C649" t="str">
            <v>Boca BTTC D=1,20 m - esc.=15</v>
          </cell>
          <cell r="D649" t="str">
            <v>und</v>
          </cell>
          <cell r="H649" t="str">
            <v>DNIT 023/2004-ES</v>
          </cell>
        </row>
        <row r="650">
          <cell r="A650" t="str">
            <v>2 S 04 121 06</v>
          </cell>
          <cell r="B650" t="str">
            <v>-</v>
          </cell>
          <cell r="C650" t="str">
            <v>Boca BTTC D=1,50 m - esc.=15</v>
          </cell>
          <cell r="D650" t="str">
            <v>und</v>
          </cell>
          <cell r="H650" t="str">
            <v>DNIT 023/2004-ES</v>
          </cell>
        </row>
        <row r="651">
          <cell r="A651" t="str">
            <v>2 S 04 121 07</v>
          </cell>
          <cell r="B651" t="str">
            <v>-</v>
          </cell>
          <cell r="C651" t="str">
            <v>Boca BTTC D=1,00 m - esc.=30</v>
          </cell>
          <cell r="D651" t="str">
            <v>und</v>
          </cell>
          <cell r="H651" t="str">
            <v>DNIT 023/2004-ES</v>
          </cell>
        </row>
        <row r="652">
          <cell r="A652" t="str">
            <v>2 S 04 121 08</v>
          </cell>
          <cell r="B652" t="str">
            <v>-</v>
          </cell>
          <cell r="C652" t="str">
            <v>Boca BTTC D=1,20 m - esc.=30</v>
          </cell>
          <cell r="D652" t="str">
            <v>und</v>
          </cell>
          <cell r="H652" t="str">
            <v>DNIT 023/2004-ES</v>
          </cell>
        </row>
        <row r="653">
          <cell r="A653" t="str">
            <v>2 S 04 121 09</v>
          </cell>
          <cell r="B653" t="str">
            <v>-</v>
          </cell>
          <cell r="C653" t="str">
            <v>Boca BTTC D=1,50 m - esc.=30</v>
          </cell>
          <cell r="D653" t="str">
            <v>und</v>
          </cell>
          <cell r="H653" t="str">
            <v>DNIT 023/2004-ES</v>
          </cell>
        </row>
        <row r="654">
          <cell r="A654" t="str">
            <v>2 S 04 121 10</v>
          </cell>
          <cell r="B654" t="str">
            <v>-</v>
          </cell>
          <cell r="C654" t="str">
            <v>Boca BTTC D=1,00 m - esc.=45</v>
          </cell>
          <cell r="D654" t="str">
            <v>und</v>
          </cell>
          <cell r="H654" t="str">
            <v>DNIT 023/2004-ES</v>
          </cell>
        </row>
        <row r="655">
          <cell r="A655" t="str">
            <v>2 S 04 121 11</v>
          </cell>
          <cell r="B655" t="str">
            <v>-</v>
          </cell>
          <cell r="C655" t="str">
            <v>Boca BTTC D=1,20 m - esc.=45</v>
          </cell>
          <cell r="D655" t="str">
            <v>und</v>
          </cell>
          <cell r="H655" t="str">
            <v>DNIT 023/2004-ES</v>
          </cell>
        </row>
        <row r="656">
          <cell r="A656" t="str">
            <v>2 S 04 121 12</v>
          </cell>
          <cell r="B656" t="str">
            <v>-</v>
          </cell>
          <cell r="C656" t="str">
            <v>Boca BTTC D=1,50 m - esc.=45</v>
          </cell>
          <cell r="D656" t="str">
            <v>und</v>
          </cell>
          <cell r="H656" t="str">
            <v>DNIT 023/2004-ES</v>
          </cell>
        </row>
        <row r="657">
          <cell r="A657" t="str">
            <v>2 S 04 121 51</v>
          </cell>
          <cell r="B657" t="str">
            <v>-</v>
          </cell>
          <cell r="C657" t="str">
            <v>Boca BTTC D=1,00 m normal AC/BC/PC</v>
          </cell>
          <cell r="D657" t="str">
            <v>und</v>
          </cell>
          <cell r="H657" t="str">
            <v>DNIT 023/2004-ES</v>
          </cell>
        </row>
        <row r="658">
          <cell r="A658" t="str">
            <v>2 S 04 121 52</v>
          </cell>
          <cell r="B658" t="str">
            <v>-</v>
          </cell>
          <cell r="C658" t="str">
            <v>Boca BTTC D=1,20 m normal AC/BC/PC</v>
          </cell>
          <cell r="D658" t="str">
            <v>und</v>
          </cell>
          <cell r="H658" t="str">
            <v>DNIT 023/2004-ES</v>
          </cell>
        </row>
        <row r="659">
          <cell r="A659" t="str">
            <v>2 S 04 121 53</v>
          </cell>
          <cell r="B659" t="str">
            <v>-</v>
          </cell>
          <cell r="C659" t="str">
            <v>Boca BTTC D=1,50 m normal AC/BC/PC</v>
          </cell>
          <cell r="D659" t="str">
            <v>und</v>
          </cell>
          <cell r="H659" t="str">
            <v>DNIT 023/2004-ES</v>
          </cell>
        </row>
        <row r="660">
          <cell r="A660" t="str">
            <v>2 S 04 121 54</v>
          </cell>
          <cell r="B660" t="str">
            <v>-</v>
          </cell>
          <cell r="C660" t="str">
            <v>Boca BTTC D=1,00 m - esc=15 AC/BC/PC</v>
          </cell>
          <cell r="D660" t="str">
            <v>und</v>
          </cell>
          <cell r="H660" t="str">
            <v>DNIT 023/2004-ES</v>
          </cell>
        </row>
        <row r="661">
          <cell r="A661" t="str">
            <v>2 S 04 121 55</v>
          </cell>
          <cell r="B661" t="str">
            <v>-</v>
          </cell>
          <cell r="C661" t="str">
            <v>Boca BTTC D=1,20 m - esc=15 AC/BC/PC</v>
          </cell>
          <cell r="D661" t="str">
            <v>und</v>
          </cell>
          <cell r="H661" t="str">
            <v>DNIT 023/2004-ES</v>
          </cell>
        </row>
        <row r="662">
          <cell r="A662" t="str">
            <v>2 S 04 121 56</v>
          </cell>
          <cell r="B662" t="str">
            <v>-</v>
          </cell>
          <cell r="C662" t="str">
            <v>Boca BTTC D=1,50 m - esc=15 AC/BC/PC</v>
          </cell>
          <cell r="D662" t="str">
            <v>und</v>
          </cell>
          <cell r="H662" t="str">
            <v>DNIT 023/2004-ES</v>
          </cell>
        </row>
        <row r="663">
          <cell r="A663" t="str">
            <v>2 S 04 121 57</v>
          </cell>
          <cell r="B663" t="str">
            <v>-</v>
          </cell>
          <cell r="C663" t="str">
            <v>Boca BTTC D=1,00 m - esc=30 AC/BC/PC</v>
          </cell>
          <cell r="D663" t="str">
            <v>und</v>
          </cell>
          <cell r="H663" t="str">
            <v>DNIT 023/2004-ES</v>
          </cell>
        </row>
        <row r="664">
          <cell r="A664" t="str">
            <v>2 S 04 121 58</v>
          </cell>
          <cell r="B664" t="str">
            <v>-</v>
          </cell>
          <cell r="C664" t="str">
            <v>Boca BTTC D=1,20 m - esc=30 AC/BC/PC</v>
          </cell>
          <cell r="D664" t="str">
            <v>und</v>
          </cell>
          <cell r="H664" t="str">
            <v>DNIT 023/2004-ES</v>
          </cell>
        </row>
        <row r="665">
          <cell r="A665" t="str">
            <v>2 S 04 121 59</v>
          </cell>
          <cell r="B665" t="str">
            <v>-</v>
          </cell>
          <cell r="C665" t="str">
            <v>Boca BTTC D=1,50 m - esc=30 AC/BC/PC</v>
          </cell>
          <cell r="D665" t="str">
            <v>und</v>
          </cell>
          <cell r="H665" t="str">
            <v>DNIT 023/2004-ES</v>
          </cell>
        </row>
        <row r="666">
          <cell r="A666" t="str">
            <v>2 S 04 121 60</v>
          </cell>
          <cell r="B666" t="str">
            <v>-</v>
          </cell>
          <cell r="C666" t="str">
            <v>Boca BTTC D=1,00 m - esc=45 AC/BC/PC</v>
          </cell>
          <cell r="D666" t="str">
            <v>und</v>
          </cell>
          <cell r="H666" t="str">
            <v>DNIT 023/2004-ES</v>
          </cell>
        </row>
        <row r="667">
          <cell r="A667" t="str">
            <v>2 S 04 121 61</v>
          </cell>
          <cell r="B667" t="str">
            <v>-</v>
          </cell>
          <cell r="C667" t="str">
            <v>Boca BTTC D=1,20 m - esc=45 AC/BC/PC</v>
          </cell>
          <cell r="D667" t="str">
            <v>und</v>
          </cell>
          <cell r="H667" t="str">
            <v>DNIT 023/2004-ES</v>
          </cell>
        </row>
        <row r="668">
          <cell r="A668" t="str">
            <v>2 S 04 121 62</v>
          </cell>
          <cell r="B668" t="str">
            <v>-</v>
          </cell>
          <cell r="C668" t="str">
            <v>Boca BTTC D=1,50 m - esc=45 AC/BC/PC</v>
          </cell>
          <cell r="D668" t="str">
            <v>und</v>
          </cell>
          <cell r="H668" t="str">
            <v>DNIT 023/2004-ES</v>
          </cell>
        </row>
        <row r="669">
          <cell r="A669" t="str">
            <v>2 S 04 200 01</v>
          </cell>
          <cell r="B669" t="str">
            <v>-</v>
          </cell>
          <cell r="C669" t="str">
            <v>Corpo BSCC 1,50 x 1,50 m alt. 0 a 1,00 m</v>
          </cell>
          <cell r="D669" t="str">
            <v>und</v>
          </cell>
          <cell r="H669" t="str">
            <v>DNIT 025/2004-ES</v>
          </cell>
        </row>
        <row r="670">
          <cell r="A670" t="str">
            <v>2 S 04 200 02</v>
          </cell>
          <cell r="B670" t="str">
            <v>-</v>
          </cell>
          <cell r="C670" t="str">
            <v>Corpo BSCC 2,00 x 2,00 m alt. 0 a 1,00 m</v>
          </cell>
          <cell r="D670" t="str">
            <v>und</v>
          </cell>
          <cell r="H670" t="str">
            <v>DNIT 025/2004-ES</v>
          </cell>
        </row>
        <row r="671">
          <cell r="A671" t="str">
            <v>2 S 04 200 03</v>
          </cell>
          <cell r="B671" t="str">
            <v>-</v>
          </cell>
          <cell r="C671" t="str">
            <v>Corpo BSCC 2,50 x 2,50 m alt. 0 a 1,00 m</v>
          </cell>
          <cell r="D671" t="str">
            <v>m</v>
          </cell>
          <cell r="H671" t="str">
            <v>DNIT 025/2004-ES</v>
          </cell>
        </row>
        <row r="672">
          <cell r="A672" t="str">
            <v>2 S 04 200 04</v>
          </cell>
          <cell r="B672" t="str">
            <v>-</v>
          </cell>
          <cell r="C672" t="str">
            <v>Corpo BSCC 3,00 x 3,00 m alt. 0 a 1,00 m</v>
          </cell>
          <cell r="D672" t="str">
            <v>m</v>
          </cell>
          <cell r="H672" t="str">
            <v>DNIT 025/2004-ES</v>
          </cell>
        </row>
        <row r="673">
          <cell r="A673" t="str">
            <v>2 S 04 200 05</v>
          </cell>
          <cell r="B673" t="str">
            <v>-</v>
          </cell>
          <cell r="C673" t="str">
            <v>Corpo BSCC 1,50 x 1,50 m alt. 1,00 a 2,50 m</v>
          </cell>
          <cell r="D673" t="str">
            <v>m</v>
          </cell>
          <cell r="H673" t="str">
            <v>DNIT 025/2004-ES</v>
          </cell>
        </row>
        <row r="674">
          <cell r="A674" t="str">
            <v>2 S 04 200 06</v>
          </cell>
          <cell r="B674" t="str">
            <v>-</v>
          </cell>
          <cell r="C674" t="str">
            <v>Corpo BSCC 2,00 x 2,00 m alt. 1,00 a 2,50 m</v>
          </cell>
          <cell r="D674" t="str">
            <v>m</v>
          </cell>
          <cell r="H674" t="str">
            <v>DNIT 025/2004-ES</v>
          </cell>
        </row>
        <row r="675">
          <cell r="A675" t="str">
            <v>2 S 04 200 07</v>
          </cell>
          <cell r="B675" t="str">
            <v>-</v>
          </cell>
          <cell r="C675" t="str">
            <v>Corpo BSCC 2,50 x 2,50 m alt. 1,00 a 2,50 m</v>
          </cell>
          <cell r="D675" t="str">
            <v>m</v>
          </cell>
          <cell r="H675" t="str">
            <v>DNIT 025/2004-ES</v>
          </cell>
        </row>
        <row r="676">
          <cell r="A676" t="str">
            <v>2 S 04 200 08</v>
          </cell>
          <cell r="B676" t="str">
            <v>-</v>
          </cell>
          <cell r="C676" t="str">
            <v>Corpo BSCC 3,00 x 3,00 m alt. 1,00 a 2,50 m</v>
          </cell>
          <cell r="D676" t="str">
            <v>m</v>
          </cell>
          <cell r="H676" t="str">
            <v>DNIT 025/2004-ES</v>
          </cell>
        </row>
        <row r="677">
          <cell r="A677" t="str">
            <v>2 S 04 200 09</v>
          </cell>
          <cell r="B677" t="str">
            <v>-</v>
          </cell>
          <cell r="C677" t="str">
            <v>Corpo BSCC 1,50 x 1,50 m alt. 2,50 a 5,00 m</v>
          </cell>
          <cell r="D677" t="str">
            <v>m</v>
          </cell>
          <cell r="H677" t="str">
            <v>DNIT 025/2004-ES</v>
          </cell>
        </row>
        <row r="678">
          <cell r="A678" t="str">
            <v>2 S 04 200 10</v>
          </cell>
          <cell r="B678" t="str">
            <v>-</v>
          </cell>
          <cell r="C678" t="str">
            <v>Corpo BSCC 2,00 x 2,00 m alt. 2,50 a 5,00 m</v>
          </cell>
          <cell r="D678" t="str">
            <v>m</v>
          </cell>
          <cell r="H678" t="str">
            <v>DNIT 025/2004-ES</v>
          </cell>
        </row>
        <row r="679">
          <cell r="A679" t="str">
            <v>2 S 04 200 11</v>
          </cell>
          <cell r="B679" t="str">
            <v>-</v>
          </cell>
          <cell r="C679" t="str">
            <v>Corpo BSCC 2,50 x 2,50 m alt. 2,50 a 5,00 m</v>
          </cell>
          <cell r="D679" t="str">
            <v>m</v>
          </cell>
          <cell r="H679" t="str">
            <v>DNIT 025/2004-ES</v>
          </cell>
        </row>
        <row r="680">
          <cell r="A680" t="str">
            <v>2 S 04 200 12</v>
          </cell>
          <cell r="B680" t="str">
            <v>-</v>
          </cell>
          <cell r="C680" t="str">
            <v>Corpo BSCC 3,00 x 3,00 m alt. 2,50 a 5,00 m</v>
          </cell>
          <cell r="D680" t="str">
            <v>m</v>
          </cell>
          <cell r="H680" t="str">
            <v>DNIT 025/2004-ES</v>
          </cell>
        </row>
        <row r="681">
          <cell r="A681" t="str">
            <v>2 S 04 200 13</v>
          </cell>
          <cell r="B681" t="str">
            <v>-</v>
          </cell>
          <cell r="C681" t="str">
            <v>Corpo BSCC 1,50 x 1,50 m alt. 5,00 a 7,50 m</v>
          </cell>
          <cell r="D681" t="str">
            <v>m</v>
          </cell>
          <cell r="H681" t="str">
            <v>DNIT 025/2004-ES</v>
          </cell>
        </row>
        <row r="682">
          <cell r="A682" t="str">
            <v>2 S 04 200 14</v>
          </cell>
          <cell r="B682" t="str">
            <v>-</v>
          </cell>
          <cell r="C682" t="str">
            <v>Corpo BSCC 2,00 x 2,00 m alt. 5,00 a 7,50 m</v>
          </cell>
          <cell r="D682" t="str">
            <v>m</v>
          </cell>
          <cell r="H682" t="str">
            <v>DNIT 025/2004-ES</v>
          </cell>
        </row>
        <row r="683">
          <cell r="A683" t="str">
            <v>2 S 04 200 15</v>
          </cell>
          <cell r="B683" t="str">
            <v>-</v>
          </cell>
          <cell r="C683" t="str">
            <v>Corpo BSCC 2,50 x 2,50 m alt. 5,00 a 7,50 m</v>
          </cell>
          <cell r="D683" t="str">
            <v>m</v>
          </cell>
          <cell r="H683" t="str">
            <v>DNIT 025/2004-ES</v>
          </cell>
        </row>
        <row r="684">
          <cell r="A684" t="str">
            <v>2 S 04 200 16</v>
          </cell>
          <cell r="B684" t="str">
            <v>-</v>
          </cell>
          <cell r="C684" t="str">
            <v>Corpo BSCC 3,00 x 3,00 m alt. 5,00 a 7,50 m</v>
          </cell>
          <cell r="D684" t="str">
            <v>m</v>
          </cell>
          <cell r="H684" t="str">
            <v>DNIT 025/2004-ES</v>
          </cell>
        </row>
        <row r="685">
          <cell r="A685" t="str">
            <v>2 S 04 200 17</v>
          </cell>
          <cell r="B685" t="str">
            <v>-</v>
          </cell>
          <cell r="C685" t="str">
            <v>Corpo BSCC 1,50 x 1,50 m alt. 7,50 a 10,00 m</v>
          </cell>
          <cell r="D685" t="str">
            <v>m</v>
          </cell>
          <cell r="H685" t="str">
            <v>DNIT 025/2004-ES</v>
          </cell>
        </row>
        <row r="686">
          <cell r="A686" t="str">
            <v>2 S 04 200 18</v>
          </cell>
          <cell r="B686" t="str">
            <v>-</v>
          </cell>
          <cell r="C686" t="str">
            <v>Corpo BSCC 2,00 x 2,00 m alt. 7,50 a 10,00 m</v>
          </cell>
          <cell r="D686" t="str">
            <v>m</v>
          </cell>
          <cell r="H686" t="str">
            <v>DNIT 025/2004-ES</v>
          </cell>
        </row>
        <row r="687">
          <cell r="A687" t="str">
            <v>2 S 04 200 19</v>
          </cell>
          <cell r="B687" t="str">
            <v>-</v>
          </cell>
          <cell r="C687" t="str">
            <v>Corpo BSCC 2,50 x 2,50 m alt. 7,50 a 10,00 m</v>
          </cell>
          <cell r="D687" t="str">
            <v>m</v>
          </cell>
          <cell r="H687" t="str">
            <v>DNIT 025/2004-ES</v>
          </cell>
        </row>
        <row r="688">
          <cell r="A688" t="str">
            <v>2 S 04 200 20</v>
          </cell>
          <cell r="B688" t="str">
            <v>-</v>
          </cell>
          <cell r="C688" t="str">
            <v>Corpo BSCC 3,00 x 3,00 m alt. 7,50 a 10,00 m</v>
          </cell>
          <cell r="D688" t="str">
            <v>m</v>
          </cell>
          <cell r="H688" t="str">
            <v>DNIT 025/2004-ES</v>
          </cell>
        </row>
        <row r="689">
          <cell r="A689" t="str">
            <v>2 S 04 200 21</v>
          </cell>
          <cell r="B689" t="str">
            <v>-</v>
          </cell>
          <cell r="C689" t="str">
            <v>Corpo BSCC 1,50 x 1,50 m alt. 10,00 a 12,50 m</v>
          </cell>
          <cell r="D689" t="str">
            <v>m</v>
          </cell>
          <cell r="H689" t="str">
            <v>DNIT 025/2004-ES</v>
          </cell>
        </row>
        <row r="690">
          <cell r="A690" t="str">
            <v>2 S 04 200 22</v>
          </cell>
          <cell r="B690" t="str">
            <v>-</v>
          </cell>
          <cell r="C690" t="str">
            <v>Corpo BSCC 2,00 x 2,00 m alt. 10,00 a 12,50 m</v>
          </cell>
          <cell r="D690" t="str">
            <v>m</v>
          </cell>
          <cell r="H690" t="str">
            <v>DNIT 025/2004-ES</v>
          </cell>
        </row>
        <row r="691">
          <cell r="A691" t="str">
            <v>2 S 04 200 23</v>
          </cell>
          <cell r="B691" t="str">
            <v>-</v>
          </cell>
          <cell r="C691" t="str">
            <v>Corpo BSCC 2,50 x 2,50 m alt. 10,00 a 12,50 m</v>
          </cell>
          <cell r="D691" t="str">
            <v>m</v>
          </cell>
          <cell r="H691" t="str">
            <v>DNIT 025/2004-ES</v>
          </cell>
        </row>
        <row r="692">
          <cell r="A692" t="str">
            <v>2 S 04 200 24</v>
          </cell>
          <cell r="B692" t="str">
            <v>-</v>
          </cell>
          <cell r="C692" t="str">
            <v>Corpo BSCC 3,00 a 3,00 m alt. 10,00 a 12,50 m</v>
          </cell>
          <cell r="D692" t="str">
            <v>m</v>
          </cell>
          <cell r="H692" t="str">
            <v>DNIT 025/2004-ES</v>
          </cell>
        </row>
        <row r="693">
          <cell r="A693" t="str">
            <v>2 S 04 200 25</v>
          </cell>
          <cell r="B693" t="str">
            <v>-</v>
          </cell>
          <cell r="C693" t="str">
            <v>Corpo BSCC 1,50 x 1,50 m alt. 12,50 a 15,00 m</v>
          </cell>
          <cell r="D693" t="str">
            <v>m</v>
          </cell>
          <cell r="H693" t="str">
            <v>DNIT 025/2004-ES</v>
          </cell>
        </row>
        <row r="694">
          <cell r="A694" t="str">
            <v>2 S 04 200 26</v>
          </cell>
          <cell r="B694" t="str">
            <v>-</v>
          </cell>
          <cell r="C694" t="str">
            <v>Corpo BSCC 2,00 a 2,00 m alt. 12,50 a 15,00 m</v>
          </cell>
          <cell r="D694" t="str">
            <v>m</v>
          </cell>
          <cell r="H694" t="str">
            <v>DNIT 025/2004-ES</v>
          </cell>
        </row>
        <row r="695">
          <cell r="A695" t="str">
            <v>2 S 04 200 27</v>
          </cell>
          <cell r="B695" t="str">
            <v>-</v>
          </cell>
          <cell r="C695" t="str">
            <v>Corpo BSCC 2,50 x 2,50 m alt. 12,50 a 15,00 m</v>
          </cell>
          <cell r="D695" t="str">
            <v>m</v>
          </cell>
          <cell r="H695" t="str">
            <v>DNIT 025/2004-ES</v>
          </cell>
        </row>
        <row r="696">
          <cell r="A696" t="str">
            <v>2 S 04 200 28</v>
          </cell>
          <cell r="B696" t="str">
            <v>-</v>
          </cell>
          <cell r="C696" t="str">
            <v>Corpo BSCC 3,00 x 3,00 m alt. 12,50 a 15,00 m</v>
          </cell>
          <cell r="D696" t="str">
            <v>m</v>
          </cell>
          <cell r="H696" t="str">
            <v>DNIT 025/2004-ES</v>
          </cell>
        </row>
        <row r="697">
          <cell r="A697" t="str">
            <v>2 S 04 200 51</v>
          </cell>
          <cell r="B697" t="str">
            <v>-</v>
          </cell>
          <cell r="C697" t="str">
            <v>Corpo BSCC 1,50 x 1,50 m alt. 0 a 1,00 m AC/BC</v>
          </cell>
          <cell r="D697" t="str">
            <v>und</v>
          </cell>
          <cell r="H697" t="str">
            <v>DNIT 025/2004-ES</v>
          </cell>
        </row>
        <row r="698">
          <cell r="A698" t="str">
            <v>2 S 04 200 52</v>
          </cell>
          <cell r="B698" t="str">
            <v>-</v>
          </cell>
          <cell r="C698" t="str">
            <v>Corpo BSCC 2,00 x 2,00 m alt. 0 a 1,00 m AC/BC</v>
          </cell>
          <cell r="D698" t="str">
            <v>und</v>
          </cell>
          <cell r="H698" t="str">
            <v>DNIT 025/2004-ES</v>
          </cell>
        </row>
        <row r="699">
          <cell r="A699" t="str">
            <v>2 S 04 200 53</v>
          </cell>
          <cell r="B699" t="str">
            <v>-</v>
          </cell>
          <cell r="C699" t="str">
            <v>Corpo BSCC 2,50 x 2,50 m alt. 0 a 1,00 m AC/BC</v>
          </cell>
          <cell r="D699" t="str">
            <v>m</v>
          </cell>
          <cell r="H699" t="str">
            <v>DNIT 025/2004-ES</v>
          </cell>
        </row>
        <row r="700">
          <cell r="A700" t="str">
            <v>2 S 04 200 54</v>
          </cell>
          <cell r="B700" t="str">
            <v>-</v>
          </cell>
          <cell r="C700" t="str">
            <v>Corpo BSCC 3,00 x 3,00 m alt. 0 a 1,00 m AC/BC</v>
          </cell>
          <cell r="D700" t="str">
            <v>m</v>
          </cell>
          <cell r="H700" t="str">
            <v>DNIT 025/2004-ES</v>
          </cell>
        </row>
        <row r="701">
          <cell r="A701" t="str">
            <v>2 S 04 200 55</v>
          </cell>
          <cell r="B701" t="str">
            <v>-</v>
          </cell>
          <cell r="C701" t="str">
            <v>Corpo BSCC 1,50 x 1,50 m alt. 1,00 a 2,50 m AC/BC</v>
          </cell>
          <cell r="D701" t="str">
            <v>m</v>
          </cell>
          <cell r="H701" t="str">
            <v>DNIT 025/2004-ES</v>
          </cell>
        </row>
        <row r="702">
          <cell r="A702" t="str">
            <v>2 S 04 200 56</v>
          </cell>
          <cell r="B702" t="str">
            <v>-</v>
          </cell>
          <cell r="C702" t="str">
            <v>Corpo BSCC 2,00 x 2,00 m alt. 1,00 a 2,50 m AC/BC</v>
          </cell>
          <cell r="D702" t="str">
            <v>m</v>
          </cell>
          <cell r="H702" t="str">
            <v>DNIT 025/2004-ES</v>
          </cell>
        </row>
        <row r="703">
          <cell r="A703" t="str">
            <v>2 S 04 200 57</v>
          </cell>
          <cell r="B703" t="str">
            <v>-</v>
          </cell>
          <cell r="C703" t="str">
            <v>Corpo BSCC 2,50 x 2,50 m alt. 1,00 a 2,50 m AC/BC</v>
          </cell>
          <cell r="D703" t="str">
            <v>m</v>
          </cell>
          <cell r="H703" t="str">
            <v>DNIT 025/2004-ES</v>
          </cell>
        </row>
        <row r="704">
          <cell r="A704" t="str">
            <v>2 S 04 200 58</v>
          </cell>
          <cell r="B704" t="str">
            <v>-</v>
          </cell>
          <cell r="C704" t="str">
            <v>Corpo BSCC 3,00 x 3,00 m alt. 1,00 a 2,50 m AC/BC</v>
          </cell>
          <cell r="D704" t="str">
            <v>m</v>
          </cell>
          <cell r="H704" t="str">
            <v>DNIT 025/2004-ES</v>
          </cell>
        </row>
        <row r="705">
          <cell r="A705" t="str">
            <v>2 S 04 200 59</v>
          </cell>
          <cell r="B705" t="str">
            <v>-</v>
          </cell>
          <cell r="C705" t="str">
            <v>Corpo BSCC 1,50 x 1,50 m alt. 2,50 a 5,00 m AC/BC</v>
          </cell>
          <cell r="D705" t="str">
            <v>m</v>
          </cell>
          <cell r="H705" t="str">
            <v>DNIT 025/2004-ES</v>
          </cell>
        </row>
        <row r="706">
          <cell r="A706" t="str">
            <v>2 S 04 200 60</v>
          </cell>
          <cell r="B706" t="str">
            <v>-</v>
          </cell>
          <cell r="C706" t="str">
            <v>Corpo BSCC 2,00 x 2,00 m alt. 2,50 a 5,00 m AC/BC</v>
          </cell>
          <cell r="D706" t="str">
            <v>m</v>
          </cell>
          <cell r="H706" t="str">
            <v>DNIT 025/2004-ES</v>
          </cell>
        </row>
        <row r="707">
          <cell r="A707" t="str">
            <v>2 S 04 200 61</v>
          </cell>
          <cell r="B707" t="str">
            <v>-</v>
          </cell>
          <cell r="C707" t="str">
            <v>Corpo BSCC 2,50 x 2,50 m alt. 2,50 a 5,00 m AC/BC</v>
          </cell>
          <cell r="D707" t="str">
            <v>m</v>
          </cell>
          <cell r="H707" t="str">
            <v>DNIT 025/2004-ES</v>
          </cell>
        </row>
        <row r="708">
          <cell r="A708" t="str">
            <v>2 S 04 200 62</v>
          </cell>
          <cell r="B708" t="str">
            <v>-</v>
          </cell>
          <cell r="C708" t="str">
            <v>Corpo BSCC 3,00 x 3,00 m alt. 2,50 a 5,00 m AC/BC</v>
          </cell>
          <cell r="D708" t="str">
            <v>m</v>
          </cell>
          <cell r="H708" t="str">
            <v>DNIT 025/2004-ES</v>
          </cell>
        </row>
        <row r="709">
          <cell r="A709" t="str">
            <v>2 S 04 200 63</v>
          </cell>
          <cell r="B709" t="str">
            <v>-</v>
          </cell>
          <cell r="C709" t="str">
            <v>Corpo BSCC 1,50 a 1,50 m alt. 5,00 a 7,50 m AC/BC</v>
          </cell>
          <cell r="D709" t="str">
            <v>m</v>
          </cell>
          <cell r="H709" t="str">
            <v>DNIT 025/2004-ES</v>
          </cell>
        </row>
        <row r="710">
          <cell r="A710" t="str">
            <v>2 S 04 200 64</v>
          </cell>
          <cell r="B710" t="str">
            <v>-</v>
          </cell>
          <cell r="C710" t="str">
            <v>Corpo BSCC 2,00 x 2,00 m alt. 5,00 a 7,50 m AC/BC</v>
          </cell>
          <cell r="D710" t="str">
            <v>m</v>
          </cell>
          <cell r="H710" t="str">
            <v>DNIT 025/2004-ES</v>
          </cell>
        </row>
        <row r="711">
          <cell r="A711" t="str">
            <v>2 S 04 200 65</v>
          </cell>
          <cell r="B711" t="str">
            <v>-</v>
          </cell>
          <cell r="C711" t="str">
            <v>Corpo BSCC 2,50 x 2,50 m alt. 5,00 a 7,50 m AC/BC</v>
          </cell>
          <cell r="D711" t="str">
            <v>m</v>
          </cell>
          <cell r="H711" t="str">
            <v>DNIT 025/2004-ES</v>
          </cell>
        </row>
        <row r="712">
          <cell r="A712" t="str">
            <v>2 S 04 200 66</v>
          </cell>
          <cell r="B712" t="str">
            <v>-</v>
          </cell>
          <cell r="C712" t="str">
            <v>Corpo BSCC 3,00 x 3,00 m alt. 5,00 a 7,50 m AC/BC</v>
          </cell>
          <cell r="D712" t="str">
            <v>m</v>
          </cell>
          <cell r="H712" t="str">
            <v>DNIT 025/2004-ES</v>
          </cell>
        </row>
        <row r="713">
          <cell r="A713" t="str">
            <v>2 S 04 200 67</v>
          </cell>
          <cell r="B713" t="str">
            <v>-</v>
          </cell>
          <cell r="C713" t="str">
            <v>Corpo BSCC 1,50 x 1,50 m alt. 7,50 a 10,00 m AC/BC</v>
          </cell>
          <cell r="D713" t="str">
            <v>m</v>
          </cell>
          <cell r="H713" t="str">
            <v>DNIT 025/2004-ES</v>
          </cell>
        </row>
        <row r="714">
          <cell r="A714" t="str">
            <v>2 S 04 200 68</v>
          </cell>
          <cell r="B714" t="str">
            <v>-</v>
          </cell>
          <cell r="C714" t="str">
            <v>Corpo BSCC 2,00 x 2,00 m alt. 7,50 a 10,00 m AC/BC</v>
          </cell>
          <cell r="D714" t="str">
            <v>m</v>
          </cell>
          <cell r="H714" t="str">
            <v>DNIT 025/2004-ES</v>
          </cell>
        </row>
        <row r="715">
          <cell r="A715" t="str">
            <v>2 S 04 200 69</v>
          </cell>
          <cell r="B715" t="str">
            <v>-</v>
          </cell>
          <cell r="C715" t="str">
            <v>Corpo BSCC 2,50 x 2,50 m alt. 7,50 a 10,00 m AC/BC</v>
          </cell>
          <cell r="D715" t="str">
            <v>m</v>
          </cell>
          <cell r="H715" t="str">
            <v>DNIT 025/2004-ES</v>
          </cell>
        </row>
        <row r="716">
          <cell r="A716" t="str">
            <v>2 S 04 200 70</v>
          </cell>
          <cell r="B716" t="str">
            <v>-</v>
          </cell>
          <cell r="C716" t="str">
            <v>Corpo BSCC 3,00 x 3,00 m alt. 7,50 a 10,00 m AC/BC</v>
          </cell>
          <cell r="D716" t="str">
            <v>m</v>
          </cell>
          <cell r="H716" t="str">
            <v>DNIT 025/2004-ES</v>
          </cell>
        </row>
        <row r="717">
          <cell r="A717" t="str">
            <v>2 S 04 200 71</v>
          </cell>
          <cell r="B717" t="str">
            <v>-</v>
          </cell>
          <cell r="C717" t="str">
            <v>Corpo BSCC 1,50 x 1,50 m alt.10,00 a 12,50 m AC/BC</v>
          </cell>
          <cell r="D717" t="str">
            <v>m</v>
          </cell>
          <cell r="H717" t="str">
            <v>DNIT 025/2004-ES</v>
          </cell>
        </row>
        <row r="718">
          <cell r="A718" t="str">
            <v>2 S 04 200 72</v>
          </cell>
          <cell r="B718" t="str">
            <v>-</v>
          </cell>
          <cell r="C718" t="str">
            <v>Corpo BSCC 2,00 a 2,00 m alt.10,00 a 12,50 m AC/BC</v>
          </cell>
          <cell r="D718" t="str">
            <v>m</v>
          </cell>
          <cell r="H718" t="str">
            <v>DNIT 025/2004-ES</v>
          </cell>
        </row>
        <row r="719">
          <cell r="A719" t="str">
            <v>2 S 04 200 73</v>
          </cell>
          <cell r="B719" t="str">
            <v>-</v>
          </cell>
          <cell r="C719" t="str">
            <v>Corpo BSCC 2,50 x 2,50 m alt.10,00 a 12,50 m AC/BC</v>
          </cell>
          <cell r="D719" t="str">
            <v>m</v>
          </cell>
          <cell r="H719" t="str">
            <v>DNIT 025/2004-ES</v>
          </cell>
        </row>
        <row r="720">
          <cell r="A720" t="str">
            <v>2 S 04 200 74</v>
          </cell>
          <cell r="B720" t="str">
            <v>-</v>
          </cell>
          <cell r="C720" t="str">
            <v>Corpo BSCC 3,00 x 3,00 m alt.10,00 a 12,50 m AC/BC</v>
          </cell>
          <cell r="D720" t="str">
            <v>m</v>
          </cell>
          <cell r="H720" t="str">
            <v>DNIT 025/2004-ES</v>
          </cell>
        </row>
        <row r="721">
          <cell r="A721" t="str">
            <v>2 S 04 200 75</v>
          </cell>
          <cell r="B721" t="str">
            <v>-</v>
          </cell>
          <cell r="C721" t="str">
            <v>Corpo BSCC 1,50 x 1,50 m alt.12,50 a 15,00 m AC/BC</v>
          </cell>
          <cell r="D721" t="str">
            <v>m</v>
          </cell>
          <cell r="H721" t="str">
            <v>DNIT 025/2004-ES</v>
          </cell>
        </row>
        <row r="722">
          <cell r="A722" t="str">
            <v>2 S 04 200 76</v>
          </cell>
          <cell r="B722" t="str">
            <v>-</v>
          </cell>
          <cell r="C722" t="str">
            <v>Corpo BSCC 2,00 x 2,00 m alt.12,50 a 15,00 m AC/BC</v>
          </cell>
          <cell r="D722" t="str">
            <v>m</v>
          </cell>
          <cell r="H722" t="str">
            <v>DNIT 025/2004-ES</v>
          </cell>
        </row>
        <row r="723">
          <cell r="A723" t="str">
            <v>2 S 04 200 77</v>
          </cell>
          <cell r="B723" t="str">
            <v>-</v>
          </cell>
          <cell r="C723" t="str">
            <v>Corpo BSCC 2,50 a 2,50 m alt.12,50 a 15,00 m AC/BC</v>
          </cell>
          <cell r="D723" t="str">
            <v>m</v>
          </cell>
          <cell r="H723" t="str">
            <v>DNIT 025/2004-ES</v>
          </cell>
        </row>
        <row r="724">
          <cell r="A724" t="str">
            <v>2 S 04 200 78</v>
          </cell>
          <cell r="B724" t="str">
            <v>-</v>
          </cell>
          <cell r="C724" t="str">
            <v>Corpo BSCC 3,00 x 3,00 m alt.12,50 a 15,00 m AC/BC</v>
          </cell>
          <cell r="D724" t="str">
            <v>m</v>
          </cell>
          <cell r="H724" t="str">
            <v>DNIT 025/2004-ES</v>
          </cell>
        </row>
        <row r="725">
          <cell r="A725" t="str">
            <v>2 S 04 201 01</v>
          </cell>
          <cell r="B725" t="str">
            <v>-</v>
          </cell>
          <cell r="C725" t="str">
            <v>Boca BSCC 1,50 x 1,50 m normal</v>
          </cell>
          <cell r="D725" t="str">
            <v>und</v>
          </cell>
          <cell r="H725" t="str">
            <v>DNIT 025/2004-ES</v>
          </cell>
        </row>
        <row r="726">
          <cell r="A726" t="str">
            <v>2 S 04 201 02</v>
          </cell>
          <cell r="B726" t="str">
            <v>-</v>
          </cell>
          <cell r="C726" t="str">
            <v>Boca BSCC 2,00 x 2,00 m normal</v>
          </cell>
          <cell r="D726" t="str">
            <v>und</v>
          </cell>
          <cell r="H726" t="str">
            <v>DNIT 025/2004-ES</v>
          </cell>
        </row>
        <row r="727">
          <cell r="A727" t="str">
            <v>2 S 04 201 03</v>
          </cell>
          <cell r="B727" t="str">
            <v>-</v>
          </cell>
          <cell r="C727" t="str">
            <v>Boca BSCC 2,50 x 2,50 m normal</v>
          </cell>
          <cell r="D727" t="str">
            <v>und</v>
          </cell>
          <cell r="H727" t="str">
            <v>DNIT 025/2004-ES</v>
          </cell>
        </row>
        <row r="728">
          <cell r="A728" t="str">
            <v>2 S 04 201 04</v>
          </cell>
          <cell r="B728" t="str">
            <v>-</v>
          </cell>
          <cell r="C728" t="str">
            <v>Boca BSCC 3,00 x 3,00 m normal</v>
          </cell>
          <cell r="D728" t="str">
            <v>und</v>
          </cell>
          <cell r="H728" t="str">
            <v>DNIT 025/2004-ES</v>
          </cell>
        </row>
        <row r="729">
          <cell r="A729" t="str">
            <v>2 S 04 201 05</v>
          </cell>
          <cell r="B729" t="str">
            <v>-</v>
          </cell>
          <cell r="C729" t="str">
            <v>Boca BSCC 1,50 x 1,50 m - esc.=15</v>
          </cell>
          <cell r="D729" t="str">
            <v>und</v>
          </cell>
          <cell r="H729" t="str">
            <v>DNIT 025/2004-ES</v>
          </cell>
        </row>
        <row r="730">
          <cell r="A730" t="str">
            <v>2 S 04 201 06</v>
          </cell>
          <cell r="B730" t="str">
            <v>-</v>
          </cell>
          <cell r="C730" t="str">
            <v>Boca BSCC 2,00 x 2,00 m - esc.=15</v>
          </cell>
          <cell r="D730" t="str">
            <v>und</v>
          </cell>
          <cell r="H730" t="str">
            <v>DNIT 025/2004-ES</v>
          </cell>
        </row>
        <row r="731">
          <cell r="A731" t="str">
            <v>2 S 04 201 07</v>
          </cell>
          <cell r="B731" t="str">
            <v>-</v>
          </cell>
          <cell r="C731" t="str">
            <v>Boca BSCC 2,50 x 2,50 m - esc.=15</v>
          </cell>
          <cell r="D731" t="str">
            <v>und</v>
          </cell>
          <cell r="H731" t="str">
            <v>DNIT 025/2004-ES</v>
          </cell>
        </row>
        <row r="732">
          <cell r="A732" t="str">
            <v>2 S 04 201 08</v>
          </cell>
          <cell r="B732" t="str">
            <v>-</v>
          </cell>
          <cell r="C732" t="str">
            <v>Boca BSCC 3,00 x 3,00 m - esc.=15</v>
          </cell>
          <cell r="D732" t="str">
            <v>und</v>
          </cell>
          <cell r="H732" t="str">
            <v>DNIT 025/2004-ES</v>
          </cell>
        </row>
        <row r="733">
          <cell r="A733" t="str">
            <v>2 S 04 201 09</v>
          </cell>
          <cell r="B733" t="str">
            <v>-</v>
          </cell>
          <cell r="C733" t="str">
            <v>Boca BSCC 1,50 x 1,50 m - esc.=30</v>
          </cell>
          <cell r="D733" t="str">
            <v>und</v>
          </cell>
          <cell r="H733" t="str">
            <v>DNIT 025/2004-ES</v>
          </cell>
        </row>
        <row r="734">
          <cell r="A734" t="str">
            <v>2 S 04 201 10</v>
          </cell>
          <cell r="B734" t="str">
            <v>-</v>
          </cell>
          <cell r="C734" t="str">
            <v>Boca BSCC 2,00 x 2,00 m - esc.=30</v>
          </cell>
          <cell r="D734" t="str">
            <v>und</v>
          </cell>
          <cell r="H734" t="str">
            <v>DNIT 025/2004-ES</v>
          </cell>
        </row>
        <row r="735">
          <cell r="A735" t="str">
            <v>2 S 04 201 11</v>
          </cell>
          <cell r="B735" t="str">
            <v>-</v>
          </cell>
          <cell r="C735" t="str">
            <v>Boca BSCC 2,50 x 2,50 m - esc.=30</v>
          </cell>
          <cell r="D735" t="str">
            <v>und</v>
          </cell>
          <cell r="H735" t="str">
            <v>DNIT 025/2004-ES</v>
          </cell>
        </row>
        <row r="736">
          <cell r="A736" t="str">
            <v>2 S 04 201 12</v>
          </cell>
          <cell r="B736" t="str">
            <v>-</v>
          </cell>
          <cell r="C736" t="str">
            <v>Boca BSCC 3,00 x 3,00 m =esc.=30</v>
          </cell>
          <cell r="D736" t="str">
            <v>und</v>
          </cell>
          <cell r="H736" t="str">
            <v>DNIT 025/2004-ES</v>
          </cell>
        </row>
        <row r="737">
          <cell r="A737" t="str">
            <v>2 S 04 201 13</v>
          </cell>
          <cell r="B737" t="str">
            <v>-</v>
          </cell>
          <cell r="C737" t="str">
            <v>Boca BSCC 1,50 x 1,50 m - esc.=45</v>
          </cell>
          <cell r="D737" t="str">
            <v>und</v>
          </cell>
          <cell r="H737" t="str">
            <v>DNIT 025/2004-ES</v>
          </cell>
        </row>
        <row r="738">
          <cell r="A738" t="str">
            <v>2 S 04 201 14</v>
          </cell>
          <cell r="B738" t="str">
            <v>-</v>
          </cell>
          <cell r="C738" t="str">
            <v>Boca BSCC 2,00 x 2,00 m - esc.=45</v>
          </cell>
          <cell r="D738" t="str">
            <v>und</v>
          </cell>
          <cell r="H738" t="str">
            <v>DNIT 025/2004-ES</v>
          </cell>
        </row>
        <row r="739">
          <cell r="A739" t="str">
            <v>2 S 04 201 15</v>
          </cell>
          <cell r="B739" t="str">
            <v>-</v>
          </cell>
          <cell r="C739" t="str">
            <v>Boca BSCC 2,50 x 2,50 m - esc.=45</v>
          </cell>
          <cell r="D739" t="str">
            <v>und</v>
          </cell>
          <cell r="H739" t="str">
            <v>DNIT 025/2004-ES</v>
          </cell>
        </row>
        <row r="740">
          <cell r="A740" t="str">
            <v>2 S 04 201 16</v>
          </cell>
          <cell r="B740" t="str">
            <v>-</v>
          </cell>
          <cell r="C740" t="str">
            <v>Boca BSCC 3,00 x 3,00 m - esc.=45</v>
          </cell>
          <cell r="D740" t="str">
            <v>und</v>
          </cell>
          <cell r="H740" t="str">
            <v>DNIT 025/2004-ES</v>
          </cell>
        </row>
        <row r="741">
          <cell r="A741" t="str">
            <v>2 S 04 201 51</v>
          </cell>
          <cell r="B741" t="str">
            <v>-</v>
          </cell>
          <cell r="C741" t="str">
            <v>Boca BSCC 1,50 x 1,50 m normal AC/BC</v>
          </cell>
          <cell r="D741" t="str">
            <v>und</v>
          </cell>
          <cell r="H741" t="str">
            <v>DNIT 025/2004-ES</v>
          </cell>
        </row>
        <row r="742">
          <cell r="A742" t="str">
            <v>2 S 04 201 52</v>
          </cell>
          <cell r="B742" t="str">
            <v>-</v>
          </cell>
          <cell r="C742" t="str">
            <v>Boca BSCC 2,00 x 2,00 m normal AC/BC</v>
          </cell>
          <cell r="D742" t="str">
            <v>und</v>
          </cell>
          <cell r="H742" t="str">
            <v>DNIT 025/2004-ES</v>
          </cell>
        </row>
        <row r="743">
          <cell r="A743" t="str">
            <v>2 S 04 201 53</v>
          </cell>
          <cell r="B743" t="str">
            <v>-</v>
          </cell>
          <cell r="C743" t="str">
            <v>Boca BSCC 2,50 x 2,50 m normal AC/BC</v>
          </cell>
          <cell r="D743" t="str">
            <v>und</v>
          </cell>
          <cell r="H743" t="str">
            <v>DNIT 025/2004-ES</v>
          </cell>
        </row>
        <row r="744">
          <cell r="A744" t="str">
            <v>2 S 04 201 54</v>
          </cell>
          <cell r="B744" t="str">
            <v>-</v>
          </cell>
          <cell r="C744" t="str">
            <v>Boca BSCC 3,00 x 3,00 m normal AC/BC</v>
          </cell>
          <cell r="D744" t="str">
            <v>und</v>
          </cell>
          <cell r="H744" t="str">
            <v>DNIT 025/2004-ES</v>
          </cell>
        </row>
        <row r="745">
          <cell r="A745" t="str">
            <v>2 S 04 201 55</v>
          </cell>
          <cell r="B745" t="str">
            <v>-</v>
          </cell>
          <cell r="C745" t="str">
            <v>Boca BSCC 1,50 x 1,50 m - esc=15 AC/BC</v>
          </cell>
          <cell r="D745" t="str">
            <v>und</v>
          </cell>
          <cell r="H745" t="str">
            <v>DNIT 025/2004-ES</v>
          </cell>
        </row>
        <row r="746">
          <cell r="A746" t="str">
            <v>2 S 04 201 56</v>
          </cell>
          <cell r="B746" t="str">
            <v>-</v>
          </cell>
          <cell r="C746" t="str">
            <v>Boca BSCC 2,00 x 2,00 m - esc=15 AC/BC</v>
          </cell>
          <cell r="D746" t="str">
            <v>und</v>
          </cell>
          <cell r="H746" t="str">
            <v>DNIT 025/2004-ES</v>
          </cell>
        </row>
        <row r="747">
          <cell r="A747" t="str">
            <v>2 S 04 201 57</v>
          </cell>
          <cell r="B747" t="str">
            <v>-</v>
          </cell>
          <cell r="C747" t="str">
            <v>Boca BSCC 2,50 x 2,50 m - esc=15 AC/BC</v>
          </cell>
          <cell r="D747" t="str">
            <v>und</v>
          </cell>
          <cell r="H747" t="str">
            <v>DNIT 025/2004-ES</v>
          </cell>
        </row>
        <row r="748">
          <cell r="A748" t="str">
            <v>2 S 04 201 58</v>
          </cell>
          <cell r="B748" t="str">
            <v>-</v>
          </cell>
          <cell r="C748" t="str">
            <v>Boca BSCC 3,00 x 3,00 m - esc=15 AC/BC</v>
          </cell>
          <cell r="D748" t="str">
            <v>und</v>
          </cell>
          <cell r="H748" t="str">
            <v>DNIT 025/2004-ES</v>
          </cell>
        </row>
        <row r="749">
          <cell r="A749" t="str">
            <v>2 S 04 201 59</v>
          </cell>
          <cell r="B749" t="str">
            <v>-</v>
          </cell>
          <cell r="C749" t="str">
            <v>Boca BSCC 1,50 x 1,50 m - esc=30 AC/BC</v>
          </cell>
          <cell r="D749" t="str">
            <v>und</v>
          </cell>
          <cell r="H749" t="str">
            <v>DNIT 025/2004-ES</v>
          </cell>
        </row>
        <row r="750">
          <cell r="A750" t="str">
            <v>2 S 04 201 60</v>
          </cell>
          <cell r="B750" t="str">
            <v>-</v>
          </cell>
          <cell r="C750" t="str">
            <v>Boca BSCC 2,00 x 2,00 m - esc=30 AC/BC</v>
          </cell>
          <cell r="D750" t="str">
            <v>und</v>
          </cell>
          <cell r="H750" t="str">
            <v>DNIT 025/2004-ES</v>
          </cell>
        </row>
        <row r="751">
          <cell r="A751" t="str">
            <v>2 S 04 201 61</v>
          </cell>
          <cell r="B751" t="str">
            <v>-</v>
          </cell>
          <cell r="C751" t="str">
            <v>Boca BSCC 2,50 x 2,50 m - esc=30 AC/BC</v>
          </cell>
          <cell r="D751" t="str">
            <v>und</v>
          </cell>
          <cell r="H751" t="str">
            <v>DNIT 025/2004-ES</v>
          </cell>
        </row>
        <row r="752">
          <cell r="A752" t="str">
            <v>2 S 04 201 62</v>
          </cell>
          <cell r="B752" t="str">
            <v>-</v>
          </cell>
          <cell r="C752" t="str">
            <v>Boca BSCC 3,00 x 3,00 m - esc=30 AC/BC</v>
          </cell>
          <cell r="D752" t="str">
            <v>und</v>
          </cell>
          <cell r="H752" t="str">
            <v>DNIT 025/2004-ES</v>
          </cell>
        </row>
        <row r="753">
          <cell r="A753" t="str">
            <v>2 S 04 201 63</v>
          </cell>
          <cell r="B753" t="str">
            <v>-</v>
          </cell>
          <cell r="C753" t="str">
            <v>Boca BSCC 1,50 x 1,50 m - esc=45 AC/BC</v>
          </cell>
          <cell r="D753" t="str">
            <v>und</v>
          </cell>
          <cell r="H753" t="str">
            <v>DNIT 025/2004-ES</v>
          </cell>
        </row>
        <row r="754">
          <cell r="A754" t="str">
            <v>2 S 04 201 64</v>
          </cell>
          <cell r="B754" t="str">
            <v>-</v>
          </cell>
          <cell r="C754" t="str">
            <v>Boca BSCC 2,00 x 2,00 m - esc=45 AC/BC</v>
          </cell>
          <cell r="D754" t="str">
            <v>und</v>
          </cell>
          <cell r="H754" t="str">
            <v>DNIT 025/2004-ES</v>
          </cell>
        </row>
        <row r="755">
          <cell r="A755" t="str">
            <v>2 S 04 201 65</v>
          </cell>
          <cell r="B755" t="str">
            <v>-</v>
          </cell>
          <cell r="C755" t="str">
            <v>Boca BSCC 2,50 x 2,50 m - esc=45 AC/BC</v>
          </cell>
          <cell r="D755" t="str">
            <v>und</v>
          </cell>
          <cell r="H755" t="str">
            <v>DNIT 025/2004-ES</v>
          </cell>
        </row>
        <row r="756">
          <cell r="A756" t="str">
            <v>2 S 04 201 66</v>
          </cell>
          <cell r="B756" t="str">
            <v>-</v>
          </cell>
          <cell r="C756" t="str">
            <v>Boca BSCC 3,00 x 3,00 m - esc=45 AC/BC</v>
          </cell>
          <cell r="D756" t="str">
            <v>und</v>
          </cell>
          <cell r="H756" t="str">
            <v>DNIT 025/2004-ES</v>
          </cell>
        </row>
        <row r="757">
          <cell r="A757" t="str">
            <v>2 S 04 210 01</v>
          </cell>
          <cell r="B757" t="str">
            <v>-</v>
          </cell>
          <cell r="C757" t="str">
            <v>Corpo BDCC 1,50 x 1,50 m alt. 0 a 1,00 m</v>
          </cell>
          <cell r="D757" t="str">
            <v>m</v>
          </cell>
          <cell r="H757" t="str">
            <v>DNIT 025/2004-ES</v>
          </cell>
        </row>
        <row r="758">
          <cell r="A758" t="str">
            <v>2 S 04 210 02</v>
          </cell>
          <cell r="B758" t="str">
            <v>-</v>
          </cell>
          <cell r="C758" t="str">
            <v>Corpo BDCC 2,00 x 2,00 m alt. 0 a 1,00 m</v>
          </cell>
          <cell r="D758" t="str">
            <v>m</v>
          </cell>
          <cell r="H758" t="str">
            <v>DNIT 025/2004-ES</v>
          </cell>
        </row>
        <row r="759">
          <cell r="A759" t="str">
            <v>2 S 04 210 03</v>
          </cell>
          <cell r="B759" t="str">
            <v>-</v>
          </cell>
          <cell r="C759" t="str">
            <v>Corpo BDCC 2,50 x 2,50 m alt. 0 a 1,00 m</v>
          </cell>
          <cell r="D759" t="str">
            <v>m</v>
          </cell>
          <cell r="H759" t="str">
            <v>DNIT 025/2004-ES</v>
          </cell>
        </row>
        <row r="760">
          <cell r="A760" t="str">
            <v>2 S 04 210 04</v>
          </cell>
          <cell r="B760" t="str">
            <v>-</v>
          </cell>
          <cell r="C760" t="str">
            <v>Corpo BDCC 3,00 x 3,00 m alt. 0 a 1,00</v>
          </cell>
          <cell r="D760" t="str">
            <v>m</v>
          </cell>
          <cell r="H760" t="str">
            <v>DNIT 025/2004-ES</v>
          </cell>
        </row>
        <row r="761">
          <cell r="A761" t="str">
            <v>2 S 04 210 05</v>
          </cell>
          <cell r="B761" t="str">
            <v>-</v>
          </cell>
          <cell r="C761" t="str">
            <v>Corpo BDCC 1,50 x 1,50 m alt. 1,00 a 2,50 m</v>
          </cell>
          <cell r="D761" t="str">
            <v>m</v>
          </cell>
          <cell r="H761" t="str">
            <v>DNIT 025/2004-ES</v>
          </cell>
        </row>
        <row r="762">
          <cell r="A762" t="str">
            <v>2 S 04 210 06</v>
          </cell>
          <cell r="B762" t="str">
            <v>-</v>
          </cell>
          <cell r="C762" t="str">
            <v>Corpo BDCC 2,00 x 2,00 m alt. 1,00 a 2,50 m</v>
          </cell>
          <cell r="D762" t="str">
            <v>m</v>
          </cell>
          <cell r="H762" t="str">
            <v>DNIT 025/2004-ES</v>
          </cell>
        </row>
        <row r="763">
          <cell r="A763" t="str">
            <v>2 S 04 210 07</v>
          </cell>
          <cell r="B763" t="str">
            <v>-</v>
          </cell>
          <cell r="C763" t="str">
            <v>Corpo BDCC 2,50 x 2,50 m alt. 1,00 a 2,50 m</v>
          </cell>
          <cell r="D763" t="str">
            <v>m</v>
          </cell>
          <cell r="H763" t="str">
            <v>DNIT 025/2004-ES</v>
          </cell>
        </row>
        <row r="764">
          <cell r="A764" t="str">
            <v>2 S 04 210 08</v>
          </cell>
          <cell r="B764" t="str">
            <v>-</v>
          </cell>
          <cell r="C764" t="str">
            <v>Corpo BDCC 3,00 x 3,00 m alt. 1,00 a 2,50 m</v>
          </cell>
          <cell r="D764" t="str">
            <v>m</v>
          </cell>
          <cell r="H764" t="str">
            <v>DNIT 025/2004-ES</v>
          </cell>
        </row>
        <row r="765">
          <cell r="A765" t="str">
            <v>2 S 04 210 09</v>
          </cell>
          <cell r="B765" t="str">
            <v>-</v>
          </cell>
          <cell r="C765" t="str">
            <v>Corpo BDCC 1,50 x 1,50 m alt. 2,50 a 5,00 m</v>
          </cell>
          <cell r="D765" t="str">
            <v>m</v>
          </cell>
          <cell r="H765" t="str">
            <v>DNIT 025/2004-ES</v>
          </cell>
        </row>
        <row r="766">
          <cell r="A766" t="str">
            <v>2 S 04 210 10</v>
          </cell>
          <cell r="B766" t="str">
            <v>-</v>
          </cell>
          <cell r="C766" t="str">
            <v>Corpo BDCC 2,00 x 2,00 m alt. 2,50 a 5,00 m</v>
          </cell>
          <cell r="D766" t="str">
            <v>m</v>
          </cell>
          <cell r="H766" t="str">
            <v>DNIT 025/2004-ES</v>
          </cell>
        </row>
        <row r="767">
          <cell r="A767" t="str">
            <v>2 S 04 210 11</v>
          </cell>
          <cell r="B767" t="str">
            <v>-</v>
          </cell>
          <cell r="C767" t="str">
            <v>Corpo BDCC 2,50 x 2,50 m alt. 2,50 a 5,00 m</v>
          </cell>
          <cell r="D767" t="str">
            <v>m</v>
          </cell>
          <cell r="H767" t="str">
            <v>DNIT 025/2004-ES</v>
          </cell>
        </row>
        <row r="768">
          <cell r="A768" t="str">
            <v>2 S 04 210 12</v>
          </cell>
          <cell r="B768" t="str">
            <v>-</v>
          </cell>
          <cell r="C768" t="str">
            <v>Corpo BDCC 3,00 x 3,00 m alt. 2,50 a 5,00 m</v>
          </cell>
          <cell r="D768" t="str">
            <v>m</v>
          </cell>
          <cell r="H768" t="str">
            <v>DNIT 025/2004-ES</v>
          </cell>
        </row>
        <row r="769">
          <cell r="A769" t="str">
            <v>2 S 04 210 13</v>
          </cell>
          <cell r="B769" t="str">
            <v>-</v>
          </cell>
          <cell r="C769" t="str">
            <v>Corpo BDCC 1,50 x 1,50 m alt. 5,00 a 7,50 m</v>
          </cell>
          <cell r="D769" t="str">
            <v>m</v>
          </cell>
          <cell r="H769" t="str">
            <v>DNIT 025/2004-ES</v>
          </cell>
        </row>
        <row r="770">
          <cell r="A770" t="str">
            <v>2 S 04 210 14</v>
          </cell>
          <cell r="B770" t="str">
            <v>-</v>
          </cell>
          <cell r="C770" t="str">
            <v>Corpo BDCC 2,00 a 2,00 m alt. 5,00 a 7,50 m</v>
          </cell>
          <cell r="D770" t="str">
            <v>m</v>
          </cell>
          <cell r="H770" t="str">
            <v>DNIT 025/2004-ES</v>
          </cell>
        </row>
        <row r="771">
          <cell r="A771" t="str">
            <v>2 S 04 210 15</v>
          </cell>
          <cell r="B771" t="str">
            <v>-</v>
          </cell>
          <cell r="C771" t="str">
            <v>Corpo BDCC 2,50 x 2,50 m alt. 5,00 a 7,50 m</v>
          </cell>
          <cell r="D771" t="str">
            <v>m</v>
          </cell>
          <cell r="H771" t="str">
            <v>DNIT 025/2004-ES</v>
          </cell>
        </row>
        <row r="772">
          <cell r="A772" t="str">
            <v>2 S 04 210 16</v>
          </cell>
          <cell r="B772" t="str">
            <v>-</v>
          </cell>
          <cell r="C772" t="str">
            <v>Corpo BDCC 3,00 x 3,00 m alt. 5,00 a 7,50 m</v>
          </cell>
          <cell r="D772" t="str">
            <v>m</v>
          </cell>
          <cell r="H772" t="str">
            <v>DNIT 025/2004-ES</v>
          </cell>
        </row>
        <row r="773">
          <cell r="A773" t="str">
            <v>2 S 04 210 17</v>
          </cell>
          <cell r="B773" t="str">
            <v>-</v>
          </cell>
          <cell r="C773" t="str">
            <v>Corpo BDCC 1,50 x 1,50 m alt. 7,50 a 10,00 m</v>
          </cell>
          <cell r="D773" t="str">
            <v>m</v>
          </cell>
          <cell r="H773" t="str">
            <v>DNIT 025/2004-ES</v>
          </cell>
        </row>
        <row r="774">
          <cell r="A774" t="str">
            <v>2 S 04 210 18</v>
          </cell>
          <cell r="B774" t="str">
            <v>-</v>
          </cell>
          <cell r="C774" t="str">
            <v>Corpo BDCC 2,00 x 2,00 m alt. 7,50 a 10,00 m</v>
          </cell>
          <cell r="D774" t="str">
            <v>m</v>
          </cell>
          <cell r="H774" t="str">
            <v>DNIT 025/2004-ES</v>
          </cell>
        </row>
        <row r="775">
          <cell r="A775" t="str">
            <v>2 S 04 210 19</v>
          </cell>
          <cell r="B775" t="str">
            <v>-</v>
          </cell>
          <cell r="C775" t="str">
            <v>Corpo BDCC 2,50 x 2,50 m alt. 7,50 a 10,00 m</v>
          </cell>
          <cell r="D775" t="str">
            <v>m</v>
          </cell>
          <cell r="H775" t="str">
            <v>DNIT 025/2004-ES</v>
          </cell>
        </row>
        <row r="776">
          <cell r="A776" t="str">
            <v>2 S 04 210 20</v>
          </cell>
          <cell r="B776" t="str">
            <v>-</v>
          </cell>
          <cell r="C776" t="str">
            <v>Corpo BDCC 3,00 x 3,00 m alt. 7,50 a 10,00 m</v>
          </cell>
          <cell r="D776" t="str">
            <v>m</v>
          </cell>
          <cell r="H776" t="str">
            <v>DNIT 025/2004-ES</v>
          </cell>
        </row>
        <row r="777">
          <cell r="A777" t="str">
            <v>2 S 04 210 21</v>
          </cell>
          <cell r="B777" t="str">
            <v>-</v>
          </cell>
          <cell r="C777" t="str">
            <v>Corpo BDCC 1,50 x 1,50 m alt. 10,00 a 12,50 m</v>
          </cell>
          <cell r="D777" t="str">
            <v>m</v>
          </cell>
          <cell r="H777" t="str">
            <v>DNIT 025/2004-ES</v>
          </cell>
        </row>
        <row r="778">
          <cell r="A778" t="str">
            <v>2 S 04 210 22</v>
          </cell>
          <cell r="B778" t="str">
            <v>-</v>
          </cell>
          <cell r="C778" t="str">
            <v>Corpo BDCC 2,00 x 2,00 m alt. 10,00 a 12,50 m</v>
          </cell>
          <cell r="D778" t="str">
            <v>m</v>
          </cell>
          <cell r="H778" t="str">
            <v>DNIT 025/2004-ES</v>
          </cell>
        </row>
        <row r="779">
          <cell r="A779" t="str">
            <v>2 S 04 210 23</v>
          </cell>
          <cell r="B779" t="str">
            <v>-</v>
          </cell>
          <cell r="C779" t="str">
            <v>Corpo BDCC 2,50 x 2,50 m alt. 10,00 a 12,50 m</v>
          </cell>
          <cell r="D779" t="str">
            <v>m</v>
          </cell>
          <cell r="H779" t="str">
            <v>DNIT 025/2004-ES</v>
          </cell>
        </row>
        <row r="780">
          <cell r="A780" t="str">
            <v>2 S 04 210 24</v>
          </cell>
          <cell r="B780" t="str">
            <v>-</v>
          </cell>
          <cell r="C780" t="str">
            <v>Corpo BDCC 3,00 x 3,00 m alt. 10,00 a 12,50 m</v>
          </cell>
          <cell r="D780" t="str">
            <v>m</v>
          </cell>
          <cell r="H780" t="str">
            <v>DNIT 025/2004-ES</v>
          </cell>
        </row>
        <row r="781">
          <cell r="A781" t="str">
            <v>2 S 04 210 25</v>
          </cell>
          <cell r="B781" t="str">
            <v>-</v>
          </cell>
          <cell r="C781" t="str">
            <v>Corpo BDCC 1,50 x 1,50 m alt. 12,50 a 15,00 m</v>
          </cell>
          <cell r="D781" t="str">
            <v>m</v>
          </cell>
          <cell r="H781" t="str">
            <v>DNIT 025/2004-ES</v>
          </cell>
        </row>
        <row r="782">
          <cell r="A782" t="str">
            <v>2 S 04 210 26</v>
          </cell>
          <cell r="B782" t="str">
            <v>-</v>
          </cell>
          <cell r="C782" t="str">
            <v>Corpo BDCC 2,00 x 2,00 m alt. 12,50 a 15,00 m</v>
          </cell>
          <cell r="D782" t="str">
            <v>m</v>
          </cell>
          <cell r="H782" t="str">
            <v>DNIT 025/2004-ES</v>
          </cell>
        </row>
        <row r="783">
          <cell r="A783" t="str">
            <v>2 S 04 210 27</v>
          </cell>
          <cell r="B783" t="str">
            <v>-</v>
          </cell>
          <cell r="C783" t="str">
            <v>Corpo BDCC 2,50 x 2,50 m alt. 12,50 a 15,00 m</v>
          </cell>
          <cell r="D783" t="str">
            <v>m</v>
          </cell>
          <cell r="H783" t="str">
            <v>DNIT 025/2004-ES</v>
          </cell>
        </row>
        <row r="784">
          <cell r="A784" t="str">
            <v>2 S 04 210 28</v>
          </cell>
          <cell r="B784" t="str">
            <v>-</v>
          </cell>
          <cell r="C784" t="str">
            <v>Corpo BDCC 3,00 x 3,00 m alt. 12,50 a 15,00 m</v>
          </cell>
          <cell r="D784" t="str">
            <v>m</v>
          </cell>
          <cell r="H784" t="str">
            <v>DNIT 025/2004-ES</v>
          </cell>
        </row>
        <row r="785">
          <cell r="A785" t="str">
            <v>2 S 04 210 51</v>
          </cell>
          <cell r="B785" t="str">
            <v>-</v>
          </cell>
          <cell r="C785" t="str">
            <v>Corpo BDCC 1,50 x 1,50 m alt. 0 a 1,00 m AC/BC</v>
          </cell>
          <cell r="D785" t="str">
            <v>m</v>
          </cell>
          <cell r="H785" t="str">
            <v>DNIT 025/2004-ES</v>
          </cell>
        </row>
        <row r="786">
          <cell r="A786" t="str">
            <v>2 S 04 210 52</v>
          </cell>
          <cell r="B786" t="str">
            <v>-</v>
          </cell>
          <cell r="C786" t="str">
            <v>Corpo BDCC 2,00 x 2,00 m alt. 0 a 1,00 m AC/BC</v>
          </cell>
          <cell r="D786" t="str">
            <v>m</v>
          </cell>
          <cell r="H786" t="str">
            <v>DNIT 025/2004-ES</v>
          </cell>
        </row>
        <row r="787">
          <cell r="A787" t="str">
            <v>2 S 04 210 53</v>
          </cell>
          <cell r="B787" t="str">
            <v>-</v>
          </cell>
          <cell r="C787" t="str">
            <v>Corpo BDCC 2,50 a 2,50 m alt. 0 a 1,00 m AC/BC</v>
          </cell>
          <cell r="D787" t="str">
            <v>m</v>
          </cell>
          <cell r="H787" t="str">
            <v>DNIT 025/2004-ES</v>
          </cell>
        </row>
        <row r="788">
          <cell r="A788" t="str">
            <v>2 S 04 210 54</v>
          </cell>
          <cell r="B788" t="str">
            <v>-</v>
          </cell>
          <cell r="C788" t="str">
            <v>Corpo BDCC 3,00 x 3,00 m alt. 0 a 1,00 m AC/BC</v>
          </cell>
          <cell r="D788" t="str">
            <v>m</v>
          </cell>
          <cell r="H788" t="str">
            <v>DNIT 025/2004-ES</v>
          </cell>
        </row>
        <row r="789">
          <cell r="A789" t="str">
            <v>2 S 04 210 55</v>
          </cell>
          <cell r="B789" t="str">
            <v>-</v>
          </cell>
          <cell r="C789" t="str">
            <v>Corpo BDCC 1,50 x 1,50 m alt. 1,00 a 2,50 m AC/BC</v>
          </cell>
          <cell r="D789" t="str">
            <v>m</v>
          </cell>
          <cell r="H789" t="str">
            <v>DNIT 025/2004-ES</v>
          </cell>
        </row>
        <row r="790">
          <cell r="A790" t="str">
            <v>2 S 04 210 56</v>
          </cell>
          <cell r="B790" t="str">
            <v>-</v>
          </cell>
          <cell r="C790" t="str">
            <v>Corpo BDCC 2,00 x 2,00 m alt. 1,00 a 2,50 m AC/BC</v>
          </cell>
          <cell r="D790" t="str">
            <v>m</v>
          </cell>
          <cell r="H790" t="str">
            <v>DNIT 025/2004-ES</v>
          </cell>
        </row>
        <row r="791">
          <cell r="A791" t="str">
            <v>2 S 04 210 57</v>
          </cell>
          <cell r="B791" t="str">
            <v>-</v>
          </cell>
          <cell r="C791" t="str">
            <v>Corpo BDCC 2,50 x 2,50 m alt. 1,00 a 2,50 m AC/BC</v>
          </cell>
          <cell r="D791" t="str">
            <v>m</v>
          </cell>
          <cell r="H791" t="str">
            <v>DNIT 025/2004-ES</v>
          </cell>
        </row>
        <row r="792">
          <cell r="A792" t="str">
            <v>2 S 04 210 58</v>
          </cell>
          <cell r="B792" t="str">
            <v>-</v>
          </cell>
          <cell r="C792" t="str">
            <v>Corpo BDCC 3,00 x 3,00 m alt. 1,00 a 2,50 m AC/BC</v>
          </cell>
          <cell r="D792" t="str">
            <v>m</v>
          </cell>
          <cell r="H792" t="str">
            <v>DNIT 025/2004-ES</v>
          </cell>
        </row>
        <row r="793">
          <cell r="A793" t="str">
            <v>2 S 04 210 59</v>
          </cell>
          <cell r="B793" t="str">
            <v>-</v>
          </cell>
          <cell r="C793" t="str">
            <v>Corpo BDCC 1,50 x 1,50 m alt. 2,50 a 5,00 m AC/BC</v>
          </cell>
          <cell r="D793" t="str">
            <v>m</v>
          </cell>
          <cell r="H793" t="str">
            <v>DNIT 025/2004-ES</v>
          </cell>
        </row>
        <row r="794">
          <cell r="A794" t="str">
            <v>2 S 04 210 60</v>
          </cell>
          <cell r="B794" t="str">
            <v>-</v>
          </cell>
          <cell r="C794" t="str">
            <v>Corpo BDCC 2,00 x 2,00 m alt. 2,50 a 5,00 m AC/BC</v>
          </cell>
          <cell r="D794" t="str">
            <v>m</v>
          </cell>
          <cell r="H794" t="str">
            <v>DNIT 025/2004-ES</v>
          </cell>
        </row>
        <row r="795">
          <cell r="A795" t="str">
            <v>2 S 04 210 61</v>
          </cell>
          <cell r="B795" t="str">
            <v>-</v>
          </cell>
          <cell r="C795" t="str">
            <v>Corpo BDCC 2,50 x 2,50 m alt. 2,50 a 5,00 m AC/BC</v>
          </cell>
          <cell r="D795" t="str">
            <v>m</v>
          </cell>
          <cell r="H795" t="str">
            <v>DNIT 025/2004-ES</v>
          </cell>
        </row>
        <row r="796">
          <cell r="A796" t="str">
            <v>2 S 04 210 62</v>
          </cell>
          <cell r="B796" t="str">
            <v>-</v>
          </cell>
          <cell r="C796" t="str">
            <v>Corpo BDCC 3,00 x 3,00 m alt. 2,50 a 5,00 m AC/BC</v>
          </cell>
          <cell r="D796" t="str">
            <v>m</v>
          </cell>
          <cell r="H796" t="str">
            <v>DNIT 025/2004-ES</v>
          </cell>
        </row>
        <row r="797">
          <cell r="A797" t="str">
            <v>2 S 04 210 63</v>
          </cell>
          <cell r="B797" t="str">
            <v>-</v>
          </cell>
          <cell r="C797" t="str">
            <v>Corpo BDCC 1,50 x 1,50 m alt. 5,00 a 7,50 m AC/BC</v>
          </cell>
          <cell r="D797" t="str">
            <v>m</v>
          </cell>
          <cell r="H797" t="str">
            <v>DNIT 025/2004-ES</v>
          </cell>
        </row>
        <row r="798">
          <cell r="A798" t="str">
            <v>2 S 04 210 64</v>
          </cell>
          <cell r="B798" t="str">
            <v>-</v>
          </cell>
          <cell r="C798" t="str">
            <v>Corpo BDCC 2,00 x 2,00 m alt. 5,00 a 7,50 m AC/BC</v>
          </cell>
          <cell r="D798" t="str">
            <v>m</v>
          </cell>
          <cell r="H798" t="str">
            <v>DNIT 025/2004-ES</v>
          </cell>
        </row>
        <row r="799">
          <cell r="A799" t="str">
            <v>2 S 04 210 65</v>
          </cell>
          <cell r="B799" t="str">
            <v>-</v>
          </cell>
          <cell r="C799" t="str">
            <v>Corpo BDCC 2,50 x 2,50 m alt. 5,00 a 7,50 m AC/BC</v>
          </cell>
          <cell r="D799" t="str">
            <v>m</v>
          </cell>
          <cell r="H799" t="str">
            <v>DNIT 025/2004-ES</v>
          </cell>
        </row>
        <row r="800">
          <cell r="A800" t="str">
            <v>2 S 04 210 66</v>
          </cell>
          <cell r="B800" t="str">
            <v>-</v>
          </cell>
          <cell r="C800" t="str">
            <v>Corpo BDCC 3,00 x 3,00 m alt. 5,00 a 7,50 m AC/BC</v>
          </cell>
          <cell r="D800" t="str">
            <v>m</v>
          </cell>
          <cell r="H800" t="str">
            <v>DNIT 025/2004-ES</v>
          </cell>
        </row>
        <row r="801">
          <cell r="A801" t="str">
            <v>2 S 04 210 67</v>
          </cell>
          <cell r="B801" t="str">
            <v>-</v>
          </cell>
          <cell r="C801" t="str">
            <v>Corpo BDCC 1,50 x 1,50 m alt. 7,50 a 10,00 m AC/BC</v>
          </cell>
          <cell r="D801" t="str">
            <v>m</v>
          </cell>
          <cell r="H801" t="str">
            <v>DNIT 025/2004-ES</v>
          </cell>
        </row>
        <row r="802">
          <cell r="A802" t="str">
            <v>2 S 04 210 68</v>
          </cell>
          <cell r="B802" t="str">
            <v>-</v>
          </cell>
          <cell r="C802" t="str">
            <v>Corpo BDCC 2,00 x 2,00 m alt. 7,50 a 10,00 m AC/BC</v>
          </cell>
          <cell r="D802" t="str">
            <v>m</v>
          </cell>
          <cell r="H802" t="str">
            <v>DNIT 025/2004-ES</v>
          </cell>
        </row>
        <row r="803">
          <cell r="A803" t="str">
            <v>2 S 04 210 69</v>
          </cell>
          <cell r="B803" t="str">
            <v>-</v>
          </cell>
          <cell r="C803" t="str">
            <v>Corpo BDCC 2,50 x 2,50 m alt. 7,50 a 10,00 m AC/BC</v>
          </cell>
          <cell r="D803" t="str">
            <v>m</v>
          </cell>
          <cell r="H803" t="str">
            <v>DNIT 025/2004-ES</v>
          </cell>
        </row>
        <row r="804">
          <cell r="A804" t="str">
            <v>2 S 04 210 70</v>
          </cell>
          <cell r="B804" t="str">
            <v>-</v>
          </cell>
          <cell r="C804" t="str">
            <v>Corpo BDCC 3,00 x 3,00 m alt. 7,50 a 10,00 m AC/BC</v>
          </cell>
          <cell r="D804" t="str">
            <v>m</v>
          </cell>
          <cell r="H804" t="str">
            <v>DNIT 025/2004-ES</v>
          </cell>
        </row>
        <row r="805">
          <cell r="A805" t="str">
            <v>2 S 04 210 71</v>
          </cell>
          <cell r="B805" t="str">
            <v>-</v>
          </cell>
          <cell r="C805" t="str">
            <v>Corpo BDCC 1,50 x 1,50 m alt.10,00 a 12,50 m AC/BC</v>
          </cell>
          <cell r="D805" t="str">
            <v>m</v>
          </cell>
          <cell r="H805" t="str">
            <v>DNIT 025/2004-ES</v>
          </cell>
        </row>
        <row r="806">
          <cell r="A806" t="str">
            <v>2 S 04 210 72</v>
          </cell>
          <cell r="B806" t="str">
            <v>-</v>
          </cell>
          <cell r="C806" t="str">
            <v>Corpo BDCC 2,00 x 2,00 m alt.10,00 a 12,50 m AC/BC</v>
          </cell>
          <cell r="D806" t="str">
            <v>m</v>
          </cell>
          <cell r="H806" t="str">
            <v>DNIT 025/2004-ES</v>
          </cell>
        </row>
        <row r="807">
          <cell r="A807" t="str">
            <v>2 S 04 210 73</v>
          </cell>
          <cell r="B807" t="str">
            <v>-</v>
          </cell>
          <cell r="C807" t="str">
            <v>Corpo BDCC 2,50 x 2,50 m alt.10,00 a 12,50 m AC/BC</v>
          </cell>
          <cell r="D807" t="str">
            <v>m</v>
          </cell>
          <cell r="H807" t="str">
            <v>DNIT 025/2004-ES</v>
          </cell>
        </row>
        <row r="808">
          <cell r="A808" t="str">
            <v>2 S 04 210 74</v>
          </cell>
          <cell r="B808" t="str">
            <v>-</v>
          </cell>
          <cell r="C808" t="str">
            <v>Corpo BDCC 3,00 x 3,00 m alt.10,00 a 12,50 m AC/BC</v>
          </cell>
          <cell r="D808" t="str">
            <v>m</v>
          </cell>
          <cell r="H808" t="str">
            <v>DNIT 025/2004-ES</v>
          </cell>
        </row>
        <row r="809">
          <cell r="A809" t="str">
            <v>2 S 04 210 75</v>
          </cell>
          <cell r="B809" t="str">
            <v>-</v>
          </cell>
          <cell r="C809" t="str">
            <v>Corpo BDCC 1,50 x 1,50 m alt.12,50 a 15,00 m AC/BC</v>
          </cell>
          <cell r="D809" t="str">
            <v>m</v>
          </cell>
          <cell r="H809" t="str">
            <v>DNIT 025/2004-ES</v>
          </cell>
        </row>
        <row r="810">
          <cell r="A810" t="str">
            <v>2 S 04 210 76</v>
          </cell>
          <cell r="B810" t="str">
            <v>-</v>
          </cell>
          <cell r="C810" t="str">
            <v>Corpo BDCC 2,00 x 2,00 m alt.12,50 a 15,00 m AC/BC</v>
          </cell>
          <cell r="D810" t="str">
            <v>m</v>
          </cell>
          <cell r="H810" t="str">
            <v>DNIT 025/2004-ES</v>
          </cell>
        </row>
        <row r="811">
          <cell r="A811" t="str">
            <v>2 S 04 210 77</v>
          </cell>
          <cell r="B811" t="str">
            <v>-</v>
          </cell>
          <cell r="C811" t="str">
            <v>Corpo BDCC 2,50 x 2,50 m alt.12,50 a 15,00 m AC/BC</v>
          </cell>
          <cell r="D811" t="str">
            <v>m</v>
          </cell>
          <cell r="H811" t="str">
            <v>DNIT 025/2004-ES</v>
          </cell>
        </row>
        <row r="812">
          <cell r="A812" t="str">
            <v>2 S 04 210 78</v>
          </cell>
          <cell r="B812" t="str">
            <v>-</v>
          </cell>
          <cell r="C812" t="str">
            <v>Corpo BDCC 3,00 x 3,00 m alt.12,50 a 15,00 m AC/BC</v>
          </cell>
          <cell r="D812" t="str">
            <v>m</v>
          </cell>
          <cell r="H812" t="str">
            <v>DNIT 025/2004-ES</v>
          </cell>
        </row>
        <row r="813">
          <cell r="A813" t="str">
            <v>2 S 04 211 01</v>
          </cell>
          <cell r="B813" t="str">
            <v>-</v>
          </cell>
          <cell r="C813" t="str">
            <v>Boca BDCC 1,50 x 1,50 m normal</v>
          </cell>
          <cell r="D813" t="str">
            <v>und</v>
          </cell>
          <cell r="H813" t="str">
            <v>DNIT 025/2004-ES</v>
          </cell>
        </row>
        <row r="814">
          <cell r="A814" t="str">
            <v>2 S 04 211 02</v>
          </cell>
          <cell r="B814" t="str">
            <v>-</v>
          </cell>
          <cell r="C814" t="str">
            <v>Boca BDCC 2,00 x 2,00 m normal</v>
          </cell>
          <cell r="D814" t="str">
            <v>und</v>
          </cell>
          <cell r="H814" t="str">
            <v>DNIT 025/2004-ES</v>
          </cell>
        </row>
        <row r="815">
          <cell r="A815" t="str">
            <v>2 S 04 211 03</v>
          </cell>
          <cell r="B815" t="str">
            <v>-</v>
          </cell>
          <cell r="C815" t="str">
            <v>Boca BDCC 2,50 x 2,50 m normal</v>
          </cell>
          <cell r="D815" t="str">
            <v>und</v>
          </cell>
          <cell r="H815" t="str">
            <v>DNIT 025/2004-ES</v>
          </cell>
        </row>
        <row r="816">
          <cell r="A816" t="str">
            <v>2 S 04 211 04</v>
          </cell>
          <cell r="B816" t="str">
            <v>-</v>
          </cell>
          <cell r="C816" t="str">
            <v>Boca BDCC 3,00 x 3,00 m normal</v>
          </cell>
          <cell r="D816" t="str">
            <v>und</v>
          </cell>
          <cell r="H816" t="str">
            <v>DNIT 025/2004-ES</v>
          </cell>
        </row>
        <row r="817">
          <cell r="A817" t="str">
            <v>2 S 04 211 05</v>
          </cell>
          <cell r="B817" t="str">
            <v>-</v>
          </cell>
          <cell r="C817" t="str">
            <v>Boca BDCC 1,50 x 1,50 m esc.=15</v>
          </cell>
          <cell r="D817" t="str">
            <v>und</v>
          </cell>
          <cell r="H817" t="str">
            <v>DNIT 025/2004-ES</v>
          </cell>
        </row>
        <row r="818">
          <cell r="A818" t="str">
            <v>2 S 04 211 06</v>
          </cell>
          <cell r="B818" t="str">
            <v>-</v>
          </cell>
          <cell r="C818" t="str">
            <v>Boca BDCC 2,00 x 2,00 m esc=15</v>
          </cell>
          <cell r="D818" t="str">
            <v>und</v>
          </cell>
          <cell r="H818" t="str">
            <v>DNIT 025/2004-ES</v>
          </cell>
        </row>
        <row r="819">
          <cell r="A819" t="str">
            <v>2 S 04 211 07</v>
          </cell>
          <cell r="B819" t="str">
            <v>-</v>
          </cell>
          <cell r="C819" t="str">
            <v>Boca BDCC 2,50 x 2,50 m esc=15</v>
          </cell>
          <cell r="D819" t="str">
            <v>und</v>
          </cell>
          <cell r="H819" t="str">
            <v>DNIT 025/2004-ES</v>
          </cell>
        </row>
        <row r="820">
          <cell r="A820" t="str">
            <v>2 S 04 211 08</v>
          </cell>
          <cell r="B820" t="str">
            <v>-</v>
          </cell>
          <cell r="C820" t="str">
            <v>Boca BDCC 3,00 x 3,00 m esc=15</v>
          </cell>
          <cell r="D820" t="str">
            <v>und</v>
          </cell>
          <cell r="H820" t="str">
            <v>DNIT 025/2004-ES</v>
          </cell>
        </row>
        <row r="821">
          <cell r="A821" t="str">
            <v>2 S 04 211 09</v>
          </cell>
          <cell r="B821" t="str">
            <v>-</v>
          </cell>
          <cell r="C821" t="str">
            <v>Boca BDCC 1,50 x 1,50 m - esc.=30</v>
          </cell>
          <cell r="D821" t="str">
            <v>und</v>
          </cell>
          <cell r="H821" t="str">
            <v>DNIT 025/2004-ES</v>
          </cell>
        </row>
        <row r="822">
          <cell r="A822" t="str">
            <v>2 S 04 211 10</v>
          </cell>
          <cell r="B822" t="str">
            <v>-</v>
          </cell>
          <cell r="C822" t="str">
            <v>Boca BDCC 2,00 x 2,00 m esc=30</v>
          </cell>
          <cell r="D822" t="str">
            <v>und</v>
          </cell>
          <cell r="H822" t="str">
            <v>DNIT 025/2004-ES</v>
          </cell>
        </row>
        <row r="823">
          <cell r="A823" t="str">
            <v>2 S 04 211 11</v>
          </cell>
          <cell r="B823" t="str">
            <v>-</v>
          </cell>
          <cell r="C823" t="str">
            <v>Boca BDCC 2,50 x 2,50 m esc.=30</v>
          </cell>
          <cell r="D823" t="str">
            <v>und</v>
          </cell>
          <cell r="H823" t="str">
            <v>DNIT 025/2004-ES</v>
          </cell>
        </row>
        <row r="824">
          <cell r="A824" t="str">
            <v>2 S 04 211 12</v>
          </cell>
          <cell r="B824" t="str">
            <v>-</v>
          </cell>
          <cell r="C824" t="str">
            <v>Boca BDCC 3,00 x 3,00 m esc=30</v>
          </cell>
          <cell r="D824" t="str">
            <v>und</v>
          </cell>
          <cell r="H824" t="str">
            <v>DNIT 025/2004-ES</v>
          </cell>
        </row>
        <row r="825">
          <cell r="A825" t="str">
            <v>2 S 04 211 13</v>
          </cell>
          <cell r="B825" t="str">
            <v>-</v>
          </cell>
          <cell r="C825" t="str">
            <v>Boca BDCC 1,50 x 1,50 m esc=45</v>
          </cell>
          <cell r="D825" t="str">
            <v>Und</v>
          </cell>
          <cell r="H825" t="str">
            <v>DNIT 025/2004-ES</v>
          </cell>
        </row>
        <row r="826">
          <cell r="A826" t="str">
            <v>2 S 04 211 14</v>
          </cell>
          <cell r="B826" t="str">
            <v>-</v>
          </cell>
          <cell r="C826" t="str">
            <v>Boca BDCC 2,00 x 2,00 m esc=45</v>
          </cell>
          <cell r="D826" t="str">
            <v>Und</v>
          </cell>
          <cell r="H826" t="str">
            <v>DNIT 025/2004-ES</v>
          </cell>
        </row>
        <row r="827">
          <cell r="A827" t="str">
            <v>2 S 04 211 15</v>
          </cell>
          <cell r="B827" t="str">
            <v>-</v>
          </cell>
          <cell r="C827" t="str">
            <v>Boca BDCC 2,50 x 2,50 m esc=45</v>
          </cell>
          <cell r="D827" t="str">
            <v>Und</v>
          </cell>
          <cell r="H827" t="str">
            <v>DNIT 025/2004-ES</v>
          </cell>
        </row>
        <row r="828">
          <cell r="A828" t="str">
            <v>2 S 04 211 16</v>
          </cell>
          <cell r="B828" t="str">
            <v>-</v>
          </cell>
          <cell r="C828" t="str">
            <v>Boca BDCC 3,00x3,00m - esc=45</v>
          </cell>
          <cell r="D828" t="str">
            <v>Und</v>
          </cell>
          <cell r="H828" t="str">
            <v>DNIT 025/2004-ES</v>
          </cell>
        </row>
        <row r="829">
          <cell r="A829" t="str">
            <v>2 S 04 211 51</v>
          </cell>
          <cell r="B829" t="str">
            <v>-</v>
          </cell>
          <cell r="C829" t="str">
            <v>Boca BDCC 1,50 x 1,50 m normal AC/BC</v>
          </cell>
          <cell r="D829" t="str">
            <v>Und</v>
          </cell>
          <cell r="H829" t="str">
            <v>DNIT 025/2004-ES</v>
          </cell>
        </row>
        <row r="830">
          <cell r="A830" t="str">
            <v>2 S 04 211 52</v>
          </cell>
          <cell r="B830" t="str">
            <v>-</v>
          </cell>
          <cell r="C830" t="str">
            <v>Boca BDCC 2,00 x 2,00 m normal AC/BC</v>
          </cell>
          <cell r="D830" t="str">
            <v>Und</v>
          </cell>
          <cell r="H830" t="str">
            <v>DNIT 025/2004-ES</v>
          </cell>
        </row>
        <row r="831">
          <cell r="A831" t="str">
            <v>2 S 04 211 53</v>
          </cell>
          <cell r="B831" t="str">
            <v>-</v>
          </cell>
          <cell r="C831" t="str">
            <v>Boca BDCC 2,50 x 2,50 m normal AC/BC</v>
          </cell>
          <cell r="D831" t="str">
            <v>Und</v>
          </cell>
          <cell r="H831" t="str">
            <v>DNIT 025/2004-ES</v>
          </cell>
        </row>
        <row r="832">
          <cell r="A832" t="str">
            <v>2 S 04 211 54</v>
          </cell>
          <cell r="B832" t="str">
            <v>-</v>
          </cell>
          <cell r="C832" t="str">
            <v>Boca BDCC 3,00 x 3,00 m normal AC/BC</v>
          </cell>
          <cell r="D832" t="str">
            <v>Und</v>
          </cell>
          <cell r="H832" t="str">
            <v>DNIT 025/2004-ES</v>
          </cell>
        </row>
        <row r="833">
          <cell r="A833" t="str">
            <v>2 S 04 211 55</v>
          </cell>
          <cell r="B833" t="str">
            <v>-</v>
          </cell>
          <cell r="C833" t="str">
            <v>Boca BDCC 1,50 x 1,50 m esc=15 AC/BC</v>
          </cell>
          <cell r="D833" t="str">
            <v>Und</v>
          </cell>
          <cell r="H833" t="str">
            <v>DNIT 025/2004-ES</v>
          </cell>
        </row>
        <row r="834">
          <cell r="A834" t="str">
            <v>2 S 04 211 56</v>
          </cell>
          <cell r="B834" t="str">
            <v>-</v>
          </cell>
          <cell r="C834" t="str">
            <v>Boca BDCC 2,00 x 2,00 m esc=15 AC/BC</v>
          </cell>
          <cell r="D834" t="str">
            <v>Und</v>
          </cell>
          <cell r="H834" t="str">
            <v>DNIT 025/2004-ES</v>
          </cell>
        </row>
        <row r="835">
          <cell r="A835" t="str">
            <v>2 S 04 211 57</v>
          </cell>
          <cell r="B835" t="str">
            <v>-</v>
          </cell>
          <cell r="C835" t="str">
            <v>Boca BDCC 2,50 x 2,50 m esc=15 AC/BC</v>
          </cell>
          <cell r="D835" t="str">
            <v>Und</v>
          </cell>
          <cell r="H835" t="str">
            <v>DNIT 025/2004-ES</v>
          </cell>
        </row>
        <row r="836">
          <cell r="A836" t="str">
            <v>2 S 04 211 58</v>
          </cell>
          <cell r="B836" t="str">
            <v>-</v>
          </cell>
          <cell r="C836" t="str">
            <v>Boca BDCC 3,00 x 3,00 m esc=15 AC/BC</v>
          </cell>
          <cell r="D836" t="str">
            <v>Und</v>
          </cell>
          <cell r="H836" t="str">
            <v>DNIT 025/2004-ES</v>
          </cell>
        </row>
        <row r="837">
          <cell r="A837" t="str">
            <v>2 S 04 211 59</v>
          </cell>
          <cell r="B837" t="str">
            <v>-</v>
          </cell>
          <cell r="C837" t="str">
            <v>Boca BDCC 1,50 x 1,50 m esc=30 AC/BC</v>
          </cell>
          <cell r="D837" t="str">
            <v>Und</v>
          </cell>
          <cell r="H837" t="str">
            <v>DNIT 025/2004-ES</v>
          </cell>
        </row>
        <row r="838">
          <cell r="A838" t="str">
            <v>2 S 04 211 60</v>
          </cell>
          <cell r="B838" t="str">
            <v>-</v>
          </cell>
          <cell r="C838" t="str">
            <v>Boca BDCC 2,00 x 2,00 m esc=30 AC/BC</v>
          </cell>
          <cell r="D838" t="str">
            <v>Und</v>
          </cell>
          <cell r="H838" t="str">
            <v>DNIT 025/2004-ES</v>
          </cell>
        </row>
        <row r="839">
          <cell r="A839" t="str">
            <v>2 S 04 211 61</v>
          </cell>
          <cell r="B839" t="str">
            <v>-</v>
          </cell>
          <cell r="C839" t="str">
            <v>Boca BDCC 2,50 x 2,50 m - esc=30 AC/BC</v>
          </cell>
          <cell r="D839" t="str">
            <v>Und</v>
          </cell>
          <cell r="H839" t="str">
            <v>DNIT 025/2004-ES</v>
          </cell>
        </row>
        <row r="840">
          <cell r="A840" t="str">
            <v>2 S 04 211 62</v>
          </cell>
          <cell r="B840" t="str">
            <v>-</v>
          </cell>
          <cell r="C840" t="str">
            <v>Boca BDCC 3,00 x 3,00 m - esc=30 AC/BC</v>
          </cell>
          <cell r="D840" t="str">
            <v>Und</v>
          </cell>
          <cell r="H840" t="str">
            <v>DNIT 025/2004-ES</v>
          </cell>
        </row>
        <row r="841">
          <cell r="A841" t="str">
            <v>2 S 04 211 63</v>
          </cell>
          <cell r="B841" t="str">
            <v>-</v>
          </cell>
          <cell r="C841" t="str">
            <v>Boca BDCC 1,50 x 1,50 m - esc=45 AC/BC</v>
          </cell>
          <cell r="D841" t="str">
            <v>Und</v>
          </cell>
          <cell r="H841" t="str">
            <v>DNIT 025/2004-ES</v>
          </cell>
        </row>
        <row r="842">
          <cell r="A842" t="str">
            <v>2 S 04 211 64</v>
          </cell>
          <cell r="B842" t="str">
            <v>-</v>
          </cell>
          <cell r="C842" t="str">
            <v>Boca BDCC 2,00 x 2,00 m - esc=45 AC/BC</v>
          </cell>
          <cell r="D842" t="str">
            <v>Und</v>
          </cell>
          <cell r="H842" t="str">
            <v>DNIT 025/2004-ES</v>
          </cell>
        </row>
        <row r="843">
          <cell r="A843" t="str">
            <v>2 S 04 211 65</v>
          </cell>
          <cell r="B843" t="str">
            <v>-</v>
          </cell>
          <cell r="C843" t="str">
            <v>Boca BDCC 2,50 x 2,50 m - esc=45 AC/BC</v>
          </cell>
          <cell r="D843" t="str">
            <v>Und</v>
          </cell>
          <cell r="H843" t="str">
            <v>DNIT 025/2004-ES</v>
          </cell>
        </row>
        <row r="844">
          <cell r="A844" t="str">
            <v>2 S 04 211 66</v>
          </cell>
          <cell r="B844" t="str">
            <v>-</v>
          </cell>
          <cell r="C844" t="str">
            <v>Boca BDCC 3,00 x 3,00 m - esc=45 AC/BC</v>
          </cell>
          <cell r="D844" t="str">
            <v>Und</v>
          </cell>
          <cell r="H844" t="str">
            <v>DNIT 025/2004-ES</v>
          </cell>
        </row>
        <row r="845">
          <cell r="A845" t="str">
            <v>2 S 04 220 01</v>
          </cell>
          <cell r="B845" t="str">
            <v>-</v>
          </cell>
          <cell r="C845" t="str">
            <v>Corpo BTCC 1,50 x 1,50 m alt. 0 a 1,00 m</v>
          </cell>
          <cell r="D845" t="str">
            <v>m</v>
          </cell>
          <cell r="H845" t="str">
            <v>DNIT 025/2004-ES</v>
          </cell>
        </row>
        <row r="846">
          <cell r="A846" t="str">
            <v>2 S 04 220 02</v>
          </cell>
          <cell r="B846" t="str">
            <v>-</v>
          </cell>
          <cell r="C846" t="str">
            <v>Corpo BTCC 2,00 x 2,00 m alt. 0 a 1,00 m</v>
          </cell>
          <cell r="D846" t="str">
            <v>m</v>
          </cell>
          <cell r="H846" t="str">
            <v>DNIT 025/2004-ES</v>
          </cell>
        </row>
        <row r="847">
          <cell r="A847" t="str">
            <v>2 S 04 220 03</v>
          </cell>
          <cell r="B847" t="str">
            <v>-</v>
          </cell>
          <cell r="C847" t="str">
            <v>Corpo BTCC 2,50 x 2,50 m alt. 0 a 1,00 m</v>
          </cell>
          <cell r="D847" t="str">
            <v>m</v>
          </cell>
          <cell r="H847" t="str">
            <v>DNIT 025/2004-ES</v>
          </cell>
        </row>
        <row r="848">
          <cell r="A848" t="str">
            <v>2 S 04 220 04</v>
          </cell>
          <cell r="B848" t="str">
            <v>-</v>
          </cell>
          <cell r="C848" t="str">
            <v>Corpo BTCC 3,00 x 3,00 m alt. 0 a 1,00 m</v>
          </cell>
          <cell r="D848" t="str">
            <v>m</v>
          </cell>
          <cell r="H848" t="str">
            <v>DNIT 025/2004-ES</v>
          </cell>
        </row>
        <row r="849">
          <cell r="A849" t="str">
            <v>2 S 04 220 05</v>
          </cell>
          <cell r="B849" t="str">
            <v>-</v>
          </cell>
          <cell r="C849" t="str">
            <v>Corpo BTCC 1,50 x 1,50 m alt. 1,00 a 2,50 m</v>
          </cell>
          <cell r="D849" t="str">
            <v>m</v>
          </cell>
          <cell r="H849" t="str">
            <v>DNIT 025/2004-ES</v>
          </cell>
        </row>
        <row r="850">
          <cell r="A850" t="str">
            <v>2 S 04 220 06</v>
          </cell>
          <cell r="B850" t="str">
            <v>-</v>
          </cell>
          <cell r="C850" t="str">
            <v>Corpo BTCC 2,00 x 2,00 m alt. 1,00 a 2,50 m</v>
          </cell>
          <cell r="D850" t="str">
            <v>m</v>
          </cell>
          <cell r="H850" t="str">
            <v>DNIT 025/2004-ES</v>
          </cell>
        </row>
        <row r="851">
          <cell r="A851" t="str">
            <v>2 S 04 220 07</v>
          </cell>
          <cell r="B851" t="str">
            <v>-</v>
          </cell>
          <cell r="C851" t="str">
            <v>Corpo BTCC 2,50 a 2,50 m alt. 1,00 a 2,50 m</v>
          </cell>
          <cell r="D851" t="str">
            <v>m</v>
          </cell>
          <cell r="H851" t="str">
            <v>DNIT 025/2004-ES</v>
          </cell>
        </row>
        <row r="852">
          <cell r="A852" t="str">
            <v>2 S 04 220 08</v>
          </cell>
          <cell r="B852" t="str">
            <v>-</v>
          </cell>
          <cell r="C852" t="str">
            <v>Corpo BTCC 3,00 x 3,00 m alt. 1,00 a 2,50 m</v>
          </cell>
          <cell r="D852" t="str">
            <v>m</v>
          </cell>
          <cell r="H852" t="str">
            <v>DNIT 025/2004-ES</v>
          </cell>
        </row>
        <row r="853">
          <cell r="A853" t="str">
            <v>2 S 04 220 09</v>
          </cell>
          <cell r="B853" t="str">
            <v>-</v>
          </cell>
          <cell r="C853" t="str">
            <v>Corpo BTCC 1,50 x 1,50 m alt. 2,50 a 5,00 m</v>
          </cell>
          <cell r="D853" t="str">
            <v>m</v>
          </cell>
          <cell r="H853" t="str">
            <v>DNIT 025/2004-ES</v>
          </cell>
        </row>
        <row r="854">
          <cell r="A854" t="str">
            <v>2 S 04 220 10</v>
          </cell>
          <cell r="B854" t="str">
            <v>-</v>
          </cell>
          <cell r="C854" t="str">
            <v>Corpo BTCC 2,00 x 2,00 m alt. 2,50 a 5,00 m</v>
          </cell>
          <cell r="D854" t="str">
            <v>m</v>
          </cell>
          <cell r="H854" t="str">
            <v>DNIT 025/2004-ES</v>
          </cell>
        </row>
        <row r="855">
          <cell r="A855" t="str">
            <v>2 S 04 220 11</v>
          </cell>
          <cell r="B855" t="str">
            <v>-</v>
          </cell>
          <cell r="C855" t="str">
            <v>Corpo BTCC 2,50 x 2,50 m alt. 2,50 a 5,00 m</v>
          </cell>
          <cell r="D855" t="str">
            <v>m</v>
          </cell>
          <cell r="H855" t="str">
            <v>DNIT 025/2004-ES</v>
          </cell>
        </row>
        <row r="856">
          <cell r="A856" t="str">
            <v>2 S 04 220 12</v>
          </cell>
          <cell r="B856" t="str">
            <v>-</v>
          </cell>
          <cell r="C856" t="str">
            <v>Corpo BTCC 3,00 x 3,00 m alt. 2,50 a 5,00 m</v>
          </cell>
          <cell r="D856" t="str">
            <v>m</v>
          </cell>
          <cell r="H856" t="str">
            <v>DNIT 025/2004-ES</v>
          </cell>
        </row>
        <row r="857">
          <cell r="A857" t="str">
            <v>2 S 04 220 13</v>
          </cell>
          <cell r="B857" t="str">
            <v>-</v>
          </cell>
          <cell r="C857" t="str">
            <v>Corpo BTCC 1,50 x 1,50 m alt. 5,00 a 7,50 m</v>
          </cell>
          <cell r="D857" t="str">
            <v>m</v>
          </cell>
          <cell r="H857" t="str">
            <v>DNIT 025/2004-ES</v>
          </cell>
        </row>
        <row r="858">
          <cell r="A858" t="str">
            <v>2 S 04 220 14</v>
          </cell>
          <cell r="B858" t="str">
            <v>-</v>
          </cell>
          <cell r="C858" t="str">
            <v>Corpo BTCC 2,00 x 2,00 m alt. 5,00 a 7,50 m</v>
          </cell>
          <cell r="D858" t="str">
            <v>m</v>
          </cell>
          <cell r="H858" t="str">
            <v>DNIT 025/2004-ES</v>
          </cell>
        </row>
        <row r="859">
          <cell r="A859" t="str">
            <v>2 S 04 220 15</v>
          </cell>
          <cell r="B859" t="str">
            <v>-</v>
          </cell>
          <cell r="C859" t="str">
            <v>Corpo BTCC 2,50 x 2,50 m alt. 5,00 a 7,50 m</v>
          </cell>
          <cell r="D859" t="str">
            <v>m</v>
          </cell>
          <cell r="H859" t="str">
            <v>DNIT 025/2004-ES</v>
          </cell>
        </row>
        <row r="860">
          <cell r="A860" t="str">
            <v>2 S 04 220 16</v>
          </cell>
          <cell r="B860" t="str">
            <v>-</v>
          </cell>
          <cell r="C860" t="str">
            <v>Corpo BTCC 3,00 x 3,00 m alt. 5,00 a 7,50 m</v>
          </cell>
          <cell r="D860" t="str">
            <v>m</v>
          </cell>
          <cell r="H860" t="str">
            <v>DNIT 025/2004-ES</v>
          </cell>
        </row>
        <row r="861">
          <cell r="A861" t="str">
            <v>2 S 04 220 17</v>
          </cell>
          <cell r="B861" t="str">
            <v>-</v>
          </cell>
          <cell r="C861" t="str">
            <v>Corpo BTCC 1,50 x 1,50 m alt. 7,50 a 10,00 m</v>
          </cell>
          <cell r="D861" t="str">
            <v>m</v>
          </cell>
          <cell r="H861" t="str">
            <v>DNIT 025/2004-ES</v>
          </cell>
        </row>
        <row r="862">
          <cell r="A862" t="str">
            <v>2 S 04 220 18</v>
          </cell>
          <cell r="B862" t="str">
            <v>-</v>
          </cell>
          <cell r="C862" t="str">
            <v>Corpo BTCC 2,00 x 2,00 m alt. 7,50 m a 10,00 m</v>
          </cell>
          <cell r="D862" t="str">
            <v>m</v>
          </cell>
          <cell r="H862" t="str">
            <v>DNIT 025/2004-ES</v>
          </cell>
        </row>
        <row r="863">
          <cell r="A863" t="str">
            <v>2 S 04 220 19</v>
          </cell>
          <cell r="B863" t="str">
            <v>-</v>
          </cell>
          <cell r="C863" t="str">
            <v>Corpo BTCC 2,50 x 2,50 m alt. 7,50 a 10,00 m</v>
          </cell>
          <cell r="D863" t="str">
            <v>m</v>
          </cell>
          <cell r="H863" t="str">
            <v>DNIT 025/2004-ES</v>
          </cell>
        </row>
        <row r="864">
          <cell r="A864" t="str">
            <v>2 S 04 220 20</v>
          </cell>
          <cell r="B864" t="str">
            <v>-</v>
          </cell>
          <cell r="C864" t="str">
            <v>Corpo BTCC 3,00 x 3,00 m alt 7,50 a 10,00 m</v>
          </cell>
          <cell r="D864" t="str">
            <v>m</v>
          </cell>
          <cell r="H864" t="str">
            <v>DNIT 025/2004-ES</v>
          </cell>
        </row>
        <row r="865">
          <cell r="A865" t="str">
            <v>2 S 04 220 21</v>
          </cell>
          <cell r="B865" t="str">
            <v>-</v>
          </cell>
          <cell r="C865" t="str">
            <v>Corpo BTCC 1,50 x 1,50 m alt. 10,00 a 12,50 m</v>
          </cell>
          <cell r="D865" t="str">
            <v>m</v>
          </cell>
          <cell r="H865" t="str">
            <v>DNIT 025/2004-ES</v>
          </cell>
        </row>
        <row r="866">
          <cell r="A866" t="str">
            <v>2 S 04 220 22</v>
          </cell>
          <cell r="B866" t="str">
            <v>-</v>
          </cell>
          <cell r="C866" t="str">
            <v>Corpo BTCC 2,00 x 2,00 m alt. 10,00 a 12,50 m</v>
          </cell>
          <cell r="D866" t="str">
            <v>m</v>
          </cell>
          <cell r="H866" t="str">
            <v>DNIT 025/2004-ES</v>
          </cell>
        </row>
        <row r="867">
          <cell r="A867" t="str">
            <v>2 S 04 220 23</v>
          </cell>
          <cell r="B867" t="str">
            <v>-</v>
          </cell>
          <cell r="C867" t="str">
            <v>Corpo BTCC 2,50 x 2,50 m alt. 10,00 a 12,50 m</v>
          </cell>
          <cell r="D867" t="str">
            <v>m</v>
          </cell>
          <cell r="H867" t="str">
            <v>DNIT 025/2004-ES</v>
          </cell>
        </row>
        <row r="868">
          <cell r="A868" t="str">
            <v>2 S 04 220 24</v>
          </cell>
          <cell r="B868" t="str">
            <v>-</v>
          </cell>
          <cell r="C868" t="str">
            <v>Corpo BTCC 3,00 x 3,00 m alt. 10,00 a 12,50 m</v>
          </cell>
          <cell r="D868" t="str">
            <v>m</v>
          </cell>
          <cell r="H868" t="str">
            <v>DNIT 025/2004-ES</v>
          </cell>
        </row>
        <row r="869">
          <cell r="A869" t="str">
            <v>2 S 04 220 25</v>
          </cell>
          <cell r="B869" t="str">
            <v>-</v>
          </cell>
          <cell r="C869" t="str">
            <v>Corpo BTCC 1,50 x 1,50 m alt. 12,50 a 15,00 m</v>
          </cell>
          <cell r="D869" t="str">
            <v>m</v>
          </cell>
          <cell r="H869" t="str">
            <v>DNIT 025/2004-ES</v>
          </cell>
        </row>
        <row r="870">
          <cell r="A870" t="str">
            <v>2 S 04 220 26</v>
          </cell>
          <cell r="B870" t="str">
            <v>-</v>
          </cell>
          <cell r="C870" t="str">
            <v>Corpo BTCC 2,00 x 2,00 m alt. 12,50 a 15,00 m</v>
          </cell>
          <cell r="D870" t="str">
            <v>m</v>
          </cell>
          <cell r="H870" t="str">
            <v>DNIT 025/2004-ES</v>
          </cell>
        </row>
        <row r="871">
          <cell r="A871" t="str">
            <v>2 S 04 220 27</v>
          </cell>
          <cell r="B871" t="str">
            <v>-</v>
          </cell>
          <cell r="C871" t="str">
            <v>Corpo BTCC 2,50 x 2,50 m alt. 12,50 a 15,00 m</v>
          </cell>
          <cell r="D871" t="str">
            <v>m</v>
          </cell>
          <cell r="H871" t="str">
            <v>DNIT 025/2004-ES</v>
          </cell>
        </row>
        <row r="872">
          <cell r="A872" t="str">
            <v>2 S 04 220 28</v>
          </cell>
          <cell r="B872" t="str">
            <v>-</v>
          </cell>
          <cell r="C872" t="str">
            <v>Corpo BTCC 3,00 x 3,00 m alt. 12,50 a 15,00 m</v>
          </cell>
          <cell r="D872" t="str">
            <v>m</v>
          </cell>
          <cell r="H872" t="str">
            <v>DNIT 025/2004-ES</v>
          </cell>
        </row>
        <row r="873">
          <cell r="A873" t="str">
            <v>2 S 04 220 51</v>
          </cell>
          <cell r="B873" t="str">
            <v>-</v>
          </cell>
          <cell r="C873" t="str">
            <v>Corpo BTCC 1,50 x 1,50 m alt. 0 a 1,00 m AC/BC</v>
          </cell>
          <cell r="D873" t="str">
            <v>m</v>
          </cell>
          <cell r="H873" t="str">
            <v>DNIT 025/2004-ES</v>
          </cell>
        </row>
        <row r="874">
          <cell r="A874" t="str">
            <v>2 S 04 220 52</v>
          </cell>
          <cell r="B874" t="str">
            <v>-</v>
          </cell>
          <cell r="C874" t="str">
            <v>Corpo BTCC 2,00 x 2,00 m alt. 0 a 1,00 m AC/BC</v>
          </cell>
          <cell r="D874" t="str">
            <v>m</v>
          </cell>
          <cell r="H874" t="str">
            <v>DNIT 025/2004-ES</v>
          </cell>
        </row>
        <row r="875">
          <cell r="A875" t="str">
            <v>2 S 04 220 53</v>
          </cell>
          <cell r="B875" t="str">
            <v>-</v>
          </cell>
          <cell r="C875" t="str">
            <v>Corpo BTCC 2,50 x 2,50 m alt. 0 a 1,00 m AC/BC</v>
          </cell>
          <cell r="D875" t="str">
            <v>m</v>
          </cell>
          <cell r="H875" t="str">
            <v>DNIT 025/2004-ES</v>
          </cell>
        </row>
        <row r="876">
          <cell r="A876" t="str">
            <v>2 S 04 220 54</v>
          </cell>
          <cell r="B876" t="str">
            <v>-</v>
          </cell>
          <cell r="C876" t="str">
            <v>Corpo BTCC 3,00 x 3,00 m alt. 0 a 1,00 m AC/BC</v>
          </cell>
          <cell r="D876" t="str">
            <v>m</v>
          </cell>
          <cell r="H876" t="str">
            <v>DNIT 025/2004-ES</v>
          </cell>
        </row>
        <row r="877">
          <cell r="A877" t="str">
            <v>2 S 04 220 55</v>
          </cell>
          <cell r="B877" t="str">
            <v>-</v>
          </cell>
          <cell r="C877" t="str">
            <v>Corpo BTCC 1,50 x 1,50 m alt. 1,00 a 2,50 m AC/BC</v>
          </cell>
          <cell r="D877" t="str">
            <v>m</v>
          </cell>
          <cell r="H877" t="str">
            <v>DNIT 025/2004-ES</v>
          </cell>
        </row>
        <row r="878">
          <cell r="A878" t="str">
            <v>2 S 04 220 56</v>
          </cell>
          <cell r="B878" t="str">
            <v>-</v>
          </cell>
          <cell r="C878" t="str">
            <v>Corpo BTCC 2,00 x 2,00 m alt. 1,00 a 2,50 m AC/BC</v>
          </cell>
          <cell r="D878" t="str">
            <v>m</v>
          </cell>
          <cell r="H878" t="str">
            <v>DNIT 025/2004-ES</v>
          </cell>
        </row>
        <row r="879">
          <cell r="A879" t="str">
            <v>2 S 04 220 57</v>
          </cell>
          <cell r="B879" t="str">
            <v>-</v>
          </cell>
          <cell r="C879" t="str">
            <v>Corpo BTCC 2,50 x 2,50 m alt. 1,00 a 2,50 m AC/BC</v>
          </cell>
          <cell r="D879" t="str">
            <v>m</v>
          </cell>
          <cell r="H879" t="str">
            <v>DNIT 025/2004-ES</v>
          </cell>
        </row>
        <row r="880">
          <cell r="A880" t="str">
            <v>2 S 04 220 58</v>
          </cell>
          <cell r="B880" t="str">
            <v>-</v>
          </cell>
          <cell r="C880" t="str">
            <v>Corpo BTCC 3,00 x 3,00 m alt. 1,00 a 2,50 m AC/BC</v>
          </cell>
          <cell r="D880" t="str">
            <v>m</v>
          </cell>
          <cell r="H880" t="str">
            <v>DNIT 025/2004-ES</v>
          </cell>
        </row>
        <row r="881">
          <cell r="A881" t="str">
            <v>2 S 04 220 59</v>
          </cell>
          <cell r="B881" t="str">
            <v>-</v>
          </cell>
          <cell r="C881" t="str">
            <v>Corpo BTCC 1,50 x 1,50 m alt. 2,50 a 5,00 m AC/BC</v>
          </cell>
          <cell r="D881" t="str">
            <v>m</v>
          </cell>
          <cell r="H881" t="str">
            <v>DNIT 025/2004-ES</v>
          </cell>
        </row>
        <row r="882">
          <cell r="A882" t="str">
            <v>2 S 04 220 60</v>
          </cell>
          <cell r="B882" t="str">
            <v>-</v>
          </cell>
          <cell r="C882" t="str">
            <v>Corpo BTCC 2,00 x 2,00 m alt. 2,50 a 5,00 m AC/BC</v>
          </cell>
          <cell r="D882" t="str">
            <v>m</v>
          </cell>
          <cell r="H882" t="str">
            <v>DNIT 025/2004-ES</v>
          </cell>
        </row>
        <row r="883">
          <cell r="A883" t="str">
            <v>2 S 04 220 61</v>
          </cell>
          <cell r="B883" t="str">
            <v>-</v>
          </cell>
          <cell r="C883" t="str">
            <v>Corpo BTCC 2,50 x 2,50 m alt. 2,50 a 5,00 m AC/BC</v>
          </cell>
          <cell r="D883" t="str">
            <v>m</v>
          </cell>
          <cell r="H883" t="str">
            <v>DNIT 025/2004-ES</v>
          </cell>
        </row>
        <row r="884">
          <cell r="A884" t="str">
            <v>2 S 04 220 62</v>
          </cell>
          <cell r="B884" t="str">
            <v>-</v>
          </cell>
          <cell r="C884" t="str">
            <v>Corpo BTCC 3,00 x 3,00 m alt. 2,50 a 5,00 m AC/BC</v>
          </cell>
          <cell r="D884" t="str">
            <v>m</v>
          </cell>
          <cell r="H884" t="str">
            <v>DNIT 025/2004-ES</v>
          </cell>
        </row>
        <row r="885">
          <cell r="A885" t="str">
            <v>2 S 04 220 63</v>
          </cell>
          <cell r="B885" t="str">
            <v>-</v>
          </cell>
          <cell r="C885" t="str">
            <v>Corpo BTCC 1,50 x 1,50 m alt. 5,00 a 7,50 m AC/BC</v>
          </cell>
          <cell r="D885" t="str">
            <v>m</v>
          </cell>
          <cell r="H885" t="str">
            <v>DNIT 025/2004-ES</v>
          </cell>
        </row>
        <row r="886">
          <cell r="A886" t="str">
            <v>2 S 04 220 64</v>
          </cell>
          <cell r="B886" t="str">
            <v>-</v>
          </cell>
          <cell r="C886" t="str">
            <v>Corpo BTCC 2,00 x 2,00 m alt. 5,00 a 7,50 m AC/BC</v>
          </cell>
          <cell r="D886" t="str">
            <v>m</v>
          </cell>
          <cell r="H886" t="str">
            <v>DNIT 025/2004-ES</v>
          </cell>
        </row>
        <row r="887">
          <cell r="A887" t="str">
            <v>2 S 04 220 65</v>
          </cell>
          <cell r="B887" t="str">
            <v>-</v>
          </cell>
          <cell r="C887" t="str">
            <v>Corpo BTCC 2,50 x 2,50 m alt. 5,00 a 7,50 m AC/BC</v>
          </cell>
          <cell r="D887" t="str">
            <v>m</v>
          </cell>
          <cell r="H887" t="str">
            <v>DNIT 025/2004-ES</v>
          </cell>
        </row>
        <row r="888">
          <cell r="A888" t="str">
            <v>2 S 04 220 66</v>
          </cell>
          <cell r="B888" t="str">
            <v>-</v>
          </cell>
          <cell r="C888" t="str">
            <v>Corpo BTCC 3,00 x 3,00 m alt. 5,00 a 7,50 m AC/BC</v>
          </cell>
          <cell r="D888" t="str">
            <v>m</v>
          </cell>
          <cell r="H888" t="str">
            <v>DNIT 025/2004-ES</v>
          </cell>
        </row>
        <row r="889">
          <cell r="A889" t="str">
            <v>2 S 04 220 67</v>
          </cell>
          <cell r="B889" t="str">
            <v>-</v>
          </cell>
          <cell r="C889" t="str">
            <v>Corpo BTCC 1,50 x 1,50 m alt. 7,50 a 10,00 m AC/BC</v>
          </cell>
          <cell r="D889" t="str">
            <v>m</v>
          </cell>
          <cell r="H889" t="str">
            <v>DNIT 025/2004-ES</v>
          </cell>
        </row>
        <row r="890">
          <cell r="A890" t="str">
            <v>2 S 04 220 68</v>
          </cell>
          <cell r="B890" t="str">
            <v>-</v>
          </cell>
          <cell r="C890" t="str">
            <v>Corpo BTCC 2,00 x 2,00 m alt. 7,50 a 10,00 m AC/BC</v>
          </cell>
          <cell r="D890" t="str">
            <v>m</v>
          </cell>
          <cell r="H890" t="str">
            <v>DNIT 025/2004-ES</v>
          </cell>
        </row>
        <row r="891">
          <cell r="A891" t="str">
            <v>2 S 04 220 69</v>
          </cell>
          <cell r="B891" t="str">
            <v>-</v>
          </cell>
          <cell r="C891" t="str">
            <v>Corpo BTCC 2,50 x 2,50 m alt. 7,50 a 10,00 m AC/BC</v>
          </cell>
          <cell r="D891" t="str">
            <v>m</v>
          </cell>
          <cell r="H891" t="str">
            <v>DNIT 025/2004-ES</v>
          </cell>
        </row>
        <row r="892">
          <cell r="A892" t="str">
            <v>2 S 04 220 70</v>
          </cell>
          <cell r="B892" t="str">
            <v>-</v>
          </cell>
          <cell r="C892" t="str">
            <v>Corpo BTCC 3,00 x 3,00 m alt. 7,50 a 10,00 m AC/BC</v>
          </cell>
          <cell r="D892" t="str">
            <v>m</v>
          </cell>
          <cell r="H892" t="str">
            <v>DNIT 025/2004-ES</v>
          </cell>
        </row>
        <row r="893">
          <cell r="A893" t="str">
            <v>2 S 04 220 71</v>
          </cell>
          <cell r="B893" t="str">
            <v>-</v>
          </cell>
          <cell r="C893" t="str">
            <v>Corpo BTCC 1,50 x 1,50 m alt.10,00 a 12,50 m AC/BC</v>
          </cell>
          <cell r="D893" t="str">
            <v>m</v>
          </cell>
          <cell r="H893" t="str">
            <v>DNIT 025/2004-ES</v>
          </cell>
        </row>
        <row r="894">
          <cell r="A894" t="str">
            <v>2 S 04 220 72</v>
          </cell>
          <cell r="B894" t="str">
            <v>-</v>
          </cell>
          <cell r="C894" t="str">
            <v>Corpo BTCC 2,00 x 2,00 m alt.10,00 a 12,50 m AC/BC</v>
          </cell>
          <cell r="D894" t="str">
            <v>m</v>
          </cell>
          <cell r="H894" t="str">
            <v>DNIT 025/2004-ES</v>
          </cell>
        </row>
        <row r="895">
          <cell r="A895" t="str">
            <v>2 S 04 220 73</v>
          </cell>
          <cell r="B895" t="str">
            <v>-</v>
          </cell>
          <cell r="C895" t="str">
            <v>Corpo BTCC 2,50 x 2,50 m alt.10,00 a 12,50 m AC/BC</v>
          </cell>
          <cell r="D895" t="str">
            <v>m</v>
          </cell>
          <cell r="H895" t="str">
            <v>DNIT 025/2004-ES</v>
          </cell>
        </row>
        <row r="896">
          <cell r="A896" t="str">
            <v>2 S 04 220 74</v>
          </cell>
          <cell r="B896" t="str">
            <v>-</v>
          </cell>
          <cell r="C896" t="str">
            <v>Corpo BTCC 3,00 x 3,00 m alt.10,00 a 12,50 m AC/BC</v>
          </cell>
          <cell r="D896" t="str">
            <v>m</v>
          </cell>
          <cell r="H896" t="str">
            <v>DNIT 025/2004-ES</v>
          </cell>
        </row>
        <row r="897">
          <cell r="A897" t="str">
            <v>2 S 04 220 75</v>
          </cell>
          <cell r="B897" t="str">
            <v>-</v>
          </cell>
          <cell r="C897" t="str">
            <v>Corpo BTCC 1,50 x 1,50 m alt.12,50 a 15,00 m AC/BC</v>
          </cell>
          <cell r="D897" t="str">
            <v>m</v>
          </cell>
          <cell r="H897" t="str">
            <v>DNIT 025/2004-ES</v>
          </cell>
        </row>
        <row r="898">
          <cell r="A898" t="str">
            <v>2 S 04 220 76</v>
          </cell>
          <cell r="B898" t="str">
            <v>-</v>
          </cell>
          <cell r="C898" t="str">
            <v>Corpo BTCC 2,00 x 2,00 m alt.12,50 a 15,00 m AC/BC</v>
          </cell>
          <cell r="D898" t="str">
            <v>m</v>
          </cell>
          <cell r="H898" t="str">
            <v>DNIT 025/2004-ES</v>
          </cell>
        </row>
        <row r="899">
          <cell r="A899" t="str">
            <v>2 S 04 220 77</v>
          </cell>
          <cell r="B899" t="str">
            <v>-</v>
          </cell>
          <cell r="C899" t="str">
            <v>Corpo BTCC 2,50 x 2,50 m alt.12,50 a 15,00 m AC/BC</v>
          </cell>
          <cell r="D899" t="str">
            <v>m</v>
          </cell>
          <cell r="H899" t="str">
            <v>DNIT 025/2004-ES</v>
          </cell>
        </row>
        <row r="900">
          <cell r="A900" t="str">
            <v>2 S 04 220 78</v>
          </cell>
          <cell r="B900" t="str">
            <v>-</v>
          </cell>
          <cell r="C900" t="str">
            <v>Corpo BTCC 3,00 x 3,00 m alt.12,50 a 15,00 m AC/BC</v>
          </cell>
          <cell r="D900" t="str">
            <v>m</v>
          </cell>
          <cell r="H900" t="str">
            <v>DNIT 025/2004-ES</v>
          </cell>
        </row>
        <row r="901">
          <cell r="A901" t="str">
            <v>2 S 04 221 01</v>
          </cell>
          <cell r="B901" t="str">
            <v>-</v>
          </cell>
          <cell r="C901" t="str">
            <v>Boca BTCC 1,50 x 1,50 m normal</v>
          </cell>
          <cell r="D901" t="str">
            <v>und</v>
          </cell>
          <cell r="H901" t="str">
            <v>DNIT 025/2004-ES</v>
          </cell>
        </row>
        <row r="902">
          <cell r="A902" t="str">
            <v>2 S 04 221 02</v>
          </cell>
          <cell r="B902" t="str">
            <v>-</v>
          </cell>
          <cell r="C902" t="str">
            <v>Boca BTCC 2,00 x 2,00 m normal</v>
          </cell>
          <cell r="D902" t="str">
            <v>und</v>
          </cell>
          <cell r="H902" t="str">
            <v>DNIT 025/2004-ES</v>
          </cell>
        </row>
        <row r="903">
          <cell r="A903" t="str">
            <v>2 S 04 221 03</v>
          </cell>
          <cell r="B903" t="str">
            <v>-</v>
          </cell>
          <cell r="C903" t="str">
            <v>Boca BTCC 2,50 x 2,50 m normal</v>
          </cell>
          <cell r="D903" t="str">
            <v>und</v>
          </cell>
          <cell r="H903" t="str">
            <v>DNIT 025/2004-ES</v>
          </cell>
        </row>
        <row r="904">
          <cell r="A904" t="str">
            <v>2 S 04 221 04</v>
          </cell>
          <cell r="B904" t="str">
            <v>-</v>
          </cell>
          <cell r="C904" t="str">
            <v>Boca BTCC 3,00 x 3,00 m normal</v>
          </cell>
          <cell r="D904" t="str">
            <v>und</v>
          </cell>
          <cell r="H904" t="str">
            <v>DNIT 025/2004-ES</v>
          </cell>
        </row>
        <row r="905">
          <cell r="A905" t="str">
            <v>2 S 04 221 05</v>
          </cell>
          <cell r="B905" t="str">
            <v>-</v>
          </cell>
          <cell r="C905" t="str">
            <v>Boca BTCC 1,50 x 1,50 m esc=15</v>
          </cell>
          <cell r="D905" t="str">
            <v>und</v>
          </cell>
          <cell r="H905" t="str">
            <v>DNIT 025/2004-ES</v>
          </cell>
        </row>
        <row r="906">
          <cell r="A906" t="str">
            <v>2 S 04 221 06</v>
          </cell>
          <cell r="B906" t="str">
            <v>-</v>
          </cell>
          <cell r="C906" t="str">
            <v>Boca BTCC 2,00 x 2,00 m esc=15</v>
          </cell>
          <cell r="D906" t="str">
            <v>und</v>
          </cell>
          <cell r="H906" t="str">
            <v>DNIT 025/2004-ES</v>
          </cell>
        </row>
        <row r="907">
          <cell r="A907" t="str">
            <v>2 S 04 221 07</v>
          </cell>
          <cell r="B907" t="str">
            <v>-</v>
          </cell>
          <cell r="C907" t="str">
            <v>Boca BTCC 2,50 x 2,50 m esc=15</v>
          </cell>
          <cell r="D907" t="str">
            <v>und</v>
          </cell>
          <cell r="H907" t="str">
            <v>DNIT 025/2004-ES</v>
          </cell>
        </row>
        <row r="908">
          <cell r="A908" t="str">
            <v>2 S 04 221 08</v>
          </cell>
          <cell r="B908" t="str">
            <v>-</v>
          </cell>
          <cell r="C908" t="str">
            <v>Boca BTCC 3,00 x 3,00 m esc=15</v>
          </cell>
          <cell r="D908" t="str">
            <v>und</v>
          </cell>
          <cell r="H908" t="str">
            <v>DNIT 025/2004-ES</v>
          </cell>
        </row>
        <row r="909">
          <cell r="A909" t="str">
            <v>2 S 04 221 09</v>
          </cell>
          <cell r="B909" t="str">
            <v>-</v>
          </cell>
          <cell r="C909" t="str">
            <v>Boca BTCC 1,50 x 1,50 m esc=30</v>
          </cell>
          <cell r="D909" t="str">
            <v>und</v>
          </cell>
          <cell r="H909" t="str">
            <v>DNIT 025/2004-ES</v>
          </cell>
        </row>
        <row r="910">
          <cell r="A910" t="str">
            <v>2 S 04 221 10</v>
          </cell>
          <cell r="B910" t="str">
            <v>-</v>
          </cell>
          <cell r="C910" t="str">
            <v>Boca BTCC 2,00 x 2,00 m exc.=30</v>
          </cell>
          <cell r="D910" t="str">
            <v>und</v>
          </cell>
          <cell r="H910" t="str">
            <v>DNIT 025/2004-ES</v>
          </cell>
        </row>
        <row r="911">
          <cell r="A911" t="str">
            <v>2 S 04 221 11</v>
          </cell>
          <cell r="B911" t="str">
            <v>-</v>
          </cell>
          <cell r="C911" t="str">
            <v>Boca BTCC 2,50 x 2,50 m esc=30</v>
          </cell>
          <cell r="D911" t="str">
            <v>und</v>
          </cell>
          <cell r="H911" t="str">
            <v>DNIT 025/2004-ES</v>
          </cell>
        </row>
        <row r="912">
          <cell r="A912" t="str">
            <v>2 S 04 221 12</v>
          </cell>
          <cell r="B912" t="str">
            <v>-</v>
          </cell>
          <cell r="C912" t="str">
            <v>Boca BTCC 3,00 x 3,00 m esc=30</v>
          </cell>
          <cell r="D912" t="str">
            <v>und</v>
          </cell>
          <cell r="H912" t="str">
            <v>DNIT 025/2004-ES</v>
          </cell>
        </row>
        <row r="913">
          <cell r="A913" t="str">
            <v>2 S 04 221 13</v>
          </cell>
          <cell r="B913" t="str">
            <v>-</v>
          </cell>
          <cell r="C913" t="str">
            <v>Boca BTCC 1,50 x 1,50 m esc.=45</v>
          </cell>
          <cell r="D913" t="str">
            <v>und</v>
          </cell>
          <cell r="H913" t="str">
            <v>DNIT 025/2004-ES</v>
          </cell>
        </row>
        <row r="914">
          <cell r="A914" t="str">
            <v>2 S 04 221 14</v>
          </cell>
          <cell r="B914" t="str">
            <v>-</v>
          </cell>
          <cell r="C914" t="str">
            <v>Boca BTCC 2,00 x 2,00 m esc=45</v>
          </cell>
          <cell r="D914" t="str">
            <v>und</v>
          </cell>
          <cell r="H914" t="str">
            <v>DNIT 025/2004-ES</v>
          </cell>
        </row>
        <row r="915">
          <cell r="A915" t="str">
            <v>2 S 04 221 15</v>
          </cell>
          <cell r="B915" t="str">
            <v>-</v>
          </cell>
          <cell r="C915" t="str">
            <v>Boca BTCC 2,50 x 2,50 m esc=45</v>
          </cell>
          <cell r="D915" t="str">
            <v>und</v>
          </cell>
          <cell r="H915" t="str">
            <v>DNIT 025/2004-ES</v>
          </cell>
        </row>
        <row r="916">
          <cell r="A916" t="str">
            <v>2 S 04 221 16</v>
          </cell>
          <cell r="B916" t="str">
            <v>-</v>
          </cell>
          <cell r="C916" t="str">
            <v>Boca BTCC 3,00 x 3,00 m esc=45</v>
          </cell>
          <cell r="D916" t="str">
            <v>und</v>
          </cell>
          <cell r="H916" t="str">
            <v>DNIT 025/2004-ES</v>
          </cell>
        </row>
        <row r="917">
          <cell r="A917" t="str">
            <v>2 S 04 221 51</v>
          </cell>
          <cell r="B917" t="str">
            <v>-</v>
          </cell>
          <cell r="C917" t="str">
            <v>Boca BTCC 1,50 x 1,50 m normal AC/BC</v>
          </cell>
          <cell r="D917" t="str">
            <v>und</v>
          </cell>
          <cell r="H917" t="str">
            <v>DNIT 025/2004-ES</v>
          </cell>
        </row>
        <row r="918">
          <cell r="A918" t="str">
            <v>2 S 04 221 52</v>
          </cell>
          <cell r="B918" t="str">
            <v>-</v>
          </cell>
          <cell r="C918" t="str">
            <v>Boca BTCC 2,00 x 2,00 m normal AC/BC</v>
          </cell>
          <cell r="D918" t="str">
            <v>und</v>
          </cell>
          <cell r="H918" t="str">
            <v>DNIT 025/2004-ES</v>
          </cell>
        </row>
        <row r="919">
          <cell r="A919" t="str">
            <v>2 S 04 221 53</v>
          </cell>
          <cell r="B919" t="str">
            <v>-</v>
          </cell>
          <cell r="C919" t="str">
            <v>Boca BTCC 2,50 x 2,50 m normal AC/BC</v>
          </cell>
          <cell r="D919" t="str">
            <v>und</v>
          </cell>
          <cell r="H919" t="str">
            <v>DNIT 025/2004-ES</v>
          </cell>
        </row>
        <row r="920">
          <cell r="A920" t="str">
            <v>2 S 04 221 54</v>
          </cell>
          <cell r="B920" t="str">
            <v>-</v>
          </cell>
          <cell r="C920" t="str">
            <v>Boca BTCC 3,00 x 3,00 m normal AC/BC</v>
          </cell>
          <cell r="D920" t="str">
            <v>und</v>
          </cell>
          <cell r="H920" t="str">
            <v>DNIT 025/2004-ES</v>
          </cell>
        </row>
        <row r="921">
          <cell r="A921" t="str">
            <v>2 S 04 221 55</v>
          </cell>
          <cell r="B921" t="str">
            <v>-</v>
          </cell>
          <cell r="C921" t="str">
            <v>Boca BTCC 1,50 x 1,50 m - esc=15 AC/BC</v>
          </cell>
          <cell r="D921" t="str">
            <v>und</v>
          </cell>
          <cell r="H921" t="str">
            <v>DNIT 025/2004-ES</v>
          </cell>
        </row>
        <row r="922">
          <cell r="A922" t="str">
            <v>2 S 04 221 56</v>
          </cell>
          <cell r="B922" t="str">
            <v>-</v>
          </cell>
          <cell r="C922" t="str">
            <v>Boca BTCC 2,00 x 2,00 m - esc=15 AC/BC</v>
          </cell>
          <cell r="D922" t="str">
            <v>und</v>
          </cell>
          <cell r="H922" t="str">
            <v>DNIT 025/2004-ES</v>
          </cell>
        </row>
        <row r="923">
          <cell r="A923" t="str">
            <v>2 S 04 221 57</v>
          </cell>
          <cell r="B923" t="str">
            <v>-</v>
          </cell>
          <cell r="C923" t="str">
            <v>Boca BTCC 2,50 x 2,50 m - esc=15 AC/BC</v>
          </cell>
          <cell r="D923" t="str">
            <v>und</v>
          </cell>
          <cell r="H923" t="str">
            <v>DNIT 025/2004-ES</v>
          </cell>
        </row>
        <row r="924">
          <cell r="A924" t="str">
            <v>2 S 04 221 58</v>
          </cell>
          <cell r="B924" t="str">
            <v>-</v>
          </cell>
          <cell r="C924" t="str">
            <v>Boca BTCC 3,00 x 3,00 m - esc=15 AC/BC</v>
          </cell>
          <cell r="D924" t="str">
            <v>und</v>
          </cell>
          <cell r="H924" t="str">
            <v>DNIT 025/2004-ES</v>
          </cell>
        </row>
        <row r="925">
          <cell r="A925" t="str">
            <v>2 S 04 221 59</v>
          </cell>
          <cell r="B925" t="str">
            <v>-</v>
          </cell>
          <cell r="C925" t="str">
            <v>Boca BTCC 1,50 x 1,50 m - esc=30 AC/BC</v>
          </cell>
          <cell r="D925" t="str">
            <v>und</v>
          </cell>
          <cell r="H925" t="str">
            <v>DNIT 025/2004-ES</v>
          </cell>
        </row>
        <row r="926">
          <cell r="A926" t="str">
            <v>2 S 04 221 60</v>
          </cell>
          <cell r="B926" t="str">
            <v>-</v>
          </cell>
          <cell r="C926" t="str">
            <v>Boca BTCC 2,00 x 2,00 m - esc=30 AC/BC</v>
          </cell>
          <cell r="D926" t="str">
            <v>und</v>
          </cell>
          <cell r="H926" t="str">
            <v>DNIT 025/2004-ES</v>
          </cell>
        </row>
        <row r="927">
          <cell r="A927" t="str">
            <v>2 S 04 221 61</v>
          </cell>
          <cell r="B927" t="str">
            <v>-</v>
          </cell>
          <cell r="C927" t="str">
            <v>Boca BTCC 2,50 x 2,50 m - esc=30 AC/BC</v>
          </cell>
          <cell r="D927" t="str">
            <v>und</v>
          </cell>
          <cell r="H927" t="str">
            <v>DNIT 025/2004-ES</v>
          </cell>
        </row>
        <row r="928">
          <cell r="A928" t="str">
            <v>2 S 04 221 62</v>
          </cell>
          <cell r="B928" t="str">
            <v>-</v>
          </cell>
          <cell r="C928" t="str">
            <v>Boca BTCC 3,00 x 3,00 m - esc=30 AC/BC</v>
          </cell>
          <cell r="D928" t="str">
            <v>und</v>
          </cell>
          <cell r="H928" t="str">
            <v>DNIT 025/2004-ES</v>
          </cell>
        </row>
        <row r="929">
          <cell r="A929" t="str">
            <v>2 S 04 221 63</v>
          </cell>
          <cell r="B929" t="str">
            <v>-</v>
          </cell>
          <cell r="C929" t="str">
            <v>Boca BTCC 1,50 x 1,50 m - esc=45 AC/BC</v>
          </cell>
          <cell r="D929" t="str">
            <v>und</v>
          </cell>
          <cell r="H929" t="str">
            <v>DNIT 025/2004-ES</v>
          </cell>
        </row>
        <row r="930">
          <cell r="A930" t="str">
            <v>2 S 04 221 64</v>
          </cell>
          <cell r="B930" t="str">
            <v>-</v>
          </cell>
          <cell r="C930" t="str">
            <v>Boca BTCC 2,00 x 2,00 m - esc=45 AC/BC</v>
          </cell>
          <cell r="D930" t="str">
            <v>und</v>
          </cell>
          <cell r="H930" t="str">
            <v>DNIT 025/2004-ES</v>
          </cell>
        </row>
        <row r="931">
          <cell r="A931" t="str">
            <v>2 S 04 221 65</v>
          </cell>
          <cell r="B931" t="str">
            <v>-</v>
          </cell>
          <cell r="C931" t="str">
            <v>Boca BTCC 2,50 x 2,50 m - esc=45 AC/BC</v>
          </cell>
          <cell r="D931" t="str">
            <v>und</v>
          </cell>
          <cell r="H931" t="str">
            <v>DNIT 025/2004-ES</v>
          </cell>
        </row>
        <row r="932">
          <cell r="A932" t="str">
            <v>2 S 04 221 66</v>
          </cell>
          <cell r="B932" t="str">
            <v>-</v>
          </cell>
          <cell r="C932" t="str">
            <v>Boca BTCC 3,00 x 3,00 m - esc = 45 AC/BC</v>
          </cell>
          <cell r="D932" t="str">
            <v>und</v>
          </cell>
          <cell r="H932" t="str">
            <v>DNIT 025/2004-ES</v>
          </cell>
        </row>
        <row r="933">
          <cell r="A933" t="str">
            <v>2 S 04 300 16</v>
          </cell>
          <cell r="B933" t="str">
            <v>-</v>
          </cell>
          <cell r="C933" t="str">
            <v>Bueiro met. chapas múltiplas D=1,60 m galv.</v>
          </cell>
          <cell r="D933" t="str">
            <v>m</v>
          </cell>
        </row>
        <row r="934">
          <cell r="A934" t="str">
            <v>2 S 04 300 20</v>
          </cell>
          <cell r="B934" t="str">
            <v>-</v>
          </cell>
          <cell r="C934" t="str">
            <v>Bueiro met.chapas múltiplas D=2,00 m galv.</v>
          </cell>
          <cell r="D934" t="str">
            <v>m</v>
          </cell>
        </row>
        <row r="935">
          <cell r="A935" t="str">
            <v>2 S 04 300 66</v>
          </cell>
          <cell r="B935" t="str">
            <v>-</v>
          </cell>
          <cell r="C935" t="str">
            <v>Bueiro met.chapas múltiplas D=1,60 m galvan.BC</v>
          </cell>
          <cell r="D935" t="str">
            <v>m</v>
          </cell>
        </row>
        <row r="936">
          <cell r="A936" t="str">
            <v>2 S 04 300 70</v>
          </cell>
          <cell r="B936" t="str">
            <v>-</v>
          </cell>
          <cell r="C936" t="str">
            <v>Bueiro met.chapas múltiplas D=2,00 m galvan.BC</v>
          </cell>
          <cell r="D936" t="str">
            <v>m</v>
          </cell>
        </row>
        <row r="937">
          <cell r="A937" t="str">
            <v>2 S 04 301 16</v>
          </cell>
          <cell r="B937" t="str">
            <v>-</v>
          </cell>
          <cell r="C937" t="str">
            <v>Bueiro met. chapas múltiplas D=1,60 m rev. epoxy</v>
          </cell>
          <cell r="D937" t="str">
            <v>m</v>
          </cell>
        </row>
        <row r="938">
          <cell r="A938" t="str">
            <v>2 S 04 301 20</v>
          </cell>
          <cell r="B938" t="str">
            <v>-</v>
          </cell>
          <cell r="C938" t="str">
            <v>Bueiro met. chapa múltipla D=2,00 m rev. epoxy</v>
          </cell>
          <cell r="D938" t="str">
            <v>m</v>
          </cell>
        </row>
        <row r="939">
          <cell r="A939" t="str">
            <v>2 S 04 301 66</v>
          </cell>
          <cell r="B939" t="str">
            <v>-</v>
          </cell>
          <cell r="C939" t="str">
            <v>Bueiro met.chapas múlt. D=1,60 m rev. c/epoxy BC</v>
          </cell>
          <cell r="D939" t="str">
            <v>m</v>
          </cell>
        </row>
        <row r="940">
          <cell r="A940" t="str">
            <v>2 S 04 301 70</v>
          </cell>
          <cell r="B940" t="str">
            <v>-</v>
          </cell>
          <cell r="C940" t="str">
            <v>Bueiro met.chapas múlt. D=2,00 m rev. c/epoxy BC</v>
          </cell>
          <cell r="D940" t="str">
            <v>m</v>
          </cell>
        </row>
        <row r="941">
          <cell r="A941" t="str">
            <v>2 S 04 310 12</v>
          </cell>
          <cell r="B941" t="str">
            <v>-</v>
          </cell>
          <cell r="C941" t="str">
            <v>Bueiro met.s/interrupção traf. D=1,20m galv.</v>
          </cell>
          <cell r="D941" t="str">
            <v>m</v>
          </cell>
          <cell r="H941" t="str">
            <v>DNIT 024/2004-ES</v>
          </cell>
        </row>
        <row r="942">
          <cell r="A942" t="str">
            <v>2 S 04 310 16</v>
          </cell>
          <cell r="B942" t="str">
            <v>-</v>
          </cell>
          <cell r="C942" t="str">
            <v>Bueiro met.s/ interrupção tráf. D=1,60m galv.</v>
          </cell>
          <cell r="D942" t="str">
            <v>m</v>
          </cell>
          <cell r="H942" t="str">
            <v>DNIT 024/2004-ES</v>
          </cell>
        </row>
        <row r="943">
          <cell r="A943" t="str">
            <v>2 S 04 310 20</v>
          </cell>
          <cell r="B943" t="str">
            <v>-</v>
          </cell>
          <cell r="C943" t="str">
            <v>Bueiro met.s/ interrupção tráf. D=2,00m galv.</v>
          </cell>
          <cell r="D943" t="str">
            <v>m</v>
          </cell>
          <cell r="H943" t="str">
            <v>DNIT 024/2004-ES</v>
          </cell>
        </row>
        <row r="944">
          <cell r="A944" t="str">
            <v>2 S 04 311 12</v>
          </cell>
          <cell r="B944" t="str">
            <v>-</v>
          </cell>
          <cell r="C944" t="str">
            <v>Bueiro met.s/interrupção traf. D=1,20m epoxy</v>
          </cell>
          <cell r="D944" t="str">
            <v>m</v>
          </cell>
          <cell r="H944" t="str">
            <v>DNIT 024/2004-ES</v>
          </cell>
        </row>
        <row r="945">
          <cell r="A945" t="str">
            <v>2 S 04 311 16</v>
          </cell>
          <cell r="B945" t="str">
            <v>-</v>
          </cell>
          <cell r="C945" t="str">
            <v>Bueiro met.s/interrupção tráf.D=1,60 m rev.epoxy</v>
          </cell>
          <cell r="D945" t="str">
            <v>m</v>
          </cell>
          <cell r="H945" t="str">
            <v>DNIT 024/2004-ES</v>
          </cell>
        </row>
        <row r="946">
          <cell r="A946" t="str">
            <v>2 S 04 311 20</v>
          </cell>
          <cell r="B946" t="str">
            <v>-</v>
          </cell>
          <cell r="C946" t="str">
            <v>Bueiro met.s/interrupção traf.D=2,00 m rev.epoxy</v>
          </cell>
          <cell r="D946" t="str">
            <v>m</v>
          </cell>
          <cell r="H946" t="str">
            <v>DNIT 024/2004-ES</v>
          </cell>
        </row>
        <row r="947">
          <cell r="A947" t="str">
            <v>2 S 04 400 01</v>
          </cell>
          <cell r="B947" t="str">
            <v>-</v>
          </cell>
          <cell r="C947" t="str">
            <v>Valeta prot.cortes c/revest. vegetal - VPC 01</v>
          </cell>
          <cell r="D947" t="str">
            <v>m</v>
          </cell>
          <cell r="H947" t="str">
            <v>DNIT 018/2004-ES</v>
          </cell>
        </row>
        <row r="948">
          <cell r="A948" t="str">
            <v>2 S 04 400 02</v>
          </cell>
          <cell r="B948" t="str">
            <v>-</v>
          </cell>
          <cell r="C948" t="str">
            <v>Valeta prot.cortes c/revest. vegetal - VPC 02</v>
          </cell>
          <cell r="D948" t="str">
            <v>m</v>
          </cell>
          <cell r="H948" t="str">
            <v>DNIT 018/2004-ES</v>
          </cell>
        </row>
        <row r="949">
          <cell r="A949" t="str">
            <v>2 S 04 400 03</v>
          </cell>
          <cell r="B949" t="str">
            <v>-</v>
          </cell>
          <cell r="C949" t="str">
            <v>Valeta prot.cortes c/revest.concreto - VPC 03</v>
          </cell>
          <cell r="D949" t="str">
            <v>m</v>
          </cell>
          <cell r="H949" t="str">
            <v>DNIT 018/2004-ES</v>
          </cell>
        </row>
        <row r="950">
          <cell r="A950" t="str">
            <v>2 S 04 400 04</v>
          </cell>
          <cell r="B950" t="str">
            <v>-</v>
          </cell>
          <cell r="C950" t="str">
            <v>Valeta prot.cortes c/revest.concreto - VPC 04</v>
          </cell>
          <cell r="D950" t="str">
            <v>m</v>
          </cell>
          <cell r="H950" t="str">
            <v>DNIT 018/2004-ES</v>
          </cell>
        </row>
        <row r="951">
          <cell r="A951" t="str">
            <v>2 S 04 400 53</v>
          </cell>
          <cell r="B951" t="str">
            <v>-</v>
          </cell>
          <cell r="C951" t="str">
            <v>Valeta prot.de cortes c/revest.concr.VPC 03 AC/BC</v>
          </cell>
          <cell r="D951" t="str">
            <v>m</v>
          </cell>
          <cell r="H951" t="str">
            <v>DNIT 018/2004-ES</v>
          </cell>
        </row>
        <row r="952">
          <cell r="A952" t="str">
            <v>2 S 04 400 54</v>
          </cell>
          <cell r="B952" t="str">
            <v>-</v>
          </cell>
          <cell r="C952" t="str">
            <v>Valeta prot.de cortes c/revest.concr.VPC 04 AC/BC</v>
          </cell>
          <cell r="D952" t="str">
            <v>m</v>
          </cell>
          <cell r="H952" t="str">
            <v>DNIT 018/2004-ES</v>
          </cell>
        </row>
        <row r="953">
          <cell r="A953" t="str">
            <v>2 S 04 401 01</v>
          </cell>
          <cell r="B953" t="str">
            <v>-</v>
          </cell>
          <cell r="C953" t="str">
            <v>Valeta prot.aterros c/revest. vegetal - VPA 01</v>
          </cell>
          <cell r="D953" t="str">
            <v>m</v>
          </cell>
          <cell r="H953" t="str">
            <v>DNIT 018/2004-ES</v>
          </cell>
        </row>
        <row r="954">
          <cell r="A954" t="str">
            <v>2 S 04 401 02</v>
          </cell>
          <cell r="B954" t="str">
            <v>-</v>
          </cell>
          <cell r="C954" t="str">
            <v>Valeta prot.aterros c/revest. vegetal - VPA 02</v>
          </cell>
          <cell r="D954" t="str">
            <v>m</v>
          </cell>
          <cell r="H954" t="str">
            <v>DNIT 018/2004-ES</v>
          </cell>
        </row>
        <row r="955">
          <cell r="A955" t="str">
            <v>2 S 04 401 03</v>
          </cell>
          <cell r="B955" t="str">
            <v>-</v>
          </cell>
          <cell r="C955" t="str">
            <v>Valeta prot.aterro c/revest. concreto - VPA 03</v>
          </cell>
          <cell r="D955" t="str">
            <v>m</v>
          </cell>
          <cell r="H955" t="str">
            <v>DNIT 018/2004-ES</v>
          </cell>
        </row>
        <row r="956">
          <cell r="A956" t="str">
            <v>2 S 04 401 04</v>
          </cell>
          <cell r="B956" t="str">
            <v>-</v>
          </cell>
          <cell r="C956" t="str">
            <v>Valeta prot.aterro c/revest. concreto - VPA 04</v>
          </cell>
          <cell r="D956" t="str">
            <v>m</v>
          </cell>
          <cell r="H956" t="str">
            <v>DNIT 018/2004-ES</v>
          </cell>
        </row>
        <row r="957">
          <cell r="A957" t="str">
            <v>2 S 04 401 05</v>
          </cell>
          <cell r="B957" t="str">
            <v>-</v>
          </cell>
          <cell r="C957" t="str">
            <v>Valeta prot.corte/aterro s/rev. - VPC 05/VPA 05</v>
          </cell>
          <cell r="D957" t="str">
            <v>m</v>
          </cell>
          <cell r="H957" t="str">
            <v>DNIT 018/2004-ES</v>
          </cell>
        </row>
        <row r="958">
          <cell r="A958" t="str">
            <v>2 S 04 401 06</v>
          </cell>
          <cell r="B958" t="str">
            <v>-</v>
          </cell>
          <cell r="C958" t="str">
            <v>Valeta prot.corte/aterro s/rev. - VPC 06/VPA 06</v>
          </cell>
          <cell r="D958" t="str">
            <v>m</v>
          </cell>
          <cell r="H958" t="str">
            <v>DNIT 018/2004-ES</v>
          </cell>
        </row>
        <row r="959">
          <cell r="A959" t="str">
            <v>2 S 04 401 53</v>
          </cell>
          <cell r="B959" t="str">
            <v>-</v>
          </cell>
          <cell r="C959" t="str">
            <v>Valeta prot.de aterro c/revest.concr.VPA 03 AC/BC</v>
          </cell>
          <cell r="D959" t="str">
            <v>m</v>
          </cell>
          <cell r="H959" t="str">
            <v>DNIT 018/2004-ES</v>
          </cell>
        </row>
        <row r="960">
          <cell r="A960" t="str">
            <v>2 S 04 401 54</v>
          </cell>
          <cell r="B960" t="str">
            <v>-</v>
          </cell>
          <cell r="C960" t="str">
            <v>Valeta prot.de aterro c/revest.concr.VPA 04 AC/BC</v>
          </cell>
          <cell r="D960" t="str">
            <v>m</v>
          </cell>
          <cell r="H960" t="str">
            <v>DNIT 018/2004-ES</v>
          </cell>
        </row>
        <row r="961">
          <cell r="A961" t="str">
            <v>2 S 04 500 01</v>
          </cell>
          <cell r="B961" t="str">
            <v>-</v>
          </cell>
          <cell r="C961" t="str">
            <v>Dreno longitudinal prof. p/corte em solo - DPS 01</v>
          </cell>
          <cell r="D961" t="str">
            <v>m</v>
          </cell>
          <cell r="H961" t="str">
            <v>DNIT 015/2004-ES</v>
          </cell>
        </row>
        <row r="962">
          <cell r="A962" t="str">
            <v>2 S 04 500 02</v>
          </cell>
          <cell r="B962" t="str">
            <v>-</v>
          </cell>
          <cell r="C962" t="str">
            <v>Dreno longitudinal prof. p/corte em solo - DPS 02</v>
          </cell>
          <cell r="D962" t="str">
            <v>m</v>
          </cell>
          <cell r="H962" t="str">
            <v>DNIT 015/2004-ES</v>
          </cell>
        </row>
        <row r="963">
          <cell r="A963" t="str">
            <v>2 S 04 500 03</v>
          </cell>
          <cell r="B963" t="str">
            <v>-</v>
          </cell>
          <cell r="C963" t="str">
            <v>Dreno longitudinal prof. p/corte em solo - DPS 03</v>
          </cell>
          <cell r="D963" t="str">
            <v>m</v>
          </cell>
          <cell r="H963" t="str">
            <v>DNIT 015/2004-ES</v>
          </cell>
        </row>
        <row r="964">
          <cell r="A964" t="str">
            <v>2 S 04 500 04</v>
          </cell>
          <cell r="B964" t="str">
            <v>-</v>
          </cell>
          <cell r="C964" t="str">
            <v>Dreno longitudinal prof. p/corte em solo - DPS 04</v>
          </cell>
          <cell r="D964" t="str">
            <v>m</v>
          </cell>
          <cell r="H964" t="str">
            <v>DNIT 015/2004-ES</v>
          </cell>
        </row>
        <row r="965">
          <cell r="A965" t="str">
            <v>2 S 04 500 05</v>
          </cell>
          <cell r="B965" t="str">
            <v>-</v>
          </cell>
          <cell r="C965" t="str">
            <v>Dreno longitudinal prof. p/corte em solo - DPS 05</v>
          </cell>
          <cell r="D965" t="str">
            <v>m</v>
          </cell>
          <cell r="H965" t="str">
            <v>DNIT 015/2004-ES</v>
          </cell>
        </row>
        <row r="966">
          <cell r="A966" t="str">
            <v>2 S 04 500 06</v>
          </cell>
          <cell r="B966" t="str">
            <v>-</v>
          </cell>
          <cell r="C966" t="str">
            <v>Dreno longitudinal prof. p/corte em solo - DPS 06</v>
          </cell>
          <cell r="D966" t="str">
            <v>m</v>
          </cell>
          <cell r="H966" t="str">
            <v>DNIT 015/2004-ES</v>
          </cell>
        </row>
        <row r="967">
          <cell r="A967" t="str">
            <v>2 S 04 500 07</v>
          </cell>
          <cell r="B967" t="str">
            <v>-</v>
          </cell>
          <cell r="C967" t="str">
            <v>Dreno longitudinal prof. p/corte em solo - DPS 07</v>
          </cell>
          <cell r="D967" t="str">
            <v>m</v>
          </cell>
          <cell r="H967" t="str">
            <v>DNIT 015/2004-ES</v>
          </cell>
        </row>
        <row r="968">
          <cell r="A968" t="str">
            <v>2 S 04 500 08</v>
          </cell>
          <cell r="B968" t="str">
            <v>-</v>
          </cell>
          <cell r="C968" t="str">
            <v>Dreno longitudinal prof. p/corte em solo - DPS 08</v>
          </cell>
          <cell r="D968" t="str">
            <v>m</v>
          </cell>
          <cell r="H968" t="str">
            <v>DNIT 015/2004-ES</v>
          </cell>
        </row>
        <row r="969">
          <cell r="A969" t="str">
            <v>2 S 04 500 51</v>
          </cell>
          <cell r="B969" t="str">
            <v>-</v>
          </cell>
          <cell r="C969" t="str">
            <v>Dreno longit. prof.p/corte em solo - DPS 01 AC/BC</v>
          </cell>
          <cell r="D969" t="str">
            <v>m</v>
          </cell>
          <cell r="H969" t="str">
            <v>DNIT 015/2004-ES</v>
          </cell>
        </row>
        <row r="970">
          <cell r="A970" t="str">
            <v>2 S 04 500 52</v>
          </cell>
          <cell r="B970" t="str">
            <v>-</v>
          </cell>
          <cell r="C970" t="str">
            <v>Dreno longit.prof. p/corte em solo - DPS 02 AC/BC</v>
          </cell>
          <cell r="D970" t="str">
            <v>m</v>
          </cell>
          <cell r="H970" t="str">
            <v>DNIT 015/2004-ES</v>
          </cell>
        </row>
        <row r="971">
          <cell r="A971" t="str">
            <v>2 S 04 500 53</v>
          </cell>
          <cell r="B971" t="str">
            <v>-</v>
          </cell>
          <cell r="C971" t="str">
            <v>Dreno longit.prof. p/corte em solo - DPS 03 AC/BC</v>
          </cell>
          <cell r="D971" t="str">
            <v>m</v>
          </cell>
          <cell r="H971" t="str">
            <v>DNIT 015/2004-ES</v>
          </cell>
        </row>
        <row r="972">
          <cell r="A972" t="str">
            <v xml:space="preserve">2 S 04 500 54 </v>
          </cell>
          <cell r="B972" t="str">
            <v>-</v>
          </cell>
          <cell r="C972" t="str">
            <v>Dreno longit.prof. p/corte em solo - DPS 04 AC/BC</v>
          </cell>
          <cell r="D972" t="str">
            <v>m</v>
          </cell>
          <cell r="H972" t="str">
            <v>DNIT 015/2004-ES</v>
          </cell>
        </row>
        <row r="973">
          <cell r="A973" t="str">
            <v>2 S 04 500 55</v>
          </cell>
          <cell r="B973" t="str">
            <v>-</v>
          </cell>
          <cell r="C973" t="str">
            <v>Dreno longit.prof. p/corte em solo - DPS 05 AC/BC</v>
          </cell>
          <cell r="D973" t="str">
            <v>m</v>
          </cell>
          <cell r="H973" t="str">
            <v>DNIT 015/2004-ES</v>
          </cell>
        </row>
        <row r="974">
          <cell r="A974" t="str">
            <v>2 S 04 500 56</v>
          </cell>
          <cell r="B974" t="str">
            <v>-</v>
          </cell>
          <cell r="C974" t="str">
            <v>Dreno longit.prof. p/corte em solo - DPS 06 AC/BC</v>
          </cell>
          <cell r="D974" t="str">
            <v>m</v>
          </cell>
          <cell r="H974" t="str">
            <v>DNIT 015/2004-ES</v>
          </cell>
        </row>
        <row r="975">
          <cell r="A975" t="str">
            <v>2 S 04 500 57</v>
          </cell>
          <cell r="B975" t="str">
            <v>-</v>
          </cell>
          <cell r="C975" t="str">
            <v>Dreno longit.prof. p/corte em solo - DPS 07 AC/BC</v>
          </cell>
          <cell r="D975" t="str">
            <v>m</v>
          </cell>
          <cell r="H975" t="str">
            <v>DNIT 015/2004-ES</v>
          </cell>
        </row>
        <row r="976">
          <cell r="A976" t="str">
            <v>2 S 04 500 58</v>
          </cell>
          <cell r="B976" t="str">
            <v>-</v>
          </cell>
          <cell r="C976" t="str">
            <v>Dreno longit.prof. p/corte em solo - DPS 08 AC/BC</v>
          </cell>
          <cell r="D976" t="str">
            <v>m</v>
          </cell>
          <cell r="H976" t="str">
            <v>DNIT 015/2004-ES</v>
          </cell>
        </row>
        <row r="977">
          <cell r="A977" t="str">
            <v>2 S 04 501 01</v>
          </cell>
          <cell r="B977" t="str">
            <v>-</v>
          </cell>
          <cell r="C977" t="str">
            <v>Dreno longitudinal prof. p/corte em rocha - DPR 01</v>
          </cell>
          <cell r="D977" t="str">
            <v>m</v>
          </cell>
          <cell r="H977" t="str">
            <v>DNIT 015/2004-ES</v>
          </cell>
        </row>
        <row r="978">
          <cell r="A978" t="str">
            <v>2 S 04 501 02</v>
          </cell>
          <cell r="B978" t="str">
            <v>-</v>
          </cell>
          <cell r="C978" t="str">
            <v>Dreno longitudinal prof. p/corte em rocha - DPR 02</v>
          </cell>
          <cell r="D978" t="str">
            <v>m</v>
          </cell>
          <cell r="H978" t="str">
            <v>DNIT 015/2004-ES</v>
          </cell>
        </row>
        <row r="979">
          <cell r="A979" t="str">
            <v>2 S 04 501 03</v>
          </cell>
          <cell r="B979" t="str">
            <v>-</v>
          </cell>
          <cell r="C979" t="str">
            <v>Dreno longitudinal prof. p/corte em rocha - DPR 03</v>
          </cell>
          <cell r="D979" t="str">
            <v>m</v>
          </cell>
          <cell r="H979" t="str">
            <v>DNIT 015/2004-ES</v>
          </cell>
        </row>
        <row r="980">
          <cell r="A980" t="str">
            <v>2 S 04 501 04</v>
          </cell>
          <cell r="B980" t="str">
            <v>-</v>
          </cell>
          <cell r="C980" t="str">
            <v>Dreno longitudinal prof. p/corte em rocha - DPR 04</v>
          </cell>
          <cell r="D980" t="str">
            <v>m</v>
          </cell>
          <cell r="H980" t="str">
            <v>DNIT 015/2004-ES</v>
          </cell>
        </row>
        <row r="981">
          <cell r="A981" t="str">
            <v>2 S 04 501 05</v>
          </cell>
          <cell r="B981" t="str">
            <v>-</v>
          </cell>
          <cell r="C981" t="str">
            <v>Dreno longitudinal prof. p/corte em rocha - DPR 05</v>
          </cell>
          <cell r="D981" t="str">
            <v>m</v>
          </cell>
          <cell r="H981" t="str">
            <v>DNIT 015/2004-ES</v>
          </cell>
        </row>
        <row r="982">
          <cell r="A982" t="str">
            <v>2 S 04 501 51</v>
          </cell>
          <cell r="B982" t="str">
            <v>-</v>
          </cell>
          <cell r="C982" t="str">
            <v>Dreno longit.prof. p/corte em rocha - DPR 01 AC/BC</v>
          </cell>
          <cell r="D982" t="str">
            <v>m</v>
          </cell>
          <cell r="H982" t="str">
            <v>DNIT 015/2004-ES</v>
          </cell>
        </row>
        <row r="983">
          <cell r="A983" t="str">
            <v>2 S 04 501 52</v>
          </cell>
          <cell r="B983" t="str">
            <v>-</v>
          </cell>
          <cell r="C983" t="str">
            <v>Dreno longit.prof. p/corte em rocha - DPR 02 AC/BC</v>
          </cell>
          <cell r="D983" t="str">
            <v>m</v>
          </cell>
          <cell r="H983" t="str">
            <v>DNIT 015/2004-ES</v>
          </cell>
        </row>
        <row r="984">
          <cell r="A984" t="str">
            <v>2 S 04 501 53</v>
          </cell>
          <cell r="B984" t="str">
            <v>-</v>
          </cell>
          <cell r="C984" t="str">
            <v>Dreno longit.prof. p/corte em rocha - DPR 03 BC</v>
          </cell>
          <cell r="D984" t="str">
            <v>m</v>
          </cell>
          <cell r="H984" t="str">
            <v>DNIT 015/2004-ES</v>
          </cell>
        </row>
        <row r="985">
          <cell r="A985" t="str">
            <v>2 S 04 501 54</v>
          </cell>
          <cell r="B985" t="str">
            <v>-</v>
          </cell>
          <cell r="C985" t="str">
            <v>Dreno longit.prof. p/corte em rocha - DPR 04 BC</v>
          </cell>
          <cell r="D985" t="str">
            <v>m</v>
          </cell>
          <cell r="H985" t="str">
            <v>DNIT 015/2004-ES</v>
          </cell>
        </row>
        <row r="986">
          <cell r="A986" t="str">
            <v>2 S 04 501 55</v>
          </cell>
          <cell r="B986" t="str">
            <v>-</v>
          </cell>
          <cell r="C986" t="str">
            <v>Dreno longit.prof. p/corte em rocha - DPR 05 AC/BC</v>
          </cell>
          <cell r="D986" t="str">
            <v>m</v>
          </cell>
          <cell r="H986" t="str">
            <v>DNIT 015/2004-ES</v>
          </cell>
        </row>
        <row r="987">
          <cell r="A987" t="str">
            <v>2 S 04 502 01</v>
          </cell>
          <cell r="B987" t="str">
            <v>-</v>
          </cell>
          <cell r="C987" t="str">
            <v>Boca saída p/dreno longitudinal prof. BSD 01</v>
          </cell>
          <cell r="D987" t="str">
            <v>m</v>
          </cell>
          <cell r="H987" t="str">
            <v>DNIT 015/2004-ES</v>
          </cell>
        </row>
        <row r="988">
          <cell r="A988" t="str">
            <v>2 S 04 502 02</v>
          </cell>
          <cell r="B988" t="str">
            <v>-</v>
          </cell>
          <cell r="C988" t="str">
            <v>Boca saída p/dreno longitudinal prof. BSD 02</v>
          </cell>
          <cell r="D988" t="str">
            <v>m</v>
          </cell>
          <cell r="H988" t="str">
            <v>DNIT 015/2004-ES</v>
          </cell>
        </row>
        <row r="989">
          <cell r="A989" t="str">
            <v>2 S 04 502 51</v>
          </cell>
          <cell r="B989" t="str">
            <v>-</v>
          </cell>
          <cell r="C989" t="str">
            <v>Boca de saída p/dreno longit. prof. - BSD 01 AC/BC</v>
          </cell>
          <cell r="D989" t="str">
            <v>m</v>
          </cell>
          <cell r="H989" t="str">
            <v>DNIT 015/2004-ES</v>
          </cell>
        </row>
        <row r="990">
          <cell r="A990" t="str">
            <v>2 S 04 502 52</v>
          </cell>
          <cell r="B990" t="str">
            <v>-</v>
          </cell>
          <cell r="C990" t="str">
            <v>Boca de saída p/dreno longit. prof. - BSD 02 AC/BC</v>
          </cell>
          <cell r="D990" t="str">
            <v>m</v>
          </cell>
          <cell r="H990" t="str">
            <v>DNIT 015/2004-ES</v>
          </cell>
        </row>
        <row r="991">
          <cell r="A991" t="str">
            <v>2 S 04 510 01</v>
          </cell>
          <cell r="B991" t="str">
            <v>-</v>
          </cell>
          <cell r="C991" t="str">
            <v>Dreno sub-superficial - DSS 01</v>
          </cell>
          <cell r="D991" t="str">
            <v>m</v>
          </cell>
          <cell r="H991" t="str">
            <v>DNIT 016/2004-ES</v>
          </cell>
        </row>
        <row r="992">
          <cell r="A992" t="str">
            <v>2 S 04 510 02</v>
          </cell>
          <cell r="B992" t="str">
            <v>-</v>
          </cell>
          <cell r="C992" t="str">
            <v>Dreno sub-superficial - DSS 02</v>
          </cell>
          <cell r="D992" t="str">
            <v>m</v>
          </cell>
          <cell r="H992" t="str">
            <v>DNIT 016/2004-ES</v>
          </cell>
        </row>
        <row r="993">
          <cell r="A993" t="str">
            <v>2 S 04 510 03</v>
          </cell>
          <cell r="B993" t="str">
            <v>-</v>
          </cell>
          <cell r="C993" t="str">
            <v>Dreno sub-superficial - DSS 03</v>
          </cell>
          <cell r="D993" t="str">
            <v>m</v>
          </cell>
          <cell r="H993" t="str">
            <v>DNIT 016/2004-ES</v>
          </cell>
        </row>
        <row r="994">
          <cell r="A994" t="str">
            <v>2 S 04 510 04</v>
          </cell>
          <cell r="B994" t="str">
            <v>-</v>
          </cell>
          <cell r="C994" t="str">
            <v>Dreno sub-superficial - DSS 04</v>
          </cell>
          <cell r="D994" t="str">
            <v>m</v>
          </cell>
          <cell r="H994" t="str">
            <v>DNIT 016/2004-ES</v>
          </cell>
        </row>
        <row r="995">
          <cell r="A995" t="str">
            <v>2 S 04 510 51</v>
          </cell>
          <cell r="B995" t="str">
            <v>-</v>
          </cell>
          <cell r="C995" t="str">
            <v>Dreno sub-superficial - DSS 01 AC</v>
          </cell>
          <cell r="D995" t="str">
            <v>m</v>
          </cell>
          <cell r="H995" t="str">
            <v>DNIT 016/2004-ES</v>
          </cell>
        </row>
        <row r="996">
          <cell r="A996" t="str">
            <v>2 S 04 510 52</v>
          </cell>
          <cell r="B996" t="str">
            <v>-</v>
          </cell>
          <cell r="C996" t="str">
            <v>Dreno sub-superficial - DSS 02 BC</v>
          </cell>
          <cell r="D996" t="str">
            <v>m</v>
          </cell>
          <cell r="H996" t="str">
            <v>DNIT 016/2004-ES</v>
          </cell>
        </row>
        <row r="997">
          <cell r="A997" t="str">
            <v>2 S 04 510 53</v>
          </cell>
          <cell r="B997" t="str">
            <v>-</v>
          </cell>
          <cell r="C997" t="str">
            <v>Dreno sub-superficial - DSS 03 BC</v>
          </cell>
          <cell r="D997" t="str">
            <v>m</v>
          </cell>
          <cell r="H997" t="str">
            <v>DNIT 016/2004-ES</v>
          </cell>
        </row>
        <row r="998">
          <cell r="A998" t="str">
            <v>2 S 04 510 54</v>
          </cell>
          <cell r="B998" t="str">
            <v>-</v>
          </cell>
          <cell r="C998" t="str">
            <v>Dreno sub-superficial - DSS 04 BC</v>
          </cell>
          <cell r="D998" t="str">
            <v>m</v>
          </cell>
          <cell r="H998" t="str">
            <v>DNIT 016/2004-ES</v>
          </cell>
        </row>
        <row r="999">
          <cell r="A999" t="str">
            <v>2 S 04 511 01</v>
          </cell>
          <cell r="B999" t="str">
            <v>-</v>
          </cell>
          <cell r="C999" t="str">
            <v>Boca saída p/dreno sub-superficial - BSD 03</v>
          </cell>
          <cell r="D999" t="str">
            <v>m</v>
          </cell>
          <cell r="H999" t="str">
            <v>DNIT 016/2004-ES</v>
          </cell>
        </row>
        <row r="1000">
          <cell r="A1000" t="str">
            <v>2 S 04 511 51</v>
          </cell>
          <cell r="B1000" t="str">
            <v>-</v>
          </cell>
          <cell r="C1000" t="str">
            <v>Boca de saída p/dreno sub-superficial-BSD 03 AC/BC</v>
          </cell>
          <cell r="D1000" t="str">
            <v>Und</v>
          </cell>
          <cell r="H1000" t="str">
            <v>DNIT 016/2004-ES</v>
          </cell>
        </row>
        <row r="1001">
          <cell r="A1001" t="str">
            <v>2 S 04 520 01</v>
          </cell>
          <cell r="B1001" t="str">
            <v>-</v>
          </cell>
          <cell r="C1001" t="str">
            <v>Dreno sub-horizontal - DSH 01</v>
          </cell>
          <cell r="D1001" t="str">
            <v>m</v>
          </cell>
          <cell r="H1001" t="str">
            <v>DNIT 017/2004-ES</v>
          </cell>
        </row>
        <row r="1002">
          <cell r="A1002" t="str">
            <v>2 S 04 520 51</v>
          </cell>
          <cell r="B1002" t="str">
            <v>-</v>
          </cell>
          <cell r="C1002" t="str">
            <v>Dreno sub-horizontal - DSH 01</v>
          </cell>
          <cell r="D1002" t="str">
            <v>m</v>
          </cell>
          <cell r="H1002" t="str">
            <v>DNIT 017/2004-ES</v>
          </cell>
        </row>
        <row r="1003">
          <cell r="A1003" t="str">
            <v>2 S 04 521 01</v>
          </cell>
          <cell r="B1003" t="str">
            <v>-</v>
          </cell>
          <cell r="C1003" t="str">
            <v>Boca saída p/dreno sub-horizontal - BSD 04</v>
          </cell>
          <cell r="D1003" t="str">
            <v>Und</v>
          </cell>
          <cell r="H1003" t="str">
            <v>DNIT 017/2004-ES</v>
          </cell>
        </row>
        <row r="1004">
          <cell r="A1004" t="str">
            <v>2 S 04 521 51</v>
          </cell>
          <cell r="B1004" t="str">
            <v>-</v>
          </cell>
          <cell r="C1004" t="str">
            <v>Boca de saída p/dreno sub-superficial-BSD 04 AC/BC</v>
          </cell>
          <cell r="D1004" t="str">
            <v>Und</v>
          </cell>
          <cell r="H1004" t="str">
            <v>DNIT 017/2004-ES</v>
          </cell>
        </row>
        <row r="1005">
          <cell r="A1005" t="str">
            <v>2 S 04 900 01</v>
          </cell>
          <cell r="B1005" t="str">
            <v>-</v>
          </cell>
          <cell r="C1005" t="str">
            <v>Sarjeta triangular de concreto - STC 01</v>
          </cell>
          <cell r="D1005" t="str">
            <v>m</v>
          </cell>
          <cell r="H1005" t="str">
            <v>DNIT 018/2004-ES</v>
          </cell>
        </row>
        <row r="1006">
          <cell r="A1006" t="str">
            <v>2 S 04 900 02</v>
          </cell>
          <cell r="B1006" t="str">
            <v>-</v>
          </cell>
          <cell r="C1006" t="str">
            <v>Sarjeta triangular de concreto - STC 02</v>
          </cell>
          <cell r="D1006" t="str">
            <v>m</v>
          </cell>
          <cell r="H1006" t="str">
            <v>DNIT 018/2004-ES</v>
          </cell>
        </row>
        <row r="1007">
          <cell r="A1007" t="str">
            <v>2 S 04 900 03</v>
          </cell>
          <cell r="B1007" t="str">
            <v>-</v>
          </cell>
          <cell r="C1007" t="str">
            <v>Sarjeta triangular de concreto - STC 03</v>
          </cell>
          <cell r="D1007" t="str">
            <v>m</v>
          </cell>
          <cell r="H1007" t="str">
            <v>DNIT 018/2004-ES</v>
          </cell>
        </row>
        <row r="1008">
          <cell r="A1008" t="str">
            <v>2 S 04 900 04</v>
          </cell>
          <cell r="B1008" t="str">
            <v>-</v>
          </cell>
          <cell r="C1008" t="str">
            <v>Sarjeta triangular de concreto - STC 04</v>
          </cell>
          <cell r="D1008" t="str">
            <v>m</v>
          </cell>
          <cell r="H1008" t="str">
            <v>DNIT 018/2004-ES</v>
          </cell>
        </row>
        <row r="1009">
          <cell r="A1009" t="str">
            <v>2 S 04 900 05</v>
          </cell>
          <cell r="B1009" t="str">
            <v>-</v>
          </cell>
          <cell r="C1009" t="str">
            <v>Sarjeta triangular de concreto - STC 05</v>
          </cell>
          <cell r="D1009" t="str">
            <v>m</v>
          </cell>
          <cell r="H1009" t="str">
            <v>DNIT 018/2004-ES</v>
          </cell>
        </row>
        <row r="1010">
          <cell r="A1010" t="str">
            <v>2 S 04 900 06</v>
          </cell>
          <cell r="B1010" t="str">
            <v>-</v>
          </cell>
          <cell r="C1010" t="str">
            <v>Sarjeta triangular de concreto - STC 06</v>
          </cell>
          <cell r="D1010" t="str">
            <v>m</v>
          </cell>
          <cell r="H1010" t="str">
            <v>DNIT 018/2004-ES</v>
          </cell>
        </row>
        <row r="1011">
          <cell r="A1011" t="str">
            <v>2 S 04 900 07</v>
          </cell>
          <cell r="B1011" t="str">
            <v>-</v>
          </cell>
          <cell r="C1011" t="str">
            <v>Sarjeta triangular de concreto - STC 07</v>
          </cell>
          <cell r="D1011" t="str">
            <v>m</v>
          </cell>
          <cell r="H1011" t="str">
            <v>DNIT 018/2004-ES</v>
          </cell>
        </row>
        <row r="1012">
          <cell r="A1012" t="str">
            <v>2 S 04 900 08</v>
          </cell>
          <cell r="B1012" t="str">
            <v>-</v>
          </cell>
          <cell r="C1012" t="str">
            <v>Sarjeta triangular de concreto - STC 08</v>
          </cell>
          <cell r="D1012" t="str">
            <v>m</v>
          </cell>
          <cell r="H1012" t="str">
            <v>DNIT 018/2004-ES</v>
          </cell>
        </row>
        <row r="1013">
          <cell r="A1013" t="str">
            <v>2 S 04 900 21</v>
          </cell>
          <cell r="B1013" t="str">
            <v>-</v>
          </cell>
          <cell r="C1013" t="str">
            <v>Sarjeta canteiro central concreto - SCC 01</v>
          </cell>
          <cell r="D1013" t="str">
            <v>m</v>
          </cell>
          <cell r="H1013" t="str">
            <v>DNIT 018/2004-ES</v>
          </cell>
        </row>
        <row r="1014">
          <cell r="A1014" t="str">
            <v>2 S 04 900 22</v>
          </cell>
          <cell r="B1014" t="str">
            <v>-</v>
          </cell>
          <cell r="C1014" t="str">
            <v>Sarjeta canteiro central concreto - SCC 02</v>
          </cell>
          <cell r="D1014" t="str">
            <v>m</v>
          </cell>
          <cell r="H1014" t="str">
            <v>DNIT 018/2004-ES</v>
          </cell>
        </row>
        <row r="1015">
          <cell r="A1015" t="str">
            <v>2 S 04 900 31</v>
          </cell>
          <cell r="B1015" t="str">
            <v>-</v>
          </cell>
          <cell r="C1015" t="str">
            <v>Sarjeta triangular de grama - STG 01</v>
          </cell>
          <cell r="D1015" t="str">
            <v>m</v>
          </cell>
          <cell r="H1015" t="str">
            <v>DNIT 018/2004-ES</v>
          </cell>
        </row>
        <row r="1016">
          <cell r="A1016" t="str">
            <v>2 S 04 900 32</v>
          </cell>
          <cell r="B1016" t="str">
            <v>-</v>
          </cell>
          <cell r="C1016" t="str">
            <v>Sarjeta triangular de grama - STG 02</v>
          </cell>
          <cell r="D1016" t="str">
            <v>m</v>
          </cell>
          <cell r="H1016" t="str">
            <v>DNIT 018/2004-ES</v>
          </cell>
        </row>
        <row r="1017">
          <cell r="A1017" t="str">
            <v>2 S 04 900 33</v>
          </cell>
          <cell r="B1017" t="str">
            <v>-</v>
          </cell>
          <cell r="C1017" t="str">
            <v>Sarjeta triangular de grama - STG 03</v>
          </cell>
          <cell r="D1017" t="str">
            <v>m</v>
          </cell>
          <cell r="H1017" t="str">
            <v>DNIT 018/2004-ES</v>
          </cell>
        </row>
        <row r="1018">
          <cell r="A1018" t="str">
            <v>2 S 04 900 34</v>
          </cell>
          <cell r="B1018" t="str">
            <v>-</v>
          </cell>
          <cell r="C1018" t="str">
            <v>Sarjeta triangular de grama - STG 04</v>
          </cell>
          <cell r="D1018" t="str">
            <v>m</v>
          </cell>
          <cell r="H1018" t="str">
            <v>DNIT 018/2004-ES</v>
          </cell>
        </row>
        <row r="1019">
          <cell r="A1019" t="str">
            <v>2 S 04 900 41</v>
          </cell>
          <cell r="B1019" t="str">
            <v>-</v>
          </cell>
          <cell r="C1019" t="str">
            <v>Sarjeta triangular não revestida - STT 01</v>
          </cell>
          <cell r="D1019" t="str">
            <v>m</v>
          </cell>
          <cell r="H1019" t="str">
            <v>DNIT 018/2004-ES</v>
          </cell>
        </row>
        <row r="1020">
          <cell r="A1020" t="str">
            <v>2 S 04 900 42</v>
          </cell>
          <cell r="B1020" t="str">
            <v>-</v>
          </cell>
          <cell r="C1020" t="str">
            <v>Sarjeta triangular não revestida - STT 02</v>
          </cell>
          <cell r="D1020" t="str">
            <v>m</v>
          </cell>
          <cell r="H1020" t="str">
            <v>DNIT 018/2004-ES</v>
          </cell>
        </row>
        <row r="1021">
          <cell r="A1021" t="str">
            <v>2 S 04 900 43</v>
          </cell>
          <cell r="B1021" t="str">
            <v>-</v>
          </cell>
          <cell r="C1021" t="str">
            <v>Sarjeta triangular não revestida - STT 03</v>
          </cell>
          <cell r="D1021" t="str">
            <v>m</v>
          </cell>
          <cell r="H1021" t="str">
            <v>DNIT 018/2004-ES</v>
          </cell>
        </row>
        <row r="1022">
          <cell r="A1022" t="str">
            <v>2 S 04 900 44</v>
          </cell>
          <cell r="B1022" t="str">
            <v>-</v>
          </cell>
          <cell r="C1022" t="str">
            <v>Sarjeta triangular não revestida - STT 04</v>
          </cell>
          <cell r="D1022" t="str">
            <v>m</v>
          </cell>
          <cell r="H1022" t="str">
            <v>DNIT 018/2004-ES</v>
          </cell>
        </row>
        <row r="1023">
          <cell r="A1023" t="str">
            <v>2 S 04 900 51</v>
          </cell>
          <cell r="B1023" t="str">
            <v>-</v>
          </cell>
          <cell r="C1023" t="str">
            <v>Sarjeta triangular de concreto - STC 01 AC/BC</v>
          </cell>
          <cell r="D1023" t="str">
            <v>m</v>
          </cell>
          <cell r="H1023" t="str">
            <v>DNIT 018/2004-ES</v>
          </cell>
        </row>
        <row r="1024">
          <cell r="A1024" t="str">
            <v>2 S 04 900 52</v>
          </cell>
          <cell r="B1024" t="str">
            <v>-</v>
          </cell>
          <cell r="C1024" t="str">
            <v>Sarjeta triangular de concreto - STC 02 AC/BC</v>
          </cell>
          <cell r="D1024" t="str">
            <v>m</v>
          </cell>
          <cell r="H1024" t="str">
            <v>DNIT 018/2004-ES</v>
          </cell>
        </row>
        <row r="1025">
          <cell r="A1025" t="str">
            <v>2 S 04 900 53</v>
          </cell>
          <cell r="B1025" t="str">
            <v>-</v>
          </cell>
          <cell r="C1025" t="str">
            <v>Sarjeta triangular de concreto - STC 03 AC/BC</v>
          </cell>
          <cell r="D1025" t="str">
            <v>m</v>
          </cell>
          <cell r="H1025" t="str">
            <v>DNIT 018/2004-ES</v>
          </cell>
        </row>
        <row r="1026">
          <cell r="A1026" t="str">
            <v>2 S 04 900 54</v>
          </cell>
          <cell r="B1026" t="str">
            <v>-</v>
          </cell>
          <cell r="C1026" t="str">
            <v>Sarjeta triangular de concreto - STC 04 AC/BC</v>
          </cell>
          <cell r="D1026" t="str">
            <v>m</v>
          </cell>
          <cell r="H1026" t="str">
            <v>DNIT 018/2004-ES</v>
          </cell>
        </row>
        <row r="1027">
          <cell r="A1027" t="str">
            <v>2 S 04 900 55</v>
          </cell>
          <cell r="B1027" t="str">
            <v>-</v>
          </cell>
          <cell r="C1027" t="str">
            <v>Sarjeta triangular de concreto - STC 05 AC/BC</v>
          </cell>
          <cell r="D1027" t="str">
            <v>m</v>
          </cell>
          <cell r="H1027" t="str">
            <v>DNIT 018/2004-ES</v>
          </cell>
        </row>
        <row r="1028">
          <cell r="A1028" t="str">
            <v>2 S 04 900 56</v>
          </cell>
          <cell r="B1028" t="str">
            <v>-</v>
          </cell>
          <cell r="C1028" t="str">
            <v>Sarjeta triangular de concreto - STC 06 AC/BC</v>
          </cell>
          <cell r="D1028" t="str">
            <v>m</v>
          </cell>
          <cell r="H1028" t="str">
            <v>DNIT 018/2004-ES</v>
          </cell>
        </row>
        <row r="1029">
          <cell r="A1029" t="str">
            <v>2 S 04 900 57</v>
          </cell>
          <cell r="B1029" t="str">
            <v>-</v>
          </cell>
          <cell r="C1029" t="str">
            <v>Sarjeta triangular de concreto - STC 07 AC/BC</v>
          </cell>
          <cell r="D1029" t="str">
            <v>m</v>
          </cell>
          <cell r="H1029" t="str">
            <v>DNIT 018/2004-ES</v>
          </cell>
        </row>
        <row r="1030">
          <cell r="A1030" t="str">
            <v>2 S 04 900 58</v>
          </cell>
          <cell r="B1030" t="str">
            <v>-</v>
          </cell>
          <cell r="C1030" t="str">
            <v>Sarjeta triangular de concreto - STC 08 AC/BC</v>
          </cell>
          <cell r="D1030" t="str">
            <v>m</v>
          </cell>
          <cell r="H1030" t="str">
            <v>DNIT 018/2004-ES</v>
          </cell>
        </row>
        <row r="1031">
          <cell r="A1031" t="str">
            <v>2 S 04 900 71</v>
          </cell>
          <cell r="B1031" t="str">
            <v>-</v>
          </cell>
          <cell r="C1031" t="str">
            <v>Sarjeta canteiro central concreto - SCC 01 AC/BC</v>
          </cell>
          <cell r="D1031" t="str">
            <v>m</v>
          </cell>
          <cell r="H1031" t="str">
            <v>DNIT 018/2004-ES</v>
          </cell>
        </row>
        <row r="1032">
          <cell r="A1032" t="str">
            <v>2 S 04 900 72</v>
          </cell>
          <cell r="B1032" t="str">
            <v>-</v>
          </cell>
          <cell r="C1032" t="str">
            <v>Sarjeta canteiro central concreto - SCC 02 AC/BC</v>
          </cell>
          <cell r="D1032" t="str">
            <v>m</v>
          </cell>
          <cell r="H1032" t="str">
            <v>DNIT 018/2004-ES</v>
          </cell>
        </row>
        <row r="1033">
          <cell r="A1033" t="str">
            <v>2 S 04 901 01</v>
          </cell>
          <cell r="B1033" t="str">
            <v>-</v>
          </cell>
          <cell r="C1033" t="str">
            <v>Sarjeta trapezoidal de concreto - SZC 01</v>
          </cell>
          <cell r="D1033" t="str">
            <v>m</v>
          </cell>
          <cell r="H1033" t="str">
            <v>DNIT 018/2004-ES</v>
          </cell>
        </row>
        <row r="1034">
          <cell r="A1034" t="str">
            <v>2 S 04 901 02</v>
          </cell>
          <cell r="B1034" t="str">
            <v>-</v>
          </cell>
          <cell r="C1034" t="str">
            <v>Sarjeta trapezoidal de concreto - SZC 02</v>
          </cell>
          <cell r="D1034" t="str">
            <v>m</v>
          </cell>
          <cell r="H1034" t="str">
            <v>DNIT 018/2004-ES</v>
          </cell>
        </row>
        <row r="1035">
          <cell r="A1035" t="str">
            <v>2 S 04 901 21</v>
          </cell>
          <cell r="B1035" t="str">
            <v>-</v>
          </cell>
          <cell r="C1035" t="str">
            <v>Sarjeta de canteiro central de concreto - SCC 03</v>
          </cell>
          <cell r="D1035" t="str">
            <v>m</v>
          </cell>
          <cell r="H1035" t="str">
            <v>DNIT 018/2004-ES</v>
          </cell>
        </row>
        <row r="1036">
          <cell r="A1036" t="str">
            <v>2 S 04 901 22</v>
          </cell>
          <cell r="B1036" t="str">
            <v>-</v>
          </cell>
          <cell r="C1036" t="str">
            <v>Sarjeta de canteiro central de cocnreto - SCC 04</v>
          </cell>
          <cell r="D1036" t="str">
            <v>m</v>
          </cell>
          <cell r="H1036" t="str">
            <v>DNIT 018/2004-ES</v>
          </cell>
        </row>
        <row r="1037">
          <cell r="A1037" t="str">
            <v>2 S 04 901 31</v>
          </cell>
          <cell r="B1037" t="str">
            <v>-</v>
          </cell>
          <cell r="C1037" t="str">
            <v>Sarjeta trapezoidal de grama - SZG 01</v>
          </cell>
          <cell r="D1037" t="str">
            <v>m</v>
          </cell>
          <cell r="H1037" t="str">
            <v>DNIT 018/2004-ES</v>
          </cell>
        </row>
        <row r="1038">
          <cell r="A1038" t="str">
            <v>2 S 04 901 32</v>
          </cell>
          <cell r="B1038" t="str">
            <v>-</v>
          </cell>
          <cell r="C1038" t="str">
            <v>Sarjeta trapezoidal de grama - SZG 02</v>
          </cell>
          <cell r="D1038" t="str">
            <v>m</v>
          </cell>
          <cell r="H1038" t="str">
            <v>DNIT 018/2004-ES</v>
          </cell>
        </row>
        <row r="1039">
          <cell r="A1039" t="str">
            <v>2 S 04 901 41</v>
          </cell>
          <cell r="B1039" t="str">
            <v>-</v>
          </cell>
          <cell r="C1039" t="str">
            <v>Sarjeta trapezoidal não revestida - SZT 01</v>
          </cell>
          <cell r="D1039" t="str">
            <v>m</v>
          </cell>
          <cell r="H1039" t="str">
            <v>DNIT 018/2004-ES</v>
          </cell>
        </row>
        <row r="1040">
          <cell r="A1040" t="str">
            <v>2 S 04 901 42</v>
          </cell>
          <cell r="B1040" t="str">
            <v>-</v>
          </cell>
          <cell r="C1040" t="str">
            <v>Sarjeta trapezoidal não revestida - SZT 02</v>
          </cell>
          <cell r="D1040" t="str">
            <v>m</v>
          </cell>
          <cell r="H1040" t="str">
            <v>DNIT 018/2004-ES</v>
          </cell>
        </row>
        <row r="1041">
          <cell r="A1041" t="str">
            <v>2 S 04 901 51</v>
          </cell>
          <cell r="B1041" t="str">
            <v>-</v>
          </cell>
          <cell r="C1041" t="str">
            <v>Sarjeta trapezoidal de concreto - SZC 01 AC/BC</v>
          </cell>
          <cell r="D1041" t="str">
            <v>m</v>
          </cell>
          <cell r="H1041" t="str">
            <v>DNIT 018/2004-ES</v>
          </cell>
        </row>
        <row r="1042">
          <cell r="A1042" t="str">
            <v>2 S 04 901 52</v>
          </cell>
          <cell r="B1042" t="str">
            <v>-</v>
          </cell>
          <cell r="C1042" t="str">
            <v>Sarjeta trapezoidal de concreto - SZC 02 AC/BC</v>
          </cell>
          <cell r="D1042" t="str">
            <v>m</v>
          </cell>
          <cell r="H1042" t="str">
            <v>DNIT 018/2004-ES</v>
          </cell>
        </row>
        <row r="1043">
          <cell r="A1043" t="str">
            <v>2 S 04 901 71</v>
          </cell>
          <cell r="B1043" t="str">
            <v>-</v>
          </cell>
          <cell r="C1043" t="str">
            <v>Sarjeta canteiro central concreto - SCC 03 AC/BC</v>
          </cell>
          <cell r="D1043" t="str">
            <v>m</v>
          </cell>
          <cell r="H1043" t="str">
            <v>DNIT 018/2004-ES</v>
          </cell>
        </row>
        <row r="1044">
          <cell r="A1044" t="str">
            <v>2 S 04 901 72</v>
          </cell>
          <cell r="B1044" t="str">
            <v>-</v>
          </cell>
          <cell r="C1044" t="str">
            <v>Sarjeta canteiro central concreto - SCC 04 AC/BC</v>
          </cell>
          <cell r="D1044" t="str">
            <v>m</v>
          </cell>
          <cell r="H1044" t="str">
            <v>DNIT 018/2004-ES</v>
          </cell>
        </row>
        <row r="1045">
          <cell r="A1045" t="str">
            <v>2 S 04 910 01</v>
          </cell>
          <cell r="B1045" t="str">
            <v>-</v>
          </cell>
          <cell r="C1045" t="str">
            <v>Meio fio de concreto - MFC 01</v>
          </cell>
          <cell r="D1045" t="str">
            <v>m</v>
          </cell>
          <cell r="H1045" t="str">
            <v>DNIT 020/2004-ES</v>
          </cell>
        </row>
        <row r="1046">
          <cell r="A1046" t="str">
            <v>2 S 04 910 02</v>
          </cell>
          <cell r="B1046" t="str">
            <v>-</v>
          </cell>
          <cell r="C1046" t="str">
            <v>Meio fio de concreto - MFC 02</v>
          </cell>
          <cell r="D1046" t="str">
            <v>m</v>
          </cell>
          <cell r="H1046" t="str">
            <v>DNIT 020/2004-ES</v>
          </cell>
        </row>
        <row r="1047">
          <cell r="A1047" t="str">
            <v>2 S 04 910 03</v>
          </cell>
          <cell r="B1047" t="str">
            <v>-</v>
          </cell>
          <cell r="C1047" t="str">
            <v>Meio fio de concreto - MFC 03</v>
          </cell>
          <cell r="D1047" t="str">
            <v>m</v>
          </cell>
          <cell r="H1047" t="str">
            <v>DNIT 020/2004-ES</v>
          </cell>
        </row>
        <row r="1048">
          <cell r="A1048" t="str">
            <v>2 S 04 910 04</v>
          </cell>
          <cell r="B1048" t="str">
            <v>-</v>
          </cell>
          <cell r="C1048" t="str">
            <v>Meio fio de concreto - MFC 04</v>
          </cell>
          <cell r="D1048" t="str">
            <v>m</v>
          </cell>
          <cell r="H1048" t="str">
            <v>DNIT 020/2004-ES</v>
          </cell>
        </row>
        <row r="1049">
          <cell r="A1049" t="str">
            <v>2 S 04 910 05</v>
          </cell>
          <cell r="B1049" t="str">
            <v>-</v>
          </cell>
          <cell r="C1049" t="str">
            <v>Meio fio de concreto - MFC 05</v>
          </cell>
          <cell r="D1049" t="str">
            <v>m</v>
          </cell>
          <cell r="H1049" t="str">
            <v>DNIT 020/2004-ES</v>
          </cell>
        </row>
        <row r="1050">
          <cell r="A1050" t="str">
            <v>2 S 04 910 06</v>
          </cell>
          <cell r="B1050" t="str">
            <v>-</v>
          </cell>
          <cell r="C1050" t="str">
            <v>Meio fio de concreto - MFC 06</v>
          </cell>
          <cell r="D1050" t="str">
            <v>m</v>
          </cell>
          <cell r="H1050" t="str">
            <v>DNIT 020/2004-ES</v>
          </cell>
        </row>
        <row r="1051">
          <cell r="A1051" t="str">
            <v>2 S 04 910 07</v>
          </cell>
          <cell r="B1051" t="str">
            <v>-</v>
          </cell>
          <cell r="C1051" t="str">
            <v>Meio fio de concreto - MFC 07</v>
          </cell>
          <cell r="D1051" t="str">
            <v>m</v>
          </cell>
          <cell r="H1051" t="str">
            <v>DNIT 020/2004-ES</v>
          </cell>
        </row>
        <row r="1052">
          <cell r="A1052" t="str">
            <v>2 S 04 910 08</v>
          </cell>
          <cell r="B1052" t="str">
            <v>-</v>
          </cell>
          <cell r="C1052" t="str">
            <v>Meio fio de concreto - MFC 08</v>
          </cell>
          <cell r="D1052" t="str">
            <v>m</v>
          </cell>
          <cell r="H1052" t="str">
            <v>DNIT 020/2004-ES</v>
          </cell>
        </row>
        <row r="1053">
          <cell r="A1053" t="str">
            <v>2 S 04 910 51</v>
          </cell>
          <cell r="B1053" t="str">
            <v>-</v>
          </cell>
          <cell r="C1053" t="str">
            <v>Meio-fio de concreto - MFC 01 AC/BC</v>
          </cell>
          <cell r="D1053" t="str">
            <v>m</v>
          </cell>
          <cell r="H1053" t="str">
            <v>DNIT 020/2004-ES</v>
          </cell>
        </row>
        <row r="1054">
          <cell r="A1054" t="str">
            <v>2 S 04 910 52</v>
          </cell>
          <cell r="B1054" t="str">
            <v>-</v>
          </cell>
          <cell r="C1054" t="str">
            <v>Meio-fio de concreto - MFC 02 AC/BC</v>
          </cell>
          <cell r="D1054" t="str">
            <v>m</v>
          </cell>
          <cell r="H1054" t="str">
            <v>DNIT 020/2004-ES</v>
          </cell>
        </row>
        <row r="1055">
          <cell r="A1055" t="str">
            <v>2 S 04 910 53</v>
          </cell>
          <cell r="B1055" t="str">
            <v>-</v>
          </cell>
          <cell r="C1055" t="str">
            <v>Meio-fio de concreto - MFC 03 AC/BC</v>
          </cell>
          <cell r="D1055" t="str">
            <v>m</v>
          </cell>
          <cell r="H1055" t="str">
            <v>DNIT 020/2004-ES</v>
          </cell>
        </row>
        <row r="1056">
          <cell r="A1056" t="str">
            <v>2 S 04 910 54</v>
          </cell>
          <cell r="B1056" t="str">
            <v>-</v>
          </cell>
          <cell r="C1056" t="str">
            <v>Meio-fio de concreto - MFC 04 AC/BC</v>
          </cell>
          <cell r="D1056" t="str">
            <v>m</v>
          </cell>
          <cell r="H1056" t="str">
            <v>DNIT 020/2004-ES</v>
          </cell>
        </row>
        <row r="1057">
          <cell r="A1057" t="str">
            <v>2 S 04 910 55</v>
          </cell>
          <cell r="B1057" t="str">
            <v>-</v>
          </cell>
          <cell r="C1057" t="str">
            <v>Meio-fio de concreto - MFC 05 AC/BC</v>
          </cell>
          <cell r="D1057" t="str">
            <v>m</v>
          </cell>
          <cell r="H1057" t="str">
            <v>DNIT 020/2004-ES</v>
          </cell>
        </row>
        <row r="1058">
          <cell r="A1058" t="str">
            <v>2 S 04 910 56</v>
          </cell>
          <cell r="B1058" t="str">
            <v>-</v>
          </cell>
          <cell r="C1058" t="str">
            <v>Meio-fio de concreto - MFC 06 AC/BC</v>
          </cell>
          <cell r="D1058" t="str">
            <v>m</v>
          </cell>
          <cell r="H1058" t="str">
            <v>DNIT 020/2004-ES</v>
          </cell>
        </row>
        <row r="1059">
          <cell r="A1059" t="str">
            <v>2 S 04 910 57</v>
          </cell>
          <cell r="B1059" t="str">
            <v>-</v>
          </cell>
          <cell r="C1059" t="str">
            <v>Meio-fio de concreto - MFC 07 AC/BC</v>
          </cell>
          <cell r="D1059" t="str">
            <v>m</v>
          </cell>
          <cell r="H1059" t="str">
            <v>DNIT 020/2004-ES</v>
          </cell>
        </row>
        <row r="1060">
          <cell r="A1060" t="str">
            <v>2 S 04 910 58</v>
          </cell>
          <cell r="B1060" t="str">
            <v>-</v>
          </cell>
          <cell r="C1060" t="str">
            <v>Meio-fio de concreto - MFC 08 AC/BC</v>
          </cell>
          <cell r="D1060" t="str">
            <v>m</v>
          </cell>
          <cell r="H1060" t="str">
            <v>DNIT 020/2004-ES</v>
          </cell>
        </row>
        <row r="1061">
          <cell r="A1061" t="str">
            <v>2 S 04 930 01</v>
          </cell>
          <cell r="B1061" t="str">
            <v>-</v>
          </cell>
          <cell r="C1061" t="str">
            <v>Caixa coletora de sarjeta - CCS 01</v>
          </cell>
          <cell r="D1061" t="str">
            <v>und</v>
          </cell>
          <cell r="H1061" t="str">
            <v>DNIT 026/2004-ES</v>
          </cell>
        </row>
        <row r="1062">
          <cell r="A1062" t="str">
            <v>2 S 04 930 02</v>
          </cell>
          <cell r="B1062" t="str">
            <v>-</v>
          </cell>
          <cell r="C1062" t="str">
            <v>Caixa coletora de sarjeta - CCS 02</v>
          </cell>
          <cell r="D1062" t="str">
            <v>und</v>
          </cell>
          <cell r="H1062" t="str">
            <v>DNIT 026/2004-ES</v>
          </cell>
        </row>
        <row r="1063">
          <cell r="A1063" t="str">
            <v>2 S 04 930 03</v>
          </cell>
          <cell r="B1063" t="str">
            <v>-</v>
          </cell>
          <cell r="C1063" t="str">
            <v>Caixa coletora de sarjeta - CCS 03</v>
          </cell>
          <cell r="D1063" t="str">
            <v>und</v>
          </cell>
          <cell r="H1063" t="str">
            <v>DNIT 026/2004-ES</v>
          </cell>
        </row>
        <row r="1064">
          <cell r="A1064" t="str">
            <v>2 S 04 930 04</v>
          </cell>
          <cell r="B1064" t="str">
            <v>-</v>
          </cell>
          <cell r="C1064" t="str">
            <v>Caixa coletora de sarjeta - CCS 04</v>
          </cell>
          <cell r="D1064" t="str">
            <v>und</v>
          </cell>
          <cell r="H1064" t="str">
            <v>DNIT 026/2004-ES</v>
          </cell>
        </row>
        <row r="1065">
          <cell r="A1065" t="str">
            <v>2 S 04 930 05</v>
          </cell>
          <cell r="B1065" t="str">
            <v>-</v>
          </cell>
          <cell r="C1065" t="str">
            <v>Caixa coletora de sarjeta - CCS 05</v>
          </cell>
          <cell r="D1065" t="str">
            <v>und</v>
          </cell>
          <cell r="H1065" t="str">
            <v>DNIT 026/2004-ES</v>
          </cell>
        </row>
        <row r="1066">
          <cell r="A1066" t="str">
            <v>2 S 04 930 06</v>
          </cell>
          <cell r="B1066" t="str">
            <v>-</v>
          </cell>
          <cell r="C1066" t="str">
            <v>Caixa coletora de sarjeta - CCS 06</v>
          </cell>
          <cell r="D1066" t="str">
            <v>und</v>
          </cell>
          <cell r="H1066" t="str">
            <v>DNIT 026/2004-ES</v>
          </cell>
        </row>
        <row r="1067">
          <cell r="A1067" t="str">
            <v>2 S 04 930 07</v>
          </cell>
          <cell r="B1067" t="str">
            <v>-</v>
          </cell>
          <cell r="C1067" t="str">
            <v>Caixa coletora de sarjeta - CCS 07</v>
          </cell>
          <cell r="D1067" t="str">
            <v>und</v>
          </cell>
          <cell r="H1067" t="str">
            <v>DNIT 026/2004-ES</v>
          </cell>
        </row>
        <row r="1068">
          <cell r="A1068" t="str">
            <v>2 S 04 930 08</v>
          </cell>
          <cell r="B1068" t="str">
            <v>-</v>
          </cell>
          <cell r="C1068" t="str">
            <v>Caixa coletora de sarjeta - CCS 08</v>
          </cell>
          <cell r="D1068" t="str">
            <v>und</v>
          </cell>
          <cell r="H1068" t="str">
            <v>DNIT 026/2004-ES</v>
          </cell>
        </row>
        <row r="1069">
          <cell r="A1069" t="str">
            <v>2 S 04 930 09</v>
          </cell>
          <cell r="B1069" t="str">
            <v>-</v>
          </cell>
          <cell r="C1069" t="str">
            <v>Caixa coletora de sarjeta - CCS 09</v>
          </cell>
          <cell r="D1069" t="str">
            <v>und</v>
          </cell>
          <cell r="H1069" t="str">
            <v>DNIT 026/2004-ES</v>
          </cell>
        </row>
        <row r="1070">
          <cell r="A1070" t="str">
            <v>2 S 04 930 10</v>
          </cell>
          <cell r="B1070" t="str">
            <v>-</v>
          </cell>
          <cell r="C1070" t="str">
            <v>Caixa coletora de sarjeta - CCS 10</v>
          </cell>
          <cell r="D1070" t="str">
            <v>und</v>
          </cell>
          <cell r="H1070" t="str">
            <v>DNIT 026/2004-ES</v>
          </cell>
        </row>
        <row r="1071">
          <cell r="A1071" t="str">
            <v>2 S 04 930 11</v>
          </cell>
          <cell r="B1071" t="str">
            <v>-</v>
          </cell>
          <cell r="C1071" t="str">
            <v>Caixa coletora de sarjeta - CCS 11</v>
          </cell>
          <cell r="D1071" t="str">
            <v>und</v>
          </cell>
          <cell r="H1071" t="str">
            <v>DNIT 026/2004-ES</v>
          </cell>
        </row>
        <row r="1072">
          <cell r="A1072" t="str">
            <v>2 S 04 930 12</v>
          </cell>
          <cell r="B1072" t="str">
            <v>-</v>
          </cell>
          <cell r="C1072" t="str">
            <v>Caixa coletora de sarjeta - CCS 12</v>
          </cell>
          <cell r="D1072" t="str">
            <v>und</v>
          </cell>
          <cell r="H1072" t="str">
            <v>DNIT 026/2004-ES</v>
          </cell>
        </row>
        <row r="1073">
          <cell r="A1073" t="str">
            <v>2 S 04 930 13</v>
          </cell>
          <cell r="B1073" t="str">
            <v>-</v>
          </cell>
          <cell r="C1073" t="str">
            <v>Caixa coletora de sarjeta - CCS 13</v>
          </cell>
          <cell r="D1073" t="str">
            <v>und</v>
          </cell>
          <cell r="H1073" t="str">
            <v>DNIT 026/2004-ES</v>
          </cell>
        </row>
        <row r="1074">
          <cell r="A1074" t="str">
            <v>2 S 04 930 14</v>
          </cell>
          <cell r="B1074" t="str">
            <v>-</v>
          </cell>
          <cell r="C1074" t="str">
            <v>Caixa coletora de sarjeta - CCS14</v>
          </cell>
          <cell r="D1074" t="str">
            <v>und</v>
          </cell>
          <cell r="H1074" t="str">
            <v>DNIT 026/2004-ES</v>
          </cell>
        </row>
        <row r="1075">
          <cell r="A1075" t="str">
            <v>2 S 04 930 15</v>
          </cell>
          <cell r="B1075" t="str">
            <v>-</v>
          </cell>
          <cell r="C1075" t="str">
            <v>Caixa coletora de sarjeta - CCS 15</v>
          </cell>
          <cell r="D1075" t="str">
            <v>und</v>
          </cell>
          <cell r="H1075" t="str">
            <v>DNIT 026/2004-ES</v>
          </cell>
        </row>
        <row r="1076">
          <cell r="A1076" t="str">
            <v>2 S 04 930 16</v>
          </cell>
          <cell r="B1076" t="str">
            <v>-</v>
          </cell>
          <cell r="C1076" t="str">
            <v>Caixa coletora de sarjeta - CCS 16</v>
          </cell>
          <cell r="D1076" t="str">
            <v>und</v>
          </cell>
          <cell r="H1076" t="str">
            <v>DNIT 026/2004-ES</v>
          </cell>
        </row>
        <row r="1077">
          <cell r="A1077" t="str">
            <v>2 S 04 930 17</v>
          </cell>
          <cell r="B1077" t="str">
            <v>-</v>
          </cell>
          <cell r="C1077" t="str">
            <v>Caixa coletora de sarjeta - CCS 17</v>
          </cell>
          <cell r="D1077" t="str">
            <v>und</v>
          </cell>
          <cell r="H1077" t="str">
            <v>DNIT 026/2004-ES</v>
          </cell>
        </row>
        <row r="1078">
          <cell r="A1078" t="str">
            <v>2 S 04 930 18</v>
          </cell>
          <cell r="B1078" t="str">
            <v>-</v>
          </cell>
          <cell r="C1078" t="str">
            <v>Caixa coletora de sarjeta - CCS 18</v>
          </cell>
          <cell r="D1078" t="str">
            <v>und</v>
          </cell>
          <cell r="H1078" t="str">
            <v>DNIT 026/2004-ES</v>
          </cell>
        </row>
        <row r="1079">
          <cell r="A1079" t="str">
            <v>2 S 04 930 19</v>
          </cell>
          <cell r="B1079" t="str">
            <v>-</v>
          </cell>
          <cell r="C1079" t="str">
            <v>Caixa coletora de sarjeta - CCS 19</v>
          </cell>
          <cell r="D1079" t="str">
            <v>und</v>
          </cell>
          <cell r="H1079" t="str">
            <v>DNIT 026/2004-ES</v>
          </cell>
        </row>
        <row r="1080">
          <cell r="A1080" t="str">
            <v>2 S 04 930 20</v>
          </cell>
          <cell r="B1080" t="str">
            <v>-</v>
          </cell>
          <cell r="C1080" t="str">
            <v>Caixa coletora de sarjeta - CCS 20</v>
          </cell>
          <cell r="D1080" t="str">
            <v>und</v>
          </cell>
          <cell r="H1080" t="str">
            <v>DNIT 026/2004-ES</v>
          </cell>
        </row>
        <row r="1081">
          <cell r="A1081" t="str">
            <v>2 S 04 930 51</v>
          </cell>
          <cell r="B1081" t="str">
            <v>-</v>
          </cell>
          <cell r="C1081" t="str">
            <v>Caixa coletora de sarjeta - CCS 01 AC/BC</v>
          </cell>
          <cell r="D1081" t="str">
            <v>und</v>
          </cell>
          <cell r="H1081" t="str">
            <v>DNIT 026/2004-ES</v>
          </cell>
        </row>
        <row r="1082">
          <cell r="A1082" t="str">
            <v>2 S 04 930 52</v>
          </cell>
          <cell r="B1082" t="str">
            <v>-</v>
          </cell>
          <cell r="C1082" t="str">
            <v>Caixa coletora de sarjeta - CCS 02 AC/BC</v>
          </cell>
          <cell r="D1082" t="str">
            <v>und</v>
          </cell>
          <cell r="H1082" t="str">
            <v>DNIT 026/2004-ES</v>
          </cell>
        </row>
        <row r="1083">
          <cell r="A1083" t="str">
            <v>2 S 04 930 53</v>
          </cell>
          <cell r="B1083" t="str">
            <v>-</v>
          </cell>
          <cell r="C1083" t="str">
            <v>Caixa coletora de sarjeta - CCS 03 AC/BC</v>
          </cell>
          <cell r="D1083" t="str">
            <v>und</v>
          </cell>
          <cell r="H1083" t="str">
            <v>DNIT 026/2004-ES</v>
          </cell>
        </row>
        <row r="1084">
          <cell r="A1084" t="str">
            <v>2 S 04 930 54</v>
          </cell>
          <cell r="B1084" t="str">
            <v>-</v>
          </cell>
          <cell r="C1084" t="str">
            <v>Caixa coletora de sarjeta - CCS 04 AC/BC</v>
          </cell>
          <cell r="D1084" t="str">
            <v>und</v>
          </cell>
          <cell r="H1084" t="str">
            <v>DNIT 026/2004-ES</v>
          </cell>
        </row>
        <row r="1085">
          <cell r="A1085" t="str">
            <v>2 S 04 930 55</v>
          </cell>
          <cell r="B1085" t="str">
            <v>-</v>
          </cell>
          <cell r="C1085" t="str">
            <v>Caixa coletora de sarjeta - CCS 05 AC/BC</v>
          </cell>
          <cell r="D1085" t="str">
            <v>und</v>
          </cell>
          <cell r="H1085" t="str">
            <v>DNIT 026/2004-ES</v>
          </cell>
        </row>
        <row r="1086">
          <cell r="A1086" t="str">
            <v>2 S 04 930 56</v>
          </cell>
          <cell r="B1086" t="str">
            <v>-</v>
          </cell>
          <cell r="C1086" t="str">
            <v>Caixa coletora de sarjeta - CCS 06 AC/BC</v>
          </cell>
          <cell r="D1086" t="str">
            <v>und</v>
          </cell>
          <cell r="H1086" t="str">
            <v>DNIT 026/2004-ES</v>
          </cell>
        </row>
        <row r="1087">
          <cell r="A1087" t="str">
            <v>2 S 04 930 57</v>
          </cell>
          <cell r="B1087" t="str">
            <v>-</v>
          </cell>
          <cell r="C1087" t="str">
            <v>Caixa coletora de sarjeta - CCS 07 AC/BC</v>
          </cell>
          <cell r="D1087" t="str">
            <v>und</v>
          </cell>
          <cell r="H1087" t="str">
            <v>DNIT 026/2004-ES</v>
          </cell>
        </row>
        <row r="1088">
          <cell r="A1088" t="str">
            <v>2 S 04 930 58</v>
          </cell>
          <cell r="B1088" t="str">
            <v>-</v>
          </cell>
          <cell r="C1088" t="str">
            <v>Caixa coletora de sarjeta - CCS 08 AC/BC</v>
          </cell>
          <cell r="D1088" t="str">
            <v>und</v>
          </cell>
          <cell r="H1088" t="str">
            <v>DNIT 026/2004-ES</v>
          </cell>
        </row>
        <row r="1089">
          <cell r="A1089" t="str">
            <v>2 S 04 930 59</v>
          </cell>
          <cell r="B1089" t="str">
            <v>-</v>
          </cell>
          <cell r="C1089" t="str">
            <v>Caixa coletora de sarjeta - CCS 09 AC/BC</v>
          </cell>
          <cell r="D1089" t="str">
            <v>und</v>
          </cell>
          <cell r="H1089" t="str">
            <v>DNIT 026/2004-ES</v>
          </cell>
        </row>
        <row r="1090">
          <cell r="A1090" t="str">
            <v>2 S 04 930 60</v>
          </cell>
          <cell r="B1090" t="str">
            <v>-</v>
          </cell>
          <cell r="C1090" t="str">
            <v>Caixa coletora de sarjeta - CCS 10 AC/BC</v>
          </cell>
          <cell r="D1090" t="str">
            <v>und</v>
          </cell>
          <cell r="H1090" t="str">
            <v>DNIT 026/2004-ES</v>
          </cell>
        </row>
        <row r="1091">
          <cell r="A1091" t="str">
            <v>2 S 04 930 61</v>
          </cell>
          <cell r="B1091" t="str">
            <v>-</v>
          </cell>
          <cell r="C1091" t="str">
            <v>Caixa coletora de sarjeta - CCS 11 AC/BC</v>
          </cell>
          <cell r="D1091" t="str">
            <v>und</v>
          </cell>
          <cell r="H1091" t="str">
            <v>DNIT 026/2004-ES</v>
          </cell>
        </row>
        <row r="1092">
          <cell r="A1092" t="str">
            <v>2 S 04 930 62</v>
          </cell>
          <cell r="B1092" t="str">
            <v>-</v>
          </cell>
          <cell r="C1092" t="str">
            <v>Caixa coletora de sarjeta - CCS 12 AC/BC</v>
          </cell>
          <cell r="D1092" t="str">
            <v>und</v>
          </cell>
          <cell r="H1092" t="str">
            <v>DNIT 026/2004-ES</v>
          </cell>
        </row>
        <row r="1093">
          <cell r="A1093" t="str">
            <v>2 S 04 930 63</v>
          </cell>
          <cell r="B1093" t="str">
            <v>-</v>
          </cell>
          <cell r="C1093" t="str">
            <v>Caixa coletora de sarjeta - CCS 13 AC/BC</v>
          </cell>
          <cell r="D1093" t="str">
            <v>und</v>
          </cell>
          <cell r="H1093" t="str">
            <v>DNIT 026/2004-ES</v>
          </cell>
        </row>
        <row r="1094">
          <cell r="A1094" t="str">
            <v>2 S 04 930 64</v>
          </cell>
          <cell r="B1094" t="str">
            <v>-</v>
          </cell>
          <cell r="C1094" t="str">
            <v>Caixa coletora de sarjeta - CCS 14 AC/BC</v>
          </cell>
          <cell r="D1094" t="str">
            <v>und</v>
          </cell>
          <cell r="H1094" t="str">
            <v>DNIT 026/2004-ES</v>
          </cell>
        </row>
        <row r="1095">
          <cell r="A1095" t="str">
            <v>2 S 04 930 65</v>
          </cell>
          <cell r="B1095" t="str">
            <v>-</v>
          </cell>
          <cell r="C1095" t="str">
            <v>Caixa coletora de sarjeta - CCS 15 AC/BC</v>
          </cell>
          <cell r="D1095" t="str">
            <v>und</v>
          </cell>
          <cell r="H1095" t="str">
            <v>DNIT 026/2004-ES</v>
          </cell>
        </row>
        <row r="1096">
          <cell r="A1096" t="str">
            <v>2 S 04 930 66</v>
          </cell>
          <cell r="B1096" t="str">
            <v>-</v>
          </cell>
          <cell r="C1096" t="str">
            <v>Caixa coletora de sarjeta - CCS 16 AC/BC</v>
          </cell>
          <cell r="D1096" t="str">
            <v>und</v>
          </cell>
          <cell r="H1096" t="str">
            <v>DNIT 026/2004-ES</v>
          </cell>
        </row>
        <row r="1097">
          <cell r="A1097" t="str">
            <v>2 S 04 930 67</v>
          </cell>
          <cell r="B1097" t="str">
            <v>-</v>
          </cell>
          <cell r="C1097" t="str">
            <v>Caixa coletora de sarjeta - CCS 17 AC/BC</v>
          </cell>
          <cell r="D1097" t="str">
            <v>und</v>
          </cell>
          <cell r="H1097" t="str">
            <v>DNIT 026/2004-ES</v>
          </cell>
        </row>
        <row r="1098">
          <cell r="A1098" t="str">
            <v>2 S 04 930 68</v>
          </cell>
          <cell r="B1098" t="str">
            <v>-</v>
          </cell>
          <cell r="C1098" t="str">
            <v>Caixa coletora de sarjeta - CCS 18 AC/BC</v>
          </cell>
          <cell r="D1098" t="str">
            <v>und</v>
          </cell>
          <cell r="H1098" t="str">
            <v>DNIT 026/2004-ES</v>
          </cell>
        </row>
        <row r="1099">
          <cell r="A1099" t="str">
            <v>2 S 04 930 69</v>
          </cell>
          <cell r="B1099" t="str">
            <v>-</v>
          </cell>
          <cell r="C1099" t="str">
            <v>Caixa coletora de sarjeta - CCS 19 AC/BC</v>
          </cell>
          <cell r="D1099" t="str">
            <v>und</v>
          </cell>
          <cell r="H1099" t="str">
            <v>DNIT 026/2004-ES</v>
          </cell>
        </row>
        <row r="1100">
          <cell r="A1100" t="str">
            <v>2 S 04 930 70</v>
          </cell>
          <cell r="B1100" t="str">
            <v>-</v>
          </cell>
          <cell r="C1100" t="str">
            <v>Caixa coletora de sarjeta - CCS 20 AC/BC</v>
          </cell>
          <cell r="D1100" t="str">
            <v>und</v>
          </cell>
          <cell r="H1100" t="str">
            <v>DNIT 026/2004-ES</v>
          </cell>
        </row>
        <row r="1101">
          <cell r="A1101" t="str">
            <v>2 S 04 931 01</v>
          </cell>
          <cell r="B1101" t="str">
            <v>-</v>
          </cell>
          <cell r="C1101" t="str">
            <v>Caixa coletora de talvegue - CCT 01</v>
          </cell>
          <cell r="D1101" t="str">
            <v>und</v>
          </cell>
          <cell r="H1101" t="str">
            <v>DNIT 026/2004-ES</v>
          </cell>
        </row>
        <row r="1102">
          <cell r="A1102" t="str">
            <v>2 S 04 931 02</v>
          </cell>
          <cell r="B1102" t="str">
            <v>-</v>
          </cell>
          <cell r="C1102" t="str">
            <v>Caixa coletora de talvegue - CCT 02</v>
          </cell>
          <cell r="D1102" t="str">
            <v>und</v>
          </cell>
          <cell r="H1102" t="str">
            <v>DNIT 026/2004-ES</v>
          </cell>
        </row>
        <row r="1103">
          <cell r="A1103" t="str">
            <v>2 S 04 931 03</v>
          </cell>
          <cell r="B1103" t="str">
            <v>-</v>
          </cell>
          <cell r="C1103" t="str">
            <v>Caixa coletora de talvegue - CCT 03</v>
          </cell>
          <cell r="D1103" t="str">
            <v>und</v>
          </cell>
          <cell r="H1103" t="str">
            <v>DNIT 026/2004-ES</v>
          </cell>
        </row>
        <row r="1104">
          <cell r="A1104" t="str">
            <v>2 S 04 931 04</v>
          </cell>
          <cell r="B1104" t="str">
            <v>-</v>
          </cell>
          <cell r="C1104" t="str">
            <v>Caixa coletora de talvegue - CCT 04</v>
          </cell>
          <cell r="D1104" t="str">
            <v>und</v>
          </cell>
          <cell r="H1104" t="str">
            <v>DNIT 026/2004-ES</v>
          </cell>
        </row>
        <row r="1105">
          <cell r="A1105" t="str">
            <v>2 S 04 931 05</v>
          </cell>
          <cell r="B1105" t="str">
            <v>-</v>
          </cell>
          <cell r="C1105" t="str">
            <v>Caixa coletora de talvegue - CCT 05</v>
          </cell>
          <cell r="D1105" t="str">
            <v>und</v>
          </cell>
          <cell r="H1105" t="str">
            <v>DNIT 026/2004-ES</v>
          </cell>
        </row>
        <row r="1106">
          <cell r="A1106" t="str">
            <v>2 S 04 931 06</v>
          </cell>
          <cell r="B1106" t="str">
            <v>-</v>
          </cell>
          <cell r="C1106" t="str">
            <v>Caixa coletora de talvegue - CCT 06</v>
          </cell>
          <cell r="D1106" t="str">
            <v>und</v>
          </cell>
          <cell r="H1106" t="str">
            <v>DNIT 026/2004-ES</v>
          </cell>
        </row>
        <row r="1107">
          <cell r="A1107" t="str">
            <v>2 S 04 931 07</v>
          </cell>
          <cell r="B1107" t="str">
            <v>-</v>
          </cell>
          <cell r="C1107" t="str">
            <v>Caixa coletora de talvegue - CCT 07</v>
          </cell>
          <cell r="D1107" t="str">
            <v>und</v>
          </cell>
          <cell r="H1107" t="str">
            <v>DNIT 026/2004-ES</v>
          </cell>
        </row>
        <row r="1108">
          <cell r="A1108" t="str">
            <v>2 S 04 931 08</v>
          </cell>
          <cell r="B1108" t="str">
            <v>-</v>
          </cell>
          <cell r="C1108" t="str">
            <v>Caixa coletora de talvegue - CCT 08</v>
          </cell>
          <cell r="D1108" t="str">
            <v>und</v>
          </cell>
          <cell r="H1108" t="str">
            <v>DNIT 026/2004-ES</v>
          </cell>
        </row>
        <row r="1109">
          <cell r="A1109" t="str">
            <v>2 S 04 931 09</v>
          </cell>
          <cell r="B1109" t="str">
            <v>-</v>
          </cell>
          <cell r="C1109" t="str">
            <v>Caixa coletora de talvegue - CCT 09</v>
          </cell>
          <cell r="D1109" t="str">
            <v>und</v>
          </cell>
          <cell r="H1109" t="str">
            <v>DNIT 026/2004-ES</v>
          </cell>
        </row>
        <row r="1110">
          <cell r="A1110" t="str">
            <v>2 S 04 931 10</v>
          </cell>
          <cell r="B1110" t="str">
            <v>-</v>
          </cell>
          <cell r="C1110" t="str">
            <v>Caixa coletora de talvegue - CCT 10</v>
          </cell>
          <cell r="D1110" t="str">
            <v>und</v>
          </cell>
          <cell r="H1110" t="str">
            <v>DNIT 026/2004-ES</v>
          </cell>
        </row>
        <row r="1111">
          <cell r="A1111" t="str">
            <v>2 S 04 931 11</v>
          </cell>
          <cell r="B1111" t="str">
            <v>-</v>
          </cell>
          <cell r="C1111" t="str">
            <v>Caixa coletora de talvegue - CCT 11</v>
          </cell>
          <cell r="D1111" t="str">
            <v>und</v>
          </cell>
          <cell r="H1111" t="str">
            <v>DNIT 026/2004-ES</v>
          </cell>
        </row>
        <row r="1112">
          <cell r="A1112" t="str">
            <v>2 S 04 931 12</v>
          </cell>
          <cell r="B1112" t="str">
            <v>-</v>
          </cell>
          <cell r="C1112" t="str">
            <v>Caixa coletora de talvegue - CCT 12</v>
          </cell>
          <cell r="D1112" t="str">
            <v>und</v>
          </cell>
          <cell r="H1112" t="str">
            <v>DNIT 026/2004-ES</v>
          </cell>
        </row>
        <row r="1113">
          <cell r="A1113" t="str">
            <v>2 S 04 931 13</v>
          </cell>
          <cell r="B1113" t="str">
            <v>-</v>
          </cell>
          <cell r="C1113" t="str">
            <v>Caixa coletora de talvegue - CCT 13</v>
          </cell>
          <cell r="D1113" t="str">
            <v>und</v>
          </cell>
          <cell r="H1113" t="str">
            <v>DNIT 026/2004-ES</v>
          </cell>
        </row>
        <row r="1114">
          <cell r="A1114" t="str">
            <v>2 S 04 931 14</v>
          </cell>
          <cell r="B1114" t="str">
            <v>-</v>
          </cell>
          <cell r="C1114" t="str">
            <v>Caixa coletora de talvegue - CCT 14</v>
          </cell>
          <cell r="D1114" t="str">
            <v>und</v>
          </cell>
          <cell r="H1114" t="str">
            <v>DNIT 026/2004-ES</v>
          </cell>
        </row>
        <row r="1115">
          <cell r="A1115" t="str">
            <v>2 S 04 931 15</v>
          </cell>
          <cell r="B1115" t="str">
            <v>-</v>
          </cell>
          <cell r="C1115" t="str">
            <v>Caixa coletora de talvegue - CCT 15</v>
          </cell>
          <cell r="D1115" t="str">
            <v>und</v>
          </cell>
          <cell r="H1115" t="str">
            <v>DNIT 026/2004-ES</v>
          </cell>
        </row>
        <row r="1116">
          <cell r="A1116" t="str">
            <v>2 S 04 931 16</v>
          </cell>
          <cell r="B1116" t="str">
            <v>-</v>
          </cell>
          <cell r="C1116" t="str">
            <v>Caixa coletora de talvegue - CCT 16</v>
          </cell>
          <cell r="D1116" t="str">
            <v>und</v>
          </cell>
          <cell r="H1116" t="str">
            <v>DNIT 026/2004-ES</v>
          </cell>
        </row>
        <row r="1117">
          <cell r="A1117" t="str">
            <v>2 S 04 931 17</v>
          </cell>
          <cell r="B1117" t="str">
            <v>-</v>
          </cell>
          <cell r="C1117" t="str">
            <v>Caixa coletora de talvegue - CCT 17</v>
          </cell>
          <cell r="D1117" t="str">
            <v>und</v>
          </cell>
          <cell r="H1117" t="str">
            <v>DNIT 026/2004-ES</v>
          </cell>
        </row>
        <row r="1118">
          <cell r="A1118" t="str">
            <v>2 S 04 931 18</v>
          </cell>
          <cell r="B1118" t="str">
            <v>-</v>
          </cell>
          <cell r="C1118" t="str">
            <v>Caixa coletora de talvegue - CCT 18</v>
          </cell>
          <cell r="D1118" t="str">
            <v>und</v>
          </cell>
          <cell r="H1118" t="str">
            <v>DNIT 026/2004-ES</v>
          </cell>
        </row>
        <row r="1119">
          <cell r="A1119" t="str">
            <v>2 S 04 931 19</v>
          </cell>
          <cell r="B1119" t="str">
            <v>-</v>
          </cell>
          <cell r="C1119" t="str">
            <v>Caixa coletora de talvegue - CCT 19</v>
          </cell>
          <cell r="D1119" t="str">
            <v>und</v>
          </cell>
          <cell r="H1119" t="str">
            <v>DNIT 026/2004-ES</v>
          </cell>
        </row>
        <row r="1120">
          <cell r="A1120" t="str">
            <v>2 S 04 931 20</v>
          </cell>
          <cell r="B1120" t="str">
            <v>-</v>
          </cell>
          <cell r="C1120" t="str">
            <v>Caixa coletora de talvegue - CCT 20</v>
          </cell>
          <cell r="D1120" t="str">
            <v>und</v>
          </cell>
          <cell r="H1120" t="str">
            <v>DNIT 026/2004-ES</v>
          </cell>
        </row>
        <row r="1121">
          <cell r="A1121" t="str">
            <v>2 S 04 931 51</v>
          </cell>
          <cell r="B1121" t="str">
            <v>-</v>
          </cell>
          <cell r="C1121" t="str">
            <v>Caixa coletora de talvegue - CCT 01 AC/BC</v>
          </cell>
          <cell r="D1121" t="str">
            <v>und</v>
          </cell>
          <cell r="H1121" t="str">
            <v>DNIT 026/2004-ES</v>
          </cell>
        </row>
        <row r="1122">
          <cell r="A1122" t="str">
            <v>2 S 04 931 52</v>
          </cell>
          <cell r="B1122" t="str">
            <v>-</v>
          </cell>
          <cell r="C1122" t="str">
            <v>Caixa coletora de talvegue - CCT 02 AC/BC</v>
          </cell>
          <cell r="D1122" t="str">
            <v>und</v>
          </cell>
          <cell r="H1122" t="str">
            <v>DNIT 026/2004-ES</v>
          </cell>
        </row>
        <row r="1123">
          <cell r="A1123" t="str">
            <v>2 S 04 931 53</v>
          </cell>
          <cell r="B1123" t="str">
            <v>-</v>
          </cell>
          <cell r="C1123" t="str">
            <v>Caixa coletora de talvegue - CCT 03 AC/BC</v>
          </cell>
          <cell r="D1123" t="str">
            <v>und</v>
          </cell>
          <cell r="H1123" t="str">
            <v>DNIT 026/2004-ES</v>
          </cell>
        </row>
        <row r="1124">
          <cell r="A1124" t="str">
            <v>2 S 04 931 54</v>
          </cell>
          <cell r="B1124" t="str">
            <v>-</v>
          </cell>
          <cell r="C1124" t="str">
            <v>Caixa coletora de talvegue - CCT 04 AC/BC</v>
          </cell>
          <cell r="D1124" t="str">
            <v>und</v>
          </cell>
          <cell r="H1124" t="str">
            <v>DNIT 026/2004-ES</v>
          </cell>
        </row>
        <row r="1125">
          <cell r="A1125" t="str">
            <v>2 S 04 931 55</v>
          </cell>
          <cell r="B1125" t="str">
            <v>-</v>
          </cell>
          <cell r="C1125" t="str">
            <v>Caixa coletora de talvegue - CCT 05 AC/BC</v>
          </cell>
          <cell r="D1125" t="str">
            <v>und</v>
          </cell>
          <cell r="H1125" t="str">
            <v>DNIT 026/2004-ES</v>
          </cell>
        </row>
        <row r="1126">
          <cell r="A1126" t="str">
            <v>2 S 04 931 56</v>
          </cell>
          <cell r="B1126" t="str">
            <v>-</v>
          </cell>
          <cell r="C1126" t="str">
            <v>Caixa coletora de talvegue - CCT 06 AC/BC</v>
          </cell>
          <cell r="D1126" t="str">
            <v>und</v>
          </cell>
          <cell r="H1126" t="str">
            <v>DNIT 026/2004-ES</v>
          </cell>
        </row>
        <row r="1127">
          <cell r="A1127" t="str">
            <v>2 S 04 931 57</v>
          </cell>
          <cell r="B1127" t="str">
            <v>-</v>
          </cell>
          <cell r="C1127" t="str">
            <v>Caixa coletora de talvegue - CCT 07 AC/BC</v>
          </cell>
          <cell r="D1127" t="str">
            <v>und</v>
          </cell>
          <cell r="H1127" t="str">
            <v>DNIT 026/2004-ES</v>
          </cell>
        </row>
        <row r="1128">
          <cell r="A1128" t="str">
            <v>2 S 04 931 58</v>
          </cell>
          <cell r="B1128" t="str">
            <v>-</v>
          </cell>
          <cell r="C1128" t="str">
            <v>Caixa coletora de talvegue - CCT 08 AC/BC</v>
          </cell>
          <cell r="D1128" t="str">
            <v>und</v>
          </cell>
          <cell r="H1128" t="str">
            <v>DNIT 026/2004-ES</v>
          </cell>
        </row>
        <row r="1129">
          <cell r="A1129" t="str">
            <v>2 S 04 931 59</v>
          </cell>
          <cell r="B1129" t="str">
            <v>-</v>
          </cell>
          <cell r="C1129" t="str">
            <v>Caixa coletora de talvegue - CCT 09 AC/BC</v>
          </cell>
          <cell r="D1129" t="str">
            <v>und</v>
          </cell>
          <cell r="H1129" t="str">
            <v>DNIT 026/2004-ES</v>
          </cell>
        </row>
        <row r="1130">
          <cell r="A1130" t="str">
            <v>2 S 04 931 60</v>
          </cell>
          <cell r="B1130" t="str">
            <v>-</v>
          </cell>
          <cell r="C1130" t="str">
            <v>Caixa coletora de talvegue - CCT 10 AC/BC</v>
          </cell>
          <cell r="D1130" t="str">
            <v>und</v>
          </cell>
          <cell r="H1130" t="str">
            <v>DNIT 026/2004-ES</v>
          </cell>
        </row>
        <row r="1131">
          <cell r="A1131" t="str">
            <v>2 S 04 931 61</v>
          </cell>
          <cell r="B1131" t="str">
            <v>-</v>
          </cell>
          <cell r="C1131" t="str">
            <v>Caixa coletora de talvegue - CCT 11 AC/BC</v>
          </cell>
          <cell r="D1131" t="str">
            <v>und</v>
          </cell>
          <cell r="H1131" t="str">
            <v>DNIT 026/2004-ES</v>
          </cell>
        </row>
        <row r="1132">
          <cell r="A1132" t="str">
            <v>2 S 04 931 62</v>
          </cell>
          <cell r="B1132" t="str">
            <v>-</v>
          </cell>
          <cell r="C1132" t="str">
            <v>Caixa coletora de talvegue - CCT 12 AC/BC</v>
          </cell>
          <cell r="D1132" t="str">
            <v>und</v>
          </cell>
          <cell r="H1132" t="str">
            <v>DNIT 026/2004-ES</v>
          </cell>
        </row>
        <row r="1133">
          <cell r="A1133" t="str">
            <v>2 S 04 931 63</v>
          </cell>
          <cell r="B1133" t="str">
            <v>-</v>
          </cell>
          <cell r="C1133" t="str">
            <v>Caixa coletora de talvegue - CCT 13 AC/BC</v>
          </cell>
          <cell r="D1133" t="str">
            <v>und</v>
          </cell>
          <cell r="H1133" t="str">
            <v>DNIT 026/2004-ES</v>
          </cell>
        </row>
        <row r="1134">
          <cell r="A1134" t="str">
            <v>2 S 04 931 64</v>
          </cell>
          <cell r="B1134" t="str">
            <v>-</v>
          </cell>
          <cell r="C1134" t="str">
            <v>Caixa coletora de talvegue - CCT 14 AC/BC</v>
          </cell>
          <cell r="D1134" t="str">
            <v>und</v>
          </cell>
          <cell r="H1134" t="str">
            <v>DNIT 026/2004-ES</v>
          </cell>
        </row>
        <row r="1135">
          <cell r="A1135" t="str">
            <v>2 S 04 931 65</v>
          </cell>
          <cell r="B1135" t="str">
            <v>-</v>
          </cell>
          <cell r="C1135" t="str">
            <v>Caixa coletora de talvegue - CCT 15 AC/BC</v>
          </cell>
          <cell r="D1135" t="str">
            <v>und</v>
          </cell>
          <cell r="H1135" t="str">
            <v>DNIT 026/2004-ES</v>
          </cell>
        </row>
        <row r="1136">
          <cell r="A1136" t="str">
            <v>2 S 04 931 66</v>
          </cell>
          <cell r="B1136" t="str">
            <v>-</v>
          </cell>
          <cell r="C1136" t="str">
            <v>Caixa coletora de talvegue - CCT 16 AC/BC</v>
          </cell>
          <cell r="D1136" t="str">
            <v>und</v>
          </cell>
          <cell r="H1136" t="str">
            <v>DNIT 026/2004-ES</v>
          </cell>
        </row>
        <row r="1137">
          <cell r="A1137" t="str">
            <v>2 S 04 931 67</v>
          </cell>
          <cell r="B1137" t="str">
            <v>-</v>
          </cell>
          <cell r="C1137" t="str">
            <v>Caixa coleotra de talvegue - CCT 17 AC/BC</v>
          </cell>
          <cell r="D1137" t="str">
            <v>und</v>
          </cell>
          <cell r="H1137" t="str">
            <v>DNIT 026/2004-ES</v>
          </cell>
        </row>
        <row r="1138">
          <cell r="A1138" t="str">
            <v>2 S 04 931 68</v>
          </cell>
          <cell r="B1138" t="str">
            <v>-</v>
          </cell>
          <cell r="C1138" t="str">
            <v>Caixa coletora de talvegue - CCT 18 AC/BC</v>
          </cell>
          <cell r="D1138" t="str">
            <v>und</v>
          </cell>
          <cell r="H1138" t="str">
            <v>DNIT 026/2004-ES</v>
          </cell>
        </row>
        <row r="1139">
          <cell r="A1139" t="str">
            <v>2 S 04 931 69</v>
          </cell>
          <cell r="B1139" t="str">
            <v>-</v>
          </cell>
          <cell r="C1139" t="str">
            <v>Caixa coletora de talvegue - CCT 19 AC/BC</v>
          </cell>
          <cell r="D1139" t="str">
            <v>und</v>
          </cell>
          <cell r="H1139" t="str">
            <v>DNIT 026/2004-ES</v>
          </cell>
        </row>
        <row r="1140">
          <cell r="A1140" t="str">
            <v>2 S 04 931 70</v>
          </cell>
          <cell r="B1140" t="str">
            <v>-</v>
          </cell>
          <cell r="C1140" t="str">
            <v>Caixa coletora de talvegue - CCT 20 AC/BC</v>
          </cell>
          <cell r="D1140" t="str">
            <v>und</v>
          </cell>
          <cell r="H1140" t="str">
            <v>DNIT 026/2004-ES</v>
          </cell>
        </row>
        <row r="1141">
          <cell r="A1141" t="str">
            <v>2 S 04 940 01</v>
          </cell>
          <cell r="B1141" t="str">
            <v>-</v>
          </cell>
          <cell r="C1141" t="str">
            <v>Descida d'água tipo rap. - calha concr. - DAR 01</v>
          </cell>
          <cell r="D1141" t="str">
            <v>m</v>
          </cell>
          <cell r="H1141" t="str">
            <v>DNIT 021/2004-ES</v>
          </cell>
        </row>
        <row r="1142">
          <cell r="A1142" t="str">
            <v>2 S 04 940 02</v>
          </cell>
          <cell r="B1142" t="str">
            <v>-</v>
          </cell>
          <cell r="C1142" t="str">
            <v>Descida d'água tipo rap. - canal retang.- DAR 02</v>
          </cell>
          <cell r="D1142" t="str">
            <v>m</v>
          </cell>
          <cell r="H1142" t="str">
            <v>DNIT 021/2004-ES</v>
          </cell>
        </row>
        <row r="1143">
          <cell r="A1143" t="str">
            <v>2 S 04 940 03</v>
          </cell>
          <cell r="B1143" t="str">
            <v>-</v>
          </cell>
          <cell r="C1143" t="str">
            <v>Descida d'água tipo rap. - canal retang.- DAR 03</v>
          </cell>
          <cell r="D1143" t="str">
            <v>m</v>
          </cell>
          <cell r="H1143" t="str">
            <v>DNIT 021/2004-ES</v>
          </cell>
        </row>
        <row r="1144">
          <cell r="A1144" t="str">
            <v>2 S 04 940 04</v>
          </cell>
          <cell r="B1144" t="str">
            <v>-</v>
          </cell>
          <cell r="C1144" t="str">
            <v>Descida d'água tipo rap. - calha metálica - DAR 04</v>
          </cell>
          <cell r="D1144" t="str">
            <v>m</v>
          </cell>
          <cell r="H1144" t="str">
            <v>DNIT 021/2004-ES</v>
          </cell>
        </row>
        <row r="1145">
          <cell r="A1145" t="str">
            <v>2 S 04 940 51</v>
          </cell>
          <cell r="B1145" t="str">
            <v>-</v>
          </cell>
          <cell r="C1145" t="str">
            <v>Descida d'água tipo rap.calha concreto-DAR 01AC/BC</v>
          </cell>
          <cell r="D1145" t="str">
            <v>m</v>
          </cell>
          <cell r="H1145" t="str">
            <v>DNIT 021/2004-ES</v>
          </cell>
        </row>
        <row r="1146">
          <cell r="A1146" t="str">
            <v>2 S 04 940 52</v>
          </cell>
          <cell r="B1146" t="str">
            <v>-</v>
          </cell>
          <cell r="C1146" t="str">
            <v>Descida d'água tipo rap.canal retang.-DAR 02 AC/BC</v>
          </cell>
          <cell r="D1146" t="str">
            <v>m</v>
          </cell>
          <cell r="H1146" t="str">
            <v>DNIT 021/2004-ES</v>
          </cell>
        </row>
        <row r="1147">
          <cell r="A1147" t="str">
            <v>2 S 04 940 53</v>
          </cell>
          <cell r="B1147" t="str">
            <v>-</v>
          </cell>
          <cell r="C1147" t="str">
            <v>Descida d'água tipo rap.canal retang.-DAR 03 AC/BC</v>
          </cell>
          <cell r="D1147" t="str">
            <v>m</v>
          </cell>
          <cell r="H1147" t="str">
            <v>DNIT 021/2004-ES</v>
          </cell>
        </row>
        <row r="1148">
          <cell r="A1148" t="str">
            <v>2 S 04 940 54</v>
          </cell>
          <cell r="B1148" t="str">
            <v>-</v>
          </cell>
          <cell r="C1148" t="str">
            <v>Descida d'água tipo rap.calha metál.-DAR 04 AC/BC</v>
          </cell>
          <cell r="D1148" t="str">
            <v>m</v>
          </cell>
          <cell r="H1148" t="str">
            <v>DNIT 021/2004-ES</v>
          </cell>
        </row>
        <row r="1149">
          <cell r="A1149" t="str">
            <v>2 S 04 941 01</v>
          </cell>
          <cell r="B1149" t="str">
            <v>-</v>
          </cell>
          <cell r="C1149" t="str">
            <v>Descida d'água aterros em degraus - DAD 01</v>
          </cell>
          <cell r="D1149" t="str">
            <v>m</v>
          </cell>
          <cell r="H1149" t="str">
            <v>DNIT 021/2004-ES</v>
          </cell>
        </row>
        <row r="1150">
          <cell r="A1150" t="str">
            <v>2 S 04 941 02</v>
          </cell>
          <cell r="B1150" t="str">
            <v>-</v>
          </cell>
          <cell r="C1150" t="str">
            <v>Descida d'água aterros em degraus - arm - DAD 02</v>
          </cell>
          <cell r="D1150" t="str">
            <v>m</v>
          </cell>
          <cell r="H1150" t="str">
            <v>DNIT 021/2004-ES</v>
          </cell>
        </row>
        <row r="1151">
          <cell r="A1151" t="str">
            <v>2 S 04 941 03</v>
          </cell>
          <cell r="B1151" t="str">
            <v>-</v>
          </cell>
          <cell r="C1151" t="str">
            <v>Descida d'água aterros em degraus - DAD 03</v>
          </cell>
          <cell r="D1151" t="str">
            <v>m</v>
          </cell>
          <cell r="H1151" t="str">
            <v>DNIT 021/2004-ES</v>
          </cell>
        </row>
        <row r="1152">
          <cell r="A1152" t="str">
            <v>2 S 04 941 04</v>
          </cell>
          <cell r="B1152" t="str">
            <v>-</v>
          </cell>
          <cell r="C1152" t="str">
            <v>Descida d'água aterros em degraus - arm - DAD 04</v>
          </cell>
          <cell r="D1152" t="str">
            <v>m</v>
          </cell>
          <cell r="H1152" t="str">
            <v>DNIT 021/2004-ES</v>
          </cell>
        </row>
        <row r="1153">
          <cell r="A1153" t="str">
            <v>2 S 04 941 05</v>
          </cell>
          <cell r="B1153" t="str">
            <v>-</v>
          </cell>
          <cell r="C1153" t="str">
            <v>Descida d'água aterros em degraus - DAD 05</v>
          </cell>
          <cell r="D1153" t="str">
            <v>m</v>
          </cell>
          <cell r="H1153" t="str">
            <v>DNIT 021/2004-ES</v>
          </cell>
        </row>
        <row r="1154">
          <cell r="A1154" t="str">
            <v>2 S 04 941 06</v>
          </cell>
          <cell r="B1154" t="str">
            <v>-</v>
          </cell>
          <cell r="C1154" t="str">
            <v>Descida d'água aterros em degraus - arm - DAD 06</v>
          </cell>
          <cell r="D1154" t="str">
            <v>m</v>
          </cell>
          <cell r="H1154" t="str">
            <v>DNIT 021/2004-ES</v>
          </cell>
        </row>
        <row r="1155">
          <cell r="A1155" t="str">
            <v>2 S 04 941 07</v>
          </cell>
          <cell r="B1155" t="str">
            <v>-</v>
          </cell>
          <cell r="C1155" t="str">
            <v>Descida d'água aterros em degraus - DAD 07</v>
          </cell>
          <cell r="D1155" t="str">
            <v>m</v>
          </cell>
          <cell r="H1155" t="str">
            <v>DNIT 021/2004-ES</v>
          </cell>
        </row>
        <row r="1156">
          <cell r="A1156" t="str">
            <v>2 S 04 941 08</v>
          </cell>
          <cell r="B1156" t="str">
            <v>-</v>
          </cell>
          <cell r="C1156" t="str">
            <v>Descida d'água aterros em degraus - arm - DAD 08</v>
          </cell>
          <cell r="D1156" t="str">
            <v>m</v>
          </cell>
          <cell r="H1156" t="str">
            <v>DNIT 021/2004-ES</v>
          </cell>
        </row>
        <row r="1157">
          <cell r="A1157" t="str">
            <v>2 S 04 941 09</v>
          </cell>
          <cell r="B1157" t="str">
            <v>-</v>
          </cell>
          <cell r="C1157" t="str">
            <v>Descida d'água aterros em degraus - DAD 09</v>
          </cell>
          <cell r="D1157" t="str">
            <v>m</v>
          </cell>
          <cell r="H1157" t="str">
            <v>DNIT 021/2004-ES</v>
          </cell>
        </row>
        <row r="1158">
          <cell r="A1158" t="str">
            <v>2 S 04 941 10</v>
          </cell>
          <cell r="B1158" t="str">
            <v>-</v>
          </cell>
          <cell r="C1158" t="str">
            <v>Descida d'água aterros em degraus - arm - DAD 10</v>
          </cell>
          <cell r="D1158" t="str">
            <v>m</v>
          </cell>
          <cell r="H1158" t="str">
            <v>DNIT 021/2004-ES</v>
          </cell>
        </row>
        <row r="1159">
          <cell r="A1159" t="str">
            <v>2 S 04 941 11</v>
          </cell>
          <cell r="B1159" t="str">
            <v>-</v>
          </cell>
          <cell r="C1159" t="str">
            <v>Descida d'água aterros em degraus - DAD 11</v>
          </cell>
          <cell r="D1159" t="str">
            <v>m</v>
          </cell>
          <cell r="H1159" t="str">
            <v>DNIT 021/2004-ES</v>
          </cell>
        </row>
        <row r="1160">
          <cell r="A1160" t="str">
            <v>2 S 04 941 12</v>
          </cell>
          <cell r="B1160" t="str">
            <v>-</v>
          </cell>
          <cell r="C1160" t="str">
            <v>Descida d'água aterros em degraus - arm - dad 12</v>
          </cell>
          <cell r="D1160" t="str">
            <v>m</v>
          </cell>
          <cell r="H1160" t="str">
            <v>DNIT 021/2004-ES</v>
          </cell>
        </row>
        <row r="1161">
          <cell r="A1161" t="str">
            <v>2 S 04 941 13</v>
          </cell>
          <cell r="B1161" t="str">
            <v>-</v>
          </cell>
          <cell r="C1161" t="str">
            <v>Descida d'água aterros em degraus - DAD 13</v>
          </cell>
          <cell r="D1161" t="str">
            <v>m</v>
          </cell>
          <cell r="H1161" t="str">
            <v>DNIT 021/2004-ES</v>
          </cell>
        </row>
        <row r="1162">
          <cell r="A1162" t="str">
            <v>2 S 04 941 14</v>
          </cell>
          <cell r="B1162" t="str">
            <v>-</v>
          </cell>
          <cell r="C1162" t="str">
            <v>Descida d'água aterros em degraus - arm - DAD 14</v>
          </cell>
          <cell r="D1162" t="str">
            <v>m</v>
          </cell>
          <cell r="H1162" t="str">
            <v>DNIT 021/2004-ES</v>
          </cell>
        </row>
        <row r="1163">
          <cell r="A1163" t="str">
            <v>2 S 04 941 15</v>
          </cell>
          <cell r="B1163" t="str">
            <v>-</v>
          </cell>
          <cell r="C1163" t="str">
            <v>Descida d'água aterros em degraus - DAD 15</v>
          </cell>
          <cell r="D1163" t="str">
            <v>m</v>
          </cell>
          <cell r="H1163" t="str">
            <v>DNIT 021/2004-ES</v>
          </cell>
        </row>
        <row r="1164">
          <cell r="A1164" t="str">
            <v>2 S 04 941 16</v>
          </cell>
          <cell r="B1164" t="str">
            <v>-</v>
          </cell>
          <cell r="C1164" t="str">
            <v>Descida d'água aterros em degraus - arm - DAD 16</v>
          </cell>
          <cell r="D1164" t="str">
            <v>m</v>
          </cell>
          <cell r="H1164" t="str">
            <v>DNIT 021/2004-ES</v>
          </cell>
        </row>
        <row r="1165">
          <cell r="A1165" t="str">
            <v>2 S 04 941 17</v>
          </cell>
          <cell r="B1165" t="str">
            <v>-</v>
          </cell>
          <cell r="C1165" t="str">
            <v>Descida d'água aterros em degraus - DAD 17</v>
          </cell>
          <cell r="D1165" t="str">
            <v>m</v>
          </cell>
          <cell r="H1165" t="str">
            <v>DNIT 021/2004-ES</v>
          </cell>
        </row>
        <row r="1166">
          <cell r="A1166" t="str">
            <v>2 S 04 941 18</v>
          </cell>
          <cell r="B1166" t="str">
            <v>-</v>
          </cell>
          <cell r="C1166" t="str">
            <v>Descida d'água aterros em degraus - arm - DAD 18</v>
          </cell>
          <cell r="D1166" t="str">
            <v>m</v>
          </cell>
          <cell r="H1166" t="str">
            <v>DNIT 021/2004-ES</v>
          </cell>
        </row>
        <row r="1167">
          <cell r="A1167" t="str">
            <v>2 S 04 941 31</v>
          </cell>
          <cell r="B1167" t="str">
            <v>-</v>
          </cell>
          <cell r="C1167" t="str">
            <v>Descida d'água cortes em degraus - DCD 01</v>
          </cell>
          <cell r="D1167" t="str">
            <v>m</v>
          </cell>
          <cell r="H1167" t="str">
            <v>DNIT 021/2004-ES</v>
          </cell>
        </row>
        <row r="1168">
          <cell r="A1168" t="str">
            <v>2 S 04 941 32</v>
          </cell>
          <cell r="B1168" t="str">
            <v>-</v>
          </cell>
          <cell r="C1168" t="str">
            <v>Descida d'água cortes em degraus - arm - DCD 02</v>
          </cell>
          <cell r="D1168" t="str">
            <v>m</v>
          </cell>
          <cell r="H1168" t="str">
            <v>DNIT 021/2004-ES</v>
          </cell>
        </row>
        <row r="1169">
          <cell r="A1169" t="str">
            <v>2 S 04 941 33</v>
          </cell>
          <cell r="B1169" t="str">
            <v>-</v>
          </cell>
          <cell r="C1169" t="str">
            <v>Descida d'água cortes em degraus - DCD 03</v>
          </cell>
          <cell r="D1169" t="str">
            <v>m</v>
          </cell>
          <cell r="H1169" t="str">
            <v>DNIT 021/2004-ES</v>
          </cell>
        </row>
        <row r="1170">
          <cell r="A1170" t="str">
            <v>2 S 04 941 34</v>
          </cell>
          <cell r="B1170" t="str">
            <v>-</v>
          </cell>
          <cell r="C1170" t="str">
            <v>Descida d'água cortes em degraus - arm - DCD 04</v>
          </cell>
          <cell r="D1170" t="str">
            <v>m</v>
          </cell>
          <cell r="H1170" t="str">
            <v>DNIT 021/2004-ES</v>
          </cell>
        </row>
        <row r="1171">
          <cell r="A1171" t="str">
            <v>2 S 04 941 51</v>
          </cell>
          <cell r="B1171" t="str">
            <v>-</v>
          </cell>
          <cell r="C1171" t="str">
            <v>Descida d'água aterros em degraus - DAD 01 AC/BC</v>
          </cell>
          <cell r="D1171" t="str">
            <v>m</v>
          </cell>
          <cell r="H1171" t="str">
            <v>DNIT 021/2004-ES</v>
          </cell>
        </row>
        <row r="1172">
          <cell r="A1172" t="str">
            <v>2 S 04 941 52</v>
          </cell>
          <cell r="B1172" t="str">
            <v>-</v>
          </cell>
          <cell r="C1172" t="str">
            <v>Descida d'água aterros em degraus arm-DAD 02 AC/BC</v>
          </cell>
          <cell r="D1172" t="str">
            <v>m</v>
          </cell>
          <cell r="H1172" t="str">
            <v>DNIT 021/2004-ES</v>
          </cell>
        </row>
        <row r="1173">
          <cell r="A1173" t="str">
            <v>2 S 04 941 53</v>
          </cell>
          <cell r="B1173" t="str">
            <v>-</v>
          </cell>
          <cell r="C1173" t="str">
            <v>Descida d'água aterros em degraus - DAD 03 AC/BC</v>
          </cell>
          <cell r="D1173" t="str">
            <v>m</v>
          </cell>
          <cell r="H1173" t="str">
            <v>DNIT 021/2004-ES</v>
          </cell>
        </row>
        <row r="1174">
          <cell r="A1174" t="str">
            <v>2 S 04 941 54</v>
          </cell>
          <cell r="B1174" t="str">
            <v>-</v>
          </cell>
          <cell r="C1174" t="str">
            <v>Descida d'água aterros em degraus arm-DAD 04 AC/BC</v>
          </cell>
          <cell r="D1174" t="str">
            <v>m</v>
          </cell>
          <cell r="H1174" t="str">
            <v>DNIT 021/2004-ES</v>
          </cell>
        </row>
        <row r="1175">
          <cell r="A1175" t="str">
            <v>2 S 04 941 55</v>
          </cell>
          <cell r="B1175" t="str">
            <v>-</v>
          </cell>
          <cell r="C1175" t="str">
            <v>Descida d'água aterros em degraus-DAD 05 AC/BC</v>
          </cell>
          <cell r="D1175" t="str">
            <v>m</v>
          </cell>
          <cell r="H1175" t="str">
            <v>DNIT 021/2004-ES</v>
          </cell>
        </row>
        <row r="1176">
          <cell r="A1176" t="str">
            <v>2 S 04 941 56</v>
          </cell>
          <cell r="B1176" t="str">
            <v>-</v>
          </cell>
          <cell r="C1176" t="str">
            <v>Descida d'água aterros em degraus - DAD 06 AC/BC</v>
          </cell>
          <cell r="D1176" t="str">
            <v>m</v>
          </cell>
          <cell r="H1176" t="str">
            <v>DNIT 021/2004-ES</v>
          </cell>
        </row>
        <row r="1177">
          <cell r="A1177" t="str">
            <v>2 S 04 941 57</v>
          </cell>
          <cell r="B1177" t="str">
            <v>-</v>
          </cell>
          <cell r="C1177" t="str">
            <v>Descida d'água aterros em degraus - DAD 07 AC/BC</v>
          </cell>
          <cell r="D1177" t="str">
            <v>m</v>
          </cell>
          <cell r="H1177" t="str">
            <v>DNIT 021/2004-ES</v>
          </cell>
        </row>
        <row r="1178">
          <cell r="A1178" t="str">
            <v>2 S 04 941 58</v>
          </cell>
          <cell r="B1178" t="str">
            <v>-</v>
          </cell>
          <cell r="C1178" t="str">
            <v>Descida d'água aterros em degraus arm-DAD 08 AC/BC</v>
          </cell>
          <cell r="D1178" t="str">
            <v>m</v>
          </cell>
          <cell r="H1178" t="str">
            <v>DNIT 021/2004-ES</v>
          </cell>
        </row>
        <row r="1179">
          <cell r="A1179" t="str">
            <v>2 S 04 941 59</v>
          </cell>
          <cell r="B1179" t="str">
            <v>-</v>
          </cell>
          <cell r="C1179" t="str">
            <v>Descida d'água aterros em degraus - DAD 09 AC/BC</v>
          </cell>
          <cell r="D1179" t="str">
            <v>m</v>
          </cell>
          <cell r="H1179" t="str">
            <v>DNIT 021/2004-ES</v>
          </cell>
        </row>
        <row r="1180">
          <cell r="A1180" t="str">
            <v>2 S 04 941 60</v>
          </cell>
          <cell r="B1180" t="str">
            <v>-</v>
          </cell>
          <cell r="C1180" t="str">
            <v>Descida d'água aterros em degraus arm-DAD 10 AC/BC</v>
          </cell>
          <cell r="D1180" t="str">
            <v>m</v>
          </cell>
          <cell r="H1180" t="str">
            <v>DNIT 021/2004-ES</v>
          </cell>
        </row>
        <row r="1181">
          <cell r="A1181" t="str">
            <v>2 S 04 941 61</v>
          </cell>
          <cell r="B1181" t="str">
            <v>-</v>
          </cell>
          <cell r="C1181" t="str">
            <v>Descida d'água aterros em degraus - DAD 11 AC/BC</v>
          </cell>
          <cell r="D1181" t="str">
            <v>m</v>
          </cell>
          <cell r="H1181" t="str">
            <v>DNIT 021/2004-ES</v>
          </cell>
        </row>
        <row r="1182">
          <cell r="A1182" t="str">
            <v>2 S 04 941 62</v>
          </cell>
          <cell r="B1182" t="str">
            <v>-</v>
          </cell>
          <cell r="C1182" t="str">
            <v>Descida d'água aterros em degraus arm-DAD 12 AC/BC</v>
          </cell>
          <cell r="D1182" t="str">
            <v>m</v>
          </cell>
          <cell r="H1182" t="str">
            <v>DNIT 021/2004-ES</v>
          </cell>
        </row>
        <row r="1183">
          <cell r="A1183" t="str">
            <v>2 S 04 941 63</v>
          </cell>
          <cell r="B1183" t="str">
            <v>-</v>
          </cell>
          <cell r="C1183" t="str">
            <v>Descida d'água aterros em degraus - DAD 13 AC/BC</v>
          </cell>
          <cell r="D1183" t="str">
            <v>m</v>
          </cell>
          <cell r="H1183" t="str">
            <v>DNIT 021/2004-ES</v>
          </cell>
        </row>
        <row r="1184">
          <cell r="A1184" t="str">
            <v>2 S 04 941 64</v>
          </cell>
          <cell r="B1184" t="str">
            <v>-</v>
          </cell>
          <cell r="C1184" t="str">
            <v>Descida d'água aterros em degraus arm-DAD 14 AC/BC</v>
          </cell>
          <cell r="D1184" t="str">
            <v>m</v>
          </cell>
          <cell r="H1184" t="str">
            <v>DNIT 021/2004-ES</v>
          </cell>
        </row>
        <row r="1185">
          <cell r="A1185" t="str">
            <v>2 S 04 941 65</v>
          </cell>
          <cell r="B1185" t="str">
            <v>-</v>
          </cell>
          <cell r="C1185" t="str">
            <v>Descida d'água aterros em degraus - DAD 15 AC/BC</v>
          </cell>
          <cell r="D1185" t="str">
            <v>m</v>
          </cell>
          <cell r="H1185" t="str">
            <v>DNIT 021/2004-ES</v>
          </cell>
        </row>
        <row r="1186">
          <cell r="A1186" t="str">
            <v>2 S 04 941 66</v>
          </cell>
          <cell r="B1186" t="str">
            <v>-</v>
          </cell>
          <cell r="C1186" t="str">
            <v>Descida d'água aterros em degraus arm-DAD 16 AC/BC</v>
          </cell>
          <cell r="D1186" t="str">
            <v>m</v>
          </cell>
          <cell r="H1186" t="str">
            <v>DNIT 021/2004-ES</v>
          </cell>
        </row>
        <row r="1187">
          <cell r="A1187" t="str">
            <v>2 S 04 941 67</v>
          </cell>
          <cell r="B1187" t="str">
            <v>-</v>
          </cell>
          <cell r="C1187" t="str">
            <v>Descida d'água aterros em degraus - DAD 17 AC/BC</v>
          </cell>
          <cell r="D1187" t="str">
            <v>m</v>
          </cell>
          <cell r="H1187" t="str">
            <v>DNIT 021/2004-ES</v>
          </cell>
        </row>
        <row r="1188">
          <cell r="A1188" t="str">
            <v>2 S 04 941 68</v>
          </cell>
          <cell r="B1188" t="str">
            <v>-</v>
          </cell>
          <cell r="C1188" t="str">
            <v>Descida d'água aterros em degraus arm-DAD 18 AC/BC</v>
          </cell>
          <cell r="D1188" t="str">
            <v>m</v>
          </cell>
          <cell r="H1188" t="str">
            <v>DNIT 021/2004-ES</v>
          </cell>
        </row>
        <row r="1189">
          <cell r="A1189" t="str">
            <v>2 S 04 941 81</v>
          </cell>
          <cell r="B1189" t="str">
            <v>-</v>
          </cell>
          <cell r="C1189" t="str">
            <v>Descida d'água cortes em degraus - DCD 01 AC/BC</v>
          </cell>
          <cell r="D1189" t="str">
            <v>m</v>
          </cell>
          <cell r="H1189" t="str">
            <v>DNIT 021/2004-ES</v>
          </cell>
        </row>
        <row r="1190">
          <cell r="A1190" t="str">
            <v>2 S 04 941 82</v>
          </cell>
          <cell r="B1190" t="str">
            <v>-</v>
          </cell>
          <cell r="C1190" t="str">
            <v>Descida d'água cortes em degraus arm-DCD 02 AC/BC</v>
          </cell>
          <cell r="D1190" t="str">
            <v>m</v>
          </cell>
          <cell r="H1190" t="str">
            <v>DNIT 021/2004-ES</v>
          </cell>
        </row>
        <row r="1191">
          <cell r="A1191" t="str">
            <v>2 S 04 941 83</v>
          </cell>
          <cell r="B1191" t="str">
            <v>-</v>
          </cell>
          <cell r="C1191" t="str">
            <v>Descida d'água cortes em degraus - DCD 03 AC/BC</v>
          </cell>
          <cell r="D1191" t="str">
            <v>m</v>
          </cell>
          <cell r="H1191" t="str">
            <v>DNIT 021/2004-ES</v>
          </cell>
        </row>
        <row r="1192">
          <cell r="A1192" t="str">
            <v>2 S 04 941 84</v>
          </cell>
          <cell r="B1192" t="str">
            <v>-</v>
          </cell>
          <cell r="C1192" t="str">
            <v>Descida d'água cortes em degraus arm-DCD 04 AC/BC</v>
          </cell>
          <cell r="D1192" t="str">
            <v>m</v>
          </cell>
          <cell r="H1192" t="str">
            <v>DNIT 021/2004-ES</v>
          </cell>
        </row>
        <row r="1193">
          <cell r="A1193" t="str">
            <v>2 S 04 942 01</v>
          </cell>
          <cell r="B1193" t="str">
            <v>-</v>
          </cell>
          <cell r="C1193" t="str">
            <v>Entrada d'água - EDA 01</v>
          </cell>
          <cell r="D1193" t="str">
            <v>und</v>
          </cell>
          <cell r="H1193" t="str">
            <v>DNIT 021/2004-ES</v>
          </cell>
        </row>
        <row r="1194">
          <cell r="A1194" t="str">
            <v>2 S 04 942 02</v>
          </cell>
          <cell r="B1194" t="str">
            <v>-</v>
          </cell>
          <cell r="C1194" t="str">
            <v>Entrada d'água - EDA 02</v>
          </cell>
          <cell r="D1194" t="str">
            <v>und</v>
          </cell>
          <cell r="H1194" t="str">
            <v>DNIT 021/2004-ES</v>
          </cell>
        </row>
        <row r="1195">
          <cell r="A1195" t="str">
            <v>2 S 04 942 51</v>
          </cell>
          <cell r="B1195" t="str">
            <v>-</v>
          </cell>
          <cell r="C1195" t="str">
            <v>Entrada d'água - EDA 01 AC/BC</v>
          </cell>
          <cell r="D1195" t="str">
            <v>und</v>
          </cell>
          <cell r="H1195" t="str">
            <v>DNIT 021/2004-ES</v>
          </cell>
        </row>
        <row r="1196">
          <cell r="A1196" t="str">
            <v>2 S 04 942 52</v>
          </cell>
          <cell r="B1196" t="str">
            <v>-</v>
          </cell>
          <cell r="C1196" t="str">
            <v>Entrada d'água - EDA 02 AC/BC</v>
          </cell>
          <cell r="D1196" t="str">
            <v>und</v>
          </cell>
          <cell r="H1196" t="str">
            <v>DNIT 021/2004-ES</v>
          </cell>
        </row>
        <row r="1197">
          <cell r="A1197" t="str">
            <v>2 S 04 950 01</v>
          </cell>
          <cell r="B1197" t="str">
            <v>-</v>
          </cell>
          <cell r="C1197" t="str">
            <v>Dissipador de energia - DES 01</v>
          </cell>
          <cell r="D1197" t="str">
            <v>und</v>
          </cell>
          <cell r="H1197" t="str">
            <v>DNIT 022/2004-ES</v>
          </cell>
        </row>
        <row r="1198">
          <cell r="A1198" t="str">
            <v>2 S 04 950 02</v>
          </cell>
          <cell r="B1198" t="str">
            <v>-</v>
          </cell>
          <cell r="C1198" t="str">
            <v>Dissipador de energia - DES 02</v>
          </cell>
          <cell r="D1198" t="str">
            <v>und</v>
          </cell>
          <cell r="H1198" t="str">
            <v>DNIT 022/2004-ES</v>
          </cell>
        </row>
        <row r="1199">
          <cell r="A1199" t="str">
            <v>2 S 04 950 03</v>
          </cell>
          <cell r="B1199" t="str">
            <v>-</v>
          </cell>
          <cell r="C1199" t="str">
            <v>Dissipador de energia - DES 03</v>
          </cell>
          <cell r="D1199" t="str">
            <v>und</v>
          </cell>
          <cell r="H1199" t="str">
            <v>DNIT 022/2004-ES</v>
          </cell>
        </row>
        <row r="1200">
          <cell r="A1200" t="str">
            <v>2 S 04 950 04</v>
          </cell>
          <cell r="B1200" t="str">
            <v>-</v>
          </cell>
          <cell r="C1200" t="str">
            <v>Dissipador de energia - DES04</v>
          </cell>
          <cell r="D1200" t="str">
            <v>und</v>
          </cell>
          <cell r="H1200" t="str">
            <v>DNIT 022/2004-ES</v>
          </cell>
        </row>
        <row r="1201">
          <cell r="A1201" t="str">
            <v>2 S 04 950 21</v>
          </cell>
          <cell r="B1201" t="str">
            <v>-</v>
          </cell>
          <cell r="C1201" t="str">
            <v>Dissipador de energia - DEB 01</v>
          </cell>
          <cell r="D1201" t="str">
            <v>und</v>
          </cell>
          <cell r="H1201" t="str">
            <v>DNIT 022/2004-ES</v>
          </cell>
        </row>
        <row r="1202">
          <cell r="A1202" t="str">
            <v>2 S 04 950 22</v>
          </cell>
          <cell r="B1202" t="str">
            <v>-</v>
          </cell>
          <cell r="C1202" t="str">
            <v>Dissipador de energia - DEB 02</v>
          </cell>
          <cell r="D1202" t="str">
            <v>und</v>
          </cell>
          <cell r="H1202" t="str">
            <v>DNIT 022/2004-ES</v>
          </cell>
        </row>
        <row r="1203">
          <cell r="A1203" t="str">
            <v>2 S 04 950 23</v>
          </cell>
          <cell r="B1203" t="str">
            <v>-</v>
          </cell>
          <cell r="C1203" t="str">
            <v>Dissipador de energia - DEB 03</v>
          </cell>
          <cell r="D1203" t="str">
            <v>und</v>
          </cell>
          <cell r="H1203" t="str">
            <v>DNIT 022/2004-ES</v>
          </cell>
        </row>
        <row r="1204">
          <cell r="A1204" t="str">
            <v>2 S 04 950 24</v>
          </cell>
          <cell r="B1204" t="str">
            <v>-</v>
          </cell>
          <cell r="C1204" t="str">
            <v>Dissipador de energia - DEB 04</v>
          </cell>
          <cell r="D1204" t="str">
            <v>und</v>
          </cell>
          <cell r="H1204" t="str">
            <v>DNIT 022/2004-ES</v>
          </cell>
        </row>
        <row r="1205">
          <cell r="A1205" t="str">
            <v>2 S 04 950 25</v>
          </cell>
          <cell r="B1205" t="str">
            <v>-</v>
          </cell>
          <cell r="C1205" t="str">
            <v>Dissipador de energia - DEB 05</v>
          </cell>
          <cell r="D1205" t="str">
            <v>und</v>
          </cell>
          <cell r="H1205" t="str">
            <v>DNIT 022/2004-ES</v>
          </cell>
        </row>
        <row r="1206">
          <cell r="A1206" t="str">
            <v>2 S 04 950 26</v>
          </cell>
          <cell r="B1206" t="str">
            <v>-</v>
          </cell>
          <cell r="C1206" t="str">
            <v>Dissipador de energia - DEB 06</v>
          </cell>
          <cell r="D1206" t="str">
            <v>und</v>
          </cell>
          <cell r="H1206" t="str">
            <v>DNIT 022/2004-ES</v>
          </cell>
        </row>
        <row r="1207">
          <cell r="A1207" t="str">
            <v>2 S 04 950 27</v>
          </cell>
          <cell r="B1207" t="str">
            <v>-</v>
          </cell>
          <cell r="C1207" t="str">
            <v>Dissipador de energia - DEB 07</v>
          </cell>
          <cell r="D1207" t="str">
            <v>und</v>
          </cell>
          <cell r="H1207" t="str">
            <v>DNIT 022/2004-ES</v>
          </cell>
        </row>
        <row r="1208">
          <cell r="A1208" t="str">
            <v>2 S 04 950 28</v>
          </cell>
          <cell r="B1208" t="str">
            <v>-</v>
          </cell>
          <cell r="C1208" t="str">
            <v>Dissipador de energia - DEB 08</v>
          </cell>
          <cell r="D1208" t="str">
            <v>und</v>
          </cell>
          <cell r="H1208" t="str">
            <v>DNIT 022/2004-ES</v>
          </cell>
        </row>
        <row r="1209">
          <cell r="A1209" t="str">
            <v>2 S 04 950 29</v>
          </cell>
          <cell r="B1209" t="str">
            <v>-</v>
          </cell>
          <cell r="C1209" t="str">
            <v>Dissipador de energia - DEB 09</v>
          </cell>
          <cell r="D1209" t="str">
            <v>und</v>
          </cell>
          <cell r="H1209" t="str">
            <v>DNIT 022/2004-ES</v>
          </cell>
        </row>
        <row r="1210">
          <cell r="A1210" t="str">
            <v>2 S 04 950 30</v>
          </cell>
          <cell r="B1210" t="str">
            <v>-</v>
          </cell>
          <cell r="C1210" t="str">
            <v>Dissipador de energia - DEB 10</v>
          </cell>
          <cell r="D1210" t="str">
            <v>und</v>
          </cell>
          <cell r="H1210" t="str">
            <v>DNIT 022/2004-ES</v>
          </cell>
        </row>
        <row r="1211">
          <cell r="A1211" t="str">
            <v>2 S 04 950 31</v>
          </cell>
          <cell r="B1211" t="str">
            <v>-</v>
          </cell>
          <cell r="C1211" t="str">
            <v>Dissipador de energia - DEB 11</v>
          </cell>
          <cell r="D1211" t="str">
            <v>und</v>
          </cell>
          <cell r="H1211" t="str">
            <v>DNIT 022/2004-ES</v>
          </cell>
        </row>
        <row r="1212">
          <cell r="A1212" t="str">
            <v>2 S 04 950 32</v>
          </cell>
          <cell r="B1212" t="str">
            <v>-</v>
          </cell>
          <cell r="C1212" t="str">
            <v>Dissipador de energia - DEB 12</v>
          </cell>
          <cell r="D1212" t="str">
            <v>und</v>
          </cell>
          <cell r="H1212" t="str">
            <v>DNIT 022/2004-ES</v>
          </cell>
        </row>
        <row r="1213">
          <cell r="A1213" t="str">
            <v>2 S 04 950 51</v>
          </cell>
          <cell r="B1213" t="str">
            <v>-</v>
          </cell>
          <cell r="C1213" t="str">
            <v>Dissipador de energia - DED 01</v>
          </cell>
          <cell r="D1213" t="str">
            <v>und</v>
          </cell>
          <cell r="H1213" t="str">
            <v>DNIT 022/2004-ES</v>
          </cell>
        </row>
        <row r="1214">
          <cell r="A1214" t="str">
            <v>2 S 04 950 61</v>
          </cell>
          <cell r="B1214" t="str">
            <v>-</v>
          </cell>
          <cell r="C1214" t="str">
            <v>Dissipador de energia - DES 01 AC/PC</v>
          </cell>
          <cell r="D1214" t="str">
            <v>und</v>
          </cell>
          <cell r="H1214" t="str">
            <v>DNIT 022/2004-ES</v>
          </cell>
        </row>
        <row r="1215">
          <cell r="A1215" t="str">
            <v>2 S 04 950 62</v>
          </cell>
          <cell r="B1215" t="str">
            <v>-</v>
          </cell>
          <cell r="C1215" t="str">
            <v>Dissipador de energia - DES 02 AC/PC</v>
          </cell>
          <cell r="D1215" t="str">
            <v>und</v>
          </cell>
          <cell r="H1215" t="str">
            <v>DNIT 022/2004-ES</v>
          </cell>
        </row>
        <row r="1216">
          <cell r="A1216" t="str">
            <v>2 S 04 950 63</v>
          </cell>
          <cell r="B1216" t="str">
            <v>-</v>
          </cell>
          <cell r="C1216" t="str">
            <v>Dissipador de energia - DES 03 AC/PC</v>
          </cell>
          <cell r="D1216" t="str">
            <v>und</v>
          </cell>
          <cell r="H1216" t="str">
            <v>DNIT 022/2004-ES</v>
          </cell>
        </row>
        <row r="1217">
          <cell r="A1217" t="str">
            <v>2 S 04 950 64</v>
          </cell>
          <cell r="B1217" t="str">
            <v>-</v>
          </cell>
          <cell r="C1217" t="str">
            <v>Dissipador de energia - DES 04 AC/PC</v>
          </cell>
          <cell r="D1217" t="str">
            <v>und</v>
          </cell>
          <cell r="H1217" t="str">
            <v>DNIT 022/2004-ES</v>
          </cell>
        </row>
        <row r="1218">
          <cell r="A1218" t="str">
            <v>2 S 04 950 71</v>
          </cell>
          <cell r="B1218" t="str">
            <v>-</v>
          </cell>
          <cell r="C1218" t="str">
            <v>Dissipador de energia - DEB 01 AC/BC/PC</v>
          </cell>
          <cell r="D1218" t="str">
            <v>und</v>
          </cell>
          <cell r="H1218" t="str">
            <v>DNIT 022/2004-ES</v>
          </cell>
        </row>
        <row r="1219">
          <cell r="A1219" t="str">
            <v>2 S 04 950 72</v>
          </cell>
          <cell r="B1219" t="str">
            <v>-</v>
          </cell>
          <cell r="C1219" t="str">
            <v>Dissipador de energia - DEB 02 AC/BC/PC</v>
          </cell>
          <cell r="D1219" t="str">
            <v>und</v>
          </cell>
          <cell r="H1219" t="str">
            <v>DNIT 022/2004-ES</v>
          </cell>
        </row>
        <row r="1220">
          <cell r="A1220" t="str">
            <v>2 S 04 950 73</v>
          </cell>
          <cell r="B1220" t="str">
            <v>-</v>
          </cell>
          <cell r="C1220" t="str">
            <v>Dissipador de energia - DEB 03 AC/BC/PC</v>
          </cell>
          <cell r="D1220" t="str">
            <v>und</v>
          </cell>
          <cell r="H1220" t="str">
            <v>DNIT 022/2004-ES</v>
          </cell>
        </row>
        <row r="1221">
          <cell r="A1221" t="str">
            <v>2 S 04 950 74</v>
          </cell>
          <cell r="B1221" t="str">
            <v>-</v>
          </cell>
          <cell r="C1221" t="str">
            <v>Dissipador de energia - DEB 04 AC/BC/PC</v>
          </cell>
          <cell r="D1221" t="str">
            <v>und</v>
          </cell>
          <cell r="H1221" t="str">
            <v>DNIT 022/2004-ES</v>
          </cell>
        </row>
        <row r="1222">
          <cell r="A1222" t="str">
            <v>2 S 04 950 75</v>
          </cell>
          <cell r="B1222" t="str">
            <v>-</v>
          </cell>
          <cell r="C1222" t="str">
            <v>Dissipador de energia - DEB 05 AC/BC/PC</v>
          </cell>
          <cell r="D1222" t="str">
            <v>und</v>
          </cell>
          <cell r="H1222" t="str">
            <v>DNIT 022/2004-ES</v>
          </cell>
        </row>
        <row r="1223">
          <cell r="A1223" t="str">
            <v>2 S 04 950 76</v>
          </cell>
          <cell r="B1223" t="str">
            <v>-</v>
          </cell>
          <cell r="C1223" t="str">
            <v>Dissipador de energia - DEB 06 AC/BC/PC</v>
          </cell>
          <cell r="D1223" t="str">
            <v>und</v>
          </cell>
          <cell r="H1223" t="str">
            <v>DNIT 022/2004-ES</v>
          </cell>
        </row>
        <row r="1224">
          <cell r="A1224" t="str">
            <v>2 S 04 950 77</v>
          </cell>
          <cell r="B1224" t="str">
            <v>-</v>
          </cell>
          <cell r="C1224" t="str">
            <v>Dissipador de energia - DEB 07 AC/BC/PC</v>
          </cell>
          <cell r="D1224" t="str">
            <v>und</v>
          </cell>
          <cell r="H1224" t="str">
            <v>DNIT 022/2004-ES</v>
          </cell>
        </row>
        <row r="1225">
          <cell r="A1225" t="str">
            <v>2 S 04 950 78</v>
          </cell>
          <cell r="B1225" t="str">
            <v>-</v>
          </cell>
          <cell r="C1225" t="str">
            <v>Dissipador de energia - DEB 08 AC/BC/PC</v>
          </cell>
          <cell r="D1225" t="str">
            <v>und</v>
          </cell>
          <cell r="H1225" t="str">
            <v>DNIT 022/2004-ES</v>
          </cell>
        </row>
        <row r="1226">
          <cell r="A1226" t="str">
            <v>2 S 04 950 79</v>
          </cell>
          <cell r="B1226" t="str">
            <v>-</v>
          </cell>
          <cell r="C1226" t="str">
            <v>Dissipador de energia - DEB 09 AC/BC/PC</v>
          </cell>
          <cell r="D1226" t="str">
            <v>und</v>
          </cell>
          <cell r="H1226" t="str">
            <v>DNIT 022/2004-ES</v>
          </cell>
        </row>
        <row r="1227">
          <cell r="A1227" t="str">
            <v>2 S 04 950 80</v>
          </cell>
          <cell r="B1227" t="str">
            <v>-</v>
          </cell>
          <cell r="C1227" t="str">
            <v>Dissipador de energia - DEB 10 AC/BC/PC</v>
          </cell>
          <cell r="D1227" t="str">
            <v>und</v>
          </cell>
          <cell r="H1227" t="str">
            <v>DNIT 022/2004-ES</v>
          </cell>
        </row>
        <row r="1228">
          <cell r="A1228" t="str">
            <v>2 S 04 950 81</v>
          </cell>
          <cell r="B1228" t="str">
            <v>-</v>
          </cell>
          <cell r="C1228" t="str">
            <v>Dissipador de energia - DEB 11 AC/BC/PC</v>
          </cell>
          <cell r="D1228" t="str">
            <v>und</v>
          </cell>
          <cell r="H1228" t="str">
            <v>DNIT 022/2004-ES</v>
          </cell>
        </row>
        <row r="1229">
          <cell r="A1229" t="str">
            <v>2 S 04 950 82</v>
          </cell>
          <cell r="B1229" t="str">
            <v>-</v>
          </cell>
          <cell r="C1229" t="str">
            <v>Dissipador de energia - DEB 12 AC/BC/PC</v>
          </cell>
          <cell r="D1229" t="str">
            <v>und</v>
          </cell>
          <cell r="H1229" t="str">
            <v>DNIT 022/2004-ES</v>
          </cell>
        </row>
        <row r="1230">
          <cell r="A1230" t="str">
            <v>2 S 04 950 99</v>
          </cell>
          <cell r="B1230" t="str">
            <v>-</v>
          </cell>
          <cell r="C1230" t="str">
            <v>Dissipador de energia - DED 01 AC/BC</v>
          </cell>
          <cell r="D1230" t="str">
            <v>und</v>
          </cell>
          <cell r="H1230" t="str">
            <v>DNIT 022/2004-ES</v>
          </cell>
        </row>
        <row r="1231">
          <cell r="A1231" t="str">
            <v>2 S 04 960 01</v>
          </cell>
          <cell r="B1231" t="str">
            <v>-</v>
          </cell>
          <cell r="C1231" t="str">
            <v>Boca de lobo simples grelha concr. - BLS 01</v>
          </cell>
          <cell r="D1231" t="str">
            <v>und</v>
          </cell>
          <cell r="H1231" t="str">
            <v>DNIT 030/2004-ES</v>
          </cell>
        </row>
        <row r="1232">
          <cell r="A1232" t="str">
            <v>2 S 04 960 02</v>
          </cell>
          <cell r="B1232" t="str">
            <v>-</v>
          </cell>
          <cell r="C1232" t="str">
            <v>Boca de lobo simples grelha concr. - BLS 02</v>
          </cell>
          <cell r="D1232" t="str">
            <v>und</v>
          </cell>
          <cell r="H1232" t="str">
            <v>DNIT 030/2004-ES</v>
          </cell>
        </row>
        <row r="1233">
          <cell r="A1233" t="str">
            <v>2 S 04 960 03</v>
          </cell>
          <cell r="B1233" t="str">
            <v>-</v>
          </cell>
          <cell r="C1233" t="str">
            <v>Boca de lobo simples grelha concr. - BLS 03</v>
          </cell>
          <cell r="D1233" t="str">
            <v>und</v>
          </cell>
          <cell r="H1233" t="str">
            <v>DNIT 030/2004-ES</v>
          </cell>
        </row>
        <row r="1234">
          <cell r="A1234" t="str">
            <v>2 S 04 960 04</v>
          </cell>
          <cell r="B1234" t="str">
            <v>-</v>
          </cell>
          <cell r="C1234" t="str">
            <v>Boca de lobo simples grelha concr. - BLS 04</v>
          </cell>
          <cell r="D1234" t="str">
            <v>und</v>
          </cell>
          <cell r="H1234" t="str">
            <v>DNIT 030/2004-ES</v>
          </cell>
        </row>
        <row r="1235">
          <cell r="A1235" t="str">
            <v>2 S 04 960 05</v>
          </cell>
          <cell r="B1235" t="str">
            <v>-</v>
          </cell>
          <cell r="C1235" t="str">
            <v>Boca de lobo simples grelha concr. - BLS 05</v>
          </cell>
          <cell r="D1235" t="str">
            <v>und</v>
          </cell>
          <cell r="H1235" t="str">
            <v>DNIT 030/2004-ES</v>
          </cell>
        </row>
        <row r="1236">
          <cell r="A1236" t="str">
            <v>2 S 04 960 06</v>
          </cell>
          <cell r="B1236" t="str">
            <v>-</v>
          </cell>
          <cell r="C1236" t="str">
            <v>Boca de lobo simples grelha concr. - BLS 06</v>
          </cell>
          <cell r="D1236" t="str">
            <v>und</v>
          </cell>
          <cell r="H1236" t="str">
            <v>DNIT 030/2004-ES</v>
          </cell>
        </row>
        <row r="1237">
          <cell r="A1237" t="str">
            <v>2 S 04 960 07</v>
          </cell>
          <cell r="B1237" t="str">
            <v>-</v>
          </cell>
          <cell r="C1237" t="str">
            <v>Boca de lobo simples grelha concr. - BLS 07</v>
          </cell>
          <cell r="D1237" t="str">
            <v>und</v>
          </cell>
          <cell r="H1237" t="str">
            <v>DNIT 030/2004-ES</v>
          </cell>
        </row>
        <row r="1238">
          <cell r="A1238" t="str">
            <v>2 S 04 960 51</v>
          </cell>
          <cell r="B1238" t="str">
            <v>-</v>
          </cell>
          <cell r="C1238" t="str">
            <v>Boca de lobo simples grelha concr. BLS 01 AC/BC</v>
          </cell>
          <cell r="D1238" t="str">
            <v>und</v>
          </cell>
          <cell r="H1238" t="str">
            <v>DNIT 030/2004-ES</v>
          </cell>
        </row>
        <row r="1239">
          <cell r="A1239" t="str">
            <v>2 S 04 960 52</v>
          </cell>
          <cell r="B1239" t="str">
            <v>-</v>
          </cell>
          <cell r="C1239" t="str">
            <v>Boca de lobo simples grelha concr. BLS 02 AC/BC</v>
          </cell>
          <cell r="D1239" t="str">
            <v>und</v>
          </cell>
          <cell r="H1239" t="str">
            <v>DNIT 030/2004-ES</v>
          </cell>
        </row>
        <row r="1240">
          <cell r="A1240" t="str">
            <v>2 S 04 960 53</v>
          </cell>
          <cell r="B1240" t="str">
            <v>-</v>
          </cell>
          <cell r="C1240" t="str">
            <v>Boca de lobo simples grelha concr. BLS 03 AC/BC</v>
          </cell>
          <cell r="D1240" t="str">
            <v>und</v>
          </cell>
          <cell r="H1240" t="str">
            <v>DNIT 030/2004-ES</v>
          </cell>
        </row>
        <row r="1241">
          <cell r="A1241" t="str">
            <v>2 S 04 960 54</v>
          </cell>
          <cell r="B1241" t="str">
            <v>-</v>
          </cell>
          <cell r="C1241" t="str">
            <v>Boca de lobo simples grelha concr. BLS 04 AC/BC</v>
          </cell>
          <cell r="D1241" t="str">
            <v>und</v>
          </cell>
          <cell r="H1241" t="str">
            <v>DNIT 030/2004-ES</v>
          </cell>
        </row>
        <row r="1242">
          <cell r="A1242" t="str">
            <v>2 S 04 960 55</v>
          </cell>
          <cell r="B1242" t="str">
            <v>-</v>
          </cell>
          <cell r="C1242" t="str">
            <v>Boca de lobo simples grelha concr. BLS 05 AC/BC</v>
          </cell>
          <cell r="D1242" t="str">
            <v>und</v>
          </cell>
          <cell r="H1242" t="str">
            <v>DNIT 030/2004-ES</v>
          </cell>
        </row>
        <row r="1243">
          <cell r="A1243" t="str">
            <v>2 S 04 960 56</v>
          </cell>
          <cell r="B1243" t="str">
            <v>-</v>
          </cell>
          <cell r="C1243" t="str">
            <v>Boca de lobo simples grelha concr. BLS 06 AC/BC</v>
          </cell>
          <cell r="D1243" t="str">
            <v>und</v>
          </cell>
          <cell r="H1243" t="str">
            <v>DNIT 030/2004-ES</v>
          </cell>
        </row>
        <row r="1244">
          <cell r="A1244" t="str">
            <v>2 S 04 960 57</v>
          </cell>
          <cell r="B1244" t="str">
            <v>-</v>
          </cell>
          <cell r="C1244" t="str">
            <v>Boca de lobo simples grelha concr. BLS 07 AC/BC</v>
          </cell>
          <cell r="D1244" t="str">
            <v>und</v>
          </cell>
          <cell r="H1244" t="str">
            <v>DNIT 030/2004-ES</v>
          </cell>
        </row>
        <row r="1245">
          <cell r="A1245" t="str">
            <v>2 S 04 961 01</v>
          </cell>
          <cell r="B1245" t="str">
            <v>-</v>
          </cell>
          <cell r="C1245" t="str">
            <v>Boca de lobo dupla com grelha de concreto - BLD 01</v>
          </cell>
          <cell r="D1245" t="str">
            <v>und</v>
          </cell>
          <cell r="H1245" t="str">
            <v>DNIT 030/2004-ES</v>
          </cell>
        </row>
        <row r="1246">
          <cell r="A1246" t="str">
            <v>2 S 04 961 02</v>
          </cell>
          <cell r="B1246" t="str">
            <v>-</v>
          </cell>
          <cell r="C1246" t="str">
            <v>Boca de lobo dupla com grelha de concreto - BLD 02</v>
          </cell>
          <cell r="D1246" t="str">
            <v>und</v>
          </cell>
          <cell r="H1246" t="str">
            <v>DNIT 030/2004-ES</v>
          </cell>
        </row>
        <row r="1247">
          <cell r="A1247" t="str">
            <v>2 S 04 961 03</v>
          </cell>
          <cell r="B1247" t="str">
            <v>-</v>
          </cell>
          <cell r="C1247" t="str">
            <v>Boca de lobo dupla com grelha de concreto - BLD 03</v>
          </cell>
          <cell r="D1247" t="str">
            <v>und</v>
          </cell>
          <cell r="H1247" t="str">
            <v>DNIT 030/2004-ES</v>
          </cell>
        </row>
        <row r="1248">
          <cell r="A1248" t="str">
            <v>2 S 04 961 04</v>
          </cell>
          <cell r="B1248" t="str">
            <v>-</v>
          </cell>
          <cell r="C1248" t="str">
            <v>Boca de lobo dupla com grelha de concreto - BLD 04</v>
          </cell>
          <cell r="D1248" t="str">
            <v>und</v>
          </cell>
          <cell r="H1248" t="str">
            <v>DNIT 030/2004-ES</v>
          </cell>
        </row>
        <row r="1249">
          <cell r="A1249" t="str">
            <v>2 S 04 961 05</v>
          </cell>
          <cell r="B1249" t="str">
            <v>-</v>
          </cell>
          <cell r="C1249" t="str">
            <v>Boca de lobo dupla com grelha de concreto - BLD 05</v>
          </cell>
          <cell r="D1249" t="str">
            <v>und</v>
          </cell>
          <cell r="H1249" t="str">
            <v>DNIT 030/2004-ES</v>
          </cell>
        </row>
        <row r="1250">
          <cell r="A1250" t="str">
            <v>2 S 04 961 06</v>
          </cell>
          <cell r="B1250" t="str">
            <v>-</v>
          </cell>
          <cell r="C1250" t="str">
            <v>Boca de lobo dupla com grelha de concreto - BLD 06</v>
          </cell>
          <cell r="D1250" t="str">
            <v>und</v>
          </cell>
          <cell r="H1250" t="str">
            <v>DNIT 030/2004-ES</v>
          </cell>
        </row>
        <row r="1251">
          <cell r="A1251" t="str">
            <v>2 S 04 961 07</v>
          </cell>
          <cell r="B1251" t="str">
            <v>-</v>
          </cell>
          <cell r="C1251" t="str">
            <v>Boca de lobo dupla com grelha de concreto - BLD 07</v>
          </cell>
          <cell r="D1251" t="str">
            <v>und</v>
          </cell>
          <cell r="H1251" t="str">
            <v>DNIT 030/2004-ES</v>
          </cell>
        </row>
        <row r="1252">
          <cell r="A1252" t="str">
            <v>2 S 04 961 51</v>
          </cell>
          <cell r="B1252" t="str">
            <v>-</v>
          </cell>
          <cell r="C1252" t="str">
            <v>Boca de lobo dupla grelha concr. BLD 01 AC/BC</v>
          </cell>
          <cell r="D1252" t="str">
            <v>und</v>
          </cell>
          <cell r="H1252" t="str">
            <v>DNIT 030/2004-ES</v>
          </cell>
        </row>
        <row r="1253">
          <cell r="A1253" t="str">
            <v>2 S 04 961 52</v>
          </cell>
          <cell r="B1253" t="str">
            <v>-</v>
          </cell>
          <cell r="C1253" t="str">
            <v>Boca de lobo dupla grelha concr. BLD 02 AC/BC</v>
          </cell>
          <cell r="D1253" t="str">
            <v>und</v>
          </cell>
          <cell r="H1253" t="str">
            <v>DNIT 030/2004-ES</v>
          </cell>
        </row>
        <row r="1254">
          <cell r="A1254" t="str">
            <v>2 S 04 961 53</v>
          </cell>
          <cell r="B1254" t="str">
            <v>-</v>
          </cell>
          <cell r="C1254" t="str">
            <v>Boca de lobo dupla grelha concr. BLD 03 AC/BC</v>
          </cell>
          <cell r="D1254" t="str">
            <v>und</v>
          </cell>
          <cell r="H1254" t="str">
            <v>DNIT 030/2004-ES</v>
          </cell>
        </row>
        <row r="1255">
          <cell r="A1255" t="str">
            <v>2 S 04 961 54</v>
          </cell>
          <cell r="B1255" t="str">
            <v>-</v>
          </cell>
          <cell r="C1255" t="str">
            <v>Boca de lobo dupla grelha concr. BLD 04 AC/BC</v>
          </cell>
          <cell r="D1255" t="str">
            <v>und</v>
          </cell>
          <cell r="H1255" t="str">
            <v>DNIT 030/2004-ES</v>
          </cell>
        </row>
        <row r="1256">
          <cell r="A1256" t="str">
            <v>2 S 04 961 55</v>
          </cell>
          <cell r="B1256" t="str">
            <v>-</v>
          </cell>
          <cell r="C1256" t="str">
            <v>Boca de lobo dupla grelha concr. BLD 05 AC/BC</v>
          </cell>
          <cell r="D1256" t="str">
            <v>und</v>
          </cell>
          <cell r="H1256" t="str">
            <v>DNIT 030/2004-ES</v>
          </cell>
        </row>
        <row r="1257">
          <cell r="A1257" t="str">
            <v>2 S 04 961 56</v>
          </cell>
          <cell r="B1257" t="str">
            <v>-</v>
          </cell>
          <cell r="C1257" t="str">
            <v>Boca de lobo dupla grelha concr. BLD 06 AC/BC</v>
          </cell>
          <cell r="D1257" t="str">
            <v>und</v>
          </cell>
          <cell r="H1257" t="str">
            <v>DNIT 030/2004-ES</v>
          </cell>
        </row>
        <row r="1258">
          <cell r="A1258" t="str">
            <v>2 S 04 961 57</v>
          </cell>
          <cell r="B1258" t="str">
            <v>-</v>
          </cell>
          <cell r="C1258" t="str">
            <v>Boca de lobo dupla grelha concr. BLD 07 AC/BC</v>
          </cell>
          <cell r="D1258" t="str">
            <v>und</v>
          </cell>
          <cell r="H1258" t="str">
            <v>DNIT 030/2004-ES</v>
          </cell>
        </row>
        <row r="1259">
          <cell r="A1259" t="str">
            <v>2 S 04 962 01</v>
          </cell>
          <cell r="B1259" t="str">
            <v>-</v>
          </cell>
          <cell r="C1259" t="str">
            <v>Caixa de ligação e passagem - CLP 01</v>
          </cell>
          <cell r="D1259" t="str">
            <v>und</v>
          </cell>
          <cell r="H1259" t="str">
            <v>DNIT 030/2004-ES</v>
          </cell>
        </row>
        <row r="1260">
          <cell r="A1260" t="str">
            <v>2 S 04 962 02</v>
          </cell>
          <cell r="B1260" t="str">
            <v>-</v>
          </cell>
          <cell r="C1260" t="str">
            <v>Caixa de ligação e passagem - CLP 02</v>
          </cell>
          <cell r="D1260" t="str">
            <v>und</v>
          </cell>
          <cell r="H1260" t="str">
            <v>DNIT 030/2004-ES</v>
          </cell>
        </row>
        <row r="1261">
          <cell r="A1261" t="str">
            <v>2 S 04 962 03</v>
          </cell>
          <cell r="B1261" t="str">
            <v>-</v>
          </cell>
          <cell r="C1261" t="str">
            <v>Caixa de ligação e passagem - CLP 03</v>
          </cell>
          <cell r="D1261" t="str">
            <v>und</v>
          </cell>
          <cell r="H1261" t="str">
            <v>DNIT 030/2004-ES</v>
          </cell>
        </row>
        <row r="1262">
          <cell r="A1262" t="str">
            <v>2 S 04 962 04</v>
          </cell>
          <cell r="B1262" t="str">
            <v>-</v>
          </cell>
          <cell r="C1262" t="str">
            <v>Caixa de ligação e passagem - CLP 04</v>
          </cell>
          <cell r="D1262" t="str">
            <v>und</v>
          </cell>
          <cell r="H1262" t="str">
            <v>DNIT 030/2004-ES</v>
          </cell>
        </row>
        <row r="1263">
          <cell r="A1263" t="str">
            <v>2 S 04 962 05</v>
          </cell>
          <cell r="B1263" t="str">
            <v>-</v>
          </cell>
          <cell r="C1263" t="str">
            <v>Caixa de ligação e passagem - CLP 05</v>
          </cell>
          <cell r="D1263" t="str">
            <v>und</v>
          </cell>
          <cell r="H1263" t="str">
            <v>DNIT 030/2004-ES</v>
          </cell>
        </row>
        <row r="1264">
          <cell r="A1264" t="str">
            <v>2 S 04 962 06</v>
          </cell>
          <cell r="B1264" t="str">
            <v>-</v>
          </cell>
          <cell r="C1264" t="str">
            <v>Caixa de ligação e passagem - CLP 06</v>
          </cell>
          <cell r="D1264" t="str">
            <v>und</v>
          </cell>
          <cell r="H1264" t="str">
            <v>DNIT 030/2004-ES</v>
          </cell>
        </row>
        <row r="1265">
          <cell r="A1265" t="str">
            <v>2 S 04 962 07</v>
          </cell>
          <cell r="B1265" t="str">
            <v>-</v>
          </cell>
          <cell r="C1265" t="str">
            <v>Caixa de ligação e passagem - CLP 07</v>
          </cell>
          <cell r="D1265" t="str">
            <v>und</v>
          </cell>
          <cell r="H1265" t="str">
            <v>DNIT 030/2004-ES</v>
          </cell>
        </row>
        <row r="1266">
          <cell r="A1266" t="str">
            <v>2 S 04 962 08</v>
          </cell>
          <cell r="B1266" t="str">
            <v>-</v>
          </cell>
          <cell r="C1266" t="str">
            <v>Caixa de ligação e passagem - CLP 08</v>
          </cell>
          <cell r="D1266" t="str">
            <v>und</v>
          </cell>
          <cell r="H1266" t="str">
            <v>DNIT 030/2004-ES</v>
          </cell>
        </row>
        <row r="1267">
          <cell r="A1267" t="str">
            <v>2 S 04 962 09</v>
          </cell>
          <cell r="B1267" t="str">
            <v>-</v>
          </cell>
          <cell r="C1267" t="str">
            <v>Caixa de ligação e passagem - CLP 09</v>
          </cell>
          <cell r="D1267" t="str">
            <v>und</v>
          </cell>
          <cell r="H1267" t="str">
            <v>DNIT 030/2004-ES</v>
          </cell>
        </row>
        <row r="1268">
          <cell r="A1268" t="str">
            <v>2 S 04 962 10</v>
          </cell>
          <cell r="B1268" t="str">
            <v>-</v>
          </cell>
          <cell r="C1268" t="str">
            <v>Caixa de ligação e passagem - CLP 10</v>
          </cell>
          <cell r="D1268" t="str">
            <v>und</v>
          </cell>
          <cell r="H1268" t="str">
            <v>DNIT 030/2004-ES</v>
          </cell>
        </row>
        <row r="1269">
          <cell r="A1269" t="str">
            <v>2 S 04 962 11</v>
          </cell>
          <cell r="B1269" t="str">
            <v>-</v>
          </cell>
          <cell r="C1269" t="str">
            <v>Caixa de ligação e passagem - CLP 11</v>
          </cell>
          <cell r="D1269" t="str">
            <v>und</v>
          </cell>
          <cell r="H1269" t="str">
            <v>DNIT 030/2004-ES</v>
          </cell>
        </row>
        <row r="1270">
          <cell r="A1270" t="str">
            <v>2 S 04 962 12</v>
          </cell>
          <cell r="B1270" t="str">
            <v>-</v>
          </cell>
          <cell r="C1270" t="str">
            <v>Caixa de ligação e passagem - CLP 12</v>
          </cell>
          <cell r="D1270" t="str">
            <v>und</v>
          </cell>
          <cell r="H1270" t="str">
            <v>DNIT 030/2004-ES</v>
          </cell>
        </row>
        <row r="1271">
          <cell r="A1271" t="str">
            <v>2 S 04 962 13</v>
          </cell>
          <cell r="B1271" t="str">
            <v>-</v>
          </cell>
          <cell r="C1271" t="str">
            <v>Caixa de ligação e passagem - CLP 13</v>
          </cell>
          <cell r="D1271" t="str">
            <v>und</v>
          </cell>
          <cell r="H1271" t="str">
            <v>DNIT 030/2004-ES</v>
          </cell>
        </row>
        <row r="1272">
          <cell r="A1272" t="str">
            <v>2 S 04 962 14</v>
          </cell>
          <cell r="B1272" t="str">
            <v>-</v>
          </cell>
          <cell r="C1272" t="str">
            <v>Caixa de ligação e passagem - CLP 14</v>
          </cell>
          <cell r="D1272" t="str">
            <v>und</v>
          </cell>
          <cell r="H1272" t="str">
            <v>DNIT 030/2004-ES</v>
          </cell>
        </row>
        <row r="1273">
          <cell r="A1273" t="str">
            <v>2 S 04 962 15</v>
          </cell>
          <cell r="B1273" t="str">
            <v>-</v>
          </cell>
          <cell r="C1273" t="str">
            <v>Caixa de ligação e passagem - CLP 15</v>
          </cell>
          <cell r="D1273" t="str">
            <v>und</v>
          </cell>
          <cell r="H1273" t="str">
            <v>DNIT 030/2004-ES</v>
          </cell>
        </row>
        <row r="1274">
          <cell r="A1274" t="str">
            <v>2 S 04 962 16</v>
          </cell>
          <cell r="B1274" t="str">
            <v>-</v>
          </cell>
          <cell r="C1274" t="str">
            <v>Caixa de ligação e passagem - CLP 16</v>
          </cell>
          <cell r="D1274" t="str">
            <v>und</v>
          </cell>
          <cell r="H1274" t="str">
            <v>DNIT 030/2004-ES</v>
          </cell>
        </row>
        <row r="1275">
          <cell r="A1275" t="str">
            <v>2 S 04 962 17</v>
          </cell>
          <cell r="B1275" t="str">
            <v>-</v>
          </cell>
          <cell r="C1275" t="str">
            <v>Caixa de ligação e passagem - CLP 17</v>
          </cell>
          <cell r="D1275" t="str">
            <v>und</v>
          </cell>
          <cell r="H1275" t="str">
            <v>DNIT 030/2004-ES</v>
          </cell>
        </row>
        <row r="1276">
          <cell r="A1276" t="str">
            <v>2 S 04 962 18</v>
          </cell>
          <cell r="B1276" t="str">
            <v>-</v>
          </cell>
          <cell r="C1276" t="str">
            <v>Caixa de ligação e passagem - CLP 18</v>
          </cell>
          <cell r="D1276" t="str">
            <v>und</v>
          </cell>
          <cell r="H1276" t="str">
            <v>DNIT 030/2004-ES</v>
          </cell>
        </row>
        <row r="1277">
          <cell r="A1277" t="str">
            <v>2 S 04 962 51</v>
          </cell>
          <cell r="B1277" t="str">
            <v>-</v>
          </cell>
          <cell r="C1277" t="str">
            <v>Caixa de ligação e passagem - CLP 01 AC/BC</v>
          </cell>
          <cell r="D1277" t="str">
            <v>und</v>
          </cell>
          <cell r="H1277" t="str">
            <v>DNIT 030/2004-ES</v>
          </cell>
        </row>
        <row r="1278">
          <cell r="A1278" t="str">
            <v>2 S 04 962 52</v>
          </cell>
          <cell r="B1278" t="str">
            <v>-</v>
          </cell>
          <cell r="C1278" t="str">
            <v>Caixa de ligação e passagem - CLP 02 AC/BC</v>
          </cell>
          <cell r="D1278" t="str">
            <v>und</v>
          </cell>
          <cell r="H1278" t="str">
            <v>DNIT 030/2004-ES</v>
          </cell>
        </row>
        <row r="1279">
          <cell r="A1279" t="str">
            <v>2 S 04 962 53</v>
          </cell>
          <cell r="B1279" t="str">
            <v>-</v>
          </cell>
          <cell r="C1279" t="str">
            <v>Caixa de ligação e passagem - CLP 03 AC/BC</v>
          </cell>
          <cell r="D1279" t="str">
            <v>und</v>
          </cell>
          <cell r="H1279" t="str">
            <v>DNIT 030/2004-ES</v>
          </cell>
        </row>
        <row r="1280">
          <cell r="A1280" t="str">
            <v>2 S 04 962 54</v>
          </cell>
          <cell r="B1280" t="str">
            <v>-</v>
          </cell>
          <cell r="C1280" t="str">
            <v>Caixa de ligação e passagem - CLP 04 AC/BC</v>
          </cell>
          <cell r="D1280" t="str">
            <v>und</v>
          </cell>
          <cell r="H1280" t="str">
            <v>DNIT 030/2004-ES</v>
          </cell>
        </row>
        <row r="1281">
          <cell r="A1281" t="str">
            <v>2 S 04 962 55</v>
          </cell>
          <cell r="B1281" t="str">
            <v>-</v>
          </cell>
          <cell r="C1281" t="str">
            <v>Caixa de ligação e passagem - CLP 05 AC/BC</v>
          </cell>
          <cell r="D1281" t="str">
            <v>und</v>
          </cell>
          <cell r="H1281" t="str">
            <v>DNIT 030/2004-ES</v>
          </cell>
        </row>
        <row r="1282">
          <cell r="A1282" t="str">
            <v>2 S 04 962 56</v>
          </cell>
          <cell r="B1282" t="str">
            <v>-</v>
          </cell>
          <cell r="C1282" t="str">
            <v>Caixa de ligação e passagem - CLP 06 AC/BC</v>
          </cell>
          <cell r="D1282" t="str">
            <v>und</v>
          </cell>
          <cell r="H1282" t="str">
            <v>DNIT 030/2004-ES</v>
          </cell>
        </row>
        <row r="1283">
          <cell r="A1283" t="str">
            <v>2 S 04 962 57</v>
          </cell>
          <cell r="B1283" t="str">
            <v>-</v>
          </cell>
          <cell r="C1283" t="str">
            <v>Caixa de ligação e passagem - CLP 07 AC/BC</v>
          </cell>
          <cell r="D1283" t="str">
            <v>und</v>
          </cell>
          <cell r="H1283" t="str">
            <v>DNIT 030/2004-ES</v>
          </cell>
        </row>
        <row r="1284">
          <cell r="A1284" t="str">
            <v>2 S 04 962 58</v>
          </cell>
          <cell r="B1284" t="str">
            <v>-</v>
          </cell>
          <cell r="C1284" t="str">
            <v>Caixa de ligação e passagem - CLP 08 AC/BC</v>
          </cell>
          <cell r="D1284" t="str">
            <v>und</v>
          </cell>
          <cell r="H1284" t="str">
            <v>DNIT 030/2004-ES</v>
          </cell>
        </row>
        <row r="1285">
          <cell r="A1285" t="str">
            <v>2 S 04 962 59</v>
          </cell>
          <cell r="B1285" t="str">
            <v>-</v>
          </cell>
          <cell r="C1285" t="str">
            <v>Caixa de ligação e passagem - CLP 09 AC/BC</v>
          </cell>
          <cell r="D1285" t="str">
            <v>und</v>
          </cell>
          <cell r="H1285" t="str">
            <v>DNIT 030/2004-ES</v>
          </cell>
        </row>
        <row r="1286">
          <cell r="A1286" t="str">
            <v>2 S 04 962 60</v>
          </cell>
          <cell r="B1286" t="str">
            <v>-</v>
          </cell>
          <cell r="C1286" t="str">
            <v>Caixa de ligação e passagem - CLP 10 AC/BC</v>
          </cell>
          <cell r="D1286" t="str">
            <v>und</v>
          </cell>
          <cell r="H1286" t="str">
            <v>DNIT 030/2004-ES</v>
          </cell>
        </row>
        <row r="1287">
          <cell r="A1287" t="str">
            <v>2 S 04 962 61</v>
          </cell>
          <cell r="B1287" t="str">
            <v>-</v>
          </cell>
          <cell r="C1287" t="str">
            <v>Caixa de ligação e passagem - CLP 11 AC/BC</v>
          </cell>
          <cell r="D1287" t="str">
            <v>und</v>
          </cell>
          <cell r="H1287" t="str">
            <v>DNIT 030/2004-ES</v>
          </cell>
        </row>
        <row r="1288">
          <cell r="A1288" t="str">
            <v>2 S 04 962 62</v>
          </cell>
          <cell r="B1288" t="str">
            <v>-</v>
          </cell>
          <cell r="C1288" t="str">
            <v>Caixa de ligação e passagem - CLP 12 AC/BC</v>
          </cell>
          <cell r="D1288" t="str">
            <v>und</v>
          </cell>
          <cell r="H1288" t="str">
            <v>DNIT 030/2004-ES</v>
          </cell>
        </row>
        <row r="1289">
          <cell r="A1289" t="str">
            <v>2 S 04 962 63</v>
          </cell>
          <cell r="B1289" t="str">
            <v>-</v>
          </cell>
          <cell r="C1289" t="str">
            <v>Caixa de ligação e passagem - CLP 13 AC/BC</v>
          </cell>
          <cell r="D1289" t="str">
            <v>und</v>
          </cell>
          <cell r="H1289" t="str">
            <v>DNIT 030/2004-ES</v>
          </cell>
        </row>
        <row r="1290">
          <cell r="A1290" t="str">
            <v>2 S 04 962 64</v>
          </cell>
          <cell r="B1290" t="str">
            <v>-</v>
          </cell>
          <cell r="C1290" t="str">
            <v>Caixa de ligação e passagem - CLP 14 AC/BC</v>
          </cell>
          <cell r="D1290" t="str">
            <v>und</v>
          </cell>
          <cell r="H1290" t="str">
            <v>DNIT 030/2004-ES</v>
          </cell>
        </row>
        <row r="1291">
          <cell r="A1291" t="str">
            <v>2 S 04 962 65</v>
          </cell>
          <cell r="B1291" t="str">
            <v>-</v>
          </cell>
          <cell r="C1291" t="str">
            <v>Caixa de ligação e passagem - CLP 15 AC/BC</v>
          </cell>
          <cell r="D1291" t="str">
            <v>und</v>
          </cell>
          <cell r="H1291" t="str">
            <v>DNIT 030/2004-ES</v>
          </cell>
        </row>
        <row r="1292">
          <cell r="A1292" t="str">
            <v>2 S 04 962 66</v>
          </cell>
          <cell r="B1292" t="str">
            <v>-</v>
          </cell>
          <cell r="C1292" t="str">
            <v>Caixa de ligação e passagem - CLP 16 AC/BC</v>
          </cell>
          <cell r="D1292" t="str">
            <v>und</v>
          </cell>
          <cell r="H1292" t="str">
            <v>DNIT 030/2004-ES</v>
          </cell>
        </row>
        <row r="1293">
          <cell r="A1293" t="str">
            <v>2 S 04 962 67</v>
          </cell>
          <cell r="B1293" t="str">
            <v>-</v>
          </cell>
          <cell r="C1293" t="str">
            <v>Caixa de ligação e passagem - CLP 17 AC/BC</v>
          </cell>
          <cell r="D1293" t="str">
            <v>und</v>
          </cell>
          <cell r="H1293" t="str">
            <v>DNIT 030/2004-ES</v>
          </cell>
        </row>
        <row r="1294">
          <cell r="A1294" t="str">
            <v>2 S 04 962 68</v>
          </cell>
          <cell r="B1294" t="str">
            <v>-</v>
          </cell>
          <cell r="C1294" t="str">
            <v>Caixa de ligação e passagem - CLP 18 AC/BC</v>
          </cell>
          <cell r="D1294" t="str">
            <v>und</v>
          </cell>
          <cell r="H1294" t="str">
            <v>DNIT 030/2004-ES</v>
          </cell>
        </row>
        <row r="1295">
          <cell r="A1295" t="str">
            <v>2 S 04 963 01</v>
          </cell>
          <cell r="B1295" t="str">
            <v>-</v>
          </cell>
          <cell r="C1295" t="str">
            <v>Poço de visita - PVI 01</v>
          </cell>
          <cell r="D1295" t="str">
            <v>und</v>
          </cell>
          <cell r="H1295" t="str">
            <v>DNIT 030/2004-ES</v>
          </cell>
        </row>
        <row r="1296">
          <cell r="A1296" t="str">
            <v>2 S 04 963 02</v>
          </cell>
          <cell r="B1296" t="str">
            <v>-</v>
          </cell>
          <cell r="C1296" t="str">
            <v>Poço de visita - PVI 02</v>
          </cell>
          <cell r="D1296" t="str">
            <v>und</v>
          </cell>
          <cell r="H1296" t="str">
            <v>DNIT 030/2004-ES</v>
          </cell>
        </row>
        <row r="1297">
          <cell r="A1297" t="str">
            <v>2 S 04 963 03</v>
          </cell>
          <cell r="B1297" t="str">
            <v>-</v>
          </cell>
          <cell r="C1297" t="str">
            <v>Poço de visita - PVI 03</v>
          </cell>
          <cell r="D1297" t="str">
            <v>und</v>
          </cell>
          <cell r="H1297" t="str">
            <v>DNIT 030/2004-ES</v>
          </cell>
        </row>
        <row r="1298">
          <cell r="A1298" t="str">
            <v>2 S 04 963 04</v>
          </cell>
          <cell r="B1298" t="str">
            <v>-</v>
          </cell>
          <cell r="C1298" t="str">
            <v>Poço de visita - PVI 04</v>
          </cell>
          <cell r="D1298" t="str">
            <v>und</v>
          </cell>
          <cell r="H1298" t="str">
            <v>DNIT 030/2004-ES</v>
          </cell>
        </row>
        <row r="1299">
          <cell r="A1299" t="str">
            <v>2 S 04 963 05</v>
          </cell>
          <cell r="B1299" t="str">
            <v>-</v>
          </cell>
          <cell r="C1299" t="str">
            <v>Poço de visita - PVI 05</v>
          </cell>
          <cell r="D1299" t="str">
            <v>und</v>
          </cell>
          <cell r="H1299" t="str">
            <v>DNIT 030/2004-ES</v>
          </cell>
        </row>
        <row r="1300">
          <cell r="A1300" t="str">
            <v>2 S 04 963 06</v>
          </cell>
          <cell r="B1300" t="str">
            <v>-</v>
          </cell>
          <cell r="C1300" t="str">
            <v>Poço de visita - PVI 06</v>
          </cell>
          <cell r="D1300" t="str">
            <v>und</v>
          </cell>
          <cell r="H1300" t="str">
            <v>DNIT 030/2004-ES</v>
          </cell>
        </row>
        <row r="1301">
          <cell r="A1301" t="str">
            <v>2 S 04 963 07</v>
          </cell>
          <cell r="B1301" t="str">
            <v>-</v>
          </cell>
          <cell r="C1301" t="str">
            <v>Poço de visita - PVI 07</v>
          </cell>
          <cell r="D1301" t="str">
            <v>und</v>
          </cell>
          <cell r="H1301" t="str">
            <v>DNIT 030/2004-ES</v>
          </cell>
        </row>
        <row r="1302">
          <cell r="A1302" t="str">
            <v>2 S 04 963 08</v>
          </cell>
          <cell r="B1302" t="str">
            <v>-</v>
          </cell>
          <cell r="C1302" t="str">
            <v>Poço de visita - PVI 08</v>
          </cell>
          <cell r="D1302" t="str">
            <v>und</v>
          </cell>
          <cell r="H1302" t="str">
            <v>DNIT 030/2004-ES</v>
          </cell>
        </row>
        <row r="1303">
          <cell r="A1303" t="str">
            <v>2 S 04 963 09</v>
          </cell>
          <cell r="B1303" t="str">
            <v>-</v>
          </cell>
          <cell r="C1303" t="str">
            <v>Poço de visita - PVI 09</v>
          </cell>
          <cell r="D1303" t="str">
            <v>und</v>
          </cell>
          <cell r="H1303" t="str">
            <v>DNIT 030/2004-ES</v>
          </cell>
        </row>
        <row r="1304">
          <cell r="A1304" t="str">
            <v>2 S 04 963 10</v>
          </cell>
          <cell r="B1304" t="str">
            <v>-</v>
          </cell>
          <cell r="C1304" t="str">
            <v>Poço de visita - PVI 10</v>
          </cell>
          <cell r="D1304" t="str">
            <v>und</v>
          </cell>
          <cell r="H1304" t="str">
            <v>DNIT 030/2004-ES</v>
          </cell>
        </row>
        <row r="1305">
          <cell r="A1305" t="str">
            <v>2 S 04 963 11</v>
          </cell>
          <cell r="B1305" t="str">
            <v>-</v>
          </cell>
          <cell r="C1305" t="str">
            <v>Poço de visita - PVI 11</v>
          </cell>
          <cell r="D1305" t="str">
            <v>und</v>
          </cell>
          <cell r="H1305" t="str">
            <v>DNIT 030/2004-ES</v>
          </cell>
        </row>
        <row r="1306">
          <cell r="A1306" t="str">
            <v>2 S 04 963 12</v>
          </cell>
          <cell r="B1306" t="str">
            <v>-</v>
          </cell>
          <cell r="C1306" t="str">
            <v>Poço de visita - PVI 12</v>
          </cell>
          <cell r="D1306" t="str">
            <v>und</v>
          </cell>
          <cell r="H1306" t="str">
            <v>DNIT 030/2004-ES</v>
          </cell>
        </row>
        <row r="1307">
          <cell r="A1307" t="str">
            <v>2 S 04 963 13</v>
          </cell>
          <cell r="B1307" t="str">
            <v>-</v>
          </cell>
          <cell r="C1307" t="str">
            <v>Poço de visita - PVI 13</v>
          </cell>
          <cell r="D1307" t="str">
            <v>und</v>
          </cell>
          <cell r="H1307" t="str">
            <v>DNIT 030/2004-ES</v>
          </cell>
        </row>
        <row r="1308">
          <cell r="A1308" t="str">
            <v>2 S 04 963 14</v>
          </cell>
          <cell r="B1308" t="str">
            <v>-</v>
          </cell>
          <cell r="C1308" t="str">
            <v>Poço de visita - PVI 14</v>
          </cell>
          <cell r="D1308" t="str">
            <v>und</v>
          </cell>
          <cell r="H1308" t="str">
            <v>DNIT 030/2004-ES</v>
          </cell>
        </row>
        <row r="1309">
          <cell r="A1309" t="str">
            <v>2 S 04 963 15</v>
          </cell>
          <cell r="B1309" t="str">
            <v>-</v>
          </cell>
          <cell r="C1309" t="str">
            <v>Poço de visita - PVI 15</v>
          </cell>
          <cell r="D1309" t="str">
            <v>und</v>
          </cell>
          <cell r="H1309" t="str">
            <v>DNIT 030/2004-ES</v>
          </cell>
        </row>
        <row r="1310">
          <cell r="A1310" t="str">
            <v>2 S 04 963 16</v>
          </cell>
          <cell r="B1310" t="str">
            <v>-</v>
          </cell>
          <cell r="C1310" t="str">
            <v>Poço de visita - PVI 16</v>
          </cell>
          <cell r="D1310" t="str">
            <v>und</v>
          </cell>
          <cell r="H1310" t="str">
            <v>DNIT 030/2004-ES</v>
          </cell>
        </row>
        <row r="1311">
          <cell r="A1311" t="str">
            <v>2 S 04 963 17</v>
          </cell>
          <cell r="B1311" t="str">
            <v>-</v>
          </cell>
          <cell r="C1311" t="str">
            <v>Poço de visita - PVI 17</v>
          </cell>
          <cell r="D1311" t="str">
            <v>und</v>
          </cell>
          <cell r="H1311" t="str">
            <v>DNIT 030/2004-ES</v>
          </cell>
        </row>
        <row r="1312">
          <cell r="A1312" t="str">
            <v>2 S 04 963 18</v>
          </cell>
          <cell r="B1312" t="str">
            <v>-</v>
          </cell>
          <cell r="C1312" t="str">
            <v>Poço de visita - PVI 18</v>
          </cell>
          <cell r="D1312" t="str">
            <v>und</v>
          </cell>
          <cell r="H1312" t="str">
            <v>DNIT 030/2004-ES</v>
          </cell>
        </row>
        <row r="1313">
          <cell r="A1313" t="str">
            <v>2 S 04 963 31</v>
          </cell>
          <cell r="B1313" t="str">
            <v>-</v>
          </cell>
          <cell r="C1313" t="str">
            <v>Chaminé dos poços de visita - CPV 01</v>
          </cell>
          <cell r="D1313" t="str">
            <v>und</v>
          </cell>
          <cell r="H1313" t="str">
            <v>DNIT 030/2004-ES</v>
          </cell>
        </row>
        <row r="1314">
          <cell r="A1314" t="str">
            <v>2 S 04 963 32</v>
          </cell>
          <cell r="B1314" t="str">
            <v>-</v>
          </cell>
          <cell r="C1314" t="str">
            <v>Chaminé dos poços de visita - CPV 02</v>
          </cell>
          <cell r="D1314" t="str">
            <v>und</v>
          </cell>
          <cell r="H1314" t="str">
            <v>DNIT 030/2004-ES</v>
          </cell>
        </row>
        <row r="1315">
          <cell r="A1315" t="str">
            <v>2 S 04 963 33</v>
          </cell>
          <cell r="B1315" t="str">
            <v>-</v>
          </cell>
          <cell r="C1315" t="str">
            <v>Chaminé dos poços de visita - CPV 03</v>
          </cell>
          <cell r="D1315" t="str">
            <v>und</v>
          </cell>
          <cell r="H1315" t="str">
            <v>DNIT 030/2004-ES</v>
          </cell>
        </row>
        <row r="1316">
          <cell r="A1316" t="str">
            <v>2 S 04 963 34</v>
          </cell>
          <cell r="B1316" t="str">
            <v>-</v>
          </cell>
          <cell r="C1316" t="str">
            <v>Chaminé dos poços de visita - CPV 04</v>
          </cell>
          <cell r="D1316" t="str">
            <v>und</v>
          </cell>
          <cell r="H1316" t="str">
            <v>DNIT 030/2004-ES</v>
          </cell>
        </row>
        <row r="1317">
          <cell r="A1317" t="str">
            <v>2 S 04 963 35</v>
          </cell>
          <cell r="B1317" t="str">
            <v>-</v>
          </cell>
          <cell r="C1317" t="str">
            <v>Chaminé dos poços de visita - CPV 05</v>
          </cell>
          <cell r="D1317" t="str">
            <v>und</v>
          </cell>
          <cell r="H1317" t="str">
            <v>DNIT 030/2004-ES</v>
          </cell>
        </row>
        <row r="1318">
          <cell r="A1318" t="str">
            <v>2 S 04 963 36</v>
          </cell>
          <cell r="B1318" t="str">
            <v>-</v>
          </cell>
          <cell r="C1318" t="str">
            <v>Chaminé dos poços de visita - CPV 06</v>
          </cell>
          <cell r="D1318" t="str">
            <v>und</v>
          </cell>
          <cell r="H1318" t="str">
            <v>DNIT 030/2004-ES</v>
          </cell>
        </row>
        <row r="1319">
          <cell r="A1319" t="str">
            <v>2 S 04 963 37</v>
          </cell>
          <cell r="B1319" t="str">
            <v>-</v>
          </cell>
          <cell r="C1319" t="str">
            <v>Chaminé dos poços de visita - CPV 07</v>
          </cell>
          <cell r="D1319" t="str">
            <v>und</v>
          </cell>
          <cell r="H1319" t="str">
            <v>DNIT 030/2004-ES</v>
          </cell>
        </row>
        <row r="1320">
          <cell r="A1320" t="str">
            <v>2 S 04 963 51</v>
          </cell>
          <cell r="B1320" t="str">
            <v>-</v>
          </cell>
          <cell r="C1320" t="str">
            <v>Poço de visita - PVI 01 AC/BC</v>
          </cell>
          <cell r="D1320" t="str">
            <v>und</v>
          </cell>
          <cell r="H1320" t="str">
            <v>DNIT 030/2004-ES</v>
          </cell>
        </row>
        <row r="1321">
          <cell r="A1321" t="str">
            <v>2 S 04 963 52</v>
          </cell>
          <cell r="B1321" t="str">
            <v>-</v>
          </cell>
          <cell r="C1321" t="str">
            <v>Poço de visita - PVI 02 AC/BC</v>
          </cell>
          <cell r="D1321" t="str">
            <v>und</v>
          </cell>
          <cell r="H1321" t="str">
            <v>DNIT 030/2004-ES</v>
          </cell>
        </row>
        <row r="1322">
          <cell r="A1322" t="str">
            <v>2 S 04 963 53</v>
          </cell>
          <cell r="B1322" t="str">
            <v>-</v>
          </cell>
          <cell r="C1322" t="str">
            <v>Poço de visita - PVI 03 AC/BC</v>
          </cell>
          <cell r="D1322" t="str">
            <v>und</v>
          </cell>
          <cell r="H1322" t="str">
            <v>DNIT 030/2004-ES</v>
          </cell>
        </row>
        <row r="1323">
          <cell r="A1323" t="str">
            <v>2 S 04 963 54</v>
          </cell>
          <cell r="B1323" t="str">
            <v>-</v>
          </cell>
          <cell r="C1323" t="str">
            <v>Poço de visita - PVI 04 AC/BC</v>
          </cell>
          <cell r="D1323" t="str">
            <v>und</v>
          </cell>
          <cell r="H1323" t="str">
            <v>DNIT 030/2004-ES</v>
          </cell>
        </row>
        <row r="1324">
          <cell r="A1324" t="str">
            <v>2 S 04 963 55</v>
          </cell>
          <cell r="B1324" t="str">
            <v>-</v>
          </cell>
          <cell r="C1324" t="str">
            <v>Poço de visita - PVI 05 AC/BC</v>
          </cell>
          <cell r="D1324" t="str">
            <v>und</v>
          </cell>
          <cell r="H1324" t="str">
            <v>DNIT 030/2004-ES</v>
          </cell>
        </row>
        <row r="1325">
          <cell r="A1325" t="str">
            <v>2 S 04 963 56</v>
          </cell>
          <cell r="B1325" t="str">
            <v>-</v>
          </cell>
          <cell r="C1325" t="str">
            <v>Poço de visita - PVI 06 AC/BC</v>
          </cell>
          <cell r="D1325" t="str">
            <v>und</v>
          </cell>
          <cell r="H1325" t="str">
            <v>DNIT 030/2004-ES</v>
          </cell>
        </row>
        <row r="1326">
          <cell r="A1326" t="str">
            <v>2 S 04 963 57</v>
          </cell>
          <cell r="B1326" t="str">
            <v>-</v>
          </cell>
          <cell r="C1326" t="str">
            <v>Poço de visita - PVI 07 AC/BC</v>
          </cell>
          <cell r="D1326" t="str">
            <v>und</v>
          </cell>
          <cell r="H1326" t="str">
            <v>DNIT 030/2004-ES</v>
          </cell>
        </row>
        <row r="1327">
          <cell r="A1327" t="str">
            <v>2 S 04 963 58</v>
          </cell>
          <cell r="B1327" t="str">
            <v>-</v>
          </cell>
          <cell r="C1327" t="str">
            <v>Poço de visita - PVI 08 AC/BC</v>
          </cell>
          <cell r="D1327" t="str">
            <v>und</v>
          </cell>
          <cell r="H1327" t="str">
            <v>DNIT 030/2004-ES</v>
          </cell>
        </row>
        <row r="1328">
          <cell r="A1328" t="str">
            <v>2 S 04 963 59</v>
          </cell>
          <cell r="B1328" t="str">
            <v>-</v>
          </cell>
          <cell r="C1328" t="str">
            <v>Poço de visita - PVI 09 AC/BC</v>
          </cell>
          <cell r="D1328" t="str">
            <v>und</v>
          </cell>
          <cell r="H1328" t="str">
            <v>DNIT 030/2004-ES</v>
          </cell>
        </row>
        <row r="1329">
          <cell r="A1329" t="str">
            <v>2 S 04 963 60</v>
          </cell>
          <cell r="B1329" t="str">
            <v>-</v>
          </cell>
          <cell r="C1329" t="str">
            <v>Poço de visita - PVI 10 AC/BC</v>
          </cell>
          <cell r="D1329" t="str">
            <v>und</v>
          </cell>
          <cell r="H1329" t="str">
            <v>DNIT 030/2004-ES</v>
          </cell>
        </row>
        <row r="1330">
          <cell r="A1330" t="str">
            <v>2 S 04 963 61</v>
          </cell>
          <cell r="B1330" t="str">
            <v>-</v>
          </cell>
          <cell r="C1330" t="str">
            <v>Poço de visita - PVI 11 AC/BC</v>
          </cell>
          <cell r="D1330" t="str">
            <v>und</v>
          </cell>
          <cell r="H1330" t="str">
            <v>DNIT 030/2004-ES</v>
          </cell>
        </row>
        <row r="1331">
          <cell r="A1331" t="str">
            <v>2 S 04 963 62</v>
          </cell>
          <cell r="B1331" t="str">
            <v>-</v>
          </cell>
          <cell r="C1331" t="str">
            <v>Poço de visita - PVI 12 AC/BC</v>
          </cell>
          <cell r="D1331" t="str">
            <v>und</v>
          </cell>
          <cell r="H1331" t="str">
            <v>DNIT 030/2004-ES</v>
          </cell>
        </row>
        <row r="1332">
          <cell r="A1332" t="str">
            <v>2 S 04 963 63</v>
          </cell>
          <cell r="B1332" t="str">
            <v>-</v>
          </cell>
          <cell r="C1332" t="str">
            <v>Poço de visita - PVI 13 AC/BC</v>
          </cell>
          <cell r="D1332" t="str">
            <v>und</v>
          </cell>
          <cell r="H1332" t="str">
            <v>DNIT 030/2004-ES</v>
          </cell>
        </row>
        <row r="1333">
          <cell r="A1333" t="str">
            <v>2 S 04 963 64</v>
          </cell>
          <cell r="B1333" t="str">
            <v>-</v>
          </cell>
          <cell r="C1333" t="str">
            <v>Poço de visita - PVI 14 AC/BC</v>
          </cell>
          <cell r="D1333" t="str">
            <v>und</v>
          </cell>
          <cell r="H1333" t="str">
            <v>DNIT 030/2004-ES</v>
          </cell>
        </row>
        <row r="1334">
          <cell r="A1334" t="str">
            <v>2 S 04 963 65</v>
          </cell>
          <cell r="B1334" t="str">
            <v>-</v>
          </cell>
          <cell r="C1334" t="str">
            <v>Poço de visita - PVI 15 AC/BC</v>
          </cell>
          <cell r="D1334" t="str">
            <v>und</v>
          </cell>
          <cell r="H1334" t="str">
            <v>DNIT 030/2004-ES</v>
          </cell>
        </row>
        <row r="1335">
          <cell r="A1335" t="str">
            <v>2 S 04 963 66</v>
          </cell>
          <cell r="B1335" t="str">
            <v>-</v>
          </cell>
          <cell r="C1335" t="str">
            <v>Poço de visita - PVI 16 AC/BC</v>
          </cell>
          <cell r="D1335" t="str">
            <v>und</v>
          </cell>
          <cell r="H1335" t="str">
            <v>DNIT 030/2004-ES</v>
          </cell>
        </row>
        <row r="1336">
          <cell r="A1336" t="str">
            <v>2 S 04 963 67</v>
          </cell>
          <cell r="B1336" t="str">
            <v>-</v>
          </cell>
          <cell r="C1336" t="str">
            <v>Poço de visita - PVI 17 AC/BC</v>
          </cell>
          <cell r="D1336" t="str">
            <v>und</v>
          </cell>
          <cell r="H1336" t="str">
            <v>DNIT 030/2004-ES</v>
          </cell>
        </row>
        <row r="1337">
          <cell r="A1337" t="str">
            <v>2 S 04 963 68</v>
          </cell>
          <cell r="B1337" t="str">
            <v>-</v>
          </cell>
          <cell r="C1337" t="str">
            <v>Poço de visita - PVI 18 AC/BC</v>
          </cell>
          <cell r="D1337" t="str">
            <v>und</v>
          </cell>
          <cell r="H1337" t="str">
            <v>DNIT 030/2004-ES</v>
          </cell>
        </row>
        <row r="1338">
          <cell r="A1338" t="str">
            <v>2 S 04 963 81</v>
          </cell>
          <cell r="B1338" t="str">
            <v>-</v>
          </cell>
          <cell r="C1338" t="str">
            <v>Chaminé dos poços de visita - CPV 01 AC/BC</v>
          </cell>
          <cell r="D1338" t="str">
            <v>und</v>
          </cell>
          <cell r="H1338" t="str">
            <v>DNIT 030/2004-ES</v>
          </cell>
        </row>
        <row r="1339">
          <cell r="A1339" t="str">
            <v>2 S 04 963 82</v>
          </cell>
          <cell r="B1339" t="str">
            <v>-</v>
          </cell>
          <cell r="C1339" t="str">
            <v>Chaminé dos poços de visita - CPV 02 AC/BC</v>
          </cell>
          <cell r="D1339" t="str">
            <v>und</v>
          </cell>
          <cell r="H1339" t="str">
            <v>DNIT 030/2004-ES</v>
          </cell>
        </row>
        <row r="1340">
          <cell r="A1340" t="str">
            <v>2 S 04 963 83</v>
          </cell>
          <cell r="B1340" t="str">
            <v>-</v>
          </cell>
          <cell r="C1340" t="str">
            <v>Chaminé dos poços de visita - CPV 03 AC/BC</v>
          </cell>
          <cell r="D1340" t="str">
            <v>und</v>
          </cell>
          <cell r="H1340" t="str">
            <v>DNIT 030/2004-ES</v>
          </cell>
        </row>
        <row r="1341">
          <cell r="A1341" t="str">
            <v>2 S 04 963 84</v>
          </cell>
          <cell r="B1341" t="str">
            <v>-</v>
          </cell>
          <cell r="C1341" t="str">
            <v>Chaminé dos poços de visita - CPV 04 AC/BC</v>
          </cell>
          <cell r="D1341" t="str">
            <v>und</v>
          </cell>
          <cell r="H1341" t="str">
            <v>DNIT 030/2004-ES</v>
          </cell>
        </row>
        <row r="1342">
          <cell r="A1342" t="str">
            <v>2 S 04 963 85</v>
          </cell>
          <cell r="B1342" t="str">
            <v>-</v>
          </cell>
          <cell r="C1342" t="str">
            <v>Chaminé dos poços de visita - CPV 05 AC/BC</v>
          </cell>
          <cell r="D1342" t="str">
            <v>und</v>
          </cell>
          <cell r="H1342" t="str">
            <v>DNIT 030/2004-ES</v>
          </cell>
        </row>
        <row r="1343">
          <cell r="A1343" t="str">
            <v>2 S 04 963 86</v>
          </cell>
          <cell r="B1343" t="str">
            <v>-</v>
          </cell>
          <cell r="C1343" t="str">
            <v>Chaminé dos poços de visita - CPV 06 AC/BC</v>
          </cell>
          <cell r="D1343" t="str">
            <v>und</v>
          </cell>
          <cell r="H1343" t="str">
            <v>DNIT 030/2004-ES</v>
          </cell>
        </row>
        <row r="1344">
          <cell r="A1344" t="str">
            <v>2 S 04 963 87</v>
          </cell>
          <cell r="B1344" t="str">
            <v>-</v>
          </cell>
          <cell r="C1344" t="str">
            <v>Chaminé dos poços de visita - CPV 07 AC/BC</v>
          </cell>
          <cell r="D1344" t="str">
            <v>und</v>
          </cell>
          <cell r="H1344" t="str">
            <v>DNIT 030/2004-ES</v>
          </cell>
        </row>
        <row r="1345">
          <cell r="A1345" t="str">
            <v>2 S 04 964 01</v>
          </cell>
          <cell r="B1345" t="str">
            <v>-</v>
          </cell>
          <cell r="C1345" t="str">
            <v>Tubulação de drenagem urbana - D=0,40 m s/ berço</v>
          </cell>
          <cell r="D1345" t="str">
            <v>m</v>
          </cell>
          <cell r="H1345" t="str">
            <v>DNIT 030/2004-ES</v>
          </cell>
        </row>
        <row r="1346">
          <cell r="A1346" t="str">
            <v>2 S 04 964 02</v>
          </cell>
          <cell r="B1346" t="str">
            <v>-</v>
          </cell>
          <cell r="C1346" t="str">
            <v>Tubulação de drenagem urbana - D=0,60 m s/ berço</v>
          </cell>
          <cell r="D1346" t="str">
            <v>m</v>
          </cell>
          <cell r="H1346" t="str">
            <v>DNIT 030/2004-ES</v>
          </cell>
        </row>
        <row r="1347">
          <cell r="A1347" t="str">
            <v>2 S 04 964 03</v>
          </cell>
          <cell r="B1347" t="str">
            <v>-</v>
          </cell>
          <cell r="C1347" t="str">
            <v>Tubulação de drenagem urbana - D=0,80 m s/ berço</v>
          </cell>
          <cell r="D1347" t="str">
            <v>m</v>
          </cell>
          <cell r="H1347" t="str">
            <v>DNIT 030/2004-ES</v>
          </cell>
        </row>
        <row r="1348">
          <cell r="A1348" t="str">
            <v>2 S 04 964 04</v>
          </cell>
          <cell r="B1348" t="str">
            <v>-</v>
          </cell>
          <cell r="C1348" t="str">
            <v>Tubulação de drenagem urbana - D=1,00 m s/ berço</v>
          </cell>
          <cell r="D1348" t="str">
            <v>m</v>
          </cell>
          <cell r="H1348" t="str">
            <v>DNIT 030/2004-ES</v>
          </cell>
        </row>
        <row r="1349">
          <cell r="A1349" t="str">
            <v>2 S 04 964 05</v>
          </cell>
          <cell r="B1349" t="str">
            <v>-</v>
          </cell>
          <cell r="C1349" t="str">
            <v>Tubulação de drenagem urbana - D=1,20 m s/ berço</v>
          </cell>
          <cell r="D1349" t="str">
            <v>m</v>
          </cell>
          <cell r="H1349" t="str">
            <v>DNIT 030/2004-ES</v>
          </cell>
        </row>
        <row r="1350">
          <cell r="A1350" t="str">
            <v>2 S 04 964 06</v>
          </cell>
          <cell r="B1350" t="str">
            <v>-</v>
          </cell>
          <cell r="C1350" t="str">
            <v>Tubulação de drenagem urbana - D=1,50 m s/ berço</v>
          </cell>
          <cell r="D1350" t="str">
            <v>m</v>
          </cell>
          <cell r="H1350" t="str">
            <v>DNIT 030/2004-ES</v>
          </cell>
        </row>
        <row r="1351">
          <cell r="A1351" t="str">
            <v>2 S 04 964 51</v>
          </cell>
          <cell r="B1351" t="str">
            <v>-</v>
          </cell>
          <cell r="C1351" t="str">
            <v>Tubulação de drenagem urbana-D=0,40m s/berço AC/BC</v>
          </cell>
          <cell r="D1351" t="str">
            <v>m</v>
          </cell>
          <cell r="H1351" t="str">
            <v>DNIT 030/2004-ES</v>
          </cell>
        </row>
        <row r="1352">
          <cell r="A1352" t="str">
            <v>2 S 04 964 52</v>
          </cell>
          <cell r="B1352" t="str">
            <v>-</v>
          </cell>
          <cell r="C1352" t="str">
            <v>Tubulação de drenagem urbana-D=0,60m s/berço AC/BC</v>
          </cell>
          <cell r="D1352" t="str">
            <v>m</v>
          </cell>
          <cell r="H1352" t="str">
            <v>DNIT 030/2004-ES</v>
          </cell>
        </row>
        <row r="1353">
          <cell r="A1353" t="str">
            <v>2 S 04 964 53</v>
          </cell>
          <cell r="B1353" t="str">
            <v>-</v>
          </cell>
          <cell r="C1353" t="str">
            <v>Tubulação de drenagem urbana-D=0,80m s/berço AC/BC</v>
          </cell>
          <cell r="D1353" t="str">
            <v>m</v>
          </cell>
          <cell r="H1353" t="str">
            <v>DNIT 030/2004-ES</v>
          </cell>
        </row>
        <row r="1354">
          <cell r="A1354" t="str">
            <v>2 S 04 964 54</v>
          </cell>
          <cell r="B1354" t="str">
            <v>-</v>
          </cell>
          <cell r="C1354" t="str">
            <v>Tubulação de drenagem urbana-D=1,00m s/berço AC/BC</v>
          </cell>
          <cell r="D1354" t="str">
            <v>m</v>
          </cell>
          <cell r="H1354" t="str">
            <v>DNIT 030/2004-ES</v>
          </cell>
        </row>
        <row r="1355">
          <cell r="A1355" t="str">
            <v>2 S 04 964 55</v>
          </cell>
          <cell r="B1355" t="str">
            <v>-</v>
          </cell>
          <cell r="C1355" t="str">
            <v>Tubulação de drenagem urbana-D=1,20m s/berço AC/BC</v>
          </cell>
          <cell r="D1355" t="str">
            <v>m</v>
          </cell>
          <cell r="H1355" t="str">
            <v>DNIT 030/2004-ES</v>
          </cell>
        </row>
        <row r="1356">
          <cell r="A1356" t="str">
            <v>2 S 04 964 56</v>
          </cell>
          <cell r="B1356" t="str">
            <v>-</v>
          </cell>
          <cell r="C1356" t="str">
            <v>Tubulação de drenagem urbana-D=1,50m s/berço AC/BC</v>
          </cell>
          <cell r="D1356" t="str">
            <v>m</v>
          </cell>
          <cell r="H1356" t="str">
            <v>DNIT 030/2004-ES</v>
          </cell>
        </row>
        <row r="1357">
          <cell r="A1357" t="str">
            <v>2 S 04 990 01</v>
          </cell>
          <cell r="B1357" t="str">
            <v>-</v>
          </cell>
          <cell r="C1357" t="str">
            <v>Transposição de segmento de sarjetas - TSS 01</v>
          </cell>
          <cell r="D1357" t="str">
            <v>m</v>
          </cell>
          <cell r="H1357" t="str">
            <v>DNIT 019/2004-ES</v>
          </cell>
        </row>
        <row r="1358">
          <cell r="A1358" t="str">
            <v>2 S 04 990 02</v>
          </cell>
          <cell r="B1358" t="str">
            <v>-</v>
          </cell>
          <cell r="C1358" t="str">
            <v>Transposição de segmento de sarjetas - TSS 02</v>
          </cell>
          <cell r="D1358" t="str">
            <v>m</v>
          </cell>
          <cell r="H1358" t="str">
            <v>DNIT 019/2004-ES</v>
          </cell>
        </row>
        <row r="1359">
          <cell r="A1359" t="str">
            <v>2 S 04 990 03</v>
          </cell>
          <cell r="B1359" t="str">
            <v>-</v>
          </cell>
          <cell r="C1359" t="str">
            <v>Transposição de segmento de sarjetas - TSS 03</v>
          </cell>
          <cell r="D1359" t="str">
            <v>m</v>
          </cell>
          <cell r="H1359" t="str">
            <v>DNIT 019/2004-ES</v>
          </cell>
        </row>
        <row r="1360">
          <cell r="A1360" t="str">
            <v>2 S 04 990 04</v>
          </cell>
          <cell r="B1360" t="str">
            <v>-</v>
          </cell>
          <cell r="C1360" t="str">
            <v>Transposição de segmento de sarjetas - TSS 04</v>
          </cell>
          <cell r="D1360" t="str">
            <v>m</v>
          </cell>
          <cell r="H1360" t="str">
            <v>DNIT 019/2004-ES</v>
          </cell>
        </row>
        <row r="1361">
          <cell r="A1361" t="str">
            <v>2 S 04 990 05</v>
          </cell>
          <cell r="B1361" t="str">
            <v>-</v>
          </cell>
          <cell r="C1361" t="str">
            <v>Transposição de segmento de sarjetas - TSS 05</v>
          </cell>
          <cell r="D1361" t="str">
            <v>m</v>
          </cell>
          <cell r="H1361" t="str">
            <v>DNIT 019/2004-ES</v>
          </cell>
        </row>
        <row r="1362">
          <cell r="A1362" t="str">
            <v>2 S 04 990 06</v>
          </cell>
          <cell r="B1362" t="str">
            <v>-</v>
          </cell>
          <cell r="C1362" t="str">
            <v>Transposição de segmento de sarjetas - TSS 06</v>
          </cell>
          <cell r="D1362" t="str">
            <v>m</v>
          </cell>
          <cell r="H1362" t="str">
            <v>DNIT 019/2004-ES</v>
          </cell>
        </row>
        <row r="1363">
          <cell r="A1363" t="str">
            <v>2 S 04 990 51</v>
          </cell>
          <cell r="B1363" t="str">
            <v>-</v>
          </cell>
          <cell r="C1363" t="str">
            <v>Transposição de segmentos de sarjetas-TSS 01 AC/BC</v>
          </cell>
          <cell r="D1363" t="str">
            <v>m</v>
          </cell>
          <cell r="H1363" t="str">
            <v>DNIT 019/2004-ES</v>
          </cell>
        </row>
        <row r="1364">
          <cell r="A1364" t="str">
            <v>2 S 04 990 52</v>
          </cell>
          <cell r="B1364" t="str">
            <v>-</v>
          </cell>
          <cell r="C1364" t="str">
            <v>Transposição de segmentos de sarjetas-TSS 02 AC/BC</v>
          </cell>
          <cell r="D1364" t="str">
            <v>m</v>
          </cell>
          <cell r="H1364" t="str">
            <v>DNIT 019/2004-ES</v>
          </cell>
        </row>
        <row r="1365">
          <cell r="A1365" t="str">
            <v>2 S 04 990 53</v>
          </cell>
          <cell r="B1365" t="str">
            <v>-</v>
          </cell>
          <cell r="C1365" t="str">
            <v>Transposição de segmento de sarjetas-TSS 03 AC/BC</v>
          </cell>
          <cell r="D1365" t="str">
            <v>m</v>
          </cell>
          <cell r="H1365" t="str">
            <v>DNIT 019/2004-ES</v>
          </cell>
        </row>
        <row r="1366">
          <cell r="A1366" t="str">
            <v>2 S 04 990 54</v>
          </cell>
          <cell r="B1366" t="str">
            <v>-</v>
          </cell>
          <cell r="C1366" t="str">
            <v>Transposição de segmento de sarjetas-TSS 04 AC/BC</v>
          </cell>
          <cell r="D1366" t="str">
            <v>m</v>
          </cell>
          <cell r="H1366" t="str">
            <v>DNIT 019/2004-ES</v>
          </cell>
        </row>
        <row r="1367">
          <cell r="A1367" t="str">
            <v>2 S 04 990 55</v>
          </cell>
          <cell r="B1367" t="str">
            <v>-</v>
          </cell>
          <cell r="C1367" t="str">
            <v>Transposição de segmento de sarjetas-TSS 05 AC/BC</v>
          </cell>
          <cell r="D1367" t="str">
            <v>m</v>
          </cell>
          <cell r="H1367" t="str">
            <v>DNIT 019/2004-ES</v>
          </cell>
        </row>
        <row r="1368">
          <cell r="A1368" t="str">
            <v>2 S 04 990 56</v>
          </cell>
          <cell r="B1368" t="str">
            <v>-</v>
          </cell>
          <cell r="C1368" t="str">
            <v>Transposição de segmento de sarjetas-TSS 06 AC/BC</v>
          </cell>
          <cell r="D1368" t="str">
            <v>m</v>
          </cell>
          <cell r="H1368" t="str">
            <v>DNIT 019/2004-ES</v>
          </cell>
        </row>
        <row r="1369">
          <cell r="A1369" t="str">
            <v>2 S 04 991 01</v>
          </cell>
          <cell r="B1369" t="str">
            <v>-</v>
          </cell>
          <cell r="C1369" t="str">
            <v>Tampa concr. p/caixa colet. (4 nervuras) - TCC 01</v>
          </cell>
          <cell r="D1369" t="str">
            <v>und</v>
          </cell>
          <cell r="H1369" t="str">
            <v>DNIT 026/2004-ES</v>
          </cell>
        </row>
        <row r="1370">
          <cell r="A1370" t="str">
            <v>2 S 04 991 02</v>
          </cell>
          <cell r="B1370" t="str">
            <v>-</v>
          </cell>
          <cell r="C1370" t="str">
            <v>Tampa de ferro p/ caixa coletora - TCC 02</v>
          </cell>
          <cell r="D1370" t="str">
            <v>und</v>
          </cell>
          <cell r="H1370" t="str">
            <v>DNIT 026/2004-ES</v>
          </cell>
        </row>
        <row r="1371">
          <cell r="A1371" t="str">
            <v>2 S 04 991 51</v>
          </cell>
          <cell r="B1371" t="str">
            <v>-</v>
          </cell>
          <cell r="C1371" t="str">
            <v>Tampa concr.p/caixa colet(4 nervuras)-TCC 01 AC/BC</v>
          </cell>
          <cell r="D1371" t="str">
            <v>und</v>
          </cell>
          <cell r="H1371" t="str">
            <v>DNIT 026/2004-ES</v>
          </cell>
        </row>
        <row r="1372">
          <cell r="A1372" t="str">
            <v>2 S 04 999 03</v>
          </cell>
          <cell r="B1372" t="str">
            <v>-</v>
          </cell>
          <cell r="C1372" t="str">
            <v>Escoramento de bueiros celulares</v>
          </cell>
          <cell r="D1372" t="str">
            <v>m³</v>
          </cell>
        </row>
        <row r="1373">
          <cell r="A1373" t="str">
            <v>2 S 04 999 06</v>
          </cell>
          <cell r="B1373" t="str">
            <v>-</v>
          </cell>
          <cell r="C1373" t="str">
            <v>Solo local / selo de argila apiloado</v>
          </cell>
          <cell r="D1373" t="str">
            <v>m³</v>
          </cell>
        </row>
        <row r="1374">
          <cell r="A1374" t="str">
            <v>2 S 04 999 07</v>
          </cell>
          <cell r="B1374" t="str">
            <v>-</v>
          </cell>
          <cell r="C1374" t="str">
            <v>Lastro de brita</v>
          </cell>
          <cell r="D1374" t="str">
            <v>m³</v>
          </cell>
        </row>
        <row r="1375">
          <cell r="A1375" t="str">
            <v>2 S 04 999 57</v>
          </cell>
          <cell r="B1375" t="str">
            <v>-</v>
          </cell>
          <cell r="C1375" t="str">
            <v>Lastro de brita BC</v>
          </cell>
          <cell r="D1375" t="str">
            <v>m³</v>
          </cell>
        </row>
        <row r="1376">
          <cell r="A1376" t="str">
            <v>2 S 05 000 06</v>
          </cell>
          <cell r="B1376" t="str">
            <v>-</v>
          </cell>
          <cell r="C1376" t="str">
            <v>Calha metálica semi-circular D=0,40 m</v>
          </cell>
          <cell r="D1376" t="str">
            <v>m</v>
          </cell>
        </row>
        <row r="1377">
          <cell r="A1377" t="str">
            <v>2 S 05 000 09</v>
          </cell>
          <cell r="B1377" t="str">
            <v>-</v>
          </cell>
          <cell r="C1377" t="str">
            <v>Dentes para bueiros simples D=0,60 m</v>
          </cell>
          <cell r="D1377" t="str">
            <v>und</v>
          </cell>
        </row>
        <row r="1378">
          <cell r="A1378" t="str">
            <v>2 S 05 000 10</v>
          </cell>
          <cell r="B1378" t="str">
            <v>-</v>
          </cell>
          <cell r="C1378" t="str">
            <v>Dentes para bueiros simples D=0,80 m</v>
          </cell>
          <cell r="D1378" t="str">
            <v>und</v>
          </cell>
        </row>
        <row r="1379">
          <cell r="A1379" t="str">
            <v>2 S 05 000 11</v>
          </cell>
          <cell r="B1379" t="str">
            <v>-</v>
          </cell>
          <cell r="C1379" t="str">
            <v>Dentes para bueiros simples D=1,00 m</v>
          </cell>
          <cell r="D1379" t="str">
            <v>und</v>
          </cell>
        </row>
        <row r="1380">
          <cell r="A1380" t="str">
            <v>2 S 05 000 12</v>
          </cell>
          <cell r="B1380" t="str">
            <v>-</v>
          </cell>
          <cell r="C1380" t="str">
            <v>Dentes para bueiros simples D=1,20 m</v>
          </cell>
          <cell r="D1380" t="str">
            <v>und</v>
          </cell>
        </row>
        <row r="1381">
          <cell r="A1381" t="str">
            <v>2 S 05 000 13</v>
          </cell>
          <cell r="B1381" t="str">
            <v>-</v>
          </cell>
          <cell r="C1381" t="str">
            <v>Dentes para bueiros simples D=1,50 m</v>
          </cell>
          <cell r="D1381" t="str">
            <v>und</v>
          </cell>
        </row>
        <row r="1382">
          <cell r="A1382" t="str">
            <v>2 S 05 000 14</v>
          </cell>
          <cell r="B1382" t="str">
            <v>-</v>
          </cell>
          <cell r="C1382" t="str">
            <v>Dentes para bueiros duplos D=1,00 m</v>
          </cell>
          <cell r="D1382" t="str">
            <v>und</v>
          </cell>
        </row>
        <row r="1383">
          <cell r="A1383" t="str">
            <v>2 S 05 000 15</v>
          </cell>
          <cell r="B1383" t="str">
            <v>-</v>
          </cell>
          <cell r="C1383" t="str">
            <v>Dentes para bueiros duplos D=1,20 m</v>
          </cell>
          <cell r="D1383" t="str">
            <v>und</v>
          </cell>
        </row>
        <row r="1384">
          <cell r="A1384" t="str">
            <v>2 S 05 000 16</v>
          </cell>
          <cell r="B1384" t="str">
            <v>-</v>
          </cell>
          <cell r="C1384" t="str">
            <v>Dentes para bueiros duplos D=1,50 m</v>
          </cell>
          <cell r="D1384" t="str">
            <v>und</v>
          </cell>
        </row>
        <row r="1385">
          <cell r="A1385" t="str">
            <v>2 S 05 000 17</v>
          </cell>
          <cell r="B1385" t="str">
            <v>-</v>
          </cell>
          <cell r="C1385" t="str">
            <v>Dentes para bueiros triplos D=1,00 m</v>
          </cell>
          <cell r="D1385" t="str">
            <v>und</v>
          </cell>
        </row>
        <row r="1386">
          <cell r="A1386" t="str">
            <v>2 S 05 000 18</v>
          </cell>
          <cell r="B1386" t="str">
            <v>-</v>
          </cell>
          <cell r="C1386" t="str">
            <v>Dentes para bueiros triplos D=1,20</v>
          </cell>
          <cell r="D1386" t="str">
            <v>und</v>
          </cell>
        </row>
        <row r="1387">
          <cell r="A1387" t="str">
            <v>2 S 05 000 19</v>
          </cell>
          <cell r="B1387" t="str">
            <v>-</v>
          </cell>
          <cell r="C1387" t="str">
            <v>Dentes para bueiros triplos D=1,50 m</v>
          </cell>
          <cell r="D1387" t="str">
            <v>und</v>
          </cell>
        </row>
        <row r="1388">
          <cell r="A1388" t="str">
            <v>2 S 05 000 59</v>
          </cell>
          <cell r="B1388" t="str">
            <v>-</v>
          </cell>
          <cell r="C1388" t="str">
            <v>Dentes para bueiros simples D=0,60 m AC/BC/PC</v>
          </cell>
          <cell r="D1388" t="str">
            <v>und</v>
          </cell>
        </row>
        <row r="1389">
          <cell r="A1389" t="str">
            <v>2 S 05 000 60</v>
          </cell>
          <cell r="B1389" t="str">
            <v>-</v>
          </cell>
          <cell r="C1389" t="str">
            <v>Dentes para bueiros simples D=0,80 m AC/BC/PC</v>
          </cell>
          <cell r="D1389" t="str">
            <v>und</v>
          </cell>
        </row>
        <row r="1390">
          <cell r="A1390" t="str">
            <v>2 S 05 000 61</v>
          </cell>
          <cell r="B1390" t="str">
            <v>-</v>
          </cell>
          <cell r="C1390" t="str">
            <v>Dentes para bueiros simples D=1,00 m AC/BC/PC</v>
          </cell>
          <cell r="D1390" t="str">
            <v>und</v>
          </cell>
        </row>
        <row r="1391">
          <cell r="A1391" t="str">
            <v>2 S 05 000 62</v>
          </cell>
          <cell r="B1391" t="str">
            <v>-</v>
          </cell>
          <cell r="C1391" t="str">
            <v>Dentes para bueiros simples D=1,20 m AC/BC/PC</v>
          </cell>
          <cell r="D1391" t="str">
            <v>und</v>
          </cell>
        </row>
        <row r="1392">
          <cell r="A1392" t="str">
            <v>2 S 05 000 63</v>
          </cell>
          <cell r="B1392" t="str">
            <v>-</v>
          </cell>
          <cell r="C1392" t="str">
            <v>Dentes para bueiros simples D=1,50 m AC/BC/PC</v>
          </cell>
          <cell r="D1392" t="str">
            <v>und</v>
          </cell>
        </row>
        <row r="1393">
          <cell r="A1393" t="str">
            <v>2 S 05 000 64</v>
          </cell>
          <cell r="B1393" t="str">
            <v>-</v>
          </cell>
          <cell r="C1393" t="str">
            <v>Dentes para bueiros duplos D=1,00 m AC/BC/PC</v>
          </cell>
          <cell r="D1393" t="str">
            <v>und</v>
          </cell>
        </row>
        <row r="1394">
          <cell r="A1394" t="str">
            <v>2 S 05 000 65</v>
          </cell>
          <cell r="B1394" t="str">
            <v>-</v>
          </cell>
          <cell r="C1394" t="str">
            <v>Dentes para bueiros duplos D=1,20 m AC/BC/PC</v>
          </cell>
          <cell r="D1394" t="str">
            <v>und</v>
          </cell>
        </row>
        <row r="1395">
          <cell r="A1395" t="str">
            <v>2 S 05 000 66</v>
          </cell>
          <cell r="B1395" t="str">
            <v>-</v>
          </cell>
          <cell r="C1395" t="str">
            <v>Dentes para bueiros duplos D=1,50 m AC/BC/PC</v>
          </cell>
          <cell r="D1395" t="str">
            <v>und</v>
          </cell>
        </row>
        <row r="1396">
          <cell r="A1396" t="str">
            <v>2 S 05 000 67</v>
          </cell>
          <cell r="B1396" t="str">
            <v>-</v>
          </cell>
          <cell r="C1396" t="str">
            <v>Dentes para bueiros triplos D=1,00 m AC/BC/PC</v>
          </cell>
          <cell r="D1396" t="str">
            <v>und</v>
          </cell>
        </row>
        <row r="1397">
          <cell r="A1397" t="str">
            <v>2 S 05 000 68</v>
          </cell>
          <cell r="B1397" t="str">
            <v>-</v>
          </cell>
          <cell r="C1397" t="str">
            <v>Dentes para bueiros triplos D=1,20 AC/BC/PC</v>
          </cell>
          <cell r="D1397" t="str">
            <v>und</v>
          </cell>
        </row>
        <row r="1398">
          <cell r="A1398" t="str">
            <v>2 S 05 000 69</v>
          </cell>
          <cell r="B1398" t="str">
            <v>-</v>
          </cell>
          <cell r="C1398" t="str">
            <v>Dentes para bueiros triplos D=1,50 m AC/BC/PC</v>
          </cell>
          <cell r="D1398" t="str">
            <v>und</v>
          </cell>
        </row>
        <row r="1399">
          <cell r="A1399" t="str">
            <v>2 S 05 100 00</v>
          </cell>
          <cell r="B1399" t="str">
            <v>-</v>
          </cell>
          <cell r="C1399" t="str">
            <v>Enleivamento</v>
          </cell>
          <cell r="D1399" t="str">
            <v>m²</v>
          </cell>
          <cell r="H1399" t="str">
            <v>DNER-ES-341/97</v>
          </cell>
        </row>
        <row r="1400">
          <cell r="A1400" t="str">
            <v>2 S 05 102 00</v>
          </cell>
          <cell r="B1400" t="str">
            <v>-</v>
          </cell>
          <cell r="C1400" t="str">
            <v>Hidrossemeadura</v>
          </cell>
          <cell r="D1400" t="str">
            <v>m²</v>
          </cell>
          <cell r="H1400" t="str">
            <v>DNER-ES-341/97</v>
          </cell>
        </row>
        <row r="1401">
          <cell r="A1401" t="str">
            <v>2 S 05 300 01</v>
          </cell>
          <cell r="B1401" t="str">
            <v>-</v>
          </cell>
          <cell r="C1401" t="str">
            <v>Alvenaria de pedra arrumada</v>
          </cell>
          <cell r="D1401" t="str">
            <v>m³</v>
          </cell>
        </row>
        <row r="1402">
          <cell r="A1402" t="str">
            <v>2 S 05 300 02</v>
          </cell>
          <cell r="B1402" t="str">
            <v>-</v>
          </cell>
          <cell r="C1402" t="str">
            <v>Enrocamento de pedra jogada</v>
          </cell>
          <cell r="D1402" t="str">
            <v>m³</v>
          </cell>
        </row>
        <row r="1403">
          <cell r="A1403" t="str">
            <v>2 S 05 301 00</v>
          </cell>
          <cell r="B1403" t="str">
            <v>-</v>
          </cell>
          <cell r="C1403" t="str">
            <v>Alvenaria de pedra argamassada</v>
          </cell>
          <cell r="D1403" t="str">
            <v>m³</v>
          </cell>
        </row>
        <row r="1404">
          <cell r="A1404" t="str">
            <v>2 S 05 301 01</v>
          </cell>
          <cell r="B1404" t="str">
            <v>-</v>
          </cell>
          <cell r="C1404" t="str">
            <v>Alvenaria tijolos de 20 cm de espessura</v>
          </cell>
          <cell r="D1404" t="str">
            <v>m²</v>
          </cell>
        </row>
        <row r="1405">
          <cell r="A1405" t="str">
            <v>2 S 05 301 50</v>
          </cell>
          <cell r="B1405" t="str">
            <v>-</v>
          </cell>
          <cell r="C1405" t="str">
            <v>Alvenaria de pedra argamassada AC/BC/PC</v>
          </cell>
          <cell r="D1405" t="str">
            <v>m³</v>
          </cell>
        </row>
        <row r="1406">
          <cell r="A1406" t="str">
            <v>2 S 05 301 51</v>
          </cell>
          <cell r="B1406" t="str">
            <v>-</v>
          </cell>
          <cell r="C1406" t="str">
            <v>Alvenaria tijolos de 0,20 cm de espessura AC</v>
          </cell>
          <cell r="D1406" t="str">
            <v>m²</v>
          </cell>
        </row>
        <row r="1407">
          <cell r="A1407" t="str">
            <v>2 S 05 302 01</v>
          </cell>
          <cell r="B1407" t="str">
            <v>-</v>
          </cell>
          <cell r="C1407" t="str">
            <v>Muro gabião tipo caixa</v>
          </cell>
          <cell r="D1407" t="str">
            <v>m³</v>
          </cell>
        </row>
        <row r="1408">
          <cell r="A1408" t="str">
            <v>2 S 05 303 01</v>
          </cell>
          <cell r="B1408" t="str">
            <v>-</v>
          </cell>
          <cell r="C1408" t="str">
            <v>Terra armada - ECE - greide 0,0&lt;h&lt;6,00m</v>
          </cell>
          <cell r="D1408" t="str">
            <v>m²</v>
          </cell>
        </row>
        <row r="1409">
          <cell r="A1409" t="str">
            <v>2 S 05 303 02</v>
          </cell>
          <cell r="B1409" t="str">
            <v>-</v>
          </cell>
          <cell r="C1409" t="str">
            <v>Terra armada - ECE - greide 6,0&lt;h&lt;9,00m</v>
          </cell>
          <cell r="D1409" t="str">
            <v>m²</v>
          </cell>
        </row>
        <row r="1410">
          <cell r="A1410" t="str">
            <v>2 S 05 303 03</v>
          </cell>
          <cell r="B1410" t="str">
            <v>-</v>
          </cell>
          <cell r="C1410" t="str">
            <v>Terra armada - ECE - greide 9,0&lt;h&lt;12,00m</v>
          </cell>
          <cell r="D1410" t="str">
            <v>m²</v>
          </cell>
        </row>
        <row r="1411">
          <cell r="A1411" t="str">
            <v>2 S 05 303 04</v>
          </cell>
          <cell r="B1411" t="str">
            <v>-</v>
          </cell>
          <cell r="C1411" t="str">
            <v>Terra armada - ECE - pé de talude 0,0&lt;h&lt;6,00m</v>
          </cell>
          <cell r="D1411" t="str">
            <v>m²</v>
          </cell>
        </row>
        <row r="1412">
          <cell r="A1412" t="str">
            <v>2 S 05 303 05</v>
          </cell>
          <cell r="B1412" t="str">
            <v>-</v>
          </cell>
          <cell r="C1412" t="str">
            <v>Terra armada - ECE - pé de talude 6,0&lt;h&lt;9,00m</v>
          </cell>
          <cell r="D1412" t="str">
            <v>m²</v>
          </cell>
        </row>
        <row r="1413">
          <cell r="A1413" t="str">
            <v>2 S 05 303 06</v>
          </cell>
          <cell r="B1413" t="str">
            <v>-</v>
          </cell>
          <cell r="C1413" t="str">
            <v>Terra armada - ECE - pé de talude 9,0&lt;h&lt;12,00m</v>
          </cell>
          <cell r="D1413" t="str">
            <v>m²</v>
          </cell>
        </row>
        <row r="1414">
          <cell r="A1414" t="str">
            <v>2 S 05 303 07</v>
          </cell>
          <cell r="B1414" t="str">
            <v>-</v>
          </cell>
          <cell r="C1414" t="str">
            <v>Terra armada - ECE - encontro portante 0,0&lt;h&lt;6,00m</v>
          </cell>
          <cell r="D1414" t="str">
            <v>m²</v>
          </cell>
        </row>
        <row r="1415">
          <cell r="A1415" t="str">
            <v>2 S 05 303 08</v>
          </cell>
          <cell r="B1415" t="str">
            <v>-</v>
          </cell>
          <cell r="C1415" t="str">
            <v>Terra armada - ECE - encontro portante 6,0&lt;h&lt;9,00m</v>
          </cell>
          <cell r="D1415" t="str">
            <v>m²</v>
          </cell>
        </row>
        <row r="1416">
          <cell r="A1416" t="str">
            <v>2 S 05 303 09</v>
          </cell>
          <cell r="B1416" t="str">
            <v>-</v>
          </cell>
          <cell r="C1416" t="str">
            <v>Escamas de concreto armado para terra armada</v>
          </cell>
          <cell r="D1416" t="str">
            <v>m³</v>
          </cell>
        </row>
        <row r="1417">
          <cell r="A1417" t="str">
            <v>2 S 05 303 10</v>
          </cell>
          <cell r="B1417" t="str">
            <v>-</v>
          </cell>
          <cell r="C1417" t="str">
            <v>Concr. soleira e arremates de maciço terra armada</v>
          </cell>
          <cell r="D1417" t="str">
            <v>m³</v>
          </cell>
        </row>
        <row r="1418">
          <cell r="A1418" t="str">
            <v>2 S 05 303 11</v>
          </cell>
          <cell r="B1418" t="str">
            <v>-</v>
          </cell>
          <cell r="C1418" t="str">
            <v>Montagem de maciço terra armada</v>
          </cell>
          <cell r="D1418" t="str">
            <v>m²</v>
          </cell>
        </row>
        <row r="1419">
          <cell r="A1419" t="str">
            <v>2 S 05 303 59</v>
          </cell>
          <cell r="B1419" t="str">
            <v>-</v>
          </cell>
          <cell r="C1419" t="str">
            <v>Escamas de concr.armado para terra armada AC/BC</v>
          </cell>
          <cell r="D1419" t="str">
            <v>m³</v>
          </cell>
        </row>
        <row r="1420">
          <cell r="A1420" t="str">
            <v>2 S 05 303 60</v>
          </cell>
          <cell r="B1420" t="str">
            <v>-</v>
          </cell>
          <cell r="C1420" t="str">
            <v>Concr.soleira/arremates de maciço terra arm.AC/BC</v>
          </cell>
          <cell r="D1420" t="str">
            <v>m³</v>
          </cell>
        </row>
        <row r="1421">
          <cell r="A1421" t="str">
            <v>2 S 05 340 01</v>
          </cell>
          <cell r="B1421" t="str">
            <v>-</v>
          </cell>
          <cell r="C1421" t="str">
            <v>Execução cortina atirantada conc.armado fck=15 MPa</v>
          </cell>
          <cell r="D1421" t="str">
            <v>m²</v>
          </cell>
        </row>
        <row r="1422">
          <cell r="A1422" t="str">
            <v>2 S 05 340 51</v>
          </cell>
          <cell r="B1422" t="str">
            <v>-</v>
          </cell>
          <cell r="C1422" t="str">
            <v>Exec.cortina atirantada concr.arm.fck=15 MPa AC/BC</v>
          </cell>
          <cell r="D1422" t="str">
            <v>m³</v>
          </cell>
        </row>
        <row r="1423">
          <cell r="A1423" t="str">
            <v>2 S 05 900 01</v>
          </cell>
          <cell r="B1423" t="str">
            <v>-</v>
          </cell>
          <cell r="C1423" t="str">
            <v>Tirante protendido p/ cort. aço st 85/105 D= 32mm</v>
          </cell>
          <cell r="D1423" t="str">
            <v>m</v>
          </cell>
        </row>
        <row r="1424">
          <cell r="A1424" t="str">
            <v>2 S 06 210 01</v>
          </cell>
          <cell r="B1424" t="str">
            <v>-</v>
          </cell>
          <cell r="C1424" t="str">
            <v>Pórtico metálico</v>
          </cell>
          <cell r="D1424" t="str">
            <v>und</v>
          </cell>
        </row>
        <row r="1425">
          <cell r="A1425" t="str">
            <v>2 S 06 210 51</v>
          </cell>
          <cell r="B1425" t="str">
            <v>-</v>
          </cell>
          <cell r="C1425" t="str">
            <v>Pórtico metálico AC/BC</v>
          </cell>
          <cell r="D1425" t="str">
            <v>und</v>
          </cell>
        </row>
        <row r="1426">
          <cell r="A1426" t="str">
            <v>2 S 06 400 01</v>
          </cell>
          <cell r="B1426" t="str">
            <v>-</v>
          </cell>
          <cell r="C1426" t="str">
            <v>Cerca arame farp. c/ mourão concr. seção quadrada</v>
          </cell>
          <cell r="D1426" t="str">
            <v>m</v>
          </cell>
        </row>
        <row r="1427">
          <cell r="A1427" t="str">
            <v>2 S 06 400 02</v>
          </cell>
          <cell r="B1427" t="str">
            <v>-</v>
          </cell>
          <cell r="C1427" t="str">
            <v>Cerca arame farp. c/ mourão concr. seção triang.</v>
          </cell>
          <cell r="D1427" t="str">
            <v>m</v>
          </cell>
        </row>
        <row r="1428">
          <cell r="A1428" t="str">
            <v>2 S 06 400 51</v>
          </cell>
          <cell r="B1428" t="str">
            <v>-</v>
          </cell>
          <cell r="C1428" t="str">
            <v>Cerca arame farp.c/mourão concr.seção quadr.AC/BC</v>
          </cell>
          <cell r="D1428" t="str">
            <v>m</v>
          </cell>
        </row>
        <row r="1429">
          <cell r="A1429" t="str">
            <v>2 S 06 400 52</v>
          </cell>
          <cell r="B1429" t="str">
            <v>-</v>
          </cell>
          <cell r="C1429" t="str">
            <v>Cerca arame farp.c/mourão concr.seção triang.AC/BC</v>
          </cell>
          <cell r="D1429" t="str">
            <v>m</v>
          </cell>
        </row>
        <row r="1430">
          <cell r="A1430" t="str">
            <v>2 S 06 410 00</v>
          </cell>
          <cell r="B1430" t="str">
            <v>-</v>
          </cell>
          <cell r="C1430" t="str">
            <v>Cercas de arame farpado com suportes de madeira</v>
          </cell>
          <cell r="D1430" t="str">
            <v>m</v>
          </cell>
        </row>
        <row r="1431">
          <cell r="A1431" t="str">
            <v>2 S 09 001 05</v>
          </cell>
          <cell r="B1431" t="str">
            <v>-</v>
          </cell>
          <cell r="C1431" t="str">
            <v>Transporte local em rodov. não pav. (const.)</v>
          </cell>
          <cell r="D1431" t="str">
            <v>tkm</v>
          </cell>
        </row>
        <row r="1432">
          <cell r="A1432" t="str">
            <v>2 S 09 001 40</v>
          </cell>
          <cell r="B1432" t="str">
            <v>-</v>
          </cell>
          <cell r="C1432" t="str">
            <v>Transporte local c/ carroceria em rodovia não pav.</v>
          </cell>
          <cell r="D1432" t="str">
            <v>tkm</v>
          </cell>
        </row>
        <row r="1433">
          <cell r="A1433" t="str">
            <v>2 S 09 001 90</v>
          </cell>
          <cell r="B1433" t="str">
            <v>-</v>
          </cell>
          <cell r="C1433" t="str">
            <v>Transporte comercial c/ carr. rodov. não pav.</v>
          </cell>
          <cell r="D1433" t="str">
            <v>tkm</v>
          </cell>
        </row>
        <row r="1434">
          <cell r="A1434" t="str">
            <v>2 S 09 001 91</v>
          </cell>
          <cell r="B1434" t="str">
            <v>-</v>
          </cell>
          <cell r="C1434" t="str">
            <v>Transporte comercial c/ basc. 10m3 rod. não pav.</v>
          </cell>
          <cell r="D1434" t="str">
            <v>tkm</v>
          </cell>
        </row>
        <row r="1435">
          <cell r="A1435" t="str">
            <v>2 S 09 002 05</v>
          </cell>
          <cell r="B1435" t="str">
            <v>-</v>
          </cell>
          <cell r="C1435" t="str">
            <v>Transporte local em rodov. pavim. (const.)</v>
          </cell>
          <cell r="D1435" t="str">
            <v>tkm</v>
          </cell>
        </row>
        <row r="1436">
          <cell r="A1436" t="str">
            <v>2 S 09 002 40</v>
          </cell>
          <cell r="B1436" t="str">
            <v>-</v>
          </cell>
          <cell r="C1436" t="str">
            <v>Transporte local c/ carroceria em rodov. pavim.</v>
          </cell>
          <cell r="D1436" t="str">
            <v>tkm</v>
          </cell>
        </row>
        <row r="1437">
          <cell r="A1437" t="str">
            <v>2 S 09 002 90</v>
          </cell>
          <cell r="B1437" t="str">
            <v>-</v>
          </cell>
          <cell r="C1437" t="str">
            <v>Transporte comerc. c/ carr. rodov. pavim.</v>
          </cell>
          <cell r="D1437" t="str">
            <v>tkm</v>
          </cell>
        </row>
        <row r="1438">
          <cell r="A1438" t="str">
            <v>2 S 09 002 91</v>
          </cell>
          <cell r="B1438" t="str">
            <v>-</v>
          </cell>
          <cell r="C1438" t="str">
            <v>Transporte comercial c/ basc. 10m3 rod. pav.</v>
          </cell>
          <cell r="D1438" t="str">
            <v>tkm</v>
          </cell>
        </row>
        <row r="1440">
          <cell r="A1440" t="str">
            <v>DNIT - Sistema de Custos Rodoviários</v>
          </cell>
          <cell r="D1440" t="str">
            <v>Sicro2</v>
          </cell>
        </row>
        <row r="1441">
          <cell r="A1441" t="str">
            <v xml:space="preserve">Conservação Rodoviária </v>
          </cell>
          <cell r="D1441" t="str">
            <v>Minas Gerais</v>
          </cell>
        </row>
        <row r="1442">
          <cell r="A1442" t="str">
            <v>Resumo dos Custos Unitários de Referência: Maio de 2005</v>
          </cell>
          <cell r="D1442" t="str">
            <v>RCtR0330</v>
          </cell>
        </row>
        <row r="1444">
          <cell r="A1444" t="str">
            <v>Código</v>
          </cell>
          <cell r="C1444" t="str">
            <v>Atividade / Serviço</v>
          </cell>
          <cell r="D1444" t="str">
            <v>Unidade</v>
          </cell>
          <cell r="F1444" t="str">
            <v>Preço Unitário</v>
          </cell>
        </row>
        <row r="1445">
          <cell r="D1445" t="str">
            <v>Und</v>
          </cell>
          <cell r="E1445" t="str">
            <v>Direto</v>
          </cell>
          <cell r="F1445" t="str">
            <v>LDI</v>
          </cell>
          <cell r="G1445" t="str">
            <v>Total</v>
          </cell>
        </row>
        <row r="1447">
          <cell r="A1447" t="str">
            <v>3 S 01 200 00</v>
          </cell>
          <cell r="B1447" t="str">
            <v>-</v>
          </cell>
          <cell r="C1447" t="str">
            <v>Escavação e carga mat. jazida (consv)</v>
          </cell>
          <cell r="D1447" t="str">
            <v>m³</v>
          </cell>
        </row>
        <row r="1448">
          <cell r="A1448" t="str">
            <v>3 S 01 401 00</v>
          </cell>
          <cell r="B1448" t="str">
            <v>-</v>
          </cell>
          <cell r="C1448" t="str">
            <v>Recomposição de revestimento primário</v>
          </cell>
          <cell r="D1448" t="str">
            <v>m³</v>
          </cell>
        </row>
        <row r="1449">
          <cell r="A1449" t="str">
            <v>3 S 01 930 00</v>
          </cell>
          <cell r="B1449" t="str">
            <v>-</v>
          </cell>
          <cell r="C1449" t="str">
            <v>Regularização mecânica da faixa de domínio</v>
          </cell>
          <cell r="D1449" t="str">
            <v>m³</v>
          </cell>
        </row>
        <row r="1450">
          <cell r="A1450" t="str">
            <v>3 S 02 200 00</v>
          </cell>
          <cell r="B1450" t="str">
            <v>-</v>
          </cell>
          <cell r="C1450" t="str">
            <v>Solo p/ base de remendo profundo</v>
          </cell>
          <cell r="D1450" t="str">
            <v>m³</v>
          </cell>
        </row>
        <row r="1451">
          <cell r="A1451" t="str">
            <v>3 S 02 200 01</v>
          </cell>
          <cell r="B1451" t="str">
            <v>-</v>
          </cell>
          <cell r="C1451" t="str">
            <v>Recomposição de camada granular do pavimento</v>
          </cell>
          <cell r="D1451" t="str">
            <v>m³</v>
          </cell>
        </row>
        <row r="1452">
          <cell r="A1452" t="str">
            <v>3 S 02 220 00</v>
          </cell>
          <cell r="B1452" t="str">
            <v>-</v>
          </cell>
          <cell r="C1452" t="str">
            <v>Solo brita p/ base de rem. profundo</v>
          </cell>
          <cell r="D1452" t="str">
            <v>m³</v>
          </cell>
        </row>
        <row r="1453">
          <cell r="A1453" t="str">
            <v>3 S 02 220 50</v>
          </cell>
          <cell r="B1453" t="str">
            <v>-</v>
          </cell>
          <cell r="C1453" t="str">
            <v>Solo brita p/ base de remendo profundo BC</v>
          </cell>
          <cell r="D1453" t="str">
            <v>m³</v>
          </cell>
        </row>
        <row r="1454">
          <cell r="A1454" t="str">
            <v>3 S 02 230 00</v>
          </cell>
          <cell r="B1454" t="str">
            <v>-</v>
          </cell>
          <cell r="C1454" t="str">
            <v>Brita para base de remendo profundo</v>
          </cell>
          <cell r="D1454" t="str">
            <v>m³</v>
          </cell>
        </row>
        <row r="1455">
          <cell r="A1455" t="str">
            <v>3 S 02 230 50</v>
          </cell>
          <cell r="B1455" t="str">
            <v>-</v>
          </cell>
          <cell r="C1455" t="str">
            <v>Brita para base de remendo profundo BC</v>
          </cell>
          <cell r="D1455" t="str">
            <v>m³</v>
          </cell>
        </row>
        <row r="1456">
          <cell r="A1456" t="str">
            <v>3 S 02 241 00</v>
          </cell>
          <cell r="B1456" t="str">
            <v>-</v>
          </cell>
          <cell r="C1456" t="str">
            <v>Solo melhorado c/ cimento p/ base rem. profundo</v>
          </cell>
          <cell r="D1456" t="str">
            <v>m³</v>
          </cell>
        </row>
        <row r="1457">
          <cell r="A1457" t="str">
            <v>3 S 02 300 00</v>
          </cell>
          <cell r="B1457" t="str">
            <v>-</v>
          </cell>
          <cell r="C1457" t="str">
            <v>Imprimação</v>
          </cell>
          <cell r="D1457" t="str">
            <v>m³</v>
          </cell>
        </row>
        <row r="1458">
          <cell r="A1458" t="str">
            <v>3 S 02 400 00</v>
          </cell>
          <cell r="B1458" t="str">
            <v>-</v>
          </cell>
          <cell r="C1458" t="str">
            <v>Pintura de ligação</v>
          </cell>
          <cell r="D1458" t="str">
            <v>m³</v>
          </cell>
        </row>
        <row r="1459">
          <cell r="A1459" t="str">
            <v>3 S 02 500 00</v>
          </cell>
          <cell r="B1459" t="str">
            <v>-</v>
          </cell>
          <cell r="C1459" t="str">
            <v>Capa selante com pedrisco</v>
          </cell>
          <cell r="D1459" t="str">
            <v>m³</v>
          </cell>
        </row>
        <row r="1460">
          <cell r="A1460" t="str">
            <v>3 S 02 500 01</v>
          </cell>
          <cell r="B1460" t="str">
            <v>-</v>
          </cell>
          <cell r="C1460" t="str">
            <v>Capa selante com areia</v>
          </cell>
          <cell r="D1460" t="str">
            <v>m³</v>
          </cell>
        </row>
        <row r="1461">
          <cell r="A1461" t="str">
            <v>3 S 02 500 02</v>
          </cell>
          <cell r="B1461" t="str">
            <v>-</v>
          </cell>
          <cell r="C1461" t="str">
            <v>Tratamento superficial simples com CAP</v>
          </cell>
          <cell r="D1461" t="str">
            <v>m²</v>
          </cell>
        </row>
        <row r="1462">
          <cell r="A1462" t="str">
            <v>3 S 02 500 03</v>
          </cell>
          <cell r="B1462" t="str">
            <v>-</v>
          </cell>
          <cell r="C1462" t="str">
            <v>Tratamento superficial simples com emulsão</v>
          </cell>
          <cell r="D1462" t="str">
            <v>m²</v>
          </cell>
        </row>
        <row r="1463">
          <cell r="A1463" t="str">
            <v>3 S 02 500 04</v>
          </cell>
          <cell r="B1463" t="str">
            <v>-</v>
          </cell>
          <cell r="C1463" t="str">
            <v>Tratamento superficial simples c/ banho diluído</v>
          </cell>
          <cell r="D1463" t="str">
            <v>m²</v>
          </cell>
        </row>
        <row r="1464">
          <cell r="A1464" t="str">
            <v>3 S 02 500 50</v>
          </cell>
          <cell r="B1464" t="str">
            <v>-</v>
          </cell>
          <cell r="C1464" t="str">
            <v>Capa selante com pedrisco BC</v>
          </cell>
          <cell r="D1464" t="str">
            <v>m²</v>
          </cell>
        </row>
        <row r="1465">
          <cell r="A1465" t="str">
            <v>3 S 02 500 51</v>
          </cell>
          <cell r="B1465" t="str">
            <v>-</v>
          </cell>
          <cell r="C1465" t="str">
            <v>Capa selante com areia AC</v>
          </cell>
          <cell r="D1465" t="str">
            <v>m²</v>
          </cell>
        </row>
        <row r="1466">
          <cell r="A1466" t="str">
            <v>3 S 02 500 52</v>
          </cell>
          <cell r="B1466" t="str">
            <v>-</v>
          </cell>
          <cell r="C1466" t="str">
            <v>Tratamento superficial simples com CAP BC</v>
          </cell>
          <cell r="D1466" t="str">
            <v>m²</v>
          </cell>
        </row>
        <row r="1467">
          <cell r="A1467" t="str">
            <v>3 S 02 500 53</v>
          </cell>
          <cell r="B1467" t="str">
            <v>-</v>
          </cell>
          <cell r="C1467" t="str">
            <v>Tratamento superficial simples com emulsão BC</v>
          </cell>
          <cell r="D1467" t="str">
            <v>m²</v>
          </cell>
        </row>
        <row r="1468">
          <cell r="A1468" t="str">
            <v>3 S 02 500 54</v>
          </cell>
          <cell r="B1468" t="str">
            <v>-</v>
          </cell>
          <cell r="C1468" t="str">
            <v>Tratam.superficial simples c/banho diluído BC</v>
          </cell>
          <cell r="D1468" t="str">
            <v>m²</v>
          </cell>
        </row>
        <row r="1469">
          <cell r="A1469" t="str">
            <v>3 S 02 501 00</v>
          </cell>
          <cell r="B1469" t="str">
            <v>-</v>
          </cell>
          <cell r="C1469" t="str">
            <v>Tratamento superficial duplo c/ CAP</v>
          </cell>
          <cell r="D1469" t="str">
            <v>m²</v>
          </cell>
        </row>
        <row r="1470">
          <cell r="A1470" t="str">
            <v>3 S 02 501 01</v>
          </cell>
          <cell r="B1470" t="str">
            <v>-</v>
          </cell>
          <cell r="C1470" t="str">
            <v>Tratamento superficial duplo com emulsão</v>
          </cell>
          <cell r="D1470" t="str">
            <v>m²</v>
          </cell>
        </row>
        <row r="1471">
          <cell r="A1471" t="str">
            <v>3 S 02 501 02</v>
          </cell>
          <cell r="B1471" t="str">
            <v>-</v>
          </cell>
          <cell r="C1471" t="str">
            <v>Tratamento superficial duplo com banho diluído</v>
          </cell>
          <cell r="D1471" t="str">
            <v>m²</v>
          </cell>
        </row>
        <row r="1472">
          <cell r="A1472" t="str">
            <v>3 S 02 501 50</v>
          </cell>
          <cell r="B1472" t="str">
            <v>-</v>
          </cell>
          <cell r="C1472" t="str">
            <v>Tratamento superficial duplo c/ CAP BC</v>
          </cell>
          <cell r="D1472" t="str">
            <v>m²</v>
          </cell>
        </row>
        <row r="1473">
          <cell r="A1473" t="str">
            <v>3 S 02 501 51</v>
          </cell>
          <cell r="B1473" t="str">
            <v>-</v>
          </cell>
          <cell r="C1473" t="str">
            <v>Tratamento superficial duplo com emulsão BC</v>
          </cell>
          <cell r="D1473" t="str">
            <v>m²</v>
          </cell>
        </row>
        <row r="1474">
          <cell r="A1474" t="str">
            <v>3 S 02 501 52</v>
          </cell>
          <cell r="B1474" t="str">
            <v>-</v>
          </cell>
          <cell r="C1474" t="str">
            <v>Tratam.superficial duplo com banho diluído BC</v>
          </cell>
          <cell r="D1474" t="str">
            <v>m²</v>
          </cell>
        </row>
        <row r="1475">
          <cell r="A1475" t="str">
            <v>3 S 02 502 00</v>
          </cell>
          <cell r="B1475" t="str">
            <v>-</v>
          </cell>
          <cell r="C1475" t="str">
            <v>Tratamento superficial triplo com c.a.p.</v>
          </cell>
          <cell r="D1475" t="str">
            <v>m²</v>
          </cell>
        </row>
        <row r="1476">
          <cell r="A1476" t="str">
            <v>3 S 02 502 01</v>
          </cell>
          <cell r="B1476" t="str">
            <v>-</v>
          </cell>
          <cell r="C1476" t="str">
            <v>Tratamento superficial triplo com emulsão</v>
          </cell>
          <cell r="D1476" t="str">
            <v>m²</v>
          </cell>
        </row>
        <row r="1477">
          <cell r="A1477" t="str">
            <v>3 S 02 502 02</v>
          </cell>
          <cell r="B1477" t="str">
            <v>-</v>
          </cell>
          <cell r="C1477" t="str">
            <v>Tratamento superficial triplo com banho diluído</v>
          </cell>
          <cell r="D1477" t="str">
            <v>m²</v>
          </cell>
        </row>
        <row r="1478">
          <cell r="A1478" t="str">
            <v>3 S 02 502 50</v>
          </cell>
          <cell r="B1478" t="str">
            <v>-</v>
          </cell>
          <cell r="C1478" t="str">
            <v>Tratamento superficial triplo com CAP BC</v>
          </cell>
          <cell r="D1478" t="str">
            <v>m²</v>
          </cell>
        </row>
        <row r="1479">
          <cell r="A1479" t="str">
            <v>3 S 02 502 51</v>
          </cell>
          <cell r="B1479" t="str">
            <v>-</v>
          </cell>
          <cell r="C1479" t="str">
            <v>Tratamento superficial triplo com emulsão BC</v>
          </cell>
          <cell r="D1479" t="str">
            <v>m²</v>
          </cell>
        </row>
        <row r="1480">
          <cell r="A1480" t="str">
            <v>3 S 02 502 52</v>
          </cell>
          <cell r="B1480" t="str">
            <v>-</v>
          </cell>
          <cell r="C1480" t="str">
            <v>Tratam.superficial triplo com banho diluído BC</v>
          </cell>
          <cell r="D1480" t="str">
            <v>m²</v>
          </cell>
        </row>
        <row r="1481">
          <cell r="A1481" t="str">
            <v>3 S 02 510 00</v>
          </cell>
          <cell r="B1481" t="str">
            <v>-</v>
          </cell>
          <cell r="C1481" t="str">
            <v>Lama asfáltica fina (granulometrias I e II )</v>
          </cell>
          <cell r="D1481" t="str">
            <v>m²</v>
          </cell>
        </row>
        <row r="1482">
          <cell r="A1482" t="str">
            <v>3 S 02 510 01</v>
          </cell>
          <cell r="B1482" t="str">
            <v>-</v>
          </cell>
          <cell r="C1482" t="str">
            <v>Lama asfáltica grossa (granulometrias III e IV)</v>
          </cell>
          <cell r="D1482" t="str">
            <v>m²</v>
          </cell>
        </row>
        <row r="1483">
          <cell r="A1483" t="str">
            <v>3 S 02 510 50</v>
          </cell>
          <cell r="B1483" t="str">
            <v>-</v>
          </cell>
          <cell r="C1483" t="str">
            <v>Lama asfáltica fina (granulometrias I e II ) AC/BC</v>
          </cell>
          <cell r="D1483" t="str">
            <v>m²</v>
          </cell>
        </row>
        <row r="1484">
          <cell r="A1484" t="str">
            <v>3 S 02 510 51</v>
          </cell>
          <cell r="B1484" t="str">
            <v>-</v>
          </cell>
          <cell r="C1484" t="str">
            <v>Lama asfált.grossa (granulometrias III e IV)AC/BC</v>
          </cell>
          <cell r="D1484" t="str">
            <v>m²</v>
          </cell>
        </row>
        <row r="1485">
          <cell r="A1485" t="str">
            <v>3 S 02 520 00</v>
          </cell>
          <cell r="B1485" t="str">
            <v>-</v>
          </cell>
          <cell r="C1485" t="str">
            <v>Mistura areia-asfalto em betoneira</v>
          </cell>
          <cell r="D1485" t="str">
            <v>m³</v>
          </cell>
        </row>
        <row r="1486">
          <cell r="A1486" t="str">
            <v>3 S 02 520 01</v>
          </cell>
          <cell r="B1486" t="str">
            <v>-</v>
          </cell>
          <cell r="C1486" t="str">
            <v>Mistura areia-asfalto usinada a frio</v>
          </cell>
          <cell r="D1486" t="str">
            <v>m³</v>
          </cell>
        </row>
        <row r="1487">
          <cell r="A1487" t="str">
            <v>3 S 02 520 02</v>
          </cell>
          <cell r="B1487" t="str">
            <v>-</v>
          </cell>
          <cell r="C1487" t="str">
            <v>Rec.do rev. com areia asfalto a frio</v>
          </cell>
          <cell r="D1487" t="str">
            <v>m³</v>
          </cell>
        </row>
        <row r="1488">
          <cell r="A1488" t="str">
            <v>3 S 02 520 50</v>
          </cell>
          <cell r="B1488" t="str">
            <v>-</v>
          </cell>
          <cell r="C1488" t="str">
            <v>Mistura areia-asfalto em betoneira AC</v>
          </cell>
          <cell r="D1488" t="str">
            <v>m³</v>
          </cell>
        </row>
        <row r="1489">
          <cell r="A1489" t="str">
            <v>3 S 02 520 51</v>
          </cell>
          <cell r="B1489" t="str">
            <v>-</v>
          </cell>
          <cell r="C1489" t="str">
            <v>Mistura areia-asfalto usinada a frio AC</v>
          </cell>
          <cell r="D1489" t="str">
            <v>m³</v>
          </cell>
        </row>
        <row r="1490">
          <cell r="A1490" t="str">
            <v>3 S 02 521 00</v>
          </cell>
          <cell r="B1490" t="str">
            <v>-</v>
          </cell>
          <cell r="C1490" t="str">
            <v>Mistura areia-asfalto usinada a quente</v>
          </cell>
          <cell r="D1490" t="str">
            <v>m³</v>
          </cell>
        </row>
        <row r="1491">
          <cell r="A1491" t="str">
            <v>3 S 02 521 01</v>
          </cell>
          <cell r="B1491" t="str">
            <v>-</v>
          </cell>
          <cell r="C1491" t="str">
            <v>Rec. do rev. com areia asfalto a quente</v>
          </cell>
          <cell r="D1491" t="str">
            <v>m³</v>
          </cell>
        </row>
        <row r="1492">
          <cell r="A1492" t="str">
            <v>3 S 02 521 50</v>
          </cell>
          <cell r="B1492" t="str">
            <v>-</v>
          </cell>
          <cell r="C1492" t="str">
            <v>Mistura areia-asfalto usinada a quente AC</v>
          </cell>
          <cell r="D1492" t="str">
            <v>m³</v>
          </cell>
        </row>
        <row r="1493">
          <cell r="A1493" t="str">
            <v>3 S 02 530 00</v>
          </cell>
          <cell r="B1493" t="str">
            <v>-</v>
          </cell>
          <cell r="C1493" t="str">
            <v>Mistura betuminosa em betoneira</v>
          </cell>
          <cell r="D1493" t="str">
            <v>m³</v>
          </cell>
        </row>
        <row r="1494">
          <cell r="A1494" t="str">
            <v>3 S 02 530 01</v>
          </cell>
          <cell r="B1494" t="str">
            <v>-</v>
          </cell>
          <cell r="C1494" t="str">
            <v>Mistura betuminosa usinada a frio</v>
          </cell>
          <cell r="D1494" t="str">
            <v>m³</v>
          </cell>
        </row>
        <row r="1495">
          <cell r="A1495" t="str">
            <v>3 S 02 530 02</v>
          </cell>
          <cell r="B1495" t="str">
            <v>-</v>
          </cell>
          <cell r="C1495" t="str">
            <v>Rec.do rev. com mistura betuminosa a frio</v>
          </cell>
          <cell r="D1495" t="str">
            <v>m³</v>
          </cell>
        </row>
        <row r="1496">
          <cell r="A1496" t="str">
            <v>3 S 02 530 50</v>
          </cell>
          <cell r="B1496" t="str">
            <v>-</v>
          </cell>
          <cell r="C1496" t="str">
            <v>Mistura betuminosa em betoneira AC/BC</v>
          </cell>
          <cell r="D1496" t="str">
            <v>m³</v>
          </cell>
        </row>
        <row r="1497">
          <cell r="A1497" t="str">
            <v>3 S 02 530 51</v>
          </cell>
          <cell r="B1497" t="str">
            <v>-</v>
          </cell>
          <cell r="C1497" t="str">
            <v>Mistura betuminosa usinada a frio AC/BC</v>
          </cell>
          <cell r="D1497" t="str">
            <v>m³</v>
          </cell>
        </row>
        <row r="1498">
          <cell r="A1498" t="str">
            <v>3 S 02 540 00</v>
          </cell>
          <cell r="B1498" t="str">
            <v>-</v>
          </cell>
          <cell r="C1498" t="str">
            <v>Mistura betuminosa usinada a quente</v>
          </cell>
          <cell r="D1498" t="str">
            <v>m³</v>
          </cell>
        </row>
        <row r="1499">
          <cell r="A1499" t="str">
            <v>3 S 02 540 01</v>
          </cell>
          <cell r="B1499" t="str">
            <v>-</v>
          </cell>
          <cell r="C1499" t="str">
            <v>Rec.do rev.com mistura betuminosa a quente</v>
          </cell>
          <cell r="D1499" t="str">
            <v>m³</v>
          </cell>
        </row>
        <row r="1500">
          <cell r="A1500" t="str">
            <v>3 S 02 540 50</v>
          </cell>
          <cell r="B1500" t="str">
            <v>-</v>
          </cell>
          <cell r="C1500" t="str">
            <v>Mistura betuminosa usinada a quente AC/BC</v>
          </cell>
          <cell r="D1500" t="str">
            <v>m³</v>
          </cell>
        </row>
        <row r="1501">
          <cell r="A1501" t="str">
            <v>3 S 02 601 00</v>
          </cell>
          <cell r="B1501" t="str">
            <v>-</v>
          </cell>
          <cell r="C1501" t="str">
            <v>Recomposição de placa de concreto</v>
          </cell>
          <cell r="D1501" t="str">
            <v>m³</v>
          </cell>
        </row>
        <row r="1502">
          <cell r="A1502" t="str">
            <v>3 S 02 601 50</v>
          </cell>
          <cell r="B1502" t="str">
            <v>-</v>
          </cell>
          <cell r="C1502" t="str">
            <v>Recomposição de placa de concreto AC/BC</v>
          </cell>
          <cell r="D1502" t="str">
            <v>m³</v>
          </cell>
        </row>
        <row r="1503">
          <cell r="A1503" t="str">
            <v>3 S 02 900 00</v>
          </cell>
          <cell r="B1503" t="str">
            <v>-</v>
          </cell>
          <cell r="C1503" t="str">
            <v>Remoção mecanizada de revestimento betuminoso</v>
          </cell>
          <cell r="D1503" t="str">
            <v>m³</v>
          </cell>
          <cell r="H1503" t="str">
            <v>DNER-ES-321/97</v>
          </cell>
        </row>
        <row r="1504">
          <cell r="A1504" t="str">
            <v>3 S 02 901 00</v>
          </cell>
          <cell r="B1504" t="str">
            <v>-</v>
          </cell>
          <cell r="C1504" t="str">
            <v>Remoção manual de revestimento betuminoso</v>
          </cell>
          <cell r="D1504" t="str">
            <v>m³</v>
          </cell>
          <cell r="H1504" t="str">
            <v>DNER-ES-321/97</v>
          </cell>
        </row>
        <row r="1505">
          <cell r="A1505" t="str">
            <v>3 S 02 902 00</v>
          </cell>
          <cell r="B1505" t="str">
            <v>-</v>
          </cell>
          <cell r="C1505" t="str">
            <v>Remoção mecanizada da camada granular do pavimento</v>
          </cell>
          <cell r="D1505" t="str">
            <v>m³</v>
          </cell>
          <cell r="H1505" t="str">
            <v>DNER-ES-321/97</v>
          </cell>
        </row>
        <row r="1506">
          <cell r="A1506" t="str">
            <v>3 S 02 903 00</v>
          </cell>
          <cell r="B1506" t="str">
            <v>-</v>
          </cell>
          <cell r="C1506" t="str">
            <v>Remoção manual da camada granular do pavimento</v>
          </cell>
          <cell r="D1506" t="str">
            <v>m³</v>
          </cell>
          <cell r="H1506" t="str">
            <v>DNER-ES-321/97</v>
          </cell>
        </row>
        <row r="1507">
          <cell r="A1507" t="str">
            <v>3 S 02 999 00</v>
          </cell>
          <cell r="B1507" t="str">
            <v>-</v>
          </cell>
          <cell r="C1507" t="str">
            <v>Peneiramento</v>
          </cell>
          <cell r="D1507" t="str">
            <v>m³</v>
          </cell>
        </row>
        <row r="1508">
          <cell r="A1508" t="str">
            <v>3 S 03 310 00</v>
          </cell>
          <cell r="B1508" t="str">
            <v>-</v>
          </cell>
          <cell r="C1508" t="str">
            <v>Concreto ciclópico</v>
          </cell>
          <cell r="D1508" t="str">
            <v>m³</v>
          </cell>
        </row>
        <row r="1509">
          <cell r="A1509" t="str">
            <v>3 S 03 310 50</v>
          </cell>
          <cell r="B1509" t="str">
            <v>-</v>
          </cell>
          <cell r="C1509" t="str">
            <v>Concreto ciclópico AC/BC/PC</v>
          </cell>
          <cell r="D1509" t="str">
            <v>m³</v>
          </cell>
        </row>
        <row r="1510">
          <cell r="A1510" t="str">
            <v>3 S 03 329 00</v>
          </cell>
          <cell r="B1510" t="str">
            <v>-</v>
          </cell>
          <cell r="C1510" t="str">
            <v>Concreto de cimento (confecção e lançamento)</v>
          </cell>
          <cell r="D1510" t="str">
            <v>m³</v>
          </cell>
        </row>
        <row r="1511">
          <cell r="A1511" t="str">
            <v>3 S 03 329 01</v>
          </cell>
          <cell r="B1511" t="str">
            <v>-</v>
          </cell>
          <cell r="C1511" t="str">
            <v>Concreto de cimento(confecção manual e lançamento)</v>
          </cell>
          <cell r="D1511" t="str">
            <v>m³</v>
          </cell>
        </row>
        <row r="1512">
          <cell r="A1512" t="str">
            <v>3 S 03 329 50</v>
          </cell>
          <cell r="B1512" t="str">
            <v>-</v>
          </cell>
          <cell r="C1512" t="str">
            <v>Concreto de cimento (confecção e lançamento) AC/BC</v>
          </cell>
          <cell r="D1512" t="str">
            <v>m³</v>
          </cell>
        </row>
        <row r="1513">
          <cell r="A1513" t="str">
            <v>3 S 03 329 51</v>
          </cell>
          <cell r="B1513" t="str">
            <v>-</v>
          </cell>
          <cell r="C1513" t="str">
            <v>Concr.de cimento (conf.manual lançamento) AC/BC</v>
          </cell>
          <cell r="D1513" t="str">
            <v>m³</v>
          </cell>
        </row>
        <row r="1514">
          <cell r="A1514" t="str">
            <v>3 S 03 340 02</v>
          </cell>
          <cell r="B1514" t="str">
            <v>-</v>
          </cell>
          <cell r="C1514" t="str">
            <v>Argamassa cimento areia 1-6</v>
          </cell>
          <cell r="D1514" t="str">
            <v>m³</v>
          </cell>
        </row>
        <row r="1515">
          <cell r="A1515" t="str">
            <v>3 S 03 340 03</v>
          </cell>
          <cell r="B1515" t="str">
            <v>-</v>
          </cell>
          <cell r="C1515" t="str">
            <v>Argamassa cimento solo 1:10</v>
          </cell>
          <cell r="D1515" t="str">
            <v>m³</v>
          </cell>
        </row>
        <row r="1516">
          <cell r="A1516" t="str">
            <v>3 S 03 340 52</v>
          </cell>
          <cell r="B1516" t="str">
            <v>-</v>
          </cell>
          <cell r="C1516" t="str">
            <v>Argamassa cimento areia 1-6 AC</v>
          </cell>
          <cell r="D1516" t="str">
            <v>m³</v>
          </cell>
        </row>
        <row r="1517">
          <cell r="A1517" t="str">
            <v>3 S 03 353 00</v>
          </cell>
          <cell r="B1517" t="str">
            <v>-</v>
          </cell>
          <cell r="C1517" t="str">
            <v>Dobragem e colocação de armadura</v>
          </cell>
          <cell r="D1517" t="str">
            <v>Kg</v>
          </cell>
        </row>
        <row r="1518">
          <cell r="A1518" t="str">
            <v>3 S 03 370 00</v>
          </cell>
          <cell r="B1518" t="str">
            <v>-</v>
          </cell>
          <cell r="C1518" t="str">
            <v>Forma comum de madeira</v>
          </cell>
          <cell r="D1518" t="str">
            <v>m²</v>
          </cell>
        </row>
        <row r="1519">
          <cell r="A1519" t="str">
            <v>3 S 03 940 01</v>
          </cell>
          <cell r="B1519" t="str">
            <v>-</v>
          </cell>
          <cell r="C1519" t="str">
            <v>Reaterro e compactação p/ bueiro</v>
          </cell>
          <cell r="D1519" t="str">
            <v>m³</v>
          </cell>
        </row>
        <row r="1520">
          <cell r="A1520" t="str">
            <v>3 S 03 940 02</v>
          </cell>
          <cell r="B1520" t="str">
            <v>-</v>
          </cell>
          <cell r="C1520" t="str">
            <v>Reaterro apiloado</v>
          </cell>
          <cell r="D1520" t="str">
            <v>m³</v>
          </cell>
        </row>
        <row r="1521">
          <cell r="A1521" t="str">
            <v>3 S 03 950 00</v>
          </cell>
          <cell r="B1521" t="str">
            <v>-</v>
          </cell>
          <cell r="C1521" t="str">
            <v>Limpeza de ponte</v>
          </cell>
          <cell r="D1521" t="str">
            <v>m</v>
          </cell>
        </row>
        <row r="1522">
          <cell r="A1522" t="str">
            <v>3 S 04 000 00</v>
          </cell>
          <cell r="B1522" t="str">
            <v>-</v>
          </cell>
          <cell r="C1522" t="str">
            <v>Escavação manual em material de 1a categoria</v>
          </cell>
          <cell r="D1522" t="str">
            <v>m³</v>
          </cell>
        </row>
        <row r="1523">
          <cell r="A1523" t="str">
            <v>3 S 04 000 01</v>
          </cell>
          <cell r="B1523" t="str">
            <v>-</v>
          </cell>
          <cell r="C1523" t="str">
            <v>Escavação manual em material de 2a categoria</v>
          </cell>
          <cell r="D1523" t="str">
            <v>m³</v>
          </cell>
        </row>
        <row r="1524">
          <cell r="A1524" t="str">
            <v>3 S 04 001 00</v>
          </cell>
          <cell r="B1524" t="str">
            <v>-</v>
          </cell>
          <cell r="C1524" t="str">
            <v>Escavação mecaniz. de vala em mater. de 1a cat.</v>
          </cell>
          <cell r="D1524" t="str">
            <v>m³</v>
          </cell>
        </row>
        <row r="1525">
          <cell r="A1525" t="str">
            <v>3 S 04 010 00</v>
          </cell>
          <cell r="B1525" t="str">
            <v>-</v>
          </cell>
          <cell r="C1525" t="str">
            <v>Escavação mecaniz.de vala em material de 2a cat.</v>
          </cell>
          <cell r="D1525" t="str">
            <v>m³</v>
          </cell>
        </row>
        <row r="1526">
          <cell r="A1526" t="str">
            <v>3 S 04 020 00</v>
          </cell>
          <cell r="B1526" t="str">
            <v>-</v>
          </cell>
          <cell r="C1526" t="str">
            <v>Escavação e carga de material de 3a cat. em valas</v>
          </cell>
          <cell r="D1526" t="str">
            <v>m³</v>
          </cell>
        </row>
        <row r="1527">
          <cell r="A1527" t="str">
            <v>3 S 04 300 16</v>
          </cell>
          <cell r="B1527" t="str">
            <v>-</v>
          </cell>
          <cell r="C1527" t="str">
            <v>Bueiro met. chapa múltipla D=1,60m galv.</v>
          </cell>
          <cell r="D1527" t="str">
            <v>m</v>
          </cell>
        </row>
        <row r="1528">
          <cell r="A1528" t="str">
            <v>3 S 04 300 20</v>
          </cell>
          <cell r="B1528" t="str">
            <v>-</v>
          </cell>
          <cell r="C1528" t="str">
            <v>Bueiro met. chapa múltipla D=2,00m galv.</v>
          </cell>
          <cell r="D1528" t="str">
            <v>m</v>
          </cell>
        </row>
        <row r="1529">
          <cell r="A1529" t="str">
            <v>3 S 04 300 66</v>
          </cell>
          <cell r="B1529" t="str">
            <v>-</v>
          </cell>
          <cell r="C1529" t="str">
            <v>Bueiro met. chapa múltipla D=1,60m galvan. BC</v>
          </cell>
          <cell r="D1529" t="str">
            <v>m</v>
          </cell>
        </row>
        <row r="1530">
          <cell r="A1530" t="str">
            <v>3 S 04 300 70</v>
          </cell>
          <cell r="B1530" t="str">
            <v>-</v>
          </cell>
          <cell r="C1530" t="str">
            <v>Bueiro met. chapa múltipla D=2,00m galvan. BC</v>
          </cell>
          <cell r="D1530" t="str">
            <v>m</v>
          </cell>
        </row>
        <row r="1531">
          <cell r="A1531" t="str">
            <v>3 S 04 301 16</v>
          </cell>
          <cell r="B1531" t="str">
            <v>-</v>
          </cell>
          <cell r="C1531" t="str">
            <v>Bueiro met.chapas múlt. D=1,60 m rev. epoxy</v>
          </cell>
          <cell r="D1531" t="str">
            <v>m</v>
          </cell>
        </row>
        <row r="1532">
          <cell r="A1532" t="str">
            <v>3 S 04 301 20</v>
          </cell>
          <cell r="B1532" t="str">
            <v>-</v>
          </cell>
          <cell r="C1532" t="str">
            <v>Bueiro met. chapas múlt. D=2,00 m rev. epoxy</v>
          </cell>
          <cell r="D1532" t="str">
            <v>m</v>
          </cell>
        </row>
        <row r="1533">
          <cell r="A1533" t="str">
            <v>3 S 04 301 66</v>
          </cell>
          <cell r="B1533" t="str">
            <v>-</v>
          </cell>
          <cell r="C1533" t="str">
            <v>Bueiro met. chapas múlt. D=1,60 m rev. Epoxy BC</v>
          </cell>
          <cell r="D1533" t="str">
            <v>m</v>
          </cell>
        </row>
        <row r="1534">
          <cell r="A1534" t="str">
            <v>3 S 04 301 70</v>
          </cell>
          <cell r="B1534" t="str">
            <v>-</v>
          </cell>
          <cell r="C1534" t="str">
            <v>Bueiro met. chapas múlt. D=2,00 m rev. epoxy BC</v>
          </cell>
          <cell r="D1534" t="str">
            <v>m</v>
          </cell>
        </row>
        <row r="1535">
          <cell r="A1535" t="str">
            <v>3 S 04 310 12</v>
          </cell>
          <cell r="B1535" t="str">
            <v>-</v>
          </cell>
          <cell r="C1535" t="str">
            <v>Bueiro met. s/interrupção tráf. D=1,20 m galv.</v>
          </cell>
          <cell r="D1535" t="str">
            <v>m</v>
          </cell>
        </row>
        <row r="1536">
          <cell r="A1536" t="str">
            <v>3 S 04 310 16</v>
          </cell>
          <cell r="B1536" t="str">
            <v>-</v>
          </cell>
          <cell r="C1536" t="str">
            <v>Bueiro met. s/interrupção tráf. D=1,60 m galv.</v>
          </cell>
          <cell r="D1536" t="str">
            <v>m</v>
          </cell>
        </row>
        <row r="1537">
          <cell r="A1537" t="str">
            <v>3 S 04 310 20</v>
          </cell>
          <cell r="B1537" t="str">
            <v>-</v>
          </cell>
          <cell r="C1537" t="str">
            <v>Bueiro met. s/interrupção tráf. D=2,00 m galv.</v>
          </cell>
          <cell r="D1537" t="str">
            <v>m</v>
          </cell>
        </row>
        <row r="1538">
          <cell r="A1538" t="str">
            <v>3 S 04 311 12</v>
          </cell>
          <cell r="B1538" t="str">
            <v>-</v>
          </cell>
          <cell r="C1538" t="str">
            <v>Bueiro met.s/interrupção tráf. D=1,20 m rev. epoxy</v>
          </cell>
          <cell r="D1538" t="str">
            <v>m</v>
          </cell>
        </row>
        <row r="1539">
          <cell r="A1539" t="str">
            <v>3 S 04 311 16</v>
          </cell>
          <cell r="B1539" t="str">
            <v>-</v>
          </cell>
          <cell r="C1539" t="str">
            <v>Bueiro met.s/interrupção tráf. D=1,60 m rev. epoxy</v>
          </cell>
          <cell r="D1539" t="str">
            <v>m</v>
          </cell>
        </row>
        <row r="1540">
          <cell r="A1540" t="str">
            <v>3 S 04 311 20</v>
          </cell>
          <cell r="B1540" t="str">
            <v>-</v>
          </cell>
          <cell r="C1540" t="str">
            <v>Bueiro met.s/interrupção tráf. D=2,00 m rev. epoxy</v>
          </cell>
          <cell r="D1540" t="str">
            <v>m</v>
          </cell>
        </row>
        <row r="1541">
          <cell r="A1541" t="str">
            <v>3 S 04 590 00</v>
          </cell>
          <cell r="B1541" t="str">
            <v>-</v>
          </cell>
          <cell r="C1541" t="str">
            <v>Assentamento de dreno profundo</v>
          </cell>
          <cell r="D1541" t="str">
            <v>m</v>
          </cell>
        </row>
        <row r="1542">
          <cell r="A1542" t="str">
            <v>3 S 04 590 50</v>
          </cell>
          <cell r="B1542" t="str">
            <v>-</v>
          </cell>
          <cell r="C1542" t="str">
            <v>Assentamento de dreno profundo AC/BC</v>
          </cell>
          <cell r="D1542" t="str">
            <v>m</v>
          </cell>
        </row>
        <row r="1543">
          <cell r="A1543" t="str">
            <v>3 S 04 999 08</v>
          </cell>
          <cell r="B1543" t="str">
            <v>-</v>
          </cell>
          <cell r="C1543" t="str">
            <v>Selo de argila apiloado com solo local</v>
          </cell>
          <cell r="D1543" t="str">
            <v>m³</v>
          </cell>
        </row>
        <row r="1544">
          <cell r="A1544" t="str">
            <v>3 S 05 000 00</v>
          </cell>
          <cell r="B1544" t="str">
            <v>-</v>
          </cell>
          <cell r="C1544" t="str">
            <v>Enrocamento de pedra arrumada</v>
          </cell>
          <cell r="D1544" t="str">
            <v>m³</v>
          </cell>
        </row>
        <row r="1545">
          <cell r="A1545" t="str">
            <v>3 S 05 001 00</v>
          </cell>
          <cell r="B1545" t="str">
            <v>-</v>
          </cell>
          <cell r="C1545" t="str">
            <v>Enrocamento de pedra jogada</v>
          </cell>
          <cell r="D1545" t="str">
            <v>m³</v>
          </cell>
        </row>
        <row r="1546">
          <cell r="A1546" t="str">
            <v>3 S 05 101 01</v>
          </cell>
          <cell r="B1546" t="str">
            <v>-</v>
          </cell>
          <cell r="C1546" t="str">
            <v>Revestimento vegetal com mudas</v>
          </cell>
          <cell r="D1546" t="str">
            <v>m²</v>
          </cell>
        </row>
        <row r="1547">
          <cell r="A1547" t="str">
            <v>3 S 05 101 02</v>
          </cell>
          <cell r="B1547" t="str">
            <v>-</v>
          </cell>
          <cell r="C1547" t="str">
            <v>Revestimento vegetal com grama em leivas</v>
          </cell>
          <cell r="D1547" t="str">
            <v>m²</v>
          </cell>
        </row>
        <row r="1548">
          <cell r="A1548" t="str">
            <v>3 S 08 001 00</v>
          </cell>
          <cell r="B1548" t="str">
            <v>-</v>
          </cell>
          <cell r="C1548" t="str">
            <v>Reconformação da plataforma</v>
          </cell>
          <cell r="D1548" t="str">
            <v>ha</v>
          </cell>
        </row>
        <row r="1549">
          <cell r="A1549" t="str">
            <v>3 S 08 100 00</v>
          </cell>
          <cell r="B1549" t="str">
            <v>-</v>
          </cell>
          <cell r="C1549" t="str">
            <v>Tapa buraco</v>
          </cell>
          <cell r="D1549" t="str">
            <v>m³</v>
          </cell>
        </row>
        <row r="1550">
          <cell r="A1550" t="str">
            <v>3 S 08 101 01</v>
          </cell>
          <cell r="B1550" t="str">
            <v>-</v>
          </cell>
          <cell r="C1550" t="str">
            <v>Remendo profundo com demolição manual</v>
          </cell>
          <cell r="D1550" t="str">
            <v>m³</v>
          </cell>
        </row>
        <row r="1551">
          <cell r="A1551" t="str">
            <v>3 S 08 101 02</v>
          </cell>
          <cell r="B1551" t="str">
            <v>-</v>
          </cell>
          <cell r="C1551" t="str">
            <v>Remendo profundo com demolição mecanizada</v>
          </cell>
          <cell r="D1551" t="str">
            <v>m³</v>
          </cell>
        </row>
        <row r="1552">
          <cell r="A1552" t="str">
            <v>3 S 08 102 00</v>
          </cell>
          <cell r="B1552" t="str">
            <v>-</v>
          </cell>
          <cell r="C1552" t="str">
            <v>Limpeza ench. juntas pav. concr. a quente (consv)</v>
          </cell>
          <cell r="D1552" t="str">
            <v>m</v>
          </cell>
        </row>
        <row r="1553">
          <cell r="A1553" t="str">
            <v>3 S 08 102 01</v>
          </cell>
          <cell r="B1553" t="str">
            <v>-</v>
          </cell>
          <cell r="C1553" t="str">
            <v>Limpeza ench. juntas pav. concr. a frio (consv)</v>
          </cell>
          <cell r="D1553" t="str">
            <v>m</v>
          </cell>
        </row>
        <row r="1554">
          <cell r="A1554" t="str">
            <v>3 S 08 102 51</v>
          </cell>
          <cell r="B1554" t="str">
            <v>-</v>
          </cell>
          <cell r="C1554" t="str">
            <v>Limpeza ench.juntas pav.concr.a frio(consv) AC</v>
          </cell>
          <cell r="D1554" t="str">
            <v>m</v>
          </cell>
        </row>
        <row r="1555">
          <cell r="A1555" t="str">
            <v>3 S 08 103 00</v>
          </cell>
          <cell r="B1555" t="str">
            <v>-</v>
          </cell>
          <cell r="C1555" t="str">
            <v>Selagem de trinca</v>
          </cell>
          <cell r="D1555" t="str">
            <v>I</v>
          </cell>
        </row>
        <row r="1556">
          <cell r="A1556" t="str">
            <v>3 S 08 103 50</v>
          </cell>
          <cell r="B1556" t="str">
            <v>-</v>
          </cell>
          <cell r="C1556" t="str">
            <v>Selagem de trinca AC</v>
          </cell>
          <cell r="D1556" t="str">
            <v>I</v>
          </cell>
        </row>
        <row r="1557">
          <cell r="A1557" t="str">
            <v>3 S 08 104 01</v>
          </cell>
          <cell r="B1557" t="str">
            <v>-</v>
          </cell>
          <cell r="C1557" t="str">
            <v>Combate à exsudação com areia</v>
          </cell>
          <cell r="D1557" t="str">
            <v>m²</v>
          </cell>
        </row>
        <row r="1558">
          <cell r="A1558" t="str">
            <v>3 S 08 104 02</v>
          </cell>
          <cell r="B1558" t="str">
            <v>-</v>
          </cell>
          <cell r="C1558" t="str">
            <v>Combate à exsudação com pedrisco</v>
          </cell>
          <cell r="D1558" t="str">
            <v>m²</v>
          </cell>
        </row>
        <row r="1559">
          <cell r="A1559" t="str">
            <v>3 S 08 104 51</v>
          </cell>
          <cell r="B1559" t="str">
            <v>-</v>
          </cell>
          <cell r="C1559" t="str">
            <v>Combate à exsudação com areia AC</v>
          </cell>
          <cell r="D1559" t="str">
            <v>m²</v>
          </cell>
        </row>
        <row r="1560">
          <cell r="A1560" t="str">
            <v>3 S 08 104 52</v>
          </cell>
          <cell r="B1560" t="str">
            <v>-</v>
          </cell>
          <cell r="C1560" t="str">
            <v>Combate à exsudação com pedrisco BC</v>
          </cell>
          <cell r="D1560" t="str">
            <v>m²</v>
          </cell>
        </row>
        <row r="1561">
          <cell r="A1561" t="str">
            <v>3 S 08 109 00</v>
          </cell>
          <cell r="B1561" t="str">
            <v>-</v>
          </cell>
          <cell r="C1561" t="str">
            <v>Correção de defeitos com mistura betuminosa</v>
          </cell>
          <cell r="D1561" t="str">
            <v>m³</v>
          </cell>
        </row>
        <row r="1562">
          <cell r="A1562" t="str">
            <v>3 S 08 109 12</v>
          </cell>
          <cell r="B1562" t="str">
            <v>-</v>
          </cell>
          <cell r="C1562" t="str">
            <v>Correção de defeitos por fresagem descontínua</v>
          </cell>
          <cell r="D1562" t="str">
            <v>m³</v>
          </cell>
        </row>
        <row r="1563">
          <cell r="A1563" t="str">
            <v>3 S 08 110 00</v>
          </cell>
          <cell r="B1563" t="str">
            <v>-</v>
          </cell>
          <cell r="C1563" t="str">
            <v>Correção de defeitos por penetração</v>
          </cell>
          <cell r="D1563" t="str">
            <v>m²</v>
          </cell>
        </row>
        <row r="1564">
          <cell r="A1564" t="str">
            <v>3 S 08 110 50</v>
          </cell>
          <cell r="B1564" t="str">
            <v>-</v>
          </cell>
          <cell r="C1564" t="str">
            <v>Correção de defeitos por penetração BC</v>
          </cell>
          <cell r="D1564" t="str">
            <v>m²</v>
          </cell>
        </row>
        <row r="1565">
          <cell r="A1565" t="str">
            <v>3 S 08 200 00</v>
          </cell>
          <cell r="B1565" t="str">
            <v>-</v>
          </cell>
          <cell r="C1565" t="str">
            <v>Recomp. de guarda corpo</v>
          </cell>
          <cell r="D1565" t="str">
            <v>m</v>
          </cell>
        </row>
        <row r="1566">
          <cell r="A1566" t="str">
            <v>3 S 08 200 01</v>
          </cell>
          <cell r="B1566" t="str">
            <v>-</v>
          </cell>
          <cell r="C1566" t="str">
            <v>Recomposição de sarjeta em alvenaria de tijolo</v>
          </cell>
          <cell r="D1566" t="str">
            <v>m²</v>
          </cell>
        </row>
        <row r="1567">
          <cell r="A1567" t="str">
            <v>3 S 08 200 50</v>
          </cell>
          <cell r="B1567" t="str">
            <v>-</v>
          </cell>
          <cell r="C1567" t="str">
            <v>Recomp. de guarda corpo AC/BC</v>
          </cell>
          <cell r="D1567" t="str">
            <v>m</v>
          </cell>
        </row>
        <row r="1568">
          <cell r="A1568" t="str">
            <v>3 S 08 200 51</v>
          </cell>
          <cell r="B1568" t="str">
            <v>-</v>
          </cell>
          <cell r="C1568" t="str">
            <v>Recomp.de sarjeta em alvenaria de tijolo AC</v>
          </cell>
          <cell r="D1568" t="str">
            <v>m²</v>
          </cell>
        </row>
        <row r="1569">
          <cell r="A1569" t="str">
            <v>3 S 08 300 01</v>
          </cell>
          <cell r="B1569" t="str">
            <v>-</v>
          </cell>
          <cell r="C1569" t="str">
            <v>Limpeza de sarjeta e meio fio</v>
          </cell>
          <cell r="D1569" t="str">
            <v>m</v>
          </cell>
        </row>
        <row r="1570">
          <cell r="A1570" t="str">
            <v>3 S 08 301 01</v>
          </cell>
          <cell r="B1570" t="str">
            <v>-</v>
          </cell>
          <cell r="C1570" t="str">
            <v>Limpeza de valeta de corte</v>
          </cell>
          <cell r="D1570" t="str">
            <v>m</v>
          </cell>
        </row>
        <row r="1571">
          <cell r="A1571" t="str">
            <v>3 S 08 301 02</v>
          </cell>
          <cell r="B1571" t="str">
            <v>-</v>
          </cell>
          <cell r="C1571" t="str">
            <v>Limpeza de vala de drenagem</v>
          </cell>
          <cell r="D1571" t="str">
            <v>m</v>
          </cell>
        </row>
        <row r="1572">
          <cell r="A1572" t="str">
            <v>3 S 08 301 03</v>
          </cell>
          <cell r="B1572" t="str">
            <v>-</v>
          </cell>
          <cell r="C1572" t="str">
            <v>Limpeza de descida d'água</v>
          </cell>
          <cell r="D1572" t="str">
            <v>m</v>
          </cell>
        </row>
        <row r="1573">
          <cell r="A1573" t="str">
            <v>3 S 08 302 01</v>
          </cell>
          <cell r="B1573" t="str">
            <v>-</v>
          </cell>
          <cell r="C1573" t="str">
            <v>Limpeza de bueiro</v>
          </cell>
          <cell r="D1573" t="str">
            <v>m³</v>
          </cell>
        </row>
        <row r="1574">
          <cell r="A1574" t="str">
            <v>3 S 08 302 02</v>
          </cell>
          <cell r="B1574" t="str">
            <v>-</v>
          </cell>
          <cell r="C1574" t="str">
            <v>Desobstrução de bueiro</v>
          </cell>
          <cell r="D1574" t="str">
            <v>m³</v>
          </cell>
        </row>
        <row r="1575">
          <cell r="A1575" t="str">
            <v>3 S 08 302 03</v>
          </cell>
          <cell r="B1575" t="str">
            <v>-</v>
          </cell>
          <cell r="C1575" t="str">
            <v>Assentamento de tubo D=0,60 m</v>
          </cell>
          <cell r="D1575" t="str">
            <v>m</v>
          </cell>
        </row>
        <row r="1576">
          <cell r="A1576" t="str">
            <v>3 S 08 302 04</v>
          </cell>
          <cell r="B1576" t="str">
            <v>-</v>
          </cell>
          <cell r="C1576" t="str">
            <v>Assentamento de tubo D=0,80 m</v>
          </cell>
          <cell r="D1576" t="str">
            <v>m</v>
          </cell>
        </row>
        <row r="1577">
          <cell r="A1577" t="str">
            <v>3 S 08 302 05</v>
          </cell>
          <cell r="B1577" t="str">
            <v>-</v>
          </cell>
          <cell r="C1577" t="str">
            <v>Assentamento de tubo D=1,0 m</v>
          </cell>
          <cell r="D1577" t="str">
            <v>m</v>
          </cell>
        </row>
        <row r="1578">
          <cell r="A1578" t="str">
            <v>3 S 08 302 06</v>
          </cell>
          <cell r="B1578" t="str">
            <v>-</v>
          </cell>
          <cell r="C1578" t="str">
            <v>Assentamento de tubo D=1,20 m</v>
          </cell>
          <cell r="D1578" t="str">
            <v>m</v>
          </cell>
        </row>
        <row r="1579">
          <cell r="A1579" t="str">
            <v>3 S 08 302 53</v>
          </cell>
          <cell r="B1579" t="str">
            <v>-</v>
          </cell>
          <cell r="C1579" t="str">
            <v>Assentamento de tubo D=0,60 m AC/BC</v>
          </cell>
          <cell r="D1579" t="str">
            <v>m</v>
          </cell>
        </row>
        <row r="1580">
          <cell r="A1580" t="str">
            <v>3 S 08 302 54</v>
          </cell>
          <cell r="B1580" t="str">
            <v>-</v>
          </cell>
          <cell r="C1580" t="str">
            <v>Assentamento de tubo D=0,80 m AC/BC</v>
          </cell>
          <cell r="D1580" t="str">
            <v>m</v>
          </cell>
        </row>
        <row r="1581">
          <cell r="A1581" t="str">
            <v>3 S 08 302 55</v>
          </cell>
          <cell r="B1581" t="str">
            <v>-</v>
          </cell>
          <cell r="C1581" t="str">
            <v>Assentamento de tubo D=1,0 m AC/BC</v>
          </cell>
          <cell r="D1581" t="str">
            <v>m</v>
          </cell>
        </row>
        <row r="1582">
          <cell r="A1582" t="str">
            <v>3 S 08 302 56</v>
          </cell>
          <cell r="B1582" t="str">
            <v>-</v>
          </cell>
          <cell r="C1582" t="str">
            <v>Assentamento de tubo D=1,20 m AC/BC</v>
          </cell>
          <cell r="D1582" t="str">
            <v>m</v>
          </cell>
        </row>
        <row r="1583">
          <cell r="A1583" t="str">
            <v>3 S 08 400 00</v>
          </cell>
          <cell r="B1583" t="str">
            <v>-</v>
          </cell>
          <cell r="C1583" t="str">
            <v>Limpeza de placa de sinalização</v>
          </cell>
          <cell r="D1583" t="str">
            <v>m²</v>
          </cell>
        </row>
        <row r="1584">
          <cell r="A1584" t="str">
            <v>3 S 08 400 01</v>
          </cell>
          <cell r="B1584" t="str">
            <v>-</v>
          </cell>
          <cell r="C1584" t="str">
            <v>Recomposição placa de sinalização</v>
          </cell>
          <cell r="D1584" t="str">
            <v>m²</v>
          </cell>
        </row>
        <row r="1585">
          <cell r="A1585" t="str">
            <v>3 S 08 400 02</v>
          </cell>
          <cell r="B1585" t="str">
            <v>-</v>
          </cell>
          <cell r="C1585" t="str">
            <v>Substituição de balizador</v>
          </cell>
          <cell r="D1585" t="str">
            <v>und</v>
          </cell>
        </row>
        <row r="1586">
          <cell r="A1586" t="str">
            <v>3 S 08 400 52</v>
          </cell>
          <cell r="B1586" t="str">
            <v>-</v>
          </cell>
          <cell r="C1586" t="str">
            <v>Substituição de balizador AC/BC</v>
          </cell>
          <cell r="D1586" t="str">
            <v>und</v>
          </cell>
        </row>
        <row r="1587">
          <cell r="A1587" t="str">
            <v>3 S 08 401 00</v>
          </cell>
          <cell r="B1587" t="str">
            <v>-</v>
          </cell>
          <cell r="C1587" t="str">
            <v>Recomposição de defensa metálica</v>
          </cell>
          <cell r="D1587" t="str">
            <v>m</v>
          </cell>
        </row>
        <row r="1588">
          <cell r="A1588" t="str">
            <v>3 S 08 402 00</v>
          </cell>
          <cell r="B1588" t="str">
            <v>-</v>
          </cell>
          <cell r="C1588" t="str">
            <v>Caiação</v>
          </cell>
          <cell r="D1588" t="str">
            <v>m²</v>
          </cell>
        </row>
        <row r="1589">
          <cell r="A1589" t="str">
            <v>3 S 08 403 00</v>
          </cell>
          <cell r="B1589" t="str">
            <v>-</v>
          </cell>
          <cell r="C1589" t="str">
            <v>Renovação manual de sinalização horizontal</v>
          </cell>
          <cell r="D1589" t="str">
            <v>m²</v>
          </cell>
        </row>
        <row r="1590">
          <cell r="A1590" t="str">
            <v>3 S 08 404 00</v>
          </cell>
          <cell r="B1590" t="str">
            <v>-</v>
          </cell>
          <cell r="C1590" t="str">
            <v>Recomp. tot. cerca c/ mourão de conc. secção quad.</v>
          </cell>
          <cell r="D1590" t="str">
            <v>m</v>
          </cell>
        </row>
        <row r="1591">
          <cell r="A1591" t="str">
            <v>3 S 08 404 01</v>
          </cell>
          <cell r="B1591" t="str">
            <v>-</v>
          </cell>
          <cell r="C1591" t="str">
            <v>Recomp. parc. cerca de conc. seção quad. - mourão</v>
          </cell>
          <cell r="D1591" t="str">
            <v>m</v>
          </cell>
        </row>
        <row r="1592">
          <cell r="A1592" t="str">
            <v>3 S 08 404 02</v>
          </cell>
          <cell r="B1592" t="str">
            <v>-</v>
          </cell>
          <cell r="C1592" t="str">
            <v>Recomp. parc. cerca c/ mourão de concr.-arame</v>
          </cell>
          <cell r="D1592" t="str">
            <v>m</v>
          </cell>
        </row>
        <row r="1593">
          <cell r="A1593" t="str">
            <v>3 S 08 404 03</v>
          </cell>
          <cell r="B1593" t="str">
            <v>-</v>
          </cell>
          <cell r="C1593" t="str">
            <v>Recomp. tot. cerca c/ mourão concr. seção triang.</v>
          </cell>
          <cell r="D1593" t="str">
            <v>m</v>
          </cell>
        </row>
        <row r="1594">
          <cell r="A1594" t="str">
            <v>3 S 08 404 04</v>
          </cell>
          <cell r="B1594" t="str">
            <v>-</v>
          </cell>
          <cell r="C1594" t="str">
            <v>Recomp. parc. cerca c/ mourão concr. seção triang.</v>
          </cell>
          <cell r="D1594" t="str">
            <v>m</v>
          </cell>
        </row>
        <row r="1595">
          <cell r="A1595" t="str">
            <v>3 S 08 404 50</v>
          </cell>
          <cell r="B1595" t="str">
            <v>-</v>
          </cell>
          <cell r="C1595" t="str">
            <v>Recomp.tot.cerca c/mourão conc.seção quad. AC/BC</v>
          </cell>
          <cell r="D1595" t="str">
            <v>m</v>
          </cell>
        </row>
        <row r="1596">
          <cell r="A1596" t="str">
            <v>3 S 08 404 51</v>
          </cell>
          <cell r="B1596" t="str">
            <v>-</v>
          </cell>
          <cell r="C1596" t="str">
            <v>Recomp.parc.cerca mourão conc.seção quadrada AC/BC</v>
          </cell>
          <cell r="D1596" t="str">
            <v>m</v>
          </cell>
        </row>
        <row r="1597">
          <cell r="A1597" t="str">
            <v>3 S 08 404 53</v>
          </cell>
          <cell r="B1597" t="str">
            <v>-</v>
          </cell>
          <cell r="C1597" t="str">
            <v>Recomp.tot.cerca c/mourão conc.seção triang. AC/BC</v>
          </cell>
          <cell r="D1597" t="str">
            <v>m</v>
          </cell>
        </row>
        <row r="1598">
          <cell r="A1598" t="str">
            <v>3 S 08 404 54</v>
          </cell>
          <cell r="B1598" t="str">
            <v>-</v>
          </cell>
          <cell r="C1598" t="str">
            <v>Recomp.parc.cerca c/mourão conc.seção triang.AC/BC</v>
          </cell>
          <cell r="D1598" t="str">
            <v>m</v>
          </cell>
        </row>
        <row r="1599">
          <cell r="A1599" t="str">
            <v>3 S 08 414 00</v>
          </cell>
          <cell r="B1599" t="str">
            <v>-</v>
          </cell>
          <cell r="C1599" t="str">
            <v>Recomposição total de cerca com mourão de madeira</v>
          </cell>
          <cell r="D1599" t="str">
            <v>m</v>
          </cell>
        </row>
        <row r="1600">
          <cell r="A1600" t="str">
            <v>3 S 08 414 01</v>
          </cell>
          <cell r="B1600" t="str">
            <v>-</v>
          </cell>
          <cell r="C1600" t="str">
            <v>Recomposição parcial cerca de madeira - mourão</v>
          </cell>
          <cell r="D1600" t="str">
            <v>m</v>
          </cell>
        </row>
        <row r="1601">
          <cell r="A1601" t="str">
            <v>3 S 08 414 02</v>
          </cell>
          <cell r="B1601" t="str">
            <v>-</v>
          </cell>
          <cell r="C1601" t="str">
            <v>Recomp. parcial cerca c/ mourão de madeira - arame</v>
          </cell>
          <cell r="D1601" t="str">
            <v>m</v>
          </cell>
        </row>
        <row r="1602">
          <cell r="A1602" t="str">
            <v>3 S 08 500 00</v>
          </cell>
          <cell r="B1602" t="str">
            <v>-</v>
          </cell>
          <cell r="C1602" t="str">
            <v>Recomposição manual de aterro</v>
          </cell>
          <cell r="D1602" t="str">
            <v>m³</v>
          </cell>
        </row>
        <row r="1603">
          <cell r="A1603" t="str">
            <v>3 S 08 501 00</v>
          </cell>
          <cell r="B1603" t="str">
            <v>-</v>
          </cell>
          <cell r="C1603" t="str">
            <v>Recomposição mecanizada de aterro</v>
          </cell>
          <cell r="D1603" t="str">
            <v>m³</v>
          </cell>
        </row>
        <row r="1604">
          <cell r="A1604" t="str">
            <v>3 S 08 510 00</v>
          </cell>
          <cell r="B1604" t="str">
            <v>-</v>
          </cell>
          <cell r="C1604" t="str">
            <v>Remoção manual de barreira em solo</v>
          </cell>
          <cell r="D1604" t="str">
            <v>m³</v>
          </cell>
        </row>
        <row r="1605">
          <cell r="A1605" t="str">
            <v>3 S 08 510 01</v>
          </cell>
          <cell r="B1605" t="str">
            <v>-</v>
          </cell>
          <cell r="C1605" t="str">
            <v>Remoção manual de barreira em rocha</v>
          </cell>
          <cell r="D1605" t="str">
            <v>m³</v>
          </cell>
        </row>
        <row r="1606">
          <cell r="A1606" t="str">
            <v>3 S 08 511 00</v>
          </cell>
          <cell r="B1606" t="str">
            <v>-</v>
          </cell>
          <cell r="C1606" t="str">
            <v>Remoção mecanizada de barreira - solo</v>
          </cell>
          <cell r="D1606" t="str">
            <v>m³</v>
          </cell>
        </row>
        <row r="1607">
          <cell r="A1607" t="str">
            <v>3 S 08 512 00</v>
          </cell>
          <cell r="B1607" t="str">
            <v>-</v>
          </cell>
          <cell r="C1607" t="str">
            <v>Remoção mecanizada de barreira - rocha</v>
          </cell>
          <cell r="D1607" t="str">
            <v>m³</v>
          </cell>
        </row>
        <row r="1608">
          <cell r="A1608" t="str">
            <v>3 S 08 513 00</v>
          </cell>
          <cell r="B1608" t="str">
            <v>-</v>
          </cell>
          <cell r="C1608" t="str">
            <v>Remoção de matacões</v>
          </cell>
          <cell r="D1608" t="str">
            <v>m³</v>
          </cell>
        </row>
        <row r="1609">
          <cell r="A1609" t="str">
            <v>3 S 08 900 00</v>
          </cell>
          <cell r="B1609" t="str">
            <v>-</v>
          </cell>
          <cell r="C1609" t="str">
            <v>Roçada manual</v>
          </cell>
          <cell r="D1609" t="str">
            <v>ha</v>
          </cell>
        </row>
        <row r="1610">
          <cell r="A1610" t="str">
            <v>3 S 08 900 01</v>
          </cell>
          <cell r="B1610" t="str">
            <v>-</v>
          </cell>
          <cell r="C1610" t="str">
            <v>Roçada de capim colonião</v>
          </cell>
          <cell r="D1610" t="str">
            <v>ha</v>
          </cell>
        </row>
        <row r="1611">
          <cell r="A1611" t="str">
            <v>3 S 08 901 00</v>
          </cell>
          <cell r="B1611" t="str">
            <v>-</v>
          </cell>
          <cell r="C1611" t="str">
            <v>Roçada mecanizada</v>
          </cell>
          <cell r="D1611" t="str">
            <v>ha</v>
          </cell>
        </row>
        <row r="1612">
          <cell r="A1612" t="str">
            <v>3 S 08 901 01</v>
          </cell>
          <cell r="B1612" t="str">
            <v>-</v>
          </cell>
          <cell r="C1612" t="str">
            <v>Corte e limpeza de áreas gramadas</v>
          </cell>
          <cell r="D1612" t="str">
            <v>m²</v>
          </cell>
        </row>
        <row r="1613">
          <cell r="A1613" t="str">
            <v>3 S 08 910 00</v>
          </cell>
          <cell r="B1613" t="str">
            <v>-</v>
          </cell>
          <cell r="C1613" t="str">
            <v>Capina manual</v>
          </cell>
          <cell r="D1613" t="str">
            <v>m²</v>
          </cell>
        </row>
        <row r="1614">
          <cell r="A1614" t="str">
            <v>3 S 09 001 00</v>
          </cell>
          <cell r="B1614" t="str">
            <v>-</v>
          </cell>
          <cell r="C1614" t="str">
            <v>Transporte local c/ basc. 5m3 em rodov. não pav.</v>
          </cell>
          <cell r="D1614" t="str">
            <v>tkm</v>
          </cell>
        </row>
        <row r="1615">
          <cell r="A1615" t="str">
            <v>3 S 09 001 06</v>
          </cell>
          <cell r="B1615" t="str">
            <v>-</v>
          </cell>
          <cell r="C1615" t="str">
            <v>Transporte local c/ basc. 10m3 em rodov. não pav.</v>
          </cell>
          <cell r="D1615" t="str">
            <v>tkm</v>
          </cell>
        </row>
        <row r="1616">
          <cell r="A1616" t="str">
            <v>3 S 09 001 41</v>
          </cell>
          <cell r="B1616" t="str">
            <v>-</v>
          </cell>
          <cell r="C1616" t="str">
            <v>Transp. local c/ carroceria 4t em rodov. não pav.</v>
          </cell>
          <cell r="D1616" t="str">
            <v>tkm</v>
          </cell>
        </row>
        <row r="1617">
          <cell r="A1617" t="str">
            <v>3 S 09 001 90</v>
          </cell>
          <cell r="B1617" t="str">
            <v>-</v>
          </cell>
          <cell r="C1617" t="str">
            <v>Transporte comercial c/ carroc. rodov. não pav.</v>
          </cell>
          <cell r="D1617" t="str">
            <v>tkm</v>
          </cell>
        </row>
        <row r="1618">
          <cell r="A1618" t="str">
            <v>3 S 09 001 91</v>
          </cell>
          <cell r="B1618" t="str">
            <v>-</v>
          </cell>
          <cell r="C1618" t="str">
            <v>Transporte comercial c/ basc. 10m3 rod. não pav.</v>
          </cell>
          <cell r="D1618" t="str">
            <v>tkm</v>
          </cell>
        </row>
        <row r="1619">
          <cell r="A1619" t="str">
            <v>3 S 09 002 00</v>
          </cell>
          <cell r="B1619" t="str">
            <v>-</v>
          </cell>
          <cell r="C1619" t="str">
            <v>Transporte local basc. 5m3 em rodov. pav.</v>
          </cell>
          <cell r="D1619" t="str">
            <v>tkm</v>
          </cell>
        </row>
        <row r="1620">
          <cell r="A1620" t="str">
            <v>3 S 09 002 03</v>
          </cell>
          <cell r="B1620" t="str">
            <v>-</v>
          </cell>
          <cell r="C1620" t="str">
            <v>Transporte local de material para remendos</v>
          </cell>
          <cell r="D1620" t="str">
            <v>tkm</v>
          </cell>
        </row>
        <row r="1621">
          <cell r="A1621" t="str">
            <v>3 S 09 002 06</v>
          </cell>
          <cell r="B1621" t="str">
            <v>-</v>
          </cell>
          <cell r="C1621" t="str">
            <v>Transporte local c/ basc. 10m3 em rodov. pav.</v>
          </cell>
          <cell r="D1621" t="str">
            <v>tkm</v>
          </cell>
        </row>
        <row r="1622">
          <cell r="A1622" t="str">
            <v>3 S 09 002 41</v>
          </cell>
          <cell r="B1622" t="str">
            <v>-</v>
          </cell>
          <cell r="C1622" t="str">
            <v>Transp. local c/ carroceria 4t em rodov. pav.</v>
          </cell>
          <cell r="D1622" t="str">
            <v>tkm</v>
          </cell>
        </row>
        <row r="1623">
          <cell r="A1623" t="str">
            <v>3 S 09 002 90</v>
          </cell>
          <cell r="B1623" t="str">
            <v>-</v>
          </cell>
          <cell r="C1623" t="str">
            <v>Transporte comercial c/ carroceria rodov. pav.</v>
          </cell>
          <cell r="D1623" t="str">
            <v>tkm</v>
          </cell>
        </row>
        <row r="1624">
          <cell r="A1624" t="str">
            <v>3 S 09 002 91</v>
          </cell>
          <cell r="B1624" t="str">
            <v>-</v>
          </cell>
          <cell r="C1624" t="str">
            <v>Transporte comercial c/ basc. 10m3 rod. pav.</v>
          </cell>
          <cell r="D1624" t="str">
            <v>tkm</v>
          </cell>
        </row>
        <row r="1625">
          <cell r="A1625" t="str">
            <v>3 S 09 102 00</v>
          </cell>
          <cell r="B1625" t="str">
            <v>-</v>
          </cell>
          <cell r="C1625" t="str">
            <v>Transporte local material betuminoso</v>
          </cell>
          <cell r="D1625" t="str">
            <v>tkm</v>
          </cell>
        </row>
        <row r="1626">
          <cell r="A1626" t="str">
            <v>3 S 09 201 70</v>
          </cell>
          <cell r="B1626" t="str">
            <v>-</v>
          </cell>
          <cell r="C1626" t="str">
            <v>Transp. local água c/ cam. tanque rodov. não pav.</v>
          </cell>
          <cell r="D1626" t="str">
            <v>tkm</v>
          </cell>
        </row>
        <row r="1627">
          <cell r="A1627" t="str">
            <v>3 S 09 202 70</v>
          </cell>
          <cell r="B1627" t="str">
            <v>-</v>
          </cell>
          <cell r="C1627" t="str">
            <v>Transp. local água c/ cam. tanque em rodov. pav.</v>
          </cell>
          <cell r="D1627" t="str">
            <v>tkm</v>
          </cell>
        </row>
        <row r="1629">
          <cell r="A1629" t="str">
            <v>DNIT - Sistema de Custos Rodoviários</v>
          </cell>
          <cell r="D1629" t="str">
            <v>Sicro2</v>
          </cell>
        </row>
        <row r="1630">
          <cell r="A1630" t="str">
            <v>Sinalização Rodoviária</v>
          </cell>
          <cell r="D1630" t="str">
            <v>Minas Gerais</v>
          </cell>
        </row>
        <row r="1631">
          <cell r="A1631" t="str">
            <v>Resumo dos Custos Unitários de Referência: Maio de 2005</v>
          </cell>
          <cell r="D1631" t="str">
            <v>RCtR0330</v>
          </cell>
        </row>
        <row r="1633">
          <cell r="A1633" t="str">
            <v>Código</v>
          </cell>
          <cell r="C1633" t="str">
            <v>Atividade / Serviço</v>
          </cell>
          <cell r="D1633" t="str">
            <v>Unidade</v>
          </cell>
          <cell r="F1633" t="str">
            <v>Preço Unitário</v>
          </cell>
        </row>
        <row r="1634">
          <cell r="D1634" t="str">
            <v>Und</v>
          </cell>
          <cell r="E1634" t="str">
            <v>Direto</v>
          </cell>
          <cell r="F1634" t="str">
            <v>LDI</v>
          </cell>
          <cell r="G1634" t="str">
            <v>Total</v>
          </cell>
        </row>
        <row r="1636">
          <cell r="A1636" t="str">
            <v>4 S 03 300 01</v>
          </cell>
          <cell r="B1636" t="str">
            <v>-</v>
          </cell>
          <cell r="C1636" t="str">
            <v>Confecção e lanç. de concreto magro em betoneira</v>
          </cell>
          <cell r="D1636" t="str">
            <v>m³</v>
          </cell>
        </row>
        <row r="1637">
          <cell r="A1637" t="str">
            <v>4 S 03 300 51</v>
          </cell>
          <cell r="B1637" t="str">
            <v>-</v>
          </cell>
          <cell r="C1637" t="str">
            <v>Conf.lançamento de concreto magro em beton.AC/BC</v>
          </cell>
          <cell r="D1637" t="str">
            <v>m³</v>
          </cell>
        </row>
        <row r="1638">
          <cell r="A1638" t="str">
            <v>4 S 03 323 01</v>
          </cell>
          <cell r="B1638" t="str">
            <v>-</v>
          </cell>
          <cell r="C1638" t="str">
            <v>Conc.estr.fck=22 MPa contr.raz.uso ger.conf.e lanç</v>
          </cell>
          <cell r="D1638" t="str">
            <v>m³</v>
          </cell>
        </row>
        <row r="1639">
          <cell r="A1639" t="str">
            <v>4 S 03 323 51</v>
          </cell>
          <cell r="B1639" t="str">
            <v>-</v>
          </cell>
          <cell r="C1639" t="str">
            <v>Concr.estr.fck=22MPa c.raz.uso ger.conf.lanç.AC/BC</v>
          </cell>
          <cell r="D1639" t="str">
            <v>m³</v>
          </cell>
        </row>
        <row r="1640">
          <cell r="A1640" t="str">
            <v>4 S 03 353 00</v>
          </cell>
          <cell r="B1640" t="str">
            <v>-</v>
          </cell>
          <cell r="C1640" t="str">
            <v>Fornecimento, preparo colocação aço CA-50</v>
          </cell>
          <cell r="D1640" t="str">
            <v>Kg</v>
          </cell>
        </row>
        <row r="1641">
          <cell r="A1641" t="str">
            <v>4 S 03 370 00</v>
          </cell>
          <cell r="B1641" t="str">
            <v>-</v>
          </cell>
          <cell r="C1641" t="str">
            <v>Forma comum de madeira</v>
          </cell>
          <cell r="D1641" t="str">
            <v>m²</v>
          </cell>
        </row>
        <row r="1642">
          <cell r="A1642" t="str">
            <v>4 S 06 000 01</v>
          </cell>
          <cell r="B1642" t="str">
            <v>-</v>
          </cell>
          <cell r="C1642" t="str">
            <v>Defensa maleável simples (forn./ impl.)</v>
          </cell>
          <cell r="D1642" t="str">
            <v>m</v>
          </cell>
        </row>
        <row r="1643">
          <cell r="A1643" t="str">
            <v>4 S 06 000 02</v>
          </cell>
          <cell r="B1643" t="str">
            <v>-</v>
          </cell>
          <cell r="C1643" t="str">
            <v>Ancoragem de defensa maleável simples (forn/ impl)</v>
          </cell>
          <cell r="D1643" t="str">
            <v>m</v>
          </cell>
        </row>
        <row r="1644">
          <cell r="A1644" t="str">
            <v>4 S 06 000 11</v>
          </cell>
          <cell r="B1644" t="str">
            <v>-</v>
          </cell>
          <cell r="C1644" t="str">
            <v>Defensa maleável dupla (forn./ impl.)</v>
          </cell>
          <cell r="D1644" t="str">
            <v>m</v>
          </cell>
        </row>
        <row r="1645">
          <cell r="A1645" t="str">
            <v>4 S 06 000 12</v>
          </cell>
          <cell r="B1645" t="str">
            <v>-</v>
          </cell>
          <cell r="C1645" t="str">
            <v>Ancoragem de defensa maleável dupla (forn./ impl.)</v>
          </cell>
          <cell r="D1645" t="str">
            <v>m</v>
          </cell>
        </row>
        <row r="1646">
          <cell r="A1646" t="str">
            <v>4 S 06 010 01</v>
          </cell>
          <cell r="B1646" t="str">
            <v>-</v>
          </cell>
          <cell r="C1646" t="str">
            <v>Defensa semi-maleável simples (forn./ impl.)</v>
          </cell>
          <cell r="D1646" t="str">
            <v>m</v>
          </cell>
          <cell r="H1646" t="str">
            <v>DNER-ES-144/85</v>
          </cell>
        </row>
        <row r="1647">
          <cell r="A1647" t="str">
            <v>4 S 06 010 02</v>
          </cell>
          <cell r="B1647" t="str">
            <v>-</v>
          </cell>
          <cell r="C1647" t="str">
            <v>Ancoragem defensa semi-maleável simples (forn/imp)</v>
          </cell>
          <cell r="D1647" t="str">
            <v>m</v>
          </cell>
        </row>
        <row r="1648">
          <cell r="A1648" t="str">
            <v>4 S 06 010 11</v>
          </cell>
          <cell r="B1648" t="str">
            <v>-</v>
          </cell>
          <cell r="C1648" t="str">
            <v>Defensa semi-maleável dupla (forn./ impl.)</v>
          </cell>
          <cell r="D1648" t="str">
            <v>m</v>
          </cell>
        </row>
        <row r="1649">
          <cell r="A1649" t="str">
            <v>4 S 06 010 12</v>
          </cell>
          <cell r="B1649" t="str">
            <v>-</v>
          </cell>
          <cell r="C1649" t="str">
            <v>Ancoragem defensa semi-maleável dupla (forn/ impl)</v>
          </cell>
          <cell r="D1649" t="str">
            <v>m</v>
          </cell>
        </row>
        <row r="1650">
          <cell r="A1650" t="str">
            <v>4 S 06 030 11</v>
          </cell>
          <cell r="B1650" t="str">
            <v>-</v>
          </cell>
          <cell r="C1650" t="str">
            <v>Barreira de segurança dupla DNER PRO 176/86</v>
          </cell>
          <cell r="D1650" t="str">
            <v>m</v>
          </cell>
          <cell r="H1650" t="str">
            <v>DNER-ES-335/97</v>
          </cell>
        </row>
        <row r="1651">
          <cell r="A1651" t="str">
            <v>4 S 06 030 61</v>
          </cell>
          <cell r="B1651" t="str">
            <v>-</v>
          </cell>
          <cell r="C1651" t="str">
            <v>Barreira de segurança dupla DNER PRO 176/86 AC/BC</v>
          </cell>
          <cell r="D1651" t="str">
            <v>m</v>
          </cell>
          <cell r="H1651" t="str">
            <v>DNER-ES-335/97</v>
          </cell>
        </row>
        <row r="1652">
          <cell r="A1652" t="str">
            <v>4 S 06 100 11</v>
          </cell>
          <cell r="B1652" t="str">
            <v>-</v>
          </cell>
          <cell r="C1652" t="str">
            <v>Pintura de faixa - tinta base acrílica - 1 ano</v>
          </cell>
          <cell r="D1652" t="str">
            <v>m²</v>
          </cell>
        </row>
        <row r="1653">
          <cell r="A1653" t="str">
            <v>4 S 06 100 12</v>
          </cell>
          <cell r="B1653" t="str">
            <v>-</v>
          </cell>
          <cell r="C1653" t="str">
            <v>Pint. setas e zebrado - tinta base acrílica -1 ano</v>
          </cell>
          <cell r="D1653" t="str">
            <v>m²</v>
          </cell>
        </row>
        <row r="1654">
          <cell r="A1654" t="str">
            <v>4 S 06 100 13</v>
          </cell>
          <cell r="B1654" t="str">
            <v>-</v>
          </cell>
          <cell r="C1654" t="str">
            <v>Pintura faixa-tinta b.acrílica emuls. água - 1 ano</v>
          </cell>
          <cell r="D1654" t="str">
            <v>m²</v>
          </cell>
        </row>
        <row r="1655">
          <cell r="A1655" t="str">
            <v>4 S 06 100 14</v>
          </cell>
          <cell r="B1655" t="str">
            <v>-</v>
          </cell>
          <cell r="C1655" t="str">
            <v>Pint. setas/zebrado-tinta b.acríl. emuls. água-1a.</v>
          </cell>
          <cell r="D1655" t="str">
            <v>m²</v>
          </cell>
        </row>
        <row r="1656">
          <cell r="A1656" t="str">
            <v>4 S 06 100 21</v>
          </cell>
          <cell r="B1656" t="str">
            <v>-</v>
          </cell>
          <cell r="C1656" t="str">
            <v>Pintura faixa - tinta base acrílica p/ 2 anos</v>
          </cell>
          <cell r="D1656" t="str">
            <v>m²</v>
          </cell>
        </row>
        <row r="1657">
          <cell r="A1657" t="str">
            <v>4 S 06 100 22</v>
          </cell>
          <cell r="B1657" t="str">
            <v>-</v>
          </cell>
          <cell r="C1657" t="str">
            <v>Pintura setas e zebrado - tinta b.acrílica -2 anos</v>
          </cell>
          <cell r="D1657" t="str">
            <v>m²</v>
          </cell>
        </row>
        <row r="1658">
          <cell r="A1658" t="str">
            <v>4 S 06 100 31</v>
          </cell>
          <cell r="B1658" t="str">
            <v>-</v>
          </cell>
          <cell r="C1658" t="str">
            <v>Pintura faixa-tinta b.acrílica emuls. água -2 anos</v>
          </cell>
          <cell r="D1658" t="str">
            <v>m²</v>
          </cell>
        </row>
        <row r="1659">
          <cell r="A1659" t="str">
            <v>4 S 06 100 32</v>
          </cell>
          <cell r="B1659" t="str">
            <v>-</v>
          </cell>
          <cell r="C1659" t="str">
            <v>Pint. setas/zebrado-tinta b.acríl. emuls. água-2a.</v>
          </cell>
          <cell r="D1659" t="str">
            <v>m²</v>
          </cell>
        </row>
        <row r="1660">
          <cell r="A1660" t="str">
            <v>4 S 06 110 01</v>
          </cell>
          <cell r="B1660" t="str">
            <v>-</v>
          </cell>
          <cell r="C1660" t="str">
            <v>Pintura faixa c/termoplástico-3 anos (p/ aspersão)</v>
          </cell>
          <cell r="D1660" t="str">
            <v>m²</v>
          </cell>
          <cell r="H1660" t="str">
            <v>DNER-ES-339/97</v>
          </cell>
        </row>
        <row r="1661">
          <cell r="A1661" t="str">
            <v>4 S 06 110 02</v>
          </cell>
          <cell r="B1661" t="str">
            <v>-</v>
          </cell>
          <cell r="C1661" t="str">
            <v>Pintura setas e zebrado term.-3 anos (p/ aspersão)</v>
          </cell>
          <cell r="D1661" t="str">
            <v>m²</v>
          </cell>
          <cell r="H1661" t="str">
            <v>DNER-ES-339/97</v>
          </cell>
        </row>
        <row r="1662">
          <cell r="A1662" t="str">
            <v>4 S 06 110 03</v>
          </cell>
          <cell r="B1662" t="str">
            <v>-</v>
          </cell>
          <cell r="C1662" t="str">
            <v>Pintura setas e zebrado term.-5 anos (p/ extrusão)</v>
          </cell>
          <cell r="D1662" t="str">
            <v>m²</v>
          </cell>
          <cell r="H1662" t="str">
            <v>DNER-ES-339/97</v>
          </cell>
        </row>
        <row r="1663">
          <cell r="A1663" t="str">
            <v>4 S 06 120 01</v>
          </cell>
          <cell r="B1663" t="str">
            <v>-</v>
          </cell>
          <cell r="C1663" t="str">
            <v>Forn. e colocação de tacha reflet. monodirecional</v>
          </cell>
          <cell r="D1663" t="str">
            <v>und</v>
          </cell>
          <cell r="H1663" t="str">
            <v>DNER-ES-339/97</v>
          </cell>
        </row>
        <row r="1664">
          <cell r="A1664" t="str">
            <v>4 S 06 120 11</v>
          </cell>
          <cell r="B1664" t="str">
            <v>-</v>
          </cell>
          <cell r="C1664" t="str">
            <v>Forn. e colocação de tachão reflet. monodirecional</v>
          </cell>
          <cell r="D1664" t="str">
            <v>und</v>
          </cell>
        </row>
        <row r="1665">
          <cell r="A1665" t="str">
            <v>4 S 06 121 01</v>
          </cell>
          <cell r="B1665" t="str">
            <v>-</v>
          </cell>
          <cell r="C1665" t="str">
            <v>Forn. e colocação de tacha reflet. bidirecional</v>
          </cell>
          <cell r="D1665" t="str">
            <v>und</v>
          </cell>
          <cell r="H1665" t="str">
            <v>DNER-ES-339/97</v>
          </cell>
        </row>
        <row r="1666">
          <cell r="A1666" t="str">
            <v>4 S 06 121 11</v>
          </cell>
          <cell r="B1666" t="str">
            <v>-</v>
          </cell>
          <cell r="C1666" t="str">
            <v>Forn. e colocação de tachão reflet. bidirecional</v>
          </cell>
          <cell r="D1666" t="str">
            <v>und</v>
          </cell>
          <cell r="H1666" t="str">
            <v>DNER-ES-339/97</v>
          </cell>
        </row>
        <row r="1667">
          <cell r="A1667" t="str">
            <v>4 S 06 200 01</v>
          </cell>
          <cell r="B1667" t="str">
            <v>-</v>
          </cell>
          <cell r="C1667" t="str">
            <v>Forn. e implantação placa sinaliz. semi-refletiva</v>
          </cell>
          <cell r="D1667" t="str">
            <v>m²</v>
          </cell>
        </row>
        <row r="1668">
          <cell r="A1668" t="str">
            <v>4 S 06 200 02</v>
          </cell>
          <cell r="B1668" t="str">
            <v>-</v>
          </cell>
          <cell r="C1668" t="str">
            <v>Forn. e implantação placa sinaliz. tot.refletiva</v>
          </cell>
          <cell r="D1668" t="str">
            <v>m²</v>
          </cell>
          <cell r="H1668" t="str">
            <v>DNER-ES-340/97</v>
          </cell>
        </row>
        <row r="1669">
          <cell r="A1669" t="str">
            <v>4 S 06 200 91</v>
          </cell>
          <cell r="B1669" t="str">
            <v>-</v>
          </cell>
          <cell r="C1669" t="str">
            <v>Remoção de placa de sinalização</v>
          </cell>
          <cell r="D1669" t="str">
            <v>m²</v>
          </cell>
        </row>
        <row r="1670">
          <cell r="A1670" t="str">
            <v>4 S 06 200 92</v>
          </cell>
          <cell r="B1670" t="str">
            <v>-</v>
          </cell>
          <cell r="C1670" t="str">
            <v>Recuperação de chapa p/placa de sinalização</v>
          </cell>
          <cell r="D1670" t="str">
            <v>m²</v>
          </cell>
        </row>
        <row r="1671">
          <cell r="A1671" t="str">
            <v>4 S 06 202 01</v>
          </cell>
          <cell r="B1671" t="str">
            <v>-</v>
          </cell>
          <cell r="C1671" t="str">
            <v>Confecção de placa sinalização semi-refletiva</v>
          </cell>
          <cell r="D1671" t="str">
            <v>m²</v>
          </cell>
        </row>
        <row r="1672">
          <cell r="A1672" t="str">
            <v>4 S 06 202 11</v>
          </cell>
          <cell r="B1672" t="str">
            <v>-</v>
          </cell>
          <cell r="C1672" t="str">
            <v>Confecção placa sinalização tot.refletiva</v>
          </cell>
          <cell r="D1672" t="str">
            <v>m²</v>
          </cell>
        </row>
        <row r="1673">
          <cell r="A1673" t="str">
            <v>4 S 06 202 21</v>
          </cell>
          <cell r="B1673" t="str">
            <v>-</v>
          </cell>
          <cell r="C1673" t="str">
            <v>Conf.placa sinal.semi-refletiva chapa recuperada</v>
          </cell>
          <cell r="D1673" t="str">
            <v>m²</v>
          </cell>
        </row>
        <row r="1674">
          <cell r="A1674" t="str">
            <v>4 S 06 202 31</v>
          </cell>
          <cell r="B1674" t="str">
            <v>-</v>
          </cell>
          <cell r="C1674" t="str">
            <v>Conf.placa sinal.tot.refletiva - chapa recuperada</v>
          </cell>
          <cell r="D1674" t="str">
            <v>m²</v>
          </cell>
        </row>
        <row r="1675">
          <cell r="A1675" t="str">
            <v>4 S 06 203 01</v>
          </cell>
          <cell r="B1675" t="str">
            <v>-</v>
          </cell>
          <cell r="C1675" t="str">
            <v>Confecção suporte e travessa p/placa sinaliz.</v>
          </cell>
          <cell r="D1675" t="str">
            <v>und</v>
          </cell>
        </row>
        <row r="1676">
          <cell r="A1676" t="str">
            <v>4 S 06 230 01</v>
          </cell>
          <cell r="B1676" t="str">
            <v>-</v>
          </cell>
          <cell r="C1676" t="str">
            <v>Forn. e implantação de balizador de concreto</v>
          </cell>
          <cell r="D1676" t="str">
            <v>und</v>
          </cell>
        </row>
        <row r="1677">
          <cell r="A1677" t="str">
            <v>4 S 06 230 51</v>
          </cell>
          <cell r="B1677" t="str">
            <v>-</v>
          </cell>
          <cell r="C1677" t="str">
            <v>Forn. e implantação de balizador de concreto AC/BC</v>
          </cell>
          <cell r="D1677" t="str">
            <v>und</v>
          </cell>
        </row>
        <row r="1678">
          <cell r="A1678" t="str">
            <v>4 S 08 100 11</v>
          </cell>
          <cell r="B1678" t="str">
            <v>-</v>
          </cell>
          <cell r="C1678" t="str">
            <v>Manut./recomp. sinal.-pint.faixa-tinta acril.-1ano</v>
          </cell>
          <cell r="D1678" t="str">
            <v>m²</v>
          </cell>
        </row>
        <row r="1679">
          <cell r="A1679" t="str">
            <v>4 S 08 100 13</v>
          </cell>
          <cell r="B1679" t="str">
            <v>-</v>
          </cell>
          <cell r="C1679" t="str">
            <v>Manut/recomp.sinal-pint.faixa-tin.acril em água-1a</v>
          </cell>
          <cell r="D1679" t="str">
            <v>m²</v>
          </cell>
        </row>
        <row r="1680">
          <cell r="A1680" t="str">
            <v>4 S 08 100 21</v>
          </cell>
          <cell r="B1680" t="str">
            <v>-</v>
          </cell>
          <cell r="C1680" t="str">
            <v>Manut./recomp. sinal.-pint.faixa-tinta acril-2anos</v>
          </cell>
          <cell r="D1680" t="str">
            <v>m²</v>
          </cell>
        </row>
        <row r="1681">
          <cell r="A1681" t="str">
            <v>4 S 08 100 23</v>
          </cell>
          <cell r="B1681" t="str">
            <v>-</v>
          </cell>
          <cell r="C1681" t="str">
            <v>Manut/recomp.sinal-pint.faixa-tin.acril em água-2a</v>
          </cell>
          <cell r="D1681" t="str">
            <v>m²</v>
          </cell>
        </row>
        <row r="1682">
          <cell r="A1682" t="str">
            <v>4 S 08 110 01</v>
          </cell>
          <cell r="B1682" t="str">
            <v>-</v>
          </cell>
          <cell r="C1682" t="str">
            <v>Man/recomp.sin-pint.faixa-c/termopl-3a(p/aspersão)</v>
          </cell>
          <cell r="D1682" t="str">
            <v>m²</v>
          </cell>
        </row>
        <row r="1683">
          <cell r="A1683" t="str">
            <v>4 S 09 001 90</v>
          </cell>
          <cell r="B1683" t="str">
            <v>-</v>
          </cell>
          <cell r="C1683" t="str">
            <v>Transporte comercial c/ carroc 15t rodov. não pav.</v>
          </cell>
          <cell r="D1683" t="str">
            <v>tkm</v>
          </cell>
        </row>
        <row r="1684">
          <cell r="A1684" t="str">
            <v>4 S 09 001 91</v>
          </cell>
          <cell r="B1684" t="str">
            <v>-</v>
          </cell>
          <cell r="C1684" t="str">
            <v>Transporte comercial c/ basc. 10m3 rod. não pav.</v>
          </cell>
          <cell r="D1684" t="str">
            <v>tkm</v>
          </cell>
        </row>
        <row r="1685">
          <cell r="A1685" t="str">
            <v>4 S 09 002 00</v>
          </cell>
          <cell r="B1685" t="str">
            <v>-</v>
          </cell>
          <cell r="C1685" t="str">
            <v>Transporte local c/ basc. 5 m3 rodov. pav.</v>
          </cell>
          <cell r="D1685" t="str">
            <v>tkm</v>
          </cell>
        </row>
        <row r="1686">
          <cell r="A1686" t="str">
            <v>4 S 09 002 41</v>
          </cell>
          <cell r="B1686" t="str">
            <v>-</v>
          </cell>
          <cell r="C1686" t="str">
            <v>Transporte local c/ carroceria 4t rodov. pav.</v>
          </cell>
          <cell r="D1686" t="str">
            <v>tkm</v>
          </cell>
        </row>
        <row r="1687">
          <cell r="A1687" t="str">
            <v>4 S 09 002 90</v>
          </cell>
          <cell r="B1687" t="str">
            <v>-</v>
          </cell>
          <cell r="C1687" t="str">
            <v>Transporte comercial c/ carroc 15t rodov. pav.</v>
          </cell>
          <cell r="D1687" t="str">
            <v>tkm</v>
          </cell>
        </row>
        <row r="1688">
          <cell r="A1688" t="str">
            <v>4 S 09 002 91</v>
          </cell>
          <cell r="B1688" t="str">
            <v>-</v>
          </cell>
          <cell r="C1688" t="str">
            <v>Transporte comercial c/ basc. 10m3 rod. pav.</v>
          </cell>
          <cell r="D1688" t="str">
            <v>tkm</v>
          </cell>
        </row>
        <row r="1689">
          <cell r="A1689" t="str">
            <v>4 S 09 202 70</v>
          </cell>
          <cell r="B1689" t="str">
            <v>-</v>
          </cell>
          <cell r="C1689" t="str">
            <v>Transp. local de água c/ cam. tanque rodov. pav.</v>
          </cell>
          <cell r="D1689" t="str">
            <v>tkm</v>
          </cell>
        </row>
        <row r="1691">
          <cell r="A1691" t="str">
            <v>DNIT - Sistema de Custos Rodoviários</v>
          </cell>
          <cell r="D1691" t="str">
            <v>Sicro2</v>
          </cell>
        </row>
        <row r="1692">
          <cell r="A1692" t="str">
            <v>Restauração Rodoviária</v>
          </cell>
          <cell r="D1692" t="str">
            <v>Minas Gerais</v>
          </cell>
        </row>
        <row r="1693">
          <cell r="A1693" t="str">
            <v>Resumo dos Custos Unitários de Referência: Maio de 2005</v>
          </cell>
          <cell r="D1693" t="str">
            <v>RCtR0330</v>
          </cell>
        </row>
        <row r="1695">
          <cell r="A1695" t="str">
            <v>Código</v>
          </cell>
          <cell r="C1695" t="str">
            <v>Atividade / Serviço</v>
          </cell>
          <cell r="D1695" t="str">
            <v>Unidade</v>
          </cell>
          <cell r="F1695" t="str">
            <v>Preço Unitário</v>
          </cell>
        </row>
        <row r="1696">
          <cell r="D1696" t="str">
            <v>Und</v>
          </cell>
          <cell r="E1696" t="str">
            <v>Direto</v>
          </cell>
          <cell r="F1696" t="str">
            <v>LDI</v>
          </cell>
          <cell r="G1696" t="str">
            <v>Total</v>
          </cell>
        </row>
        <row r="1698">
          <cell r="A1698" t="str">
            <v>5 S 01 000 00</v>
          </cell>
          <cell r="B1698" t="str">
            <v>-</v>
          </cell>
          <cell r="C1698" t="str">
            <v>Desm. dest. e limp. áreas c/ arv. diam. até 0,15m</v>
          </cell>
          <cell r="D1698" t="str">
            <v>m²</v>
          </cell>
          <cell r="H1698" t="str">
            <v>DNER-ES-278/97</v>
          </cell>
        </row>
        <row r="1699">
          <cell r="A1699" t="str">
            <v>5 S 01 010 00</v>
          </cell>
          <cell r="B1699" t="str">
            <v>-</v>
          </cell>
          <cell r="C1699" t="str">
            <v>Destocamento de árvores c/ diâm. 0,15 a 030m</v>
          </cell>
          <cell r="D1699" t="str">
            <v>und</v>
          </cell>
        </row>
        <row r="1700">
          <cell r="A1700" t="str">
            <v>5 S 01 011 00</v>
          </cell>
          <cell r="B1700" t="str">
            <v>-</v>
          </cell>
          <cell r="C1700" t="str">
            <v>Destocamento de árvores c/ diâm. &gt; 0,30m</v>
          </cell>
          <cell r="D1700" t="str">
            <v>und</v>
          </cell>
        </row>
        <row r="1701">
          <cell r="A1701" t="str">
            <v>5 S 01 100 01</v>
          </cell>
          <cell r="B1701" t="str">
            <v>-</v>
          </cell>
          <cell r="C1701" t="str">
            <v>Esc. carga transp. mat 1a cat DMT 50m</v>
          </cell>
          <cell r="D1701" t="str">
            <v>m³</v>
          </cell>
          <cell r="H1701" t="str">
            <v>DNER-ES-280/97</v>
          </cell>
        </row>
        <row r="1702">
          <cell r="A1702" t="str">
            <v>5 S 01 100 09</v>
          </cell>
          <cell r="B1702" t="str">
            <v>-</v>
          </cell>
          <cell r="C1702" t="str">
            <v>Esc. carga tr. mat 1a c. DMT 50 a 200m c/carreg</v>
          </cell>
          <cell r="D1702" t="str">
            <v>m³</v>
          </cell>
          <cell r="H1702" t="str">
            <v>DNER-ES-280/97</v>
          </cell>
        </row>
        <row r="1703">
          <cell r="A1703" t="str">
            <v>5 S 01 100 10</v>
          </cell>
          <cell r="B1703" t="str">
            <v>-</v>
          </cell>
          <cell r="C1703" t="str">
            <v>Esc. carga tr. mat 1a c. DMT 200 a 400m c/carreg</v>
          </cell>
          <cell r="D1703" t="str">
            <v>m³</v>
          </cell>
          <cell r="H1703" t="str">
            <v>DNER-ES-280/97</v>
          </cell>
        </row>
        <row r="1704">
          <cell r="A1704" t="str">
            <v>5 S 01 100 11</v>
          </cell>
          <cell r="B1704" t="str">
            <v>-</v>
          </cell>
          <cell r="C1704" t="str">
            <v>Esc. carga tr. mat 1a c. DMT 400 a 600m c/carreg</v>
          </cell>
          <cell r="D1704" t="str">
            <v>m³</v>
          </cell>
          <cell r="H1704" t="str">
            <v>DNER-ES-280/97</v>
          </cell>
        </row>
        <row r="1705">
          <cell r="A1705" t="str">
            <v>5 S 01 100 12</v>
          </cell>
          <cell r="B1705" t="str">
            <v>-</v>
          </cell>
          <cell r="C1705" t="str">
            <v>Esc. carga tr. mat 1a c. DMT 600 a 800m c/carreg</v>
          </cell>
          <cell r="D1705" t="str">
            <v>m³</v>
          </cell>
          <cell r="H1705" t="str">
            <v>DNER-ES-280/97</v>
          </cell>
        </row>
        <row r="1706">
          <cell r="A1706" t="str">
            <v>5 S 01 100 13</v>
          </cell>
          <cell r="B1706" t="str">
            <v>-</v>
          </cell>
          <cell r="C1706" t="str">
            <v>Esc. carga tr. mat 1a c. DMT 800 a 1000m c/carreg</v>
          </cell>
          <cell r="D1706" t="str">
            <v>m³</v>
          </cell>
          <cell r="H1706" t="str">
            <v>DNER-ES-280/97</v>
          </cell>
        </row>
        <row r="1707">
          <cell r="A1707" t="str">
            <v>5 S 01 100 14</v>
          </cell>
          <cell r="B1707" t="str">
            <v>-</v>
          </cell>
          <cell r="C1707" t="str">
            <v>Esc. carga tr. mat 1a c. DMT 1000 a 1200m c/carreg</v>
          </cell>
          <cell r="D1707" t="str">
            <v>m³</v>
          </cell>
          <cell r="H1707" t="str">
            <v>DNER-ES-280/97</v>
          </cell>
        </row>
        <row r="1708">
          <cell r="A1708" t="str">
            <v>5 S 01 100 15</v>
          </cell>
          <cell r="B1708" t="str">
            <v>-</v>
          </cell>
          <cell r="C1708" t="str">
            <v>Esc. carga tr. mat 1a c. DMT 1200 a 1400m c/carreg</v>
          </cell>
          <cell r="D1708" t="str">
            <v>m³</v>
          </cell>
          <cell r="H1708" t="str">
            <v>DNER-ES-280/97</v>
          </cell>
        </row>
        <row r="1709">
          <cell r="A1709" t="str">
            <v>5 S 01 100 16</v>
          </cell>
          <cell r="B1709" t="str">
            <v>-</v>
          </cell>
          <cell r="C1709" t="str">
            <v>Esc. carga tr. mat 1a c. DMT 1400 a 1600m c/carreg</v>
          </cell>
          <cell r="D1709" t="str">
            <v>m³</v>
          </cell>
          <cell r="H1709" t="str">
            <v>DNER-ES-280/97</v>
          </cell>
        </row>
        <row r="1710">
          <cell r="A1710" t="str">
            <v>5 S 01 100 17</v>
          </cell>
          <cell r="B1710" t="str">
            <v>-</v>
          </cell>
          <cell r="C1710" t="str">
            <v>Esc. carga tr. mat 1a c. DMT 1600 a 1800m c/carreg</v>
          </cell>
          <cell r="D1710" t="str">
            <v>m³</v>
          </cell>
          <cell r="H1710" t="str">
            <v>DNER-ES-280/97</v>
          </cell>
        </row>
        <row r="1711">
          <cell r="A1711" t="str">
            <v>5 S 01 100 18</v>
          </cell>
          <cell r="B1711" t="str">
            <v>-</v>
          </cell>
          <cell r="C1711" t="str">
            <v>Esc. carga tr. mat 1a c. DMT 1800 a 2000m c/carreg</v>
          </cell>
          <cell r="D1711" t="str">
            <v>m³</v>
          </cell>
          <cell r="H1711" t="str">
            <v>DNER-ES-280/97</v>
          </cell>
        </row>
        <row r="1712">
          <cell r="A1712" t="str">
            <v>5 S 01 100 19</v>
          </cell>
          <cell r="B1712" t="str">
            <v>-</v>
          </cell>
          <cell r="C1712" t="str">
            <v>Esc. carga tr. mat 1a c. DMT 2000 a 3000m c/carreg</v>
          </cell>
          <cell r="D1712" t="str">
            <v>m³</v>
          </cell>
          <cell r="H1712" t="str">
            <v>DNER-ES-280/97</v>
          </cell>
        </row>
        <row r="1713">
          <cell r="A1713" t="str">
            <v>5 S 01 100 20</v>
          </cell>
          <cell r="B1713" t="str">
            <v>-</v>
          </cell>
          <cell r="C1713" t="str">
            <v>Esc. carga tr. mat 1a c. DMT 3000 a 5000m c/carreg</v>
          </cell>
          <cell r="D1713" t="str">
            <v>m³</v>
          </cell>
          <cell r="H1713" t="str">
            <v>DNER-ES-280/97</v>
          </cell>
        </row>
        <row r="1714">
          <cell r="A1714" t="str">
            <v>5 S 01 100 22</v>
          </cell>
          <cell r="B1714" t="str">
            <v>-</v>
          </cell>
          <cell r="C1714" t="str">
            <v>Esc. carga transp. mat 1a cat DMT 50 a 200m c/e</v>
          </cell>
          <cell r="D1714" t="str">
            <v>m³</v>
          </cell>
          <cell r="H1714" t="str">
            <v>DNER-ES-280/97</v>
          </cell>
        </row>
        <row r="1715">
          <cell r="A1715" t="str">
            <v>5 S 01 100 23</v>
          </cell>
          <cell r="B1715" t="str">
            <v>-</v>
          </cell>
          <cell r="C1715" t="str">
            <v>Esc. carga transp. mat 1a cat DMT 200 a 400m c/e</v>
          </cell>
          <cell r="D1715" t="str">
            <v>m³</v>
          </cell>
          <cell r="H1715" t="str">
            <v>DNER-ES-280/97</v>
          </cell>
        </row>
        <row r="1716">
          <cell r="A1716" t="str">
            <v>5 S 01 100 24</v>
          </cell>
          <cell r="B1716" t="str">
            <v>-</v>
          </cell>
          <cell r="C1716" t="str">
            <v>Esc. carga transp. mat 1a cat DMT 400 a 600m c/e</v>
          </cell>
          <cell r="D1716" t="str">
            <v>m³</v>
          </cell>
          <cell r="H1716" t="str">
            <v>DNER-ES-280/97</v>
          </cell>
        </row>
        <row r="1717">
          <cell r="A1717" t="str">
            <v>5 S 01 100 25</v>
          </cell>
          <cell r="B1717" t="str">
            <v>-</v>
          </cell>
          <cell r="C1717" t="str">
            <v>Esc. carga transp. mat 1a cat DMT 600 a 800m c/e</v>
          </cell>
          <cell r="D1717" t="str">
            <v>m³</v>
          </cell>
          <cell r="H1717" t="str">
            <v>DNER-ES-280/97</v>
          </cell>
        </row>
        <row r="1718">
          <cell r="A1718" t="str">
            <v>5 S 01 100 26</v>
          </cell>
          <cell r="B1718" t="str">
            <v>-</v>
          </cell>
          <cell r="C1718" t="str">
            <v>Esc. carga transp. mat 1a cat DMT 800 a 1000m c/e</v>
          </cell>
          <cell r="D1718" t="str">
            <v>m³</v>
          </cell>
          <cell r="H1718" t="str">
            <v>DNER-ES-280/97</v>
          </cell>
        </row>
        <row r="1719">
          <cell r="A1719" t="str">
            <v>5 S 01 100 27</v>
          </cell>
          <cell r="B1719" t="str">
            <v>-</v>
          </cell>
          <cell r="C1719" t="str">
            <v>Esc. carga transp. mat 1a cat DMT 1000 a 1200m c/e</v>
          </cell>
          <cell r="D1719" t="str">
            <v>m³</v>
          </cell>
          <cell r="H1719" t="str">
            <v>DNER-ES-280/97</v>
          </cell>
        </row>
        <row r="1720">
          <cell r="A1720" t="str">
            <v>5 S 01 100 28</v>
          </cell>
          <cell r="B1720" t="str">
            <v>-</v>
          </cell>
          <cell r="C1720" t="str">
            <v>Esc. carga transp. mat 1a cat DMT 1200 a 1400m c/e</v>
          </cell>
          <cell r="D1720" t="str">
            <v>m³</v>
          </cell>
          <cell r="H1720" t="str">
            <v>DNER-ES-280/97</v>
          </cell>
        </row>
        <row r="1721">
          <cell r="A1721" t="str">
            <v>5 S 01 100 29</v>
          </cell>
          <cell r="B1721" t="str">
            <v>-</v>
          </cell>
          <cell r="C1721" t="str">
            <v>Esc. carga transp. mat 1a cat DMT 1400 a 1600m c/e</v>
          </cell>
          <cell r="D1721" t="str">
            <v>m³</v>
          </cell>
          <cell r="H1721" t="str">
            <v>DNER-ES-280/97</v>
          </cell>
        </row>
        <row r="1722">
          <cell r="A1722" t="str">
            <v>5 S 01 100 30</v>
          </cell>
          <cell r="B1722" t="str">
            <v>-</v>
          </cell>
          <cell r="C1722" t="str">
            <v>Esc. carga transp .mat 1a cat DMT 1600 a 1800m c/e</v>
          </cell>
          <cell r="D1722" t="str">
            <v>m³</v>
          </cell>
          <cell r="H1722" t="str">
            <v>DNER-ES-280/97</v>
          </cell>
        </row>
        <row r="1723">
          <cell r="A1723" t="str">
            <v>5 S 01 100 31</v>
          </cell>
          <cell r="B1723" t="str">
            <v>-</v>
          </cell>
          <cell r="C1723" t="str">
            <v>Esc. carga transp. mat 1a cat DMT 1800 a 2000m c/e</v>
          </cell>
          <cell r="D1723" t="str">
            <v>m³</v>
          </cell>
          <cell r="H1723" t="str">
            <v>DNER-ES-280/97</v>
          </cell>
        </row>
        <row r="1724">
          <cell r="A1724" t="str">
            <v>5 S 01 100 32</v>
          </cell>
          <cell r="B1724" t="str">
            <v>-</v>
          </cell>
          <cell r="C1724" t="str">
            <v>Esc. carga transp. mat 1a cat DMT 2000 a 3000m c/e</v>
          </cell>
          <cell r="D1724" t="str">
            <v>m³</v>
          </cell>
          <cell r="H1724" t="str">
            <v>DNER-ES-280/97</v>
          </cell>
        </row>
        <row r="1725">
          <cell r="A1725" t="str">
            <v>5 S 01 100 33</v>
          </cell>
          <cell r="B1725" t="str">
            <v>-</v>
          </cell>
          <cell r="C1725" t="str">
            <v>Esc. carga transp. mat 1a cat DMT 3000 a 5000m c/e</v>
          </cell>
          <cell r="D1725" t="str">
            <v>m³</v>
          </cell>
          <cell r="H1725" t="str">
            <v>DNER-ES-280/97</v>
          </cell>
        </row>
        <row r="1726">
          <cell r="A1726" t="str">
            <v>5 S 01 101 01</v>
          </cell>
          <cell r="B1726" t="str">
            <v>-</v>
          </cell>
          <cell r="C1726" t="str">
            <v>Esc. carga transp. mat 2a cat DMT 50m</v>
          </cell>
          <cell r="D1726" t="str">
            <v>m³</v>
          </cell>
          <cell r="H1726" t="str">
            <v>DNER-ES-280/97</v>
          </cell>
        </row>
        <row r="1727">
          <cell r="A1727" t="str">
            <v>5 S 01 101 09</v>
          </cell>
          <cell r="B1727" t="str">
            <v>-</v>
          </cell>
          <cell r="C1727" t="str">
            <v>Esc. carga tr. mat 2a c. DMT 50 a 200m c/carreg</v>
          </cell>
          <cell r="D1727" t="str">
            <v>m³</v>
          </cell>
          <cell r="H1727" t="str">
            <v>DNER-ES-280/97</v>
          </cell>
        </row>
        <row r="1728">
          <cell r="A1728" t="str">
            <v>5 S 01 101 10</v>
          </cell>
          <cell r="B1728" t="str">
            <v>-</v>
          </cell>
          <cell r="C1728" t="str">
            <v>Esc. carga tr. mat 2a c. DMT 200 a 400m c/carreg</v>
          </cell>
          <cell r="D1728" t="str">
            <v>m³</v>
          </cell>
          <cell r="H1728" t="str">
            <v>DNER-ES-280/97</v>
          </cell>
        </row>
        <row r="1729">
          <cell r="A1729" t="str">
            <v>5 S 01 101 11</v>
          </cell>
          <cell r="B1729" t="str">
            <v>-</v>
          </cell>
          <cell r="C1729" t="str">
            <v>Esc. carga tr. mat 2a c. DMT 400 a 600m c/carreg</v>
          </cell>
          <cell r="D1729" t="str">
            <v>m³</v>
          </cell>
          <cell r="H1729" t="str">
            <v>DNER-ES-280/97</v>
          </cell>
        </row>
        <row r="1730">
          <cell r="A1730" t="str">
            <v>5 S 01 101 12</v>
          </cell>
          <cell r="B1730" t="str">
            <v>-</v>
          </cell>
          <cell r="C1730" t="str">
            <v>Esc. carga tr. mat 2a c. DMT 600 a 800m c/carreg</v>
          </cell>
          <cell r="D1730" t="str">
            <v>m³</v>
          </cell>
          <cell r="H1730" t="str">
            <v>DNER-ES-280/97</v>
          </cell>
        </row>
        <row r="1731">
          <cell r="A1731" t="str">
            <v>5 S 01 101 13</v>
          </cell>
          <cell r="B1731" t="str">
            <v>-</v>
          </cell>
          <cell r="C1731" t="str">
            <v>Esc. carga tr. mat 2a c. DMT 800 a 1000m c/carreg</v>
          </cell>
          <cell r="D1731" t="str">
            <v>m³</v>
          </cell>
          <cell r="H1731" t="str">
            <v>DNER-ES-280/97</v>
          </cell>
        </row>
        <row r="1732">
          <cell r="A1732" t="str">
            <v>5 S 01 101 14</v>
          </cell>
          <cell r="B1732" t="str">
            <v>-</v>
          </cell>
          <cell r="C1732" t="str">
            <v>Esc. carga tr. mat 2a c. DMT 1000 a 1200m c/carreg</v>
          </cell>
          <cell r="D1732" t="str">
            <v>m³</v>
          </cell>
          <cell r="H1732" t="str">
            <v>DNER-ES-280/97</v>
          </cell>
        </row>
        <row r="1733">
          <cell r="A1733" t="str">
            <v>5 S 01 101 15</v>
          </cell>
          <cell r="B1733" t="str">
            <v>-</v>
          </cell>
          <cell r="C1733" t="str">
            <v>Esc. carga tr. mat 2a c. DMT 1200 a 1400m c/carreg</v>
          </cell>
          <cell r="D1733" t="str">
            <v>m³</v>
          </cell>
          <cell r="H1733" t="str">
            <v>DNER-ES-280/97</v>
          </cell>
        </row>
        <row r="1734">
          <cell r="A1734" t="str">
            <v>5 S 01 101 16</v>
          </cell>
          <cell r="B1734" t="str">
            <v>-</v>
          </cell>
          <cell r="C1734" t="str">
            <v>Esc. carga tr. mat 2a c. DMT 1400 a 1600m c/carreg</v>
          </cell>
          <cell r="D1734" t="str">
            <v>m³</v>
          </cell>
          <cell r="H1734" t="str">
            <v>DNER-ES-280/97</v>
          </cell>
        </row>
        <row r="1735">
          <cell r="A1735" t="str">
            <v>5 S 01 101 17</v>
          </cell>
          <cell r="B1735" t="str">
            <v>-</v>
          </cell>
          <cell r="C1735" t="str">
            <v>Esc. carga tr. mat 2a c. DMT 1600 a 1800m c/carreg</v>
          </cell>
          <cell r="D1735" t="str">
            <v>m³</v>
          </cell>
          <cell r="H1735" t="str">
            <v>DNER-ES-280/97</v>
          </cell>
        </row>
        <row r="1736">
          <cell r="A1736" t="str">
            <v>5 S 01 101 18</v>
          </cell>
          <cell r="B1736" t="str">
            <v>-</v>
          </cell>
          <cell r="C1736" t="str">
            <v>Esc. carga tr. mat 2a c. DMT 1800 a 2000m c/carreg</v>
          </cell>
          <cell r="D1736" t="str">
            <v>m³</v>
          </cell>
          <cell r="H1736" t="str">
            <v>DNER-ES-280/97</v>
          </cell>
        </row>
        <row r="1737">
          <cell r="A1737" t="str">
            <v>5 S 01 101 19</v>
          </cell>
          <cell r="B1737" t="str">
            <v>-</v>
          </cell>
          <cell r="C1737" t="str">
            <v>Esc. carga tr. mat 2a c. DMT 2000 a 3000m c/carreg</v>
          </cell>
          <cell r="D1737" t="str">
            <v>m³</v>
          </cell>
          <cell r="H1737" t="str">
            <v>DNER-ES-280/97</v>
          </cell>
        </row>
        <row r="1738">
          <cell r="A1738" t="str">
            <v>5 S 01 101 20</v>
          </cell>
          <cell r="B1738" t="str">
            <v>-</v>
          </cell>
          <cell r="C1738" t="str">
            <v>Esc. carga tr. mat 2a c. DMT 3000 a 5000m c/carreg</v>
          </cell>
          <cell r="D1738" t="str">
            <v>m³</v>
          </cell>
          <cell r="H1738" t="str">
            <v>DNER-ES-280/97</v>
          </cell>
        </row>
        <row r="1739">
          <cell r="A1739" t="str">
            <v>5 S 01 101 22</v>
          </cell>
          <cell r="B1739" t="str">
            <v>-</v>
          </cell>
          <cell r="C1739" t="str">
            <v>Esc. carga transp. mat 2a cat DMT 50 a 200m c/e</v>
          </cell>
          <cell r="D1739" t="str">
            <v>m³</v>
          </cell>
          <cell r="H1739" t="str">
            <v>DNER-ES-280/97</v>
          </cell>
        </row>
        <row r="1740">
          <cell r="A1740" t="str">
            <v>5 S 01 101 23</v>
          </cell>
          <cell r="B1740" t="str">
            <v>-</v>
          </cell>
          <cell r="C1740" t="str">
            <v>Esc. carga transp. mat 2a cat DMT 200 a 400m c/e</v>
          </cell>
          <cell r="D1740" t="str">
            <v>m³</v>
          </cell>
          <cell r="H1740" t="str">
            <v>DNER-ES-280/97</v>
          </cell>
        </row>
        <row r="1741">
          <cell r="A1741" t="str">
            <v>5 S 01 101 24</v>
          </cell>
          <cell r="B1741" t="str">
            <v>-</v>
          </cell>
          <cell r="C1741" t="str">
            <v>Esc. carga transp. mat 2a cat DMT 400 a 600m c/e</v>
          </cell>
          <cell r="D1741" t="str">
            <v>m³</v>
          </cell>
          <cell r="H1741" t="str">
            <v>DNER-ES-280/97</v>
          </cell>
        </row>
        <row r="1742">
          <cell r="A1742" t="str">
            <v>5 S 01 101 25</v>
          </cell>
          <cell r="B1742" t="str">
            <v>-</v>
          </cell>
          <cell r="C1742" t="str">
            <v>Esc. carga transp. mat 2a cat DMT 600 a 800m c/e</v>
          </cell>
          <cell r="D1742" t="str">
            <v>m³</v>
          </cell>
          <cell r="H1742" t="str">
            <v>DNER-ES-280/97</v>
          </cell>
        </row>
        <row r="1743">
          <cell r="A1743" t="str">
            <v>5 S 01 101 26</v>
          </cell>
          <cell r="B1743" t="str">
            <v>-</v>
          </cell>
          <cell r="C1743" t="str">
            <v>Esc. carga transp. mat 2a cat DMT 800 a 1000m c/e</v>
          </cell>
          <cell r="D1743" t="str">
            <v>m³</v>
          </cell>
          <cell r="H1743" t="str">
            <v>DNER-ES-280/97</v>
          </cell>
        </row>
        <row r="1744">
          <cell r="A1744" t="str">
            <v>5 S 01 101 27</v>
          </cell>
          <cell r="B1744" t="str">
            <v>-</v>
          </cell>
          <cell r="C1744" t="str">
            <v>Esc. carga transp. mat 2a cat DMT 1000 a 1200m c/e</v>
          </cell>
          <cell r="D1744" t="str">
            <v>m³</v>
          </cell>
          <cell r="H1744" t="str">
            <v>DNER-ES-280/97</v>
          </cell>
        </row>
        <row r="1745">
          <cell r="A1745" t="str">
            <v>5 S 01 101 28</v>
          </cell>
          <cell r="B1745" t="str">
            <v>-</v>
          </cell>
          <cell r="C1745" t="str">
            <v>Esc. carga transp. mat 2a cat DMT 1200 a 1400m c/e</v>
          </cell>
          <cell r="D1745" t="str">
            <v>m³</v>
          </cell>
          <cell r="H1745" t="str">
            <v>DNER-ES-280/97</v>
          </cell>
        </row>
        <row r="1746">
          <cell r="A1746" t="str">
            <v>5 S 01 101 29</v>
          </cell>
          <cell r="B1746" t="str">
            <v>-</v>
          </cell>
          <cell r="C1746" t="str">
            <v>Esc. carga transp. mat 2a cat DMT 1400 a 1600m c/e</v>
          </cell>
          <cell r="D1746" t="str">
            <v>m³</v>
          </cell>
          <cell r="H1746" t="str">
            <v>DNER-ES-280/97</v>
          </cell>
        </row>
        <row r="1747">
          <cell r="A1747" t="str">
            <v>5 S 01 101 30</v>
          </cell>
          <cell r="B1747" t="str">
            <v>-</v>
          </cell>
          <cell r="C1747" t="str">
            <v>Esc. carga transp. mat 2a cat DMT 1600 a 1800m c/e</v>
          </cell>
          <cell r="D1747" t="str">
            <v>m³</v>
          </cell>
          <cell r="H1747" t="str">
            <v>DNER-ES-280/97</v>
          </cell>
        </row>
        <row r="1748">
          <cell r="A1748" t="str">
            <v>5 S 01 101 31</v>
          </cell>
          <cell r="B1748" t="str">
            <v>-</v>
          </cell>
          <cell r="C1748" t="str">
            <v>Esc. carga transp. mat 2a cat DMT 1800 a 2000m c/e</v>
          </cell>
          <cell r="D1748" t="str">
            <v>m³</v>
          </cell>
          <cell r="H1748" t="str">
            <v>DNER-ES-280/97</v>
          </cell>
        </row>
        <row r="1749">
          <cell r="A1749" t="str">
            <v>5 S 01 101 32</v>
          </cell>
          <cell r="B1749" t="str">
            <v>-</v>
          </cell>
          <cell r="C1749" t="str">
            <v>Esc. carga transp. mat 2a cat DMT 2000 a 3000m c/e</v>
          </cell>
          <cell r="D1749" t="str">
            <v>m³</v>
          </cell>
          <cell r="H1749" t="str">
            <v>DNER-ES-280/97</v>
          </cell>
        </row>
        <row r="1750">
          <cell r="A1750" t="str">
            <v>5 S 01 101 33</v>
          </cell>
          <cell r="B1750" t="str">
            <v>-</v>
          </cell>
          <cell r="C1750" t="str">
            <v>Esc. carga transp. mat 2a cat DMT 3000 a 5000m c/e</v>
          </cell>
          <cell r="D1750" t="str">
            <v>m³</v>
          </cell>
          <cell r="H1750" t="str">
            <v>DNER-ES-280/97</v>
          </cell>
        </row>
        <row r="1751">
          <cell r="A1751" t="str">
            <v>5 S 01 102 01</v>
          </cell>
          <cell r="B1751" t="str">
            <v>-</v>
          </cell>
          <cell r="C1751" t="str">
            <v>Esc. carga transp. mat 3a cat DMT até 50m</v>
          </cell>
          <cell r="D1751" t="str">
            <v>m³</v>
          </cell>
          <cell r="H1751" t="str">
            <v>DNER-ES-280/97</v>
          </cell>
        </row>
        <row r="1752">
          <cell r="A1752" t="str">
            <v>5 S 01 102 02</v>
          </cell>
          <cell r="B1752" t="str">
            <v>-</v>
          </cell>
          <cell r="C1752" t="str">
            <v>Esc. carga transp. mat 3a cat DMT 50 a 200m</v>
          </cell>
          <cell r="D1752" t="str">
            <v>m³</v>
          </cell>
          <cell r="H1752" t="str">
            <v>DNER-ES-280/97</v>
          </cell>
        </row>
        <row r="1753">
          <cell r="A1753" t="str">
            <v>5 S 01 102 03</v>
          </cell>
          <cell r="B1753" t="str">
            <v>-</v>
          </cell>
          <cell r="C1753" t="str">
            <v>Esc. carga transp. mat 3a cat DMT 200 a 400m</v>
          </cell>
          <cell r="D1753" t="str">
            <v>m³</v>
          </cell>
          <cell r="H1753" t="str">
            <v>DNER-ES-280/97</v>
          </cell>
        </row>
        <row r="1754">
          <cell r="A1754" t="str">
            <v>5 S 01 102 04</v>
          </cell>
          <cell r="B1754" t="str">
            <v>-</v>
          </cell>
          <cell r="C1754" t="str">
            <v>Esc. carga transp. mat 3a cat DMT 400 a 600m</v>
          </cell>
          <cell r="D1754" t="str">
            <v>m³</v>
          </cell>
          <cell r="H1754" t="str">
            <v>DNER-ES-280/97</v>
          </cell>
        </row>
        <row r="1755">
          <cell r="A1755" t="str">
            <v>5 S 01 102 05</v>
          </cell>
          <cell r="B1755" t="str">
            <v>-</v>
          </cell>
          <cell r="C1755" t="str">
            <v>Esc. carga transp. mat 3a cat DMT 600 a 800m</v>
          </cell>
          <cell r="D1755" t="str">
            <v>m³</v>
          </cell>
          <cell r="H1755" t="str">
            <v>DNER-ES-280/97</v>
          </cell>
        </row>
        <row r="1756">
          <cell r="A1756" t="str">
            <v>5 S 01 102 06</v>
          </cell>
          <cell r="B1756" t="str">
            <v>-</v>
          </cell>
          <cell r="C1756" t="str">
            <v>Esc. carga transp. mat 3a cat DMT 800 a 1000m</v>
          </cell>
          <cell r="D1756" t="str">
            <v>m³</v>
          </cell>
          <cell r="H1756" t="str">
            <v>DNER-ES-280/97</v>
          </cell>
        </row>
        <row r="1757">
          <cell r="A1757" t="str">
            <v>5 S 01 102 07</v>
          </cell>
          <cell r="B1757" t="str">
            <v>-</v>
          </cell>
          <cell r="C1757" t="str">
            <v>Esc. carga transp. mat 3a cat DMT 1000 a 1200m</v>
          </cell>
          <cell r="D1757" t="str">
            <v>m³</v>
          </cell>
          <cell r="H1757" t="str">
            <v>DNER-ES-280/97</v>
          </cell>
        </row>
        <row r="1758">
          <cell r="A1758" t="str">
            <v>5 S 01 510 00</v>
          </cell>
          <cell r="B1758" t="str">
            <v>-</v>
          </cell>
          <cell r="C1758" t="str">
            <v>Compactação de aterros a 95% proctor normal</v>
          </cell>
          <cell r="D1758" t="str">
            <v>m³</v>
          </cell>
        </row>
        <row r="1759">
          <cell r="A1759" t="str">
            <v>5 S 01 511 00</v>
          </cell>
          <cell r="B1759" t="str">
            <v>-</v>
          </cell>
          <cell r="C1759" t="str">
            <v>Compactação de aterros a 100% proctor normal</v>
          </cell>
          <cell r="D1759" t="str">
            <v>m³</v>
          </cell>
        </row>
        <row r="1760">
          <cell r="A1760" t="str">
            <v>5 S 01 513 01</v>
          </cell>
          <cell r="B1760" t="str">
            <v>-</v>
          </cell>
          <cell r="C1760" t="str">
            <v>Compactação de material de "bota-fora"</v>
          </cell>
          <cell r="D1760" t="str">
            <v>m³</v>
          </cell>
        </row>
        <row r="1761">
          <cell r="A1761" t="str">
            <v>5 S 02 100 00</v>
          </cell>
          <cell r="B1761" t="str">
            <v>-</v>
          </cell>
          <cell r="C1761" t="str">
            <v>Reforço do subleito</v>
          </cell>
          <cell r="D1761" t="str">
            <v>m³</v>
          </cell>
        </row>
        <row r="1762">
          <cell r="A1762" t="str">
            <v>5 S 02 110 00</v>
          </cell>
          <cell r="B1762" t="str">
            <v>-</v>
          </cell>
          <cell r="C1762" t="str">
            <v>Regularização do subleito</v>
          </cell>
          <cell r="D1762" t="str">
            <v>m²</v>
          </cell>
          <cell r="H1762" t="str">
            <v>DNER-ES-299/97</v>
          </cell>
        </row>
        <row r="1763">
          <cell r="A1763" t="str">
            <v>5 S 02 110 01</v>
          </cell>
          <cell r="B1763" t="str">
            <v>-</v>
          </cell>
          <cell r="C1763" t="str">
            <v>Regul. subleito c/ fresa. corte contr. aut. greide</v>
          </cell>
          <cell r="D1763" t="str">
            <v>m²</v>
          </cell>
        </row>
        <row r="1764">
          <cell r="A1764" t="str">
            <v>5 S 02 200 00</v>
          </cell>
          <cell r="B1764" t="str">
            <v>-</v>
          </cell>
          <cell r="C1764" t="str">
            <v>Sub-base solo estabilizado granul. s/ mistura</v>
          </cell>
          <cell r="D1764" t="str">
            <v>m³</v>
          </cell>
          <cell r="H1764" t="str">
            <v>DNER-ES/301/97</v>
          </cell>
        </row>
        <row r="1765">
          <cell r="A1765" t="str">
            <v>5 S 02 200 01</v>
          </cell>
          <cell r="B1765" t="str">
            <v>-</v>
          </cell>
          <cell r="C1765" t="str">
            <v>Base solo estabilizado granul. s/ mistura</v>
          </cell>
          <cell r="D1765" t="str">
            <v>m³</v>
          </cell>
        </row>
        <row r="1766">
          <cell r="A1766" t="str">
            <v>5 S 02 201 00</v>
          </cell>
          <cell r="B1766" t="str">
            <v>-</v>
          </cell>
          <cell r="C1766" t="str">
            <v>Recomposição camada de base s/ adição de material</v>
          </cell>
          <cell r="D1766" t="str">
            <v>m²</v>
          </cell>
        </row>
        <row r="1767">
          <cell r="A1767" t="str">
            <v>5 S 02 210 00</v>
          </cell>
          <cell r="B1767" t="str">
            <v>-</v>
          </cell>
          <cell r="C1767" t="str">
            <v>Sub-base estabiliz. granul. c/ mist. solo na pista</v>
          </cell>
          <cell r="D1767" t="str">
            <v>m³</v>
          </cell>
        </row>
        <row r="1768">
          <cell r="A1768" t="str">
            <v>5 S 02 210 01</v>
          </cell>
          <cell r="B1768" t="str">
            <v>-</v>
          </cell>
          <cell r="C1768" t="str">
            <v>Sub-base estab. granul.c/mist. solo-areia na pista</v>
          </cell>
          <cell r="D1768" t="str">
            <v>m³</v>
          </cell>
        </row>
        <row r="1769">
          <cell r="A1769" t="str">
            <v>5 S 02 210 02</v>
          </cell>
          <cell r="B1769" t="str">
            <v>-</v>
          </cell>
          <cell r="C1769" t="str">
            <v>Base estabiliz.granul.c/ mist. solo areia na pista</v>
          </cell>
          <cell r="D1769" t="str">
            <v>m³</v>
          </cell>
        </row>
        <row r="1770">
          <cell r="A1770" t="str">
            <v>5 S 02 210 51</v>
          </cell>
          <cell r="B1770" t="str">
            <v>-</v>
          </cell>
          <cell r="C1770" t="str">
            <v>Sub-base est.gran.c/mist.solo-areia na pista AC</v>
          </cell>
          <cell r="D1770" t="str">
            <v>m³</v>
          </cell>
        </row>
        <row r="1771">
          <cell r="A1771" t="str">
            <v>5 S 02 210 52</v>
          </cell>
          <cell r="B1771" t="str">
            <v>-</v>
          </cell>
          <cell r="C1771" t="str">
            <v>Base estab.gran.c/mist.solo areia na pista AC</v>
          </cell>
          <cell r="D1771" t="str">
            <v>m³</v>
          </cell>
        </row>
        <row r="1772">
          <cell r="A1772" t="str">
            <v>5 S 02 220 00</v>
          </cell>
          <cell r="B1772" t="str">
            <v>-</v>
          </cell>
          <cell r="C1772" t="str">
            <v>Base estabilizada granul. c/ mistura solo-brita</v>
          </cell>
          <cell r="D1772" t="str">
            <v>m³</v>
          </cell>
        </row>
        <row r="1773">
          <cell r="A1773" t="str">
            <v>5 S 02 220 50</v>
          </cell>
          <cell r="B1773" t="str">
            <v>-</v>
          </cell>
          <cell r="C1773" t="str">
            <v>Base estabilizada granul.c/mist. solo-brita BC</v>
          </cell>
          <cell r="D1773" t="str">
            <v>m³</v>
          </cell>
        </row>
        <row r="1774">
          <cell r="A1774" t="str">
            <v>5 S 02 230 00</v>
          </cell>
          <cell r="B1774" t="str">
            <v>-</v>
          </cell>
          <cell r="C1774" t="str">
            <v>Base de brita graduada</v>
          </cell>
          <cell r="D1774" t="str">
            <v>m³</v>
          </cell>
        </row>
        <row r="1775">
          <cell r="A1775" t="str">
            <v>5 S 02 230 01</v>
          </cell>
          <cell r="B1775" t="str">
            <v>-</v>
          </cell>
          <cell r="C1775" t="str">
            <v>Base brita grad.c/distr.agreg. contr. autom.greide</v>
          </cell>
          <cell r="D1775" t="str">
            <v>m³</v>
          </cell>
        </row>
        <row r="1776">
          <cell r="A1776" t="str">
            <v>5 S 02 230 50</v>
          </cell>
          <cell r="B1776" t="str">
            <v>-</v>
          </cell>
          <cell r="C1776" t="str">
            <v>Base de brita graduada BC</v>
          </cell>
          <cell r="D1776" t="str">
            <v>m³</v>
          </cell>
        </row>
        <row r="1777">
          <cell r="A1777" t="str">
            <v>5 S 02 230 51</v>
          </cell>
          <cell r="B1777" t="str">
            <v>-</v>
          </cell>
          <cell r="C1777" t="str">
            <v>Base brita grad.c/dist.agreg.contr.aut.greide BC</v>
          </cell>
          <cell r="D1777" t="str">
            <v>m³</v>
          </cell>
        </row>
        <row r="1778">
          <cell r="A1778" t="str">
            <v>5 S 02 231 00</v>
          </cell>
          <cell r="B1778" t="str">
            <v>-</v>
          </cell>
          <cell r="C1778" t="str">
            <v>Base de macadame hidraúlico</v>
          </cell>
          <cell r="D1778" t="str">
            <v>m³</v>
          </cell>
        </row>
        <row r="1779">
          <cell r="A1779" t="str">
            <v>5 S 02 231 50</v>
          </cell>
          <cell r="B1779" t="str">
            <v>-</v>
          </cell>
          <cell r="C1779" t="str">
            <v>Base de macadame hidraúlico BC</v>
          </cell>
          <cell r="D1779" t="str">
            <v>m³</v>
          </cell>
        </row>
        <row r="1780">
          <cell r="A1780" t="str">
            <v>5 S 02 240 11</v>
          </cell>
          <cell r="B1780" t="str">
            <v>-</v>
          </cell>
          <cell r="C1780" t="str">
            <v>Recomposição camada de base c/ adição de cimento</v>
          </cell>
          <cell r="D1780" t="str">
            <v>m³</v>
          </cell>
        </row>
        <row r="1781">
          <cell r="A1781" t="str">
            <v>5 S 02 241 01</v>
          </cell>
          <cell r="B1781" t="str">
            <v>-</v>
          </cell>
          <cell r="C1781" t="str">
            <v>Base de solo cimento com mistura em usina</v>
          </cell>
          <cell r="D1781" t="str">
            <v>m³</v>
          </cell>
        </row>
        <row r="1782">
          <cell r="A1782" t="str">
            <v>5 S 02 243 01</v>
          </cell>
          <cell r="B1782" t="str">
            <v>-</v>
          </cell>
          <cell r="C1782" t="str">
            <v>Sub-base solo melhorado c/cimento c/mist. em usina</v>
          </cell>
          <cell r="D1782" t="str">
            <v>m³</v>
          </cell>
        </row>
        <row r="1783">
          <cell r="A1783" t="str">
            <v>5 S 02 249 11</v>
          </cell>
          <cell r="B1783" t="str">
            <v>-</v>
          </cell>
          <cell r="C1783" t="str">
            <v>Recomp. base c/ demol. do rev. e incorp. à base</v>
          </cell>
          <cell r="D1783" t="str">
            <v>m³</v>
          </cell>
        </row>
        <row r="1784">
          <cell r="A1784" t="str">
            <v>5 S 02 300 00</v>
          </cell>
          <cell r="B1784" t="str">
            <v>-</v>
          </cell>
          <cell r="C1784" t="str">
            <v>Imprimação</v>
          </cell>
          <cell r="D1784" t="str">
            <v>m²</v>
          </cell>
          <cell r="H1784" t="str">
            <v>DNER-ES-306/97</v>
          </cell>
        </row>
        <row r="1785">
          <cell r="A1785" t="str">
            <v>5 S 02 400 00</v>
          </cell>
          <cell r="B1785" t="str">
            <v>-</v>
          </cell>
          <cell r="C1785" t="str">
            <v>Pintura de ligação</v>
          </cell>
          <cell r="D1785" t="str">
            <v>m²</v>
          </cell>
          <cell r="H1785" t="str">
            <v>DNER-ES-307/97</v>
          </cell>
        </row>
        <row r="1786">
          <cell r="A1786" t="str">
            <v>5 S 02 500 00</v>
          </cell>
          <cell r="B1786" t="str">
            <v>-</v>
          </cell>
          <cell r="C1786" t="str">
            <v>Tratamento superficial simples c/ CAP</v>
          </cell>
          <cell r="D1786" t="str">
            <v>m²</v>
          </cell>
        </row>
        <row r="1787">
          <cell r="A1787" t="str">
            <v>5 S 02 500 01</v>
          </cell>
          <cell r="B1787" t="str">
            <v>-</v>
          </cell>
          <cell r="C1787" t="str">
            <v>Tratamento superficial simples c/ emulsão</v>
          </cell>
          <cell r="D1787" t="str">
            <v>m²</v>
          </cell>
        </row>
        <row r="1788">
          <cell r="A1788" t="str">
            <v>5 S 02 500 02</v>
          </cell>
          <cell r="B1788" t="str">
            <v>-</v>
          </cell>
          <cell r="C1788" t="str">
            <v>Tratamento superficial simples c/ banho diluído</v>
          </cell>
          <cell r="D1788" t="str">
            <v>m²</v>
          </cell>
        </row>
        <row r="1789">
          <cell r="A1789" t="str">
            <v>5 S 02 500 50</v>
          </cell>
          <cell r="B1789" t="str">
            <v>-</v>
          </cell>
          <cell r="C1789" t="str">
            <v>Tratamento superficial simples c/ CAP BC</v>
          </cell>
          <cell r="D1789" t="str">
            <v>m²</v>
          </cell>
        </row>
        <row r="1790">
          <cell r="A1790" t="str">
            <v>5 S 02 500 51</v>
          </cell>
          <cell r="B1790" t="str">
            <v>-</v>
          </cell>
          <cell r="C1790" t="str">
            <v>Tratamento superficial simples c/ emulsão BC</v>
          </cell>
          <cell r="D1790" t="str">
            <v>m²</v>
          </cell>
        </row>
        <row r="1791">
          <cell r="A1791" t="str">
            <v>5 S 02 500 52</v>
          </cell>
          <cell r="B1791" t="str">
            <v>-</v>
          </cell>
          <cell r="C1791" t="str">
            <v>Tratamento superficial simples c/banho diluído BC</v>
          </cell>
          <cell r="D1791" t="str">
            <v>m²</v>
          </cell>
        </row>
        <row r="1792">
          <cell r="A1792" t="str">
            <v>5 S 02 501 00</v>
          </cell>
          <cell r="B1792" t="str">
            <v>-</v>
          </cell>
          <cell r="C1792" t="str">
            <v>Tratamento superficial duplo c/ CAP</v>
          </cell>
          <cell r="D1792" t="str">
            <v>m²</v>
          </cell>
        </row>
        <row r="1793">
          <cell r="A1793" t="str">
            <v>5 S 02 501 01</v>
          </cell>
          <cell r="B1793" t="str">
            <v>-</v>
          </cell>
          <cell r="C1793" t="str">
            <v>Tratamento superficial duplo c/ emulsão</v>
          </cell>
          <cell r="D1793" t="str">
            <v>m²</v>
          </cell>
        </row>
        <row r="1794">
          <cell r="A1794" t="str">
            <v>5 S 02 501 02</v>
          </cell>
          <cell r="B1794" t="str">
            <v>-</v>
          </cell>
          <cell r="C1794" t="str">
            <v>Tratamento superficial duplo c/ banho diluído</v>
          </cell>
          <cell r="D1794" t="str">
            <v>m²</v>
          </cell>
        </row>
        <row r="1795">
          <cell r="A1795" t="str">
            <v>5 S 02 501 50</v>
          </cell>
          <cell r="B1795" t="str">
            <v>-</v>
          </cell>
          <cell r="C1795" t="str">
            <v>Tratamento superficial duplo c/ CAP BC</v>
          </cell>
          <cell r="D1795" t="str">
            <v>m²</v>
          </cell>
        </row>
        <row r="1796">
          <cell r="A1796" t="str">
            <v>5 S 02 501 51</v>
          </cell>
          <cell r="B1796" t="str">
            <v>-</v>
          </cell>
          <cell r="C1796" t="str">
            <v>Tratamento superficial duplo c/ emulsão BC</v>
          </cell>
          <cell r="D1796" t="str">
            <v>m²</v>
          </cell>
        </row>
        <row r="1797">
          <cell r="A1797" t="str">
            <v>5 S 02 501 52</v>
          </cell>
          <cell r="B1797" t="str">
            <v>-</v>
          </cell>
          <cell r="C1797" t="str">
            <v>Tratamento superficial duplo c/banho diluído BC</v>
          </cell>
          <cell r="D1797" t="str">
            <v>m²</v>
          </cell>
        </row>
        <row r="1798">
          <cell r="A1798" t="str">
            <v>5 S 02 502 00</v>
          </cell>
          <cell r="B1798" t="str">
            <v>-</v>
          </cell>
          <cell r="C1798" t="str">
            <v>Tratamento superficial triplo c/ CAP</v>
          </cell>
          <cell r="D1798" t="str">
            <v>m²</v>
          </cell>
        </row>
        <row r="1799">
          <cell r="A1799" t="str">
            <v>5 S 02 502 01</v>
          </cell>
          <cell r="B1799" t="str">
            <v>-</v>
          </cell>
          <cell r="C1799" t="str">
            <v>Tratamento superficial triplo c/ emulsão</v>
          </cell>
          <cell r="D1799" t="str">
            <v>m²</v>
          </cell>
        </row>
        <row r="1800">
          <cell r="A1800" t="str">
            <v>5 S 02 502 02</v>
          </cell>
          <cell r="B1800" t="str">
            <v>-</v>
          </cell>
          <cell r="C1800" t="str">
            <v>Tratamento superficial triplo c/ banho diluído</v>
          </cell>
          <cell r="D1800" t="str">
            <v>m²</v>
          </cell>
        </row>
        <row r="1801">
          <cell r="A1801" t="str">
            <v>5 S 02 502 50</v>
          </cell>
          <cell r="B1801" t="str">
            <v>-</v>
          </cell>
          <cell r="C1801" t="str">
            <v>Tratamento superficial triplo c/ CAP BC</v>
          </cell>
          <cell r="D1801" t="str">
            <v>m²</v>
          </cell>
        </row>
        <row r="1802">
          <cell r="A1802" t="str">
            <v>5 S 02 502 51</v>
          </cell>
          <cell r="B1802" t="str">
            <v>-</v>
          </cell>
          <cell r="C1802" t="str">
            <v>Tratamento superficial triplo c/ emulsão BC</v>
          </cell>
          <cell r="D1802" t="str">
            <v>m²</v>
          </cell>
        </row>
        <row r="1803">
          <cell r="A1803" t="str">
            <v>5 S 02 502 52</v>
          </cell>
          <cell r="B1803" t="str">
            <v>-</v>
          </cell>
          <cell r="C1803" t="str">
            <v>Tratamento superficial triplo c/ banho diluído BC</v>
          </cell>
          <cell r="D1803" t="str">
            <v>m²</v>
          </cell>
        </row>
        <row r="1804">
          <cell r="A1804" t="str">
            <v>5 S 02 511 01</v>
          </cell>
          <cell r="B1804" t="str">
            <v>-</v>
          </cell>
          <cell r="C1804" t="str">
            <v>Micro-revestimento a frio - Microflex 0,8cm</v>
          </cell>
          <cell r="D1804" t="str">
            <v>m²</v>
          </cell>
        </row>
        <row r="1805">
          <cell r="A1805" t="str">
            <v>5 S 02 511 02</v>
          </cell>
          <cell r="B1805" t="str">
            <v>-</v>
          </cell>
          <cell r="C1805" t="str">
            <v>Micro-revestimento a frio - Microflex 1,5 cm</v>
          </cell>
          <cell r="D1805" t="str">
            <v>m²</v>
          </cell>
        </row>
        <row r="1806">
          <cell r="A1806" t="str">
            <v>5 S 02 511 03</v>
          </cell>
          <cell r="B1806" t="str">
            <v>-</v>
          </cell>
          <cell r="C1806" t="str">
            <v>Micro-revestimento a frio - Microflex 2,0 cm</v>
          </cell>
          <cell r="D1806" t="str">
            <v>m²</v>
          </cell>
        </row>
        <row r="1807">
          <cell r="A1807" t="str">
            <v>5 S 02 511 04</v>
          </cell>
          <cell r="B1807" t="str">
            <v>-</v>
          </cell>
          <cell r="C1807" t="str">
            <v>Micro-revestimento a frio - Microflex - 2,5 cm</v>
          </cell>
          <cell r="D1807" t="str">
            <v>m²</v>
          </cell>
        </row>
        <row r="1808">
          <cell r="A1808" t="str">
            <v>5 S 02 511 51</v>
          </cell>
          <cell r="B1808" t="str">
            <v>-</v>
          </cell>
          <cell r="C1808" t="str">
            <v>Micro-revestimento a frio - Microflex 0,8cm BC</v>
          </cell>
          <cell r="D1808" t="str">
            <v>m²</v>
          </cell>
        </row>
        <row r="1809">
          <cell r="A1809" t="str">
            <v>5 S 02 511 52</v>
          </cell>
          <cell r="B1809" t="str">
            <v>-</v>
          </cell>
          <cell r="C1809" t="str">
            <v>Micro-revestimento a frio - Microflex 1,5 cm BC</v>
          </cell>
          <cell r="D1809" t="str">
            <v>m²</v>
          </cell>
        </row>
        <row r="1810">
          <cell r="A1810" t="str">
            <v>5 S 02 511 53</v>
          </cell>
          <cell r="B1810" t="str">
            <v>-</v>
          </cell>
          <cell r="C1810" t="str">
            <v>Micro-revestimento a frio - Microflex 2,0 cm BC</v>
          </cell>
          <cell r="D1810" t="str">
            <v>m²</v>
          </cell>
        </row>
        <row r="1811">
          <cell r="A1811" t="str">
            <v>5 S 02 511 54</v>
          </cell>
          <cell r="B1811" t="str">
            <v>-</v>
          </cell>
          <cell r="C1811" t="str">
            <v>Micro-revestimento a frio-Microflex-2,5 cm BC</v>
          </cell>
          <cell r="D1811" t="str">
            <v>m²</v>
          </cell>
        </row>
        <row r="1812">
          <cell r="A1812" t="str">
            <v>5 S 02 512 01</v>
          </cell>
          <cell r="B1812" t="str">
            <v>-</v>
          </cell>
          <cell r="C1812" t="str">
            <v>Lama asfáltica fina (granulometrias I e II)</v>
          </cell>
          <cell r="D1812" t="str">
            <v>m²</v>
          </cell>
        </row>
        <row r="1813">
          <cell r="A1813" t="str">
            <v>5 S 02 512 02</v>
          </cell>
          <cell r="B1813" t="str">
            <v>-</v>
          </cell>
          <cell r="C1813" t="str">
            <v>Lama asfáltica grossa (granulometrias III e IV)</v>
          </cell>
          <cell r="D1813" t="str">
            <v>m²</v>
          </cell>
        </row>
        <row r="1814">
          <cell r="A1814" t="str">
            <v>5 S 02 512 51</v>
          </cell>
          <cell r="B1814" t="str">
            <v>-</v>
          </cell>
          <cell r="C1814" t="str">
            <v>Lama asfáltica fina (granulometrias I e II) AC/BC</v>
          </cell>
          <cell r="D1814" t="str">
            <v>m²</v>
          </cell>
        </row>
        <row r="1815">
          <cell r="A1815" t="str">
            <v>5 S 02 512 52</v>
          </cell>
          <cell r="B1815" t="str">
            <v>-</v>
          </cell>
          <cell r="C1815" t="str">
            <v>Lama asfált.grossa (granulometrias III e IV) AC/BC</v>
          </cell>
          <cell r="D1815" t="str">
            <v>m²</v>
          </cell>
        </row>
        <row r="1816">
          <cell r="A1816" t="str">
            <v>5 S 02 530 00</v>
          </cell>
          <cell r="B1816" t="str">
            <v>-</v>
          </cell>
          <cell r="C1816" t="str">
            <v>Pré-misturado a frio</v>
          </cell>
          <cell r="D1816" t="str">
            <v>m³</v>
          </cell>
        </row>
        <row r="1817">
          <cell r="A1817" t="str">
            <v>5 S 02 530 50</v>
          </cell>
          <cell r="B1817" t="str">
            <v>-</v>
          </cell>
          <cell r="C1817" t="str">
            <v>Pré-misturado a frio AC/BC</v>
          </cell>
          <cell r="D1817" t="str">
            <v>m³</v>
          </cell>
        </row>
        <row r="1818">
          <cell r="A1818" t="str">
            <v>5 S 02 531 00</v>
          </cell>
          <cell r="B1818" t="str">
            <v>-</v>
          </cell>
          <cell r="C1818" t="str">
            <v>Macadame betuminoso por penetração</v>
          </cell>
          <cell r="D1818" t="str">
            <v>m³</v>
          </cell>
        </row>
        <row r="1819">
          <cell r="A1819" t="str">
            <v>5 S 02 531 50</v>
          </cell>
          <cell r="B1819" t="str">
            <v>-</v>
          </cell>
          <cell r="C1819" t="str">
            <v>Macadame betuminoso por penetração BC</v>
          </cell>
          <cell r="D1819" t="str">
            <v>m³</v>
          </cell>
        </row>
        <row r="1820">
          <cell r="A1820" t="str">
            <v>5 S 02 532 00</v>
          </cell>
          <cell r="B1820" t="str">
            <v>-</v>
          </cell>
          <cell r="C1820" t="str">
            <v>Areia-asfalto a quente</v>
          </cell>
          <cell r="D1820" t="str">
            <v>t</v>
          </cell>
        </row>
        <row r="1821">
          <cell r="A1821" t="str">
            <v>5 S 02 532 50</v>
          </cell>
          <cell r="B1821" t="str">
            <v>-</v>
          </cell>
          <cell r="C1821" t="str">
            <v>Areia-asfalto a quente AC</v>
          </cell>
          <cell r="D1821" t="str">
            <v>t</v>
          </cell>
        </row>
        <row r="1822">
          <cell r="A1822" t="str">
            <v>5 S 02 540 01</v>
          </cell>
          <cell r="B1822" t="str">
            <v>-</v>
          </cell>
          <cell r="C1822" t="str">
            <v>Conc. betumin.usinado a quente - capa de rolamento</v>
          </cell>
          <cell r="D1822" t="str">
            <v>t</v>
          </cell>
        </row>
        <row r="1823">
          <cell r="A1823" t="str">
            <v>5 S 02 540 02</v>
          </cell>
          <cell r="B1823" t="str">
            <v>-</v>
          </cell>
          <cell r="C1823" t="str">
            <v>Concreto betuminoso usinado a quente - binder</v>
          </cell>
          <cell r="D1823" t="str">
            <v>t</v>
          </cell>
        </row>
        <row r="1824">
          <cell r="A1824" t="str">
            <v>5 S 02 540 12</v>
          </cell>
          <cell r="B1824" t="str">
            <v>-</v>
          </cell>
          <cell r="C1824" t="str">
            <v>CBUQ reciclado em usina fixa</v>
          </cell>
          <cell r="D1824" t="str">
            <v>t</v>
          </cell>
        </row>
        <row r="1825">
          <cell r="A1825" t="str">
            <v>5 S 02 540 51</v>
          </cell>
          <cell r="B1825" t="str">
            <v>-</v>
          </cell>
          <cell r="C1825" t="str">
            <v>CBUQ -capa de rolamento AC/BC</v>
          </cell>
          <cell r="D1825" t="str">
            <v>t</v>
          </cell>
        </row>
        <row r="1826">
          <cell r="A1826" t="str">
            <v>5 S 02 540 52</v>
          </cell>
          <cell r="B1826" t="str">
            <v>-</v>
          </cell>
          <cell r="C1826" t="str">
            <v>CBUQ -binder AC/BC</v>
          </cell>
          <cell r="D1826" t="str">
            <v>t</v>
          </cell>
        </row>
        <row r="1827">
          <cell r="A1827" t="str">
            <v>5 S 02 540 62</v>
          </cell>
          <cell r="B1827" t="str">
            <v>-</v>
          </cell>
          <cell r="C1827" t="str">
            <v>CBUQ reciclado em usina fixa AC/BC</v>
          </cell>
          <cell r="D1827" t="str">
            <v>t</v>
          </cell>
        </row>
        <row r="1828">
          <cell r="A1828" t="str">
            <v>5 S 02 600 00</v>
          </cell>
          <cell r="B1828" t="str">
            <v>-</v>
          </cell>
          <cell r="C1828" t="str">
            <v>Manta sintét. p/ recap.asfál.- fornec. e aplicação</v>
          </cell>
          <cell r="D1828" t="str">
            <v>m²</v>
          </cell>
        </row>
        <row r="1829">
          <cell r="A1829" t="str">
            <v>5 S 02 607 00</v>
          </cell>
          <cell r="B1829" t="str">
            <v>-</v>
          </cell>
          <cell r="C1829" t="str">
            <v>Concreto cimento portland c/ equip. pequeno porte</v>
          </cell>
          <cell r="D1829" t="str">
            <v>m³</v>
          </cell>
        </row>
        <row r="1830">
          <cell r="A1830" t="str">
            <v>5 S 02 607 50</v>
          </cell>
          <cell r="B1830" t="str">
            <v>-</v>
          </cell>
          <cell r="C1830" t="str">
            <v>Concr.cimento portland c/equip.pequeno porte AC/BC</v>
          </cell>
          <cell r="D1830" t="str">
            <v>m³</v>
          </cell>
        </row>
        <row r="1831">
          <cell r="A1831" t="str">
            <v>5 S 02 702 00</v>
          </cell>
          <cell r="B1831" t="str">
            <v>-</v>
          </cell>
          <cell r="C1831" t="str">
            <v>Limpeza e enchimento de junta de pavimento de conc</v>
          </cell>
          <cell r="D1831" t="str">
            <v>m</v>
          </cell>
        </row>
        <row r="1832">
          <cell r="A1832" t="str">
            <v>5 S 02 905 00</v>
          </cell>
          <cell r="B1832" t="str">
            <v>-</v>
          </cell>
          <cell r="C1832" t="str">
            <v>Remoção mecanizada de revestimento betuminoso</v>
          </cell>
          <cell r="D1832" t="str">
            <v>m³</v>
          </cell>
          <cell r="H1832" t="str">
            <v>DNER-ES-321/97</v>
          </cell>
        </row>
        <row r="1833">
          <cell r="A1833" t="str">
            <v>5 S 02 905 01</v>
          </cell>
          <cell r="B1833" t="str">
            <v>-</v>
          </cell>
          <cell r="C1833" t="str">
            <v>Remoção manual de revestimento betuminoso</v>
          </cell>
          <cell r="D1833" t="str">
            <v>m³</v>
          </cell>
          <cell r="H1833" t="str">
            <v>DNER-ES-321/97</v>
          </cell>
        </row>
        <row r="1834">
          <cell r="A1834" t="str">
            <v>5 S 02 906 00</v>
          </cell>
          <cell r="B1834" t="str">
            <v>-</v>
          </cell>
          <cell r="C1834" t="str">
            <v>Remoção mecanizada da camada granular pavimento</v>
          </cell>
          <cell r="D1834" t="str">
            <v>m³</v>
          </cell>
          <cell r="H1834" t="str">
            <v>DNER-ES-321/97</v>
          </cell>
        </row>
        <row r="1835">
          <cell r="A1835" t="str">
            <v>5 S 02 906 01</v>
          </cell>
          <cell r="B1835" t="str">
            <v>-</v>
          </cell>
          <cell r="C1835" t="str">
            <v>Remoção manual da camada granular do pavimento</v>
          </cell>
          <cell r="D1835" t="str">
            <v>m³</v>
          </cell>
          <cell r="H1835" t="str">
            <v>DNER-ES-321/97</v>
          </cell>
        </row>
        <row r="1836">
          <cell r="A1836" t="str">
            <v>5 S 02 907 00</v>
          </cell>
          <cell r="B1836" t="str">
            <v>-</v>
          </cell>
          <cell r="C1836" t="str">
            <v>Remoção mecanizada material de baixa capac.suporte</v>
          </cell>
          <cell r="D1836" t="str">
            <v>m³</v>
          </cell>
          <cell r="H1836" t="str">
            <v>DNER-ES-321/97</v>
          </cell>
        </row>
        <row r="1837">
          <cell r="A1837" t="str">
            <v>5 S 02 907 01</v>
          </cell>
          <cell r="B1837" t="str">
            <v>-</v>
          </cell>
          <cell r="C1837" t="str">
            <v>Remoção manual de material de baixa capac.suporte</v>
          </cell>
          <cell r="D1837" t="str">
            <v>m³</v>
          </cell>
          <cell r="H1837" t="str">
            <v>DNER-ES-321/97</v>
          </cell>
        </row>
        <row r="1838">
          <cell r="A1838" t="str">
            <v>5 S 02 908 00</v>
          </cell>
          <cell r="B1838" t="str">
            <v>-</v>
          </cell>
          <cell r="C1838" t="str">
            <v>Arrancamento e remoção de paralelepípedos</v>
          </cell>
          <cell r="D1838" t="str">
            <v>m²</v>
          </cell>
        </row>
        <row r="1839">
          <cell r="A1839" t="str">
            <v>5 S 02 909 00</v>
          </cell>
          <cell r="B1839" t="str">
            <v>-</v>
          </cell>
          <cell r="C1839" t="str">
            <v>Arrancamento e remoção de meios-fios</v>
          </cell>
          <cell r="D1839" t="str">
            <v>m³</v>
          </cell>
        </row>
        <row r="1840">
          <cell r="A1840" t="str">
            <v>5 S 02 990 11</v>
          </cell>
          <cell r="B1840" t="str">
            <v>-</v>
          </cell>
          <cell r="C1840" t="str">
            <v>Fresagem contínua do revest. betuminoso</v>
          </cell>
          <cell r="D1840" t="str">
            <v>m³</v>
          </cell>
        </row>
        <row r="1841">
          <cell r="A1841" t="str">
            <v>5 S 02 990 12</v>
          </cell>
          <cell r="B1841" t="str">
            <v>-</v>
          </cell>
          <cell r="C1841" t="str">
            <v>Fresagem descontínua revest. betuminoso</v>
          </cell>
          <cell r="D1841" t="str">
            <v>m³</v>
          </cell>
        </row>
        <row r="1842">
          <cell r="A1842" t="str">
            <v>5 S 04 300 16</v>
          </cell>
          <cell r="B1842" t="str">
            <v>-</v>
          </cell>
          <cell r="C1842" t="str">
            <v>Bueiro met. chapas múltiplas D=1,60m galv.</v>
          </cell>
          <cell r="D1842" t="str">
            <v>m</v>
          </cell>
        </row>
        <row r="1843">
          <cell r="A1843" t="str">
            <v>5 S 04 300 20</v>
          </cell>
          <cell r="B1843" t="str">
            <v>-</v>
          </cell>
          <cell r="C1843" t="str">
            <v>Bueiro met. chapas múltiplas D=2,00m galv.</v>
          </cell>
          <cell r="D1843" t="str">
            <v>m</v>
          </cell>
        </row>
        <row r="1844">
          <cell r="A1844" t="str">
            <v>5 S 04 300 66</v>
          </cell>
          <cell r="B1844" t="str">
            <v>-</v>
          </cell>
          <cell r="C1844" t="str">
            <v>Bueiro met. chapas múltiplas D=1,60m galv. BC</v>
          </cell>
          <cell r="D1844" t="str">
            <v>m</v>
          </cell>
        </row>
        <row r="1845">
          <cell r="A1845" t="str">
            <v>5 S 04 300 70</v>
          </cell>
          <cell r="B1845" t="str">
            <v>-</v>
          </cell>
          <cell r="C1845" t="str">
            <v>Bueiro met. chapas múltiplas D=2,00m galv. BC</v>
          </cell>
          <cell r="D1845" t="str">
            <v>m</v>
          </cell>
        </row>
        <row r="1846">
          <cell r="A1846" t="str">
            <v>5 S 04 301 16</v>
          </cell>
          <cell r="B1846" t="str">
            <v>-</v>
          </cell>
          <cell r="C1846" t="str">
            <v>Bueiro met. chapas múltiplas D=1,60m rev. epoxy</v>
          </cell>
          <cell r="D1846" t="str">
            <v>m</v>
          </cell>
        </row>
        <row r="1847">
          <cell r="A1847" t="str">
            <v>5 S 04 301 20</v>
          </cell>
          <cell r="B1847" t="str">
            <v>-</v>
          </cell>
          <cell r="C1847" t="str">
            <v>Bueiro met. chapas múltiplas D=2,00m rev. epoxy</v>
          </cell>
          <cell r="D1847" t="str">
            <v>m</v>
          </cell>
        </row>
        <row r="1848">
          <cell r="A1848" t="str">
            <v>5 S 04 301 66</v>
          </cell>
          <cell r="B1848" t="str">
            <v>-</v>
          </cell>
          <cell r="C1848" t="str">
            <v>Bueiro met. chapas múlt. D=1,60m rev. epoxy BC</v>
          </cell>
          <cell r="D1848" t="str">
            <v>m</v>
          </cell>
        </row>
        <row r="1849">
          <cell r="A1849" t="str">
            <v>5 S 04 301 70</v>
          </cell>
          <cell r="B1849" t="str">
            <v>-</v>
          </cell>
          <cell r="C1849" t="str">
            <v>Bueiro met. chapas múlt. D=2,00m rev. epoxy BC</v>
          </cell>
          <cell r="D1849" t="str">
            <v>m</v>
          </cell>
        </row>
        <row r="1850">
          <cell r="A1850" t="str">
            <v>5 S 04 310 12</v>
          </cell>
          <cell r="B1850" t="str">
            <v>-</v>
          </cell>
          <cell r="C1850" t="str">
            <v>Bueiro met. s/interrupção traf. D=1,20m galv.</v>
          </cell>
          <cell r="D1850" t="str">
            <v>m</v>
          </cell>
        </row>
        <row r="1851">
          <cell r="A1851" t="str">
            <v>5 S 04 310 16</v>
          </cell>
          <cell r="B1851" t="str">
            <v>-</v>
          </cell>
          <cell r="C1851" t="str">
            <v>Bueiro met. s/ interrup. de tráf. D=1,60m galv.</v>
          </cell>
          <cell r="D1851" t="str">
            <v>m</v>
          </cell>
        </row>
        <row r="1852">
          <cell r="A1852" t="str">
            <v>5 S 04 310 20</v>
          </cell>
          <cell r="B1852" t="str">
            <v>-</v>
          </cell>
          <cell r="C1852" t="str">
            <v>Bueiro met. s/ interrup. de tráf. D=2,00m galv.</v>
          </cell>
          <cell r="D1852" t="str">
            <v>m</v>
          </cell>
        </row>
        <row r="1853">
          <cell r="A1853" t="str">
            <v>5 S 04 311 12</v>
          </cell>
          <cell r="B1853" t="str">
            <v>-</v>
          </cell>
          <cell r="C1853" t="str">
            <v>Bueiro met. s/interrupção traf. D=1,20m rev. epoxy</v>
          </cell>
          <cell r="D1853" t="str">
            <v>m</v>
          </cell>
        </row>
        <row r="1854">
          <cell r="A1854" t="str">
            <v>5 S 04 311 16</v>
          </cell>
          <cell r="B1854" t="str">
            <v>-</v>
          </cell>
          <cell r="C1854" t="str">
            <v>Bueiro met.s/interrupção traf. D=1,60 m rev.epoxy</v>
          </cell>
          <cell r="D1854" t="str">
            <v>m</v>
          </cell>
        </row>
        <row r="1855">
          <cell r="A1855" t="str">
            <v>5 S 04 311 20</v>
          </cell>
          <cell r="B1855" t="str">
            <v>-</v>
          </cell>
          <cell r="C1855" t="str">
            <v>Bueiro met.s/interrupção tráf. D=2,00 m rev. epoxy</v>
          </cell>
          <cell r="D1855" t="str">
            <v>m</v>
          </cell>
        </row>
        <row r="1856">
          <cell r="A1856" t="str">
            <v>5 S 04 999 01</v>
          </cell>
          <cell r="B1856" t="str">
            <v>-</v>
          </cell>
          <cell r="C1856" t="str">
            <v>Remoção de bueiros existentes</v>
          </cell>
          <cell r="D1856" t="str">
            <v>m</v>
          </cell>
        </row>
        <row r="1857">
          <cell r="A1857" t="str">
            <v>5 S 04 999 04</v>
          </cell>
          <cell r="B1857" t="str">
            <v>-</v>
          </cell>
          <cell r="C1857" t="str">
            <v>Restauração de disp. danif. com concr. fck=12 MPa</v>
          </cell>
          <cell r="D1857" t="str">
            <v>m³</v>
          </cell>
        </row>
        <row r="1858">
          <cell r="A1858" t="str">
            <v>5 S 04 999 07</v>
          </cell>
          <cell r="B1858" t="str">
            <v>-</v>
          </cell>
          <cell r="C1858" t="str">
            <v>Demolição de dispositivos de concreto simples</v>
          </cell>
          <cell r="D1858" t="str">
            <v>m³</v>
          </cell>
        </row>
        <row r="1859">
          <cell r="A1859" t="str">
            <v>5 S 04 999 08</v>
          </cell>
          <cell r="B1859" t="str">
            <v>-</v>
          </cell>
          <cell r="C1859" t="str">
            <v>Demolição de dispositivos de concreto armado</v>
          </cell>
          <cell r="D1859" t="str">
            <v>m³</v>
          </cell>
        </row>
        <row r="1860">
          <cell r="A1860" t="str">
            <v>5 S 04 999 54</v>
          </cell>
          <cell r="B1860" t="str">
            <v>-</v>
          </cell>
          <cell r="C1860" t="str">
            <v>Restaur.de disp.danif.com concr. fck=12 MPa AC/BC</v>
          </cell>
          <cell r="D1860" t="str">
            <v>m³</v>
          </cell>
        </row>
        <row r="1861">
          <cell r="A1861" t="str">
            <v>5 S 05 100 00</v>
          </cell>
          <cell r="B1861" t="str">
            <v>-</v>
          </cell>
          <cell r="C1861" t="str">
            <v>Enleivamento</v>
          </cell>
          <cell r="D1861" t="str">
            <v>m²</v>
          </cell>
        </row>
        <row r="1862">
          <cell r="A1862" t="str">
            <v>5 S 05 102 00</v>
          </cell>
          <cell r="B1862" t="str">
            <v>-</v>
          </cell>
          <cell r="C1862" t="str">
            <v>Hidrossemeadura</v>
          </cell>
          <cell r="D1862" t="str">
            <v>m²</v>
          </cell>
        </row>
        <row r="1863">
          <cell r="A1863" t="str">
            <v>5 S 05 300 01</v>
          </cell>
          <cell r="B1863" t="str">
            <v>-</v>
          </cell>
          <cell r="C1863" t="str">
            <v>Alvenaria de pedra arrumada</v>
          </cell>
          <cell r="D1863" t="str">
            <v>m³</v>
          </cell>
        </row>
        <row r="1864">
          <cell r="A1864" t="str">
            <v>5 S 05 300 02</v>
          </cell>
          <cell r="B1864" t="str">
            <v>-</v>
          </cell>
          <cell r="C1864" t="str">
            <v>Enrocamento de pedra jogada</v>
          </cell>
          <cell r="D1864" t="str">
            <v>m³</v>
          </cell>
        </row>
        <row r="1865">
          <cell r="A1865" t="str">
            <v>5 S 05 301 00</v>
          </cell>
          <cell r="B1865" t="str">
            <v>-</v>
          </cell>
          <cell r="C1865" t="str">
            <v>Alvenaria de pedra argamassada</v>
          </cell>
          <cell r="D1865" t="str">
            <v>m³</v>
          </cell>
        </row>
        <row r="1866">
          <cell r="A1866" t="str">
            <v>5 S 05 301 50</v>
          </cell>
          <cell r="B1866" t="str">
            <v>-</v>
          </cell>
          <cell r="C1866" t="str">
            <v>Alvenaria de pedra argamassada AC/PC</v>
          </cell>
          <cell r="D1866" t="str">
            <v>m³</v>
          </cell>
        </row>
        <row r="1867">
          <cell r="A1867" t="str">
            <v>5 S 05 302 01</v>
          </cell>
          <cell r="B1867" t="str">
            <v>-</v>
          </cell>
          <cell r="C1867" t="str">
            <v>Muro de gabião tipo caixa</v>
          </cell>
          <cell r="D1867" t="str">
            <v>m³</v>
          </cell>
        </row>
        <row r="1868">
          <cell r="A1868" t="str">
            <v>5 S 05 303 01</v>
          </cell>
          <cell r="B1868" t="str">
            <v>-</v>
          </cell>
          <cell r="C1868" t="str">
            <v>Terra armada - ECE - greide 0,0&lt;h&lt;6,00m</v>
          </cell>
          <cell r="D1868" t="str">
            <v>m²</v>
          </cell>
        </row>
        <row r="1869">
          <cell r="A1869" t="str">
            <v>5 S 05 303 02</v>
          </cell>
          <cell r="B1869" t="str">
            <v>-</v>
          </cell>
          <cell r="C1869" t="str">
            <v>Terra armada - ECE - greide 6,0&lt;h&lt;9,00</v>
          </cell>
          <cell r="D1869" t="str">
            <v>m²</v>
          </cell>
        </row>
        <row r="1870">
          <cell r="A1870" t="str">
            <v>5 S 05 303 03</v>
          </cell>
          <cell r="B1870" t="str">
            <v>-</v>
          </cell>
          <cell r="C1870" t="str">
            <v>Terra armada - ECE - greide 9,0&lt;h&lt;12,00m</v>
          </cell>
          <cell r="D1870" t="str">
            <v>m²</v>
          </cell>
        </row>
        <row r="1871">
          <cell r="A1871" t="str">
            <v>5 S 05 303 04</v>
          </cell>
          <cell r="B1871" t="str">
            <v>-</v>
          </cell>
          <cell r="C1871" t="str">
            <v>Terra armada - ECE - pé de talude 0,0&lt;h&lt;6,00m</v>
          </cell>
          <cell r="D1871" t="str">
            <v>m²</v>
          </cell>
        </row>
        <row r="1872">
          <cell r="A1872" t="str">
            <v>5 S 05 303 05</v>
          </cell>
          <cell r="B1872" t="str">
            <v>-</v>
          </cell>
          <cell r="C1872" t="str">
            <v>Terra armada - ECE - pé de talude 6,0&lt;h&lt;9,00m</v>
          </cell>
          <cell r="D1872" t="str">
            <v>m²</v>
          </cell>
        </row>
        <row r="1873">
          <cell r="A1873" t="str">
            <v>5 S 05 303 06</v>
          </cell>
          <cell r="B1873" t="str">
            <v>-</v>
          </cell>
          <cell r="C1873" t="str">
            <v>Terra armada - ECE - pé de talude 9,0&lt;h&lt;12,00m</v>
          </cell>
          <cell r="D1873" t="str">
            <v>m²</v>
          </cell>
        </row>
        <row r="1874">
          <cell r="A1874" t="str">
            <v>5 S 05 303 07</v>
          </cell>
          <cell r="B1874" t="str">
            <v>-</v>
          </cell>
          <cell r="C1874" t="str">
            <v>Terra armada - ECE - encontro portante 0,0&lt;h&lt;6,0m</v>
          </cell>
          <cell r="D1874" t="str">
            <v>m²</v>
          </cell>
        </row>
        <row r="1875">
          <cell r="A1875" t="str">
            <v>5 S 05 303 08</v>
          </cell>
          <cell r="B1875" t="str">
            <v>-</v>
          </cell>
          <cell r="C1875" t="str">
            <v>Terra armada - ECE - encontro portante 6,0&lt;h&lt;9,00m</v>
          </cell>
          <cell r="D1875" t="str">
            <v>m²</v>
          </cell>
        </row>
        <row r="1876">
          <cell r="A1876" t="str">
            <v>5 S 05 303 09</v>
          </cell>
          <cell r="B1876" t="str">
            <v>-</v>
          </cell>
          <cell r="C1876" t="str">
            <v>Escamas de concreto armado para terra armada</v>
          </cell>
          <cell r="D1876" t="str">
            <v>m³</v>
          </cell>
        </row>
        <row r="1877">
          <cell r="A1877" t="str">
            <v>5 S 05 303 10</v>
          </cell>
          <cell r="B1877" t="str">
            <v>-</v>
          </cell>
          <cell r="C1877" t="str">
            <v>Conc. de soleira e arrem. de maciço de terra arm.</v>
          </cell>
          <cell r="D1877" t="str">
            <v>m³</v>
          </cell>
        </row>
        <row r="1878">
          <cell r="A1878" t="str">
            <v>5 S 05 303 11</v>
          </cell>
          <cell r="B1878" t="str">
            <v>-</v>
          </cell>
          <cell r="C1878" t="str">
            <v>Montagem de maciço terra armada</v>
          </cell>
          <cell r="D1878" t="str">
            <v>m²</v>
          </cell>
        </row>
        <row r="1879">
          <cell r="A1879" t="str">
            <v>5 S 05 303 59</v>
          </cell>
          <cell r="B1879" t="str">
            <v>-</v>
          </cell>
          <cell r="C1879" t="str">
            <v>Escamas de concreto armado para terra armada AC/BC</v>
          </cell>
          <cell r="D1879" t="str">
            <v>m³</v>
          </cell>
        </row>
        <row r="1880">
          <cell r="A1880" t="str">
            <v>5 S 05 303 60</v>
          </cell>
          <cell r="B1880" t="str">
            <v>-</v>
          </cell>
          <cell r="C1880" t="str">
            <v>Concr. soleira arremate de maciço terra arm. AC/BC</v>
          </cell>
          <cell r="D1880" t="str">
            <v>m³</v>
          </cell>
        </row>
        <row r="1881">
          <cell r="A1881" t="str">
            <v>5 S 05 340 01</v>
          </cell>
          <cell r="B1881" t="str">
            <v>-</v>
          </cell>
          <cell r="C1881" t="str">
            <v>Execução cortina atirantada conc.armado fck=15 MPa</v>
          </cell>
          <cell r="D1881" t="str">
            <v>m³</v>
          </cell>
        </row>
        <row r="1882">
          <cell r="A1882" t="str">
            <v>5 S 05 340 51</v>
          </cell>
          <cell r="B1882" t="str">
            <v>-</v>
          </cell>
          <cell r="C1882" t="str">
            <v>Exec.cortina atirant.concr.armado fck=15 MPa AC/BC</v>
          </cell>
          <cell r="D1882" t="str">
            <v>m³</v>
          </cell>
        </row>
        <row r="1883">
          <cell r="A1883" t="str">
            <v>5 S 05 900 01</v>
          </cell>
          <cell r="B1883" t="str">
            <v>-</v>
          </cell>
          <cell r="C1883" t="str">
            <v>Execução tirante protendido cortina atirantada</v>
          </cell>
          <cell r="D1883" t="str">
            <v>m</v>
          </cell>
        </row>
        <row r="1884">
          <cell r="A1884" t="str">
            <v>5 S 06 400 01</v>
          </cell>
          <cell r="B1884" t="str">
            <v>-</v>
          </cell>
          <cell r="C1884" t="str">
            <v>Cercas arame farp. c/ mourão conc. seção quadr.</v>
          </cell>
          <cell r="D1884" t="str">
            <v>m</v>
          </cell>
        </row>
        <row r="1885">
          <cell r="A1885" t="str">
            <v>5 S 06 400 02</v>
          </cell>
          <cell r="B1885" t="str">
            <v>-</v>
          </cell>
          <cell r="C1885" t="str">
            <v>Cerca arame farp. c/ mourão de conc. seção triang</v>
          </cell>
          <cell r="D1885" t="str">
            <v>m</v>
          </cell>
        </row>
        <row r="1886">
          <cell r="A1886" t="str">
            <v>5 S 06 400 51</v>
          </cell>
          <cell r="B1886" t="str">
            <v>-</v>
          </cell>
          <cell r="C1886" t="str">
            <v>Cercas arame farp. c/mourão conc.seção quadr.AC/BC</v>
          </cell>
          <cell r="D1886" t="str">
            <v>m</v>
          </cell>
        </row>
        <row r="1887">
          <cell r="A1887" t="str">
            <v>5 S 06 400 52</v>
          </cell>
          <cell r="B1887" t="str">
            <v>-</v>
          </cell>
          <cell r="C1887" t="str">
            <v>Cerca arame farp. c/mourão concr.sec. triang.AC/BC</v>
          </cell>
          <cell r="D1887" t="str">
            <v>m</v>
          </cell>
        </row>
        <row r="1888">
          <cell r="A1888" t="str">
            <v>5 S 06 410 00</v>
          </cell>
          <cell r="B1888" t="str">
            <v>-</v>
          </cell>
          <cell r="C1888" t="str">
            <v>Cercas arame farpado com suporte madeira</v>
          </cell>
          <cell r="D1888" t="str">
            <v>m</v>
          </cell>
        </row>
        <row r="1889">
          <cell r="A1889" t="str">
            <v>5 S 09 001 07</v>
          </cell>
          <cell r="B1889" t="str">
            <v>-</v>
          </cell>
          <cell r="C1889" t="str">
            <v>Transporte local em rodov. não pavim.</v>
          </cell>
          <cell r="D1889" t="str">
            <v>tkm</v>
          </cell>
        </row>
        <row r="1890">
          <cell r="A1890" t="str">
            <v>5 S 09 001 90</v>
          </cell>
          <cell r="B1890" t="str">
            <v>-</v>
          </cell>
          <cell r="C1890" t="str">
            <v>Transporte comercial c/ carroc. rodov. não pav.</v>
          </cell>
          <cell r="D1890" t="str">
            <v>tkm</v>
          </cell>
        </row>
        <row r="1891">
          <cell r="A1891" t="str">
            <v>5 S 09 001 91</v>
          </cell>
          <cell r="B1891" t="str">
            <v>-</v>
          </cell>
          <cell r="C1891" t="str">
            <v>Transporte comercial c/ basc. 10m3 rod. não pav.</v>
          </cell>
          <cell r="D1891" t="str">
            <v>tkm</v>
          </cell>
        </row>
        <row r="1892">
          <cell r="A1892" t="str">
            <v>5 S 09 002 07</v>
          </cell>
          <cell r="B1892" t="str">
            <v>-</v>
          </cell>
          <cell r="C1892" t="str">
            <v>Transporte local em rodov. pavim.</v>
          </cell>
          <cell r="D1892" t="str">
            <v>tkm</v>
          </cell>
        </row>
        <row r="1893">
          <cell r="A1893" t="str">
            <v>5 S 09 002 90</v>
          </cell>
          <cell r="B1893" t="str">
            <v>-</v>
          </cell>
          <cell r="C1893" t="str">
            <v>Transporte comercial c/ carroceria rodov. pav.</v>
          </cell>
          <cell r="D1893" t="str">
            <v>tkm</v>
          </cell>
        </row>
        <row r="1894">
          <cell r="A1894" t="str">
            <v>5 S 09 002 91</v>
          </cell>
          <cell r="B1894" t="str">
            <v>-</v>
          </cell>
          <cell r="C1894" t="str">
            <v>Transporte comercial c/ basc. 10m3 rod. pav.</v>
          </cell>
          <cell r="D1894" t="str">
            <v>tkm</v>
          </cell>
        </row>
        <row r="1896">
          <cell r="A1896" t="str">
            <v>DNIT - Sistema de Custos Rodoviários</v>
          </cell>
          <cell r="D1896" t="str">
            <v>Sicro2</v>
          </cell>
        </row>
        <row r="1897">
          <cell r="A1897" t="str">
            <v>Outros</v>
          </cell>
          <cell r="D1897" t="str">
            <v>Minas Gerais</v>
          </cell>
        </row>
        <row r="1898">
          <cell r="A1898" t="str">
            <v>Resumo dos Custos Unitários de Referência: Maio de 2005</v>
          </cell>
          <cell r="D1898" t="str">
            <v>RCtR0330</v>
          </cell>
        </row>
        <row r="1900">
          <cell r="C1900" t="str">
            <v>FORNECIMENTO DE MATERIAL BETUMINOSO</v>
          </cell>
        </row>
        <row r="1901">
          <cell r="B1901" t="str">
            <v>-</v>
          </cell>
          <cell r="C1901" t="str">
            <v>Fornecimento de CAP-20 Com 4,5% de Polímero</v>
          </cell>
          <cell r="D1901" t="str">
            <v>t</v>
          </cell>
          <cell r="H1901" t="str">
            <v>EC-P-01</v>
          </cell>
        </row>
        <row r="1902">
          <cell r="B1902" t="str">
            <v>-</v>
          </cell>
          <cell r="C1902" t="str">
            <v>Fornecimento de Asfalto Diluido Tipo CM-30</v>
          </cell>
          <cell r="D1902" t="str">
            <v>t</v>
          </cell>
          <cell r="H1902" t="str">
            <v>EC-P-01</v>
          </cell>
        </row>
        <row r="1903">
          <cell r="B1903" t="str">
            <v>-</v>
          </cell>
          <cell r="C1903" t="str">
            <v>Fornecimeto de Emulsão Asfáltica RR-C</v>
          </cell>
          <cell r="D1903" t="str">
            <v>t</v>
          </cell>
          <cell r="H1903" t="str">
            <v>EC-P-01</v>
          </cell>
        </row>
        <row r="1905">
          <cell r="C1905" t="str">
            <v>TRANSPORTE DE MATERIAL BETUMINOSO</v>
          </cell>
        </row>
        <row r="1906">
          <cell r="B1906" t="str">
            <v>-</v>
          </cell>
          <cell r="C1906" t="str">
            <v>Transporte de CAP-20 Com 4,5% de Polímero</v>
          </cell>
          <cell r="D1906" t="str">
            <v>t</v>
          </cell>
          <cell r="H1906" t="str">
            <v>EC-P-01</v>
          </cell>
        </row>
        <row r="1907">
          <cell r="B1907" t="str">
            <v>-</v>
          </cell>
          <cell r="C1907" t="str">
            <v>Transporte Comercial de Asfalto Diluido Tipo CM-30</v>
          </cell>
          <cell r="D1907" t="str">
            <v>t</v>
          </cell>
          <cell r="H1907" t="str">
            <v>EC-P-01</v>
          </cell>
        </row>
        <row r="1908">
          <cell r="B1908" t="str">
            <v>-</v>
          </cell>
          <cell r="C1908" t="str">
            <v>Transporte Comercial de Emulsão Asfáltica RR-2C</v>
          </cell>
          <cell r="D1908" t="str">
            <v>t</v>
          </cell>
          <cell r="H1908" t="str">
            <v>EC-P-01</v>
          </cell>
        </row>
        <row r="1910">
          <cell r="C1910" t="str">
            <v>TUBULÃO AR COMPRIMIDO</v>
          </cell>
        </row>
        <row r="1911">
          <cell r="A1911" t="str">
            <v>2 S 10 100 01</v>
          </cell>
          <cell r="B1911" t="str">
            <v>-</v>
          </cell>
          <cell r="C1911" t="str">
            <v>Escavação AR Comprimido 1ª Categoria</v>
          </cell>
          <cell r="D1911" t="str">
            <v>m³</v>
          </cell>
        </row>
        <row r="1912">
          <cell r="A1912" t="str">
            <v>2 S 10 100 02</v>
          </cell>
          <cell r="B1912" t="str">
            <v>-</v>
          </cell>
          <cell r="C1912" t="str">
            <v>Concreto 25 MPA Inclusive Forma para Camisa</v>
          </cell>
          <cell r="D1912" t="str">
            <v>m³</v>
          </cell>
          <cell r="H1912" t="str">
            <v>DNER-ES-335/97</v>
          </cell>
        </row>
        <row r="1913">
          <cell r="A1913" t="str">
            <v>2 S 10 100 03</v>
          </cell>
          <cell r="B1913" t="str">
            <v>-</v>
          </cell>
          <cell r="C1913" t="str">
            <v>Ferragem</v>
          </cell>
          <cell r="D1913" t="str">
            <v>Kg</v>
          </cell>
          <cell r="H1913" t="str">
            <v>DNER-ES-331/97</v>
          </cell>
        </row>
        <row r="1915">
          <cell r="C1915" t="str">
            <v>TRAVESSA DE APOIO 1 E 2 - CORTINAS</v>
          </cell>
        </row>
        <row r="1916">
          <cell r="A1916" t="str">
            <v>2 S 10 200 01</v>
          </cell>
          <cell r="B1916" t="str">
            <v>-</v>
          </cell>
          <cell r="C1916" t="str">
            <v>Cimbramento</v>
          </cell>
          <cell r="D1916" t="str">
            <v>m³</v>
          </cell>
        </row>
        <row r="1917">
          <cell r="A1917" t="str">
            <v>2 S 10 200 02</v>
          </cell>
          <cell r="B1917" t="str">
            <v>-</v>
          </cell>
          <cell r="C1917" t="str">
            <v>Ferragem para Toda Obra</v>
          </cell>
          <cell r="D1917" t="str">
            <v>Kg</v>
          </cell>
          <cell r="H1917" t="str">
            <v>DNER-ES-331/97</v>
          </cell>
        </row>
        <row r="1918">
          <cell r="A1918" t="str">
            <v>2 S 10 200 03</v>
          </cell>
          <cell r="B1918" t="str">
            <v>-</v>
          </cell>
          <cell r="C1918" t="str">
            <v>Concreto 25 MPA</v>
          </cell>
          <cell r="D1918" t="str">
            <v>m³</v>
          </cell>
          <cell r="H1918" t="str">
            <v>DNER-ES-335/97</v>
          </cell>
        </row>
        <row r="1919">
          <cell r="A1919" t="str">
            <v>2 S 10 200 04</v>
          </cell>
          <cell r="B1919" t="str">
            <v>-</v>
          </cell>
          <cell r="C1919" t="str">
            <v>Forma</v>
          </cell>
          <cell r="D1919" t="str">
            <v>m²</v>
          </cell>
          <cell r="H1919" t="str">
            <v>DNER-ES-333/97</v>
          </cell>
        </row>
        <row r="1920">
          <cell r="A1920" t="str">
            <v>2 S 10 200 05</v>
          </cell>
          <cell r="B1920" t="str">
            <v>-</v>
          </cell>
          <cell r="C1920" t="str">
            <v>Aparelho de Apoio Inclusive Calços</v>
          </cell>
          <cell r="D1920" t="str">
            <v>dm³</v>
          </cell>
        </row>
        <row r="1922">
          <cell r="C1922" t="str">
            <v>LAJE</v>
          </cell>
        </row>
        <row r="1923">
          <cell r="A1923" t="str">
            <v>2 S 10 300 01</v>
          </cell>
          <cell r="B1923" t="str">
            <v>-</v>
          </cell>
          <cell r="C1923" t="str">
            <v>Concreto 25 MPA</v>
          </cell>
          <cell r="D1923" t="str">
            <v>m³</v>
          </cell>
          <cell r="H1923" t="str">
            <v>DNER-ES-335/97</v>
          </cell>
        </row>
        <row r="1924">
          <cell r="A1924" t="str">
            <v>2 S 10 300 02</v>
          </cell>
          <cell r="B1924" t="str">
            <v>-</v>
          </cell>
          <cell r="C1924" t="str">
            <v>Forma Inclusive Pré-Laje</v>
          </cell>
          <cell r="D1924" t="str">
            <v>m²</v>
          </cell>
          <cell r="H1924" t="str">
            <v>DNER-ES-333/97</v>
          </cell>
        </row>
        <row r="1926">
          <cell r="C1926" t="str">
            <v>GUARDA-RODA</v>
          </cell>
        </row>
        <row r="1927">
          <cell r="A1927" t="str">
            <v>2 S 10 400 01</v>
          </cell>
          <cell r="B1927" t="str">
            <v>-</v>
          </cell>
          <cell r="C1927" t="str">
            <v>Concreto 25 MPA</v>
          </cell>
          <cell r="D1927" t="str">
            <v>m³</v>
          </cell>
          <cell r="H1927" t="str">
            <v>DNER-ES-335/97</v>
          </cell>
        </row>
        <row r="1928">
          <cell r="A1928" t="str">
            <v>2 S 10 400 02</v>
          </cell>
          <cell r="B1928" t="str">
            <v>-</v>
          </cell>
          <cell r="C1928" t="str">
            <v>Forma</v>
          </cell>
          <cell r="D1928" t="str">
            <v>m²</v>
          </cell>
          <cell r="H1928" t="str">
            <v>DNER-ES-333/97</v>
          </cell>
        </row>
        <row r="1930">
          <cell r="C1930" t="str">
            <v>OUTROS ITENS</v>
          </cell>
        </row>
        <row r="1931">
          <cell r="A1931" t="str">
            <v>2 S 10 500 01</v>
          </cell>
          <cell r="B1931" t="str">
            <v>-</v>
          </cell>
          <cell r="C1931" t="str">
            <v>Guarda-Corpo Metálico</v>
          </cell>
          <cell r="D1931" t="str">
            <v>Kg</v>
          </cell>
        </row>
        <row r="1932">
          <cell r="A1932" t="str">
            <v>2 S 10 500 02</v>
          </cell>
          <cell r="B1932" t="str">
            <v>-</v>
          </cell>
          <cell r="C1932" t="str">
            <v>Dreno PVC Diâmetro 100</v>
          </cell>
          <cell r="D1932" t="str">
            <v>Pç</v>
          </cell>
        </row>
        <row r="1933">
          <cell r="A1933" t="str">
            <v>2 S 10 500 03</v>
          </cell>
          <cell r="B1933" t="str">
            <v>-</v>
          </cell>
          <cell r="C1933" t="str">
            <v>Gabião</v>
          </cell>
          <cell r="D1933" t="str">
            <v>m³</v>
          </cell>
        </row>
        <row r="1934">
          <cell r="A1934" t="str">
            <v>2 S 10 500 04</v>
          </cell>
          <cell r="B1934" t="str">
            <v>-</v>
          </cell>
          <cell r="C1934" t="str">
            <v>Reaterro Gabião</v>
          </cell>
          <cell r="D1934" t="str">
            <v>m³</v>
          </cell>
        </row>
        <row r="1935">
          <cell r="A1935" t="str">
            <v>2 S 10 500 05</v>
          </cell>
          <cell r="B1935" t="str">
            <v>-</v>
          </cell>
          <cell r="C1935" t="str">
            <v>Vigas Metálicas e Outras Peças</v>
          </cell>
          <cell r="D1935" t="str">
            <v>Kg</v>
          </cell>
        </row>
        <row r="1936">
          <cell r="A1936" t="str">
            <v>2 S 10 500 06</v>
          </cell>
          <cell r="B1936" t="str">
            <v>-</v>
          </cell>
          <cell r="C1936" t="str">
            <v>Lançamento de Viga</v>
          </cell>
          <cell r="D1936" t="str">
            <v>Pç</v>
          </cell>
        </row>
        <row r="1938">
          <cell r="C1938" t="str">
            <v>MEIO AMBIENTE (RECUPERAÇÃO DE PASSIVO AMBIENTAL)</v>
          </cell>
        </row>
        <row r="1939">
          <cell r="B1939" t="str">
            <v>-</v>
          </cell>
          <cell r="C1939" t="str">
            <v>Plantio de Árvores</v>
          </cell>
          <cell r="D1939" t="str">
            <v>und</v>
          </cell>
        </row>
        <row r="1941">
          <cell r="C1941" t="str">
            <v>DESPESAS COM MOBILIZAÇÃO/DESMOBILIZAÇÃO E INSTALAÇÃO DE CANTEIRO</v>
          </cell>
        </row>
        <row r="1942">
          <cell r="A1942" t="str">
            <v>1 A 99 100 00</v>
          </cell>
          <cell r="B1942" t="str">
            <v>-</v>
          </cell>
          <cell r="C1942" t="str">
            <v>Despesas Com Inst. de Canteiro e Acampamento</v>
          </cell>
          <cell r="D1942" t="str">
            <v>VB</v>
          </cell>
        </row>
        <row r="1943">
          <cell r="A1943" t="str">
            <v>1 A 99 200 00</v>
          </cell>
          <cell r="B1943" t="str">
            <v>-</v>
          </cell>
          <cell r="C1943" t="str">
            <v>Despesas com Mobilização e Desmobilização</v>
          </cell>
          <cell r="D1943" t="str">
            <v>VB</v>
          </cell>
        </row>
      </sheetData>
      <sheetData sheetId="2" refreshError="1"/>
      <sheetData sheetId="3" refreshError="1"/>
      <sheetData sheetId="4" refreshError="1"/>
      <sheetData sheetId="5" refreshError="1"/>
      <sheetData sheetId="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is"/>
      <sheetName val="Mapa Localização"/>
      <sheetName val="PATO"/>
      <sheetName val="QTDE"/>
      <sheetName val="Nível Prioridade"/>
      <sheetName val="CURVA ABC"/>
      <sheetName val="TRANSPORTE"/>
      <sheetName val="MOBILIZAÇÃO"/>
      <sheetName val="FIT"/>
      <sheetName val="CRON FIS"/>
      <sheetName val="Adm Local"/>
      <sheetName val="Lay out canteiro"/>
      <sheetName val="CANTEIRO"/>
      <sheetName val="Referência-Canteiro"/>
      <sheetName val="Grafico Dist. Transp"/>
      <sheetName val="Pedagio"/>
      <sheetName val="COTAÇÕES"/>
      <sheetName val="Pedagio - ULTRAPAV"/>
      <sheetName val="Aquis. CAP-50 MBUQ-ULTRA"/>
      <sheetName val="Transp. CAP-50 ULTRAPAV"/>
      <sheetName val="Referência-ULTRAPAV"/>
      <sheetName val="Roçada - km 393,10 ao km 470,00"/>
      <sheetName val="Sinal Vert-km 393,10 ao km 470"/>
      <sheetName val="Descida - km 393,10 ao km 470,0"/>
      <sheetName val="Pontes - km 393,10 ao km 470,0"/>
      <sheetName val="Meio Fio - km 393,10 ao km 470,"/>
      <sheetName val="Sarjeta - km 393,10 ao km 470,0"/>
      <sheetName val="Defensa - km 393,10 ao km 470,0"/>
      <sheetName val="Bueiro - km 393,10 ao km 470,0"/>
      <sheetName val="7000001"/>
      <sheetName val="7000002"/>
      <sheetName val="7000003"/>
      <sheetName val="7000004"/>
      <sheetName val="7000005"/>
      <sheetName val="7000006"/>
      <sheetName val="7000007"/>
      <sheetName val="7000008"/>
      <sheetName val="4900000"/>
      <sheetName val="4915678"/>
      <sheetName val="4915795"/>
      <sheetName val="4915794"/>
      <sheetName val="4915787"/>
      <sheetName val="4915786"/>
      <sheetName val="4915776"/>
      <sheetName val="4915768"/>
      <sheetName val="4915766"/>
      <sheetName val="4915764"/>
      <sheetName val="4915760"/>
      <sheetName val="4915757"/>
      <sheetName val="4915746"/>
      <sheetName val="4915744"/>
      <sheetName val="4915742"/>
      <sheetName val="4915733"/>
      <sheetName val="4915725"/>
      <sheetName val="4915713"/>
      <sheetName val="4915712"/>
      <sheetName val="4915711"/>
      <sheetName val="4915708"/>
      <sheetName val="4915621"/>
      <sheetName val="4915672"/>
      <sheetName val="4915723"/>
      <sheetName val="4011480"/>
      <sheetName val="4011464"/>
      <sheetName val="4011353"/>
      <sheetName val="4915734"/>
      <sheetName val="4915721"/>
      <sheetName val="4816118"/>
      <sheetName val="4413996"/>
      <sheetName val="1505879"/>
      <sheetName val="1505860"/>
      <sheetName val="1106165"/>
      <sheetName val="4915671"/>
      <sheetName val="4805757"/>
      <sheetName val="4805750"/>
      <sheetName val="3103302"/>
      <sheetName val="1600438"/>
      <sheetName val="1600436"/>
      <sheetName val="1109671"/>
      <sheetName val="5213850"/>
      <sheetName val="5213840"/>
      <sheetName val="5213838"/>
      <sheetName val="5213835"/>
      <sheetName val="5212554"/>
      <sheetName val="5915324"/>
      <sheetName val="5914479"/>
      <sheetName val="5914389"/>
      <sheetName val="5914344"/>
      <sheetName val="4915692"/>
      <sheetName val="5213359"/>
      <sheetName val="5213407"/>
      <sheetName val="5213403"/>
      <sheetName val="4011410"/>
      <sheetName val="4915801"/>
      <sheetName val="4900001"/>
      <sheetName val="4816131"/>
      <sheetName val="4816129"/>
      <sheetName val="4816007"/>
      <sheetName val="4413995"/>
      <sheetName val="1107896"/>
      <sheetName val="1107892"/>
      <sheetName val="407819"/>
      <sheetName val="5213363"/>
      <sheetName val="5212552"/>
      <sheetName val="1116127"/>
      <sheetName val="407820"/>
      <sheetName val="Sintetico"/>
      <sheetName val="SINALIZAÇÃO"/>
      <sheetName val="Equipamentos"/>
      <sheetName val="Mão de Ob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0">
          <cell r="U20">
            <v>109.03</v>
          </cell>
        </row>
        <row r="21">
          <cell r="U21">
            <v>0</v>
          </cell>
        </row>
        <row r="22">
          <cell r="U22">
            <v>0</v>
          </cell>
        </row>
        <row r="23">
          <cell r="U23">
            <v>0</v>
          </cell>
        </row>
        <row r="28">
          <cell r="U28">
            <v>68.14</v>
          </cell>
        </row>
        <row r="29">
          <cell r="U29">
            <v>0</v>
          </cell>
        </row>
        <row r="30">
          <cell r="U30">
            <v>0</v>
          </cell>
        </row>
        <row r="31">
          <cell r="U31">
            <v>0</v>
          </cell>
        </row>
        <row r="32">
          <cell r="U32">
            <v>68.14</v>
          </cell>
        </row>
        <row r="33">
          <cell r="U33">
            <v>0</v>
          </cell>
        </row>
        <row r="34">
          <cell r="U34">
            <v>0</v>
          </cell>
        </row>
        <row r="35">
          <cell r="U35">
            <v>0</v>
          </cell>
        </row>
        <row r="36">
          <cell r="U36">
            <v>59.54</v>
          </cell>
        </row>
        <row r="37">
          <cell r="U37">
            <v>0</v>
          </cell>
        </row>
        <row r="38">
          <cell r="U38">
            <v>0</v>
          </cell>
        </row>
        <row r="39">
          <cell r="U39">
            <v>0</v>
          </cell>
        </row>
        <row r="40">
          <cell r="U40">
            <v>68.14</v>
          </cell>
        </row>
        <row r="41">
          <cell r="U41">
            <v>0</v>
          </cell>
        </row>
        <row r="42">
          <cell r="U42">
            <v>0</v>
          </cell>
        </row>
        <row r="43">
          <cell r="U43">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sheetData sheetId="2"/>
      <sheetData sheetId="3">
        <row r="129">
          <cell r="H129">
            <v>132.72</v>
          </cell>
        </row>
        <row r="569">
          <cell r="H569">
            <v>7.8</v>
          </cell>
        </row>
        <row r="713">
          <cell r="H713">
            <v>51.84</v>
          </cell>
        </row>
        <row r="715">
          <cell r="H715">
            <v>70.39</v>
          </cell>
        </row>
        <row r="786">
          <cell r="H786">
            <v>1.83</v>
          </cell>
        </row>
      </sheetData>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sheetName val="PATO"/>
      <sheetName val="CAPA"/>
      <sheetName val="mapa geografico"/>
      <sheetName val="Medição Acumulada"/>
      <sheetName val="memória de calculo_liquida"/>
      <sheetName val="RESUMO DE MEDIÇÃO"/>
      <sheetName val="PGQ _ Mapa de Chuva4"/>
      <sheetName val="BOLETIM"/>
      <sheetName val="PLANILHA ISSQN"/>
      <sheetName val="RELATORIO 2não"/>
      <sheetName val="FOTOS"/>
      <sheetName val="Vínculo (2)"/>
    </sheetNames>
    <sheetDataSet>
      <sheetData sheetId="0"/>
      <sheetData sheetId="1" refreshError="1"/>
      <sheetData sheetId="2"/>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JO"/>
      <sheetName val="ISSQN"/>
      <sheetName val="DADOS"/>
      <sheetName val="MEMORANDO"/>
      <sheetName val="MEDIÇÃO"/>
      <sheetName val="FICHA CAMPO"/>
      <sheetName val="403024"/>
      <sheetName val="322019"/>
      <sheetName val="150643"/>
      <sheetName val="193000"/>
      <sheetName val="250102"/>
      <sheetName val="335301"/>
      <sheetName val="MEDIÇÃO CONSOLIDADA"/>
      <sheetName val="200707"/>
      <sheetName val="209998"/>
      <sheetName val="120079"/>
      <sheetName val="337000"/>
      <sheetName val="254000"/>
      <sheetName val="254001 (FC)"/>
      <sheetName val="254001 (FD)"/>
      <sheetName val="299011"/>
      <sheetName val="395000"/>
      <sheetName val="400000"/>
      <sheetName val="810900"/>
      <sheetName val="820000"/>
      <sheetName val="453011"/>
      <sheetName val="810000"/>
      <sheetName val="810912"/>
      <sheetName val="810101"/>
      <sheetName val="830001"/>
      <sheetName val="830102"/>
      <sheetName val="830103"/>
      <sheetName val="830202"/>
      <sheetName val="840200"/>
      <sheetName val="850100"/>
      <sheetName val="890001"/>
      <sheetName val="891000"/>
      <sheetName val="3220231"/>
      <sheetName val="15039"/>
      <sheetName val="60362"/>
      <sheetName val="60363"/>
      <sheetName val="60366"/>
      <sheetName val="60364"/>
      <sheetName val="900197"/>
      <sheetName val="61009"/>
      <sheetName val="900200"/>
      <sheetName val="900200-1"/>
      <sheetName val="900203"/>
      <sheetName val="900206"/>
      <sheetName val="900241"/>
      <sheetName val="PLUVIO"/>
      <sheetName val="EQUIP"/>
      <sheetName val="PESSOAL"/>
      <sheetName val="BOLETIM"/>
      <sheetName val="Curva S"/>
      <sheetName val="Esquema Grafico Roçadas"/>
      <sheetName val="Plan1"/>
    </sheetNames>
    <sheetDataSet>
      <sheetData sheetId="0"/>
      <sheetData sheetId="1"/>
      <sheetData sheetId="2">
        <row r="1">
          <cell r="B1">
            <v>19</v>
          </cell>
        </row>
        <row r="7">
          <cell r="B7" t="str">
            <v>SR/MT-627/2015</v>
          </cell>
        </row>
        <row r="8">
          <cell r="B8">
            <v>42251</v>
          </cell>
        </row>
        <row r="9">
          <cell r="B9" t="str">
            <v>NEOVIA INFRAESTRUTURA RODOVIÁRIA LTDA.</v>
          </cell>
        </row>
        <row r="11">
          <cell r="B11" t="str">
            <v>01/03/2.017 à 31/03/2.017</v>
          </cell>
        </row>
        <row r="12">
          <cell r="B12" t="str">
            <v>MARÇO/2.017</v>
          </cell>
        </row>
        <row r="13">
          <cell r="B13">
            <v>42837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Vínculo (2)"/>
      <sheetName val="DADOS"/>
      <sheetName val="TransComerc_Basc10m³"/>
      <sheetName val="TapaBuraco"/>
      <sheetName val="Plan1"/>
      <sheetName val="PRO-08"/>
      <sheetName val="PLANILHA ATUALIZADA"/>
      <sheetName val="RESUMO DE MEDIÇÃO"/>
      <sheetName val="Quadro Geral"/>
      <sheetName val="PRO_08"/>
      <sheetName val="Capa Memória de Calc"/>
      <sheetName val="Capa Resumo"/>
      <sheetName val="Capa Apres"/>
      <sheetName val="Capa Documentação"/>
      <sheetName val="Capa Anexo I"/>
      <sheetName val="Capa Anexo II"/>
      <sheetName val="Capa Anexo III"/>
      <sheetName val="Capa Anexo IV"/>
      <sheetName val="Capa Mapa"/>
      <sheetName val="Capa Premissas"/>
      <sheetName val="Capa Caract. Seg."/>
      <sheetName val="Capa Caract_ Seg_"/>
      <sheetName val="Teor"/>
      <sheetName val="Serviços"/>
      <sheetName val="Especif"/>
      <sheetName val="RESUMO_AUT1"/>
      <sheetName val="C"/>
      <sheetName val="FV-DNER"/>
      <sheetName val="orçamento_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sheetNames>
    <sheetDataSet>
      <sheetData sheetId="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Sub-base"/>
      <sheetName val="Resumo"/>
      <sheetName val="DMT Terrap."/>
      <sheetName val="Reajust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 val="PROJETO"/>
      <sheetName val="DADOS"/>
      <sheetName val="TransComerc_Basc10m³"/>
      <sheetName val="TapaBuraco"/>
      <sheetName val="eq"/>
      <sheetName val="mo"/>
      <sheetName val="Teor"/>
      <sheetName val="lista_comp"/>
      <sheetName val="Serviços"/>
      <sheetName val="RELAT610"/>
      <sheetName val="PQ"/>
      <sheetName val="CARTA PROPOSTA"/>
      <sheetName val="Página 16"/>
      <sheetName val="QuQuant"/>
      <sheetName val="Planilha Original"/>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_AUT1"/>
    </sheetNames>
    <sheetDataSet>
      <sheetData sheetId="0"/>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 val="plan (2)"/>
      <sheetName val="orçamento"/>
      <sheetName val="lama"/>
      <sheetName val="micro"/>
      <sheetName val="RESUMO-Medição"/>
      <sheetName val="RESUMO_AUT1"/>
      <sheetName val="PROJETO"/>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M-CBMI"/>
      <sheetName val="MAT-BET"/>
      <sheetName val="REL-AC"/>
      <sheetName val="PLUVIOM"/>
      <sheetName val="TAPA BURACO"/>
      <sheetName val="RECOMP REVESTIMENTO"/>
      <sheetName val="LIMP MEIO FIO"/>
      <sheetName val="LIMP VALETAS"/>
      <sheetName val="REMOCAO MEC BAR"/>
      <sheetName val="REMOCAO MEC BAR (2)"/>
      <sheetName val="M.OBRA MARCO"/>
      <sheetName val="RESUMO "/>
      <sheetName val="WILSON"/>
      <sheetName val="H-HORAS MARCO"/>
      <sheetName val="acertos"/>
      <sheetName val="CONT MAT BET"/>
      <sheetName val="QUADRO COMPARATIVO"/>
      <sheetName val="61M_CBMI"/>
      <sheetName val="MAT_BET"/>
      <sheetName val="PLANO TRAB"/>
      <sheetName val="MATERIAIS"/>
      <sheetName val="matbet"/>
      <sheetName val="quantidades"/>
      <sheetName val="adequação"/>
      <sheetName val="comparativo"/>
      <sheetName val="CROQUI"/>
      <sheetName val="PEM"/>
      <sheetName val="CADASTRO"/>
      <sheetName val="Ativos"/>
      <sheetName val="61MCBMI.DNIT"/>
      <sheetName val="TAPA_BURACO"/>
      <sheetName val="RECOMP_REVESTIMENTO"/>
      <sheetName val="LIMP_MEIO_FIO"/>
      <sheetName val="LIMP_VALETAS"/>
      <sheetName val="REMOCAO_MEC_BAR"/>
      <sheetName val="REMOCAO_MEC_BAR_(2)"/>
      <sheetName val="M_OBRA_MARCO"/>
      <sheetName val="RESUMO_"/>
      <sheetName val="H-HORAS_MARCO"/>
      <sheetName val="CONT_MAT_BET"/>
      <sheetName val="QUADRO_COMPARATIVO"/>
      <sheetName val="PLANO_TRAB"/>
      <sheetName val="61MCBMI_DNIT"/>
      <sheetName val="Mat"/>
      <sheetName val="Faturamento 2016 (Diferimento)"/>
    </sheetNames>
    <sheetDataSet>
      <sheetData sheetId="0" refreshError="1">
        <row r="2">
          <cell r="U2" t="str">
            <v>FOLHA 01</v>
          </cell>
        </row>
        <row r="7">
          <cell r="S7" t="str">
            <v xml:space="preserve">             QUADRO DE INDICADORES FISICOS  </v>
          </cell>
        </row>
        <row r="9">
          <cell r="S9" t="str">
            <v xml:space="preserve"> FIRMA    :  CBEMI- CONSTRUTORA BRASILEIRA E  MINERADORA LTDA</v>
          </cell>
        </row>
        <row r="10">
          <cell r="S10" t="str">
            <v xml:space="preserve"> CONTRATO :  PD -16.001/97-00          MEDICAO :</v>
          </cell>
          <cell r="T10" t="str">
            <v xml:space="preserve"> 61a. M.P.</v>
          </cell>
        </row>
        <row r="11">
          <cell r="S11" t="str">
            <v xml:space="preserve"> SERVICOS:     EXECUTADOS ATE:31/03/02  PERIODO LIQUIDO  01/03/02 A 31/03/02</v>
          </cell>
        </row>
        <row r="13">
          <cell r="T13" t="str">
            <v>UNIDADE</v>
          </cell>
          <cell r="U13" t="str">
            <v>QUANTIDADE</v>
          </cell>
        </row>
        <row r="15">
          <cell r="S15" t="str">
            <v xml:space="preserve"> - TAPA BURACO</v>
          </cell>
          <cell r="T15" t="str">
            <v>1000 M3</v>
          </cell>
          <cell r="U15">
            <v>4.2</v>
          </cell>
        </row>
        <row r="16">
          <cell r="S16" t="str">
            <v xml:space="preserve"> - LIMPEZA DE SARGETA E MEIO-FIO</v>
          </cell>
          <cell r="T16" t="str">
            <v>Km</v>
          </cell>
          <cell r="U16">
            <v>573.39</v>
          </cell>
        </row>
        <row r="17">
          <cell r="S17" t="str">
            <v xml:space="preserve"> - ROÇADA</v>
          </cell>
          <cell r="T17" t="str">
            <v>HA</v>
          </cell>
          <cell r="U17">
            <v>818.22</v>
          </cell>
        </row>
        <row r="18">
          <cell r="S18" t="str">
            <v xml:space="preserve"> - RECOMPOSICAO DO REVESTIMENTO</v>
          </cell>
          <cell r="T18" t="str">
            <v>KM</v>
          </cell>
          <cell r="U18">
            <v>53.38</v>
          </cell>
        </row>
        <row r="19">
          <cell r="S19" t="str">
            <v xml:space="preserve"> - SINALIZACAO</v>
          </cell>
          <cell r="T19" t="str">
            <v>KM</v>
          </cell>
          <cell r="U19">
            <v>112.7</v>
          </cell>
        </row>
        <row r="20">
          <cell r="S20" t="str">
            <v xml:space="preserve"> - RECOMPOSICAO DE EROSAO</v>
          </cell>
          <cell r="T20" t="str">
            <v>1000 M3</v>
          </cell>
          <cell r="U20">
            <v>16.41</v>
          </cell>
        </row>
        <row r="41">
          <cell r="S41" t="str">
            <v>CERTIFICO QUE O(S) SERVIÇO(S) ACIMA DISCRIMINADOS FOI(FORAM) EFETUADO(S):</v>
          </cell>
        </row>
        <row r="45">
          <cell r="T45" t="str">
            <v>EM, 01/03/2002</v>
          </cell>
        </row>
        <row r="50">
          <cell r="S50" t="str">
            <v>_______________________          ____________________________    _________________________</v>
          </cell>
        </row>
        <row r="51">
          <cell r="S51" t="str">
            <v>ENG. GERVASIO MARCINICHEN               ENG. IZALDO CARLOS KONDLATSCH       ENG . WAGNER  FERNANDO FABRE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etim"/>
      <sheetName val="Ind. Físicos"/>
      <sheetName val="pluviometria"/>
      <sheetName val="Fh. Medição"/>
      <sheetName val="Medição"/>
      <sheetName val="Medição com adequação"/>
      <sheetName val="Reaj"/>
      <sheetName val="desmatamento"/>
      <sheetName val="árvore 15&lt; Ø &lt;30cm"/>
      <sheetName val="árvore  Ø &gt;30cm"/>
      <sheetName val="rebaixo 1ª"/>
      <sheetName val="escalonamento"/>
      <sheetName val="escav 3ª "/>
      <sheetName val="solo mole"/>
      <sheetName val="colchão areia"/>
      <sheetName val="aterro 95%"/>
      <sheetName val="aterro 100%"/>
      <sheetName val="colchão brita"/>
      <sheetName val="sub-leito"/>
      <sheetName val="reforço sub-leito"/>
      <sheetName val="sub-base"/>
      <sheetName val="base"/>
      <sheetName val="imprimação"/>
      <sheetName val="tsd"/>
      <sheetName val="tss"/>
      <sheetName val="cm-30"/>
      <sheetName val="rr 2c"/>
      <sheetName val="escav. manual 1ª cat"/>
      <sheetName val="escav. mecânica 1ª cat"/>
      <sheetName val="escav mat 3ª"/>
      <sheetName val="reaterro"/>
      <sheetName val="bstc 0,80"/>
      <sheetName val="bstc 1,00"/>
      <sheetName val="bdtc 1,20"/>
      <sheetName val="bttc 1,20"/>
      <sheetName val="boca simples 0,80"/>
      <sheetName val="boca simples 1,00"/>
      <sheetName val="boca duplo 1,20"/>
      <sheetName val="boca triplo 1,20"/>
      <sheetName val="bdcc 3x3"/>
      <sheetName val="boca bdcc 3x3"/>
      <sheetName val="VPC-03"/>
      <sheetName val="VPA-03"/>
      <sheetName val="DPS-02"/>
      <sheetName val="DPR-02"/>
      <sheetName val="STC-04"/>
      <sheetName val="MFC-01"/>
      <sheetName val="caixa 0,80"/>
      <sheetName val="caixa 1,00"/>
      <sheetName val="EDA 01"/>
      <sheetName val="EDA 02"/>
      <sheetName val="DES-01"/>
      <sheetName val="DES-04"/>
      <sheetName val="DEB-01"/>
      <sheetName val="remoção bueiros"/>
      <sheetName val="demolição concreto"/>
      <sheetName val="enleivamento"/>
      <sheetName val="semeadura manual"/>
      <sheetName val="hidrossemeadura"/>
      <sheetName val="conformação"/>
      <sheetName val="recomposição"/>
      <sheetName val="cerca"/>
      <sheetName val="faixa"/>
      <sheetName val="enrocamento"/>
      <sheetName val="remoção cerca"/>
      <sheetName val="bstc 0,40"/>
      <sheetName val="bdtc 1,00"/>
      <sheetName val="boca duplo 1,00"/>
      <sheetName val="VPC-04"/>
      <sheetName val="STC-08"/>
      <sheetName val="DAR-02"/>
      <sheetName val="caixa 0,40"/>
      <sheetName val="TSS-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RESUMO_DVOP_JBS"/>
      <sheetName val="plan"/>
      <sheetName val="RESUMO"/>
      <sheetName val="RESUMO-Medição"/>
      <sheetName val="2ª medição Agrimat"/>
      <sheetName val="Corte DMT 50 a 200"/>
      <sheetName val="Entrada de Dados"/>
      <sheetName val="Dados do Contrato"/>
      <sheetName val="Boletim"/>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s>
    <sheetDataSet>
      <sheetData sheetId="0">
        <row r="12">
          <cell r="B12" t="str">
            <v>Firma: AGRIMAT ENGª INDUSTRIA E COMÉRCIO LTDA</v>
          </cell>
        </row>
      </sheetData>
      <sheetData sheetId="1">
        <row r="12">
          <cell r="B12" t="str">
            <v>Firma: AGRIMAT ENGª INDUSTRIA E COMÉRCIO LTDA</v>
          </cell>
        </row>
      </sheetData>
      <sheetData sheetId="2">
        <row r="12">
          <cell r="B12" t="str">
            <v>Firma: AGRIMAT ENGª INDUSTRIA E COMÉRCIO LTDA</v>
          </cell>
        </row>
      </sheetData>
      <sheetData sheetId="3">
        <row r="12">
          <cell r="B12" t="str">
            <v>Firma: AGRIMAT ENGª INDUSTRIA E COMÉRCIO LTDA</v>
          </cell>
        </row>
      </sheetData>
      <sheetData sheetId="4">
        <row r="12">
          <cell r="B12" t="str">
            <v>Firma: AGRIMAT ENGª INDUSTRIA E COMÉRCIO LTDA</v>
          </cell>
        </row>
      </sheetData>
      <sheetData sheetId="5">
        <row r="12">
          <cell r="B12" t="str">
            <v>Firma: AGRIMAT ENGª INDUSTRIA E COMÉRCIO LTDA</v>
          </cell>
        </row>
      </sheetData>
      <sheetData sheetId="6">
        <row r="12">
          <cell r="B12" t="str">
            <v>Firma: AGRIMAT ENGª INDUSTRIA E COMÉRCIO LTDA</v>
          </cell>
        </row>
      </sheetData>
      <sheetData sheetId="7">
        <row r="12">
          <cell r="B12" t="str">
            <v>Firma: AGRIMAT ENGª INDUSTRIA E COMÉRCIO LTDA</v>
          </cell>
        </row>
      </sheetData>
      <sheetData sheetId="8">
        <row r="12">
          <cell r="B12" t="str">
            <v>Firma: AGRIMAT ENGª INDUSTRIA E COMÉRCIO LTDA</v>
          </cell>
        </row>
      </sheetData>
      <sheetData sheetId="9">
        <row r="138">
          <cell r="C138" t="str">
            <v xml:space="preserve"> Local e Data:  Brasnorte/MT, 01 de abril de 2004</v>
          </cell>
        </row>
      </sheetData>
      <sheetData sheetId="10">
        <row r="27">
          <cell r="J27">
            <v>32400</v>
          </cell>
        </row>
      </sheetData>
      <sheetData sheetId="11">
        <row r="27">
          <cell r="J27">
            <v>32400</v>
          </cell>
        </row>
      </sheetData>
      <sheetData sheetId="12">
        <row r="27">
          <cell r="J27">
            <v>32400</v>
          </cell>
        </row>
      </sheetData>
      <sheetData sheetId="13">
        <row r="27">
          <cell r="J27">
            <v>32400</v>
          </cell>
        </row>
      </sheetData>
      <sheetData sheetId="14">
        <row r="27">
          <cell r="J27">
            <v>32400</v>
          </cell>
        </row>
      </sheetData>
      <sheetData sheetId="15">
        <row r="27">
          <cell r="J27">
            <v>32400</v>
          </cell>
        </row>
      </sheetData>
      <sheetData sheetId="16">
        <row r="27">
          <cell r="J27">
            <v>32400</v>
          </cell>
        </row>
      </sheetData>
      <sheetData sheetId="17">
        <row r="27">
          <cell r="J27">
            <v>32400</v>
          </cell>
        </row>
      </sheetData>
      <sheetData sheetId="18">
        <row r="27">
          <cell r="J27">
            <v>32400</v>
          </cell>
        </row>
      </sheetData>
      <sheetData sheetId="19">
        <row r="27">
          <cell r="J27">
            <v>32400</v>
          </cell>
        </row>
      </sheetData>
      <sheetData sheetId="20">
        <row r="27">
          <cell r="J27">
            <v>32400</v>
          </cell>
        </row>
      </sheetData>
      <sheetData sheetId="21">
        <row r="27">
          <cell r="J27">
            <v>32400</v>
          </cell>
        </row>
      </sheetData>
      <sheetData sheetId="22">
        <row r="27">
          <cell r="J27">
            <v>32400</v>
          </cell>
        </row>
      </sheetData>
      <sheetData sheetId="23">
        <row r="27">
          <cell r="J27">
            <v>32400</v>
          </cell>
        </row>
      </sheetData>
      <sheetData sheetId="24">
        <row r="30">
          <cell r="S30">
            <v>0</v>
          </cell>
        </row>
      </sheetData>
      <sheetData sheetId="25">
        <row r="30">
          <cell r="S30">
            <v>0</v>
          </cell>
        </row>
      </sheetData>
      <sheetData sheetId="26"/>
      <sheetData sheetId="27"/>
      <sheetData sheetId="28">
        <row r="12">
          <cell r="B12" t="str">
            <v>Firma: AGRIMAT ENGª INDUSTRIA E COMÉRCIO LTDA</v>
          </cell>
        </row>
      </sheetData>
      <sheetData sheetId="29"/>
      <sheetData sheetId="30"/>
      <sheetData sheetId="31"/>
      <sheetData sheetId="32">
        <row r="12">
          <cell r="B12" t="str">
            <v>Firma: AGRIMAT ENGª INDUSTRIA E COMÉRCIO LTDA</v>
          </cell>
        </row>
      </sheetData>
      <sheetData sheetId="33">
        <row r="12">
          <cell r="B12" t="str">
            <v>Firma: AGRIMAT ENGª INDUSTRIA E COMÉRCIO LTDA</v>
          </cell>
        </row>
      </sheetData>
      <sheetData sheetId="34">
        <row r="12">
          <cell r="B12" t="str">
            <v>Firma: AGRIMAT ENGª INDUSTRIA E COMÉRCIO LTDA</v>
          </cell>
        </row>
      </sheetData>
      <sheetData sheetId="35">
        <row r="12">
          <cell r="B12" t="str">
            <v>Firma: AGRIMAT ENGª INDUSTRIA E COMÉRCIO LTDA</v>
          </cell>
        </row>
      </sheetData>
      <sheetData sheetId="36">
        <row r="12">
          <cell r="B12" t="str">
            <v>Firma: AGRIMAT ENGª INDUSTRIA E COMÉRCIO LTDA</v>
          </cell>
        </row>
      </sheetData>
      <sheetData sheetId="37">
        <row r="12">
          <cell r="B12" t="str">
            <v>Firma: AGRIMAT ENGª INDUSTRIA E COMÉRCIO LTDA</v>
          </cell>
        </row>
      </sheetData>
      <sheetData sheetId="38">
        <row r="12">
          <cell r="B12" t="str">
            <v>Firma: AGRIMAT ENGª INDUSTRIA E COMÉRCIO LTDA</v>
          </cell>
        </row>
      </sheetData>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QUI 2010"/>
      <sheetName val="CROQUI 2010 2"/>
      <sheetName val="Capa"/>
      <sheetName val="contracapas"/>
      <sheetName val="CROQUI"/>
      <sheetName val="Pato"/>
      <sheetName val="QUANTIDADES E CUSTOS"/>
      <sheetName val="CURVA ABC"/>
      <sheetName val="QUANTIDADES RESUMIDA"/>
      <sheetName val="LICITAT"/>
      <sheetName val="COMP BR-359"/>
      <sheetName val="Cronogr"/>
      <sheetName val="MATERIAIS"/>
      <sheetName val="LICITATORIA"/>
      <sheetName val="TRANSP LOCAL CARROC 4 T ROD PAV"/>
      <sheetName val="TRANSP COM 10 M3 ROD PAV"/>
      <sheetName val="TRANSP COM 10 M3 ROD NÃO PAV"/>
      <sheetName val="TR LOC 5M³ ROD PAV"/>
      <sheetName val="TR LOC MAT REMENDOS"/>
      <sheetName val="TR MAT BETUMINOSO"/>
      <sheetName val="Cronog"/>
      <sheetName val="INVENTARIO"/>
      <sheetName val="NOVO CANTEIRO"/>
      <sheetName val="MOBIL_INST_CANT"/>
      <sheetName val="TR LOC 5M³ ROD N PAV"/>
      <sheetName val="TR COMERC 10M³ ROD PAV"/>
      <sheetName val="TR COM CAR ROD PAV"/>
      <sheetName val="TR COM CAR ROD N PAV"/>
      <sheetName val="TR LOC CAR 4 T ROD NÃO PAV"/>
      <sheetName val="TR LOC CAR 4 T ROD PAV"/>
      <sheetName val="TR LOC MAT BETUMINOSO"/>
      <sheetName val="Memorial"/>
      <sheetName val="SERV MAT BET"/>
      <sheetName val="CUSTOS MAT BET"/>
      <sheetName val="P UNITARIO MAT BET"/>
      <sheetName val="TARIFA TRANSP."/>
      <sheetName val="CALCULOS AUXILIARES"/>
      <sheetName val="TRANSP FRIO E QUENTE"/>
      <sheetName val="Comp P Unit "/>
      <sheetName val="C MÃO OBRA"/>
      <sheetName val="CUSTO MATERIAL"/>
      <sheetName val="CUSTO EQUIP"/>
      <sheetName val="COMP TRANSP EQUIP"/>
      <sheetName val="Plan1"/>
      <sheetName val="cantei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8">
          <cell r="E18">
            <v>1370</v>
          </cell>
        </row>
        <row r="22">
          <cell r="E22">
            <v>1802</v>
          </cell>
        </row>
        <row r="26">
          <cell r="E26">
            <v>995</v>
          </cell>
        </row>
        <row r="30">
          <cell r="E30">
            <v>1065</v>
          </cell>
        </row>
        <row r="38">
          <cell r="E38">
            <v>1209</v>
          </cell>
        </row>
        <row r="42">
          <cell r="E42">
            <v>1540</v>
          </cell>
        </row>
        <row r="50">
          <cell r="E50" t="e">
            <v>#REF!</v>
          </cell>
        </row>
        <row r="54">
          <cell r="E54" t="e">
            <v>#REF!</v>
          </cell>
        </row>
      </sheetData>
      <sheetData sheetId="37" refreshError="1"/>
      <sheetData sheetId="38" refreshError="1">
        <row r="37">
          <cell r="O37" t="str">
            <v>DNIT - Sistema de Custos Rodoviários - SR/MS</v>
          </cell>
        </row>
        <row r="40">
          <cell r="M40" t="str">
            <v>Região Mato Grosso do Sul</v>
          </cell>
        </row>
        <row r="43">
          <cell r="M43" t="str">
            <v>Lucro e Despesas Indiretas (23,90%)</v>
          </cell>
        </row>
        <row r="47">
          <cell r="M47" t="str">
            <v>Lucro e Despesas Indiretas Betume(15,00%)</v>
          </cell>
        </row>
        <row r="48">
          <cell r="N48">
            <v>0.15</v>
          </cell>
        </row>
      </sheetData>
      <sheetData sheetId="39" refreshError="1">
        <row r="13">
          <cell r="A13" t="str">
            <v>COD.</v>
          </cell>
          <cell r="B13" t="str">
            <v>PROFISSÃO</v>
          </cell>
          <cell r="C13" t="str">
            <v>VALOR</v>
          </cell>
          <cell r="D13" t="str">
            <v>ENCARGOS</v>
          </cell>
          <cell r="E13" t="str">
            <v xml:space="preserve">PADRÃO </v>
          </cell>
          <cell r="F13" t="str">
            <v>CUSTO/HOR.</v>
          </cell>
        </row>
        <row r="14">
          <cell r="C14" t="str">
            <v>MENSAL</v>
          </cell>
          <cell r="E14" t="str">
            <v>SAL.</v>
          </cell>
        </row>
        <row r="15">
          <cell r="A15" t="str">
            <v>T 000</v>
          </cell>
          <cell r="B15" t="str">
            <v>SALÁRIO MÍNIMO</v>
          </cell>
          <cell r="C15">
            <v>300</v>
          </cell>
          <cell r="D15">
            <v>378.9</v>
          </cell>
          <cell r="E15">
            <v>1</v>
          </cell>
          <cell r="F15">
            <v>3.0859090909090909</v>
          </cell>
        </row>
        <row r="16">
          <cell r="A16" t="str">
            <v>T 301</v>
          </cell>
          <cell r="B16" t="str">
            <v>MOTORISTA DE VEÍCULO LEVE</v>
          </cell>
          <cell r="C16">
            <v>869.99999999999989</v>
          </cell>
          <cell r="D16">
            <v>1098.8099999999997</v>
          </cell>
          <cell r="E16">
            <v>2.9</v>
          </cell>
          <cell r="F16">
            <v>8.9491363636363612</v>
          </cell>
        </row>
        <row r="17">
          <cell r="A17" t="str">
            <v>T 302</v>
          </cell>
          <cell r="B17" t="str">
            <v>MOTORISTA DE CAMINHÃO</v>
          </cell>
          <cell r="C17">
            <v>960</v>
          </cell>
          <cell r="D17">
            <v>1212.48</v>
          </cell>
          <cell r="E17">
            <v>3.2</v>
          </cell>
          <cell r="F17">
            <v>9.8749090909090906</v>
          </cell>
        </row>
        <row r="18">
          <cell r="A18" t="str">
            <v>T 303</v>
          </cell>
          <cell r="B18" t="str">
            <v>MOTORISTA DE VEÍCULO ESPECIAL</v>
          </cell>
          <cell r="C18">
            <v>1019.9999999999999</v>
          </cell>
          <cell r="D18">
            <v>1288.2599999999998</v>
          </cell>
          <cell r="E18">
            <v>3.4</v>
          </cell>
          <cell r="F18">
            <v>10.492090909090908</v>
          </cell>
        </row>
        <row r="19">
          <cell r="A19" t="str">
            <v>T 311</v>
          </cell>
          <cell r="B19" t="str">
            <v>OPERADOR DE EQUIPAMENTO LEVE 1</v>
          </cell>
          <cell r="C19">
            <v>719.99999999999989</v>
          </cell>
          <cell r="D19">
            <v>909.35999999999979</v>
          </cell>
          <cell r="E19">
            <v>2.4</v>
          </cell>
          <cell r="F19">
            <v>7.4061818181818166</v>
          </cell>
        </row>
        <row r="20">
          <cell r="A20" t="str">
            <v xml:space="preserve"> T 312</v>
          </cell>
          <cell r="B20" t="str">
            <v>OPERADOR DE EQUIPAMENTO LEVE 2</v>
          </cell>
          <cell r="C20">
            <v>810</v>
          </cell>
          <cell r="D20">
            <v>1023.03</v>
          </cell>
          <cell r="E20">
            <v>2.7</v>
          </cell>
          <cell r="F20">
            <v>8.3319545454545452</v>
          </cell>
        </row>
        <row r="21">
          <cell r="A21" t="str">
            <v>T 313</v>
          </cell>
          <cell r="B21" t="str">
            <v>OPERADOR DE EQUIPAMENTO PES.</v>
          </cell>
          <cell r="C21">
            <v>1050</v>
          </cell>
          <cell r="D21">
            <v>1326.1499999999999</v>
          </cell>
          <cell r="E21">
            <v>3.5</v>
          </cell>
          <cell r="F21">
            <v>10.800681818181816</v>
          </cell>
        </row>
        <row r="22">
          <cell r="A22" t="str">
            <v>T 314</v>
          </cell>
          <cell r="B22" t="str">
            <v>OPERADOR DE EQUIPAMENTO ESP.</v>
          </cell>
          <cell r="C22">
            <v>1110</v>
          </cell>
          <cell r="D22">
            <v>1401.9299999999998</v>
          </cell>
          <cell r="E22">
            <v>3.7</v>
          </cell>
          <cell r="F22">
            <v>11.417863636363636</v>
          </cell>
        </row>
        <row r="23">
          <cell r="A23" t="str">
            <v>T 401</v>
          </cell>
          <cell r="B23" t="str">
            <v>PRÉ-MARCADOR</v>
          </cell>
          <cell r="C23">
            <v>1110</v>
          </cell>
          <cell r="D23">
            <v>1401.9299999999998</v>
          </cell>
          <cell r="E23">
            <v>3.7</v>
          </cell>
          <cell r="F23">
            <v>11.417863636363636</v>
          </cell>
        </row>
        <row r="24">
          <cell r="A24" t="str">
            <v>T 501</v>
          </cell>
          <cell r="B24" t="str">
            <v>ENCARREGADO DE TURMA</v>
          </cell>
          <cell r="C24">
            <v>990</v>
          </cell>
          <cell r="D24">
            <v>1250.3699999999999</v>
          </cell>
          <cell r="E24">
            <v>3.3000032190756574</v>
          </cell>
          <cell r="F24">
            <v>10.183499999999999</v>
          </cell>
        </row>
        <row r="25">
          <cell r="A25" t="str">
            <v>T 511</v>
          </cell>
          <cell r="B25" t="str">
            <v>ENCARREGADO DE PAVIMENTAÇÃO</v>
          </cell>
          <cell r="C25">
            <v>2100</v>
          </cell>
          <cell r="D25">
            <v>2652.2999999999997</v>
          </cell>
          <cell r="E25">
            <v>7</v>
          </cell>
          <cell r="F25">
            <v>21.601363636363633</v>
          </cell>
        </row>
        <row r="26">
          <cell r="A26" t="str">
            <v>T 512</v>
          </cell>
          <cell r="B26" t="str">
            <v>ENCARREGADO DE BRITAGEM</v>
          </cell>
          <cell r="C26">
            <v>2100</v>
          </cell>
          <cell r="D26">
            <v>2652.2999999999997</v>
          </cell>
          <cell r="E26">
            <v>7</v>
          </cell>
          <cell r="F26">
            <v>21.601363636363633</v>
          </cell>
        </row>
        <row r="27">
          <cell r="A27" t="str">
            <v>T 601</v>
          </cell>
          <cell r="B27" t="str">
            <v>BLASTER</v>
          </cell>
          <cell r="C27">
            <v>1230</v>
          </cell>
          <cell r="D27">
            <v>1553.4899999999998</v>
          </cell>
          <cell r="E27">
            <v>4.1000079013675217</v>
          </cell>
          <cell r="F27">
            <v>12.652227272727272</v>
          </cell>
        </row>
        <row r="28">
          <cell r="A28" t="str">
            <v>T 602</v>
          </cell>
          <cell r="B28" t="str">
            <v>MONTADOR</v>
          </cell>
          <cell r="C28">
            <v>719.99999999999989</v>
          </cell>
          <cell r="D28">
            <v>909.35999999999979</v>
          </cell>
          <cell r="E28">
            <v>2.4000140468755946</v>
          </cell>
          <cell r="F28">
            <v>7.4061818181818166</v>
          </cell>
        </row>
        <row r="29">
          <cell r="A29" t="str">
            <v>T 603</v>
          </cell>
          <cell r="B29" t="str">
            <v>CARPINTEIRO</v>
          </cell>
          <cell r="C29">
            <v>719.99999999999989</v>
          </cell>
          <cell r="D29">
            <v>909.35999999999979</v>
          </cell>
          <cell r="E29">
            <v>2.4000140468755946</v>
          </cell>
          <cell r="F29">
            <v>7.4061818181818166</v>
          </cell>
        </row>
        <row r="30">
          <cell r="A30" t="str">
            <v>T 604</v>
          </cell>
          <cell r="B30" t="str">
            <v>PEDREIRO</v>
          </cell>
          <cell r="C30">
            <v>719.99999999999989</v>
          </cell>
          <cell r="D30">
            <v>909.35999999999979</v>
          </cell>
          <cell r="E30">
            <v>2.4000140468755946</v>
          </cell>
          <cell r="F30">
            <v>7.4061818181818166</v>
          </cell>
        </row>
        <row r="31">
          <cell r="A31" t="str">
            <v>T 605</v>
          </cell>
          <cell r="B31" t="str">
            <v>ARMADOR</v>
          </cell>
          <cell r="C31">
            <v>719.99999999999989</v>
          </cell>
          <cell r="D31">
            <v>909.35999999999979</v>
          </cell>
          <cell r="E31">
            <v>2.4000140468755946</v>
          </cell>
          <cell r="F31">
            <v>7.4061818181818166</v>
          </cell>
        </row>
        <row r="32">
          <cell r="A32" t="str">
            <v>T 606</v>
          </cell>
          <cell r="B32" t="str">
            <v>FERREIRO</v>
          </cell>
          <cell r="C32">
            <v>719.99999999999989</v>
          </cell>
          <cell r="D32">
            <v>909.35999999999979</v>
          </cell>
          <cell r="E32">
            <v>2.4000140468755946</v>
          </cell>
          <cell r="F32">
            <v>7.4061818181818166</v>
          </cell>
        </row>
        <row r="33">
          <cell r="A33" t="str">
            <v>T 607</v>
          </cell>
          <cell r="B33" t="str">
            <v>PINTOR</v>
          </cell>
          <cell r="C33">
            <v>719.99999999999989</v>
          </cell>
          <cell r="D33">
            <v>909.35999999999979</v>
          </cell>
          <cell r="E33">
            <v>2.4000140468755946</v>
          </cell>
          <cell r="F33">
            <v>7.4061818181818166</v>
          </cell>
        </row>
        <row r="34">
          <cell r="A34" t="str">
            <v>T 608</v>
          </cell>
          <cell r="B34" t="str">
            <v>SOLDADOR</v>
          </cell>
          <cell r="C34">
            <v>719.99999999999989</v>
          </cell>
          <cell r="D34">
            <v>909.35999999999979</v>
          </cell>
          <cell r="E34">
            <v>2.4</v>
          </cell>
          <cell r="F34">
            <v>7.4061818181818166</v>
          </cell>
        </row>
        <row r="35">
          <cell r="A35" t="str">
            <v>T 609</v>
          </cell>
          <cell r="B35" t="str">
            <v>JARDINEIRO</v>
          </cell>
          <cell r="C35">
            <v>719.99999999999989</v>
          </cell>
          <cell r="D35">
            <v>909.35999999999979</v>
          </cell>
          <cell r="E35">
            <v>2.4000140468755946</v>
          </cell>
          <cell r="F35">
            <v>7.4061818181818166</v>
          </cell>
        </row>
        <row r="36">
          <cell r="A36" t="str">
            <v>T 610</v>
          </cell>
          <cell r="B36" t="str">
            <v>SERRALHEIRO</v>
          </cell>
          <cell r="C36">
            <v>719.99999999999989</v>
          </cell>
          <cell r="D36">
            <v>909.35999999999979</v>
          </cell>
          <cell r="E36">
            <v>2.4000140468755946</v>
          </cell>
          <cell r="F36">
            <v>7.4061818181818166</v>
          </cell>
        </row>
        <row r="37">
          <cell r="B37" t="str">
            <v>ELETRICISTA</v>
          </cell>
          <cell r="C37">
            <v>719.99999999999989</v>
          </cell>
          <cell r="D37">
            <v>909.35999999999979</v>
          </cell>
          <cell r="E37">
            <v>2.4000140468755946</v>
          </cell>
          <cell r="F37">
            <v>7.4061818181818166</v>
          </cell>
        </row>
        <row r="38">
          <cell r="B38" t="str">
            <v>BOMBEIRO HIDRÁULICO</v>
          </cell>
          <cell r="C38">
            <v>719.99999999999989</v>
          </cell>
          <cell r="D38">
            <v>909.35999999999979</v>
          </cell>
          <cell r="E38">
            <v>2.4000140468755946</v>
          </cell>
          <cell r="F38">
            <v>7.4061818181818166</v>
          </cell>
        </row>
        <row r="39">
          <cell r="A39" t="str">
            <v>T 701</v>
          </cell>
          <cell r="B39" t="str">
            <v>SERVENTE</v>
          </cell>
          <cell r="C39">
            <v>509.99999999999994</v>
          </cell>
          <cell r="D39">
            <v>644.12999999999988</v>
          </cell>
          <cell r="E39">
            <v>1.7</v>
          </cell>
          <cell r="F39">
            <v>5.2460454545454542</v>
          </cell>
        </row>
        <row r="40">
          <cell r="A40" t="str">
            <v>T 702</v>
          </cell>
          <cell r="B40" t="str">
            <v>AJUDANTE</v>
          </cell>
          <cell r="C40">
            <v>600</v>
          </cell>
          <cell r="D40">
            <v>757.8</v>
          </cell>
          <cell r="E40">
            <v>2.0000117057296625</v>
          </cell>
          <cell r="F40">
            <v>6.1718181818181819</v>
          </cell>
        </row>
        <row r="41">
          <cell r="A41" t="str">
            <v>T 801</v>
          </cell>
          <cell r="B41" t="str">
            <v>PERFURADOR DE TUBULÃO</v>
          </cell>
          <cell r="C41">
            <v>719.99999999999989</v>
          </cell>
          <cell r="D41">
            <v>909.35999999999979</v>
          </cell>
          <cell r="E41">
            <v>2.4</v>
          </cell>
          <cell r="F41">
            <v>7.4061818181818166</v>
          </cell>
        </row>
      </sheetData>
      <sheetData sheetId="40" refreshError="1">
        <row r="10">
          <cell r="A10" t="str">
            <v>AM 01</v>
          </cell>
        </row>
        <row r="26">
          <cell r="F26">
            <v>1209</v>
          </cell>
        </row>
        <row r="28">
          <cell r="F28">
            <v>1540</v>
          </cell>
        </row>
      </sheetData>
      <sheetData sheetId="41" refreshError="1">
        <row r="4">
          <cell r="A4" t="str">
            <v>Código</v>
          </cell>
          <cell r="B4" t="str">
            <v>Equipamento</v>
          </cell>
          <cell r="C4" t="str">
            <v>VAL</v>
          </cell>
          <cell r="D4" t="str">
            <v>R</v>
          </cell>
          <cell r="E4" t="str">
            <v>VU</v>
          </cell>
          <cell r="F4" t="str">
            <v>HTA</v>
          </cell>
          <cell r="G4" t="str">
            <v>I</v>
          </cell>
          <cell r="H4" t="str">
            <v>K</v>
          </cell>
          <cell r="I4" t="str">
            <v>Pot</v>
          </cell>
          <cell r="J4" t="str">
            <v>Qe</v>
          </cell>
          <cell r="K4" t="str">
            <v>VMe</v>
          </cell>
          <cell r="L4" t="str">
            <v>Qm</v>
          </cell>
          <cell r="M4" t="str">
            <v>VMm</v>
          </cell>
          <cell r="N4" t="str">
            <v>D</v>
          </cell>
          <cell r="O4" t="str">
            <v>S</v>
          </cell>
          <cell r="P4" t="str">
            <v>M</v>
          </cell>
          <cell r="Q4" t="str">
            <v>Omat</v>
          </cell>
          <cell r="R4" t="str">
            <v>Omo</v>
          </cell>
          <cell r="S4" t="str">
            <v>HO</v>
          </cell>
          <cell r="T4" t="str">
            <v>HP</v>
          </cell>
        </row>
        <row r="5">
          <cell r="A5" t="str">
            <v>E 001</v>
          </cell>
          <cell r="B5" t="str">
            <v>Trator esteiras - com lâm. (60 kW)</v>
          </cell>
          <cell r="C5">
            <v>375732</v>
          </cell>
          <cell r="D5">
            <v>20</v>
          </cell>
          <cell r="E5">
            <v>5</v>
          </cell>
          <cell r="F5">
            <v>2000</v>
          </cell>
          <cell r="G5">
            <v>0</v>
          </cell>
          <cell r="H5">
            <v>0.8</v>
          </cell>
          <cell r="I5">
            <v>60</v>
          </cell>
          <cell r="J5">
            <v>14.399999999999999</v>
          </cell>
          <cell r="K5">
            <v>2.35</v>
          </cell>
          <cell r="L5">
            <v>1</v>
          </cell>
          <cell r="M5">
            <v>10.800700000000001</v>
          </cell>
          <cell r="N5">
            <v>30.058560000000003</v>
          </cell>
          <cell r="O5">
            <v>0</v>
          </cell>
          <cell r="P5">
            <v>30.058560000000003</v>
          </cell>
          <cell r="Q5">
            <v>33.839999999999996</v>
          </cell>
          <cell r="R5">
            <v>10.800700000000001</v>
          </cell>
          <cell r="S5">
            <v>104.75782000000001</v>
          </cell>
          <cell r="T5">
            <v>10.800700000000001</v>
          </cell>
        </row>
        <row r="6">
          <cell r="A6" t="str">
            <v>E 002</v>
          </cell>
          <cell r="B6" t="str">
            <v>Trator esteiras - c/ lâm. (104 kW)</v>
          </cell>
          <cell r="C6">
            <v>577114</v>
          </cell>
          <cell r="D6">
            <v>20</v>
          </cell>
          <cell r="E6">
            <v>5</v>
          </cell>
          <cell r="F6">
            <v>2000</v>
          </cell>
          <cell r="G6">
            <v>0</v>
          </cell>
          <cell r="H6">
            <v>0.8</v>
          </cell>
          <cell r="I6">
            <v>104</v>
          </cell>
          <cell r="J6">
            <v>24.96</v>
          </cell>
          <cell r="K6">
            <v>2.35</v>
          </cell>
          <cell r="L6">
            <v>1</v>
          </cell>
          <cell r="M6">
            <v>10.800700000000001</v>
          </cell>
          <cell r="N6">
            <v>46.169119999999999</v>
          </cell>
          <cell r="O6">
            <v>0</v>
          </cell>
          <cell r="P6">
            <v>46.169119999999999</v>
          </cell>
          <cell r="Q6">
            <v>58.656000000000006</v>
          </cell>
          <cell r="R6">
            <v>10.800700000000001</v>
          </cell>
          <cell r="S6">
            <v>161.79494</v>
          </cell>
          <cell r="T6">
            <v>10.800700000000001</v>
          </cell>
        </row>
        <row r="7">
          <cell r="A7" t="str">
            <v>E 003</v>
          </cell>
          <cell r="B7" t="str">
            <v>Trator esteiras - c/ lâm. (228 kW)</v>
          </cell>
          <cell r="C7">
            <v>1914276</v>
          </cell>
          <cell r="D7">
            <v>20</v>
          </cell>
          <cell r="E7">
            <v>5</v>
          </cell>
          <cell r="F7">
            <v>2000</v>
          </cell>
          <cell r="G7">
            <v>0</v>
          </cell>
          <cell r="H7">
            <v>0.8</v>
          </cell>
          <cell r="I7">
            <v>228</v>
          </cell>
          <cell r="J7">
            <v>54.72</v>
          </cell>
          <cell r="K7">
            <v>2.35</v>
          </cell>
          <cell r="L7">
            <v>1</v>
          </cell>
          <cell r="M7">
            <v>10.800700000000001</v>
          </cell>
          <cell r="N7">
            <v>153.14208000000002</v>
          </cell>
          <cell r="O7">
            <v>0</v>
          </cell>
          <cell r="P7">
            <v>153.14207999999999</v>
          </cell>
          <cell r="Q7">
            <v>128.59200000000001</v>
          </cell>
          <cell r="R7">
            <v>10.800700000000001</v>
          </cell>
          <cell r="S7">
            <v>445.67686000000003</v>
          </cell>
          <cell r="T7">
            <v>10.800700000000001</v>
          </cell>
        </row>
        <row r="8">
          <cell r="A8" t="str">
            <v>E 006</v>
          </cell>
          <cell r="B8" t="str">
            <v>Motoniveladora</v>
          </cell>
          <cell r="C8">
            <v>433400</v>
          </cell>
          <cell r="D8">
            <v>20</v>
          </cell>
          <cell r="E8">
            <v>7.5</v>
          </cell>
          <cell r="F8">
            <v>2000</v>
          </cell>
          <cell r="G8">
            <v>0</v>
          </cell>
          <cell r="H8">
            <v>0.9</v>
          </cell>
          <cell r="I8">
            <v>93</v>
          </cell>
          <cell r="J8">
            <v>22.32</v>
          </cell>
          <cell r="K8">
            <v>2.35</v>
          </cell>
          <cell r="L8">
            <v>1</v>
          </cell>
          <cell r="M8">
            <v>11.417899999999999</v>
          </cell>
          <cell r="N8">
            <v>23.114666666666668</v>
          </cell>
          <cell r="O8">
            <v>0</v>
          </cell>
          <cell r="P8">
            <v>26.004000000000001</v>
          </cell>
          <cell r="Q8">
            <v>52.452000000000005</v>
          </cell>
          <cell r="R8">
            <v>11.417899999999999</v>
          </cell>
          <cell r="S8">
            <v>112.98856666666669</v>
          </cell>
          <cell r="T8">
            <v>11.417899999999999</v>
          </cell>
        </row>
        <row r="9">
          <cell r="A9" t="str">
            <v>E 007</v>
          </cell>
          <cell r="B9" t="str">
            <v>Trator agrícola</v>
          </cell>
          <cell r="C9">
            <v>116600</v>
          </cell>
          <cell r="D9">
            <v>20</v>
          </cell>
          <cell r="E9">
            <v>8</v>
          </cell>
          <cell r="F9">
            <v>1250</v>
          </cell>
          <cell r="G9">
            <v>0</v>
          </cell>
          <cell r="H9">
            <v>0.7</v>
          </cell>
          <cell r="I9">
            <v>82</v>
          </cell>
          <cell r="J9">
            <v>16.400000000000002</v>
          </cell>
          <cell r="K9">
            <v>2.35</v>
          </cell>
          <cell r="L9">
            <v>1</v>
          </cell>
          <cell r="M9">
            <v>8.3320000000000007</v>
          </cell>
          <cell r="N9">
            <v>9.3279999999999994</v>
          </cell>
          <cell r="O9">
            <v>0</v>
          </cell>
          <cell r="P9">
            <v>8.1620000000000008</v>
          </cell>
          <cell r="Q9">
            <v>38.540000000000006</v>
          </cell>
          <cell r="R9">
            <v>8.3320000000000007</v>
          </cell>
          <cell r="S9">
            <v>64.362000000000009</v>
          </cell>
          <cell r="T9">
            <v>8.3320000000000007</v>
          </cell>
        </row>
        <row r="10">
          <cell r="A10" t="str">
            <v>E 011</v>
          </cell>
          <cell r="B10" t="str">
            <v>Retroescavadeira</v>
          </cell>
          <cell r="C10">
            <v>147390</v>
          </cell>
          <cell r="D10">
            <v>20</v>
          </cell>
          <cell r="E10">
            <v>5</v>
          </cell>
          <cell r="F10">
            <v>2000</v>
          </cell>
          <cell r="G10">
            <v>0</v>
          </cell>
          <cell r="H10">
            <v>0.7</v>
          </cell>
          <cell r="I10">
            <v>57</v>
          </cell>
          <cell r="J10">
            <v>11.4</v>
          </cell>
          <cell r="K10">
            <v>2.35</v>
          </cell>
          <cell r="L10">
            <v>1</v>
          </cell>
          <cell r="M10">
            <v>10.800700000000001</v>
          </cell>
          <cell r="N10">
            <v>11.7912</v>
          </cell>
          <cell r="O10">
            <v>0</v>
          </cell>
          <cell r="P10">
            <v>10.317299999999999</v>
          </cell>
          <cell r="Q10">
            <v>26.790000000000003</v>
          </cell>
          <cell r="R10">
            <v>10.800700000000001</v>
          </cell>
          <cell r="S10">
            <v>59.699199999999998</v>
          </cell>
          <cell r="T10">
            <v>10.800700000000001</v>
          </cell>
        </row>
        <row r="11">
          <cell r="A11" t="str">
            <v>E 013</v>
          </cell>
          <cell r="B11" t="str">
            <v>Rolo comp. pé carneiro 11,25 t</v>
          </cell>
          <cell r="C11">
            <v>347000</v>
          </cell>
          <cell r="D11">
            <v>10</v>
          </cell>
          <cell r="E11">
            <v>6</v>
          </cell>
          <cell r="F11">
            <v>1750</v>
          </cell>
          <cell r="G11">
            <v>0</v>
          </cell>
          <cell r="H11">
            <v>0.8</v>
          </cell>
          <cell r="I11">
            <v>85</v>
          </cell>
          <cell r="J11">
            <v>17</v>
          </cell>
          <cell r="K11">
            <v>2.35</v>
          </cell>
          <cell r="L11">
            <v>1</v>
          </cell>
          <cell r="M11">
            <v>8.3320000000000007</v>
          </cell>
          <cell r="N11">
            <v>29.742857142857144</v>
          </cell>
          <cell r="O11">
            <v>0</v>
          </cell>
          <cell r="P11">
            <v>26.438095238095237</v>
          </cell>
          <cell r="Q11">
            <v>39.950000000000003</v>
          </cell>
          <cell r="R11">
            <v>8.3320000000000007</v>
          </cell>
          <cell r="S11">
            <v>104.46295238095237</v>
          </cell>
          <cell r="T11">
            <v>8.3320000000000007</v>
          </cell>
        </row>
        <row r="12">
          <cell r="A12" t="str">
            <v>E 016</v>
          </cell>
          <cell r="B12" t="str">
            <v>Carregadeira pneus 1,33 m3</v>
          </cell>
          <cell r="C12">
            <v>312000</v>
          </cell>
          <cell r="D12">
            <v>20</v>
          </cell>
          <cell r="E12">
            <v>5</v>
          </cell>
          <cell r="F12">
            <v>2000</v>
          </cell>
          <cell r="G12">
            <v>0</v>
          </cell>
          <cell r="H12">
            <v>0.7</v>
          </cell>
          <cell r="I12">
            <v>79</v>
          </cell>
          <cell r="J12">
            <v>15.8</v>
          </cell>
          <cell r="K12">
            <v>2.35</v>
          </cell>
          <cell r="L12">
            <v>1</v>
          </cell>
          <cell r="M12">
            <v>10.800700000000001</v>
          </cell>
          <cell r="N12">
            <v>24.96</v>
          </cell>
          <cell r="O12">
            <v>0</v>
          </cell>
          <cell r="P12">
            <v>21.84</v>
          </cell>
          <cell r="Q12">
            <v>37.130000000000003</v>
          </cell>
          <cell r="R12">
            <v>10.800700000000001</v>
          </cell>
          <cell r="S12">
            <v>94.730700000000013</v>
          </cell>
          <cell r="T12">
            <v>10.800700000000001</v>
          </cell>
        </row>
        <row r="13">
          <cell r="A13" t="str">
            <v>E 101</v>
          </cell>
          <cell r="B13" t="str">
            <v>Grade de discos 24 x 24</v>
          </cell>
          <cell r="C13">
            <v>12756</v>
          </cell>
          <cell r="D13">
            <v>5</v>
          </cell>
          <cell r="E13">
            <v>10</v>
          </cell>
          <cell r="F13">
            <v>1000</v>
          </cell>
          <cell r="G13">
            <v>0</v>
          </cell>
          <cell r="H13">
            <v>0.6</v>
          </cell>
          <cell r="I13">
            <v>0</v>
          </cell>
          <cell r="J13">
            <v>0</v>
          </cell>
          <cell r="K13">
            <v>0</v>
          </cell>
          <cell r="L13">
            <v>0</v>
          </cell>
          <cell r="M13">
            <v>0</v>
          </cell>
          <cell r="N13">
            <v>1.2118199999999999</v>
          </cell>
          <cell r="O13">
            <v>0</v>
          </cell>
          <cell r="P13">
            <v>0.76535999999999993</v>
          </cell>
          <cell r="Q13">
            <v>0</v>
          </cell>
          <cell r="R13">
            <v>0</v>
          </cell>
          <cell r="S13">
            <v>1.9771799999999997</v>
          </cell>
          <cell r="T13">
            <v>0</v>
          </cell>
        </row>
        <row r="14">
          <cell r="A14" t="str">
            <v>E 105</v>
          </cell>
          <cell r="B14" t="str">
            <v>Rolo comp. pneus 21 t</v>
          </cell>
          <cell r="C14">
            <v>390189.9</v>
          </cell>
          <cell r="D14">
            <v>15</v>
          </cell>
          <cell r="E14">
            <v>6.8</v>
          </cell>
          <cell r="F14">
            <v>1750</v>
          </cell>
          <cell r="G14">
            <v>0</v>
          </cell>
          <cell r="H14">
            <v>0.7</v>
          </cell>
          <cell r="I14">
            <v>97</v>
          </cell>
          <cell r="J14">
            <v>19.400000000000002</v>
          </cell>
          <cell r="K14">
            <v>2.35</v>
          </cell>
          <cell r="L14">
            <v>1</v>
          </cell>
          <cell r="M14">
            <v>8.3320000000000007</v>
          </cell>
          <cell r="N14">
            <v>27.87070714285715</v>
          </cell>
          <cell r="O14">
            <v>0</v>
          </cell>
          <cell r="P14">
            <v>22.952347058823531</v>
          </cell>
          <cell r="Q14">
            <v>45.59</v>
          </cell>
          <cell r="R14">
            <v>8.3320000000000007</v>
          </cell>
          <cell r="S14">
            <v>104.74505420168069</v>
          </cell>
          <cell r="T14">
            <v>8.3320000000000007</v>
          </cell>
        </row>
        <row r="15">
          <cell r="A15" t="str">
            <v>E 107</v>
          </cell>
          <cell r="B15" t="str">
            <v>Vassoura mecânica - reboc.</v>
          </cell>
          <cell r="C15">
            <v>23638</v>
          </cell>
          <cell r="D15">
            <v>10</v>
          </cell>
          <cell r="E15">
            <v>10</v>
          </cell>
          <cell r="F15">
            <v>1000</v>
          </cell>
          <cell r="G15">
            <v>0</v>
          </cell>
          <cell r="H15">
            <v>0.6</v>
          </cell>
          <cell r="I15">
            <v>0</v>
          </cell>
          <cell r="J15">
            <v>0</v>
          </cell>
          <cell r="K15">
            <v>0</v>
          </cell>
          <cell r="L15">
            <v>0</v>
          </cell>
          <cell r="M15">
            <v>0</v>
          </cell>
          <cell r="N15">
            <v>2.1274199999999999</v>
          </cell>
          <cell r="O15">
            <v>0</v>
          </cell>
          <cell r="P15">
            <v>1.41828</v>
          </cell>
          <cell r="Q15">
            <v>0</v>
          </cell>
          <cell r="R15">
            <v>0</v>
          </cell>
          <cell r="S15">
            <v>3.5457000000000001</v>
          </cell>
          <cell r="T15">
            <v>0</v>
          </cell>
        </row>
        <row r="16">
          <cell r="A16" t="str">
            <v>E 108</v>
          </cell>
          <cell r="B16" t="str">
            <v>Distr. agregados - reboc.</v>
          </cell>
          <cell r="C16">
            <v>26895</v>
          </cell>
          <cell r="D16">
            <v>10</v>
          </cell>
          <cell r="E16">
            <v>10</v>
          </cell>
          <cell r="F16">
            <v>1250</v>
          </cell>
          <cell r="G16">
            <v>0</v>
          </cell>
          <cell r="H16">
            <v>0.5</v>
          </cell>
          <cell r="I16">
            <v>0</v>
          </cell>
          <cell r="J16">
            <v>0</v>
          </cell>
          <cell r="K16">
            <v>0</v>
          </cell>
          <cell r="L16">
            <v>0</v>
          </cell>
          <cell r="M16">
            <v>0</v>
          </cell>
          <cell r="N16">
            <v>1.9364400000000002</v>
          </cell>
          <cell r="O16">
            <v>0</v>
          </cell>
          <cell r="P16">
            <v>1.0758000000000001</v>
          </cell>
          <cell r="Q16">
            <v>0</v>
          </cell>
          <cell r="R16">
            <v>0</v>
          </cell>
          <cell r="S16">
            <v>3.0122400000000003</v>
          </cell>
          <cell r="T16">
            <v>0</v>
          </cell>
        </row>
        <row r="17">
          <cell r="A17" t="str">
            <v>E 110</v>
          </cell>
          <cell r="B17" t="str">
            <v>Tanque estoc. asfalto 20.000 l</v>
          </cell>
          <cell r="C17">
            <v>43400</v>
          </cell>
          <cell r="D17">
            <v>10</v>
          </cell>
          <cell r="E17">
            <v>8</v>
          </cell>
          <cell r="F17">
            <v>2500</v>
          </cell>
          <cell r="G17">
            <v>0</v>
          </cell>
          <cell r="H17">
            <v>0.5</v>
          </cell>
          <cell r="I17">
            <v>0</v>
          </cell>
          <cell r="J17">
            <v>0</v>
          </cell>
          <cell r="K17">
            <v>0</v>
          </cell>
          <cell r="L17">
            <v>0</v>
          </cell>
          <cell r="M17">
            <v>0</v>
          </cell>
          <cell r="N17">
            <v>1.9530000000000001</v>
          </cell>
          <cell r="O17">
            <v>0</v>
          </cell>
          <cell r="P17">
            <v>1.085</v>
          </cell>
          <cell r="Q17">
            <v>0</v>
          </cell>
          <cell r="R17">
            <v>0</v>
          </cell>
          <cell r="S17">
            <v>3.0380000000000003</v>
          </cell>
          <cell r="T17">
            <v>0</v>
          </cell>
        </row>
        <row r="18">
          <cell r="A18" t="str">
            <v>E 111</v>
          </cell>
          <cell r="B18" t="str">
            <v>Equip. distr. asf. - mont. cam.</v>
          </cell>
          <cell r="C18">
            <v>261750</v>
          </cell>
          <cell r="D18">
            <v>20</v>
          </cell>
          <cell r="E18">
            <v>10</v>
          </cell>
          <cell r="F18">
            <v>1250</v>
          </cell>
          <cell r="G18">
            <v>2.5000000000000001E-2</v>
          </cell>
          <cell r="H18">
            <v>0.8</v>
          </cell>
          <cell r="I18">
            <v>150</v>
          </cell>
          <cell r="J18">
            <v>22.5</v>
          </cell>
          <cell r="K18">
            <v>2.35</v>
          </cell>
          <cell r="L18">
            <v>1</v>
          </cell>
          <cell r="M18">
            <v>9.8749000000000002</v>
          </cell>
          <cell r="N18">
            <v>8.8580000000000005</v>
          </cell>
          <cell r="O18">
            <v>1.1437999999999999</v>
          </cell>
          <cell r="P18">
            <v>8.8580000000000005</v>
          </cell>
          <cell r="Q18">
            <v>52.875</v>
          </cell>
          <cell r="R18">
            <v>9.8749000000000002</v>
          </cell>
          <cell r="S18">
            <v>81.609700000000004</v>
          </cell>
          <cell r="T18">
            <v>9.8749000000000002</v>
          </cell>
        </row>
        <row r="19">
          <cell r="A19" t="str">
            <v>E 112</v>
          </cell>
          <cell r="B19" t="str">
            <v>Aquecedor de fluido térmico</v>
          </cell>
          <cell r="C19">
            <v>247800</v>
          </cell>
          <cell r="D19">
            <v>10</v>
          </cell>
          <cell r="E19">
            <v>8</v>
          </cell>
          <cell r="F19">
            <v>2500</v>
          </cell>
          <cell r="G19">
            <v>0</v>
          </cell>
          <cell r="H19">
            <v>0.6</v>
          </cell>
          <cell r="I19">
            <v>8</v>
          </cell>
          <cell r="J19">
            <v>0</v>
          </cell>
          <cell r="K19">
            <v>0</v>
          </cell>
          <cell r="L19">
            <v>0</v>
          </cell>
          <cell r="M19">
            <v>0</v>
          </cell>
          <cell r="N19">
            <v>11.151</v>
          </cell>
          <cell r="O19">
            <v>0</v>
          </cell>
          <cell r="P19">
            <v>7.4340000000000002</v>
          </cell>
          <cell r="Q19">
            <v>0</v>
          </cell>
          <cell r="R19">
            <v>0</v>
          </cell>
          <cell r="S19">
            <v>18.585000000000001</v>
          </cell>
          <cell r="T19">
            <v>0</v>
          </cell>
        </row>
        <row r="20">
          <cell r="A20" t="str">
            <v>E 113</v>
          </cell>
          <cell r="B20" t="str">
            <v>Usina asfalto quente 40/60 t/h</v>
          </cell>
          <cell r="C20">
            <v>796214</v>
          </cell>
          <cell r="D20">
            <v>10</v>
          </cell>
          <cell r="E20">
            <v>8</v>
          </cell>
          <cell r="F20">
            <v>1750</v>
          </cell>
          <cell r="G20">
            <v>0</v>
          </cell>
          <cell r="H20">
            <v>0.9</v>
          </cell>
          <cell r="I20">
            <v>128</v>
          </cell>
          <cell r="J20">
            <v>0</v>
          </cell>
          <cell r="K20">
            <v>0</v>
          </cell>
          <cell r="L20">
            <v>1</v>
          </cell>
          <cell r="M20">
            <v>11.417899999999999</v>
          </cell>
          <cell r="N20">
            <v>51.185185714285716</v>
          </cell>
          <cell r="O20">
            <v>0</v>
          </cell>
          <cell r="P20">
            <v>51.185185714285716</v>
          </cell>
          <cell r="Q20">
            <v>0</v>
          </cell>
          <cell r="R20">
            <v>11.417899999999999</v>
          </cell>
          <cell r="S20">
            <v>113.78827142857143</v>
          </cell>
          <cell r="T20">
            <v>11.417899999999999</v>
          </cell>
        </row>
        <row r="21">
          <cell r="A21" t="str">
            <v>E 114</v>
          </cell>
          <cell r="B21" t="str">
            <v>Vibro acabadora asfalto</v>
          </cell>
          <cell r="C21">
            <v>210000</v>
          </cell>
          <cell r="D21">
            <v>10</v>
          </cell>
          <cell r="E21">
            <v>8</v>
          </cell>
          <cell r="F21">
            <v>1750</v>
          </cell>
          <cell r="G21">
            <v>0</v>
          </cell>
          <cell r="H21">
            <v>0.9</v>
          </cell>
          <cell r="I21">
            <v>20</v>
          </cell>
          <cell r="J21">
            <v>4</v>
          </cell>
          <cell r="K21">
            <v>2.35</v>
          </cell>
          <cell r="L21">
            <v>1</v>
          </cell>
          <cell r="M21">
            <v>11.417899999999999</v>
          </cell>
          <cell r="N21">
            <v>13.5</v>
          </cell>
          <cell r="O21">
            <v>0</v>
          </cell>
          <cell r="P21">
            <v>13.5</v>
          </cell>
          <cell r="Q21">
            <v>9.4</v>
          </cell>
          <cell r="R21">
            <v>11.417899999999999</v>
          </cell>
          <cell r="S21">
            <v>47.817899999999995</v>
          </cell>
          <cell r="T21">
            <v>11.417899999999999</v>
          </cell>
        </row>
        <row r="22">
          <cell r="A22" t="str">
            <v>E 116</v>
          </cell>
          <cell r="B22" t="str">
            <v>Usina mist. PMF 30/60 t/h</v>
          </cell>
          <cell r="C22">
            <v>123559</v>
          </cell>
          <cell r="D22">
            <v>10</v>
          </cell>
          <cell r="E22">
            <v>8</v>
          </cell>
          <cell r="F22">
            <v>1750</v>
          </cell>
          <cell r="G22">
            <v>0</v>
          </cell>
          <cell r="H22">
            <v>0.7</v>
          </cell>
          <cell r="I22">
            <v>20</v>
          </cell>
          <cell r="J22">
            <v>0</v>
          </cell>
          <cell r="K22">
            <v>0</v>
          </cell>
          <cell r="L22">
            <v>1</v>
          </cell>
          <cell r="M22">
            <v>11.417899999999999</v>
          </cell>
          <cell r="N22">
            <v>7.9430785714285719</v>
          </cell>
          <cell r="O22">
            <v>0</v>
          </cell>
          <cell r="P22">
            <v>6.1779499999999992</v>
          </cell>
          <cell r="Q22">
            <v>0</v>
          </cell>
          <cell r="R22">
            <v>11.417899999999999</v>
          </cell>
          <cell r="S22">
            <v>25.538928571428571</v>
          </cell>
          <cell r="T22">
            <v>11.417899999999999</v>
          </cell>
        </row>
        <row r="23">
          <cell r="A23" t="str">
            <v>E 117</v>
          </cell>
          <cell r="B23" t="str">
            <v>Rolo comp. estat. autop. 8,9 t</v>
          </cell>
          <cell r="C23">
            <v>163195</v>
          </cell>
          <cell r="D23">
            <v>15</v>
          </cell>
          <cell r="E23">
            <v>6.8</v>
          </cell>
          <cell r="F23">
            <v>1750</v>
          </cell>
          <cell r="G23">
            <v>0</v>
          </cell>
          <cell r="H23">
            <v>0.7</v>
          </cell>
          <cell r="I23">
            <v>43</v>
          </cell>
          <cell r="J23">
            <v>9</v>
          </cell>
          <cell r="K23">
            <v>2.35</v>
          </cell>
          <cell r="L23">
            <v>1</v>
          </cell>
          <cell r="M23">
            <v>8.3320000000000007</v>
          </cell>
          <cell r="N23">
            <v>11.656785714285714</v>
          </cell>
          <cell r="O23">
            <v>0</v>
          </cell>
          <cell r="P23">
            <v>9.5997058823529411</v>
          </cell>
          <cell r="Q23">
            <v>21.150000000000002</v>
          </cell>
          <cell r="R23">
            <v>8.3320000000000007</v>
          </cell>
          <cell r="S23">
            <v>50.73849159663866</v>
          </cell>
          <cell r="T23">
            <v>8.3320000000000007</v>
          </cell>
        </row>
        <row r="24">
          <cell r="A24" t="str">
            <v>E 118</v>
          </cell>
          <cell r="B24" t="str">
            <v>Rolo comp. tanden vibrat. 1,5 t</v>
          </cell>
          <cell r="C24">
            <v>97990</v>
          </cell>
          <cell r="D24">
            <v>10</v>
          </cell>
          <cell r="E24">
            <v>6</v>
          </cell>
          <cell r="F24">
            <v>1750</v>
          </cell>
          <cell r="G24">
            <v>0</v>
          </cell>
          <cell r="H24">
            <v>0.8</v>
          </cell>
          <cell r="I24">
            <v>10</v>
          </cell>
          <cell r="J24">
            <v>2</v>
          </cell>
          <cell r="K24">
            <v>2.35</v>
          </cell>
          <cell r="L24">
            <v>1</v>
          </cell>
          <cell r="M24">
            <v>8.3320000000000007</v>
          </cell>
          <cell r="N24">
            <v>8.3991428571428575</v>
          </cell>
          <cell r="O24">
            <v>0</v>
          </cell>
          <cell r="P24">
            <v>7.4659047619047616</v>
          </cell>
          <cell r="Q24">
            <v>4.7</v>
          </cell>
          <cell r="R24">
            <v>8.3320000000000007</v>
          </cell>
          <cell r="S24">
            <v>28.897047619047619</v>
          </cell>
          <cell r="T24">
            <v>8.3320000000000007</v>
          </cell>
        </row>
        <row r="25">
          <cell r="A25" t="str">
            <v>E 119</v>
          </cell>
          <cell r="B25" t="str">
            <v>Rolo comp. pn. est. aut. 23 t</v>
          </cell>
          <cell r="C25">
            <v>303024.64000000001</v>
          </cell>
          <cell r="D25">
            <v>15</v>
          </cell>
          <cell r="E25">
            <v>6.8</v>
          </cell>
          <cell r="F25">
            <v>1750</v>
          </cell>
          <cell r="G25">
            <v>0</v>
          </cell>
          <cell r="H25">
            <v>0.7</v>
          </cell>
          <cell r="I25">
            <v>83</v>
          </cell>
          <cell r="J25">
            <v>16.600000000000001</v>
          </cell>
          <cell r="K25">
            <v>2.35</v>
          </cell>
          <cell r="L25">
            <v>1</v>
          </cell>
          <cell r="M25">
            <v>8.3320000000000007</v>
          </cell>
          <cell r="N25">
            <v>21.644617142857143</v>
          </cell>
          <cell r="O25">
            <v>0</v>
          </cell>
          <cell r="P25">
            <v>17.82497882352941</v>
          </cell>
          <cell r="Q25">
            <v>39.010000000000005</v>
          </cell>
          <cell r="R25">
            <v>8.3320000000000007</v>
          </cell>
          <cell r="S25">
            <v>86.811595966386562</v>
          </cell>
          <cell r="T25">
            <v>8.3320000000000007</v>
          </cell>
        </row>
        <row r="26">
          <cell r="A26" t="str">
            <v>E 123</v>
          </cell>
          <cell r="B26" t="str">
            <v>Caldeira asfalto reboc. 600 l</v>
          </cell>
          <cell r="C26">
            <v>31850</v>
          </cell>
          <cell r="D26">
            <v>10</v>
          </cell>
          <cell r="E26">
            <v>10</v>
          </cell>
          <cell r="F26">
            <v>1250</v>
          </cell>
          <cell r="G26">
            <v>0</v>
          </cell>
          <cell r="H26">
            <v>0.3</v>
          </cell>
          <cell r="I26">
            <v>1</v>
          </cell>
          <cell r="J26">
            <v>0</v>
          </cell>
          <cell r="K26">
            <v>0</v>
          </cell>
          <cell r="L26">
            <v>0</v>
          </cell>
          <cell r="M26">
            <v>0</v>
          </cell>
          <cell r="N26">
            <v>2.2932000000000001</v>
          </cell>
          <cell r="O26">
            <v>0</v>
          </cell>
          <cell r="P26">
            <v>0.76439999999999997</v>
          </cell>
          <cell r="Q26">
            <v>0</v>
          </cell>
          <cell r="R26">
            <v>0</v>
          </cell>
          <cell r="S26">
            <v>3.0575999999999999</v>
          </cell>
          <cell r="T26">
            <v>0</v>
          </cell>
        </row>
        <row r="27">
          <cell r="A27" t="str">
            <v>E 126</v>
          </cell>
          <cell r="B27" t="str">
            <v>Fresadora a frio Wirtgen:W-1000 L</v>
          </cell>
          <cell r="C27">
            <v>618600</v>
          </cell>
          <cell r="D27">
            <v>20</v>
          </cell>
          <cell r="E27">
            <v>5</v>
          </cell>
          <cell r="F27">
            <v>1200</v>
          </cell>
          <cell r="G27">
            <v>0</v>
          </cell>
          <cell r="H27">
            <v>1</v>
          </cell>
          <cell r="I27">
            <v>105</v>
          </cell>
          <cell r="J27">
            <v>21</v>
          </cell>
          <cell r="K27">
            <v>2.35</v>
          </cell>
          <cell r="L27">
            <v>1</v>
          </cell>
          <cell r="M27">
            <v>11.417899999999999</v>
          </cell>
          <cell r="N27">
            <v>82.48</v>
          </cell>
          <cell r="O27">
            <v>0</v>
          </cell>
          <cell r="P27">
            <v>103.1</v>
          </cell>
          <cell r="Q27">
            <v>49.35</v>
          </cell>
          <cell r="R27">
            <v>11.417899999999999</v>
          </cell>
          <cell r="S27">
            <v>246.34789999999998</v>
          </cell>
          <cell r="T27">
            <v>11.417899999999999</v>
          </cell>
        </row>
        <row r="28">
          <cell r="A28" t="str">
            <v>E 156</v>
          </cell>
          <cell r="B28" t="str">
            <v>Carreg.de pneus Case c/vass.1,8 m</v>
          </cell>
          <cell r="C28">
            <v>90800</v>
          </cell>
          <cell r="D28">
            <v>20</v>
          </cell>
          <cell r="E28">
            <v>5</v>
          </cell>
          <cell r="F28">
            <v>2000</v>
          </cell>
          <cell r="G28">
            <v>0</v>
          </cell>
          <cell r="H28">
            <v>0.7</v>
          </cell>
          <cell r="I28">
            <v>36</v>
          </cell>
          <cell r="J28">
            <v>7.2</v>
          </cell>
          <cell r="K28">
            <v>2.35</v>
          </cell>
          <cell r="L28">
            <v>1</v>
          </cell>
          <cell r="M28">
            <v>10.800700000000001</v>
          </cell>
          <cell r="N28">
            <v>7.2640000000000002</v>
          </cell>
          <cell r="O28">
            <v>0</v>
          </cell>
          <cell r="P28">
            <v>6.355999999999999</v>
          </cell>
          <cell r="Q28">
            <v>16.920000000000002</v>
          </cell>
          <cell r="R28">
            <v>10.800700000000001</v>
          </cell>
          <cell r="S28">
            <v>41.340699999999998</v>
          </cell>
          <cell r="T28">
            <v>10.800700000000001</v>
          </cell>
        </row>
        <row r="29">
          <cell r="A29" t="str">
            <v>E 161</v>
          </cell>
          <cell r="B29" t="str">
            <v>Equip. Distr. LA Rup Contr</v>
          </cell>
          <cell r="C29">
            <v>781431</v>
          </cell>
          <cell r="D29">
            <v>20</v>
          </cell>
          <cell r="E29">
            <v>12</v>
          </cell>
          <cell r="F29">
            <v>1000</v>
          </cell>
          <cell r="G29">
            <v>2.5000000000000001E-2</v>
          </cell>
          <cell r="H29">
            <v>0.9</v>
          </cell>
          <cell r="I29">
            <v>274</v>
          </cell>
          <cell r="J29">
            <v>43.799996</v>
          </cell>
          <cell r="K29">
            <v>2.35</v>
          </cell>
          <cell r="L29">
            <v>1</v>
          </cell>
          <cell r="M29">
            <v>10.492100000000001</v>
          </cell>
          <cell r="N29">
            <v>52.095399999999998</v>
          </cell>
          <cell r="O29">
            <v>1.47875</v>
          </cell>
          <cell r="P29">
            <v>58.607325000000003</v>
          </cell>
          <cell r="Q29">
            <v>102.92999060000001</v>
          </cell>
          <cell r="R29">
            <v>10.492100000000001</v>
          </cell>
          <cell r="S29">
            <v>225.60356560000002</v>
          </cell>
          <cell r="T29">
            <v>10.492100000000001</v>
          </cell>
        </row>
        <row r="30">
          <cell r="A30" t="str">
            <v>E 208</v>
          </cell>
          <cell r="B30" t="str">
            <v>Compressor de Ar 180 PCM</v>
          </cell>
          <cell r="C30">
            <v>58600</v>
          </cell>
          <cell r="D30">
            <v>15</v>
          </cell>
          <cell r="E30">
            <v>7</v>
          </cell>
          <cell r="F30">
            <v>1750</v>
          </cell>
          <cell r="G30">
            <v>0</v>
          </cell>
          <cell r="H30">
            <v>0.8</v>
          </cell>
          <cell r="I30">
            <v>59</v>
          </cell>
          <cell r="J30">
            <v>12.98</v>
          </cell>
          <cell r="K30">
            <v>2.35</v>
          </cell>
          <cell r="L30">
            <v>1</v>
          </cell>
          <cell r="M30">
            <v>8.3320000000000007</v>
          </cell>
          <cell r="N30">
            <v>4.0661224489795913</v>
          </cell>
          <cell r="O30">
            <v>0</v>
          </cell>
          <cell r="P30">
            <v>3.8269387755102042</v>
          </cell>
          <cell r="Q30">
            <v>30.503000000000004</v>
          </cell>
          <cell r="R30">
            <v>8.3320000000000007</v>
          </cell>
          <cell r="S30">
            <v>46.728061224489799</v>
          </cell>
          <cell r="T30">
            <v>8.3320000000000007</v>
          </cell>
        </row>
        <row r="31">
          <cell r="A31" t="str">
            <v>E 209</v>
          </cell>
          <cell r="B31" t="str">
            <v>Martelete - rompedor 28 kg</v>
          </cell>
          <cell r="C31">
            <v>6128.25</v>
          </cell>
          <cell r="D31">
            <v>5</v>
          </cell>
          <cell r="E31">
            <v>6</v>
          </cell>
          <cell r="F31">
            <v>1750</v>
          </cell>
          <cell r="G31">
            <v>0</v>
          </cell>
          <cell r="H31">
            <v>0.8</v>
          </cell>
          <cell r="I31">
            <v>0</v>
          </cell>
          <cell r="J31">
            <v>0</v>
          </cell>
          <cell r="K31">
            <v>0</v>
          </cell>
          <cell r="L31">
            <v>1</v>
          </cell>
          <cell r="M31">
            <v>7.4062000000000001</v>
          </cell>
          <cell r="N31">
            <v>0.55446071428571431</v>
          </cell>
          <cell r="O31">
            <v>0</v>
          </cell>
          <cell r="P31">
            <v>0.46691428571428573</v>
          </cell>
          <cell r="Q31">
            <v>0</v>
          </cell>
          <cell r="R31">
            <v>7.4062000000000001</v>
          </cell>
          <cell r="S31">
            <v>8.4275750000000009</v>
          </cell>
          <cell r="T31">
            <v>7.4062000000000001</v>
          </cell>
        </row>
        <row r="32">
          <cell r="A32" t="str">
            <v>E 211</v>
          </cell>
          <cell r="B32" t="str">
            <v>Máq. pint. - compr. Ar pint. (2 kW)</v>
          </cell>
          <cell r="C32">
            <v>5280</v>
          </cell>
          <cell r="D32">
            <v>15</v>
          </cell>
          <cell r="E32">
            <v>6</v>
          </cell>
          <cell r="F32">
            <v>1750</v>
          </cell>
          <cell r="G32">
            <v>0</v>
          </cell>
          <cell r="H32">
            <v>0.8</v>
          </cell>
          <cell r="I32">
            <v>2</v>
          </cell>
          <cell r="J32">
            <v>0.48</v>
          </cell>
          <cell r="K32">
            <v>0</v>
          </cell>
          <cell r="L32">
            <v>0</v>
          </cell>
          <cell r="M32">
            <v>0</v>
          </cell>
          <cell r="N32">
            <v>0.42742857142857144</v>
          </cell>
          <cell r="O32">
            <v>0</v>
          </cell>
          <cell r="P32">
            <v>0.4022857142857143</v>
          </cell>
          <cell r="Q32">
            <v>0</v>
          </cell>
          <cell r="R32">
            <v>0</v>
          </cell>
          <cell r="S32">
            <v>0.82971428571428574</v>
          </cell>
          <cell r="T32">
            <v>0</v>
          </cell>
        </row>
        <row r="33">
          <cell r="A33" t="str">
            <v>E 301</v>
          </cell>
          <cell r="B33" t="str">
            <v>Betoneira 320 l</v>
          </cell>
          <cell r="C33">
            <v>7200</v>
          </cell>
          <cell r="D33">
            <v>10</v>
          </cell>
          <cell r="E33">
            <v>6</v>
          </cell>
          <cell r="F33">
            <v>1750</v>
          </cell>
          <cell r="G33">
            <v>0</v>
          </cell>
          <cell r="H33">
            <v>0.6</v>
          </cell>
          <cell r="I33">
            <v>7</v>
          </cell>
          <cell r="J33">
            <v>1.4000000000000001</v>
          </cell>
          <cell r="K33">
            <v>2.35</v>
          </cell>
          <cell r="L33">
            <v>1</v>
          </cell>
          <cell r="M33">
            <v>8.3320000000000007</v>
          </cell>
          <cell r="N33">
            <v>0.6171428571428571</v>
          </cell>
          <cell r="O33">
            <v>0</v>
          </cell>
          <cell r="P33">
            <v>0.41142857142857142</v>
          </cell>
          <cell r="Q33">
            <v>3.2900000000000005</v>
          </cell>
          <cell r="R33">
            <v>8.3320000000000007</v>
          </cell>
          <cell r="S33">
            <v>12.65057142857143</v>
          </cell>
          <cell r="T33">
            <v>8.3320000000000007</v>
          </cell>
        </row>
        <row r="34">
          <cell r="A34" t="str">
            <v>E 302</v>
          </cell>
          <cell r="B34" t="str">
            <v>Betoneira 320 l</v>
          </cell>
          <cell r="C34">
            <v>2460</v>
          </cell>
          <cell r="D34">
            <v>10</v>
          </cell>
          <cell r="E34">
            <v>6</v>
          </cell>
          <cell r="F34">
            <v>1750</v>
          </cell>
          <cell r="G34">
            <v>0</v>
          </cell>
          <cell r="H34">
            <v>0.6</v>
          </cell>
          <cell r="I34">
            <v>4</v>
          </cell>
          <cell r="J34">
            <v>0</v>
          </cell>
          <cell r="K34">
            <v>0</v>
          </cell>
          <cell r="L34">
            <v>1</v>
          </cell>
          <cell r="M34">
            <v>8.3320000000000007</v>
          </cell>
          <cell r="N34">
            <v>0.21085714285714285</v>
          </cell>
          <cell r="O34">
            <v>0</v>
          </cell>
          <cell r="P34">
            <v>0.14057142857142857</v>
          </cell>
          <cell r="Q34">
            <v>0</v>
          </cell>
          <cell r="R34">
            <v>8.3320000000000007</v>
          </cell>
          <cell r="S34">
            <v>8.6834285714285713</v>
          </cell>
          <cell r="T34">
            <v>8.3320000000000007</v>
          </cell>
        </row>
        <row r="35">
          <cell r="A35" t="str">
            <v>E 304</v>
          </cell>
          <cell r="B35" t="str">
            <v>Transp. man. - car. mão 80 l</v>
          </cell>
          <cell r="C35">
            <v>85</v>
          </cell>
          <cell r="D35">
            <v>5</v>
          </cell>
          <cell r="E35">
            <v>1</v>
          </cell>
          <cell r="F35">
            <v>1000</v>
          </cell>
          <cell r="G35">
            <v>0</v>
          </cell>
          <cell r="H35">
            <v>0.5</v>
          </cell>
          <cell r="I35">
            <v>0</v>
          </cell>
          <cell r="J35">
            <v>0</v>
          </cell>
          <cell r="K35">
            <v>0</v>
          </cell>
          <cell r="L35">
            <v>0</v>
          </cell>
          <cell r="M35">
            <v>0</v>
          </cell>
          <cell r="N35">
            <v>8.0750000000000002E-2</v>
          </cell>
          <cell r="O35">
            <v>0</v>
          </cell>
          <cell r="P35">
            <v>4.2500000000000003E-2</v>
          </cell>
          <cell r="Q35">
            <v>0</v>
          </cell>
          <cell r="R35">
            <v>0</v>
          </cell>
          <cell r="S35">
            <v>0.12325</v>
          </cell>
          <cell r="T35">
            <v>0</v>
          </cell>
        </row>
        <row r="36">
          <cell r="A36" t="str">
            <v>E 306</v>
          </cell>
          <cell r="B36" t="str">
            <v>Vibrador concreto imersão</v>
          </cell>
          <cell r="C36">
            <v>1359</v>
          </cell>
          <cell r="D36">
            <v>5</v>
          </cell>
          <cell r="E36">
            <v>7</v>
          </cell>
          <cell r="F36">
            <v>1000</v>
          </cell>
          <cell r="G36">
            <v>0</v>
          </cell>
          <cell r="H36">
            <v>0.5</v>
          </cell>
          <cell r="I36">
            <v>2</v>
          </cell>
          <cell r="J36">
            <v>0</v>
          </cell>
          <cell r="K36">
            <v>0</v>
          </cell>
          <cell r="L36">
            <v>1</v>
          </cell>
          <cell r="M36">
            <v>7.4062000000000001</v>
          </cell>
          <cell r="N36">
            <v>0.18443571428571429</v>
          </cell>
          <cell r="O36">
            <v>0</v>
          </cell>
          <cell r="P36">
            <v>9.7071428571428572E-2</v>
          </cell>
          <cell r="Q36">
            <v>0</v>
          </cell>
          <cell r="R36">
            <v>7.4062000000000001</v>
          </cell>
          <cell r="S36">
            <v>7.6877071428571426</v>
          </cell>
          <cell r="T36">
            <v>7.4062000000000001</v>
          </cell>
        </row>
        <row r="37">
          <cell r="A37" t="str">
            <v>E 312</v>
          </cell>
          <cell r="B37" t="str">
            <v>Fab. Pré-mold. Conc.-D=1,00 m</v>
          </cell>
          <cell r="C37">
            <v>25998.54</v>
          </cell>
          <cell r="D37">
            <v>10</v>
          </cell>
          <cell r="E37">
            <v>5</v>
          </cell>
          <cell r="F37">
            <v>1200</v>
          </cell>
          <cell r="G37">
            <v>0</v>
          </cell>
          <cell r="H37">
            <v>0.6</v>
          </cell>
          <cell r="I37">
            <v>2</v>
          </cell>
          <cell r="J37">
            <v>0.4</v>
          </cell>
          <cell r="K37">
            <v>0</v>
          </cell>
          <cell r="L37">
            <v>0</v>
          </cell>
          <cell r="M37">
            <v>0</v>
          </cell>
          <cell r="N37">
            <v>3.8997810000000004</v>
          </cell>
          <cell r="O37">
            <v>0</v>
          </cell>
          <cell r="P37">
            <v>2.5998540000000001</v>
          </cell>
          <cell r="Q37">
            <v>0</v>
          </cell>
          <cell r="R37">
            <v>0</v>
          </cell>
          <cell r="S37">
            <v>6.4996350000000005</v>
          </cell>
          <cell r="T37">
            <v>0</v>
          </cell>
        </row>
        <row r="38">
          <cell r="A38" t="str">
            <v>E 318</v>
          </cell>
          <cell r="B38" t="str">
            <v>Fábr. pré-mold. concr. inst. gc</v>
          </cell>
          <cell r="C38">
            <v>10415.459999999999</v>
          </cell>
          <cell r="D38">
            <v>10</v>
          </cell>
          <cell r="E38">
            <v>5</v>
          </cell>
          <cell r="F38">
            <v>1200</v>
          </cell>
          <cell r="G38">
            <v>0</v>
          </cell>
          <cell r="H38">
            <v>0.6</v>
          </cell>
          <cell r="I38">
            <v>2</v>
          </cell>
          <cell r="J38">
            <v>0</v>
          </cell>
          <cell r="K38">
            <v>0</v>
          </cell>
          <cell r="L38">
            <v>0</v>
          </cell>
          <cell r="M38">
            <v>0</v>
          </cell>
          <cell r="N38">
            <v>1.5623189999999998</v>
          </cell>
          <cell r="O38">
            <v>0</v>
          </cell>
          <cell r="P38">
            <v>1.0415459999999999</v>
          </cell>
          <cell r="Q38">
            <v>0</v>
          </cell>
          <cell r="R38">
            <v>0</v>
          </cell>
          <cell r="S38">
            <v>2.6038649999999999</v>
          </cell>
          <cell r="T38">
            <v>0</v>
          </cell>
        </row>
        <row r="39">
          <cell r="A39" t="str">
            <v>E 400</v>
          </cell>
          <cell r="B39" t="str">
            <v>Caminhão basc. 5 m³ 8,8 t</v>
          </cell>
          <cell r="C39">
            <v>164100</v>
          </cell>
          <cell r="D39">
            <v>20</v>
          </cell>
          <cell r="E39">
            <v>5.3</v>
          </cell>
          <cell r="F39">
            <v>2000</v>
          </cell>
          <cell r="G39">
            <v>2.5000000000000001E-2</v>
          </cell>
          <cell r="H39">
            <v>0.9</v>
          </cell>
          <cell r="I39">
            <v>125</v>
          </cell>
          <cell r="J39">
            <v>18.75</v>
          </cell>
          <cell r="K39">
            <v>2.35</v>
          </cell>
          <cell r="L39">
            <v>1</v>
          </cell>
          <cell r="M39">
            <v>9.8749000000000002</v>
          </cell>
          <cell r="N39">
            <v>12.384905660377358</v>
          </cell>
          <cell r="O39">
            <v>1.2191391509433964</v>
          </cell>
          <cell r="P39">
            <v>13.933018867924527</v>
          </cell>
          <cell r="Q39">
            <v>44.0625</v>
          </cell>
          <cell r="R39">
            <v>9.8749000000000002</v>
          </cell>
          <cell r="S39">
            <v>81.474463679245275</v>
          </cell>
          <cell r="T39">
            <v>9.8749000000000002</v>
          </cell>
        </row>
        <row r="40">
          <cell r="A40" t="str">
            <v>E 402</v>
          </cell>
          <cell r="B40" t="str">
            <v>Caminhão carroc. madeira 15 t</v>
          </cell>
          <cell r="C40">
            <v>202280</v>
          </cell>
          <cell r="D40">
            <v>20</v>
          </cell>
          <cell r="E40">
            <v>5.8</v>
          </cell>
          <cell r="F40">
            <v>2000</v>
          </cell>
          <cell r="G40">
            <v>2.5000000000000001E-2</v>
          </cell>
          <cell r="H40">
            <v>0.9</v>
          </cell>
          <cell r="I40">
            <v>180</v>
          </cell>
          <cell r="J40">
            <v>27</v>
          </cell>
          <cell r="K40">
            <v>2.35</v>
          </cell>
          <cell r="L40">
            <v>1</v>
          </cell>
          <cell r="M40">
            <v>9.8749000000000002</v>
          </cell>
          <cell r="N40">
            <v>13.950344827586207</v>
          </cell>
          <cell r="O40">
            <v>1.4822241379310344</v>
          </cell>
          <cell r="P40">
            <v>15.694137931034483</v>
          </cell>
          <cell r="Q40">
            <v>63.45</v>
          </cell>
          <cell r="R40">
            <v>9.8749000000000002</v>
          </cell>
          <cell r="S40">
            <v>104.45160689655172</v>
          </cell>
          <cell r="T40">
            <v>9.8749000000000002</v>
          </cell>
        </row>
        <row r="41">
          <cell r="A41" t="str">
            <v>E 404</v>
          </cell>
          <cell r="B41" t="str">
            <v>Caminhão basc. 10 m3 15 t</v>
          </cell>
          <cell r="C41">
            <v>219780</v>
          </cell>
          <cell r="D41">
            <v>20</v>
          </cell>
          <cell r="E41">
            <v>5.8</v>
          </cell>
          <cell r="F41">
            <v>2000</v>
          </cell>
          <cell r="G41">
            <v>2.5000000000000001E-2</v>
          </cell>
          <cell r="H41">
            <v>0.9</v>
          </cell>
          <cell r="I41">
            <v>180</v>
          </cell>
          <cell r="J41">
            <v>27</v>
          </cell>
          <cell r="K41">
            <v>2.35</v>
          </cell>
          <cell r="L41">
            <v>1</v>
          </cell>
          <cell r="M41">
            <v>9.8749000000000002</v>
          </cell>
          <cell r="N41">
            <v>15.157241379310346</v>
          </cell>
          <cell r="O41">
            <v>1.6104568965517243</v>
          </cell>
          <cell r="P41">
            <v>17.051896551724138</v>
          </cell>
          <cell r="Q41">
            <v>63.45</v>
          </cell>
          <cell r="R41">
            <v>9.8749000000000002</v>
          </cell>
          <cell r="S41">
            <v>107.14449482758621</v>
          </cell>
          <cell r="T41">
            <v>9.8749000000000002</v>
          </cell>
        </row>
        <row r="42">
          <cell r="A42" t="str">
            <v>E 406</v>
          </cell>
          <cell r="B42" t="str">
            <v>Caminhão tanque 6.000 l</v>
          </cell>
          <cell r="C42">
            <v>143050</v>
          </cell>
          <cell r="D42">
            <v>20</v>
          </cell>
          <cell r="E42">
            <v>5.8</v>
          </cell>
          <cell r="F42">
            <v>2000</v>
          </cell>
          <cell r="G42">
            <v>2.5000000000000001E-2</v>
          </cell>
          <cell r="H42">
            <v>0.8</v>
          </cell>
          <cell r="I42">
            <v>150</v>
          </cell>
          <cell r="J42">
            <v>22.5</v>
          </cell>
          <cell r="K42">
            <v>2.35</v>
          </cell>
          <cell r="L42">
            <v>1</v>
          </cell>
          <cell r="M42">
            <v>9.8749000000000002</v>
          </cell>
          <cell r="N42">
            <v>9.86551724137931</v>
          </cell>
          <cell r="O42">
            <v>1.0482112068965519</v>
          </cell>
          <cell r="P42">
            <v>9.86551724137931</v>
          </cell>
          <cell r="Q42">
            <v>52.875</v>
          </cell>
          <cell r="R42">
            <v>9.8749000000000002</v>
          </cell>
          <cell r="S42">
            <v>83.529145689655167</v>
          </cell>
          <cell r="T42">
            <v>9.8749000000000002</v>
          </cell>
        </row>
        <row r="43">
          <cell r="A43" t="str">
            <v>E 408</v>
          </cell>
          <cell r="B43" t="str">
            <v>Caminhão carroceria fixa 4 t</v>
          </cell>
          <cell r="C43">
            <v>92233</v>
          </cell>
          <cell r="D43">
            <v>20</v>
          </cell>
          <cell r="E43">
            <v>5.8</v>
          </cell>
          <cell r="F43">
            <v>2000</v>
          </cell>
          <cell r="G43">
            <v>2.5000000000000001E-2</v>
          </cell>
          <cell r="H43">
            <v>0.8</v>
          </cell>
          <cell r="I43">
            <v>81</v>
          </cell>
          <cell r="J43">
            <v>12.15</v>
          </cell>
          <cell r="K43">
            <v>2.35</v>
          </cell>
          <cell r="L43">
            <v>1</v>
          </cell>
          <cell r="M43">
            <v>9.8749000000000002</v>
          </cell>
          <cell r="N43">
            <v>6.3608965517241387</v>
          </cell>
          <cell r="O43">
            <v>0.67584525862068978</v>
          </cell>
          <cell r="P43">
            <v>6.3608965517241387</v>
          </cell>
          <cell r="Q43">
            <v>28.552500000000002</v>
          </cell>
          <cell r="R43">
            <v>9.8749000000000002</v>
          </cell>
          <cell r="S43">
            <v>51.825038362068966</v>
          </cell>
          <cell r="T43">
            <v>9.8749000000000002</v>
          </cell>
        </row>
        <row r="44">
          <cell r="A44" t="str">
            <v>E 409</v>
          </cell>
          <cell r="B44" t="str">
            <v>Caminhão carroceria fixa 9 t</v>
          </cell>
          <cell r="C44">
            <v>137830</v>
          </cell>
          <cell r="D44">
            <v>20</v>
          </cell>
          <cell r="E44">
            <v>5.8</v>
          </cell>
          <cell r="F44">
            <v>2000</v>
          </cell>
          <cell r="G44">
            <v>2.5000000000000001E-2</v>
          </cell>
          <cell r="H44">
            <v>0.8</v>
          </cell>
          <cell r="I44">
            <v>150</v>
          </cell>
          <cell r="J44">
            <v>22.5</v>
          </cell>
          <cell r="K44">
            <v>2.35</v>
          </cell>
          <cell r="L44">
            <v>1</v>
          </cell>
          <cell r="M44">
            <v>9.8749000000000002</v>
          </cell>
          <cell r="N44">
            <v>9.5055172413793105</v>
          </cell>
          <cell r="O44">
            <v>1.0099612068965518</v>
          </cell>
          <cell r="P44">
            <v>9.5055172413793105</v>
          </cell>
          <cell r="Q44">
            <v>52.875</v>
          </cell>
          <cell r="R44">
            <v>9.8749000000000002</v>
          </cell>
          <cell r="S44">
            <v>82.770895689655163</v>
          </cell>
          <cell r="T44">
            <v>9.8749000000000002</v>
          </cell>
        </row>
        <row r="45">
          <cell r="A45" t="str">
            <v>E 410</v>
          </cell>
          <cell r="B45" t="str">
            <v>Caminhão basc. 4 m3 7,1 t</v>
          </cell>
          <cell r="C45">
            <v>143165</v>
          </cell>
          <cell r="D45">
            <v>20</v>
          </cell>
          <cell r="E45">
            <v>5.3</v>
          </cell>
          <cell r="F45">
            <v>2000</v>
          </cell>
          <cell r="G45">
            <v>2.5000000000000001E-2</v>
          </cell>
          <cell r="H45">
            <v>0.9</v>
          </cell>
          <cell r="I45">
            <v>100</v>
          </cell>
          <cell r="J45">
            <v>15</v>
          </cell>
          <cell r="K45">
            <v>2.35</v>
          </cell>
          <cell r="L45">
            <v>1</v>
          </cell>
          <cell r="M45">
            <v>9.8749000000000002</v>
          </cell>
          <cell r="N45">
            <v>10.80490566037736</v>
          </cell>
          <cell r="O45">
            <v>1.0636079009433963</v>
          </cell>
          <cell r="P45">
            <v>12.155518867924528</v>
          </cell>
          <cell r="Q45">
            <v>35.25</v>
          </cell>
          <cell r="R45">
            <v>9.8749000000000002</v>
          </cell>
          <cell r="S45">
            <v>69.148932429245278</v>
          </cell>
          <cell r="T45">
            <v>9.8749000000000002</v>
          </cell>
        </row>
        <row r="46">
          <cell r="A46" t="str">
            <v>E 411</v>
          </cell>
          <cell r="B46" t="str">
            <v>Cavalo Mec. C/reb:M. Benz/R.:LS-1634/45 - 29,5 t</v>
          </cell>
          <cell r="C46">
            <v>320161</v>
          </cell>
          <cell r="D46">
            <v>20</v>
          </cell>
          <cell r="E46">
            <v>5.3</v>
          </cell>
          <cell r="F46">
            <v>2000</v>
          </cell>
          <cell r="G46">
            <v>2.5000000000000001E-2</v>
          </cell>
          <cell r="H46">
            <v>0.9</v>
          </cell>
          <cell r="I46">
            <v>205</v>
          </cell>
          <cell r="J46">
            <v>30.75</v>
          </cell>
          <cell r="K46">
            <v>2.35</v>
          </cell>
          <cell r="L46">
            <v>1</v>
          </cell>
          <cell r="M46">
            <v>10.492100000000001</v>
          </cell>
          <cell r="N46">
            <v>24.163094339622642</v>
          </cell>
          <cell r="O46">
            <v>2.3785545990566042</v>
          </cell>
          <cell r="P46">
            <v>27.183481132075475</v>
          </cell>
          <cell r="Q46">
            <v>72.262500000000003</v>
          </cell>
          <cell r="R46">
            <v>10.492100000000001</v>
          </cell>
          <cell r="S46">
            <v>136.47973007075473</v>
          </cell>
          <cell r="T46">
            <v>10.492100000000001</v>
          </cell>
        </row>
        <row r="47">
          <cell r="A47" t="str">
            <v>E 412</v>
          </cell>
          <cell r="B47" t="str">
            <v>Veículo leve até 100 hp</v>
          </cell>
          <cell r="C47">
            <v>23500</v>
          </cell>
          <cell r="D47">
            <v>25</v>
          </cell>
          <cell r="E47">
            <v>5</v>
          </cell>
          <cell r="F47">
            <v>1000</v>
          </cell>
          <cell r="G47">
            <v>2.5000000000000001E-2</v>
          </cell>
          <cell r="H47">
            <v>0.7</v>
          </cell>
          <cell r="I47">
            <v>38</v>
          </cell>
          <cell r="J47">
            <v>5.3458399999999999</v>
          </cell>
          <cell r="K47">
            <v>2.89</v>
          </cell>
          <cell r="L47">
            <v>1</v>
          </cell>
          <cell r="M47">
            <v>8.9490999999999996</v>
          </cell>
          <cell r="N47">
            <v>3.5249999999999999</v>
          </cell>
          <cell r="O47">
            <v>0.35249999999999998</v>
          </cell>
          <cell r="P47">
            <v>3.29</v>
          </cell>
          <cell r="Q47">
            <v>15.4494776</v>
          </cell>
          <cell r="R47">
            <v>8.9490999999999996</v>
          </cell>
          <cell r="S47">
            <v>31.5660776</v>
          </cell>
          <cell r="T47">
            <v>8.9490999999999996</v>
          </cell>
        </row>
        <row r="48">
          <cell r="A48" t="str">
            <v>E 502</v>
          </cell>
          <cell r="B48" t="str">
            <v>Grupo gerador 136/150 KVA</v>
          </cell>
          <cell r="C48">
            <v>55000</v>
          </cell>
          <cell r="D48">
            <v>15</v>
          </cell>
          <cell r="E48">
            <v>7</v>
          </cell>
          <cell r="F48">
            <v>2000</v>
          </cell>
          <cell r="G48">
            <v>0</v>
          </cell>
          <cell r="H48">
            <v>0.5</v>
          </cell>
          <cell r="I48">
            <v>132</v>
          </cell>
          <cell r="J48">
            <v>29.04</v>
          </cell>
          <cell r="K48">
            <v>2.35</v>
          </cell>
          <cell r="L48">
            <v>1</v>
          </cell>
          <cell r="M48">
            <v>8.3320000000000007</v>
          </cell>
          <cell r="N48">
            <v>3.3392857142857144</v>
          </cell>
          <cell r="O48">
            <v>0</v>
          </cell>
          <cell r="P48">
            <v>1.9642857142857142</v>
          </cell>
          <cell r="Q48">
            <v>68.244</v>
          </cell>
          <cell r="R48">
            <v>8.3320000000000007</v>
          </cell>
          <cell r="S48">
            <v>81.879571428571438</v>
          </cell>
          <cell r="T48">
            <v>8.3320000000000007</v>
          </cell>
        </row>
        <row r="49">
          <cell r="A49" t="str">
            <v>E 507</v>
          </cell>
          <cell r="B49" t="str">
            <v>Grupo gerador 100/110 KVA</v>
          </cell>
          <cell r="C49">
            <v>43789.3</v>
          </cell>
          <cell r="D49">
            <v>15</v>
          </cell>
          <cell r="E49">
            <v>7</v>
          </cell>
          <cell r="F49">
            <v>2000</v>
          </cell>
          <cell r="G49">
            <v>0</v>
          </cell>
          <cell r="H49">
            <v>0.5</v>
          </cell>
          <cell r="I49">
            <v>99</v>
          </cell>
          <cell r="J49">
            <v>21.78</v>
          </cell>
          <cell r="K49">
            <v>2.35</v>
          </cell>
          <cell r="L49">
            <v>1</v>
          </cell>
          <cell r="M49">
            <v>8.3320000000000007</v>
          </cell>
          <cell r="N49">
            <v>2.6586360714285715</v>
          </cell>
          <cell r="O49">
            <v>0</v>
          </cell>
          <cell r="P49">
            <v>1.5639035714285716</v>
          </cell>
          <cell r="Q49">
            <v>51.183000000000007</v>
          </cell>
          <cell r="R49">
            <v>8.3320000000000007</v>
          </cell>
          <cell r="S49">
            <v>63.737539642857151</v>
          </cell>
          <cell r="T49">
            <v>8.3320000000000007</v>
          </cell>
        </row>
        <row r="50">
          <cell r="A50" t="str">
            <v>E 509</v>
          </cell>
          <cell r="B50" t="str">
            <v>Grupo gerador 25/18 KVA</v>
          </cell>
          <cell r="C50">
            <v>18995.82</v>
          </cell>
          <cell r="D50">
            <v>15</v>
          </cell>
          <cell r="E50">
            <v>7</v>
          </cell>
          <cell r="F50">
            <v>2000</v>
          </cell>
          <cell r="G50">
            <v>0</v>
          </cell>
          <cell r="H50">
            <v>0.5</v>
          </cell>
          <cell r="I50">
            <v>20</v>
          </cell>
          <cell r="J50">
            <v>4.4000000000000004</v>
          </cell>
          <cell r="K50">
            <v>2.35</v>
          </cell>
          <cell r="L50">
            <v>1</v>
          </cell>
          <cell r="M50">
            <v>8.3320000000000007</v>
          </cell>
          <cell r="N50">
            <v>1.1533176428571428</v>
          </cell>
          <cell r="O50">
            <v>0</v>
          </cell>
          <cell r="P50">
            <v>0.67842214285714286</v>
          </cell>
          <cell r="Q50">
            <v>10.340000000000002</v>
          </cell>
          <cell r="R50">
            <v>8.3320000000000007</v>
          </cell>
          <cell r="S50">
            <v>20.503739785714288</v>
          </cell>
          <cell r="T50">
            <v>8.3320000000000007</v>
          </cell>
        </row>
        <row r="51">
          <cell r="A51" t="str">
            <v>E 601</v>
          </cell>
          <cell r="B51" t="str">
            <v>Roçadeira em trator de pneus</v>
          </cell>
          <cell r="C51">
            <v>127150</v>
          </cell>
          <cell r="D51">
            <v>20</v>
          </cell>
          <cell r="E51">
            <v>8</v>
          </cell>
          <cell r="F51">
            <v>1250</v>
          </cell>
          <cell r="G51">
            <v>2.5000000000000001E-2</v>
          </cell>
          <cell r="H51">
            <v>0.7</v>
          </cell>
          <cell r="I51">
            <v>82</v>
          </cell>
          <cell r="J51">
            <v>16.400000000000002</v>
          </cell>
          <cell r="K51">
            <v>2.35</v>
          </cell>
          <cell r="L51">
            <v>1</v>
          </cell>
          <cell r="M51">
            <v>8.3320000000000007</v>
          </cell>
          <cell r="N51">
            <v>10.172000000000001</v>
          </cell>
          <cell r="O51">
            <v>8.2125000000000004E-2</v>
          </cell>
          <cell r="P51">
            <v>8.9004999999999992</v>
          </cell>
          <cell r="Q51">
            <v>38.540000000000006</v>
          </cell>
          <cell r="R51">
            <v>8.3320000000000007</v>
          </cell>
          <cell r="S51">
            <v>66.026624999999996</v>
          </cell>
          <cell r="T51">
            <v>8.3320000000000007</v>
          </cell>
        </row>
        <row r="52">
          <cell r="A52" t="str">
            <v>E 904</v>
          </cell>
          <cell r="B52" t="str">
            <v>Máq. banc. serra circ. 12"</v>
          </cell>
          <cell r="C52">
            <v>1890</v>
          </cell>
          <cell r="D52">
            <v>5</v>
          </cell>
          <cell r="E52">
            <v>8</v>
          </cell>
          <cell r="F52">
            <v>2000</v>
          </cell>
          <cell r="G52">
            <v>0</v>
          </cell>
          <cell r="H52">
            <v>0.5</v>
          </cell>
          <cell r="I52">
            <v>4</v>
          </cell>
          <cell r="J52">
            <v>0</v>
          </cell>
          <cell r="K52">
            <v>0</v>
          </cell>
          <cell r="L52">
            <v>0</v>
          </cell>
          <cell r="M52">
            <v>0</v>
          </cell>
          <cell r="N52">
            <v>0.11221875000000001</v>
          </cell>
          <cell r="O52">
            <v>0</v>
          </cell>
          <cell r="P52">
            <v>5.9062499999999997E-2</v>
          </cell>
          <cell r="Q52">
            <v>0</v>
          </cell>
          <cell r="R52">
            <v>0</v>
          </cell>
          <cell r="S52">
            <v>0.17128125</v>
          </cell>
          <cell r="T52">
            <v>0</v>
          </cell>
        </row>
        <row r="53">
          <cell r="A53" t="str">
            <v>E 906</v>
          </cell>
          <cell r="B53" t="str">
            <v>Comp. manual soquete vibrat.</v>
          </cell>
          <cell r="C53">
            <v>13950</v>
          </cell>
          <cell r="D53">
            <v>5</v>
          </cell>
          <cell r="E53">
            <v>9</v>
          </cell>
          <cell r="F53">
            <v>1000</v>
          </cell>
          <cell r="G53">
            <v>0</v>
          </cell>
          <cell r="H53">
            <v>0.8</v>
          </cell>
          <cell r="I53">
            <v>2</v>
          </cell>
          <cell r="J53">
            <v>0.6</v>
          </cell>
          <cell r="K53">
            <v>2.89</v>
          </cell>
          <cell r="L53">
            <v>1</v>
          </cell>
          <cell r="M53">
            <v>7.4062000000000001</v>
          </cell>
          <cell r="N53">
            <v>1.4724999999999999</v>
          </cell>
          <cell r="O53">
            <v>0</v>
          </cell>
          <cell r="P53">
            <v>1.24</v>
          </cell>
          <cell r="Q53">
            <v>1.734</v>
          </cell>
          <cell r="R53">
            <v>7.4062000000000001</v>
          </cell>
          <cell r="S53">
            <v>11.8527</v>
          </cell>
          <cell r="T53">
            <v>7.4062000000000001</v>
          </cell>
        </row>
        <row r="54">
          <cell r="A54" t="str">
            <v>E 914</v>
          </cell>
          <cell r="B54" t="str">
            <v>Comp. manual placa vibrat.</v>
          </cell>
          <cell r="C54">
            <v>12990</v>
          </cell>
          <cell r="D54">
            <v>5</v>
          </cell>
          <cell r="E54">
            <v>10</v>
          </cell>
          <cell r="F54">
            <v>1000</v>
          </cell>
          <cell r="G54">
            <v>0</v>
          </cell>
          <cell r="H54">
            <v>0.5</v>
          </cell>
          <cell r="I54">
            <v>3</v>
          </cell>
          <cell r="J54">
            <v>0.60000000000000009</v>
          </cell>
          <cell r="K54">
            <v>2.35</v>
          </cell>
          <cell r="L54">
            <v>1</v>
          </cell>
          <cell r="M54">
            <v>7.4062000000000001</v>
          </cell>
          <cell r="N54">
            <v>1.2340499999999999</v>
          </cell>
          <cell r="O54">
            <v>0</v>
          </cell>
          <cell r="P54">
            <v>0.64949999999999997</v>
          </cell>
          <cell r="Q54">
            <v>1.4100000000000004</v>
          </cell>
          <cell r="R54">
            <v>7.4062000000000001</v>
          </cell>
          <cell r="S54">
            <v>10.69975</v>
          </cell>
          <cell r="T54">
            <v>7.4062000000000001</v>
          </cell>
        </row>
        <row r="55">
          <cell r="A55" t="str">
            <v>E 917</v>
          </cell>
          <cell r="B55" t="str">
            <v>Máq. banc.-C-6A univ. corte 4 kW</v>
          </cell>
          <cell r="C55">
            <v>26420</v>
          </cell>
          <cell r="D55">
            <v>15</v>
          </cell>
          <cell r="E55">
            <v>7</v>
          </cell>
          <cell r="F55">
            <v>2000</v>
          </cell>
          <cell r="G55">
            <v>0</v>
          </cell>
          <cell r="H55">
            <v>0.6</v>
          </cell>
          <cell r="I55">
            <v>4</v>
          </cell>
          <cell r="J55">
            <v>0</v>
          </cell>
          <cell r="K55">
            <v>0</v>
          </cell>
          <cell r="L55">
            <v>1</v>
          </cell>
          <cell r="M55">
            <v>7.4062000000000001</v>
          </cell>
          <cell r="N55">
            <v>1.6040714285714286</v>
          </cell>
          <cell r="O55">
            <v>0</v>
          </cell>
          <cell r="P55">
            <v>1.1322857142857143</v>
          </cell>
          <cell r="Q55">
            <v>0</v>
          </cell>
          <cell r="R55">
            <v>7.4062000000000001</v>
          </cell>
          <cell r="S55">
            <v>10.142557142857143</v>
          </cell>
          <cell r="T55">
            <v>7.4062000000000001</v>
          </cell>
        </row>
        <row r="56">
          <cell r="A56" t="str">
            <v>E 918</v>
          </cell>
          <cell r="B56" t="str">
            <v>Máq. banc. - prensa exec. 1 kW</v>
          </cell>
          <cell r="C56">
            <v>22250</v>
          </cell>
          <cell r="D56">
            <v>15</v>
          </cell>
          <cell r="E56">
            <v>7</v>
          </cell>
          <cell r="F56">
            <v>2000</v>
          </cell>
          <cell r="G56">
            <v>0</v>
          </cell>
          <cell r="H56">
            <v>0.5</v>
          </cell>
          <cell r="I56">
            <v>1</v>
          </cell>
          <cell r="J56">
            <v>0</v>
          </cell>
          <cell r="K56">
            <v>0</v>
          </cell>
          <cell r="L56">
            <v>0</v>
          </cell>
          <cell r="M56">
            <v>0</v>
          </cell>
          <cell r="N56">
            <v>1.3508928571428571</v>
          </cell>
          <cell r="O56">
            <v>0</v>
          </cell>
          <cell r="P56">
            <v>0.7946428571428571</v>
          </cell>
          <cell r="Q56">
            <v>0</v>
          </cell>
          <cell r="R56">
            <v>0</v>
          </cell>
          <cell r="S56">
            <v>2.1455357142857143</v>
          </cell>
          <cell r="T56">
            <v>0</v>
          </cell>
        </row>
        <row r="57">
          <cell r="A57" t="str">
            <v>E 919</v>
          </cell>
          <cell r="B57" t="str">
            <v>Máq. de banc. Guilhotina 8t (3 kW)</v>
          </cell>
          <cell r="C57">
            <v>36480</v>
          </cell>
          <cell r="D57">
            <v>15</v>
          </cell>
          <cell r="E57">
            <v>7</v>
          </cell>
          <cell r="F57">
            <v>2000</v>
          </cell>
          <cell r="G57">
            <v>0</v>
          </cell>
          <cell r="H57">
            <v>0.6</v>
          </cell>
          <cell r="I57">
            <v>3</v>
          </cell>
          <cell r="J57">
            <v>0.60000000000000009</v>
          </cell>
          <cell r="K57">
            <v>0</v>
          </cell>
          <cell r="L57">
            <v>0</v>
          </cell>
          <cell r="M57">
            <v>0</v>
          </cell>
          <cell r="N57">
            <v>2.2148571428571429</v>
          </cell>
          <cell r="O57">
            <v>0</v>
          </cell>
          <cell r="P57">
            <v>1.5634285714285714</v>
          </cell>
          <cell r="Q57">
            <v>0</v>
          </cell>
          <cell r="R57">
            <v>0</v>
          </cell>
          <cell r="S57">
            <v>3.7782857142857145</v>
          </cell>
          <cell r="T57">
            <v>0</v>
          </cell>
        </row>
      </sheetData>
      <sheetData sheetId="42" refreshError="1"/>
      <sheetData sheetId="43" refreshError="1"/>
      <sheetData sheetId="4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VA ABC"/>
      <sheetName val="QCI"/>
      <sheetName val="RESUMO"/>
      <sheetName val="PLANILHA ORÇAM."/>
      <sheetName val="LOGO"/>
      <sheetName val="C.F.F"/>
      <sheetName val="MEMORIA CALC."/>
      <sheetName val="COMP.NÃO.DESO."/>
      <sheetName val="COMP.DESO."/>
      <sheetName val="COTAÇÕES"/>
      <sheetName val="BDI_NÃO_DESO"/>
      <sheetName val="BDI_DESO"/>
      <sheetName val="Lista"/>
      <sheetName val="COM DESONERADO"/>
      <sheetName val="SEM DESONERADO"/>
    </sheetNames>
    <sheetDataSet>
      <sheetData sheetId="0" refreshError="1"/>
      <sheetData sheetId="1" refreshError="1"/>
      <sheetData sheetId="2" refreshError="1"/>
      <sheetData sheetId="3"/>
      <sheetData sheetId="4">
        <row r="5">
          <cell r="C5" t="str">
            <v>PREFEITURA DE ALTA FLORESTA</v>
          </cell>
          <cell r="H5" t="str">
            <v>PREFEITURA DE URUPA</v>
          </cell>
        </row>
        <row r="6">
          <cell r="C6" t="str">
            <v>PREFEITURA DE ALTO ALEGRE DOS PARECIS</v>
          </cell>
        </row>
        <row r="7">
          <cell r="C7" t="str">
            <v>PREFEITURA DE ALVORADA DO OESTE</v>
          </cell>
        </row>
        <row r="8">
          <cell r="C8" t="str">
            <v>PREFEITURA DE ARIQUEMES</v>
          </cell>
        </row>
        <row r="9">
          <cell r="C9" t="str">
            <v>PREFEITURA DE BURITIS</v>
          </cell>
        </row>
        <row r="10">
          <cell r="C10" t="str">
            <v>PREFEITURA DE CABIXI</v>
          </cell>
        </row>
        <row r="11">
          <cell r="C11" t="str">
            <v>PREFEITURA DE CACAULÂNDIA</v>
          </cell>
        </row>
        <row r="12">
          <cell r="C12" t="str">
            <v>PREFEITURA DE CACOAL</v>
          </cell>
        </row>
        <row r="13">
          <cell r="C13" t="str">
            <v>PREFEITURA DE CAMPO NOVO DE RONDÔNIA</v>
          </cell>
        </row>
        <row r="14">
          <cell r="C14" t="str">
            <v>PREFEITURA DE CANDEIAS DO JAMARI</v>
          </cell>
        </row>
        <row r="15">
          <cell r="C15" t="str">
            <v>PREFEITURA DE CASTANHEIRA</v>
          </cell>
        </row>
        <row r="16">
          <cell r="C16" t="str">
            <v>PREFEITURA DE CEREJEIRAS</v>
          </cell>
        </row>
        <row r="17">
          <cell r="C17" t="str">
            <v>PREFEITURA DE CHUPINGUAIA</v>
          </cell>
        </row>
        <row r="18">
          <cell r="C18" t="str">
            <v>PREFEITURA DE COLORADO DO OESTE</v>
          </cell>
        </row>
        <row r="19">
          <cell r="C19" t="str">
            <v>PREFEITURA DE CORUMBIARA</v>
          </cell>
        </row>
        <row r="20">
          <cell r="C20" t="str">
            <v>PREFEITURA DE COSTA MARQUES</v>
          </cell>
        </row>
        <row r="21">
          <cell r="C21" t="str">
            <v>PREFEITURA DE CUJUBIM</v>
          </cell>
        </row>
        <row r="22">
          <cell r="C22" t="str">
            <v>PREFEITURA DE ESPIGÃO DO OESTE</v>
          </cell>
        </row>
        <row r="23">
          <cell r="C23" t="str">
            <v>PREFEITURA DE GOVERNADOR JORGE TEIXEIRA</v>
          </cell>
        </row>
        <row r="24">
          <cell r="C24" t="str">
            <v>PREFEITURA DE GUAJARA MIRIM</v>
          </cell>
        </row>
        <row r="25">
          <cell r="C25" t="str">
            <v>PREFEITURA DE ITAPUÃ DO OESTE</v>
          </cell>
        </row>
        <row r="26">
          <cell r="C26" t="str">
            <v>PREFEITURA DE JARU</v>
          </cell>
        </row>
        <row r="27">
          <cell r="C27" t="str">
            <v>PREFEITURA DE  JI-PARANA</v>
          </cell>
        </row>
        <row r="28">
          <cell r="C28" t="str">
            <v>PREFEITURA DE MACHADINHO D'OESTE</v>
          </cell>
        </row>
        <row r="29">
          <cell r="C29" t="str">
            <v>PREFEITURA DE MINISTRO ANDREAZZA</v>
          </cell>
        </row>
        <row r="30">
          <cell r="C30" t="str">
            <v>PREFEITURA DE MIRANTE DA SERRA</v>
          </cell>
        </row>
        <row r="31">
          <cell r="C31" t="str">
            <v>PREFEITURA DE NOVA BRASILÂNDIA DO OESTE</v>
          </cell>
        </row>
        <row r="32">
          <cell r="C32" t="str">
            <v>PREFEITURA DE NOVA MAMORÉ</v>
          </cell>
        </row>
        <row r="33">
          <cell r="C33" t="str">
            <v>PREFEITURA DE NOVO HORIZONTE DO OESTE</v>
          </cell>
        </row>
        <row r="34">
          <cell r="C34" t="str">
            <v>PREFEITURA DE PARECIS</v>
          </cell>
        </row>
        <row r="35">
          <cell r="C35" t="str">
            <v>PREFEITURA DE PIMENTA BUENO</v>
          </cell>
        </row>
        <row r="36">
          <cell r="C36" t="str">
            <v>PREFEITURA DE PIMENTEIRAS DO OESTE</v>
          </cell>
        </row>
        <row r="37">
          <cell r="C37" t="str">
            <v>PREFEITURA DE PORTO VELHO</v>
          </cell>
        </row>
        <row r="38">
          <cell r="C38" t="str">
            <v>PREFEITURA DE PRESIDENTE MEDICI</v>
          </cell>
        </row>
        <row r="39">
          <cell r="C39" t="str">
            <v>PREFEITURA DE PRIMAVERA DE RONDÔNIA</v>
          </cell>
        </row>
        <row r="40">
          <cell r="C40" t="str">
            <v>PREFEITURA DE RIO CRESPO</v>
          </cell>
        </row>
        <row r="41">
          <cell r="C41" t="str">
            <v>PREFEITURA DE ROLIM DE MOURA</v>
          </cell>
        </row>
        <row r="42">
          <cell r="C42" t="str">
            <v>PREFEITURA DE SANTA LUZIA DO OESTE</v>
          </cell>
        </row>
        <row r="43">
          <cell r="C43" t="str">
            <v>PREFEITURA DE SÃO FELIPE DO OESTE</v>
          </cell>
        </row>
        <row r="44">
          <cell r="C44" t="str">
            <v>PREFEITURA DE SÃO FRANCISCO DO GUAPORÉ</v>
          </cell>
        </row>
        <row r="45">
          <cell r="C45" t="str">
            <v>PREFEITURA DE SÃO MIGUEL DO GUAPORÉ</v>
          </cell>
        </row>
        <row r="46">
          <cell r="C46" t="str">
            <v>PREFEITURA DE SERINGUEIRAS</v>
          </cell>
        </row>
        <row r="47">
          <cell r="C47" t="str">
            <v>PREFEITURA DE TEIXEIRÓPOLIS</v>
          </cell>
        </row>
        <row r="48">
          <cell r="C48" t="str">
            <v>PREFEITURA DE THEOBROMA</v>
          </cell>
        </row>
        <row r="49">
          <cell r="C49" t="str">
            <v>PREFEITURA DE URUPA</v>
          </cell>
        </row>
        <row r="50">
          <cell r="C50" t="str">
            <v>PREFEITURA DE VALE DO ANARI</v>
          </cell>
        </row>
        <row r="51">
          <cell r="C51" t="str">
            <v>PREFEITURA DE VALE DO PARAISO</v>
          </cell>
        </row>
        <row r="52">
          <cell r="C52" t="str">
            <v>PREFEITURA DE VILHENA</v>
          </cell>
        </row>
      </sheetData>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RESUMO-SINF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8">
          <cell r="B8" t="str">
            <v>Mês: Maio/2005</v>
          </cell>
        </row>
      </sheetData>
      <sheetData sheetId="71" refreshError="1">
        <row r="2">
          <cell r="A2" t="str">
            <v>E001</v>
          </cell>
          <cell r="B2" t="str">
            <v>Trator de Esteiras-D41E-6- com lâmina (82 Kw)</v>
          </cell>
          <cell r="C2">
            <v>103.7694</v>
          </cell>
          <cell r="D2">
            <v>10.849399999999999</v>
          </cell>
        </row>
        <row r="3">
          <cell r="A3" t="str">
            <v>E002</v>
          </cell>
          <cell r="B3" t="str">
            <v>Trator de Esteiras D6M - com lâmina (104 kW)</v>
          </cell>
          <cell r="C3">
            <v>150.8794</v>
          </cell>
          <cell r="D3">
            <v>10.849399999999999</v>
          </cell>
        </row>
        <row r="4">
          <cell r="A4" t="str">
            <v>E003</v>
          </cell>
          <cell r="B4" t="str">
            <v>Trator de Esteiras D8R - com lâmina ( 228 kW)</v>
          </cell>
          <cell r="C4">
            <v>282.21390000000002</v>
          </cell>
          <cell r="D4">
            <v>10.849399999999999</v>
          </cell>
        </row>
        <row r="5">
          <cell r="A5" t="str">
            <v>E006</v>
          </cell>
          <cell r="B5" t="str">
            <v>Motoniveladora - 120H - (104 kW)</v>
          </cell>
          <cell r="C5">
            <v>110.3526</v>
          </cell>
          <cell r="D5">
            <v>11.4693</v>
          </cell>
        </row>
        <row r="6">
          <cell r="A6" t="str">
            <v>E007</v>
          </cell>
          <cell r="B6" t="str">
            <v>Trator Agricola - MF 292/4 - (77 kW)</v>
          </cell>
          <cell r="C6">
            <v>52.975200000000001</v>
          </cell>
          <cell r="D6">
            <v>8.3695000000000004</v>
          </cell>
        </row>
        <row r="7">
          <cell r="A7" t="str">
            <v>E010</v>
          </cell>
          <cell r="B7" t="str">
            <v>Carregadeira de Pneus - 950G - 3,1 m³ (135 kw)</v>
          </cell>
          <cell r="C7">
            <v>141.58940000000001</v>
          </cell>
          <cell r="D7">
            <v>10.849399999999999</v>
          </cell>
        </row>
        <row r="8">
          <cell r="A8" t="str">
            <v>E011</v>
          </cell>
          <cell r="B8" t="str">
            <v>Retroescavadeira - MF 86HF (57KW)</v>
          </cell>
          <cell r="C8">
            <v>52.539400000000001</v>
          </cell>
          <cell r="D8">
            <v>10.849399999999999</v>
          </cell>
        </row>
        <row r="9">
          <cell r="A9" t="str">
            <v>E013</v>
          </cell>
          <cell r="B9" t="str">
            <v>Rolo Compactador-CA-25-PP-pé de carneiro autop. 11,25t vibrat (85 kW)</v>
          </cell>
          <cell r="C9">
            <v>81.165000000000006</v>
          </cell>
          <cell r="D9">
            <v>8.3695000000000004</v>
          </cell>
        </row>
        <row r="10">
          <cell r="A10" t="str">
            <v>E016</v>
          </cell>
          <cell r="B10" t="str">
            <v>Carregadeira de Pneus - W-20 - 1,33 m³ (79 kW)</v>
          </cell>
          <cell r="C10">
            <v>80.969399999999993</v>
          </cell>
          <cell r="D10">
            <v>10.849399999999999</v>
          </cell>
        </row>
        <row r="11">
          <cell r="A11" t="str">
            <v>E062</v>
          </cell>
          <cell r="B11" t="str">
            <v>Escavadeira Hidráulica - 330 CL - com esteira - cap. 1,7 m³ (184 kM)</v>
          </cell>
          <cell r="C11">
            <v>254.59630000000001</v>
          </cell>
          <cell r="D11">
            <v>11.4693</v>
          </cell>
        </row>
        <row r="12">
          <cell r="A12" t="str">
            <v>E101</v>
          </cell>
          <cell r="B12" t="str">
            <v>Grade de Discos - GA 24 x 24</v>
          </cell>
          <cell r="C12">
            <v>1.8445</v>
          </cell>
          <cell r="D12">
            <v>0</v>
          </cell>
        </row>
        <row r="13">
          <cell r="A13" t="str">
            <v>E105</v>
          </cell>
          <cell r="B13" t="str">
            <v>Rolo Compactador-SP 8000 de pneus autoprop. 21 t (97kW)</v>
          </cell>
          <cell r="C13">
            <v>78.503500000000003</v>
          </cell>
          <cell r="D13">
            <v>8.3695000000000004</v>
          </cell>
        </row>
        <row r="14">
          <cell r="A14" t="str">
            <v>E107</v>
          </cell>
          <cell r="B14" t="str">
            <v>Vassoura Mecânica : - rebocável</v>
          </cell>
          <cell r="C14">
            <v>3.7631999999999999</v>
          </cell>
          <cell r="D14">
            <v>0</v>
          </cell>
        </row>
        <row r="15">
          <cell r="A15" t="str">
            <v>E108</v>
          </cell>
          <cell r="B15" t="str">
            <v>Distruidor de Agregados : - rebocável</v>
          </cell>
          <cell r="C15">
            <v>3.1970999999999998</v>
          </cell>
          <cell r="D15">
            <v>0</v>
          </cell>
        </row>
        <row r="16">
          <cell r="A16" t="str">
            <v>E110</v>
          </cell>
          <cell r="B16" t="str">
            <v>Tanque de Estocagem de Asfalto : - 20.000 1</v>
          </cell>
          <cell r="C16">
            <v>3.15</v>
          </cell>
          <cell r="D16">
            <v>0</v>
          </cell>
        </row>
        <row r="17">
          <cell r="A17" t="str">
            <v>E111</v>
          </cell>
          <cell r="B17" t="str">
            <v>Equip. Distribuição de Asfalto : - montado em caminhão (150 KW)</v>
          </cell>
          <cell r="C17">
            <v>90.014600000000002</v>
          </cell>
          <cell r="D17">
            <v>9.9193999999999996</v>
          </cell>
        </row>
        <row r="18">
          <cell r="A18" t="str">
            <v>E112</v>
          </cell>
          <cell r="B18" t="str">
            <v>Aquecedor de Fluido Térmico : TH III - (8 kW)</v>
          </cell>
          <cell r="C18">
            <v>14.9025</v>
          </cell>
          <cell r="D18">
            <v>0</v>
          </cell>
        </row>
        <row r="19">
          <cell r="A19" t="str">
            <v>E302</v>
          </cell>
          <cell r="B19" t="str">
            <v>Betoneira: - 320 1 (elétrica) (4 kW)</v>
          </cell>
          <cell r="C19">
            <v>8.6752000000000002</v>
          </cell>
          <cell r="D19">
            <v>8.3695000000000004</v>
          </cell>
        </row>
        <row r="20">
          <cell r="A20" t="str">
            <v>E304</v>
          </cell>
          <cell r="B20" t="str">
            <v>Transporte Manual : - carrinho de mão 80 1</v>
          </cell>
          <cell r="C20">
            <v>0.1421</v>
          </cell>
          <cell r="D20">
            <v>0</v>
          </cell>
        </row>
        <row r="21">
          <cell r="A21" t="str">
            <v>E306</v>
          </cell>
          <cell r="B21" t="str">
            <v>Vibrador de Concreto : VIP45/MT2 - de imersão (2 kW)</v>
          </cell>
          <cell r="C21">
            <v>7.8125</v>
          </cell>
          <cell r="D21">
            <v>7.4396000000000004</v>
          </cell>
        </row>
        <row r="22">
          <cell r="A22" t="str">
            <v>E311</v>
          </cell>
          <cell r="B22" t="str">
            <v>Fábric. Pré-Moldado Concreto : - tubos D=0,8m M / F (2 kW)</v>
          </cell>
          <cell r="C22">
            <v>5.0774999999999997</v>
          </cell>
          <cell r="D22">
            <v>0</v>
          </cell>
        </row>
        <row r="23">
          <cell r="A23" t="str">
            <v>E312</v>
          </cell>
          <cell r="B23" t="str">
            <v>Fábric. Pré-Moldado Concreto : - tubos D=1,00m M / F (2 kW)</v>
          </cell>
          <cell r="C23">
            <v>5.4814999999999996</v>
          </cell>
          <cell r="D23">
            <v>0</v>
          </cell>
        </row>
        <row r="24">
          <cell r="A24" t="str">
            <v>E402</v>
          </cell>
          <cell r="B24" t="str">
            <v>Caminhão Carroceria : - de madeira 15 t (170kW)</v>
          </cell>
          <cell r="C24">
            <v>88.628699999999995</v>
          </cell>
          <cell r="D24">
            <v>9.9193999999999996</v>
          </cell>
        </row>
        <row r="25">
          <cell r="A25" t="str">
            <v>E403</v>
          </cell>
          <cell r="B25" t="str">
            <v>Caminhão Carroceria : - de madeira 15 t (170 kW)</v>
          </cell>
          <cell r="C25">
            <v>88.628699999999995</v>
          </cell>
          <cell r="D25">
            <v>9.9193999999999996</v>
          </cell>
        </row>
        <row r="26">
          <cell r="A26" t="str">
            <v>E404</v>
          </cell>
          <cell r="B26" t="str">
            <v>Caminhão Basculante 2423 K - 10 m³ - 15 t (170 kW)</v>
          </cell>
          <cell r="C26">
            <v>92.033699999999996</v>
          </cell>
          <cell r="D26">
            <v>9.9193999999999996</v>
          </cell>
        </row>
        <row r="27">
          <cell r="A27" t="str">
            <v>E406</v>
          </cell>
          <cell r="B27" t="str">
            <v>Caminhão Tanque : L162/51 - 6.000 1 (150 kW)</v>
          </cell>
          <cell r="C27">
            <v>78.231999999999999</v>
          </cell>
          <cell r="D27">
            <v>9.9193999999999996</v>
          </cell>
        </row>
        <row r="28">
          <cell r="A28" t="str">
            <v>E407</v>
          </cell>
          <cell r="B28" t="str">
            <v>Caminhão Tanque : 2423 K - 10.000 1 (170 kW)</v>
          </cell>
          <cell r="C28">
            <v>89.6374</v>
          </cell>
          <cell r="D28">
            <v>9.9193999999999996</v>
          </cell>
        </row>
        <row r="29">
          <cell r="A29" t="str">
            <v>E408</v>
          </cell>
          <cell r="B29" t="str">
            <v>Caminhão carroceria : 710 / 37 - fixa 4 t (80 kW)</v>
          </cell>
          <cell r="C29">
            <v>45.011400000000002</v>
          </cell>
          <cell r="D29">
            <v>9.9193999999999996</v>
          </cell>
        </row>
        <row r="30">
          <cell r="A30" t="str">
            <v>E409</v>
          </cell>
          <cell r="B30" t="str">
            <v>Caminhão Carroceria : L1620/51 - fixa 9 t (150 kW)</v>
          </cell>
          <cell r="C30">
            <v>77.797700000000006</v>
          </cell>
          <cell r="D30">
            <v>9.9193999999999996</v>
          </cell>
        </row>
        <row r="31">
          <cell r="A31" t="str">
            <v>E416</v>
          </cell>
          <cell r="B31" t="str">
            <v>Veiculo Leve : - pick up (4 x 4) (97 kW)</v>
          </cell>
          <cell r="C31">
            <v>56.171999999999997</v>
          </cell>
          <cell r="D31">
            <v>8.9894999999999996</v>
          </cell>
        </row>
        <row r="32">
          <cell r="A32" t="str">
            <v>E432</v>
          </cell>
          <cell r="B32" t="str">
            <v>Caminhão Basculante: FM 12 6x4 - 20 t (279 kW)</v>
          </cell>
          <cell r="C32">
            <v>150.5478</v>
          </cell>
          <cell r="D32">
            <v>9.9193999999999996</v>
          </cell>
        </row>
        <row r="33">
          <cell r="A33" t="str">
            <v>E434</v>
          </cell>
          <cell r="B33" t="str">
            <v>Caminhão Carroceria : L 1620/51 - c/guindaste 6 t x m (150 kW)</v>
          </cell>
          <cell r="C33">
            <v>85.024199999999993</v>
          </cell>
          <cell r="D33">
            <v>9.9193999999999996</v>
          </cell>
        </row>
        <row r="34">
          <cell r="A34" t="str">
            <v>E508</v>
          </cell>
          <cell r="B34" t="str">
            <v>Grupo Gerador : GEHY-3 - 2,5 / 3,0 KVA (3kW)</v>
          </cell>
          <cell r="C34">
            <v>10.6907</v>
          </cell>
          <cell r="D34">
            <v>8.3695000000000004</v>
          </cell>
        </row>
        <row r="35">
          <cell r="A35" t="str">
            <v>E509</v>
          </cell>
          <cell r="B35" t="str">
            <v>Grupo Gerador : - GEHY - 18 - 16,8 / 18,5 KVA (15 kW)</v>
          </cell>
          <cell r="C35">
            <v>16.018699999999999</v>
          </cell>
          <cell r="D35">
            <v>8.3695000000000004</v>
          </cell>
        </row>
        <row r="36">
          <cell r="A36" t="str">
            <v>E904</v>
          </cell>
          <cell r="B36" t="str">
            <v>Máquina de Bancada : - serra circular de 12"</v>
          </cell>
          <cell r="C36">
            <v>0.15859999999999999</v>
          </cell>
          <cell r="D36">
            <v>0</v>
          </cell>
        </row>
        <row r="37">
          <cell r="A37" t="str">
            <v>E906</v>
          </cell>
          <cell r="B37" t="str">
            <v>Compactador Manual : ES 600 - soquete vibratório (2 kW)</v>
          </cell>
          <cell r="C37">
            <v>13.7362</v>
          </cell>
          <cell r="D37">
            <v>7.4396000000000004</v>
          </cell>
        </row>
        <row r="38">
          <cell r="A38" t="str">
            <v>E908</v>
          </cell>
          <cell r="B38" t="str">
            <v>Máquina para Pintura : - demarcação de faixas autoprop.(44 kW)</v>
          </cell>
          <cell r="C38">
            <v>52.059310000000004</v>
          </cell>
          <cell r="D38">
            <v>11.4693</v>
          </cell>
        </row>
        <row r="39">
          <cell r="A39" t="str">
            <v>E909</v>
          </cell>
          <cell r="B39" t="str">
            <v>Equip. para Hidrossemeadura : - 5.500 1 (125 kW)</v>
          </cell>
          <cell r="C39">
            <v>99.427700000000002</v>
          </cell>
          <cell r="D39">
            <v>9.9193999999999996</v>
          </cell>
        </row>
        <row r="40">
          <cell r="A40" t="str">
            <v>E920</v>
          </cell>
          <cell r="B40" t="str">
            <v>Máquina para Pintura : - de faixa a quente p/ mat. Termop. (22 kW)</v>
          </cell>
          <cell r="C40">
            <v>48.274099999999997</v>
          </cell>
          <cell r="D40">
            <v>11.4693</v>
          </cell>
        </row>
        <row r="41">
          <cell r="A41" t="str">
            <v>E921</v>
          </cell>
          <cell r="B41" t="str">
            <v>Fusor : - 600 1 (10kW)</v>
          </cell>
          <cell r="C41">
            <v>19.627500000000001</v>
          </cell>
          <cell r="D41">
            <v>0</v>
          </cell>
        </row>
        <row r="42">
          <cell r="A42" t="str">
            <v>E922</v>
          </cell>
          <cell r="B42" t="str">
            <v>Martelete : - perfurador/rompedor elétrico 11316 (1 KW)</v>
          </cell>
          <cell r="C42">
            <v>7.9108999999999998</v>
          </cell>
          <cell r="D42">
            <v>7.4396000000000004</v>
          </cell>
        </row>
      </sheetData>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onsultoria"/>
      <sheetName val="Composições"/>
      <sheetName val="comp. custos1"/>
      <sheetName val="INCCTOT"/>
      <sheetName val="PLANILHA"/>
      <sheetName val="CRONOGRAMA"/>
      <sheetName val="COTAÇÕES"/>
      <sheetName val="COMPOSIÇÕES "/>
      <sheetName val="comp__custos1"/>
      <sheetName val="comp__custos11"/>
      <sheetName val="COMPOSIÇÕES_"/>
      <sheetName val="comp__custos12"/>
      <sheetName val="COMPOSIÇÕES_1"/>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sheetData sheetId="10"/>
      <sheetData sheetId="11"/>
      <sheetData sheetId="12"/>
      <sheetData sheetId="13"/>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P"/>
      <sheetName val="QIF"/>
      <sheetName val="Ficha quantitativos"/>
      <sheetName val="Resumo Financeiro"/>
      <sheetName val="Transp.Loc.Cam.Basc.5m³l "/>
      <sheetName val="Transp.Loc. Mat. Rem. "/>
      <sheetName val="Transp.Loc.Cam.Carr.4T"/>
      <sheetName val="Transp.Local de Mat.Betum."/>
      <sheetName val="Transp.Local de Agua"/>
      <sheetName val="Mat. Betuminosos"/>
      <sheetName val="dados físicos"/>
      <sheetName val="Gráfico"/>
      <sheetName val="RESUMO_AUT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ATO"/>
      <sheetName val="PATO3"/>
      <sheetName val="BD SERVIÇOS"/>
      <sheetName val="Quantidades ONE"/>
      <sheetName val="Quantidades DES"/>
      <sheetName val="Curva ABC ONE"/>
      <sheetName val="Crono 1º ONE"/>
      <sheetName val="Crono 2º ONE"/>
      <sheetName val="Crono 3º ONE"/>
      <sheetName val="MEMO-CIR 2192014DIR"/>
      <sheetName val="Diagrama"/>
      <sheetName val="Transportes"/>
      <sheetName val="BDI"/>
      <sheetName val="Curva ABC DES"/>
      <sheetName val="Crono 1º DES"/>
      <sheetName val="Crono 2º DES"/>
      <sheetName val="Crono 3º DES"/>
      <sheetName val="Mob"/>
      <sheetName val="Inst. Canteiro"/>
      <sheetName val="Adm. Local - ONE"/>
      <sheetName val="Adm. Local - DES"/>
      <sheetName val="ANP"/>
      <sheetName val="Trans Betume"/>
      <sheetName val="Inventário 2"/>
      <sheetName val="Ferragens de ponte"/>
    </sheetNames>
    <sheetDataSet>
      <sheetData sheetId="0" refreshError="1"/>
      <sheetData sheetId="1" refreshError="1"/>
      <sheetData sheetId="2" refreshError="1"/>
      <sheetData sheetId="3">
        <row r="4">
          <cell r="B4">
            <v>705392</v>
          </cell>
          <cell r="C4" t="str">
            <v>Corpo BTCC 3,00 x 3,00 m - moldado no local - altura do aterro 2,5 a 5 m</v>
          </cell>
          <cell r="D4">
            <v>600</v>
          </cell>
          <cell r="E4">
            <v>8249.33</v>
          </cell>
          <cell r="F4">
            <v>10873.59</v>
          </cell>
          <cell r="G4">
            <v>7861.65</v>
          </cell>
          <cell r="H4">
            <v>10896.26</v>
          </cell>
        </row>
        <row r="5">
          <cell r="B5">
            <v>705427</v>
          </cell>
          <cell r="C5" t="str">
            <v>Boca BTCC 3,00 X 3,00 M - esconsidade 0° - areia e brita comerciais</v>
          </cell>
          <cell r="D5">
            <v>60</v>
          </cell>
          <cell r="E5">
            <v>31355.58</v>
          </cell>
          <cell r="F5">
            <v>41330.35</v>
          </cell>
          <cell r="G5">
            <v>29853.87</v>
          </cell>
          <cell r="H5">
            <v>41377.51</v>
          </cell>
        </row>
        <row r="6">
          <cell r="B6">
            <v>804021</v>
          </cell>
          <cell r="C6" t="str">
            <v>Corpo de BSTC D = 0,60 m PA1 - areia, brita e pedra de mão comerciais</v>
          </cell>
          <cell r="D6">
            <v>4.0880000000000001</v>
          </cell>
          <cell r="E6">
            <v>216.95</v>
          </cell>
          <cell r="F6">
            <v>285.97000000000003</v>
          </cell>
          <cell r="G6">
            <v>210.94</v>
          </cell>
          <cell r="H6">
            <v>292.36</v>
          </cell>
        </row>
        <row r="7">
          <cell r="B7">
            <v>804029</v>
          </cell>
          <cell r="C7" t="str">
            <v>Corpo de BSTC D = 0,80 m PA1 - areia, brita e pedra de mão comerciais</v>
          </cell>
          <cell r="D7">
            <v>30</v>
          </cell>
          <cell r="E7">
            <v>371.66</v>
          </cell>
          <cell r="F7">
            <v>489.89</v>
          </cell>
          <cell r="G7">
            <v>363.73</v>
          </cell>
          <cell r="H7">
            <v>504.13</v>
          </cell>
        </row>
        <row r="8">
          <cell r="B8">
            <v>804037</v>
          </cell>
          <cell r="C8" t="str">
            <v>Corpo de BSTC D = 1,00 m PA1 - areia, brita e pedra de mão comerciais</v>
          </cell>
          <cell r="D8">
            <v>6</v>
          </cell>
          <cell r="E8">
            <v>482.76</v>
          </cell>
          <cell r="F8">
            <v>636.33000000000004</v>
          </cell>
          <cell r="G8">
            <v>472.81</v>
          </cell>
          <cell r="H8">
            <v>655.32000000000005</v>
          </cell>
        </row>
        <row r="9">
          <cell r="B9">
            <v>804081</v>
          </cell>
          <cell r="C9" t="str">
            <v>Boca BSTC D = 0,60 m - esconsidade 0° - areia e brita comerciais - alas retas</v>
          </cell>
          <cell r="D9">
            <v>133.1</v>
          </cell>
          <cell r="E9">
            <v>523.35</v>
          </cell>
          <cell r="F9">
            <v>689.84</v>
          </cell>
          <cell r="G9">
            <v>498.97</v>
          </cell>
          <cell r="H9">
            <v>691.57</v>
          </cell>
        </row>
        <row r="10">
          <cell r="B10">
            <v>804101</v>
          </cell>
          <cell r="C10" t="str">
            <v>Boca BSTC D = 0,80 m - esconsidade 0° - areia e brita comerciais - alas retas</v>
          </cell>
          <cell r="D10">
            <v>15</v>
          </cell>
          <cell r="E10">
            <v>875.05</v>
          </cell>
          <cell r="F10">
            <v>1153.42</v>
          </cell>
          <cell r="G10">
            <v>834.69</v>
          </cell>
          <cell r="H10">
            <v>1156.8800000000001</v>
          </cell>
        </row>
        <row r="11">
          <cell r="B11">
            <v>804121</v>
          </cell>
          <cell r="C11" t="str">
            <v>Boca BSTC D = 1,00 m - esconsidade 0° - areia e brita comerciais - alas retas</v>
          </cell>
          <cell r="D11">
            <v>30</v>
          </cell>
          <cell r="E11">
            <v>1295.17</v>
          </cell>
          <cell r="F11">
            <v>1707.19</v>
          </cell>
          <cell r="G11">
            <v>1236.6500000000001</v>
          </cell>
          <cell r="H11">
            <v>1714</v>
          </cell>
        </row>
        <row r="12">
          <cell r="B12">
            <v>804181</v>
          </cell>
          <cell r="C12" t="str">
            <v>Corpo de BDTC D = 0,80 m PA1 - areia, brita e pedra de mão comerciais</v>
          </cell>
          <cell r="D12">
            <v>60</v>
          </cell>
          <cell r="E12">
            <v>705.84</v>
          </cell>
          <cell r="F12">
            <v>930.38</v>
          </cell>
          <cell r="G12">
            <v>692.86</v>
          </cell>
          <cell r="H12">
            <v>960.3</v>
          </cell>
        </row>
        <row r="13">
          <cell r="B13">
            <v>804189</v>
          </cell>
          <cell r="C13" t="str">
            <v>Corpo de BDTC D = 1,00 m PA1 - areia, brita e pedra de mão comerciais</v>
          </cell>
          <cell r="D13">
            <v>6</v>
          </cell>
          <cell r="E13">
            <v>922.7</v>
          </cell>
          <cell r="F13">
            <v>1216.23</v>
          </cell>
          <cell r="G13">
            <v>906.09</v>
          </cell>
          <cell r="H13">
            <v>1255.8399999999999</v>
          </cell>
        </row>
        <row r="14">
          <cell r="B14">
            <v>804213</v>
          </cell>
          <cell r="C14" t="str">
            <v>Boca BDTC D = 0,80 m - esconsidade 0° - areia e brita comerciais - alas retas</v>
          </cell>
          <cell r="D14">
            <v>4</v>
          </cell>
          <cell r="E14">
            <v>1062.08</v>
          </cell>
          <cell r="F14">
            <v>1399.95</v>
          </cell>
          <cell r="G14">
            <v>1013.21</v>
          </cell>
          <cell r="H14">
            <v>1404.31</v>
          </cell>
        </row>
        <row r="15">
          <cell r="B15">
            <v>804233</v>
          </cell>
          <cell r="C15" t="str">
            <v>Boca BDTC D = 1,00 m - esconsidade 0° - areia e brita comerciais - alas retas</v>
          </cell>
          <cell r="D15">
            <v>8</v>
          </cell>
          <cell r="E15">
            <v>1558.66</v>
          </cell>
          <cell r="F15">
            <v>2054.5</v>
          </cell>
          <cell r="G15">
            <v>1488.63</v>
          </cell>
          <cell r="H15">
            <v>2063.2399999999998</v>
          </cell>
        </row>
        <row r="16">
          <cell r="B16">
            <v>804293</v>
          </cell>
          <cell r="C16" t="str">
            <v>Corpo de BTTC D = 1,00 m PA1 - areia, brita e pedra de mão comerciais</v>
          </cell>
          <cell r="D16">
            <v>14</v>
          </cell>
          <cell r="E16">
            <v>1362.69</v>
          </cell>
          <cell r="F16">
            <v>1796.19</v>
          </cell>
          <cell r="G16">
            <v>1339.42</v>
          </cell>
          <cell r="H16">
            <v>1856.44</v>
          </cell>
        </row>
        <row r="17">
          <cell r="B17">
            <v>804317</v>
          </cell>
          <cell r="C17" t="str">
            <v>Boca BTTC D = 1,00 m - esconsidade 0° - areia e brita comerciais - alas retas</v>
          </cell>
          <cell r="D17">
            <v>60</v>
          </cell>
          <cell r="E17">
            <v>1885.29</v>
          </cell>
          <cell r="F17">
            <v>2485.0300000000002</v>
          </cell>
          <cell r="G17">
            <v>1802.24</v>
          </cell>
          <cell r="H17">
            <v>2497.91</v>
          </cell>
        </row>
        <row r="18">
          <cell r="B18">
            <v>1207700</v>
          </cell>
          <cell r="C18" t="str">
            <v>Concreto fck = 20 MPa para projeção via seca - confecção em betoneira</v>
          </cell>
          <cell r="D18">
            <v>2</v>
          </cell>
          <cell r="E18">
            <v>297.33999999999997</v>
          </cell>
          <cell r="F18">
            <v>391.93</v>
          </cell>
          <cell r="G18">
            <v>293.45</v>
          </cell>
          <cell r="H18">
            <v>406.72</v>
          </cell>
        </row>
        <row r="19">
          <cell r="B19">
            <v>1600436</v>
          </cell>
          <cell r="C19" t="str">
            <v>Demolição de concreto simples</v>
          </cell>
          <cell r="D19">
            <v>8</v>
          </cell>
          <cell r="E19">
            <v>349.91</v>
          </cell>
          <cell r="F19">
            <v>461.22</v>
          </cell>
          <cell r="G19">
            <v>319.16000000000003</v>
          </cell>
          <cell r="H19">
            <v>442.36</v>
          </cell>
        </row>
        <row r="20">
          <cell r="B20">
            <v>1600442</v>
          </cell>
          <cell r="C20" t="str">
            <v>Demolição de sarjetas de concreto</v>
          </cell>
          <cell r="D20">
            <v>60</v>
          </cell>
          <cell r="E20">
            <v>144.80000000000001</v>
          </cell>
          <cell r="F20">
            <v>190.86</v>
          </cell>
          <cell r="G20">
            <v>135.08000000000001</v>
          </cell>
          <cell r="H20">
            <v>187.22</v>
          </cell>
        </row>
        <row r="21">
          <cell r="B21">
            <v>1600447</v>
          </cell>
          <cell r="C21" t="str">
            <v>Demolição Manual de Meio Fio de Concreto</v>
          </cell>
          <cell r="D21">
            <v>8</v>
          </cell>
          <cell r="E21">
            <v>139.18</v>
          </cell>
          <cell r="F21">
            <v>183.46</v>
          </cell>
          <cell r="G21">
            <v>130.05000000000001</v>
          </cell>
          <cell r="H21">
            <v>180.25</v>
          </cell>
        </row>
        <row r="22">
          <cell r="B22">
            <v>1600898</v>
          </cell>
          <cell r="C22" t="str">
            <v>Remoção de painel publicitário, tipo outdoor, com estrutura e suportes em madeira</v>
          </cell>
          <cell r="D22">
            <v>604.79999999999995</v>
          </cell>
          <cell r="E22">
            <v>7.16</v>
          </cell>
          <cell r="F22">
            <v>9.44</v>
          </cell>
          <cell r="G22">
            <v>6.76</v>
          </cell>
          <cell r="H22">
            <v>9.3699999999999992</v>
          </cell>
        </row>
        <row r="23">
          <cell r="B23">
            <v>2003355</v>
          </cell>
          <cell r="C23" t="str">
            <v>Sarjeta de canteiro central de concreto - SCC 04 - areia e brita comerciais</v>
          </cell>
          <cell r="D23">
            <v>7500</v>
          </cell>
          <cell r="E23">
            <v>58.54</v>
          </cell>
          <cell r="F23">
            <v>77.16</v>
          </cell>
          <cell r="G23">
            <v>56.43</v>
          </cell>
          <cell r="H23">
            <v>78.209999999999994</v>
          </cell>
        </row>
        <row r="24">
          <cell r="B24">
            <v>2003373</v>
          </cell>
          <cell r="C24" t="str">
            <v>Meio fio de concreto - MFC 03 - areia e brita comerciais - forma de madeira</v>
          </cell>
          <cell r="D24">
            <v>744</v>
          </cell>
          <cell r="E24">
            <v>41.22</v>
          </cell>
          <cell r="F24">
            <v>54.33</v>
          </cell>
          <cell r="G24">
            <v>38.590000000000003</v>
          </cell>
          <cell r="H24">
            <v>53.49</v>
          </cell>
        </row>
        <row r="25">
          <cell r="B25">
            <v>2003377</v>
          </cell>
          <cell r="C25" t="str">
            <v>Meio fio de concreto - MFC 05 - areia e brita comerciais - forma de madeira</v>
          </cell>
          <cell r="D25">
            <v>604.79999999999995</v>
          </cell>
          <cell r="E25">
            <v>44.95</v>
          </cell>
          <cell r="F25">
            <v>59.25</v>
          </cell>
          <cell r="G25">
            <v>41.94</v>
          </cell>
          <cell r="H25">
            <v>58.13</v>
          </cell>
        </row>
        <row r="26">
          <cell r="B26">
            <v>2003387</v>
          </cell>
          <cell r="C26" t="str">
            <v>Entrada para descida d'água - EDA 02 - areia e brita comerciais</v>
          </cell>
          <cell r="D26">
            <v>64</v>
          </cell>
          <cell r="E26">
            <v>40.58</v>
          </cell>
          <cell r="F26">
            <v>53.49</v>
          </cell>
          <cell r="G26">
            <v>39.33</v>
          </cell>
          <cell r="H26">
            <v>54.51</v>
          </cell>
        </row>
        <row r="27">
          <cell r="B27">
            <v>2003391</v>
          </cell>
          <cell r="C27" t="str">
            <v>Descida d'água de aterros tipo rápido - DAR 02 - areia e brita comerciais</v>
          </cell>
          <cell r="D27">
            <v>150</v>
          </cell>
          <cell r="E27">
            <v>104.79</v>
          </cell>
          <cell r="F27">
            <v>138.13</v>
          </cell>
          <cell r="G27">
            <v>98.29</v>
          </cell>
          <cell r="H27">
            <v>136.22999999999999</v>
          </cell>
        </row>
        <row r="28">
          <cell r="B28">
            <v>2003447</v>
          </cell>
          <cell r="C28" t="str">
            <v>Dissipador de energia - DES 04 - areia e pedra de mão comerciais</v>
          </cell>
          <cell r="D28">
            <v>1800</v>
          </cell>
          <cell r="E28">
            <v>100.76</v>
          </cell>
          <cell r="F28">
            <v>132.81</v>
          </cell>
          <cell r="G28">
            <v>96.84</v>
          </cell>
          <cell r="H28">
            <v>134.22</v>
          </cell>
        </row>
        <row r="29">
          <cell r="B29">
            <v>3806405</v>
          </cell>
          <cell r="C29" t="str">
            <v>Limpeza de aparelhos de apoio em obras de arte especiais</v>
          </cell>
          <cell r="D29">
            <v>331.20000000000005</v>
          </cell>
          <cell r="E29">
            <v>425.6</v>
          </cell>
          <cell r="F29">
            <v>560.99</v>
          </cell>
          <cell r="G29">
            <v>415.79</v>
          </cell>
          <cell r="H29">
            <v>576.29</v>
          </cell>
        </row>
        <row r="30">
          <cell r="B30">
            <v>4011256</v>
          </cell>
          <cell r="C30" t="str">
            <v>Base estabilizada granulometricamente com mistura solo brita (70% - 30%) na pista com material de jazida e brita comercial</v>
          </cell>
          <cell r="D30">
            <v>3312</v>
          </cell>
          <cell r="E30">
            <v>28.06</v>
          </cell>
          <cell r="F30">
            <v>36.99</v>
          </cell>
          <cell r="G30">
            <v>27.83</v>
          </cell>
          <cell r="H30">
            <v>38.57</v>
          </cell>
        </row>
        <row r="31">
          <cell r="B31">
            <v>4011351</v>
          </cell>
          <cell r="C31" t="str">
            <v>Imprimação com asfalto diluído</v>
          </cell>
          <cell r="D31">
            <v>153267.20000000001</v>
          </cell>
          <cell r="E31">
            <v>0.22</v>
          </cell>
          <cell r="F31">
            <v>0.28999999999999998</v>
          </cell>
          <cell r="G31">
            <v>0.22</v>
          </cell>
          <cell r="H31">
            <v>0.3</v>
          </cell>
        </row>
        <row r="32">
          <cell r="B32">
            <v>4011353</v>
          </cell>
          <cell r="C32" t="str">
            <v>Pintura de ligação</v>
          </cell>
          <cell r="D32">
            <v>48600</v>
          </cell>
          <cell r="E32">
            <v>0.19</v>
          </cell>
          <cell r="F32">
            <v>0.25</v>
          </cell>
          <cell r="G32">
            <v>0.18</v>
          </cell>
          <cell r="H32">
            <v>0.25</v>
          </cell>
        </row>
        <row r="33">
          <cell r="B33">
            <v>4011372</v>
          </cell>
          <cell r="C33" t="str">
            <v>Tratamento superficial duplo com banho diluído - brita comercial</v>
          </cell>
          <cell r="D33">
            <v>0.74</v>
          </cell>
          <cell r="E33">
            <v>2.1800000000000002</v>
          </cell>
          <cell r="F33">
            <v>2.87</v>
          </cell>
          <cell r="G33">
            <v>2.13</v>
          </cell>
          <cell r="H33">
            <v>2.95</v>
          </cell>
        </row>
        <row r="34">
          <cell r="B34">
            <v>4413023</v>
          </cell>
          <cell r="C34" t="str">
            <v>Manutenção de cobertura de gramíneas por hidrossemeadura - após 6 meses da semeadura</v>
          </cell>
          <cell r="D34">
            <v>2</v>
          </cell>
          <cell r="E34">
            <v>0.96</v>
          </cell>
          <cell r="F34">
            <v>1.27</v>
          </cell>
          <cell r="G34">
            <v>0.95</v>
          </cell>
          <cell r="H34">
            <v>1.32</v>
          </cell>
        </row>
        <row r="35">
          <cell r="B35">
            <v>4413905</v>
          </cell>
          <cell r="C35" t="str">
            <v>Hidrossemeadura</v>
          </cell>
          <cell r="D35">
            <v>133.1</v>
          </cell>
          <cell r="E35">
            <v>2.5299999999999998</v>
          </cell>
          <cell r="F35">
            <v>3.33</v>
          </cell>
          <cell r="G35">
            <v>2.48</v>
          </cell>
          <cell r="H35">
            <v>3.44</v>
          </cell>
        </row>
        <row r="36">
          <cell r="B36">
            <v>4413993</v>
          </cell>
          <cell r="C36" t="str">
            <v>Revegetação a lanço de sementes de gramíneas e leguminosa</v>
          </cell>
          <cell r="D36">
            <v>180</v>
          </cell>
          <cell r="E36">
            <v>0.64</v>
          </cell>
          <cell r="F36">
            <v>0.84</v>
          </cell>
          <cell r="G36">
            <v>0.64</v>
          </cell>
          <cell r="H36">
            <v>0.89</v>
          </cell>
        </row>
        <row r="37">
          <cell r="B37">
            <v>4413996</v>
          </cell>
          <cell r="C37" t="str">
            <v>Enleivamento</v>
          </cell>
          <cell r="D37">
            <v>30</v>
          </cell>
          <cell r="E37">
            <v>7.53</v>
          </cell>
          <cell r="F37">
            <v>9.93</v>
          </cell>
          <cell r="G37">
            <v>6.95</v>
          </cell>
          <cell r="H37">
            <v>9.6300000000000008</v>
          </cell>
        </row>
        <row r="38">
          <cell r="B38">
            <v>4915598</v>
          </cell>
          <cell r="C38" t="str">
            <v>Reconformação da plataforma</v>
          </cell>
          <cell r="D38">
            <v>135</v>
          </cell>
          <cell r="E38">
            <v>199.41</v>
          </cell>
          <cell r="F38">
            <v>262.85000000000002</v>
          </cell>
          <cell r="G38">
            <v>192.16</v>
          </cell>
          <cell r="H38">
            <v>266.33</v>
          </cell>
        </row>
        <row r="39">
          <cell r="B39">
            <v>4915611</v>
          </cell>
          <cell r="C39" t="str">
            <v>Recomposição de revestimento primário com material de jazida</v>
          </cell>
          <cell r="D39">
            <v>610</v>
          </cell>
          <cell r="E39">
            <v>7.64</v>
          </cell>
          <cell r="F39">
            <v>10.07</v>
          </cell>
          <cell r="G39">
            <v>7.42</v>
          </cell>
          <cell r="H39">
            <v>10.28</v>
          </cell>
        </row>
        <row r="40">
          <cell r="B40">
            <v>4915613</v>
          </cell>
          <cell r="C40" t="str">
            <v>Regularização mecânica da faixa de domínio</v>
          </cell>
          <cell r="D40">
            <v>2000</v>
          </cell>
          <cell r="E40">
            <v>0.27</v>
          </cell>
          <cell r="F40">
            <v>0.36</v>
          </cell>
          <cell r="G40">
            <v>0.26</v>
          </cell>
          <cell r="H40">
            <v>0.36</v>
          </cell>
        </row>
        <row r="41">
          <cell r="B41">
            <v>4915618</v>
          </cell>
          <cell r="C41" t="str">
            <v>Recomposição de camada granular do pavimento com material de jazida</v>
          </cell>
          <cell r="D41">
            <v>0.252</v>
          </cell>
          <cell r="E41">
            <v>7.54</v>
          </cell>
          <cell r="F41">
            <v>9.94</v>
          </cell>
          <cell r="G41">
            <v>7.32</v>
          </cell>
          <cell r="H41">
            <v>10.15</v>
          </cell>
        </row>
        <row r="42">
          <cell r="B42">
            <v>4915672</v>
          </cell>
          <cell r="C42" t="str">
            <v>Limpeza de ponte</v>
          </cell>
          <cell r="D42">
            <v>3312</v>
          </cell>
          <cell r="E42">
            <v>3.08</v>
          </cell>
          <cell r="F42">
            <v>4.0599999999999996</v>
          </cell>
          <cell r="G42">
            <v>2.76</v>
          </cell>
          <cell r="H42">
            <v>3.83</v>
          </cell>
        </row>
        <row r="43">
          <cell r="B43">
            <v>4915708</v>
          </cell>
          <cell r="C43" t="str">
            <v>Limpeza de sarjeta e meio-fio</v>
          </cell>
          <cell r="D43">
            <v>6</v>
          </cell>
          <cell r="E43">
            <v>0.51</v>
          </cell>
          <cell r="F43">
            <v>0.67</v>
          </cell>
          <cell r="G43">
            <v>0.46</v>
          </cell>
          <cell r="H43">
            <v>0.64</v>
          </cell>
        </row>
        <row r="44">
          <cell r="B44">
            <v>4915712</v>
          </cell>
          <cell r="C44" t="str">
            <v>Limpeza de bueiro</v>
          </cell>
          <cell r="D44">
            <v>22</v>
          </cell>
          <cell r="E44">
            <v>15.4</v>
          </cell>
          <cell r="F44">
            <v>20.3</v>
          </cell>
          <cell r="G44">
            <v>13.82</v>
          </cell>
          <cell r="H44">
            <v>19.149999999999999</v>
          </cell>
        </row>
        <row r="45">
          <cell r="B45">
            <v>4915713</v>
          </cell>
          <cell r="C45" t="str">
            <v>Desobstrução de bueiro</v>
          </cell>
          <cell r="D45">
            <v>2</v>
          </cell>
          <cell r="E45">
            <v>46.2</v>
          </cell>
          <cell r="F45">
            <v>60.9</v>
          </cell>
          <cell r="G45">
            <v>41.46</v>
          </cell>
          <cell r="H45">
            <v>57.46</v>
          </cell>
        </row>
        <row r="46">
          <cell r="B46">
            <v>4915718</v>
          </cell>
          <cell r="C46" t="str">
            <v>Limpeza de placa de sinalização</v>
          </cell>
          <cell r="D46">
            <v>20</v>
          </cell>
          <cell r="E46">
            <v>6.23</v>
          </cell>
          <cell r="F46">
            <v>8.2100000000000009</v>
          </cell>
          <cell r="G46">
            <v>5.83</v>
          </cell>
          <cell r="H46">
            <v>8.08</v>
          </cell>
        </row>
        <row r="47">
          <cell r="B47">
            <v>4915719</v>
          </cell>
          <cell r="C47" t="str">
            <v>Recomposição de placa de sinalização</v>
          </cell>
          <cell r="D47">
            <v>24.667999999999999</v>
          </cell>
          <cell r="E47">
            <v>23.6</v>
          </cell>
          <cell r="F47">
            <v>31.11</v>
          </cell>
          <cell r="G47">
            <v>22.02</v>
          </cell>
          <cell r="H47">
            <v>30.52</v>
          </cell>
        </row>
        <row r="48">
          <cell r="B48">
            <v>4915723</v>
          </cell>
          <cell r="C48" t="str">
            <v>Caiação com fixador de cal</v>
          </cell>
          <cell r="D48">
            <v>616.70000000000005</v>
          </cell>
          <cell r="E48">
            <v>2.2200000000000002</v>
          </cell>
          <cell r="F48">
            <v>2.93</v>
          </cell>
          <cell r="G48">
            <v>2.04</v>
          </cell>
          <cell r="H48">
            <v>2.83</v>
          </cell>
        </row>
        <row r="49">
          <cell r="B49">
            <v>4915730</v>
          </cell>
          <cell r="C49" t="str">
            <v>Recomposição total de cerca com mourão de madeira</v>
          </cell>
          <cell r="D49">
            <v>560</v>
          </cell>
          <cell r="E49">
            <v>16.850000000000001</v>
          </cell>
          <cell r="F49">
            <v>22.21</v>
          </cell>
          <cell r="G49">
            <v>16.100000000000001</v>
          </cell>
          <cell r="H49">
            <v>22.31</v>
          </cell>
        </row>
        <row r="50">
          <cell r="B50">
            <v>4915731</v>
          </cell>
          <cell r="C50" t="str">
            <v>Recomposição parcial de cerca com mourão de madeira (só mourão)</v>
          </cell>
          <cell r="D50">
            <v>63040</v>
          </cell>
          <cell r="E50">
            <v>12.24</v>
          </cell>
          <cell r="F50">
            <v>16.13</v>
          </cell>
          <cell r="G50">
            <v>11.77</v>
          </cell>
          <cell r="H50">
            <v>16.309999999999999</v>
          </cell>
        </row>
        <row r="51">
          <cell r="B51">
            <v>4915732</v>
          </cell>
          <cell r="C51" t="str">
            <v>Recomposição parcial de cerca com mourão de madeira (só arame)</v>
          </cell>
          <cell r="D51">
            <v>5000</v>
          </cell>
          <cell r="E51">
            <v>5.31</v>
          </cell>
          <cell r="F51">
            <v>7</v>
          </cell>
          <cell r="G51">
            <v>5</v>
          </cell>
          <cell r="H51">
            <v>6.93</v>
          </cell>
        </row>
        <row r="52">
          <cell r="B52">
            <v>4915733</v>
          </cell>
          <cell r="C52" t="str">
            <v>Recomposição manual de aterro - material de jazida</v>
          </cell>
          <cell r="D52">
            <v>5000</v>
          </cell>
          <cell r="E52">
            <v>38.340000000000003</v>
          </cell>
          <cell r="F52">
            <v>50.54</v>
          </cell>
          <cell r="G52">
            <v>34.68</v>
          </cell>
          <cell r="H52">
            <v>48.07</v>
          </cell>
        </row>
        <row r="53">
          <cell r="B53">
            <v>4915734</v>
          </cell>
          <cell r="C53" t="str">
            <v>Recomposição mecanizada de aterro - material de jazida</v>
          </cell>
          <cell r="D53">
            <v>40</v>
          </cell>
          <cell r="E53">
            <v>12.37</v>
          </cell>
          <cell r="F53">
            <v>16.309999999999999</v>
          </cell>
          <cell r="G53">
            <v>11.96</v>
          </cell>
          <cell r="H53">
            <v>16.579999999999998</v>
          </cell>
        </row>
        <row r="54">
          <cell r="B54">
            <v>4915740</v>
          </cell>
          <cell r="C54" t="str">
            <v>Roçada manual</v>
          </cell>
          <cell r="D54">
            <v>5000</v>
          </cell>
          <cell r="E54">
            <v>1328.79</v>
          </cell>
          <cell r="F54">
            <v>1751.5</v>
          </cell>
          <cell r="G54">
            <v>1178.07</v>
          </cell>
          <cell r="H54">
            <v>1632.81</v>
          </cell>
        </row>
        <row r="55">
          <cell r="B55">
            <v>4915741</v>
          </cell>
          <cell r="C55" t="str">
            <v>Roçada manual de capim colonião</v>
          </cell>
          <cell r="D55">
            <v>8100</v>
          </cell>
          <cell r="E55">
            <v>3189.1</v>
          </cell>
          <cell r="F55">
            <v>4203.6099999999997</v>
          </cell>
          <cell r="G55">
            <v>2827.36</v>
          </cell>
          <cell r="H55">
            <v>3918.72</v>
          </cell>
        </row>
        <row r="56">
          <cell r="B56">
            <v>4915742</v>
          </cell>
          <cell r="C56" t="str">
            <v>Roçada mecanizada</v>
          </cell>
          <cell r="D56">
            <v>805.69999999999993</v>
          </cell>
          <cell r="E56">
            <v>269.19</v>
          </cell>
          <cell r="F56">
            <v>354.82</v>
          </cell>
          <cell r="G56">
            <v>253.02</v>
          </cell>
          <cell r="H56">
            <v>350.69</v>
          </cell>
        </row>
        <row r="57">
          <cell r="B57">
            <v>4915743</v>
          </cell>
          <cell r="C57" t="str">
            <v>Corte e limpeza de áreas gramadas</v>
          </cell>
          <cell r="D57">
            <v>1</v>
          </cell>
          <cell r="E57">
            <v>0.06</v>
          </cell>
          <cell r="F57">
            <v>0.08</v>
          </cell>
          <cell r="G57">
            <v>0.06</v>
          </cell>
          <cell r="H57">
            <v>0.08</v>
          </cell>
        </row>
        <row r="58">
          <cell r="B58">
            <v>4915744</v>
          </cell>
          <cell r="C58" t="str">
            <v>Capina Manual</v>
          </cell>
          <cell r="D58">
            <v>276240</v>
          </cell>
          <cell r="E58">
            <v>0.53</v>
          </cell>
          <cell r="F58">
            <v>0.7</v>
          </cell>
          <cell r="G58">
            <v>0.47</v>
          </cell>
          <cell r="H58">
            <v>0.65</v>
          </cell>
        </row>
        <row r="59">
          <cell r="B59">
            <v>4915746</v>
          </cell>
          <cell r="C59" t="str">
            <v>Remendo profundo com demolição mecânica e serra</v>
          </cell>
          <cell r="D59">
            <v>138120</v>
          </cell>
          <cell r="E59">
            <v>257.10000000000002</v>
          </cell>
          <cell r="F59">
            <v>338.89</v>
          </cell>
          <cell r="G59">
            <v>237.24</v>
          </cell>
          <cell r="H59">
            <v>328.81</v>
          </cell>
        </row>
        <row r="60">
          <cell r="B60">
            <v>4915757</v>
          </cell>
          <cell r="C60" t="str">
            <v>Tapa buraco com serra corta piso</v>
          </cell>
          <cell r="D60">
            <v>29300</v>
          </cell>
          <cell r="E60">
            <v>336.33</v>
          </cell>
          <cell r="F60">
            <v>443.32</v>
          </cell>
          <cell r="G60">
            <v>309.58</v>
          </cell>
          <cell r="H60">
            <v>429.08</v>
          </cell>
        </row>
        <row r="61">
          <cell r="B61">
            <v>4915764</v>
          </cell>
          <cell r="C61" t="str">
            <v>Poda de árvores com até 5 m de altura</v>
          </cell>
          <cell r="D61">
            <v>300</v>
          </cell>
          <cell r="E61">
            <v>172.68</v>
          </cell>
          <cell r="F61">
            <v>227.61</v>
          </cell>
          <cell r="G61">
            <v>164.85</v>
          </cell>
          <cell r="H61">
            <v>228.48</v>
          </cell>
        </row>
        <row r="62">
          <cell r="B62">
            <v>4915765</v>
          </cell>
          <cell r="C62" t="str">
            <v>Poda de árvores com 5,0 m a 7,5 m de altura</v>
          </cell>
          <cell r="D62">
            <v>11040</v>
          </cell>
          <cell r="E62">
            <v>95.94</v>
          </cell>
          <cell r="F62">
            <v>126.46</v>
          </cell>
          <cell r="G62">
            <v>91.58</v>
          </cell>
          <cell r="H62">
            <v>126.93</v>
          </cell>
        </row>
        <row r="63">
          <cell r="B63">
            <v>4915766</v>
          </cell>
          <cell r="C63" t="str">
            <v>Poda de árvores com 7,5 m a 10 m de altura</v>
          </cell>
          <cell r="D63">
            <v>2950.1850000000004</v>
          </cell>
          <cell r="E63">
            <v>56.31</v>
          </cell>
          <cell r="F63">
            <v>74.22</v>
          </cell>
          <cell r="G63">
            <v>53.75</v>
          </cell>
          <cell r="H63">
            <v>74.5</v>
          </cell>
        </row>
        <row r="64">
          <cell r="B64">
            <v>4915768</v>
          </cell>
          <cell r="C64" t="str">
            <v>Corte e Remoção de Árvores</v>
          </cell>
          <cell r="D64">
            <v>983.3950000000001</v>
          </cell>
          <cell r="E64">
            <v>10.86</v>
          </cell>
          <cell r="F64">
            <v>14.31</v>
          </cell>
          <cell r="G64">
            <v>9.74</v>
          </cell>
          <cell r="H64">
            <v>13.5</v>
          </cell>
        </row>
        <row r="65">
          <cell r="B65">
            <v>4915776</v>
          </cell>
          <cell r="C65" t="str">
            <v>Roçada com roçadeira costal</v>
          </cell>
          <cell r="D65">
            <v>1226.94</v>
          </cell>
          <cell r="E65">
            <v>456.65</v>
          </cell>
          <cell r="F65">
            <v>601.91999999999996</v>
          </cell>
          <cell r="G65">
            <v>408.04</v>
          </cell>
          <cell r="H65">
            <v>565.54</v>
          </cell>
        </row>
        <row r="66">
          <cell r="B66">
            <v>4915777</v>
          </cell>
          <cell r="C66" t="str">
            <v>Reassentamento manual de meio fio com material arrancado da pista</v>
          </cell>
          <cell r="D66">
            <v>8.1790000000000003</v>
          </cell>
          <cell r="E66">
            <v>10.38</v>
          </cell>
          <cell r="F66">
            <v>13.68</v>
          </cell>
          <cell r="G66">
            <v>9.27</v>
          </cell>
          <cell r="H66">
            <v>12.85</v>
          </cell>
        </row>
        <row r="67">
          <cell r="B67">
            <v>4915787</v>
          </cell>
          <cell r="C67" t="str">
            <v>Remoção de veículos de pequeno porte incendiados em rodovia - carga e descarga com guindauto</v>
          </cell>
          <cell r="D67">
            <v>5520</v>
          </cell>
          <cell r="E67">
            <v>210.78</v>
          </cell>
          <cell r="F67">
            <v>277.83</v>
          </cell>
          <cell r="G67">
            <v>207.76</v>
          </cell>
          <cell r="H67">
            <v>287.95999999999998</v>
          </cell>
        </row>
        <row r="68">
          <cell r="B68">
            <v>4915788</v>
          </cell>
          <cell r="C68" t="str">
            <v>Remoção de veículos de médio porte incendiados em rodovia - carga e descarga com guindaste</v>
          </cell>
          <cell r="D68">
            <v>4604</v>
          </cell>
          <cell r="E68">
            <v>197.77</v>
          </cell>
          <cell r="F68">
            <v>260.68</v>
          </cell>
          <cell r="G68">
            <v>196.46</v>
          </cell>
          <cell r="H68">
            <v>272.29000000000002</v>
          </cell>
        </row>
        <row r="69">
          <cell r="B69">
            <v>4915789</v>
          </cell>
          <cell r="C69" t="str">
            <v>Remoção de veículos de grande porte incendiados em rodovia - carga e descarga com guindaste</v>
          </cell>
          <cell r="D69">
            <v>4604</v>
          </cell>
          <cell r="E69">
            <v>329.08</v>
          </cell>
          <cell r="F69">
            <v>433.77</v>
          </cell>
          <cell r="G69">
            <v>328.11</v>
          </cell>
          <cell r="H69">
            <v>454.76</v>
          </cell>
        </row>
        <row r="70">
          <cell r="B70">
            <v>4915794</v>
          </cell>
          <cell r="C70" t="str">
            <v>Remoção de sucatas derramadas em rodovia</v>
          </cell>
          <cell r="D70">
            <v>4604</v>
          </cell>
          <cell r="E70">
            <v>345.91</v>
          </cell>
          <cell r="F70">
            <v>455.95</v>
          </cell>
          <cell r="G70">
            <v>331.26</v>
          </cell>
          <cell r="H70">
            <v>459.13</v>
          </cell>
        </row>
        <row r="71">
          <cell r="B71">
            <v>5213356</v>
          </cell>
          <cell r="C71" t="str">
            <v>Manutenção/recomposição de sinalização - pintura de faixa com tinta acrílica - espessura de 0,6 mm</v>
          </cell>
          <cell r="D71">
            <v>200</v>
          </cell>
          <cell r="E71">
            <v>21.32</v>
          </cell>
          <cell r="F71">
            <v>28.1</v>
          </cell>
          <cell r="G71">
            <v>21.24</v>
          </cell>
          <cell r="H71">
            <v>29.44</v>
          </cell>
        </row>
        <row r="72">
          <cell r="B72">
            <v>5213401</v>
          </cell>
          <cell r="C72" t="str">
            <v>Pintura de faixa - tinta base acrílica - espessura de 0,6 mm</v>
          </cell>
          <cell r="D72">
            <v>80</v>
          </cell>
          <cell r="E72">
            <v>21.44</v>
          </cell>
          <cell r="F72">
            <v>28.26</v>
          </cell>
          <cell r="G72">
            <v>21.34</v>
          </cell>
          <cell r="H72">
            <v>29.58</v>
          </cell>
        </row>
        <row r="73">
          <cell r="B73">
            <v>5213405</v>
          </cell>
          <cell r="C73" t="str">
            <v>Pintura de setas e zebrados - tinta base acrílica - espessura de 0,6 mm</v>
          </cell>
          <cell r="D73">
            <v>72</v>
          </cell>
          <cell r="E73">
            <v>32.28</v>
          </cell>
          <cell r="F73">
            <v>42.55</v>
          </cell>
          <cell r="G73">
            <v>31.78</v>
          </cell>
          <cell r="H73">
            <v>44.05</v>
          </cell>
        </row>
        <row r="74">
          <cell r="B74">
            <v>5213575</v>
          </cell>
          <cell r="C74" t="str">
            <v>Fornecimento e implantação de placa em fibra - película III + III</v>
          </cell>
          <cell r="D74">
            <v>72</v>
          </cell>
          <cell r="E74">
            <v>343.1</v>
          </cell>
          <cell r="F74">
            <v>452.25</v>
          </cell>
          <cell r="G74">
            <v>336.64</v>
          </cell>
          <cell r="H74">
            <v>466.58</v>
          </cell>
        </row>
        <row r="75">
          <cell r="B75">
            <v>5213770</v>
          </cell>
          <cell r="C75" t="str">
            <v>Pórtico metálico com vão de 9,2 m, vento de 45 m/s, área de exposição de até 13,8 m², tensão admissível solo &gt; 200 kN/m² - areia e brita comerciais</v>
          </cell>
          <cell r="D75">
            <v>4.0880000000000001</v>
          </cell>
          <cell r="E75">
            <v>36292.1</v>
          </cell>
          <cell r="F75">
            <v>47837.26</v>
          </cell>
          <cell r="G75">
            <v>35623.33</v>
          </cell>
          <cell r="H75">
            <v>49373.98</v>
          </cell>
        </row>
        <row r="76">
          <cell r="B76">
            <v>5216111</v>
          </cell>
          <cell r="C76" t="str">
            <v>Fornecimento e implantação de suporte e travessa para placa de sinalização em madeira de lei tratada 8 x 8 cm</v>
          </cell>
          <cell r="D76">
            <v>3500.16</v>
          </cell>
          <cell r="E76">
            <v>97.34</v>
          </cell>
          <cell r="F76">
            <v>128.31</v>
          </cell>
          <cell r="G76">
            <v>94.83</v>
          </cell>
          <cell r="H76">
            <v>131.43</v>
          </cell>
        </row>
        <row r="77">
          <cell r="B77">
            <v>5501700</v>
          </cell>
          <cell r="C77" t="str">
            <v>Desmatamento, destocamento, limpeza de área e estocagem do material de limpeza com árvores de diâmetro até 0,15 m</v>
          </cell>
          <cell r="D77">
            <v>14.732799999999999</v>
          </cell>
          <cell r="E77">
            <v>0.41</v>
          </cell>
          <cell r="F77">
            <v>0.54</v>
          </cell>
          <cell r="G77">
            <v>0.4</v>
          </cell>
          <cell r="H77">
            <v>0.55000000000000004</v>
          </cell>
        </row>
        <row r="78">
          <cell r="B78">
            <v>5502978</v>
          </cell>
          <cell r="C78" t="str">
            <v>Compactação de aterros a 100% do Proctor normal</v>
          </cell>
          <cell r="D78">
            <v>0</v>
          </cell>
          <cell r="E78">
            <v>2.89</v>
          </cell>
          <cell r="F78">
            <v>3.81</v>
          </cell>
          <cell r="G78">
            <v>2.78</v>
          </cell>
          <cell r="H78">
            <v>3.85</v>
          </cell>
        </row>
        <row r="79">
          <cell r="B79">
            <v>5914329</v>
          </cell>
          <cell r="C79" t="str">
            <v>Transporte com caminhão basculante de 6 m³ - rodovia com revestimento primário</v>
          </cell>
          <cell r="D79">
            <v>603934.72600000002</v>
          </cell>
          <cell r="E79">
            <v>0.76</v>
          </cell>
          <cell r="F79">
            <v>1</v>
          </cell>
          <cell r="G79">
            <v>0.74</v>
          </cell>
          <cell r="H79">
            <v>1.03</v>
          </cell>
        </row>
        <row r="80">
          <cell r="B80">
            <v>5914374</v>
          </cell>
          <cell r="C80" t="str">
            <v>Transporte com caminhão basculante de 10 m³ - rodovia com revestimento primário</v>
          </cell>
          <cell r="D80">
            <v>210952.50899999999</v>
          </cell>
          <cell r="E80">
            <v>0.62</v>
          </cell>
          <cell r="F80">
            <v>0.82</v>
          </cell>
          <cell r="G80">
            <v>0.61</v>
          </cell>
          <cell r="H80">
            <v>0.85</v>
          </cell>
        </row>
        <row r="81">
          <cell r="B81">
            <v>5914389</v>
          </cell>
          <cell r="C81" t="str">
            <v>Transporte com caminhão basculante de 10 m³ - rodovia pavimentada</v>
          </cell>
          <cell r="D81">
            <v>41933.232000000004</v>
          </cell>
          <cell r="E81">
            <v>0.5</v>
          </cell>
          <cell r="F81">
            <v>0.66</v>
          </cell>
          <cell r="G81">
            <v>0.49</v>
          </cell>
          <cell r="H81">
            <v>0.68</v>
          </cell>
        </row>
        <row r="82">
          <cell r="B82">
            <v>5914419</v>
          </cell>
          <cell r="C82" t="str">
            <v>Transporte com caminhão carroceria de 9 t - rodovia com revestimento primário</v>
          </cell>
          <cell r="D82">
            <v>28.567</v>
          </cell>
          <cell r="E82">
            <v>0.68</v>
          </cell>
          <cell r="F82">
            <v>0.9</v>
          </cell>
          <cell r="G82">
            <v>0.66</v>
          </cell>
          <cell r="H82">
            <v>0.91</v>
          </cell>
        </row>
        <row r="83">
          <cell r="B83">
            <v>5914464</v>
          </cell>
          <cell r="C83" t="str">
            <v>Transporte com caminhão carroceria de 15 t - rodovia com revestimento primário</v>
          </cell>
          <cell r="D83">
            <v>12488.406000000001</v>
          </cell>
          <cell r="E83">
            <v>0.54</v>
          </cell>
          <cell r="F83">
            <v>0.71</v>
          </cell>
          <cell r="G83">
            <v>0.52</v>
          </cell>
          <cell r="H83">
            <v>0.72</v>
          </cell>
        </row>
        <row r="84">
          <cell r="B84">
            <v>5914599</v>
          </cell>
          <cell r="C84" t="str">
            <v>Transporte com caminhão carroceria de com guindauto capacidade 30 t.m - rodovia com revestimento primário</v>
          </cell>
          <cell r="D84">
            <v>251.904</v>
          </cell>
          <cell r="E84">
            <v>0.75</v>
          </cell>
          <cell r="F84">
            <v>0.99</v>
          </cell>
          <cell r="G84">
            <v>0.72</v>
          </cell>
          <cell r="H84">
            <v>1</v>
          </cell>
        </row>
        <row r="85">
          <cell r="B85">
            <v>5915323</v>
          </cell>
          <cell r="C85" t="str">
            <v>Transporte com caminhão carroceria de 4 t - rodovia com revestimento primário</v>
          </cell>
          <cell r="D85">
            <v>528385.18400000001</v>
          </cell>
          <cell r="E85">
            <v>1.34</v>
          </cell>
          <cell r="F85">
            <v>1.77</v>
          </cell>
          <cell r="G85">
            <v>1.29</v>
          </cell>
          <cell r="H85">
            <v>1.79</v>
          </cell>
        </row>
        <row r="86">
          <cell r="B86">
            <v>6416222</v>
          </cell>
          <cell r="C86" t="str">
            <v>Usinagem de pré-misturado a frio - faixa C - areia e brita comerciais</v>
          </cell>
          <cell r="D86">
            <v>661.01247999999987</v>
          </cell>
          <cell r="E86">
            <v>137.71</v>
          </cell>
          <cell r="F86">
            <v>181.52</v>
          </cell>
          <cell r="G86">
            <v>136.83000000000001</v>
          </cell>
          <cell r="H86">
            <v>189.65</v>
          </cell>
        </row>
        <row r="87">
          <cell r="B87" t="str">
            <v>ADM01</v>
          </cell>
          <cell r="C87" t="str">
            <v>Administração local</v>
          </cell>
          <cell r="D87">
            <v>0.252</v>
          </cell>
          <cell r="E87">
            <v>62499.645833333336</v>
          </cell>
          <cell r="F87">
            <v>82381.89</v>
          </cell>
          <cell r="G87">
            <v>56628.979166666664</v>
          </cell>
          <cell r="H87">
            <v>78487.839999999997</v>
          </cell>
        </row>
        <row r="88">
          <cell r="B88" t="str">
            <v>AM0104</v>
          </cell>
          <cell r="C88" t="str">
            <v>Aquisição - Asfalto diluído CM30</v>
          </cell>
          <cell r="D88">
            <v>10</v>
          </cell>
          <cell r="E88">
            <v>2697.31</v>
          </cell>
          <cell r="F88">
            <v>3101.91</v>
          </cell>
          <cell r="G88">
            <v>2697.31</v>
          </cell>
          <cell r="H88">
            <v>3270.22</v>
          </cell>
        </row>
        <row r="89">
          <cell r="B89" t="str">
            <v>AM1946</v>
          </cell>
          <cell r="C89" t="str">
            <v>Aquisição - Emulsão asfáltica RR-1C</v>
          </cell>
          <cell r="D89">
            <v>10</v>
          </cell>
          <cell r="E89">
            <v>1249</v>
          </cell>
          <cell r="F89">
            <v>1436.35</v>
          </cell>
          <cell r="G89">
            <v>1249</v>
          </cell>
          <cell r="H89">
            <v>1514.29</v>
          </cell>
        </row>
        <row r="90">
          <cell r="B90" t="str">
            <v>AM1947</v>
          </cell>
          <cell r="C90" t="str">
            <v>Aquisição - Emulsão asfáltica RM-1C</v>
          </cell>
          <cell r="D90">
            <v>30.835000000000001</v>
          </cell>
          <cell r="E90">
            <v>1485.07</v>
          </cell>
          <cell r="F90">
            <v>1707.83</v>
          </cell>
          <cell r="G90">
            <v>1485.07</v>
          </cell>
          <cell r="H90">
            <v>1800.5</v>
          </cell>
        </row>
        <row r="91">
          <cell r="B91" t="str">
            <v>AM2097</v>
          </cell>
          <cell r="C91" t="str">
            <v>Aquisição - Emulsão asfáltica RR-2C</v>
          </cell>
          <cell r="D91">
            <v>22.4</v>
          </cell>
          <cell r="E91">
            <v>1428.15</v>
          </cell>
          <cell r="F91">
            <v>1642.37</v>
          </cell>
          <cell r="G91">
            <v>1428.15</v>
          </cell>
          <cell r="H91">
            <v>1731.49</v>
          </cell>
        </row>
        <row r="92">
          <cell r="B92" t="str">
            <v>CAN01</v>
          </cell>
          <cell r="C92" t="str">
            <v>Instalação de canteiro de obras</v>
          </cell>
          <cell r="D92">
            <v>0.74</v>
          </cell>
          <cell r="E92">
            <v>363980.77388632321</v>
          </cell>
          <cell r="F92">
            <v>479769.53</v>
          </cell>
          <cell r="G92">
            <v>359430.16163512319</v>
          </cell>
          <cell r="H92">
            <v>498170.7</v>
          </cell>
        </row>
        <row r="93">
          <cell r="B93" t="str">
            <v>MOB01</v>
          </cell>
          <cell r="C93" t="str">
            <v>Mobilização e desmobilização</v>
          </cell>
          <cell r="D93">
            <v>12</v>
          </cell>
          <cell r="E93">
            <v>146553.95000000001</v>
          </cell>
          <cell r="F93">
            <v>193175.37</v>
          </cell>
          <cell r="G93">
            <v>144595.13</v>
          </cell>
          <cell r="H93">
            <v>200409.05</v>
          </cell>
        </row>
        <row r="94">
          <cell r="B94" t="str">
            <v>PN01</v>
          </cell>
          <cell r="C94" t="str">
            <v>Estaca (0,30 x 0,30) m</v>
          </cell>
          <cell r="D94">
            <v>10</v>
          </cell>
          <cell r="E94">
            <v>211.69</v>
          </cell>
          <cell r="F94">
            <v>279.02999999999997</v>
          </cell>
          <cell r="G94">
            <v>202.62</v>
          </cell>
          <cell r="H94">
            <v>280.83</v>
          </cell>
        </row>
        <row r="95">
          <cell r="B95" t="str">
            <v>PN02</v>
          </cell>
          <cell r="C95" t="str">
            <v>Transversina (0,30 x 0,30) m</v>
          </cell>
          <cell r="D95">
            <v>30</v>
          </cell>
          <cell r="E95">
            <v>231.46</v>
          </cell>
          <cell r="F95">
            <v>305.08999999999997</v>
          </cell>
          <cell r="G95">
            <v>217.82</v>
          </cell>
          <cell r="H95">
            <v>301.89999999999998</v>
          </cell>
        </row>
        <row r="96">
          <cell r="B96" t="str">
            <v>PN03</v>
          </cell>
          <cell r="C96" t="str">
            <v>Balancim (0,30 x 0,30) m</v>
          </cell>
          <cell r="D96">
            <v>60.415999999999997</v>
          </cell>
          <cell r="E96">
            <v>208.74</v>
          </cell>
          <cell r="F96">
            <v>275.14</v>
          </cell>
          <cell r="G96">
            <v>256.16000000000003</v>
          </cell>
          <cell r="H96">
            <v>355.04</v>
          </cell>
        </row>
        <row r="97">
          <cell r="B97" t="str">
            <v>PN04</v>
          </cell>
          <cell r="C97" t="str">
            <v>Longarina (0,30 x 0,30) m</v>
          </cell>
          <cell r="D97">
            <v>3312</v>
          </cell>
          <cell r="E97">
            <v>214.92</v>
          </cell>
          <cell r="F97">
            <v>283.29000000000002</v>
          </cell>
          <cell r="G97">
            <v>203</v>
          </cell>
          <cell r="H97">
            <v>281.36</v>
          </cell>
        </row>
        <row r="98">
          <cell r="B98" t="str">
            <v>PN05</v>
          </cell>
          <cell r="C98" t="str">
            <v>Ala</v>
          </cell>
          <cell r="D98">
            <v>11.45</v>
          </cell>
          <cell r="E98">
            <v>395.22</v>
          </cell>
          <cell r="F98">
            <v>520.95000000000005</v>
          </cell>
          <cell r="G98">
            <v>344.78</v>
          </cell>
          <cell r="H98">
            <v>477.87</v>
          </cell>
        </row>
        <row r="99">
          <cell r="B99" t="str">
            <v>PN06</v>
          </cell>
          <cell r="C99" t="str">
            <v>Guarda rodas (0,30 x 0,30) m</v>
          </cell>
          <cell r="D99">
            <v>34.35</v>
          </cell>
          <cell r="E99">
            <v>182.58</v>
          </cell>
          <cell r="F99">
            <v>240.66</v>
          </cell>
          <cell r="G99">
            <v>175.22</v>
          </cell>
          <cell r="H99">
            <v>242.86</v>
          </cell>
        </row>
        <row r="100">
          <cell r="B100" t="str">
            <v>PN07</v>
          </cell>
          <cell r="C100" t="str">
            <v>Linha d’água (0,20 x 0,20) m</v>
          </cell>
          <cell r="D100">
            <v>46.7</v>
          </cell>
          <cell r="E100">
            <v>113.12</v>
          </cell>
          <cell r="F100">
            <v>149.11000000000001</v>
          </cell>
          <cell r="G100">
            <v>104.97</v>
          </cell>
          <cell r="H100">
            <v>145.49</v>
          </cell>
        </row>
        <row r="101">
          <cell r="B101" t="str">
            <v>PN08</v>
          </cell>
          <cell r="C101" t="str">
            <v>Mão francesa (0,20 x 0,20) m</v>
          </cell>
          <cell r="D101">
            <v>12.45</v>
          </cell>
          <cell r="E101">
            <v>130.16999999999999</v>
          </cell>
          <cell r="F101">
            <v>171.58</v>
          </cell>
          <cell r="G101">
            <v>120.27</v>
          </cell>
          <cell r="H101">
            <v>166.69</v>
          </cell>
        </row>
        <row r="102">
          <cell r="B102" t="str">
            <v>PN09</v>
          </cell>
          <cell r="C102" t="str">
            <v>Contraventamento (0,20 x 0,08) m</v>
          </cell>
          <cell r="D102">
            <v>2310.0749999999998</v>
          </cell>
          <cell r="E102">
            <v>82.97</v>
          </cell>
          <cell r="F102">
            <v>109.36</v>
          </cell>
          <cell r="G102">
            <v>74.7</v>
          </cell>
          <cell r="H102">
            <v>103.53</v>
          </cell>
        </row>
        <row r="103">
          <cell r="B103" t="str">
            <v>PN10</v>
          </cell>
          <cell r="C103" t="str">
            <v>Prancheta (0,20 x 0,08) m</v>
          </cell>
          <cell r="D103">
            <v>2310.0749999999998</v>
          </cell>
          <cell r="E103">
            <v>44.52</v>
          </cell>
          <cell r="F103">
            <v>58.68</v>
          </cell>
          <cell r="G103">
            <v>40.369999999999997</v>
          </cell>
          <cell r="H103">
            <v>55.95</v>
          </cell>
        </row>
        <row r="104">
          <cell r="B104" t="str">
            <v>PN11</v>
          </cell>
          <cell r="C104" t="str">
            <v>Deslizante (0,30 x 0,08) m</v>
          </cell>
          <cell r="D104">
            <v>1092</v>
          </cell>
          <cell r="E104">
            <v>58.59</v>
          </cell>
          <cell r="F104">
            <v>77.23</v>
          </cell>
          <cell r="G104">
            <v>53.46</v>
          </cell>
          <cell r="H104">
            <v>74.099999999999994</v>
          </cell>
        </row>
        <row r="105">
          <cell r="B105" t="str">
            <v>PN12</v>
          </cell>
          <cell r="C105" t="str">
            <v>Guarda corpo (corrimão + balaústre)</v>
          </cell>
          <cell r="D105">
            <v>204.49</v>
          </cell>
          <cell r="E105">
            <v>95.31</v>
          </cell>
          <cell r="F105">
            <v>125.63</v>
          </cell>
          <cell r="G105">
            <v>85.28</v>
          </cell>
          <cell r="H105">
            <v>118.2</v>
          </cell>
        </row>
        <row r="106">
          <cell r="B106" t="str">
            <v>PN13</v>
          </cell>
          <cell r="C106" t="str">
            <v>Demolição de ponte de madeira</v>
          </cell>
          <cell r="D106">
            <v>3</v>
          </cell>
          <cell r="E106">
            <v>91.63</v>
          </cell>
          <cell r="F106">
            <v>120.78</v>
          </cell>
          <cell r="G106">
            <v>85.18</v>
          </cell>
          <cell r="H106">
            <v>118.06</v>
          </cell>
        </row>
        <row r="107">
          <cell r="B107" t="str">
            <v>TM0104</v>
          </cell>
          <cell r="C107" t="str">
            <v>Transporte - Asfalto diluído CM30</v>
          </cell>
          <cell r="D107">
            <v>5175737.8480000002</v>
          </cell>
          <cell r="E107">
            <v>231.64</v>
          </cell>
          <cell r="F107">
            <v>266.39</v>
          </cell>
          <cell r="G107">
            <v>231.64</v>
          </cell>
          <cell r="H107">
            <v>280.83999999999997</v>
          </cell>
        </row>
        <row r="108">
          <cell r="B108" t="str">
            <v>TM1946</v>
          </cell>
          <cell r="C108" t="str">
            <v>Transporte - Emulsão asfáltica RR-1C</v>
          </cell>
          <cell r="D108">
            <v>34530</v>
          </cell>
          <cell r="E108">
            <v>231.64</v>
          </cell>
          <cell r="F108">
            <v>266.39</v>
          </cell>
          <cell r="G108">
            <v>231.64</v>
          </cell>
          <cell r="H108">
            <v>280.83999999999997</v>
          </cell>
        </row>
        <row r="109">
          <cell r="B109" t="str">
            <v>TM1947</v>
          </cell>
          <cell r="C109" t="str">
            <v>Transporte - Emulsão asfáltica RM-1C</v>
          </cell>
          <cell r="D109">
            <v>225</v>
          </cell>
          <cell r="E109">
            <v>231.64</v>
          </cell>
          <cell r="F109">
            <v>266.39</v>
          </cell>
          <cell r="G109">
            <v>231.64</v>
          </cell>
          <cell r="H109">
            <v>280.83999999999997</v>
          </cell>
        </row>
        <row r="110">
          <cell r="B110" t="str">
            <v>TM2097</v>
          </cell>
          <cell r="C110" t="str">
            <v>Transporte - Emulsão asfáltica RR-2C</v>
          </cell>
          <cell r="D110">
            <v>230200</v>
          </cell>
          <cell r="E110">
            <v>231.64</v>
          </cell>
          <cell r="F110">
            <v>266.39</v>
          </cell>
          <cell r="G110">
            <v>231.64</v>
          </cell>
          <cell r="H110">
            <v>280.83999999999997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ATO"/>
      <sheetName val="PATO3"/>
      <sheetName val="MEMO-CIR 2192014DIR"/>
      <sheetName val="BD SERVIÇOS"/>
      <sheetName val="BDI"/>
      <sheetName val="Transportes"/>
      <sheetName val="Quantidades ONE"/>
      <sheetName val="Quantidades DES"/>
      <sheetName val="Curva ABC ONE"/>
      <sheetName val="Curva ABC DES"/>
      <sheetName val="Crono 1º ONE"/>
      <sheetName val="Crono 2º ONE"/>
      <sheetName val="Crono 3º ONE"/>
      <sheetName val="Crono 1º DES"/>
      <sheetName val="Crono 2º DES"/>
      <sheetName val="Crono 3º DES"/>
      <sheetName val="Diagrama"/>
      <sheetName val="Mob"/>
      <sheetName val="Inst. Canteiro"/>
      <sheetName val="Adm. Local - ONE"/>
      <sheetName val="Adm. Local - DES"/>
      <sheetName val="ANP"/>
      <sheetName val="Trans Betume"/>
      <sheetName val="Inventário 2"/>
      <sheetName val="Ferragens de ponte"/>
    </sheetNames>
    <sheetDataSet>
      <sheetData sheetId="0"/>
      <sheetData sheetId="1"/>
      <sheetData sheetId="2"/>
      <sheetData sheetId="3"/>
      <sheetData sheetId="4">
        <row r="4">
          <cell r="B4">
            <v>705392</v>
          </cell>
          <cell r="C4" t="str">
            <v>Corpo BTCC 3,00 x 3,00 m - moldado no local - altura do aterro 2,5 a 5 m</v>
          </cell>
          <cell r="D4">
            <v>600</v>
          </cell>
          <cell r="E4">
            <v>8249.33</v>
          </cell>
          <cell r="F4">
            <v>10873.59</v>
          </cell>
          <cell r="G4">
            <v>7861.65</v>
          </cell>
          <cell r="H4">
            <v>10896.26</v>
          </cell>
        </row>
        <row r="5">
          <cell r="B5">
            <v>705427</v>
          </cell>
          <cell r="C5" t="str">
            <v>Boca BTCC 3,00 X 3,00 M - esconsidade 0° - areia e brita comerciais</v>
          </cell>
          <cell r="D5">
            <v>60</v>
          </cell>
          <cell r="E5">
            <v>31355.58</v>
          </cell>
          <cell r="F5">
            <v>41330.35</v>
          </cell>
          <cell r="G5">
            <v>29853.87</v>
          </cell>
          <cell r="H5">
            <v>41377.51</v>
          </cell>
        </row>
        <row r="6">
          <cell r="B6">
            <v>804021</v>
          </cell>
          <cell r="C6" t="str">
            <v>Corpo de BSTC D = 0,60 m PA1 - areia, brita e pedra de mão comerciais</v>
          </cell>
          <cell r="D6">
            <v>4.0880000000000001</v>
          </cell>
          <cell r="E6">
            <v>216.95</v>
          </cell>
          <cell r="F6">
            <v>285.97000000000003</v>
          </cell>
          <cell r="G6">
            <v>210.94</v>
          </cell>
          <cell r="H6">
            <v>292.36</v>
          </cell>
        </row>
        <row r="7">
          <cell r="B7">
            <v>804029</v>
          </cell>
          <cell r="C7" t="str">
            <v>Corpo de BSTC D = 0,80 m PA1 - areia, brita e pedra de mão comerciais</v>
          </cell>
          <cell r="D7">
            <v>30</v>
          </cell>
          <cell r="E7">
            <v>371.66</v>
          </cell>
          <cell r="F7">
            <v>489.89</v>
          </cell>
          <cell r="G7">
            <v>363.73</v>
          </cell>
          <cell r="H7">
            <v>504.13</v>
          </cell>
        </row>
        <row r="8">
          <cell r="B8">
            <v>804037</v>
          </cell>
          <cell r="C8" t="str">
            <v>Corpo de BSTC D = 1,00 m PA1 - areia, brita e pedra de mão comerciais</v>
          </cell>
          <cell r="D8">
            <v>6</v>
          </cell>
          <cell r="E8">
            <v>482.76</v>
          </cell>
          <cell r="F8">
            <v>636.33000000000004</v>
          </cell>
          <cell r="G8">
            <v>472.81</v>
          </cell>
          <cell r="H8">
            <v>655.32000000000005</v>
          </cell>
        </row>
        <row r="9">
          <cell r="B9">
            <v>804081</v>
          </cell>
          <cell r="C9" t="str">
            <v>Boca BSTC D = 0,60 m - esconsidade 0° - areia e brita comerciais - alas retas</v>
          </cell>
          <cell r="D9">
            <v>133.1</v>
          </cell>
          <cell r="E9">
            <v>523.35</v>
          </cell>
          <cell r="F9">
            <v>689.84</v>
          </cell>
          <cell r="G9">
            <v>498.97</v>
          </cell>
          <cell r="H9">
            <v>691.57</v>
          </cell>
        </row>
        <row r="10">
          <cell r="B10">
            <v>804101</v>
          </cell>
          <cell r="C10" t="str">
            <v>Boca BSTC D = 0,80 m - esconsidade 0° - areia e brita comerciais - alas retas</v>
          </cell>
          <cell r="D10">
            <v>15</v>
          </cell>
          <cell r="E10">
            <v>875.05</v>
          </cell>
          <cell r="F10">
            <v>1153.42</v>
          </cell>
          <cell r="G10">
            <v>834.69</v>
          </cell>
          <cell r="H10">
            <v>1156.8800000000001</v>
          </cell>
        </row>
        <row r="11">
          <cell r="B11">
            <v>804121</v>
          </cell>
          <cell r="C11" t="str">
            <v>Boca BSTC D = 1,00 m - esconsidade 0° - areia e brita comerciais - alas retas</v>
          </cell>
          <cell r="D11">
            <v>30</v>
          </cell>
          <cell r="E11">
            <v>1295.17</v>
          </cell>
          <cell r="F11">
            <v>1707.19</v>
          </cell>
          <cell r="G11">
            <v>1236.6500000000001</v>
          </cell>
          <cell r="H11">
            <v>1714</v>
          </cell>
        </row>
        <row r="12">
          <cell r="B12">
            <v>804181</v>
          </cell>
          <cell r="C12" t="str">
            <v>Corpo de BDTC D = 0,80 m PA1 - areia, brita e pedra de mão comerciais</v>
          </cell>
          <cell r="D12">
            <v>60</v>
          </cell>
          <cell r="E12">
            <v>705.84</v>
          </cell>
          <cell r="F12">
            <v>930.38</v>
          </cell>
          <cell r="G12">
            <v>692.86</v>
          </cell>
          <cell r="H12">
            <v>960.3</v>
          </cell>
        </row>
        <row r="13">
          <cell r="B13">
            <v>804189</v>
          </cell>
          <cell r="C13" t="str">
            <v>Corpo de BDTC D = 1,00 m PA1 - areia, brita e pedra de mão comerciais</v>
          </cell>
          <cell r="D13">
            <v>6</v>
          </cell>
          <cell r="E13">
            <v>922.7</v>
          </cell>
          <cell r="F13">
            <v>1216.23</v>
          </cell>
          <cell r="G13">
            <v>906.09</v>
          </cell>
          <cell r="H13">
            <v>1255.8399999999999</v>
          </cell>
        </row>
        <row r="14">
          <cell r="B14">
            <v>804213</v>
          </cell>
          <cell r="C14" t="str">
            <v>Boca BDTC D = 0,80 m - esconsidade 0° - areia e brita comerciais - alas retas</v>
          </cell>
          <cell r="D14">
            <v>4</v>
          </cell>
          <cell r="E14">
            <v>1062.08</v>
          </cell>
          <cell r="F14">
            <v>1399.95</v>
          </cell>
          <cell r="G14">
            <v>1013.21</v>
          </cell>
          <cell r="H14">
            <v>1404.31</v>
          </cell>
        </row>
        <row r="15">
          <cell r="B15">
            <v>804233</v>
          </cell>
          <cell r="C15" t="str">
            <v>Boca BDTC D = 1,00 m - esconsidade 0° - areia e brita comerciais - alas retas</v>
          </cell>
          <cell r="D15">
            <v>8</v>
          </cell>
          <cell r="E15">
            <v>1558.66</v>
          </cell>
          <cell r="F15">
            <v>2054.5</v>
          </cell>
          <cell r="G15">
            <v>1488.63</v>
          </cell>
          <cell r="H15">
            <v>2063.2399999999998</v>
          </cell>
        </row>
        <row r="16">
          <cell r="B16">
            <v>804293</v>
          </cell>
          <cell r="C16" t="str">
            <v>Corpo de BTTC D = 1,00 m PA1 - areia, brita e pedra de mão comerciais</v>
          </cell>
          <cell r="D16">
            <v>14</v>
          </cell>
          <cell r="E16">
            <v>1362.69</v>
          </cell>
          <cell r="F16">
            <v>1796.19</v>
          </cell>
          <cell r="G16">
            <v>1339.42</v>
          </cell>
          <cell r="H16">
            <v>1856.44</v>
          </cell>
        </row>
        <row r="17">
          <cell r="B17">
            <v>804317</v>
          </cell>
          <cell r="C17" t="str">
            <v>Boca BTTC D = 1,00 m - esconsidade 0° - areia e brita comerciais - alas retas</v>
          </cell>
          <cell r="D17">
            <v>60</v>
          </cell>
          <cell r="E17">
            <v>1885.29</v>
          </cell>
          <cell r="F17">
            <v>2485.0300000000002</v>
          </cell>
          <cell r="G17">
            <v>1802.24</v>
          </cell>
          <cell r="H17">
            <v>2497.91</v>
          </cell>
        </row>
        <row r="18">
          <cell r="B18">
            <v>1207700</v>
          </cell>
          <cell r="C18" t="str">
            <v>Concreto fck = 20 MPa para projeção via seca - confecção em betoneira</v>
          </cell>
          <cell r="D18">
            <v>2</v>
          </cell>
          <cell r="E18">
            <v>297.33999999999997</v>
          </cell>
          <cell r="F18">
            <v>391.93</v>
          </cell>
          <cell r="G18">
            <v>293.45</v>
          </cell>
          <cell r="H18">
            <v>406.72</v>
          </cell>
        </row>
        <row r="19">
          <cell r="B19">
            <v>1600436</v>
          </cell>
          <cell r="C19" t="str">
            <v>Demolição de concreto simples</v>
          </cell>
          <cell r="D19">
            <v>8</v>
          </cell>
          <cell r="E19">
            <v>349.91</v>
          </cell>
          <cell r="F19">
            <v>461.22</v>
          </cell>
          <cell r="G19">
            <v>319.16000000000003</v>
          </cell>
          <cell r="H19">
            <v>442.36</v>
          </cell>
        </row>
        <row r="20">
          <cell r="B20">
            <v>1600442</v>
          </cell>
          <cell r="C20" t="str">
            <v>Demolição de sarjetas de concreto</v>
          </cell>
          <cell r="D20">
            <v>60</v>
          </cell>
          <cell r="E20">
            <v>144.80000000000001</v>
          </cell>
          <cell r="F20">
            <v>190.86</v>
          </cell>
          <cell r="G20">
            <v>135.08000000000001</v>
          </cell>
          <cell r="H20">
            <v>187.22</v>
          </cell>
        </row>
        <row r="21">
          <cell r="B21">
            <v>1600447</v>
          </cell>
          <cell r="C21" t="str">
            <v>Demolição Manual de Meio Fio de Concreto</v>
          </cell>
          <cell r="D21">
            <v>8</v>
          </cell>
          <cell r="E21">
            <v>139.18</v>
          </cell>
          <cell r="F21">
            <v>183.46</v>
          </cell>
          <cell r="G21">
            <v>130.05000000000001</v>
          </cell>
          <cell r="H21">
            <v>180.25</v>
          </cell>
        </row>
        <row r="22">
          <cell r="B22">
            <v>1600898</v>
          </cell>
          <cell r="C22" t="str">
            <v>Remoção de painel publicitário, tipo outdoor, com estrutura e suportes em madeira</v>
          </cell>
          <cell r="D22">
            <v>604.79999999999995</v>
          </cell>
          <cell r="E22">
            <v>7.16</v>
          </cell>
          <cell r="F22">
            <v>9.44</v>
          </cell>
          <cell r="G22">
            <v>6.76</v>
          </cell>
          <cell r="H22">
            <v>9.3699999999999992</v>
          </cell>
        </row>
        <row r="23">
          <cell r="B23">
            <v>2003355</v>
          </cell>
          <cell r="C23" t="str">
            <v>Sarjeta de canteiro central de concreto - SCC 04 - areia e brita comerciais</v>
          </cell>
          <cell r="D23">
            <v>7500</v>
          </cell>
          <cell r="E23">
            <v>58.54</v>
          </cell>
          <cell r="F23">
            <v>77.16</v>
          </cell>
          <cell r="G23">
            <v>56.43</v>
          </cell>
          <cell r="H23">
            <v>78.209999999999994</v>
          </cell>
        </row>
        <row r="24">
          <cell r="B24">
            <v>2003373</v>
          </cell>
          <cell r="C24" t="str">
            <v>Meio fio de concreto - MFC 03 - areia e brita comerciais - forma de madeira</v>
          </cell>
          <cell r="D24">
            <v>744</v>
          </cell>
          <cell r="E24">
            <v>41.22</v>
          </cell>
          <cell r="F24">
            <v>54.33</v>
          </cell>
          <cell r="G24">
            <v>38.590000000000003</v>
          </cell>
          <cell r="H24">
            <v>53.49</v>
          </cell>
        </row>
        <row r="25">
          <cell r="B25">
            <v>2003377</v>
          </cell>
          <cell r="C25" t="str">
            <v>Meio fio de concreto - MFC 05 - areia e brita comerciais - forma de madeira</v>
          </cell>
          <cell r="D25">
            <v>604.79999999999995</v>
          </cell>
          <cell r="E25">
            <v>44.95</v>
          </cell>
          <cell r="F25">
            <v>59.25</v>
          </cell>
          <cell r="G25">
            <v>41.94</v>
          </cell>
          <cell r="H25">
            <v>58.13</v>
          </cell>
        </row>
        <row r="26">
          <cell r="B26">
            <v>2003387</v>
          </cell>
          <cell r="C26" t="str">
            <v>Entrada para descida d'água - EDA 02 - areia e brita comerciais</v>
          </cell>
          <cell r="D26">
            <v>64</v>
          </cell>
          <cell r="E26">
            <v>40.58</v>
          </cell>
          <cell r="F26">
            <v>53.49</v>
          </cell>
          <cell r="G26">
            <v>39.33</v>
          </cell>
          <cell r="H26">
            <v>54.51</v>
          </cell>
        </row>
        <row r="27">
          <cell r="B27">
            <v>2003391</v>
          </cell>
          <cell r="C27" t="str">
            <v>Descida d'água de aterros tipo rápido - DAR 02 - areia e brita comerciais</v>
          </cell>
          <cell r="D27">
            <v>150</v>
          </cell>
          <cell r="E27">
            <v>104.79</v>
          </cell>
          <cell r="F27">
            <v>138.13</v>
          </cell>
          <cell r="G27">
            <v>98.29</v>
          </cell>
          <cell r="H27">
            <v>136.22999999999999</v>
          </cell>
        </row>
        <row r="28">
          <cell r="B28">
            <v>2003447</v>
          </cell>
          <cell r="C28" t="str">
            <v>Dissipador de energia - DES 04 - areia e pedra de mão comerciais</v>
          </cell>
          <cell r="D28">
            <v>1800</v>
          </cell>
          <cell r="E28">
            <v>100.76</v>
          </cell>
          <cell r="F28">
            <v>132.81</v>
          </cell>
          <cell r="G28">
            <v>96.84</v>
          </cell>
          <cell r="H28">
            <v>134.22</v>
          </cell>
        </row>
        <row r="29">
          <cell r="B29">
            <v>3806405</v>
          </cell>
          <cell r="C29" t="str">
            <v>Limpeza de aparelhos de apoio em obras de arte especiais</v>
          </cell>
          <cell r="D29">
            <v>331.20000000000005</v>
          </cell>
          <cell r="E29">
            <v>425.6</v>
          </cell>
          <cell r="F29">
            <v>560.99</v>
          </cell>
          <cell r="G29">
            <v>415.79</v>
          </cell>
          <cell r="H29">
            <v>576.29</v>
          </cell>
        </row>
        <row r="30">
          <cell r="B30">
            <v>4011256</v>
          </cell>
          <cell r="C30" t="str">
            <v>Base estabilizada granulometricamente com mistura solo brita (70% - 30%) na pista com material de jazida e brita comercial</v>
          </cell>
          <cell r="D30">
            <v>3312</v>
          </cell>
          <cell r="E30">
            <v>28.06</v>
          </cell>
          <cell r="F30">
            <v>36.99</v>
          </cell>
          <cell r="G30">
            <v>27.83</v>
          </cell>
          <cell r="H30">
            <v>38.57</v>
          </cell>
        </row>
        <row r="31">
          <cell r="B31">
            <v>4011351</v>
          </cell>
          <cell r="C31" t="str">
            <v>Imprimação com asfalto diluído</v>
          </cell>
          <cell r="D31">
            <v>153267.20000000001</v>
          </cell>
          <cell r="E31">
            <v>0.22</v>
          </cell>
          <cell r="F31">
            <v>0.28999999999999998</v>
          </cell>
          <cell r="G31">
            <v>0.22</v>
          </cell>
          <cell r="H31">
            <v>0.3</v>
          </cell>
        </row>
        <row r="32">
          <cell r="B32">
            <v>4011353</v>
          </cell>
          <cell r="C32" t="str">
            <v>Pintura de ligação</v>
          </cell>
          <cell r="D32">
            <v>48600</v>
          </cell>
          <cell r="E32">
            <v>0.19</v>
          </cell>
          <cell r="F32">
            <v>0.25</v>
          </cell>
          <cell r="G32">
            <v>0.18</v>
          </cell>
          <cell r="H32">
            <v>0.25</v>
          </cell>
        </row>
        <row r="33">
          <cell r="B33">
            <v>4011372</v>
          </cell>
          <cell r="C33" t="str">
            <v>Tratamento superficial duplo com banho diluído - brita comercial</v>
          </cell>
          <cell r="D33">
            <v>0.74</v>
          </cell>
          <cell r="E33">
            <v>2.1800000000000002</v>
          </cell>
          <cell r="F33">
            <v>2.87</v>
          </cell>
          <cell r="G33">
            <v>2.13</v>
          </cell>
          <cell r="H33">
            <v>2.95</v>
          </cell>
        </row>
        <row r="34">
          <cell r="B34">
            <v>4413023</v>
          </cell>
          <cell r="C34" t="str">
            <v>Manutenção de cobertura de gramíneas por hidrossemeadura - após 6 meses da semeadura</v>
          </cell>
          <cell r="D34">
            <v>2</v>
          </cell>
          <cell r="E34">
            <v>0.96</v>
          </cell>
          <cell r="F34">
            <v>1.27</v>
          </cell>
          <cell r="G34">
            <v>0.95</v>
          </cell>
          <cell r="H34">
            <v>1.32</v>
          </cell>
        </row>
        <row r="35">
          <cell r="B35">
            <v>4413905</v>
          </cell>
          <cell r="C35" t="str">
            <v>Hidrossemeadura</v>
          </cell>
          <cell r="D35">
            <v>133.1</v>
          </cell>
          <cell r="E35">
            <v>2.5299999999999998</v>
          </cell>
          <cell r="F35">
            <v>3.33</v>
          </cell>
          <cell r="G35">
            <v>2.48</v>
          </cell>
          <cell r="H35">
            <v>3.44</v>
          </cell>
        </row>
        <row r="36">
          <cell r="B36">
            <v>4413993</v>
          </cell>
          <cell r="C36" t="str">
            <v>Revegetação a lanço de sementes de gramíneas e leguminosa</v>
          </cell>
          <cell r="D36">
            <v>180</v>
          </cell>
          <cell r="E36">
            <v>0.64</v>
          </cell>
          <cell r="F36">
            <v>0.84</v>
          </cell>
          <cell r="G36">
            <v>0.64</v>
          </cell>
          <cell r="H36">
            <v>0.89</v>
          </cell>
        </row>
        <row r="37">
          <cell r="B37">
            <v>4413996</v>
          </cell>
          <cell r="C37" t="str">
            <v>Enleivamento</v>
          </cell>
          <cell r="D37">
            <v>30</v>
          </cell>
          <cell r="E37">
            <v>7.53</v>
          </cell>
          <cell r="F37">
            <v>9.93</v>
          </cell>
          <cell r="G37">
            <v>6.95</v>
          </cell>
          <cell r="H37">
            <v>9.6300000000000008</v>
          </cell>
        </row>
        <row r="38">
          <cell r="B38">
            <v>4915598</v>
          </cell>
          <cell r="C38" t="str">
            <v>Reconformação da plataforma</v>
          </cell>
          <cell r="D38">
            <v>135</v>
          </cell>
          <cell r="E38">
            <v>199.41</v>
          </cell>
          <cell r="F38">
            <v>262.85000000000002</v>
          </cell>
          <cell r="G38">
            <v>192.16</v>
          </cell>
          <cell r="H38">
            <v>266.33</v>
          </cell>
        </row>
        <row r="39">
          <cell r="B39">
            <v>4915611</v>
          </cell>
          <cell r="C39" t="str">
            <v>Recomposição de revestimento primário com material de jazida</v>
          </cell>
          <cell r="D39">
            <v>610</v>
          </cell>
          <cell r="E39">
            <v>7.64</v>
          </cell>
          <cell r="F39">
            <v>10.07</v>
          </cell>
          <cell r="G39">
            <v>7.42</v>
          </cell>
          <cell r="H39">
            <v>10.28</v>
          </cell>
        </row>
        <row r="40">
          <cell r="B40">
            <v>4915613</v>
          </cell>
          <cell r="C40" t="str">
            <v>Regularização mecânica da faixa de domínio</v>
          </cell>
          <cell r="D40">
            <v>2000</v>
          </cell>
          <cell r="E40">
            <v>0.27</v>
          </cell>
          <cell r="F40">
            <v>0.36</v>
          </cell>
          <cell r="G40">
            <v>0.26</v>
          </cell>
          <cell r="H40">
            <v>0.36</v>
          </cell>
        </row>
        <row r="41">
          <cell r="B41">
            <v>4915618</v>
          </cell>
          <cell r="C41" t="str">
            <v>Recomposição de camada granular do pavimento com material de jazida</v>
          </cell>
          <cell r="D41">
            <v>0.252</v>
          </cell>
          <cell r="E41">
            <v>7.54</v>
          </cell>
          <cell r="F41">
            <v>9.94</v>
          </cell>
          <cell r="G41">
            <v>7.32</v>
          </cell>
          <cell r="H41">
            <v>10.15</v>
          </cell>
        </row>
        <row r="42">
          <cell r="B42">
            <v>4915672</v>
          </cell>
          <cell r="C42" t="str">
            <v>Limpeza de ponte</v>
          </cell>
          <cell r="D42">
            <v>3312</v>
          </cell>
          <cell r="E42">
            <v>3.08</v>
          </cell>
          <cell r="F42">
            <v>4.0599999999999996</v>
          </cell>
          <cell r="G42">
            <v>2.76</v>
          </cell>
          <cell r="H42">
            <v>3.83</v>
          </cell>
        </row>
        <row r="43">
          <cell r="B43">
            <v>4915708</v>
          </cell>
          <cell r="C43" t="str">
            <v>Limpeza de sarjeta e meio-fio</v>
          </cell>
          <cell r="D43">
            <v>6</v>
          </cell>
          <cell r="E43">
            <v>0.51</v>
          </cell>
          <cell r="F43">
            <v>0.67</v>
          </cell>
          <cell r="G43">
            <v>0.46</v>
          </cell>
          <cell r="H43">
            <v>0.64</v>
          </cell>
        </row>
        <row r="44">
          <cell r="B44">
            <v>4915712</v>
          </cell>
          <cell r="C44" t="str">
            <v>Limpeza de bueiro</v>
          </cell>
          <cell r="D44">
            <v>22</v>
          </cell>
          <cell r="E44">
            <v>15.4</v>
          </cell>
          <cell r="F44">
            <v>20.3</v>
          </cell>
          <cell r="G44">
            <v>13.82</v>
          </cell>
          <cell r="H44">
            <v>19.149999999999999</v>
          </cell>
        </row>
        <row r="45">
          <cell r="B45">
            <v>4915713</v>
          </cell>
          <cell r="C45" t="str">
            <v>Desobstrução de bueiro</v>
          </cell>
          <cell r="D45">
            <v>2</v>
          </cell>
          <cell r="E45">
            <v>46.2</v>
          </cell>
          <cell r="F45">
            <v>60.9</v>
          </cell>
          <cell r="G45">
            <v>41.46</v>
          </cell>
          <cell r="H45">
            <v>57.46</v>
          </cell>
        </row>
        <row r="46">
          <cell r="B46">
            <v>4915718</v>
          </cell>
          <cell r="C46" t="str">
            <v>Limpeza de placa de sinalização</v>
          </cell>
          <cell r="D46">
            <v>20</v>
          </cell>
          <cell r="E46">
            <v>6.23</v>
          </cell>
          <cell r="F46">
            <v>8.2100000000000009</v>
          </cell>
          <cell r="G46">
            <v>5.83</v>
          </cell>
          <cell r="H46">
            <v>8.08</v>
          </cell>
        </row>
        <row r="47">
          <cell r="B47">
            <v>4915719</v>
          </cell>
          <cell r="C47" t="str">
            <v>Recomposição de placa de sinalização</v>
          </cell>
          <cell r="D47">
            <v>12.334</v>
          </cell>
          <cell r="E47">
            <v>23.6</v>
          </cell>
          <cell r="F47">
            <v>31.11</v>
          </cell>
          <cell r="G47">
            <v>22.02</v>
          </cell>
          <cell r="H47">
            <v>30.52</v>
          </cell>
        </row>
        <row r="48">
          <cell r="B48">
            <v>4915723</v>
          </cell>
          <cell r="C48" t="str">
            <v>Caiação com fixador de cal</v>
          </cell>
          <cell r="D48">
            <v>616.70000000000005</v>
          </cell>
          <cell r="E48">
            <v>2.2200000000000002</v>
          </cell>
          <cell r="F48">
            <v>2.93</v>
          </cell>
          <cell r="G48">
            <v>2.04</v>
          </cell>
          <cell r="H48">
            <v>2.83</v>
          </cell>
        </row>
        <row r="49">
          <cell r="B49">
            <v>4915730</v>
          </cell>
          <cell r="C49" t="str">
            <v>Recomposição total de cerca com mourão de madeira</v>
          </cell>
          <cell r="D49">
            <v>560</v>
          </cell>
          <cell r="E49">
            <v>16.850000000000001</v>
          </cell>
          <cell r="F49">
            <v>22.21</v>
          </cell>
          <cell r="G49">
            <v>16.100000000000001</v>
          </cell>
          <cell r="H49">
            <v>22.31</v>
          </cell>
        </row>
        <row r="50">
          <cell r="B50">
            <v>4915731</v>
          </cell>
          <cell r="C50" t="str">
            <v>Recomposição parcial de cerca com mourão de madeira (só mourão)</v>
          </cell>
          <cell r="D50">
            <v>63040</v>
          </cell>
          <cell r="E50">
            <v>12.24</v>
          </cell>
          <cell r="F50">
            <v>16.13</v>
          </cell>
          <cell r="G50">
            <v>11.77</v>
          </cell>
          <cell r="H50">
            <v>16.309999999999999</v>
          </cell>
        </row>
        <row r="51">
          <cell r="B51">
            <v>4915732</v>
          </cell>
          <cell r="C51" t="str">
            <v>Recomposição parcial de cerca com mourão de madeira (só arame)</v>
          </cell>
          <cell r="D51">
            <v>5000</v>
          </cell>
          <cell r="E51">
            <v>5.31</v>
          </cell>
          <cell r="F51">
            <v>7</v>
          </cell>
          <cell r="G51">
            <v>5</v>
          </cell>
          <cell r="H51">
            <v>6.93</v>
          </cell>
        </row>
        <row r="52">
          <cell r="B52">
            <v>4915733</v>
          </cell>
          <cell r="C52" t="str">
            <v>Recomposição manual de aterro - material de jazida</v>
          </cell>
          <cell r="D52">
            <v>5000</v>
          </cell>
          <cell r="E52">
            <v>38.340000000000003</v>
          </cell>
          <cell r="F52">
            <v>50.54</v>
          </cell>
          <cell r="G52">
            <v>34.68</v>
          </cell>
          <cell r="H52">
            <v>48.07</v>
          </cell>
        </row>
        <row r="53">
          <cell r="B53">
            <v>4915734</v>
          </cell>
          <cell r="C53" t="str">
            <v>Recomposição mecanizada de aterro - material de jazida</v>
          </cell>
          <cell r="D53">
            <v>40</v>
          </cell>
          <cell r="E53">
            <v>12.37</v>
          </cell>
          <cell r="F53">
            <v>16.309999999999999</v>
          </cell>
          <cell r="G53">
            <v>11.96</v>
          </cell>
          <cell r="H53">
            <v>16.579999999999998</v>
          </cell>
        </row>
        <row r="54">
          <cell r="B54">
            <v>4915740</v>
          </cell>
          <cell r="C54" t="str">
            <v>Roçada manual</v>
          </cell>
          <cell r="D54">
            <v>5000</v>
          </cell>
          <cell r="E54">
            <v>1328.79</v>
          </cell>
          <cell r="F54">
            <v>1751.5</v>
          </cell>
          <cell r="G54">
            <v>1178.07</v>
          </cell>
          <cell r="H54">
            <v>1632.81</v>
          </cell>
        </row>
        <row r="55">
          <cell r="B55">
            <v>4915741</v>
          </cell>
          <cell r="C55" t="str">
            <v>Roçada manual de capim colonião</v>
          </cell>
          <cell r="D55">
            <v>8100</v>
          </cell>
          <cell r="E55">
            <v>3189.1</v>
          </cell>
          <cell r="F55">
            <v>4203.6099999999997</v>
          </cell>
          <cell r="G55">
            <v>2827.36</v>
          </cell>
          <cell r="H55">
            <v>3918.72</v>
          </cell>
        </row>
        <row r="56">
          <cell r="B56">
            <v>4915742</v>
          </cell>
          <cell r="C56" t="str">
            <v>Roçada mecanizada</v>
          </cell>
          <cell r="D56">
            <v>805.69999999999993</v>
          </cell>
          <cell r="E56">
            <v>269.19</v>
          </cell>
          <cell r="F56">
            <v>354.82</v>
          </cell>
          <cell r="G56">
            <v>253.02</v>
          </cell>
          <cell r="H56">
            <v>350.69</v>
          </cell>
        </row>
        <row r="57">
          <cell r="B57">
            <v>4915743</v>
          </cell>
          <cell r="C57" t="str">
            <v>Corte e limpeza de áreas gramadas</v>
          </cell>
          <cell r="D57">
            <v>1</v>
          </cell>
          <cell r="E57">
            <v>0.06</v>
          </cell>
          <cell r="F57">
            <v>0.08</v>
          </cell>
          <cell r="G57">
            <v>0.06</v>
          </cell>
          <cell r="H57">
            <v>0.08</v>
          </cell>
        </row>
        <row r="58">
          <cell r="B58">
            <v>4915744</v>
          </cell>
          <cell r="C58" t="str">
            <v>Capina Manual</v>
          </cell>
          <cell r="D58">
            <v>276240</v>
          </cell>
          <cell r="E58">
            <v>0.53</v>
          </cell>
          <cell r="F58">
            <v>0.7</v>
          </cell>
          <cell r="G58">
            <v>0.47</v>
          </cell>
          <cell r="H58">
            <v>0.65</v>
          </cell>
        </row>
        <row r="59">
          <cell r="B59">
            <v>4915746</v>
          </cell>
          <cell r="C59" t="str">
            <v>Remendo profundo com demolição mecânica e serra</v>
          </cell>
          <cell r="D59">
            <v>138120</v>
          </cell>
          <cell r="E59">
            <v>257.10000000000002</v>
          </cell>
          <cell r="F59">
            <v>338.89</v>
          </cell>
          <cell r="G59">
            <v>237.24</v>
          </cell>
          <cell r="H59">
            <v>328.81</v>
          </cell>
        </row>
        <row r="60">
          <cell r="B60">
            <v>4915757</v>
          </cell>
          <cell r="C60" t="str">
            <v>Tapa buraco com serra corta piso</v>
          </cell>
          <cell r="D60">
            <v>29300</v>
          </cell>
          <cell r="E60">
            <v>336.33</v>
          </cell>
          <cell r="F60">
            <v>443.32</v>
          </cell>
          <cell r="G60">
            <v>309.58</v>
          </cell>
          <cell r="H60">
            <v>429.08</v>
          </cell>
        </row>
        <row r="61">
          <cell r="B61">
            <v>4915764</v>
          </cell>
          <cell r="C61" t="str">
            <v>Poda de árvores com até 5 m de altura</v>
          </cell>
          <cell r="D61">
            <v>300</v>
          </cell>
          <cell r="E61">
            <v>172.68</v>
          </cell>
          <cell r="F61">
            <v>227.61</v>
          </cell>
          <cell r="G61">
            <v>164.85</v>
          </cell>
          <cell r="H61">
            <v>228.48</v>
          </cell>
        </row>
        <row r="62">
          <cell r="B62">
            <v>4915765</v>
          </cell>
          <cell r="C62" t="str">
            <v>Poda de árvores com 5,0 m a 7,5 m de altura</v>
          </cell>
          <cell r="D62">
            <v>11040</v>
          </cell>
          <cell r="E62">
            <v>95.94</v>
          </cell>
          <cell r="F62">
            <v>126.46</v>
          </cell>
          <cell r="G62">
            <v>91.58</v>
          </cell>
          <cell r="H62">
            <v>126.93</v>
          </cell>
        </row>
        <row r="63">
          <cell r="B63">
            <v>4915766</v>
          </cell>
          <cell r="C63" t="str">
            <v>Poda de árvores com 7,5 m a 10 m de altura</v>
          </cell>
          <cell r="D63">
            <v>2950.1850000000004</v>
          </cell>
          <cell r="E63">
            <v>56.31</v>
          </cell>
          <cell r="F63">
            <v>74.22</v>
          </cell>
          <cell r="G63">
            <v>53.75</v>
          </cell>
          <cell r="H63">
            <v>74.5</v>
          </cell>
        </row>
        <row r="64">
          <cell r="B64">
            <v>4915768</v>
          </cell>
          <cell r="C64" t="str">
            <v>Corte e Remoção de Árvores</v>
          </cell>
          <cell r="D64">
            <v>983.3950000000001</v>
          </cell>
          <cell r="E64">
            <v>10.86</v>
          </cell>
          <cell r="F64">
            <v>14.31</v>
          </cell>
          <cell r="G64">
            <v>9.74</v>
          </cell>
          <cell r="H64">
            <v>13.5</v>
          </cell>
        </row>
        <row r="65">
          <cell r="B65">
            <v>4915776</v>
          </cell>
          <cell r="C65" t="str">
            <v>Roçada com roçadeira costal</v>
          </cell>
          <cell r="D65">
            <v>1226.94</v>
          </cell>
          <cell r="E65">
            <v>456.65</v>
          </cell>
          <cell r="F65">
            <v>601.91999999999996</v>
          </cell>
          <cell r="G65">
            <v>408.04</v>
          </cell>
          <cell r="H65">
            <v>565.54</v>
          </cell>
        </row>
        <row r="66">
          <cell r="B66">
            <v>4915777</v>
          </cell>
          <cell r="C66" t="str">
            <v>Reassentamento manual de meio fio com material arrancado da pista</v>
          </cell>
          <cell r="D66">
            <v>8.1790000000000003</v>
          </cell>
          <cell r="E66">
            <v>10.38</v>
          </cell>
          <cell r="F66">
            <v>13.68</v>
          </cell>
          <cell r="G66">
            <v>9.27</v>
          </cell>
          <cell r="H66">
            <v>12.85</v>
          </cell>
        </row>
        <row r="67">
          <cell r="B67">
            <v>4915787</v>
          </cell>
          <cell r="C67" t="str">
            <v>Remoção de veículos de pequeno porte incendiados em rodovia - carga e descarga com guindauto</v>
          </cell>
          <cell r="D67">
            <v>5520</v>
          </cell>
          <cell r="E67">
            <v>210.78</v>
          </cell>
          <cell r="F67">
            <v>277.83</v>
          </cell>
          <cell r="G67">
            <v>207.76</v>
          </cell>
          <cell r="H67">
            <v>287.95999999999998</v>
          </cell>
        </row>
        <row r="68">
          <cell r="B68">
            <v>4915788</v>
          </cell>
          <cell r="C68" t="str">
            <v>Remoção de veículos de médio porte incendiados em rodovia - carga e descarga com guindaste</v>
          </cell>
          <cell r="D68">
            <v>4604</v>
          </cell>
          <cell r="E68">
            <v>197.77</v>
          </cell>
          <cell r="F68">
            <v>260.68</v>
          </cell>
          <cell r="G68">
            <v>196.46</v>
          </cell>
          <cell r="H68">
            <v>272.29000000000002</v>
          </cell>
        </row>
        <row r="69">
          <cell r="B69">
            <v>4915789</v>
          </cell>
          <cell r="C69" t="str">
            <v>Remoção de veículos de grande porte incendiados em rodovia - carga e descarga com guindaste</v>
          </cell>
          <cell r="D69">
            <v>4604</v>
          </cell>
          <cell r="E69">
            <v>329.08</v>
          </cell>
          <cell r="F69">
            <v>433.77</v>
          </cell>
          <cell r="G69">
            <v>328.11</v>
          </cell>
          <cell r="H69">
            <v>454.76</v>
          </cell>
        </row>
        <row r="70">
          <cell r="B70">
            <v>4915794</v>
          </cell>
          <cell r="C70" t="str">
            <v>Remoção de sucatas derramadas em rodovia</v>
          </cell>
          <cell r="D70">
            <v>4604</v>
          </cell>
          <cell r="E70">
            <v>345.91</v>
          </cell>
          <cell r="F70">
            <v>455.95</v>
          </cell>
          <cell r="G70">
            <v>331.26</v>
          </cell>
          <cell r="H70">
            <v>459.13</v>
          </cell>
        </row>
        <row r="71">
          <cell r="B71">
            <v>5213356</v>
          </cell>
          <cell r="C71" t="str">
            <v>Manutenção/recomposição de sinalização - pintura de faixa com tinta acrílica - espessura de 0,6 mm</v>
          </cell>
          <cell r="D71">
            <v>200</v>
          </cell>
          <cell r="E71">
            <v>21.32</v>
          </cell>
          <cell r="F71">
            <v>28.1</v>
          </cell>
          <cell r="G71">
            <v>21.24</v>
          </cell>
          <cell r="H71">
            <v>29.44</v>
          </cell>
        </row>
        <row r="72">
          <cell r="B72">
            <v>5213401</v>
          </cell>
          <cell r="C72" t="str">
            <v>Pintura de faixa - tinta base acrílica - espessura de 0,6 mm</v>
          </cell>
          <cell r="D72">
            <v>80</v>
          </cell>
          <cell r="E72">
            <v>21.44</v>
          </cell>
          <cell r="F72">
            <v>28.26</v>
          </cell>
          <cell r="G72">
            <v>21.34</v>
          </cell>
          <cell r="H72">
            <v>29.58</v>
          </cell>
        </row>
        <row r="73">
          <cell r="B73">
            <v>5213405</v>
          </cell>
          <cell r="C73" t="str">
            <v>Pintura de setas e zebrados - tinta base acrílica - espessura de 0,6 mm</v>
          </cell>
          <cell r="D73">
            <v>72</v>
          </cell>
          <cell r="E73">
            <v>32.28</v>
          </cell>
          <cell r="F73">
            <v>42.55</v>
          </cell>
          <cell r="G73">
            <v>31.78</v>
          </cell>
          <cell r="H73">
            <v>44.05</v>
          </cell>
        </row>
        <row r="74">
          <cell r="B74">
            <v>5213575</v>
          </cell>
          <cell r="C74" t="str">
            <v>Fornecimento e implantação de placa em fibra - película III + III</v>
          </cell>
          <cell r="D74">
            <v>72</v>
          </cell>
          <cell r="E74">
            <v>343.1</v>
          </cell>
          <cell r="F74">
            <v>452.25</v>
          </cell>
          <cell r="G74">
            <v>336.64</v>
          </cell>
          <cell r="H74">
            <v>466.58</v>
          </cell>
        </row>
        <row r="75">
          <cell r="B75">
            <v>5213770</v>
          </cell>
          <cell r="C75" t="str">
            <v>Pórtico metálico com vão de 9,2 m, vento de 45 m/s, área de exposição de até 13,8 m², tensão admissível solo &gt; 200 kN/m² - areia e brita comerciais</v>
          </cell>
          <cell r="D75">
            <v>4.0880000000000001</v>
          </cell>
          <cell r="E75">
            <v>36292.1</v>
          </cell>
          <cell r="F75">
            <v>47837.26</v>
          </cell>
          <cell r="G75">
            <v>35623.33</v>
          </cell>
          <cell r="H75">
            <v>49373.98</v>
          </cell>
        </row>
        <row r="76">
          <cell r="B76">
            <v>5216111</v>
          </cell>
          <cell r="C76" t="str">
            <v>Fornecimento e implantação de suporte e travessa para placa de sinalização em madeira de lei tratada 8 x 8 cm</v>
          </cell>
          <cell r="D76">
            <v>3500.16</v>
          </cell>
          <cell r="E76">
            <v>97.34</v>
          </cell>
          <cell r="F76">
            <v>128.31</v>
          </cell>
          <cell r="G76">
            <v>94.83</v>
          </cell>
          <cell r="H76">
            <v>131.43</v>
          </cell>
        </row>
        <row r="77">
          <cell r="B77">
            <v>5501700</v>
          </cell>
          <cell r="C77" t="str">
            <v>Desmatamento, destocamento, limpeza de área e estocagem do material de limpeza com árvores de diâmetro até 0,15 m</v>
          </cell>
          <cell r="D77">
            <v>14.732799999999999</v>
          </cell>
          <cell r="E77">
            <v>0.41</v>
          </cell>
          <cell r="F77">
            <v>0.54</v>
          </cell>
          <cell r="G77">
            <v>0.4</v>
          </cell>
          <cell r="H77">
            <v>0.55000000000000004</v>
          </cell>
        </row>
        <row r="78">
          <cell r="B78">
            <v>5502978</v>
          </cell>
          <cell r="C78" t="str">
            <v>Compactação de aterros a 100% do Proctor normal</v>
          </cell>
          <cell r="D78">
            <v>0</v>
          </cell>
          <cell r="E78">
            <v>2.89</v>
          </cell>
          <cell r="F78">
            <v>3.81</v>
          </cell>
          <cell r="G78">
            <v>2.78</v>
          </cell>
          <cell r="H78">
            <v>3.85</v>
          </cell>
        </row>
        <row r="79">
          <cell r="B79">
            <v>5914329</v>
          </cell>
          <cell r="C79" t="str">
            <v>Transporte com caminhão basculante de 6 m³ - rodovia com revestimento primário</v>
          </cell>
          <cell r="D79">
            <v>602812.31799999997</v>
          </cell>
          <cell r="E79">
            <v>0.76</v>
          </cell>
          <cell r="F79">
            <v>1</v>
          </cell>
          <cell r="G79">
            <v>0.74</v>
          </cell>
          <cell r="H79">
            <v>1.03</v>
          </cell>
        </row>
        <row r="80">
          <cell r="B80">
            <v>5914374</v>
          </cell>
          <cell r="C80" t="str">
            <v>Transporte com caminhão basculante de 10 m³ - rodovia com revestimento primário</v>
          </cell>
          <cell r="D80">
            <v>210952.50899999999</v>
          </cell>
          <cell r="E80">
            <v>0.62</v>
          </cell>
          <cell r="F80">
            <v>0.82</v>
          </cell>
          <cell r="G80">
            <v>0.61</v>
          </cell>
          <cell r="H80">
            <v>0.85</v>
          </cell>
        </row>
        <row r="81">
          <cell r="B81">
            <v>5914389</v>
          </cell>
          <cell r="C81" t="str">
            <v>Transporte com caminhão basculante de 10 m³ - rodovia pavimentada</v>
          </cell>
          <cell r="D81">
            <v>41933.232000000004</v>
          </cell>
          <cell r="E81">
            <v>0.5</v>
          </cell>
          <cell r="F81">
            <v>0.66</v>
          </cell>
          <cell r="G81">
            <v>0.49</v>
          </cell>
          <cell r="H81">
            <v>0.68</v>
          </cell>
        </row>
        <row r="82">
          <cell r="B82">
            <v>5914419</v>
          </cell>
          <cell r="C82" t="str">
            <v>Transporte com caminhão carroceria de 9 t - rodovia com revestimento primário</v>
          </cell>
          <cell r="D82">
            <v>28.567</v>
          </cell>
          <cell r="E82">
            <v>0.68</v>
          </cell>
          <cell r="F82">
            <v>0.9</v>
          </cell>
          <cell r="G82">
            <v>0.66</v>
          </cell>
          <cell r="H82">
            <v>0.91</v>
          </cell>
        </row>
        <row r="83">
          <cell r="B83">
            <v>5914464</v>
          </cell>
          <cell r="C83" t="str">
            <v>Transporte com caminhão carroceria de 15 t - rodovia com revestimento primário</v>
          </cell>
          <cell r="D83">
            <v>12488.406000000001</v>
          </cell>
          <cell r="E83">
            <v>0.54</v>
          </cell>
          <cell r="F83">
            <v>0.71</v>
          </cell>
          <cell r="G83">
            <v>0.52</v>
          </cell>
          <cell r="H83">
            <v>0.72</v>
          </cell>
        </row>
        <row r="84">
          <cell r="B84">
            <v>5914599</v>
          </cell>
          <cell r="C84" t="str">
            <v>Transporte com caminhão carroceria de com guindauto capacidade 30 t.m - rodovia com revestimento primário</v>
          </cell>
          <cell r="D84">
            <v>251.904</v>
          </cell>
          <cell r="E84">
            <v>0.75</v>
          </cell>
          <cell r="F84">
            <v>0.99</v>
          </cell>
          <cell r="G84">
            <v>0.72</v>
          </cell>
          <cell r="H84">
            <v>1</v>
          </cell>
        </row>
        <row r="85">
          <cell r="B85">
            <v>5915323</v>
          </cell>
          <cell r="C85" t="str">
            <v>Transporte com caminhão carroceria de 4 t - rodovia com revestimento primário</v>
          </cell>
          <cell r="D85">
            <v>527811.67700000003</v>
          </cell>
          <cell r="E85">
            <v>1.34</v>
          </cell>
          <cell r="F85">
            <v>1.77</v>
          </cell>
          <cell r="G85">
            <v>1.29</v>
          </cell>
          <cell r="H85">
            <v>1.79</v>
          </cell>
        </row>
        <row r="86">
          <cell r="B86">
            <v>6416222</v>
          </cell>
          <cell r="C86" t="str">
            <v>Usinagem de pré-misturado a frio - faixa C - areia e brita comerciais</v>
          </cell>
          <cell r="D86">
            <v>661.01247999999987</v>
          </cell>
          <cell r="E86">
            <v>137.71</v>
          </cell>
          <cell r="F86">
            <v>181.52</v>
          </cell>
          <cell r="G86">
            <v>136.83000000000001</v>
          </cell>
          <cell r="H86">
            <v>189.65</v>
          </cell>
        </row>
        <row r="87">
          <cell r="B87" t="str">
            <v>ADM01</v>
          </cell>
          <cell r="C87" t="str">
            <v>Administração local</v>
          </cell>
          <cell r="D87">
            <v>0.252</v>
          </cell>
          <cell r="E87">
            <v>72811.287500000006</v>
          </cell>
          <cell r="F87">
            <v>95973.85</v>
          </cell>
          <cell r="G87">
            <v>65820.15416666666</v>
          </cell>
          <cell r="H87">
            <v>91226.82</v>
          </cell>
        </row>
        <row r="88">
          <cell r="B88" t="str">
            <v>AM0104</v>
          </cell>
          <cell r="C88" t="str">
            <v>Aquisição - Asfalto diluído CM30</v>
          </cell>
          <cell r="D88">
            <v>10</v>
          </cell>
          <cell r="E88">
            <v>2697.31</v>
          </cell>
          <cell r="F88">
            <v>3101.91</v>
          </cell>
          <cell r="G88">
            <v>2697.31</v>
          </cell>
          <cell r="H88">
            <v>3270.22</v>
          </cell>
        </row>
        <row r="89">
          <cell r="B89" t="str">
            <v>AM1946</v>
          </cell>
          <cell r="C89" t="str">
            <v>Aquisição - Emulsão asfáltica RR-1C</v>
          </cell>
          <cell r="D89">
            <v>10</v>
          </cell>
          <cell r="E89">
            <v>1249</v>
          </cell>
          <cell r="F89">
            <v>1436.35</v>
          </cell>
          <cell r="G89">
            <v>1249</v>
          </cell>
          <cell r="H89">
            <v>1514.29</v>
          </cell>
        </row>
        <row r="90">
          <cell r="B90" t="str">
            <v>AM1947</v>
          </cell>
          <cell r="C90" t="str">
            <v>Aquisição - Emulsão asfáltica RM-1C</v>
          </cell>
          <cell r="D90">
            <v>30.835000000000001</v>
          </cell>
          <cell r="E90">
            <v>1485.07</v>
          </cell>
          <cell r="F90">
            <v>1707.83</v>
          </cell>
          <cell r="G90">
            <v>1485.07</v>
          </cell>
          <cell r="H90">
            <v>1800.5</v>
          </cell>
        </row>
        <row r="91">
          <cell r="B91" t="str">
            <v>AM2097</v>
          </cell>
          <cell r="C91" t="str">
            <v>Aquisição - Emulsão asfáltica RR-2C</v>
          </cell>
          <cell r="D91">
            <v>22.4</v>
          </cell>
          <cell r="E91">
            <v>1428.15</v>
          </cell>
          <cell r="F91">
            <v>1642.37</v>
          </cell>
          <cell r="G91">
            <v>1428.15</v>
          </cell>
          <cell r="H91">
            <v>1731.49</v>
          </cell>
        </row>
        <row r="92">
          <cell r="B92" t="str">
            <v>CAN01</v>
          </cell>
          <cell r="C92" t="str">
            <v>Instalação de canteiro de obras</v>
          </cell>
          <cell r="D92">
            <v>0.74</v>
          </cell>
          <cell r="E92">
            <v>363980.77388632321</v>
          </cell>
          <cell r="F92">
            <v>479769.53</v>
          </cell>
          <cell r="G92">
            <v>359430.16163512319</v>
          </cell>
          <cell r="H92">
            <v>498170.7</v>
          </cell>
        </row>
        <row r="93">
          <cell r="B93" t="str">
            <v>MOB01</v>
          </cell>
          <cell r="C93" t="str">
            <v>Mobilização e desmobilização</v>
          </cell>
          <cell r="D93">
            <v>12</v>
          </cell>
          <cell r="E93">
            <v>61545.520000000004</v>
          </cell>
          <cell r="F93">
            <v>81124.240000000005</v>
          </cell>
          <cell r="G93">
            <v>60787.44</v>
          </cell>
          <cell r="H93">
            <v>84251.48</v>
          </cell>
        </row>
        <row r="94">
          <cell r="B94" t="str">
            <v>PN01</v>
          </cell>
          <cell r="C94" t="str">
            <v>Estaca (0,30 x 0,30) m</v>
          </cell>
          <cell r="D94">
            <v>10</v>
          </cell>
          <cell r="E94">
            <v>211.69</v>
          </cell>
          <cell r="F94">
            <v>279.02999999999997</v>
          </cell>
          <cell r="G94">
            <v>202.62</v>
          </cell>
          <cell r="H94">
            <v>280.83</v>
          </cell>
        </row>
        <row r="95">
          <cell r="B95" t="str">
            <v>PN02</v>
          </cell>
          <cell r="C95" t="str">
            <v>Transversina (0,30 x 0,30) m</v>
          </cell>
          <cell r="D95">
            <v>30</v>
          </cell>
          <cell r="E95">
            <v>231.46</v>
          </cell>
          <cell r="F95">
            <v>305.08999999999997</v>
          </cell>
          <cell r="G95">
            <v>217.82</v>
          </cell>
          <cell r="H95">
            <v>301.89999999999998</v>
          </cell>
        </row>
        <row r="96">
          <cell r="B96" t="str">
            <v>PN03</v>
          </cell>
          <cell r="C96" t="str">
            <v>Balancim (0,30 x 0,30) m</v>
          </cell>
          <cell r="D96">
            <v>60.415999999999997</v>
          </cell>
          <cell r="E96">
            <v>208.74</v>
          </cell>
          <cell r="F96">
            <v>275.14</v>
          </cell>
          <cell r="G96">
            <v>256.16000000000003</v>
          </cell>
          <cell r="H96">
            <v>355.04</v>
          </cell>
        </row>
        <row r="97">
          <cell r="B97" t="str">
            <v>PN04</v>
          </cell>
          <cell r="C97" t="str">
            <v>Longarina (0,30 x 0,30) m</v>
          </cell>
          <cell r="D97">
            <v>3312</v>
          </cell>
          <cell r="E97">
            <v>214.92</v>
          </cell>
          <cell r="F97">
            <v>283.29000000000002</v>
          </cell>
          <cell r="G97">
            <v>203</v>
          </cell>
          <cell r="H97">
            <v>281.36</v>
          </cell>
        </row>
        <row r="98">
          <cell r="B98" t="str">
            <v>PN05</v>
          </cell>
          <cell r="C98" t="str">
            <v>Ala</v>
          </cell>
          <cell r="D98">
            <v>11.45</v>
          </cell>
          <cell r="E98">
            <v>395.22</v>
          </cell>
          <cell r="F98">
            <v>520.95000000000005</v>
          </cell>
          <cell r="G98">
            <v>344.78</v>
          </cell>
          <cell r="H98">
            <v>477.87</v>
          </cell>
        </row>
        <row r="99">
          <cell r="B99" t="str">
            <v>PN06</v>
          </cell>
          <cell r="C99" t="str">
            <v>Guarda rodas (0,30 x 0,30) m</v>
          </cell>
          <cell r="D99">
            <v>34.35</v>
          </cell>
          <cell r="E99">
            <v>182.58</v>
          </cell>
          <cell r="F99">
            <v>240.66</v>
          </cell>
          <cell r="G99">
            <v>175.22</v>
          </cell>
          <cell r="H99">
            <v>242.86</v>
          </cell>
        </row>
        <row r="100">
          <cell r="B100" t="str">
            <v>PN07</v>
          </cell>
          <cell r="C100" t="str">
            <v>Linha d’água (0,20 x 0,20) m</v>
          </cell>
          <cell r="D100">
            <v>46.7</v>
          </cell>
          <cell r="E100">
            <v>113.12</v>
          </cell>
          <cell r="F100">
            <v>149.11000000000001</v>
          </cell>
          <cell r="G100">
            <v>104.97</v>
          </cell>
          <cell r="H100">
            <v>145.49</v>
          </cell>
        </row>
        <row r="101">
          <cell r="B101" t="str">
            <v>PN08</v>
          </cell>
          <cell r="C101" t="str">
            <v>Mão francesa (0,20 x 0,20) m</v>
          </cell>
          <cell r="D101">
            <v>12.45</v>
          </cell>
          <cell r="E101">
            <v>130.16999999999999</v>
          </cell>
          <cell r="F101">
            <v>171.58</v>
          </cell>
          <cell r="G101">
            <v>120.27</v>
          </cell>
          <cell r="H101">
            <v>166.69</v>
          </cell>
        </row>
        <row r="102">
          <cell r="B102" t="str">
            <v>PN09</v>
          </cell>
          <cell r="C102" t="str">
            <v>Contraventamento (0,20 x 0,08) m</v>
          </cell>
          <cell r="D102">
            <v>2310.0749999999998</v>
          </cell>
          <cell r="E102">
            <v>82.97</v>
          </cell>
          <cell r="F102">
            <v>109.36</v>
          </cell>
          <cell r="G102">
            <v>74.7</v>
          </cell>
          <cell r="H102">
            <v>103.53</v>
          </cell>
        </row>
        <row r="103">
          <cell r="B103" t="str">
            <v>PN10</v>
          </cell>
          <cell r="C103" t="str">
            <v>Prancheta (0,20 x 0,08) m</v>
          </cell>
          <cell r="D103">
            <v>2310.0749999999998</v>
          </cell>
          <cell r="E103">
            <v>44.52</v>
          </cell>
          <cell r="F103">
            <v>58.68</v>
          </cell>
          <cell r="G103">
            <v>40.369999999999997</v>
          </cell>
          <cell r="H103">
            <v>55.95</v>
          </cell>
        </row>
        <row r="104">
          <cell r="B104" t="str">
            <v>PN11</v>
          </cell>
          <cell r="C104" t="str">
            <v>Deslizante (0,30 x 0,08) m</v>
          </cell>
          <cell r="D104">
            <v>1092</v>
          </cell>
          <cell r="E104">
            <v>58.59</v>
          </cell>
          <cell r="F104">
            <v>77.23</v>
          </cell>
          <cell r="G104">
            <v>53.46</v>
          </cell>
          <cell r="H104">
            <v>74.099999999999994</v>
          </cell>
        </row>
        <row r="105">
          <cell r="B105" t="str">
            <v>PN12</v>
          </cell>
          <cell r="C105" t="str">
            <v>Guarda corpo (corrimão + balaústre)</v>
          </cell>
          <cell r="D105">
            <v>204.49</v>
          </cell>
          <cell r="E105">
            <v>95.31</v>
          </cell>
          <cell r="F105">
            <v>125.63</v>
          </cell>
          <cell r="G105">
            <v>85.28</v>
          </cell>
          <cell r="H105">
            <v>118.2</v>
          </cell>
        </row>
        <row r="106">
          <cell r="B106" t="str">
            <v>PN13</v>
          </cell>
          <cell r="C106" t="str">
            <v>Demolição de ponte de madeira</v>
          </cell>
          <cell r="D106">
            <v>3</v>
          </cell>
          <cell r="E106">
            <v>91.63</v>
          </cell>
          <cell r="F106">
            <v>120.78</v>
          </cell>
          <cell r="G106">
            <v>85.18</v>
          </cell>
          <cell r="H106">
            <v>118.06</v>
          </cell>
        </row>
        <row r="107">
          <cell r="B107" t="str">
            <v>TM0104</v>
          </cell>
          <cell r="C107" t="str">
            <v>Transporte - Asfalto diluído CM30</v>
          </cell>
          <cell r="D107">
            <v>5175737.8480000002</v>
          </cell>
          <cell r="E107">
            <v>231.64</v>
          </cell>
          <cell r="F107">
            <v>266.39</v>
          </cell>
          <cell r="G107">
            <v>231.64</v>
          </cell>
          <cell r="H107">
            <v>280.83999999999997</v>
          </cell>
        </row>
        <row r="108">
          <cell r="B108" t="str">
            <v>TM1946</v>
          </cell>
          <cell r="C108" t="str">
            <v>Transporte - Emulsão asfáltica RR-1C</v>
          </cell>
          <cell r="D108">
            <v>34530</v>
          </cell>
          <cell r="E108">
            <v>231.64</v>
          </cell>
          <cell r="F108">
            <v>266.39</v>
          </cell>
          <cell r="G108">
            <v>231.64</v>
          </cell>
          <cell r="H108">
            <v>280.83999999999997</v>
          </cell>
        </row>
        <row r="109">
          <cell r="B109" t="str">
            <v>TM1947</v>
          </cell>
          <cell r="C109" t="str">
            <v>Transporte - Emulsão asfáltica RM-1C</v>
          </cell>
          <cell r="D109">
            <v>225</v>
          </cell>
          <cell r="E109">
            <v>231.64</v>
          </cell>
          <cell r="F109">
            <v>266.39</v>
          </cell>
          <cell r="G109">
            <v>231.64</v>
          </cell>
          <cell r="H109">
            <v>280.83999999999997</v>
          </cell>
        </row>
        <row r="110">
          <cell r="B110" t="str">
            <v>TM2097</v>
          </cell>
          <cell r="C110" t="str">
            <v>Transporte - Emulsão asfáltica RR-2C</v>
          </cell>
          <cell r="D110">
            <v>230200</v>
          </cell>
          <cell r="E110">
            <v>231.64</v>
          </cell>
          <cell r="F110">
            <v>266.39</v>
          </cell>
          <cell r="G110">
            <v>231.64</v>
          </cell>
          <cell r="H110">
            <v>280.83999999999997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4">
          <cell r="T74">
            <v>86.5</v>
          </cell>
        </row>
      </sheetData>
      <sheetData sheetId="24"/>
      <sheetData sheetId="2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 km 83,40-196,90"/>
      <sheetName val="DMT - km 83,40 ao km 196,90"/>
      <sheetName val="Cotação Agreg-km 83,40-196,90"/>
      <sheetName val="R$ - km 0,00 ao km 83,40"/>
      <sheetName val="km 0,00 ao km 196,90 - Med"/>
      <sheetName val="Pontes - OAE"/>
      <sheetName val="Consumo"/>
      <sheetName val="km0,00 - km196,90"/>
      <sheetName val="km3,52 - km0,00"/>
      <sheetName val="km41,42 - km40,12"/>
      <sheetName val="km135,36 - km133,88"/>
      <sheetName val="km181,44 - km180,52"/>
      <sheetName val="km187,82 - km186,78"/>
      <sheetName val="km196,90 - km196,56"/>
      <sheetName val="Sinalização - Nivelamento"/>
      <sheetName val="QTd -Sinal - km83,4 - km196,90"/>
      <sheetName val="2 S 01 102 02"/>
      <sheetName val="2 S 04 501 57"/>
      <sheetName val="2 S 04 502 52"/>
      <sheetName val="2 S 04 900 53"/>
      <sheetName val="1 A 01 412 51"/>
      <sheetName val="1 A 01 120 01"/>
      <sheetName val="1 A 01 790 01"/>
      <sheetName val="1 A 01 890 01"/>
      <sheetName val="2 S 04 940 52"/>
      <sheetName val="1 A 01 893 01"/>
      <sheetName val="1 A 01 415 51"/>
      <sheetName val="1 A 01 401 01"/>
      <sheetName val="1 A 00 301 00"/>
      <sheetName val="2 S 04 950 99"/>
      <sheetName val="Roçada - km 83,40 ao km 196,90"/>
      <sheetName val="Descida - km 83,40 - km 196,90"/>
      <sheetName val="Meio Fio - km83,4 ao 196,90"/>
      <sheetName val="Sarjeta - km 83,40 ao km 196,90"/>
      <sheetName val="Defensa - km 83,40 ao km 196,90"/>
      <sheetName val="Sinal Vert km 83,40 ao km196,90"/>
      <sheetName val="Bueiro - km 83,40 ao km 196,90"/>
      <sheetName val="2 S 04 910 55"/>
      <sheetName val="Equipamentos"/>
      <sheetName val="Materiais"/>
      <sheetName val="Mão de Obra"/>
      <sheetName val="1 A 01 894 51"/>
      <sheetName val="Modelo-Aux"/>
      <sheetName val="2 S 01 101 09"/>
      <sheetName val="2 S 02 400 00"/>
      <sheetName val="3 S 08 510 01"/>
      <sheetName val="5 S 01 011 00"/>
      <sheetName val="2 S 03 326 50"/>
      <sheetName val="3 S 02 540 50"/>
      <sheetName val="1 A 01 410 51"/>
      <sheetName val="Modelo-Onerado (8)"/>
    </sheetNames>
    <sheetDataSet>
      <sheetData sheetId="0" refreshError="1"/>
      <sheetData sheetId="1">
        <row r="6">
          <cell r="J6">
            <v>0.26700000000000002</v>
          </cell>
        </row>
        <row r="7">
          <cell r="J7">
            <v>0.15</v>
          </cell>
        </row>
      </sheetData>
      <sheetData sheetId="2" refreshError="1"/>
      <sheetData sheetId="3" refreshError="1"/>
      <sheetData sheetId="4" refreshError="1"/>
      <sheetData sheetId="5" refreshError="1"/>
      <sheetData sheetId="6">
        <row r="5">
          <cell r="O5">
            <v>2.4249999999999998</v>
          </cell>
        </row>
        <row r="8">
          <cell r="L8" t="str">
            <v>0,0004</v>
          </cell>
        </row>
        <row r="11">
          <cell r="D11">
            <v>2.8999999999999998E-3</v>
          </cell>
        </row>
        <row r="13">
          <cell r="F13" t="str">
            <v>0,0550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 HORÁRIO"/>
      <sheetName val="Material"/>
      <sheetName val="Mão de obra"/>
      <sheetName val="mão de obra,leis e bdi"/>
    </sheetNames>
    <sheetDataSet>
      <sheetData sheetId="0"/>
      <sheetData sheetId="1"/>
      <sheetData sheetId="2"/>
      <sheetData sheetId="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ENCARGOS"/>
      <sheetName val="BDI"/>
      <sheetName val="SINAPI_COMP"/>
      <sheetName val="SINAPI_INSUMO"/>
      <sheetName val="RCTR0330"/>
      <sheetName val="RPEP0040"/>
      <sheetName val="RPEP0050"/>
      <sheetName val="RPEP0060"/>
      <sheetName val="CONSULTORIA"/>
      <sheetName val="BD_SICRO2_NOV_16_174_CD"/>
    </sheetNames>
    <sheetDataSet>
      <sheetData sheetId="0">
        <row r="2">
          <cell r="C2">
            <v>42675</v>
          </cell>
        </row>
        <row r="3">
          <cell r="C3">
            <v>1</v>
          </cell>
        </row>
        <row r="5">
          <cell r="C5">
            <v>0.29389999999999999</v>
          </cell>
        </row>
        <row r="6">
          <cell r="C6">
            <v>0.21239999999999998</v>
          </cell>
        </row>
        <row r="7">
          <cell r="C7">
            <v>0.87370000000000003</v>
          </cell>
        </row>
        <row r="9">
          <cell r="C9" t="str">
            <v>SINFRA</v>
          </cell>
        </row>
        <row r="19">
          <cell r="C19" t="str">
            <v>MT-322</v>
          </cell>
        </row>
        <row r="20">
          <cell r="C20" t="str">
            <v>Entr. BR-163 (Matupá) – Entr. MT-130 – São José o Xingu</v>
          </cell>
        </row>
        <row r="21">
          <cell r="C21" t="str">
            <v>Final do asfalto – Distrito de União do Norte</v>
          </cell>
        </row>
        <row r="22">
          <cell r="C22" t="str">
            <v>Estaca 1000 a 1023+19,66  Estaca 0 a 294+11,44</v>
          </cell>
        </row>
        <row r="23">
          <cell r="C23">
            <v>6.37</v>
          </cell>
        </row>
        <row r="24">
          <cell r="C24">
            <v>0</v>
          </cell>
        </row>
        <row r="25">
          <cell r="C25">
            <v>720</v>
          </cell>
        </row>
      </sheetData>
      <sheetData sheetId="1">
        <row r="41">
          <cell r="F41">
            <v>1.1698999999999999</v>
          </cell>
          <cell r="G41">
            <v>0.74269999999999992</v>
          </cell>
          <cell r="H41">
            <v>0.87370000000000003</v>
          </cell>
          <cell r="I41">
            <v>0.50390000000000001</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ia-me"/>
      <sheetName val="Geral"/>
      <sheetName val="Serviços"/>
      <sheetName val="Q08 Planilha"/>
      <sheetName val="Folha fecho 1"/>
      <sheetName val="Q09 CPU"/>
      <sheetName val="CPAux"/>
      <sheetName val="Q10 MO"/>
      <sheetName val="Materiais"/>
      <sheetName val="Equipamentos"/>
      <sheetName val="Transportes"/>
    </sheetNames>
    <sheetDataSet>
      <sheetData sheetId="0" refreshError="1"/>
      <sheetData sheetId="1">
        <row r="15">
          <cell r="B15">
            <v>39995</v>
          </cell>
        </row>
        <row r="22">
          <cell r="B22">
            <v>0</v>
          </cell>
        </row>
        <row r="23">
          <cell r="B23">
            <v>0</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Capa"/>
      <sheetName val="Página 1"/>
      <sheetName val="Dados de Entrada 4"/>
      <sheetName val="Página 2"/>
      <sheetName val="Página 3"/>
      <sheetName val="Página 4"/>
      <sheetName val="Página 6"/>
      <sheetName val="Página 5"/>
      <sheetName val="Página 7"/>
      <sheetName val="Página 8"/>
      <sheetName val="Dens. médias"/>
      <sheetName val="Dens. teórica"/>
      <sheetName val="Página 9"/>
      <sheetName val="Página 10"/>
      <sheetName val="Página 11"/>
      <sheetName val="Página 12"/>
      <sheetName val="Página 13"/>
      <sheetName val="Teor"/>
      <sheetName val="DENAGREGRAUDO"/>
      <sheetName val="DENSAGRMIUDO"/>
      <sheetName val="MASESPFINPULV"/>
      <sheetName val="DETDENSCAP20"/>
      <sheetName val="DENSCORPROVA"/>
      <sheetName val="GRAFTEMPVISC1"/>
      <sheetName val="GRAFTEMPVISC2"/>
      <sheetName val="CALIBRAGEM"/>
      <sheetName val="CALIBRAGEM-II"/>
      <sheetName val="CALIBRAGEM1"/>
      <sheetName val="CALIBRAGEM2"/>
      <sheetName val="SILOFR4"/>
      <sheetName val="SILOFR3"/>
      <sheetName val="SILOFR2"/>
      <sheetName val="SILOFR1"/>
      <sheetName val="Dosador"/>
      <sheetName val="BALANÇA"/>
      <sheetName val="RESULFINAL"/>
      <sheetName val="DURABILIDADE"/>
      <sheetName val="INDICE FORMA"/>
      <sheetName val="ABRASÃO"/>
      <sheetName val="ADESIVIDADE"/>
      <sheetName val="mão de obra,leis e bdi"/>
      <sheetName val="CUSTO HORÁRIO"/>
      <sheetName val="Mão de obra"/>
      <sheetName val="Material"/>
      <sheetName val="Resumo Financeiro"/>
      <sheetName val="RESUMO_AUT1"/>
      <sheetName val="B M Pl04"/>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
          <cell r="A3">
            <v>4</v>
          </cell>
          <cell r="B3">
            <v>7.8929999999999998</v>
          </cell>
          <cell r="C3">
            <v>53.947000000000003</v>
          </cell>
          <cell r="D3">
            <v>776</v>
          </cell>
          <cell r="E3">
            <v>10.7</v>
          </cell>
          <cell r="F3">
            <v>2.3340000000000001</v>
          </cell>
          <cell r="G3">
            <v>17.135999999999999</v>
          </cell>
        </row>
        <row r="4">
          <cell r="A4">
            <v>4.5</v>
          </cell>
          <cell r="B4">
            <v>6.391</v>
          </cell>
          <cell r="C4">
            <v>62.156999999999996</v>
          </cell>
          <cell r="D4">
            <v>990</v>
          </cell>
          <cell r="E4">
            <v>11.5</v>
          </cell>
          <cell r="F4">
            <v>2.3530000000000002</v>
          </cell>
          <cell r="G4">
            <v>16.885000000000002</v>
          </cell>
        </row>
        <row r="5">
          <cell r="A5">
            <v>5</v>
          </cell>
          <cell r="B5">
            <v>5.2510000000000003</v>
          </cell>
          <cell r="C5">
            <v>69.018000000000001</v>
          </cell>
          <cell r="D5">
            <v>1016</v>
          </cell>
          <cell r="E5">
            <v>13.1</v>
          </cell>
          <cell r="F5">
            <v>2.3639999999999999</v>
          </cell>
          <cell r="G5">
            <v>16.945</v>
          </cell>
        </row>
        <row r="6">
          <cell r="A6">
            <v>5.5</v>
          </cell>
          <cell r="B6">
            <v>4.4960000000000004</v>
          </cell>
          <cell r="C6">
            <v>74.105000000000004</v>
          </cell>
          <cell r="D6">
            <v>908</v>
          </cell>
          <cell r="E6">
            <v>14.2</v>
          </cell>
          <cell r="F6">
            <v>2.3650000000000002</v>
          </cell>
          <cell r="G6">
            <v>17.359000000000002</v>
          </cell>
        </row>
        <row r="7">
          <cell r="A7">
            <v>6</v>
          </cell>
          <cell r="B7">
            <v>3.9609999999999999</v>
          </cell>
          <cell r="C7">
            <v>77.971999999999994</v>
          </cell>
          <cell r="D7">
            <v>766</v>
          </cell>
          <cell r="E7">
            <v>15.6</v>
          </cell>
          <cell r="F7">
            <v>2.36</v>
          </cell>
          <cell r="G7">
            <v>17.97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Página 14"/>
      <sheetName val="RESULFINAL"/>
      <sheetName val="Página 16"/>
      <sheetName val="DENAGREGRAUDO"/>
      <sheetName val="DENSAGRMIUDO"/>
      <sheetName val="MASESPFINPULV"/>
      <sheetName val="Traço da Mist.+Filler."/>
      <sheetName val="Traço da Mist. Bet."/>
      <sheetName val="E. Areia"/>
      <sheetName val="E. Areia (2)"/>
      <sheetName val="Pes Agr Silos Frio 3.4&quot;"/>
      <sheetName val="Pes Agr Silos Frio Areia méd"/>
      <sheetName val="Pes Agr Silos Frio 3.8&quot;+pó"/>
      <sheetName val="Até Aqui"/>
      <sheetName val="DETDENSCAP20"/>
      <sheetName val="DENSCORPROVA"/>
      <sheetName val="GRAFTEMPVISC1"/>
      <sheetName val="CALIBRAGEM"/>
      <sheetName val="CALIBRAGEM-II"/>
      <sheetName val="CALIBRAGEM1"/>
      <sheetName val="CALIBRAGEM2"/>
      <sheetName val="SILOFR4"/>
      <sheetName val="SILOFR3"/>
      <sheetName val="SILOFR2"/>
      <sheetName val="SILOFR1"/>
      <sheetName val="Dosador"/>
      <sheetName val="BALANÇA"/>
      <sheetName val="Filler"/>
      <sheetName val="Analise SF 4"/>
      <sheetName val="Analise SF 3"/>
      <sheetName val="Analise SF 2"/>
      <sheetName val="Analise SF 1"/>
      <sheetName val="Analise SF Filler"/>
      <sheetName val="Analise SQ 3"/>
      <sheetName val="Analise SQ 2"/>
      <sheetName val="Analise SQ 1"/>
      <sheetName val="DURABILIDADE"/>
      <sheetName val="INDICE FORMA"/>
      <sheetName val="ABRASÃO"/>
      <sheetName val="ADESIVIDADE"/>
      <sheetName val="Teor"/>
      <sheetName val="RESUMO_AUT1"/>
      <sheetName val="BSTC 0,60"/>
      <sheetName val="BOCA BSTC 0,60"/>
      <sheetName val="P A T O 99 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
          <cell r="A3">
            <v>4.5</v>
          </cell>
          <cell r="B3">
            <v>6.6202348981163466</v>
          </cell>
          <cell r="C3">
            <v>60.964134991383446</v>
          </cell>
          <cell r="D3">
            <v>1025.855</v>
          </cell>
          <cell r="E3">
            <v>8.6999999999999993</v>
          </cell>
          <cell r="F3">
            <v>2.3529999999999998</v>
          </cell>
          <cell r="G3">
            <v>16.963493472502915</v>
          </cell>
        </row>
        <row r="4">
          <cell r="A4">
            <v>5</v>
          </cell>
          <cell r="B4">
            <v>5.5001923970155246</v>
          </cell>
          <cell r="C4">
            <v>67.747806208191548</v>
          </cell>
          <cell r="D4">
            <v>1094.5825</v>
          </cell>
          <cell r="E4">
            <v>9.5749999999999993</v>
          </cell>
          <cell r="F4">
            <v>2.3630000000000004</v>
          </cell>
          <cell r="G4">
            <v>17.047556761540491</v>
          </cell>
        </row>
        <row r="5">
          <cell r="A5">
            <v>5.5</v>
          </cell>
          <cell r="B5">
            <v>4.4232587303692874</v>
          </cell>
          <cell r="C5">
            <v>74.264023326736492</v>
          </cell>
          <cell r="D5">
            <v>879.57749999999999</v>
          </cell>
          <cell r="E5">
            <v>10.725000000000001</v>
          </cell>
          <cell r="F5">
            <v>2.37175</v>
          </cell>
          <cell r="G5">
            <v>17.178598970077541</v>
          </cell>
        </row>
        <row r="6">
          <cell r="A6">
            <v>6</v>
          </cell>
          <cell r="B6">
            <v>4.0007841277410066</v>
          </cell>
          <cell r="C6">
            <v>77.635106010695324</v>
          </cell>
          <cell r="D6">
            <v>567.98</v>
          </cell>
          <cell r="E6">
            <v>13.6</v>
          </cell>
          <cell r="F6">
            <v>2.3642500000000002</v>
          </cell>
          <cell r="G6">
            <v>17.877321384085253</v>
          </cell>
        </row>
        <row r="7">
          <cell r="A7">
            <v>6.5</v>
          </cell>
          <cell r="B7">
            <v>4.0533844045161054</v>
          </cell>
          <cell r="C7">
            <v>78.676681324823704</v>
          </cell>
          <cell r="D7">
            <v>529.86500000000001</v>
          </cell>
          <cell r="E7">
            <v>19.450000000000003</v>
          </cell>
          <cell r="F7">
            <v>2.3452500000000001</v>
          </cell>
          <cell r="G7">
            <v>18.970602326582025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qui"/>
      <sheetName val="Pato"/>
      <sheetName val="CALCULOS AUXILIARES"/>
      <sheetName val="Q Custo"/>
      <sheetName val="Cronog"/>
      <sheetName val="Transp"/>
      <sheetName val="Memorial"/>
      <sheetName val="Memorial II"/>
      <sheetName val="SERV MAT BET"/>
      <sheetName val="TRANSP FRIO E QUENTE"/>
      <sheetName val="Comp P Unit "/>
      <sheetName val="C MÃO OBRA"/>
      <sheetName val="CUSTO MATERIAL"/>
      <sheetName val="CUSTO EQUIP"/>
      <sheetName val="MOBIL_INST_CANT"/>
      <sheetName val="COMP TRANSP EQUIP"/>
      <sheetName val="Plan1"/>
      <sheetName val="RESUMO_AUT1"/>
      <sheetName val="Página 16"/>
      <sheetName val="Desmat"/>
    </sheetNames>
    <sheetDataSet>
      <sheetData sheetId="0">
        <row r="3">
          <cell r="A3" t="str">
            <v xml:space="preserve">RODOVIA </v>
          </cell>
          <cell r="B3" t="str">
            <v>: BR-364/MT</v>
          </cell>
        </row>
        <row r="4">
          <cell r="I4" t="str">
            <v>SR/DNIT/MT</v>
          </cell>
        </row>
        <row r="5">
          <cell r="B5" t="str">
            <v>: DIV. GO/MT - DIV. MT/RO</v>
          </cell>
        </row>
        <row r="6">
          <cell r="B6" t="str">
            <v>: ENTR. MT-461(A) (Km 112,90) - ENTR. MT-270(B) (Km 215,90)</v>
          </cell>
        </row>
        <row r="7">
          <cell r="A7" t="str">
            <v>EXTENSÃO</v>
          </cell>
          <cell r="B7" t="str">
            <v>: 103,00 Km</v>
          </cell>
        </row>
      </sheetData>
      <sheetData sheetId="1">
        <row r="1">
          <cell r="A1" t="str">
            <v>MT - DNIT - Superintendencia Regional no Estado do Mato Grosso</v>
          </cell>
        </row>
      </sheetData>
      <sheetData sheetId="2">
        <row r="12">
          <cell r="E12">
            <v>2916.8777473920004</v>
          </cell>
        </row>
      </sheetData>
      <sheetData sheetId="3">
        <row r="12">
          <cell r="E12">
            <v>2916.8777473920004</v>
          </cell>
        </row>
      </sheetData>
      <sheetData sheetId="4">
        <row r="12">
          <cell r="E12">
            <v>2916.8777473920004</v>
          </cell>
        </row>
      </sheetData>
      <sheetData sheetId="5">
        <row r="12">
          <cell r="E12">
            <v>2916.8777473920004</v>
          </cell>
        </row>
      </sheetData>
      <sheetData sheetId="6">
        <row r="12">
          <cell r="E12">
            <v>2916.8777473920004</v>
          </cell>
        </row>
      </sheetData>
      <sheetData sheetId="7">
        <row r="12">
          <cell r="E12">
            <v>2916.8777473920004</v>
          </cell>
        </row>
      </sheetData>
      <sheetData sheetId="8">
        <row r="12">
          <cell r="E12">
            <v>2916.8777473920004</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Croqui"/>
      <sheetName val="CALCULOS AUXILIARES"/>
      <sheetName val="Pato"/>
      <sheetName val="Página 16"/>
      <sheetName val="DADOS"/>
      <sheetName val="mat"/>
      <sheetName val="TLMB"/>
      <sheetName val="TCB5"/>
      <sheetName val="TEB4"/>
      <sheetName val="TCC4"/>
      <sheetName val="Plan7"/>
      <sheetName val="Plan8"/>
      <sheetName val="Plan9"/>
      <sheetName val="Plan10"/>
      <sheetName val="Plan11"/>
      <sheetName val="Plan12"/>
      <sheetName val="Plan13"/>
      <sheetName val="Plan14"/>
      <sheetName val="Plan15"/>
      <sheetName val="Plan16"/>
      <sheetName val="Desmat 0,15"/>
    </sheetNames>
    <sheetDataSet>
      <sheetData sheetId="0">
        <row r="5">
          <cell r="I5" t="str">
            <v>PD/19 - 22/95</v>
          </cell>
        </row>
        <row r="6">
          <cell r="I6" t="str">
            <v>SERCEL LTDA</v>
          </cell>
        </row>
        <row r="11">
          <cell r="G11">
            <v>1088.0999999999999</v>
          </cell>
        </row>
        <row r="12">
          <cell r="G12">
            <v>682.5</v>
          </cell>
        </row>
        <row r="13">
          <cell r="G13">
            <v>985.53</v>
          </cell>
        </row>
        <row r="32">
          <cell r="G32">
            <v>117</v>
          </cell>
        </row>
        <row r="37">
          <cell r="G37">
            <v>7800</v>
          </cell>
        </row>
        <row r="55">
          <cell r="G55">
            <v>614.25</v>
          </cell>
        </row>
        <row r="57">
          <cell r="G57">
            <v>392.346</v>
          </cell>
        </row>
        <row r="59">
          <cell r="G59">
            <v>50</v>
          </cell>
        </row>
        <row r="60">
          <cell r="G60">
            <v>400</v>
          </cell>
        </row>
      </sheetData>
      <sheetData sheetId="1">
        <row r="4">
          <cell r="B4" t="str">
            <v>BR-262/MS</v>
          </cell>
        </row>
        <row r="5">
          <cell r="B5" t="str">
            <v>DIV. SP/MS - FRONT. BRASIL/BOLIVIA</v>
          </cell>
          <cell r="C5" t="str">
            <v>195 km</v>
          </cell>
        </row>
        <row r="6">
          <cell r="B6" t="str">
            <v>CAMPO GRANDE - MIRANDA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row r="4">
          <cell r="B4">
            <v>25</v>
          </cell>
        </row>
      </sheetData>
      <sheetData sheetId="71"/>
      <sheetData sheetId="72"/>
      <sheetData sheetId="73" refreshError="1">
        <row r="2">
          <cell r="A2" t="str">
            <v>M105</v>
          </cell>
          <cell r="B2" t="str">
            <v>Emulsão asfática RR-2C</v>
          </cell>
          <cell r="C2">
            <v>0</v>
          </cell>
        </row>
        <row r="3">
          <cell r="A3" t="str">
            <v>M101</v>
          </cell>
          <cell r="B3" t="str">
            <v>Cimento asfáltico CAP-20</v>
          </cell>
          <cell r="C3">
            <v>0</v>
          </cell>
        </row>
        <row r="4">
          <cell r="A4" t="str">
            <v>M103</v>
          </cell>
          <cell r="B4" t="str">
            <v>Asfalto diluído CM-30</v>
          </cell>
          <cell r="C4">
            <v>0</v>
          </cell>
        </row>
        <row r="5">
          <cell r="A5" t="str">
            <v>M202</v>
          </cell>
          <cell r="B5" t="str">
            <v>Cimento pothand CP-32</v>
          </cell>
          <cell r="C5">
            <v>0.26</v>
          </cell>
        </row>
        <row r="6">
          <cell r="A6" t="str">
            <v>M302</v>
          </cell>
          <cell r="B6" t="str">
            <v>Pregos de ferro (18x30)</v>
          </cell>
          <cell r="C6">
            <v>3.99</v>
          </cell>
        </row>
        <row r="7">
          <cell r="A7" t="str">
            <v>M321</v>
          </cell>
          <cell r="B7" t="str">
            <v>Arama farpado n°. 16 galv. simples</v>
          </cell>
          <cell r="C7">
            <v>0.4</v>
          </cell>
        </row>
        <row r="8">
          <cell r="A8" t="str">
            <v>M322</v>
          </cell>
          <cell r="B8" t="str">
            <v>Grampo para cerca galvanizado 1 x 9</v>
          </cell>
          <cell r="C8">
            <v>6.5</v>
          </cell>
        </row>
        <row r="9">
          <cell r="A9" t="str">
            <v>M334</v>
          </cell>
          <cell r="B9" t="str">
            <v>Paraf. Zinc. c/fenda 1 1/2" x 3/16"</v>
          </cell>
          <cell r="C9">
            <v>0.2</v>
          </cell>
        </row>
        <row r="10">
          <cell r="A10" t="str">
            <v>M335</v>
          </cell>
          <cell r="B10" t="str">
            <v>Paraf. Zinc. Francês 4" x 5/16"</v>
          </cell>
          <cell r="C10">
            <v>0.39</v>
          </cell>
        </row>
        <row r="11">
          <cell r="A11" t="str">
            <v>M403</v>
          </cell>
          <cell r="B11" t="str">
            <v>Mourão madeira H=2,15 m D=12 cm</v>
          </cell>
          <cell r="C11">
            <v>12</v>
          </cell>
        </row>
        <row r="12">
          <cell r="A12" t="str">
            <v>M403</v>
          </cell>
          <cell r="B12" t="str">
            <v>Mourão madeira H=2,15 m D=9 cm</v>
          </cell>
          <cell r="C12">
            <v>10</v>
          </cell>
        </row>
        <row r="13">
          <cell r="A13" t="str">
            <v>M406</v>
          </cell>
          <cell r="B13" t="str">
            <v>Caibros de 7,5 cm x 7,5 cm</v>
          </cell>
          <cell r="C13">
            <v>3.1</v>
          </cell>
        </row>
        <row r="14">
          <cell r="A14" t="str">
            <v>M408</v>
          </cell>
          <cell r="B14" t="str">
            <v>Tábua de 5ª 2,5 cm x 30,0 cm</v>
          </cell>
          <cell r="C14">
            <v>4</v>
          </cell>
        </row>
        <row r="15">
          <cell r="A15" t="str">
            <v>M413</v>
          </cell>
          <cell r="B15" t="str">
            <v>Gastalho 10 x 2,5 cm</v>
          </cell>
          <cell r="C15">
            <v>1.9</v>
          </cell>
        </row>
        <row r="16">
          <cell r="A16" t="str">
            <v>M601</v>
          </cell>
          <cell r="B16" t="str">
            <v>Tinta refletiva acrílica p/2 anos</v>
          </cell>
          <cell r="C16">
            <v>12.22</v>
          </cell>
        </row>
        <row r="17">
          <cell r="A17" t="str">
            <v>M602</v>
          </cell>
          <cell r="B17" t="str">
            <v>Adubo NPK (4.14.8)</v>
          </cell>
          <cell r="C17">
            <v>1.8</v>
          </cell>
        </row>
        <row r="18">
          <cell r="A18" t="str">
            <v>M603</v>
          </cell>
          <cell r="B18" t="str">
            <v>Inseticida</v>
          </cell>
          <cell r="C18">
            <v>31</v>
          </cell>
        </row>
        <row r="19">
          <cell r="A19" t="str">
            <v>M611</v>
          </cell>
          <cell r="B19" t="str">
            <v>Redutor tipo 2002 prim. Qualidade</v>
          </cell>
          <cell r="C19">
            <v>6.82</v>
          </cell>
        </row>
        <row r="20">
          <cell r="A20" t="str">
            <v>M615</v>
          </cell>
          <cell r="B20" t="str">
            <v>Microesfera PRE-MIX</v>
          </cell>
          <cell r="C20">
            <v>4.8</v>
          </cell>
        </row>
        <row r="21">
          <cell r="A21" t="str">
            <v>M616</v>
          </cell>
          <cell r="B21" t="str">
            <v>Microesfera DROP-ON</v>
          </cell>
          <cell r="C21">
            <v>4.8</v>
          </cell>
        </row>
        <row r="22">
          <cell r="A22" t="str">
            <v>M618</v>
          </cell>
          <cell r="B22" t="str">
            <v>Massa termoplástica para aspersão</v>
          </cell>
          <cell r="C22">
            <v>6.82</v>
          </cell>
        </row>
        <row r="23">
          <cell r="A23" t="str">
            <v>M619</v>
          </cell>
          <cell r="B23" t="str">
            <v>Cola poliester</v>
          </cell>
          <cell r="C23">
            <v>12</v>
          </cell>
        </row>
        <row r="24">
          <cell r="A24" t="str">
            <v>M621</v>
          </cell>
          <cell r="B24" t="str">
            <v>Desmoldante</v>
          </cell>
          <cell r="C24">
            <v>4.2</v>
          </cell>
        </row>
        <row r="25">
          <cell r="A25" t="str">
            <v>M624</v>
          </cell>
          <cell r="B25" t="str">
            <v>Tinta para pré-marcação</v>
          </cell>
          <cell r="C25">
            <v>11.77</v>
          </cell>
        </row>
        <row r="26">
          <cell r="A26" t="str">
            <v>M710</v>
          </cell>
          <cell r="B26" t="str">
            <v>Pedra-de-mão ou Rochão Comercial</v>
          </cell>
          <cell r="C26">
            <v>24</v>
          </cell>
        </row>
        <row r="27">
          <cell r="A27" t="str">
            <v>M715</v>
          </cell>
          <cell r="B27" t="str">
            <v>Pó calcário dolomítico</v>
          </cell>
          <cell r="C27">
            <v>0.06</v>
          </cell>
        </row>
        <row r="28">
          <cell r="A28" t="str">
            <v>M906</v>
          </cell>
          <cell r="B28" t="str">
            <v>Sementes p/ hidrossemeadura</v>
          </cell>
          <cell r="C28">
            <v>12</v>
          </cell>
        </row>
        <row r="29">
          <cell r="A29" t="str">
            <v>M907</v>
          </cell>
          <cell r="B29" t="str">
            <v>Adulbo Orgânico</v>
          </cell>
          <cell r="C29">
            <v>0.2</v>
          </cell>
        </row>
        <row r="30">
          <cell r="A30" t="str">
            <v>M915</v>
          </cell>
          <cell r="B30" t="str">
            <v>Muda de arbusto - califa; espirradeira ou similar (h=0,50m)</v>
          </cell>
          <cell r="C30">
            <v>7</v>
          </cell>
        </row>
        <row r="31">
          <cell r="A31" t="str">
            <v>M916</v>
          </cell>
          <cell r="B31" t="str">
            <v>Terra preta vegetal</v>
          </cell>
          <cell r="C31">
            <v>35</v>
          </cell>
        </row>
        <row r="32">
          <cell r="A32" t="str">
            <v>M973</v>
          </cell>
          <cell r="B32" t="str">
            <v>Tacha refletiva bidirecional</v>
          </cell>
          <cell r="C32">
            <v>7.87</v>
          </cell>
        </row>
        <row r="33">
          <cell r="A33" t="str">
            <v>M980</v>
          </cell>
          <cell r="B33" t="str">
            <v>Indenização de jazida</v>
          </cell>
          <cell r="C33">
            <v>1.1000000000000001</v>
          </cell>
        </row>
      </sheetData>
      <sheetData sheetId="7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row r="4">
          <cell r="B4">
            <v>25</v>
          </cell>
        </row>
      </sheetData>
      <sheetData sheetId="71"/>
      <sheetData sheetId="72"/>
      <sheetData sheetId="73" refreshError="1">
        <row r="2">
          <cell r="A2" t="str">
            <v>M105</v>
          </cell>
          <cell r="B2" t="str">
            <v>Emulsão asfática RR-2C</v>
          </cell>
          <cell r="C2">
            <v>0</v>
          </cell>
        </row>
        <row r="3">
          <cell r="A3" t="str">
            <v>M101</v>
          </cell>
          <cell r="B3" t="str">
            <v>Cimento asfáltico CAP-20</v>
          </cell>
          <cell r="C3">
            <v>0</v>
          </cell>
        </row>
        <row r="4">
          <cell r="A4" t="str">
            <v>M103</v>
          </cell>
          <cell r="B4" t="str">
            <v>Asfalto diluído CM-30</v>
          </cell>
          <cell r="C4">
            <v>0</v>
          </cell>
        </row>
        <row r="5">
          <cell r="A5" t="str">
            <v>M202</v>
          </cell>
          <cell r="B5" t="str">
            <v>Cimento pothand CP-32</v>
          </cell>
          <cell r="C5">
            <v>0.26</v>
          </cell>
        </row>
        <row r="6">
          <cell r="A6" t="str">
            <v>M302</v>
          </cell>
          <cell r="B6" t="str">
            <v>Pregos de ferro (18x30)</v>
          </cell>
          <cell r="C6">
            <v>3.99</v>
          </cell>
        </row>
        <row r="7">
          <cell r="A7" t="str">
            <v>M321</v>
          </cell>
          <cell r="B7" t="str">
            <v>Arama farpado n°. 16 galv. simples</v>
          </cell>
          <cell r="C7">
            <v>0.4</v>
          </cell>
        </row>
        <row r="8">
          <cell r="A8" t="str">
            <v>M322</v>
          </cell>
          <cell r="B8" t="str">
            <v>Grampo para cerca galvanizado 1 x 9</v>
          </cell>
          <cell r="C8">
            <v>6.5</v>
          </cell>
        </row>
        <row r="9">
          <cell r="A9" t="str">
            <v>M334</v>
          </cell>
          <cell r="B9" t="str">
            <v>Paraf. Zinc. c/fenda 1 1/2" x 3/16"</v>
          </cell>
          <cell r="C9">
            <v>0.2</v>
          </cell>
        </row>
        <row r="10">
          <cell r="A10" t="str">
            <v>M335</v>
          </cell>
          <cell r="B10" t="str">
            <v>Paraf. Zinc. Francês 4" x 5/16"</v>
          </cell>
          <cell r="C10">
            <v>0.39</v>
          </cell>
        </row>
        <row r="11">
          <cell r="A11" t="str">
            <v>M403</v>
          </cell>
          <cell r="B11" t="str">
            <v>Mourão madeira H=2,15 m D=12 cm</v>
          </cell>
          <cell r="C11">
            <v>12</v>
          </cell>
        </row>
        <row r="12">
          <cell r="A12" t="str">
            <v>M403</v>
          </cell>
          <cell r="B12" t="str">
            <v>Mourão madeira H=2,15 m D=9 cm</v>
          </cell>
          <cell r="C12">
            <v>10</v>
          </cell>
        </row>
        <row r="13">
          <cell r="A13" t="str">
            <v>M406</v>
          </cell>
          <cell r="B13" t="str">
            <v>Caibros de 7,5 cm x 7,5 cm</v>
          </cell>
          <cell r="C13">
            <v>3.1</v>
          </cell>
        </row>
        <row r="14">
          <cell r="A14" t="str">
            <v>M408</v>
          </cell>
          <cell r="B14" t="str">
            <v>Tábua de 5ª 2,5 cm x 30,0 cm</v>
          </cell>
          <cell r="C14">
            <v>4</v>
          </cell>
        </row>
        <row r="15">
          <cell r="A15" t="str">
            <v>M413</v>
          </cell>
          <cell r="B15" t="str">
            <v>Gastalho 10 x 2,5 cm</v>
          </cell>
          <cell r="C15">
            <v>1.9</v>
          </cell>
        </row>
        <row r="16">
          <cell r="A16" t="str">
            <v>M601</v>
          </cell>
          <cell r="B16" t="str">
            <v>Tinta refletiva acrílica p/2 anos</v>
          </cell>
          <cell r="C16">
            <v>12.22</v>
          </cell>
        </row>
        <row r="17">
          <cell r="A17" t="str">
            <v>M602</v>
          </cell>
          <cell r="B17" t="str">
            <v>Adubo NPK (4.14.8)</v>
          </cell>
          <cell r="C17">
            <v>1.8</v>
          </cell>
        </row>
        <row r="18">
          <cell r="A18" t="str">
            <v>M603</v>
          </cell>
          <cell r="B18" t="str">
            <v>Inseticida</v>
          </cell>
          <cell r="C18">
            <v>31</v>
          </cell>
        </row>
        <row r="19">
          <cell r="A19" t="str">
            <v>M611</v>
          </cell>
          <cell r="B19" t="str">
            <v>Redutor tipo 2002 prim. Qualidade</v>
          </cell>
          <cell r="C19">
            <v>6.82</v>
          </cell>
        </row>
        <row r="20">
          <cell r="A20" t="str">
            <v>M615</v>
          </cell>
          <cell r="B20" t="str">
            <v>Microesfera PRE-MIX</v>
          </cell>
          <cell r="C20">
            <v>4.8</v>
          </cell>
        </row>
        <row r="21">
          <cell r="A21" t="str">
            <v>M616</v>
          </cell>
          <cell r="B21" t="str">
            <v>Microesfera DROP-ON</v>
          </cell>
          <cell r="C21">
            <v>4.8</v>
          </cell>
        </row>
        <row r="22">
          <cell r="A22" t="str">
            <v>M618</v>
          </cell>
          <cell r="B22" t="str">
            <v>Massa termoplástica para aspersão</v>
          </cell>
          <cell r="C22">
            <v>6.82</v>
          </cell>
        </row>
        <row r="23">
          <cell r="A23" t="str">
            <v>M619</v>
          </cell>
          <cell r="B23" t="str">
            <v>Cola poliester</v>
          </cell>
          <cell r="C23">
            <v>12</v>
          </cell>
        </row>
        <row r="24">
          <cell r="A24" t="str">
            <v>M621</v>
          </cell>
          <cell r="B24" t="str">
            <v>Desmoldante</v>
          </cell>
          <cell r="C24">
            <v>4.2</v>
          </cell>
        </row>
        <row r="25">
          <cell r="A25" t="str">
            <v>M624</v>
          </cell>
          <cell r="B25" t="str">
            <v>Tinta para pré-marcação</v>
          </cell>
          <cell r="C25">
            <v>11.77</v>
          </cell>
        </row>
        <row r="26">
          <cell r="A26" t="str">
            <v>M710</v>
          </cell>
          <cell r="B26" t="str">
            <v>Pedra-de-mão ou Rochão Comercial</v>
          </cell>
          <cell r="C26">
            <v>24</v>
          </cell>
        </row>
        <row r="27">
          <cell r="A27" t="str">
            <v>M715</v>
          </cell>
          <cell r="B27" t="str">
            <v>Pó calcário dolomítico</v>
          </cell>
          <cell r="C27">
            <v>0.06</v>
          </cell>
        </row>
        <row r="28">
          <cell r="A28" t="str">
            <v>M906</v>
          </cell>
          <cell r="B28" t="str">
            <v>Sementes p/ hidrossemeadura</v>
          </cell>
          <cell r="C28">
            <v>12</v>
          </cell>
        </row>
        <row r="29">
          <cell r="A29" t="str">
            <v>M907</v>
          </cell>
          <cell r="B29" t="str">
            <v>Adulbo Orgânico</v>
          </cell>
          <cell r="C29">
            <v>0.2</v>
          </cell>
        </row>
        <row r="30">
          <cell r="A30" t="str">
            <v>M915</v>
          </cell>
          <cell r="B30" t="str">
            <v>Muda de arbusto - califa; espirradeira ou similar (h=0,50m)</v>
          </cell>
          <cell r="C30">
            <v>7</v>
          </cell>
        </row>
        <row r="31">
          <cell r="A31" t="str">
            <v>M916</v>
          </cell>
          <cell r="B31" t="str">
            <v>Terra preta vegetal</v>
          </cell>
          <cell r="C31">
            <v>35</v>
          </cell>
        </row>
        <row r="32">
          <cell r="A32" t="str">
            <v>M973</v>
          </cell>
          <cell r="B32" t="str">
            <v>Tacha refletiva bidirecional</v>
          </cell>
          <cell r="C32">
            <v>7.87</v>
          </cell>
        </row>
        <row r="33">
          <cell r="A33" t="str">
            <v>M980</v>
          </cell>
          <cell r="B33" t="str">
            <v>Indenização de jazida</v>
          </cell>
          <cell r="C33">
            <v>1.1000000000000001</v>
          </cell>
        </row>
      </sheetData>
      <sheetData sheetId="74"/>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MARSHALL"/>
      <sheetName val="COMPOGRAN"/>
      <sheetName val="COMPOSIC"/>
    </sheetNames>
    <sheetDataSet>
      <sheetData sheetId="0"/>
      <sheetData sheetId="1">
        <row r="2">
          <cell r="C2" t="str">
            <v>_x000E_CONTROLE DE QUALIDADE DE CONCRETO ASFALTICO_x000E_</v>
          </cell>
        </row>
        <row r="4">
          <cell r="B4" t="str">
            <v>RODOVIA   :</v>
          </cell>
          <cell r="G4" t="str">
            <v>TRECHO :</v>
          </cell>
        </row>
        <row r="6">
          <cell r="B6" t="str">
            <v>ESTABILIDADE MARSHALL</v>
          </cell>
          <cell r="G6" t="str">
            <v xml:space="preserve">            EXTRAÇÃO DE BETUME</v>
          </cell>
        </row>
        <row r="7">
          <cell r="A7" t="str">
            <v>Corpo de prova</v>
          </cell>
          <cell r="B7">
            <v>1</v>
          </cell>
          <cell r="C7">
            <v>2</v>
          </cell>
          <cell r="D7">
            <v>3</v>
          </cell>
          <cell r="E7" t="str">
            <v>MEDIA</v>
          </cell>
          <cell r="F7" t="str">
            <v>Amostra + Tara (g)</v>
          </cell>
          <cell r="I7">
            <v>1</v>
          </cell>
          <cell r="J7">
            <v>2</v>
          </cell>
        </row>
        <row r="8">
          <cell r="A8" t="str">
            <v>Peso ao ar (g)</v>
          </cell>
          <cell r="B8">
            <v>1186</v>
          </cell>
          <cell r="C8">
            <v>1183</v>
          </cell>
          <cell r="D8">
            <v>1190</v>
          </cell>
          <cell r="F8" t="str">
            <v>Tara (g)</v>
          </cell>
        </row>
        <row r="9">
          <cell r="A9" t="str">
            <v>Peso imerso (g)</v>
          </cell>
          <cell r="B9">
            <v>683</v>
          </cell>
          <cell r="C9">
            <v>680</v>
          </cell>
          <cell r="D9">
            <v>685</v>
          </cell>
          <cell r="F9" t="str">
            <v>Amostra (g)</v>
          </cell>
        </row>
        <row r="10">
          <cell r="A10" t="str">
            <v>Volume (cm3)</v>
          </cell>
          <cell r="B10">
            <v>503</v>
          </cell>
          <cell r="C10">
            <v>503</v>
          </cell>
          <cell r="D10">
            <v>505</v>
          </cell>
          <cell r="F10" t="str">
            <v>Insol. + Tara (g)</v>
          </cell>
        </row>
        <row r="11">
          <cell r="A11" t="str">
            <v>Dens.Apar(g/cm3)</v>
          </cell>
          <cell r="B11">
            <v>2.3580000000000001</v>
          </cell>
          <cell r="C11">
            <v>2.3519999999999999</v>
          </cell>
          <cell r="D11">
            <v>2.3559999999999999</v>
          </cell>
          <cell r="E11">
            <v>2.355</v>
          </cell>
          <cell r="F11" t="str">
            <v>Soluvel (g)</v>
          </cell>
        </row>
        <row r="12">
          <cell r="A12" t="str">
            <v>Dens.Teor.(g/cm3)</v>
          </cell>
          <cell r="B12">
            <v>2.4749570915899515</v>
          </cell>
          <cell r="C12">
            <v>2.4749570915899515</v>
          </cell>
          <cell r="D12">
            <v>2.4749570915899515</v>
          </cell>
          <cell r="F12" t="str">
            <v>Teor de Betume (%)</v>
          </cell>
          <cell r="I12">
            <v>5.5</v>
          </cell>
        </row>
        <row r="13">
          <cell r="A13" t="str">
            <v>% de Vazios</v>
          </cell>
          <cell r="B13">
            <v>4.7</v>
          </cell>
          <cell r="C13">
            <v>5</v>
          </cell>
          <cell r="D13">
            <v>4.8</v>
          </cell>
          <cell r="E13">
            <v>4.8330000000000002</v>
          </cell>
          <cell r="H13" t="str">
            <v>GRANULOMETRIA</v>
          </cell>
        </row>
        <row r="14">
          <cell r="A14" t="str">
            <v>% V.C.B.</v>
          </cell>
          <cell r="B14">
            <v>12.59</v>
          </cell>
          <cell r="C14">
            <v>12.56</v>
          </cell>
          <cell r="D14">
            <v>12.58</v>
          </cell>
          <cell r="F14" t="str">
            <v xml:space="preserve">    PENEIRAS</v>
          </cell>
          <cell r="G14">
            <v>0</v>
          </cell>
          <cell r="H14" t="str">
            <v xml:space="preserve">                                                           PESO  INICIAL  DA  AMOSTRA ( G ):</v>
          </cell>
          <cell r="J14">
            <v>1000</v>
          </cell>
        </row>
        <row r="15">
          <cell r="A15" t="str">
            <v>% V.A.M.</v>
          </cell>
          <cell r="B15">
            <v>17.29</v>
          </cell>
          <cell r="C15">
            <v>17.560000000000002</v>
          </cell>
          <cell r="D15">
            <v>17.38</v>
          </cell>
          <cell r="F15" t="str">
            <v xml:space="preserve">  Pol.</v>
          </cell>
          <cell r="G15" t="str">
            <v>mm</v>
          </cell>
          <cell r="H15" t="str">
            <v>RETIDO(g)</v>
          </cell>
          <cell r="I15" t="str">
            <v>PASSANDO(g)</v>
          </cell>
          <cell r="J15" t="str">
            <v>PASSANDO(%)</v>
          </cell>
        </row>
        <row r="16">
          <cell r="A16" t="str">
            <v>RBV (%)</v>
          </cell>
          <cell r="B16">
            <v>72.819999999999993</v>
          </cell>
          <cell r="C16">
            <v>71.53</v>
          </cell>
          <cell r="D16">
            <v>72.38</v>
          </cell>
          <cell r="E16">
            <v>72.242999999999995</v>
          </cell>
          <cell r="F16" t="str">
            <v>1 1/2</v>
          </cell>
          <cell r="G16">
            <v>38.1</v>
          </cell>
          <cell r="H16">
            <v>0</v>
          </cell>
          <cell r="I16">
            <v>1000</v>
          </cell>
          <cell r="J16">
            <v>100</v>
          </cell>
        </row>
        <row r="17">
          <cell r="A17" t="str">
            <v>Leit.no Deflect.</v>
          </cell>
          <cell r="B17">
            <v>175</v>
          </cell>
          <cell r="C17">
            <v>185</v>
          </cell>
          <cell r="D17">
            <v>170</v>
          </cell>
          <cell r="F17">
            <v>1</v>
          </cell>
          <cell r="G17">
            <v>25.4</v>
          </cell>
          <cell r="H17">
            <v>50</v>
          </cell>
          <cell r="I17">
            <v>950</v>
          </cell>
          <cell r="J17">
            <v>95</v>
          </cell>
        </row>
        <row r="18">
          <cell r="A18" t="str">
            <v>Estab.Encont.(g)</v>
          </cell>
          <cell r="B18">
            <v>574</v>
          </cell>
          <cell r="C18">
            <v>606</v>
          </cell>
          <cell r="D18">
            <v>557</v>
          </cell>
          <cell r="F18" t="str">
            <v>3/4</v>
          </cell>
          <cell r="G18">
            <v>19.100000000000001</v>
          </cell>
          <cell r="H18">
            <v>70</v>
          </cell>
          <cell r="I18">
            <v>880</v>
          </cell>
          <cell r="J18">
            <v>88</v>
          </cell>
        </row>
        <row r="19">
          <cell r="A19" t="str">
            <v>Fator de Correção</v>
          </cell>
          <cell r="B19">
            <v>0.99</v>
          </cell>
          <cell r="C19">
            <v>0.99</v>
          </cell>
          <cell r="D19">
            <v>0.98</v>
          </cell>
          <cell r="F19" t="str">
            <v>1/2</v>
          </cell>
          <cell r="G19">
            <v>12.7</v>
          </cell>
          <cell r="H19">
            <v>85</v>
          </cell>
          <cell r="I19">
            <v>795</v>
          </cell>
          <cell r="J19">
            <v>79.5</v>
          </cell>
        </row>
        <row r="20">
          <cell r="A20" t="str">
            <v>Estab.Corrig.(kg)</v>
          </cell>
          <cell r="B20">
            <v>568</v>
          </cell>
          <cell r="C20">
            <v>599</v>
          </cell>
          <cell r="D20">
            <v>545</v>
          </cell>
          <cell r="E20">
            <v>570.66700000000003</v>
          </cell>
          <cell r="F20" t="str">
            <v>3/8</v>
          </cell>
          <cell r="G20">
            <v>9.52</v>
          </cell>
          <cell r="H20">
            <v>90</v>
          </cell>
          <cell r="I20">
            <v>705</v>
          </cell>
          <cell r="J20">
            <v>70.5</v>
          </cell>
        </row>
        <row r="21">
          <cell r="A21" t="str">
            <v>Fluencia 1/100"</v>
          </cell>
          <cell r="B21">
            <v>9.4</v>
          </cell>
          <cell r="C21">
            <v>9.4</v>
          </cell>
          <cell r="D21">
            <v>9.4</v>
          </cell>
          <cell r="E21">
            <v>9.4</v>
          </cell>
          <cell r="F21" t="str">
            <v>Nº4</v>
          </cell>
          <cell r="G21">
            <v>4.78</v>
          </cell>
          <cell r="H21">
            <v>110</v>
          </cell>
          <cell r="I21">
            <v>595</v>
          </cell>
          <cell r="J21">
            <v>59.5</v>
          </cell>
        </row>
        <row r="22">
          <cell r="F22" t="str">
            <v>Nº10</v>
          </cell>
          <cell r="G22">
            <v>2</v>
          </cell>
          <cell r="H22">
            <v>130</v>
          </cell>
          <cell r="I22">
            <v>465</v>
          </cell>
          <cell r="J22">
            <v>46.5</v>
          </cell>
        </row>
        <row r="23">
          <cell r="A23" t="str">
            <v>Temperaturas (ºC)</v>
          </cell>
          <cell r="B23" t="str">
            <v xml:space="preserve">            Massas Específicas Reais (g/cm3)</v>
          </cell>
          <cell r="F23" t="str">
            <v>Nº40</v>
          </cell>
          <cell r="G23">
            <v>0.42</v>
          </cell>
          <cell r="H23">
            <v>150</v>
          </cell>
          <cell r="I23">
            <v>315</v>
          </cell>
          <cell r="J23">
            <v>31.5</v>
          </cell>
        </row>
        <row r="24">
          <cell r="B24" t="str">
            <v>Massa Esp. Real da Brita</v>
          </cell>
          <cell r="F24" t="str">
            <v>Nº80</v>
          </cell>
          <cell r="G24">
            <v>0.17699999999999999</v>
          </cell>
          <cell r="H24">
            <v>180</v>
          </cell>
          <cell r="I24">
            <v>135</v>
          </cell>
          <cell r="J24">
            <v>13.5</v>
          </cell>
        </row>
        <row r="25">
          <cell r="A25" t="str">
            <v>Asfalto:</v>
          </cell>
          <cell r="B25" t="str">
            <v>Massa Esp. Real da Areia</v>
          </cell>
          <cell r="F25" t="str">
            <v>Nº200</v>
          </cell>
          <cell r="G25">
            <v>7.4999999999999997E-2</v>
          </cell>
          <cell r="H25">
            <v>100</v>
          </cell>
          <cell r="I25">
            <v>35</v>
          </cell>
          <cell r="J25">
            <v>3.5</v>
          </cell>
        </row>
        <row r="26">
          <cell r="A26" t="str">
            <v>Agregado:</v>
          </cell>
          <cell r="B26" t="str">
            <v>Massa Esp.Real do Asfalto:</v>
          </cell>
          <cell r="E26">
            <v>1.03</v>
          </cell>
          <cell r="G26" t="str">
            <v>Fundo</v>
          </cell>
          <cell r="H26">
            <v>35</v>
          </cell>
          <cell r="I26">
            <v>0</v>
          </cell>
          <cell r="J26">
            <v>0</v>
          </cell>
        </row>
        <row r="27">
          <cell r="A27" t="str">
            <v>Massa:</v>
          </cell>
          <cell r="B27" t="str">
            <v>Massa Esp.Real Média da Mist. de Agregados:</v>
          </cell>
          <cell r="E27">
            <v>2.6949999999999998</v>
          </cell>
          <cell r="F27" t="str">
            <v>PESO FINAL DA AMOSTRA(G):</v>
          </cell>
          <cell r="H27">
            <v>1000</v>
          </cell>
          <cell r="I27" t="str">
            <v xml:space="preserve">       PERDAS( % )</v>
          </cell>
          <cell r="J27">
            <v>0</v>
          </cell>
        </row>
        <row r="369">
          <cell r="O369" t="str">
            <v>]</v>
          </cell>
          <cell r="Q369" t="str">
            <v>COMPOSICAO GRANULOMETRICA DA MISTURA DE AGREGADOS</v>
          </cell>
        </row>
        <row r="370">
          <cell r="R370" t="str">
            <v>FAIXA DO DNER:</v>
          </cell>
        </row>
        <row r="371">
          <cell r="Q371" t="str">
            <v>RODOVIA:</v>
          </cell>
          <cell r="S371" t="str">
            <v>PE-60</v>
          </cell>
          <cell r="U371" t="str">
            <v>TRECHO:</v>
          </cell>
          <cell r="W371" t="str">
            <v>SUAPE/SIRINHAEM</v>
          </cell>
        </row>
        <row r="372">
          <cell r="Q372" t="str">
            <v>DISTRITO:</v>
          </cell>
          <cell r="S372" t="str">
            <v>1o.</v>
          </cell>
          <cell r="U372" t="str">
            <v>FIRMA:</v>
          </cell>
          <cell r="W372" t="str">
            <v>QUEIROZ GALVAO</v>
          </cell>
        </row>
        <row r="373">
          <cell r="Q373" t="str">
            <v>COLETA DE AGREGADOS:  BINDER T04</v>
          </cell>
        </row>
        <row r="374">
          <cell r="O374" t="str">
            <v>PENEIRAS</v>
          </cell>
          <cell r="P374" t="str">
            <v>BRITA 25 CORRIDA</v>
          </cell>
          <cell r="R374" t="str">
            <v>BRITA 25 LIMPA</v>
          </cell>
          <cell r="T374" t="str">
            <v>BRITA 12 CORRIDA</v>
          </cell>
          <cell r="V374" t="str">
            <v xml:space="preserve"> AREIA SALGADO</v>
          </cell>
          <cell r="X374" t="str">
            <v>GRANULOMETRIA</v>
          </cell>
          <cell r="Y374" t="str">
            <v xml:space="preserve"> FAIXA DO</v>
          </cell>
          <cell r="AB374" t="str">
            <v xml:space="preserve"> FAIXA DO</v>
          </cell>
        </row>
        <row r="375">
          <cell r="O375">
            <v>0</v>
          </cell>
          <cell r="P375">
            <v>0</v>
          </cell>
          <cell r="Q375" t="str">
            <v>%</v>
          </cell>
          <cell r="R375">
            <v>0</v>
          </cell>
          <cell r="S375" t="str">
            <v>%</v>
          </cell>
          <cell r="T375">
            <v>0</v>
          </cell>
          <cell r="U375" t="str">
            <v>%</v>
          </cell>
          <cell r="V375">
            <v>0</v>
          </cell>
          <cell r="W375" t="str">
            <v>%</v>
          </cell>
          <cell r="X375" t="str">
            <v>DA MISTURA</v>
          </cell>
          <cell r="Y375" t="str">
            <v xml:space="preserve"> PROJETO</v>
          </cell>
          <cell r="AB375" t="str">
            <v xml:space="preserve"> D N E R</v>
          </cell>
        </row>
        <row r="376">
          <cell r="O376" t="str">
            <v>2"</v>
          </cell>
        </row>
        <row r="377">
          <cell r="O377" t="str">
            <v>1 1/2"</v>
          </cell>
          <cell r="P377">
            <v>100</v>
          </cell>
          <cell r="Q377">
            <v>0</v>
          </cell>
          <cell r="R377">
            <v>100</v>
          </cell>
          <cell r="S377">
            <v>0</v>
          </cell>
          <cell r="T377">
            <v>100</v>
          </cell>
          <cell r="U377">
            <v>0</v>
          </cell>
          <cell r="V377">
            <v>100</v>
          </cell>
          <cell r="W377">
            <v>0</v>
          </cell>
          <cell r="X377">
            <v>0</v>
          </cell>
          <cell r="AB377">
            <v>100</v>
          </cell>
          <cell r="AC377" t="str">
            <v>-</v>
          </cell>
        </row>
        <row r="378">
          <cell r="O378" t="str">
            <v>1"</v>
          </cell>
          <cell r="P378">
            <v>99</v>
          </cell>
          <cell r="Q378">
            <v>0</v>
          </cell>
          <cell r="R378">
            <v>100</v>
          </cell>
          <cell r="S378">
            <v>0</v>
          </cell>
          <cell r="T378">
            <v>100</v>
          </cell>
          <cell r="U378">
            <v>0</v>
          </cell>
          <cell r="V378">
            <v>100</v>
          </cell>
          <cell r="W378">
            <v>0</v>
          </cell>
          <cell r="X378">
            <v>0</v>
          </cell>
          <cell r="AB378">
            <v>95</v>
          </cell>
          <cell r="AC378" t="str">
            <v>-</v>
          </cell>
          <cell r="AD378">
            <v>100</v>
          </cell>
        </row>
        <row r="379">
          <cell r="O379" t="str">
            <v>3/4"</v>
          </cell>
          <cell r="P379">
            <v>90</v>
          </cell>
          <cell r="Q379">
            <v>0</v>
          </cell>
          <cell r="R379">
            <v>60</v>
          </cell>
          <cell r="S379">
            <v>0</v>
          </cell>
          <cell r="T379">
            <v>100</v>
          </cell>
          <cell r="U379">
            <v>0</v>
          </cell>
          <cell r="V379">
            <v>100</v>
          </cell>
          <cell r="W379">
            <v>0</v>
          </cell>
          <cell r="X379">
            <v>0</v>
          </cell>
          <cell r="Y379">
            <v>-7</v>
          </cell>
          <cell r="Z379" t="str">
            <v>-</v>
          </cell>
          <cell r="AA379">
            <v>7</v>
          </cell>
          <cell r="AB379">
            <v>80</v>
          </cell>
          <cell r="AC379" t="str">
            <v>-</v>
          </cell>
          <cell r="AD379">
            <v>100</v>
          </cell>
        </row>
        <row r="380">
          <cell r="O380" t="str">
            <v>1/2"</v>
          </cell>
          <cell r="P380" t="str">
            <v>-</v>
          </cell>
          <cell r="Q380" t="str">
            <v>-</v>
          </cell>
          <cell r="R380">
            <v>0</v>
          </cell>
          <cell r="S380" t="str">
            <v>-</v>
          </cell>
          <cell r="T380" t="str">
            <v>-</v>
          </cell>
          <cell r="U380" t="str">
            <v>-</v>
          </cell>
          <cell r="V380" t="str">
            <v>-</v>
          </cell>
          <cell r="W380" t="str">
            <v>-</v>
          </cell>
          <cell r="X380" t="str">
            <v>-</v>
          </cell>
          <cell r="Z380" t="str">
            <v>-</v>
          </cell>
          <cell r="AC380" t="str">
            <v>-</v>
          </cell>
        </row>
        <row r="381">
          <cell r="O381" t="str">
            <v>3/8"</v>
          </cell>
          <cell r="P381">
            <v>63</v>
          </cell>
          <cell r="Q381">
            <v>0</v>
          </cell>
          <cell r="R381">
            <v>0</v>
          </cell>
          <cell r="S381" t="str">
            <v>-</v>
          </cell>
          <cell r="T381">
            <v>86</v>
          </cell>
          <cell r="U381">
            <v>0</v>
          </cell>
          <cell r="V381">
            <v>100</v>
          </cell>
          <cell r="W381">
            <v>0</v>
          </cell>
          <cell r="X381">
            <v>0</v>
          </cell>
          <cell r="Y381">
            <v>-7</v>
          </cell>
          <cell r="Z381" t="str">
            <v>-</v>
          </cell>
          <cell r="AA381">
            <v>7</v>
          </cell>
          <cell r="AB381">
            <v>45</v>
          </cell>
          <cell r="AC381" t="str">
            <v>-</v>
          </cell>
          <cell r="AD381">
            <v>80</v>
          </cell>
        </row>
        <row r="382">
          <cell r="O382" t="str">
            <v xml:space="preserve"> No.4</v>
          </cell>
          <cell r="P382">
            <v>46</v>
          </cell>
          <cell r="Q382">
            <v>0</v>
          </cell>
          <cell r="R382">
            <v>0</v>
          </cell>
          <cell r="S382" t="str">
            <v>-</v>
          </cell>
          <cell r="T382">
            <v>45</v>
          </cell>
          <cell r="U382">
            <v>0</v>
          </cell>
          <cell r="V382">
            <v>100</v>
          </cell>
          <cell r="W382">
            <v>0</v>
          </cell>
          <cell r="X382">
            <v>0</v>
          </cell>
          <cell r="Y382">
            <v>-5</v>
          </cell>
          <cell r="Z382" t="str">
            <v>-</v>
          </cell>
          <cell r="AA382">
            <v>5</v>
          </cell>
          <cell r="AB382">
            <v>28</v>
          </cell>
          <cell r="AC382" t="str">
            <v>-</v>
          </cell>
          <cell r="AD382">
            <v>60</v>
          </cell>
        </row>
        <row r="383">
          <cell r="O383" t="str">
            <v>No.10</v>
          </cell>
          <cell r="P383">
            <v>32</v>
          </cell>
          <cell r="Q383">
            <v>0</v>
          </cell>
          <cell r="R383">
            <v>0</v>
          </cell>
          <cell r="S383" t="str">
            <v>-</v>
          </cell>
          <cell r="T383">
            <v>31</v>
          </cell>
          <cell r="U383">
            <v>0</v>
          </cell>
          <cell r="V383">
            <v>96</v>
          </cell>
          <cell r="W383">
            <v>0</v>
          </cell>
          <cell r="X383">
            <v>0</v>
          </cell>
          <cell r="Y383">
            <v>-5</v>
          </cell>
          <cell r="Z383" t="str">
            <v>-</v>
          </cell>
          <cell r="AA383">
            <v>5</v>
          </cell>
          <cell r="AB383">
            <v>20</v>
          </cell>
          <cell r="AC383" t="str">
            <v>-</v>
          </cell>
          <cell r="AD383">
            <v>45</v>
          </cell>
        </row>
        <row r="384">
          <cell r="O384" t="str">
            <v>No.40</v>
          </cell>
          <cell r="P384">
            <v>18</v>
          </cell>
          <cell r="Q384">
            <v>0</v>
          </cell>
          <cell r="R384">
            <v>0</v>
          </cell>
          <cell r="S384" t="str">
            <v>-</v>
          </cell>
          <cell r="T384">
            <v>23</v>
          </cell>
          <cell r="U384">
            <v>0</v>
          </cell>
          <cell r="V384">
            <v>44</v>
          </cell>
          <cell r="W384">
            <v>0</v>
          </cell>
          <cell r="X384">
            <v>0</v>
          </cell>
          <cell r="Y384">
            <v>-5</v>
          </cell>
          <cell r="Z384" t="str">
            <v>-</v>
          </cell>
          <cell r="AA384">
            <v>5</v>
          </cell>
          <cell r="AB384">
            <v>10</v>
          </cell>
          <cell r="AC384" t="str">
            <v>-</v>
          </cell>
          <cell r="AD384">
            <v>32</v>
          </cell>
        </row>
        <row r="385">
          <cell r="O385" t="str">
            <v>No.80</v>
          </cell>
          <cell r="P385">
            <v>10</v>
          </cell>
          <cell r="Q385">
            <v>0</v>
          </cell>
          <cell r="R385">
            <v>0</v>
          </cell>
          <cell r="S385" t="str">
            <v>-</v>
          </cell>
          <cell r="T385">
            <v>19</v>
          </cell>
          <cell r="U385">
            <v>0</v>
          </cell>
          <cell r="V385">
            <v>11</v>
          </cell>
          <cell r="W385">
            <v>0</v>
          </cell>
          <cell r="X385">
            <v>0</v>
          </cell>
          <cell r="Y385">
            <v>-3</v>
          </cell>
          <cell r="Z385" t="str">
            <v>-</v>
          </cell>
          <cell r="AA385">
            <v>3</v>
          </cell>
          <cell r="AB385">
            <v>8</v>
          </cell>
          <cell r="AC385" t="str">
            <v>-</v>
          </cell>
          <cell r="AD385">
            <v>20</v>
          </cell>
        </row>
        <row r="386">
          <cell r="O386" t="str">
            <v>No.200</v>
          </cell>
          <cell r="P386">
            <v>5</v>
          </cell>
          <cell r="Q386">
            <v>0</v>
          </cell>
          <cell r="R386">
            <v>0</v>
          </cell>
          <cell r="S386" t="str">
            <v>-</v>
          </cell>
          <cell r="T386">
            <v>10</v>
          </cell>
          <cell r="U386">
            <v>0</v>
          </cell>
          <cell r="V386">
            <v>1</v>
          </cell>
          <cell r="W386">
            <v>0</v>
          </cell>
          <cell r="X386">
            <v>0</v>
          </cell>
          <cell r="Y386">
            <v>-2</v>
          </cell>
          <cell r="Z386" t="str">
            <v>-</v>
          </cell>
          <cell r="AA386">
            <v>2</v>
          </cell>
          <cell r="AB386">
            <v>3</v>
          </cell>
          <cell r="AC386" t="str">
            <v>-</v>
          </cell>
          <cell r="AD386">
            <v>8</v>
          </cell>
        </row>
        <row r="388">
          <cell r="P388" t="str">
            <v>OPERADOR:</v>
          </cell>
          <cell r="W388" t="str">
            <v>DATA:</v>
          </cell>
          <cell r="X388">
            <v>36808.723428472222</v>
          </cell>
          <cell r="Y388" t="str">
            <v>VISTO:</v>
          </cell>
        </row>
      </sheetData>
      <sheetData sheetId="2"/>
      <sheetData sheetId="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Maq.Veic."/>
      <sheetName val="Contr.COmb.2,05 07a13Junh"/>
      <sheetName val="Contr.COmb.1,98 14a17Jun"/>
      <sheetName val="Contr.COmb.1,98 17E18JUN"/>
      <sheetName val="Contr.COmb.1,95 (19JUn-22)"/>
      <sheetName val="Contr.COmb.1,95 (22 a 24jun)"/>
      <sheetName val="Contr.COmb.1,95 (25 a 30jun) "/>
      <sheetName val="Contr.COmb.1,98 17E18JUN (2)"/>
      <sheetName val="Contr.COmb.1,95 (19A30 JUN)"/>
      <sheetName val="Contr.COmb.1,95 (01 A 14Jul )"/>
      <sheetName val="Contr.COmb.1,95 (15 JUL --)"/>
      <sheetName val="Página 16"/>
    </sheetNames>
    <sheetDataSet>
      <sheetData sheetId="0" refreshError="1">
        <row r="7">
          <cell r="B7" t="str">
            <v>NUMERO</v>
          </cell>
          <cell r="C7" t="str">
            <v xml:space="preserve">PLACA </v>
          </cell>
          <cell r="D7" t="str">
            <v>VEICULO</v>
          </cell>
          <cell r="E7" t="str">
            <v>MARCA</v>
          </cell>
          <cell r="F7" t="str">
            <v>PROPRIETARIO</v>
          </cell>
          <cell r="G7" t="str">
            <v>MOTORISTA</v>
          </cell>
          <cell r="H7" t="str">
            <v>COR</v>
          </cell>
          <cell r="I7" t="str">
            <v>LOCALIDADE</v>
          </cell>
          <cell r="J7" t="str">
            <v>METRAGEM</v>
          </cell>
          <cell r="K7" t="str">
            <v xml:space="preserve">TELEFONE </v>
          </cell>
          <cell r="L7" t="str">
            <v>INICIO</v>
          </cell>
          <cell r="M7" t="str">
            <v>TIPO SERV.</v>
          </cell>
          <cell r="N7" t="str">
            <v>ALIMENTAÇÃO</v>
          </cell>
          <cell r="O7" t="str">
            <v>COMBUSTIVEL</v>
          </cell>
          <cell r="P7" t="str">
            <v>TOTAL</v>
          </cell>
          <cell r="Q7" t="str">
            <v>TIPO VEIC.</v>
          </cell>
        </row>
        <row r="8">
          <cell r="B8">
            <v>1</v>
          </cell>
          <cell r="C8" t="str">
            <v>MWA-2510</v>
          </cell>
          <cell r="D8" t="str">
            <v>CACAMBA MB 1620</v>
          </cell>
          <cell r="E8" t="str">
            <v>MB</v>
          </cell>
          <cell r="F8" t="str">
            <v>ANTONIO CARLOS DE ARAUJO</v>
          </cell>
          <cell r="G8" t="str">
            <v>ANTONIO CARLOS DE ARAUJO</v>
          </cell>
          <cell r="H8" t="str">
            <v>VERDE</v>
          </cell>
          <cell r="I8" t="str">
            <v>SANTA INES-MA</v>
          </cell>
          <cell r="J8">
            <v>13</v>
          </cell>
          <cell r="K8" t="str">
            <v>(98)9128-1970</v>
          </cell>
          <cell r="L8">
            <v>39961</v>
          </cell>
          <cell r="N8">
            <v>130</v>
          </cell>
          <cell r="O8">
            <v>1225.9000000000001</v>
          </cell>
          <cell r="P8">
            <v>1355.9</v>
          </cell>
          <cell r="Q8" t="str">
            <v>CACAMBA</v>
          </cell>
        </row>
        <row r="9">
          <cell r="B9">
            <v>2</v>
          </cell>
          <cell r="C9" t="str">
            <v>HZU-9243</v>
          </cell>
          <cell r="D9" t="str">
            <v>CACAMBA MB 1620</v>
          </cell>
          <cell r="E9" t="str">
            <v>MB</v>
          </cell>
          <cell r="F9" t="str">
            <v>BENIGNO GOMES DA SILVA NETO</v>
          </cell>
          <cell r="G9" t="str">
            <v>BENIGNO GOMES DA SILVA NETO</v>
          </cell>
          <cell r="H9" t="str">
            <v>VERM.</v>
          </cell>
          <cell r="I9" t="str">
            <v>SANTA INES-MA</v>
          </cell>
          <cell r="J9">
            <v>13</v>
          </cell>
          <cell r="K9" t="str">
            <v>(98)8163-0262</v>
          </cell>
          <cell r="L9">
            <v>39960</v>
          </cell>
          <cell r="N9">
            <v>119</v>
          </cell>
          <cell r="O9">
            <v>1432.95</v>
          </cell>
          <cell r="P9">
            <v>1551.95</v>
          </cell>
          <cell r="Q9" t="str">
            <v>CACAMBA</v>
          </cell>
        </row>
        <row r="10">
          <cell r="B10">
            <v>3</v>
          </cell>
          <cell r="C10" t="str">
            <v>HOL-9396</v>
          </cell>
          <cell r="D10" t="str">
            <v>CACAMBA FORD CARGO 1422</v>
          </cell>
          <cell r="E10" t="str">
            <v>FORD</v>
          </cell>
          <cell r="F10" t="str">
            <v>EDMAR DE SOUSA SILVA</v>
          </cell>
          <cell r="G10" t="str">
            <v>ANTONIO CORREIA DA SILVA</v>
          </cell>
          <cell r="H10" t="str">
            <v>BRANCA</v>
          </cell>
          <cell r="J10">
            <v>12</v>
          </cell>
          <cell r="N10">
            <v>134</v>
          </cell>
          <cell r="O10">
            <v>1572.76</v>
          </cell>
          <cell r="P10">
            <v>1706.76</v>
          </cell>
          <cell r="Q10" t="str">
            <v>CACAMBA</v>
          </cell>
        </row>
        <row r="11">
          <cell r="B11">
            <v>4</v>
          </cell>
          <cell r="C11" t="str">
            <v>GQC-6833</v>
          </cell>
          <cell r="D11" t="str">
            <v>CACAMBA VOLVO</v>
          </cell>
          <cell r="E11" t="str">
            <v>VOLVO</v>
          </cell>
          <cell r="F11" t="str">
            <v>WECIOMAR DA SILVA</v>
          </cell>
          <cell r="G11" t="str">
            <v>JOEL LOPES SILVA</v>
          </cell>
          <cell r="H11" t="str">
            <v>BRANCA</v>
          </cell>
          <cell r="J11">
            <v>15</v>
          </cell>
          <cell r="N11">
            <v>180</v>
          </cell>
          <cell r="O11">
            <v>1750.99</v>
          </cell>
          <cell r="P11">
            <v>1930.99</v>
          </cell>
          <cell r="Q11" t="str">
            <v>CACAMBA</v>
          </cell>
        </row>
        <row r="12">
          <cell r="B12">
            <v>5</v>
          </cell>
          <cell r="C12" t="str">
            <v>HOO-3999</v>
          </cell>
          <cell r="D12" t="str">
            <v>CACAMBA MB 1618</v>
          </cell>
          <cell r="E12" t="str">
            <v>MB</v>
          </cell>
          <cell r="F12" t="str">
            <v>WILSON PEREIRA DA COSTA</v>
          </cell>
          <cell r="G12" t="str">
            <v>WILSON PEREIRA DA COSTA</v>
          </cell>
          <cell r="H12" t="str">
            <v>BRANCA</v>
          </cell>
          <cell r="I12" t="str">
            <v>SANTA INES-MA</v>
          </cell>
          <cell r="J12">
            <v>13</v>
          </cell>
          <cell r="K12" t="str">
            <v>(98)3653-4631</v>
          </cell>
          <cell r="L12">
            <v>39958</v>
          </cell>
          <cell r="N12">
            <v>140</v>
          </cell>
          <cell r="O12">
            <v>1584.65</v>
          </cell>
          <cell r="P12">
            <v>1724.65</v>
          </cell>
          <cell r="Q12" t="str">
            <v>CACAMBA</v>
          </cell>
        </row>
        <row r="13">
          <cell r="B13">
            <v>6</v>
          </cell>
          <cell r="C13" t="str">
            <v>NHP-3350</v>
          </cell>
          <cell r="D13" t="str">
            <v>CACAMBA MB 1620</v>
          </cell>
          <cell r="E13" t="str">
            <v>MB</v>
          </cell>
          <cell r="F13" t="str">
            <v>FRANCISCO ROCHA</v>
          </cell>
          <cell r="G13" t="str">
            <v>FRANCISCO ROCHA JUNIOR</v>
          </cell>
          <cell r="H13" t="str">
            <v>VERM.</v>
          </cell>
          <cell r="I13" t="str">
            <v>TERESINA</v>
          </cell>
          <cell r="J13">
            <v>12</v>
          </cell>
          <cell r="N13">
            <v>126</v>
          </cell>
          <cell r="O13">
            <v>1215.6500000000001</v>
          </cell>
          <cell r="P13">
            <v>1341.65</v>
          </cell>
          <cell r="Q13" t="str">
            <v>CACAMBA</v>
          </cell>
        </row>
        <row r="14">
          <cell r="B14">
            <v>7</v>
          </cell>
          <cell r="C14" t="str">
            <v>HOM-4809</v>
          </cell>
          <cell r="D14" t="str">
            <v xml:space="preserve">CACAMBA MB 1518 </v>
          </cell>
          <cell r="E14" t="str">
            <v>MB</v>
          </cell>
          <cell r="F14" t="str">
            <v>LUZIMAR FARIAS AMORIN</v>
          </cell>
          <cell r="G14" t="str">
            <v>SEBASTIAO PEREIRA DE SOUSA</v>
          </cell>
          <cell r="H14" t="str">
            <v>AZUL</v>
          </cell>
          <cell r="J14">
            <v>12</v>
          </cell>
          <cell r="N14">
            <v>112</v>
          </cell>
          <cell r="O14">
            <v>1245.99</v>
          </cell>
          <cell r="P14">
            <v>1357.99</v>
          </cell>
          <cell r="Q14" t="str">
            <v>CACAMBA</v>
          </cell>
        </row>
        <row r="15">
          <cell r="B15">
            <v>8</v>
          </cell>
          <cell r="C15" t="str">
            <v>HOO-7148</v>
          </cell>
          <cell r="D15" t="str">
            <v>CACAMBA MB 1517</v>
          </cell>
          <cell r="E15" t="str">
            <v>MB</v>
          </cell>
          <cell r="F15" t="str">
            <v>JOSE GOMES SOUSA JUNIOR</v>
          </cell>
          <cell r="G15" t="str">
            <v>JOSE GOMES SOUSA JUNIOR</v>
          </cell>
          <cell r="H15" t="str">
            <v>VERM.</v>
          </cell>
          <cell r="J15">
            <v>12</v>
          </cell>
          <cell r="N15">
            <v>127</v>
          </cell>
          <cell r="O15">
            <v>1336.6</v>
          </cell>
          <cell r="P15">
            <v>1463.6</v>
          </cell>
          <cell r="Q15" t="str">
            <v>CACAMBA</v>
          </cell>
        </row>
        <row r="16">
          <cell r="B16">
            <v>9</v>
          </cell>
          <cell r="C16" t="str">
            <v>KDZ-4978</v>
          </cell>
          <cell r="D16" t="str">
            <v>CACAMBA IVECO 160 E21</v>
          </cell>
          <cell r="E16" t="str">
            <v>IVECO</v>
          </cell>
          <cell r="F16" t="str">
            <v>RODRIGO MACHADO</v>
          </cell>
          <cell r="G16" t="str">
            <v>RODRIGO MACHADO</v>
          </cell>
          <cell r="H16" t="str">
            <v>BRANCA</v>
          </cell>
          <cell r="J16">
            <v>12</v>
          </cell>
          <cell r="N16">
            <v>194</v>
          </cell>
          <cell r="O16">
            <v>1527.25</v>
          </cell>
          <cell r="P16">
            <v>1721.25</v>
          </cell>
          <cell r="Q16" t="str">
            <v>CACAMBA</v>
          </cell>
        </row>
        <row r="17">
          <cell r="B17">
            <v>10</v>
          </cell>
          <cell r="C17" t="str">
            <v>JJB-5826</v>
          </cell>
          <cell r="D17" t="str">
            <v>CACAMBA MB 1620</v>
          </cell>
          <cell r="E17" t="str">
            <v>MB</v>
          </cell>
          <cell r="F17" t="str">
            <v>DEBERT - FRANCISCA FERREIRA DA SILVA</v>
          </cell>
          <cell r="G17" t="str">
            <v>CESARIO LEITE DA CRUZ</v>
          </cell>
          <cell r="H17" t="str">
            <v>VERM.</v>
          </cell>
          <cell r="J17">
            <v>12</v>
          </cell>
          <cell r="M17" t="str">
            <v>PROCUÇÃO</v>
          </cell>
          <cell r="N17">
            <v>98</v>
          </cell>
          <cell r="O17">
            <v>278.8</v>
          </cell>
          <cell r="P17">
            <v>376.8</v>
          </cell>
          <cell r="Q17" t="str">
            <v>CACAMBA</v>
          </cell>
        </row>
        <row r="18">
          <cell r="B18">
            <v>11</v>
          </cell>
          <cell r="C18" t="str">
            <v>NHF-9780</v>
          </cell>
          <cell r="D18" t="str">
            <v>CACAMBA MB 1620</v>
          </cell>
          <cell r="E18" t="str">
            <v>MB</v>
          </cell>
          <cell r="F18" t="str">
            <v>FRANCISCO ROCHA</v>
          </cell>
          <cell r="G18" t="str">
            <v>VALDINAR MORAIS COSTA</v>
          </cell>
          <cell r="H18" t="str">
            <v>AZUL</v>
          </cell>
          <cell r="J18">
            <v>12</v>
          </cell>
          <cell r="N18">
            <v>172</v>
          </cell>
          <cell r="O18">
            <v>1231.03</v>
          </cell>
          <cell r="P18">
            <v>1403.03</v>
          </cell>
          <cell r="Q18" t="str">
            <v>CACAMBA</v>
          </cell>
        </row>
        <row r="19">
          <cell r="B19">
            <v>12</v>
          </cell>
          <cell r="C19" t="str">
            <v>MWC-4930</v>
          </cell>
          <cell r="D19" t="str">
            <v xml:space="preserve">CACAMBA FORD CARGO </v>
          </cell>
          <cell r="E19" t="str">
            <v>FORD</v>
          </cell>
          <cell r="F19" t="str">
            <v>JUNIOR BEZERRA</v>
          </cell>
          <cell r="G19" t="str">
            <v>JUNIOR BEZERRA</v>
          </cell>
          <cell r="H19" t="str">
            <v>BRANCA</v>
          </cell>
          <cell r="J19">
            <v>12</v>
          </cell>
          <cell r="N19">
            <v>63</v>
          </cell>
          <cell r="O19">
            <v>1730.2</v>
          </cell>
          <cell r="P19">
            <v>1793.2</v>
          </cell>
          <cell r="Q19" t="str">
            <v>CACAMBA</v>
          </cell>
        </row>
        <row r="20">
          <cell r="B20">
            <v>13</v>
          </cell>
          <cell r="C20" t="str">
            <v>LVQ-9410</v>
          </cell>
          <cell r="D20" t="str">
            <v>CACAMBA MB 1620</v>
          </cell>
          <cell r="E20" t="str">
            <v>MB</v>
          </cell>
          <cell r="F20" t="str">
            <v>DERBERT - DALTON DA COSTA ANDRADE</v>
          </cell>
          <cell r="G20" t="str">
            <v>BARTOLOMEU SOUSA</v>
          </cell>
          <cell r="H20" t="str">
            <v>VERM.</v>
          </cell>
          <cell r="I20" t="str">
            <v>TERESINA</v>
          </cell>
          <cell r="J20">
            <v>12</v>
          </cell>
          <cell r="K20" t="str">
            <v>(86)8852-5016</v>
          </cell>
          <cell r="L20">
            <v>39960</v>
          </cell>
          <cell r="M20" t="str">
            <v>PROCUÇÃO</v>
          </cell>
          <cell r="N20">
            <v>154</v>
          </cell>
          <cell r="O20">
            <v>785.15</v>
          </cell>
          <cell r="P20">
            <v>939.15</v>
          </cell>
          <cell r="Q20" t="str">
            <v>CACAMBA</v>
          </cell>
        </row>
        <row r="21">
          <cell r="B21">
            <v>14</v>
          </cell>
          <cell r="C21" t="str">
            <v>HOU-1744</v>
          </cell>
          <cell r="D21" t="str">
            <v>CACAMBA MB 1618</v>
          </cell>
          <cell r="E21" t="str">
            <v>MB</v>
          </cell>
          <cell r="F21" t="str">
            <v>DEBERT - RAIMUNDO NONATO LIMA SOARES</v>
          </cell>
          <cell r="G21" t="str">
            <v>RAFAEL BARROS SOARES</v>
          </cell>
          <cell r="H21" t="str">
            <v>VERDE</v>
          </cell>
          <cell r="I21" t="str">
            <v>TERESINA</v>
          </cell>
          <cell r="J21">
            <v>12</v>
          </cell>
          <cell r="L21">
            <v>39960</v>
          </cell>
          <cell r="M21" t="str">
            <v>PUXANDO MASSA</v>
          </cell>
          <cell r="N21">
            <v>182</v>
          </cell>
          <cell r="O21">
            <v>1812.2</v>
          </cell>
          <cell r="P21">
            <v>1994.2</v>
          </cell>
          <cell r="Q21" t="str">
            <v>CACAMBA</v>
          </cell>
        </row>
        <row r="22">
          <cell r="B22">
            <v>15</v>
          </cell>
          <cell r="C22" t="str">
            <v>HOM-0353</v>
          </cell>
          <cell r="D22" t="str">
            <v xml:space="preserve">CACAMBA MB 1518 </v>
          </cell>
          <cell r="E22" t="str">
            <v>MB</v>
          </cell>
          <cell r="F22" t="str">
            <v>DERBERT -</v>
          </cell>
          <cell r="G22" t="str">
            <v>PAULO ADRIANO PEREIRA CANDIDO</v>
          </cell>
          <cell r="H22" t="str">
            <v>BRANCA</v>
          </cell>
          <cell r="J22">
            <v>12</v>
          </cell>
          <cell r="M22" t="str">
            <v>PUXANDO MASSA</v>
          </cell>
          <cell r="N22">
            <v>200</v>
          </cell>
          <cell r="O22">
            <v>1463.7</v>
          </cell>
          <cell r="P22">
            <v>1663.7</v>
          </cell>
          <cell r="Q22" t="str">
            <v>CACAMBA</v>
          </cell>
        </row>
        <row r="23">
          <cell r="B23">
            <v>16</v>
          </cell>
          <cell r="C23" t="str">
            <v>JTE-2052</v>
          </cell>
          <cell r="D23" t="str">
            <v>CACAMBA MB 1517</v>
          </cell>
          <cell r="E23" t="str">
            <v>MB</v>
          </cell>
          <cell r="F23" t="str">
            <v>DEBERT - MARTINHO PAIXAO DE SOUSA FILHO</v>
          </cell>
          <cell r="G23" t="str">
            <v>MARTINHO PAIXAO DE SOUSA FILHO</v>
          </cell>
          <cell r="H23" t="str">
            <v>BRANCA</v>
          </cell>
          <cell r="I23" t="str">
            <v>TERESINA</v>
          </cell>
          <cell r="J23">
            <v>12</v>
          </cell>
          <cell r="L23">
            <v>39960</v>
          </cell>
          <cell r="M23" t="str">
            <v>PROCUÇÃO</v>
          </cell>
          <cell r="N23">
            <v>196</v>
          </cell>
          <cell r="O23">
            <v>971.7</v>
          </cell>
          <cell r="P23">
            <v>1167.7</v>
          </cell>
          <cell r="Q23" t="str">
            <v>CACAMBA</v>
          </cell>
        </row>
        <row r="24">
          <cell r="B24">
            <v>17</v>
          </cell>
          <cell r="C24" t="str">
            <v>NFT-3358</v>
          </cell>
          <cell r="D24" t="str">
            <v>CACAMBA VW 17.210</v>
          </cell>
          <cell r="E24" t="str">
            <v>VW</v>
          </cell>
          <cell r="F24" t="str">
            <v>ELIU ALVES DE SOUSA</v>
          </cell>
          <cell r="G24" t="str">
            <v>ELIU ALVES DE SOUSA</v>
          </cell>
          <cell r="H24" t="str">
            <v>BRANCA</v>
          </cell>
          <cell r="J24">
            <v>13</v>
          </cell>
          <cell r="N24">
            <v>112</v>
          </cell>
          <cell r="O24">
            <v>1346.85</v>
          </cell>
          <cell r="P24">
            <v>1458.85</v>
          </cell>
          <cell r="Q24" t="str">
            <v>CACAMBA</v>
          </cell>
        </row>
        <row r="25">
          <cell r="B25">
            <v>18</v>
          </cell>
          <cell r="C25" t="str">
            <v>LVH-5062</v>
          </cell>
          <cell r="D25" t="str">
            <v>CACAMBA VW 16.170</v>
          </cell>
          <cell r="E25" t="str">
            <v xml:space="preserve">VW </v>
          </cell>
          <cell r="F25" t="str">
            <v>PEDRO FERREIRA RIBEIRO</v>
          </cell>
          <cell r="G25" t="str">
            <v>EDSON MATOS ALVES JUNIOR</v>
          </cell>
          <cell r="H25" t="str">
            <v>BRANCA</v>
          </cell>
          <cell r="J25">
            <v>12</v>
          </cell>
          <cell r="N25">
            <v>98</v>
          </cell>
          <cell r="O25">
            <v>656</v>
          </cell>
          <cell r="P25">
            <v>754</v>
          </cell>
          <cell r="Q25" t="str">
            <v>CACAMBA</v>
          </cell>
        </row>
        <row r="26">
          <cell r="B26">
            <v>19</v>
          </cell>
          <cell r="C26" t="str">
            <v>JVB-6132</v>
          </cell>
          <cell r="D26" t="str">
            <v>CACAMBA VW.23220</v>
          </cell>
          <cell r="E26" t="str">
            <v>VW</v>
          </cell>
          <cell r="F26" t="str">
            <v>CONST.VALE DO PARUA</v>
          </cell>
          <cell r="G26" t="str">
            <v>ROMILDO MEIRIM PINHEIRO</v>
          </cell>
          <cell r="H26" t="str">
            <v>BRANCA</v>
          </cell>
          <cell r="J26">
            <v>12</v>
          </cell>
          <cell r="N26">
            <v>151</v>
          </cell>
          <cell r="O26">
            <v>1488.3</v>
          </cell>
          <cell r="P26">
            <v>1639.3</v>
          </cell>
          <cell r="Q26" t="str">
            <v>CACAMBA</v>
          </cell>
        </row>
        <row r="27">
          <cell r="B27">
            <v>20</v>
          </cell>
          <cell r="C27" t="str">
            <v>HPP-1502</v>
          </cell>
          <cell r="D27" t="str">
            <v>CACAMBA VW 23.210</v>
          </cell>
          <cell r="E27" t="str">
            <v>VW</v>
          </cell>
          <cell r="F27" t="str">
            <v>CONST.VALE DO PARUA</v>
          </cell>
          <cell r="G27" t="str">
            <v>FRANCISCO LUIS MEIRIM FILHO</v>
          </cell>
          <cell r="H27" t="str">
            <v>BRANCA</v>
          </cell>
          <cell r="J27">
            <v>12</v>
          </cell>
          <cell r="N27">
            <v>186</v>
          </cell>
          <cell r="O27">
            <v>1959.8</v>
          </cell>
          <cell r="P27">
            <v>2145.8000000000002</v>
          </cell>
          <cell r="Q27" t="str">
            <v>CACAMBA</v>
          </cell>
        </row>
        <row r="28">
          <cell r="B28">
            <v>21</v>
          </cell>
          <cell r="C28" t="str">
            <v>HOM-3049</v>
          </cell>
          <cell r="D28" t="str">
            <v>CACAMBA MB 1516</v>
          </cell>
          <cell r="E28" t="str">
            <v>MB</v>
          </cell>
          <cell r="F28" t="str">
            <v>ANTONIO DIOGO SOBRINHO</v>
          </cell>
          <cell r="G28" t="str">
            <v>ANTONIO DIOGO SOBRINHO</v>
          </cell>
          <cell r="H28" t="str">
            <v>AMARELA</v>
          </cell>
          <cell r="J28">
            <v>12</v>
          </cell>
          <cell r="N28">
            <v>165</v>
          </cell>
          <cell r="O28">
            <v>1677.09</v>
          </cell>
          <cell r="P28">
            <v>1842.09</v>
          </cell>
          <cell r="Q28" t="str">
            <v>CACAMBA</v>
          </cell>
        </row>
        <row r="29">
          <cell r="B29">
            <v>22</v>
          </cell>
          <cell r="C29" t="str">
            <v>CPR-3886</v>
          </cell>
          <cell r="D29" t="str">
            <v>MB 608</v>
          </cell>
          <cell r="E29" t="str">
            <v>MB</v>
          </cell>
          <cell r="F29" t="str">
            <v>BETO FELIX</v>
          </cell>
          <cell r="G29" t="str">
            <v>WANDENKOLK WACKY RODRIGUES SILVA</v>
          </cell>
          <cell r="H29" t="str">
            <v>AMARELA</v>
          </cell>
          <cell r="Q29" t="str">
            <v>APOIO</v>
          </cell>
        </row>
        <row r="30">
          <cell r="B30">
            <v>23</v>
          </cell>
          <cell r="C30" t="str">
            <v>KEZ-6155</v>
          </cell>
          <cell r="D30" t="str">
            <v>VAN SPRINTER</v>
          </cell>
          <cell r="E30" t="str">
            <v>SPRINTER</v>
          </cell>
          <cell r="F30" t="str">
            <v>FRANCISCO FRANKLIN SANTANA</v>
          </cell>
          <cell r="G30" t="str">
            <v>ALFRAN GUIMARAES SANTANA</v>
          </cell>
          <cell r="H30" t="str">
            <v>VERDE</v>
          </cell>
          <cell r="Q30" t="str">
            <v>TRANSP.PESSOAS</v>
          </cell>
        </row>
        <row r="31">
          <cell r="B31">
            <v>24</v>
          </cell>
          <cell r="C31" t="str">
            <v>HXB-2611</v>
          </cell>
          <cell r="D31" t="str">
            <v>MB 710</v>
          </cell>
          <cell r="E31" t="str">
            <v>MB</v>
          </cell>
          <cell r="F31" t="str">
            <v>GENIVAN PAULINO DE FREITAS</v>
          </cell>
          <cell r="G31" t="str">
            <v>GERALDO LIMA SILVA</v>
          </cell>
          <cell r="H31" t="str">
            <v>VERDE</v>
          </cell>
          <cell r="Q31" t="str">
            <v>APOIO</v>
          </cell>
        </row>
        <row r="32">
          <cell r="B32">
            <v>25</v>
          </cell>
          <cell r="C32" t="str">
            <v>F 930</v>
          </cell>
          <cell r="D32" t="str">
            <v>MOTO NIVELADOURA (PATROL)</v>
          </cell>
          <cell r="E32" t="str">
            <v>VOLVO</v>
          </cell>
          <cell r="F32" t="str">
            <v>TERCAM</v>
          </cell>
          <cell r="G32" t="str">
            <v>FERNANDO OLIVEIRA DE LIMA</v>
          </cell>
          <cell r="H32" t="str">
            <v>DEFAUT</v>
          </cell>
          <cell r="Q32" t="str">
            <v>MAQUINA</v>
          </cell>
        </row>
        <row r="33">
          <cell r="B33">
            <v>26</v>
          </cell>
          <cell r="C33" t="str">
            <v>120 H</v>
          </cell>
          <cell r="D33" t="str">
            <v>MOTO NIVELADOURA (PATROL)</v>
          </cell>
          <cell r="E33" t="str">
            <v>CARTEPILLAR</v>
          </cell>
          <cell r="F33" t="str">
            <v>DELTA CONST.</v>
          </cell>
          <cell r="G33" t="str">
            <v>RENILDO OLIVEIRA DE CARVALHO (RATO)</v>
          </cell>
          <cell r="H33" t="str">
            <v>DEFAUT</v>
          </cell>
          <cell r="Q33" t="str">
            <v>MAQUINA</v>
          </cell>
        </row>
        <row r="34">
          <cell r="B34">
            <v>27</v>
          </cell>
          <cell r="C34" t="str">
            <v>HL 740-7</v>
          </cell>
          <cell r="D34" t="str">
            <v>PA MECANICA (CARREGADEIRA)</v>
          </cell>
          <cell r="E34" t="str">
            <v>HYUNDAI</v>
          </cell>
          <cell r="F34" t="str">
            <v>FABIO RIVELINO</v>
          </cell>
          <cell r="G34" t="str">
            <v>FRANCISCO DE ASSIS MOREIRA FERNANDES</v>
          </cell>
          <cell r="H34" t="str">
            <v>DEFAUT</v>
          </cell>
          <cell r="Q34" t="str">
            <v>MAQUINA</v>
          </cell>
        </row>
        <row r="35">
          <cell r="B35">
            <v>28</v>
          </cell>
          <cell r="C35" t="str">
            <v>W 20</v>
          </cell>
          <cell r="D35" t="str">
            <v>PA MECANICA (CARREGADEIRA)</v>
          </cell>
          <cell r="E35" t="str">
            <v>CASE</v>
          </cell>
          <cell r="F35" t="str">
            <v>DAGOBERTO</v>
          </cell>
          <cell r="G35" t="str">
            <v>ANTONIO SILVA</v>
          </cell>
          <cell r="H35" t="str">
            <v>DEFAUT</v>
          </cell>
          <cell r="Q35" t="str">
            <v>MAQUINA</v>
          </cell>
        </row>
        <row r="36">
          <cell r="B36">
            <v>29</v>
          </cell>
          <cell r="C36" t="str">
            <v>XS 120 FD</v>
          </cell>
          <cell r="D36" t="str">
            <v xml:space="preserve">ROLO COMPACTADOR </v>
          </cell>
          <cell r="E36">
            <v>29</v>
          </cell>
          <cell r="F36" t="str">
            <v>TERCAM</v>
          </cell>
          <cell r="G36" t="str">
            <v>NILSON ARUCHE PEREIRA</v>
          </cell>
          <cell r="H36" t="str">
            <v>DEFAUT</v>
          </cell>
          <cell r="I36" t="str">
            <v>SÃO LUIS</v>
          </cell>
          <cell r="Q36" t="str">
            <v>MAQUINA</v>
          </cell>
        </row>
        <row r="37">
          <cell r="B37">
            <v>30</v>
          </cell>
          <cell r="C37" t="str">
            <v>XS 120 DP</v>
          </cell>
          <cell r="D37" t="str">
            <v xml:space="preserve">ROLO COMPACTADOR </v>
          </cell>
          <cell r="E37">
            <v>30</v>
          </cell>
          <cell r="F37" t="str">
            <v>TERCAM</v>
          </cell>
          <cell r="G37" t="str">
            <v>ADEILSON COSTA</v>
          </cell>
          <cell r="H37" t="str">
            <v>DEFAUT</v>
          </cell>
          <cell r="I37" t="str">
            <v>SÃO LUIS</v>
          </cell>
          <cell r="Q37" t="str">
            <v>MAQUINA</v>
          </cell>
        </row>
        <row r="38">
          <cell r="B38">
            <v>31</v>
          </cell>
          <cell r="C38" t="str">
            <v>MYM-2926</v>
          </cell>
          <cell r="D38" t="str">
            <v>F-4000 (MELOSA)</v>
          </cell>
          <cell r="E38" t="str">
            <v>FORD</v>
          </cell>
          <cell r="F38" t="str">
            <v>LOMACON</v>
          </cell>
          <cell r="G38" t="str">
            <v>JUSTINO MARTINS RABELO</v>
          </cell>
          <cell r="H38" t="str">
            <v>VERM.</v>
          </cell>
          <cell r="Q38" t="str">
            <v>APOIO</v>
          </cell>
        </row>
        <row r="39">
          <cell r="B39">
            <v>32</v>
          </cell>
          <cell r="C39" t="str">
            <v>EC 210 BLC</v>
          </cell>
          <cell r="D39" t="str">
            <v>ESCAVADEIRA</v>
          </cell>
          <cell r="E39" t="str">
            <v>VOLVO</v>
          </cell>
          <cell r="F39" t="str">
            <v>BACABAL-MA</v>
          </cell>
          <cell r="G39" t="str">
            <v>LADISLAU</v>
          </cell>
          <cell r="H39" t="str">
            <v>DEFAUT</v>
          </cell>
          <cell r="I39" t="str">
            <v>STA.LUZIA DO PARUA</v>
          </cell>
          <cell r="Q39" t="str">
            <v>MAQUINA</v>
          </cell>
        </row>
        <row r="40">
          <cell r="B40">
            <v>33</v>
          </cell>
          <cell r="C40" t="str">
            <v>EC 210 LC-7</v>
          </cell>
          <cell r="D40" t="str">
            <v>ESCAVADEIRA</v>
          </cell>
          <cell r="E40" t="str">
            <v>HYUNDAI</v>
          </cell>
          <cell r="F40" t="str">
            <v>FABIO RIVELINO</v>
          </cell>
          <cell r="G40" t="str">
            <v>GEARDE CAMPELO PEREIRA</v>
          </cell>
          <cell r="H40" t="str">
            <v>DEFAUT</v>
          </cell>
          <cell r="Q40" t="str">
            <v>MAQUINA</v>
          </cell>
        </row>
        <row r="41">
          <cell r="B41">
            <v>34</v>
          </cell>
          <cell r="C41" t="str">
            <v>D 6 D</v>
          </cell>
          <cell r="D41" t="str">
            <v xml:space="preserve">TRATOR DE ESTEIRA </v>
          </cell>
          <cell r="E41" t="str">
            <v>CARTEPILLAR</v>
          </cell>
          <cell r="F41" t="str">
            <v>TERCAM</v>
          </cell>
          <cell r="G41" t="str">
            <v>JOSE RIBAMAR DOS SANTOS</v>
          </cell>
          <cell r="H41" t="str">
            <v>DEFAUT</v>
          </cell>
          <cell r="I41" t="str">
            <v>SÃO LUIS</v>
          </cell>
          <cell r="Q41" t="str">
            <v>MAQUINA</v>
          </cell>
        </row>
        <row r="42">
          <cell r="B42">
            <v>35</v>
          </cell>
          <cell r="C42" t="str">
            <v>D 6 E</v>
          </cell>
          <cell r="D42" t="str">
            <v xml:space="preserve">TRATOR DE ESTEIRA </v>
          </cell>
          <cell r="E42" t="str">
            <v>CARTEPILLAR</v>
          </cell>
          <cell r="F42" t="str">
            <v>JOAO TEOFILO PEREIRA BARROS</v>
          </cell>
          <cell r="G42" t="str">
            <v>EDVALDO MORAIS DA FONSECA</v>
          </cell>
          <cell r="H42" t="str">
            <v>DEFAUT</v>
          </cell>
          <cell r="I42" t="str">
            <v>CAMPINA GRANDE</v>
          </cell>
          <cell r="Q42" t="str">
            <v>MAQUINA</v>
          </cell>
        </row>
        <row r="43">
          <cell r="B43">
            <v>36</v>
          </cell>
          <cell r="C43" t="str">
            <v>HWR-6438</v>
          </cell>
          <cell r="D43" t="str">
            <v xml:space="preserve">CACAMBA MB 1620 </v>
          </cell>
          <cell r="E43" t="str">
            <v>MB</v>
          </cell>
          <cell r="F43" t="str">
            <v>DERBERT - MIGUEL DE OLIVEIRA LIMA</v>
          </cell>
          <cell r="G43" t="str">
            <v>JOSE ISAIAS NETO (MIMI)</v>
          </cell>
          <cell r="H43" t="str">
            <v>BRANCA</v>
          </cell>
          <cell r="I43" t="str">
            <v>TERESINA</v>
          </cell>
          <cell r="J43">
            <v>12</v>
          </cell>
          <cell r="M43" t="str">
            <v>PROCUÇÃO</v>
          </cell>
          <cell r="N43">
            <v>112</v>
          </cell>
          <cell r="O43">
            <v>1166.45</v>
          </cell>
          <cell r="P43">
            <v>1278.45</v>
          </cell>
          <cell r="Q43" t="str">
            <v>CACAMBA</v>
          </cell>
        </row>
        <row r="44">
          <cell r="B44">
            <v>37</v>
          </cell>
          <cell r="C44" t="str">
            <v>NMQ-3019</v>
          </cell>
          <cell r="D44" t="str">
            <v>CACAMBA VW 24.220</v>
          </cell>
          <cell r="E44" t="str">
            <v>VW</v>
          </cell>
          <cell r="F44" t="str">
            <v>DAGOBERTO (SANTA INES)</v>
          </cell>
          <cell r="G44" t="str">
            <v>JOAO CARLOS ARAUJO</v>
          </cell>
          <cell r="H44" t="str">
            <v>BRANCA</v>
          </cell>
          <cell r="I44" t="str">
            <v>SANTA INES-MA</v>
          </cell>
          <cell r="J44">
            <v>12</v>
          </cell>
          <cell r="N44">
            <v>172</v>
          </cell>
          <cell r="O44">
            <v>2455.9</v>
          </cell>
          <cell r="P44">
            <v>2627.9</v>
          </cell>
          <cell r="Q44" t="str">
            <v>CACAMBA</v>
          </cell>
        </row>
        <row r="45">
          <cell r="B45">
            <v>38</v>
          </cell>
          <cell r="C45" t="str">
            <v>HOM-6565</v>
          </cell>
          <cell r="D45" t="str">
            <v>CACAMBA FORD CARGO 1517</v>
          </cell>
          <cell r="E45" t="str">
            <v>FORD</v>
          </cell>
          <cell r="F45" t="str">
            <v>SEBASTIAO NUNES RENOVATO</v>
          </cell>
          <cell r="G45" t="str">
            <v>SEBASTIAO NUNES RENOVATO</v>
          </cell>
          <cell r="H45" t="str">
            <v>BEGE</v>
          </cell>
          <cell r="J45">
            <v>13</v>
          </cell>
          <cell r="N45">
            <v>123</v>
          </cell>
          <cell r="O45">
            <v>1376.95</v>
          </cell>
          <cell r="P45">
            <v>1499.95</v>
          </cell>
          <cell r="Q45" t="str">
            <v>CACAMBA</v>
          </cell>
        </row>
        <row r="46">
          <cell r="B46">
            <v>39</v>
          </cell>
          <cell r="C46" t="str">
            <v>HPN-5693</v>
          </cell>
          <cell r="D46" t="str">
            <v>BESTA</v>
          </cell>
          <cell r="E46" t="str">
            <v>KIA</v>
          </cell>
          <cell r="F46" t="str">
            <v>WILSON NUNES SOARES</v>
          </cell>
          <cell r="G46" t="str">
            <v>WILSON NUNES SOARES</v>
          </cell>
          <cell r="H46" t="str">
            <v>AZUL</v>
          </cell>
          <cell r="Q46" t="str">
            <v>TRANSP.PESSOAS</v>
          </cell>
        </row>
        <row r="47">
          <cell r="B47">
            <v>40</v>
          </cell>
          <cell r="C47" t="str">
            <v>KHW-5296</v>
          </cell>
          <cell r="D47" t="str">
            <v xml:space="preserve">KOMBI </v>
          </cell>
          <cell r="E47" t="str">
            <v>VW</v>
          </cell>
          <cell r="F47" t="str">
            <v>LIDER RENTECAR (ADERALDO JR)</v>
          </cell>
          <cell r="G47" t="str">
            <v>FRANCISCO CANUTO</v>
          </cell>
          <cell r="H47" t="str">
            <v>BRANCA</v>
          </cell>
          <cell r="I47" t="str">
            <v>RECIFE</v>
          </cell>
          <cell r="Q47" t="str">
            <v>APOIO</v>
          </cell>
        </row>
        <row r="48">
          <cell r="B48">
            <v>41</v>
          </cell>
          <cell r="C48" t="str">
            <v>KKC-8215</v>
          </cell>
          <cell r="D48" t="str">
            <v xml:space="preserve">KOMBI </v>
          </cell>
          <cell r="E48" t="str">
            <v>VW</v>
          </cell>
          <cell r="F48" t="str">
            <v>LIDER RENTECAR (ADERALDO JR)</v>
          </cell>
          <cell r="G48" t="str">
            <v>FRANCISCO CANUTO</v>
          </cell>
          <cell r="H48" t="str">
            <v>BRANCA</v>
          </cell>
          <cell r="I48" t="str">
            <v>RECIFE</v>
          </cell>
          <cell r="Q48" t="str">
            <v>APOIO</v>
          </cell>
        </row>
        <row r="49">
          <cell r="B49">
            <v>42</v>
          </cell>
          <cell r="C49" t="str">
            <v>NHL-5249</v>
          </cell>
          <cell r="D49" t="str">
            <v>SAVEIRO</v>
          </cell>
          <cell r="E49" t="str">
            <v>VW</v>
          </cell>
          <cell r="F49" t="str">
            <v>DELTA CONST. (ENC.FCO DE ASSIS CARV.)</v>
          </cell>
          <cell r="G49" t="str">
            <v>ENC.PAV.III FRANCISCO DE ASSIS CARV.</v>
          </cell>
          <cell r="H49" t="str">
            <v>PRATA</v>
          </cell>
          <cell r="Q49" t="str">
            <v>AUTOMOVEL</v>
          </cell>
        </row>
        <row r="50">
          <cell r="B50">
            <v>43</v>
          </cell>
          <cell r="C50" t="str">
            <v>NHH-8603</v>
          </cell>
          <cell r="D50" t="str">
            <v>F-4000</v>
          </cell>
          <cell r="E50" t="str">
            <v>FORD</v>
          </cell>
          <cell r="F50">
            <v>43</v>
          </cell>
          <cell r="G50">
            <v>43</v>
          </cell>
          <cell r="H50">
            <v>43</v>
          </cell>
          <cell r="Q50" t="str">
            <v>APOIO</v>
          </cell>
        </row>
        <row r="51">
          <cell r="B51">
            <v>44</v>
          </cell>
          <cell r="C51" t="str">
            <v>TRATOR (ALUG)</v>
          </cell>
          <cell r="D51" t="str">
            <v>TRATOR ROCADEIRA 1</v>
          </cell>
          <cell r="E51" t="str">
            <v>VALMET</v>
          </cell>
          <cell r="F51" t="str">
            <v>ALUGADO</v>
          </cell>
          <cell r="G51" t="str">
            <v>MARCONE</v>
          </cell>
          <cell r="H51">
            <v>44</v>
          </cell>
          <cell r="Q51" t="str">
            <v>MAQUINA</v>
          </cell>
        </row>
        <row r="52">
          <cell r="B52">
            <v>45</v>
          </cell>
          <cell r="C52">
            <v>31030</v>
          </cell>
          <cell r="D52" t="str">
            <v>TRATOR ROCADEIRA 2</v>
          </cell>
          <cell r="E52" t="str">
            <v>VALMET</v>
          </cell>
          <cell r="F52" t="str">
            <v>DELTA CONST.</v>
          </cell>
          <cell r="G52" t="str">
            <v xml:space="preserve">FRANCISCO DE ASSIS  </v>
          </cell>
          <cell r="H52" t="str">
            <v>DEFAUT</v>
          </cell>
          <cell r="Q52" t="str">
            <v>MAQUINA</v>
          </cell>
        </row>
        <row r="53">
          <cell r="B53">
            <v>46</v>
          </cell>
          <cell r="C53" t="str">
            <v>KJZ-4268 (5036)</v>
          </cell>
          <cell r="D53" t="str">
            <v>CACAMBA MB 1620</v>
          </cell>
          <cell r="E53" t="str">
            <v>MB</v>
          </cell>
          <cell r="F53" t="str">
            <v>DELTA CONST.</v>
          </cell>
          <cell r="G53" t="str">
            <v>BIGODE</v>
          </cell>
          <cell r="H53">
            <v>46</v>
          </cell>
          <cell r="J53">
            <v>0</v>
          </cell>
          <cell r="O53">
            <v>580.15</v>
          </cell>
          <cell r="P53">
            <v>580.15</v>
          </cell>
          <cell r="Q53" t="str">
            <v>CACAMBA</v>
          </cell>
        </row>
        <row r="54">
          <cell r="B54">
            <v>47</v>
          </cell>
          <cell r="C54" t="str">
            <v>JTJ-6700</v>
          </cell>
          <cell r="D54" t="str">
            <v>PRANCHA TITAN 18.310</v>
          </cell>
          <cell r="E54" t="str">
            <v>TITAN</v>
          </cell>
          <cell r="F54" t="str">
            <v>CONSTR. VALE DO PARUÁ (SR. BACABAL)</v>
          </cell>
          <cell r="G54" t="str">
            <v>CONST. VALE DO PARUÁ</v>
          </cell>
          <cell r="H54">
            <v>47</v>
          </cell>
          <cell r="Q54" t="str">
            <v>MAQUINA</v>
          </cell>
        </row>
        <row r="55">
          <cell r="B55">
            <v>48</v>
          </cell>
          <cell r="C55" t="str">
            <v>KWH-5296</v>
          </cell>
          <cell r="D55" t="str">
            <v xml:space="preserve">KOMBI </v>
          </cell>
          <cell r="E55" t="str">
            <v>VW</v>
          </cell>
          <cell r="F55">
            <v>48</v>
          </cell>
          <cell r="G55">
            <v>48</v>
          </cell>
          <cell r="H55">
            <v>48</v>
          </cell>
          <cell r="Q55" t="str">
            <v>APOIO</v>
          </cell>
        </row>
        <row r="56">
          <cell r="B56">
            <v>49</v>
          </cell>
          <cell r="C56" t="str">
            <v>KGF-9365</v>
          </cell>
          <cell r="D56" t="str">
            <v xml:space="preserve">PRANCHA </v>
          </cell>
          <cell r="E56">
            <v>49</v>
          </cell>
          <cell r="F56">
            <v>49</v>
          </cell>
          <cell r="G56">
            <v>49</v>
          </cell>
          <cell r="H56">
            <v>49</v>
          </cell>
          <cell r="Q56" t="str">
            <v>MAQUINA</v>
          </cell>
        </row>
        <row r="57">
          <cell r="B57">
            <v>50</v>
          </cell>
          <cell r="C57" t="str">
            <v>KHW-2996</v>
          </cell>
          <cell r="D57" t="str">
            <v xml:space="preserve">KOMBI </v>
          </cell>
          <cell r="E57" t="str">
            <v>VW</v>
          </cell>
          <cell r="F57">
            <v>50</v>
          </cell>
          <cell r="G57" t="str">
            <v>FRANCISCO CANUTO</v>
          </cell>
          <cell r="H57">
            <v>50</v>
          </cell>
          <cell r="Q57" t="str">
            <v>APOIO</v>
          </cell>
        </row>
        <row r="58">
          <cell r="B58">
            <v>51</v>
          </cell>
          <cell r="C58" t="str">
            <v>NRA-9721</v>
          </cell>
          <cell r="D58" t="str">
            <v>GOL</v>
          </cell>
          <cell r="E58" t="str">
            <v>VW</v>
          </cell>
          <cell r="F58" t="str">
            <v>ENG.DANIEL VASCONCELOS</v>
          </cell>
          <cell r="G58" t="str">
            <v>DELTA CONST.</v>
          </cell>
          <cell r="H58">
            <v>51</v>
          </cell>
          <cell r="Q58" t="str">
            <v>AUTOMOVEL</v>
          </cell>
        </row>
        <row r="59">
          <cell r="B59">
            <v>52</v>
          </cell>
          <cell r="C59" t="str">
            <v>KKQ-1924</v>
          </cell>
          <cell r="D59" t="str">
            <v>S-10</v>
          </cell>
          <cell r="E59" t="str">
            <v>GM</v>
          </cell>
          <cell r="F59" t="str">
            <v>CONSULTORIA E REPRESENTAÇÃO</v>
          </cell>
          <cell r="G59" t="str">
            <v>CONSULTORIA E REPRESENTAÇÃO</v>
          </cell>
          <cell r="H59">
            <v>52</v>
          </cell>
          <cell r="Q59" t="str">
            <v>APOIO</v>
          </cell>
        </row>
        <row r="60">
          <cell r="B60">
            <v>53</v>
          </cell>
          <cell r="C60" t="str">
            <v>HQE-2026</v>
          </cell>
          <cell r="D60" t="str">
            <v>GOL</v>
          </cell>
          <cell r="E60" t="str">
            <v>VW</v>
          </cell>
          <cell r="F60" t="str">
            <v>ALBERTO TOPOGRAFO</v>
          </cell>
          <cell r="G60" t="str">
            <v>ALBERTO TOPOGRAFO</v>
          </cell>
          <cell r="H60">
            <v>53</v>
          </cell>
          <cell r="Q60" t="str">
            <v>AUTOMOVEL</v>
          </cell>
        </row>
        <row r="61">
          <cell r="B61">
            <v>54</v>
          </cell>
          <cell r="C61" t="str">
            <v>KLW-3503</v>
          </cell>
          <cell r="D61" t="str">
            <v xml:space="preserve">KOMBI </v>
          </cell>
          <cell r="E61" t="str">
            <v>VW</v>
          </cell>
          <cell r="F61" t="str">
            <v>DESCONHECIDO</v>
          </cell>
          <cell r="G61" t="str">
            <v>RAIMUNDO</v>
          </cell>
          <cell r="H61">
            <v>54</v>
          </cell>
          <cell r="Q61" t="str">
            <v>APOIO</v>
          </cell>
        </row>
        <row r="62">
          <cell r="B62">
            <v>55</v>
          </cell>
          <cell r="C62" t="str">
            <v>PC 200 EC-21</v>
          </cell>
          <cell r="D62" t="str">
            <v>ESCAVADEIRA</v>
          </cell>
          <cell r="E62" t="str">
            <v>KOMATSU</v>
          </cell>
          <cell r="F62" t="str">
            <v>JOAO TEOFILO PEREIRA BARROS(LORIN)</v>
          </cell>
          <cell r="G62" t="str">
            <v>RUBENS BEZERRA DA SILVA</v>
          </cell>
          <cell r="H62" t="str">
            <v>DEFAUT</v>
          </cell>
          <cell r="I62" t="str">
            <v>CAMPINA GRANDE</v>
          </cell>
          <cell r="Q62" t="str">
            <v>MAQUINA</v>
          </cell>
        </row>
        <row r="63">
          <cell r="B63">
            <v>56</v>
          </cell>
          <cell r="C63" t="str">
            <v>HQA-8565</v>
          </cell>
          <cell r="D63" t="str">
            <v>PALIO</v>
          </cell>
          <cell r="E63" t="str">
            <v>FIAT</v>
          </cell>
          <cell r="F63" t="str">
            <v>CONSULTORIA E REPRESENTAÇÃO</v>
          </cell>
          <cell r="G63" t="str">
            <v>CONSULTORIA E REPRESENTAÇÃO</v>
          </cell>
          <cell r="H63">
            <v>56</v>
          </cell>
          <cell r="Q63" t="str">
            <v>AUTOMOVEL</v>
          </cell>
        </row>
        <row r="64">
          <cell r="B64">
            <v>57</v>
          </cell>
          <cell r="C64" t="str">
            <v>HPL-4168</v>
          </cell>
          <cell r="D64" t="str">
            <v>VAN SPRINTER</v>
          </cell>
          <cell r="E64" t="str">
            <v>BESTA</v>
          </cell>
          <cell r="F64" t="str">
            <v>EMERGENCIA</v>
          </cell>
          <cell r="G64">
            <v>57</v>
          </cell>
          <cell r="H64">
            <v>57</v>
          </cell>
          <cell r="Q64" t="str">
            <v>TRANSP.PESSOAS</v>
          </cell>
        </row>
        <row r="65">
          <cell r="B65">
            <v>58</v>
          </cell>
          <cell r="C65" t="str">
            <v>AQD-5321</v>
          </cell>
          <cell r="D65" t="str">
            <v>GOL</v>
          </cell>
          <cell r="E65" t="str">
            <v>VW</v>
          </cell>
          <cell r="F65" t="str">
            <v>DELTA CONST.ENC.ADM.PEDRO ROGERIO</v>
          </cell>
          <cell r="G65" t="str">
            <v>ENC.ADM.PEDRO ROGERIO</v>
          </cell>
          <cell r="H65">
            <v>58</v>
          </cell>
          <cell r="Q65" t="str">
            <v>AUTOMOVEL</v>
          </cell>
        </row>
        <row r="66">
          <cell r="B66">
            <v>59</v>
          </cell>
          <cell r="C66" t="str">
            <v>HPL-4148</v>
          </cell>
          <cell r="D66" t="str">
            <v>BESTA</v>
          </cell>
          <cell r="E66" t="str">
            <v>H-100</v>
          </cell>
          <cell r="F66" t="str">
            <v>FRANCISCO FRANKLIN SANTANA</v>
          </cell>
          <cell r="G66" t="str">
            <v>FRANCISCO FRANKLIN SANTANA</v>
          </cell>
          <cell r="H66" t="str">
            <v>PRATA</v>
          </cell>
          <cell r="I66" t="str">
            <v>COROATÁ</v>
          </cell>
          <cell r="Q66" t="str">
            <v>TRANSP.PESSOAS</v>
          </cell>
        </row>
        <row r="67">
          <cell r="B67">
            <v>60</v>
          </cell>
          <cell r="C67" t="str">
            <v>MVM-9092</v>
          </cell>
          <cell r="D67" t="str">
            <v>CAMINHAO D-11000</v>
          </cell>
          <cell r="E67" t="str">
            <v>GM</v>
          </cell>
          <cell r="F67" t="str">
            <v>BETO FELIX</v>
          </cell>
          <cell r="G67" t="str">
            <v>ANTONIO SOARES DA SILVA</v>
          </cell>
          <cell r="H67" t="str">
            <v>BRANCA</v>
          </cell>
          <cell r="I67" t="str">
            <v>CAXIAS-MA</v>
          </cell>
          <cell r="Q67" t="str">
            <v>APOIO</v>
          </cell>
        </row>
        <row r="68">
          <cell r="B68">
            <v>61</v>
          </cell>
          <cell r="C68" t="str">
            <v>MHA-8953</v>
          </cell>
          <cell r="D68" t="str">
            <v>F-4000</v>
          </cell>
          <cell r="E68" t="str">
            <v>FORD</v>
          </cell>
          <cell r="F68" t="str">
            <v>FRANCISCA OLIVEIRA BARROS</v>
          </cell>
          <cell r="G68" t="str">
            <v>RAIMUNDO LOPES DA SILVA</v>
          </cell>
          <cell r="H68" t="str">
            <v>VERDE</v>
          </cell>
          <cell r="I68" t="str">
            <v>ALTO ALEGRE</v>
          </cell>
          <cell r="Q68" t="str">
            <v>APOIO</v>
          </cell>
        </row>
        <row r="69">
          <cell r="B69">
            <v>62</v>
          </cell>
          <cell r="C69" t="str">
            <v>JUT-4482</v>
          </cell>
          <cell r="D69" t="str">
            <v>CACAMBA VW 23.220</v>
          </cell>
          <cell r="E69" t="str">
            <v>VW</v>
          </cell>
          <cell r="F69" t="str">
            <v>PEDRO FERREIRA RIBEIRO</v>
          </cell>
          <cell r="G69" t="str">
            <v>PAULO CESAR FAGUNDES RIBEIRO</v>
          </cell>
          <cell r="H69" t="str">
            <v>AMARELA</v>
          </cell>
          <cell r="I69" t="str">
            <v>TERESINA</v>
          </cell>
          <cell r="J69">
            <v>13</v>
          </cell>
          <cell r="L69">
            <v>39960</v>
          </cell>
          <cell r="N69">
            <v>14</v>
          </cell>
          <cell r="O69">
            <v>289.05</v>
          </cell>
          <cell r="P69">
            <v>303.05</v>
          </cell>
          <cell r="Q69" t="str">
            <v>CACAMBA</v>
          </cell>
        </row>
        <row r="70">
          <cell r="B70">
            <v>63</v>
          </cell>
          <cell r="C70" t="str">
            <v>NHJ-7342</v>
          </cell>
          <cell r="D70" t="str">
            <v>VAN</v>
          </cell>
          <cell r="E70" t="str">
            <v>BESTA</v>
          </cell>
          <cell r="F70" t="str">
            <v>WILSON</v>
          </cell>
          <cell r="G70" t="str">
            <v>WILSON</v>
          </cell>
          <cell r="H70">
            <v>63</v>
          </cell>
          <cell r="Q70" t="str">
            <v>TRANSP.PESSOAS</v>
          </cell>
        </row>
        <row r="71">
          <cell r="B71">
            <v>64</v>
          </cell>
          <cell r="C71" t="str">
            <v>LVO-0110</v>
          </cell>
          <cell r="D71" t="str">
            <v>ONIBUS</v>
          </cell>
          <cell r="E71" t="str">
            <v>MB 366</v>
          </cell>
          <cell r="F71" t="str">
            <v>A F DA SILVA CONTRUCOES</v>
          </cell>
          <cell r="G71" t="str">
            <v>CESAR GOMES LOPES</v>
          </cell>
          <cell r="H71" t="str">
            <v>BRANCA</v>
          </cell>
          <cell r="I71" t="str">
            <v>SANTA INES-MA</v>
          </cell>
          <cell r="K71" t="str">
            <v>(99)9136-0316</v>
          </cell>
          <cell r="Q71" t="str">
            <v>TRANSP.PESSOAS</v>
          </cell>
        </row>
        <row r="72">
          <cell r="B72">
            <v>65</v>
          </cell>
          <cell r="C72" t="str">
            <v>AQQ-5442</v>
          </cell>
          <cell r="D72" t="str">
            <v>SAVEIRO</v>
          </cell>
          <cell r="E72" t="str">
            <v>VW</v>
          </cell>
          <cell r="F72" t="str">
            <v>DELTA ( SANTA INES)</v>
          </cell>
          <cell r="G72" t="str">
            <v>ANDRÉ (TÉCNICO SEGURANÇA)</v>
          </cell>
          <cell r="H72" t="str">
            <v>PRATA</v>
          </cell>
          <cell r="I72" t="str">
            <v>SANTA INES-MA</v>
          </cell>
          <cell r="Q72" t="str">
            <v>AUTOMOVEL</v>
          </cell>
        </row>
        <row r="73">
          <cell r="B73">
            <v>66</v>
          </cell>
          <cell r="C73" t="str">
            <v>KLB-7828</v>
          </cell>
          <cell r="D73" t="str">
            <v>HYLUX</v>
          </cell>
          <cell r="E73" t="str">
            <v>TOYOTA</v>
          </cell>
          <cell r="F73" t="str">
            <v>SAVIO (PERNAMUCO)</v>
          </cell>
          <cell r="G73" t="str">
            <v>SAVIO (PERNAMUCO)</v>
          </cell>
          <cell r="H73" t="str">
            <v>PRETA</v>
          </cell>
          <cell r="I73" t="str">
            <v>PERITORÓ - MA</v>
          </cell>
          <cell r="Q73" t="str">
            <v>APOIO</v>
          </cell>
        </row>
        <row r="74">
          <cell r="B74">
            <v>67</v>
          </cell>
          <cell r="C74" t="str">
            <v>BLO-9542</v>
          </cell>
          <cell r="D74" t="str">
            <v>D-20</v>
          </cell>
          <cell r="E74" t="str">
            <v>GM</v>
          </cell>
          <cell r="F74" t="str">
            <v>JOAO TEOFILO PEREIRA BARROS(LORIN)</v>
          </cell>
          <cell r="G74" t="str">
            <v>JOAO TEOFILO PEREIRA BARROS(LORIN)</v>
          </cell>
          <cell r="H74" t="str">
            <v>VERDE</v>
          </cell>
          <cell r="I74" t="str">
            <v>CAMPINA GRANDE</v>
          </cell>
          <cell r="Q74" t="str">
            <v>APOIO</v>
          </cell>
        </row>
        <row r="75">
          <cell r="B75">
            <v>68</v>
          </cell>
          <cell r="C75" t="str">
            <v>AGQ-6802</v>
          </cell>
          <cell r="D75" t="str">
            <v>CAMINHAO MB (MELOSA)</v>
          </cell>
          <cell r="E75" t="str">
            <v>MB</v>
          </cell>
          <cell r="F75" t="str">
            <v xml:space="preserve">TERCAM  </v>
          </cell>
          <cell r="G75" t="str">
            <v>JOAO BATISTA RODRIGUES PEREIRA</v>
          </cell>
          <cell r="H75" t="str">
            <v>AMARELA</v>
          </cell>
          <cell r="L75">
            <v>39968</v>
          </cell>
          <cell r="Q75" t="str">
            <v>APOIO</v>
          </cell>
        </row>
        <row r="76">
          <cell r="B76">
            <v>69</v>
          </cell>
          <cell r="C76" t="str">
            <v>LVX-8753</v>
          </cell>
          <cell r="D76" t="str">
            <v>CAÇAMBAO T-360</v>
          </cell>
          <cell r="E76" t="str">
            <v>SCANIA</v>
          </cell>
          <cell r="F76" t="str">
            <v>FRANCISCO EDUARDO MENDES SOARES</v>
          </cell>
          <cell r="G76" t="str">
            <v>SERGIO VITORIO DO NASCIMENTO FILHO</v>
          </cell>
          <cell r="H76" t="str">
            <v>BRANCA</v>
          </cell>
          <cell r="I76" t="str">
            <v>TERESINA</v>
          </cell>
          <cell r="J76">
            <v>25</v>
          </cell>
          <cell r="L76">
            <v>39969</v>
          </cell>
          <cell r="M76" t="str">
            <v>PUXANDO BRITA</v>
          </cell>
          <cell r="Q76" t="str">
            <v>CAÇAMBAO</v>
          </cell>
        </row>
        <row r="77">
          <cell r="B77">
            <v>70</v>
          </cell>
          <cell r="C77" t="str">
            <v>HUH-8718</v>
          </cell>
          <cell r="D77" t="str">
            <v>CAÇAMBAO NL-12</v>
          </cell>
          <cell r="E77" t="str">
            <v>VOLVO</v>
          </cell>
          <cell r="F77" t="str">
            <v>DEBERT - G.A.DE CARVALHO</v>
          </cell>
          <cell r="G77" t="str">
            <v>JARBAS DE SOUSA RODRIGUES</v>
          </cell>
          <cell r="H77" t="str">
            <v>BRANCA</v>
          </cell>
          <cell r="I77" t="str">
            <v>TERESINA</v>
          </cell>
          <cell r="J77">
            <v>25</v>
          </cell>
          <cell r="L77">
            <v>39969</v>
          </cell>
          <cell r="M77" t="str">
            <v>PUXANDO BRITA</v>
          </cell>
          <cell r="Q77" t="str">
            <v>CAÇAMBAO</v>
          </cell>
        </row>
        <row r="78">
          <cell r="B78">
            <v>71</v>
          </cell>
          <cell r="C78" t="str">
            <v>KMA-0843</v>
          </cell>
          <cell r="D78" t="str">
            <v>CAÇAMBAO NL-12</v>
          </cell>
          <cell r="E78" t="str">
            <v>VOLVO</v>
          </cell>
          <cell r="F78" t="str">
            <v>FRANCISCO EDUARDO MENDES SOARES</v>
          </cell>
          <cell r="G78" t="str">
            <v>HEBERT TRINDADE DE MOURA</v>
          </cell>
          <cell r="H78" t="str">
            <v>BRANCA</v>
          </cell>
          <cell r="I78" t="str">
            <v>TERESINA</v>
          </cell>
          <cell r="J78">
            <v>25</v>
          </cell>
          <cell r="L78">
            <v>39969</v>
          </cell>
          <cell r="M78" t="str">
            <v>PUXANDO BRITA</v>
          </cell>
          <cell r="Q78" t="str">
            <v>CAÇAMBAO</v>
          </cell>
        </row>
        <row r="79">
          <cell r="B79">
            <v>72</v>
          </cell>
          <cell r="C79" t="str">
            <v>HOO-6384</v>
          </cell>
          <cell r="D79" t="str">
            <v>CAÇAMBAO NL-12</v>
          </cell>
          <cell r="E79" t="str">
            <v>VOLVO</v>
          </cell>
          <cell r="F79" t="str">
            <v>FRANCISCO EDUARDO MENDES SOARES</v>
          </cell>
          <cell r="G79" t="str">
            <v>JOAO NUNES GOMES</v>
          </cell>
          <cell r="H79" t="str">
            <v>VERMELHA</v>
          </cell>
          <cell r="I79" t="str">
            <v>TIMON</v>
          </cell>
          <cell r="J79">
            <v>25</v>
          </cell>
          <cell r="L79">
            <v>39969</v>
          </cell>
          <cell r="M79" t="str">
            <v>PUXANDO BRITA</v>
          </cell>
          <cell r="Q79" t="str">
            <v>CAÇAMBAO</v>
          </cell>
        </row>
        <row r="80">
          <cell r="B80">
            <v>73</v>
          </cell>
          <cell r="C80" t="str">
            <v>LVV-4559</v>
          </cell>
          <cell r="D80" t="str">
            <v>CACAMBA MB 1620</v>
          </cell>
          <cell r="E80" t="str">
            <v>MB</v>
          </cell>
          <cell r="F80" t="str">
            <v>DERBERT - EDMILSON CARREIRO ROMEIRO</v>
          </cell>
          <cell r="G80" t="str">
            <v>EDMILSON CARREIRO ROMEIRO</v>
          </cell>
          <cell r="H80" t="str">
            <v>BRANCA</v>
          </cell>
          <cell r="I80" t="str">
            <v>TERESINA</v>
          </cell>
          <cell r="J80">
            <v>12</v>
          </cell>
          <cell r="L80">
            <v>39969</v>
          </cell>
          <cell r="M80" t="str">
            <v>PROCUÇÃO</v>
          </cell>
          <cell r="N80">
            <v>35</v>
          </cell>
          <cell r="O80">
            <v>668.3</v>
          </cell>
          <cell r="P80">
            <v>703.3</v>
          </cell>
          <cell r="Q80" t="str">
            <v>CACAMBA</v>
          </cell>
        </row>
        <row r="81">
          <cell r="B81">
            <v>74</v>
          </cell>
          <cell r="C81" t="str">
            <v>NHA-4460</v>
          </cell>
          <cell r="D81" t="str">
            <v>VAN PEUGEOT BOXER M330M HDI</v>
          </cell>
          <cell r="E81" t="str">
            <v>PEUGEOT</v>
          </cell>
          <cell r="F81" t="str">
            <v>OCILVAN MAGALHAES MARCOLINO</v>
          </cell>
          <cell r="G81" t="str">
            <v>OCILVAN MAGALHAES MARCOLINO</v>
          </cell>
          <cell r="H81" t="str">
            <v>BRANCA</v>
          </cell>
          <cell r="L81">
            <v>39970</v>
          </cell>
          <cell r="Q81" t="str">
            <v>TRANSP.PESSOAS</v>
          </cell>
        </row>
        <row r="82">
          <cell r="B82">
            <v>75</v>
          </cell>
          <cell r="C82" t="str">
            <v>IE 404142</v>
          </cell>
          <cell r="D82" t="str">
            <v>GERADOR DE REFLETORES 01</v>
          </cell>
          <cell r="E82" t="str">
            <v>UNIV</v>
          </cell>
          <cell r="F82" t="str">
            <v>A GERADORA</v>
          </cell>
          <cell r="G82" t="str">
            <v>A GERADORA</v>
          </cell>
          <cell r="H82" t="str">
            <v>BRANCA</v>
          </cell>
          <cell r="Q82" t="str">
            <v>MAQUINA</v>
          </cell>
        </row>
        <row r="83">
          <cell r="B83">
            <v>76</v>
          </cell>
          <cell r="C83" t="str">
            <v>IE 404148</v>
          </cell>
          <cell r="D83" t="str">
            <v>GERADOR DE REFLETORES 02</v>
          </cell>
          <cell r="E83" t="str">
            <v>UNIV</v>
          </cell>
          <cell r="F83" t="str">
            <v>A GERADORA</v>
          </cell>
          <cell r="G83" t="str">
            <v>A GERADORA</v>
          </cell>
          <cell r="H83" t="str">
            <v>BRANCA</v>
          </cell>
          <cell r="Q83" t="str">
            <v>MAQUINA</v>
          </cell>
        </row>
        <row r="84">
          <cell r="B84">
            <v>77</v>
          </cell>
          <cell r="C84" t="str">
            <v>HPW-1211</v>
          </cell>
          <cell r="D84" t="str">
            <v xml:space="preserve">PARATI </v>
          </cell>
          <cell r="E84" t="str">
            <v>VW</v>
          </cell>
          <cell r="F84" t="str">
            <v>CONSULTORIA E REPRESENTAÇÃO</v>
          </cell>
          <cell r="G84" t="str">
            <v>CONSULTORIA E REPRESENTAÇÃO</v>
          </cell>
          <cell r="H84" t="str">
            <v>DEFAUT</v>
          </cell>
          <cell r="Q84" t="str">
            <v>AUTOMOVEL</v>
          </cell>
        </row>
        <row r="85">
          <cell r="B85">
            <v>78</v>
          </cell>
          <cell r="C85" t="str">
            <v>MNG-2829</v>
          </cell>
          <cell r="D85" t="str">
            <v>PRANCHA</v>
          </cell>
          <cell r="E85" t="str">
            <v>VOLVO</v>
          </cell>
          <cell r="G85">
            <v>78</v>
          </cell>
          <cell r="H85" t="str">
            <v>DEFAUT</v>
          </cell>
          <cell r="L85">
            <v>39969</v>
          </cell>
          <cell r="Q85" t="str">
            <v>APOIO</v>
          </cell>
        </row>
        <row r="86">
          <cell r="B86">
            <v>79</v>
          </cell>
          <cell r="C86" t="str">
            <v>CQH-8879</v>
          </cell>
          <cell r="D86" t="str">
            <v>CAÇAMBAO EDC GOLD</v>
          </cell>
          <cell r="E86" t="str">
            <v>VOLVO</v>
          </cell>
          <cell r="F86" t="str">
            <v>DERBERT - G.A.DE CARVALHO</v>
          </cell>
          <cell r="G86" t="str">
            <v>JOAQUIM WANTED LUCENA DE  CARVALHO</v>
          </cell>
          <cell r="H86" t="str">
            <v>VERMELHA</v>
          </cell>
          <cell r="I86" t="str">
            <v>TERESINA</v>
          </cell>
          <cell r="J86">
            <v>25</v>
          </cell>
          <cell r="L86">
            <v>39969</v>
          </cell>
          <cell r="M86" t="str">
            <v>PUXANDO BRITA</v>
          </cell>
          <cell r="Q86" t="str">
            <v>CAÇAMBAO</v>
          </cell>
        </row>
        <row r="87">
          <cell r="B87">
            <v>80</v>
          </cell>
          <cell r="C87" t="str">
            <v>HOM-7302</v>
          </cell>
          <cell r="D87" t="str">
            <v>CACAMBA MB 1516</v>
          </cell>
          <cell r="E87" t="str">
            <v>MB</v>
          </cell>
          <cell r="F87" t="str">
            <v>DERBERT - RAIMUNDO NOTATO LIMA SOARES</v>
          </cell>
          <cell r="G87" t="str">
            <v>RAIMUNDO NONATO LIMA SOARES</v>
          </cell>
          <cell r="H87" t="str">
            <v>AMARELA</v>
          </cell>
          <cell r="I87" t="str">
            <v>TERESINA</v>
          </cell>
          <cell r="J87">
            <v>12</v>
          </cell>
          <cell r="L87">
            <v>39970</v>
          </cell>
          <cell r="M87" t="str">
            <v>PROCUÇÃO</v>
          </cell>
          <cell r="N87">
            <v>0</v>
          </cell>
          <cell r="O87">
            <v>317.75</v>
          </cell>
          <cell r="P87">
            <v>317.75</v>
          </cell>
          <cell r="Q87" t="str">
            <v>CACAMBA</v>
          </cell>
        </row>
        <row r="88">
          <cell r="B88">
            <v>81</v>
          </cell>
          <cell r="C88" t="str">
            <v>D-20 APOIO</v>
          </cell>
          <cell r="D88" t="str">
            <v>D-20</v>
          </cell>
          <cell r="E88" t="str">
            <v>GM</v>
          </cell>
          <cell r="F88" t="str">
            <v>JOSE RIBAMAR DOS SANTOS</v>
          </cell>
          <cell r="G88" t="str">
            <v>JOSE RIBAMAR DOS SANTOS</v>
          </cell>
          <cell r="H88" t="str">
            <v>DEFAUT</v>
          </cell>
          <cell r="I88" t="str">
            <v>SÃO LUIS</v>
          </cell>
          <cell r="Q88" t="str">
            <v>APOIO</v>
          </cell>
        </row>
        <row r="89">
          <cell r="B89">
            <v>82</v>
          </cell>
          <cell r="C89" t="str">
            <v xml:space="preserve">LIMPESA </v>
          </cell>
          <cell r="D89" t="str">
            <v>LIMPESA EQUIP.</v>
          </cell>
          <cell r="E89" t="str">
            <v>DIV</v>
          </cell>
          <cell r="F89" t="str">
            <v>LIMPESA EQUIP.</v>
          </cell>
          <cell r="G89" t="str">
            <v>LIMPESA EQUIP.</v>
          </cell>
          <cell r="H89" t="str">
            <v>DEFAUT</v>
          </cell>
          <cell r="Q89" t="str">
            <v>MAQUINA</v>
          </cell>
        </row>
        <row r="90">
          <cell r="B90">
            <v>83</v>
          </cell>
          <cell r="C90" t="str">
            <v>NHH-2697</v>
          </cell>
          <cell r="D90" t="str">
            <v>CONSULTORIA E REPRESENTAÇÕES</v>
          </cell>
          <cell r="E90" t="str">
            <v>MIT</v>
          </cell>
          <cell r="F90" t="str">
            <v>CONSULTORIA E REPRESENTAÇÃO</v>
          </cell>
          <cell r="G90" t="str">
            <v>CONSULTORIA E REPRESENTAÇÃO</v>
          </cell>
          <cell r="H90" t="str">
            <v>DEFAUT</v>
          </cell>
          <cell r="Q90" t="str">
            <v>APOIO</v>
          </cell>
        </row>
        <row r="91">
          <cell r="B91">
            <v>84</v>
          </cell>
          <cell r="C91" t="str">
            <v>TRATOR ARADO</v>
          </cell>
          <cell r="D91" t="str">
            <v>TRATOR ARADO</v>
          </cell>
          <cell r="E91">
            <v>84</v>
          </cell>
          <cell r="F91" t="str">
            <v>TRATOR ARADO</v>
          </cell>
          <cell r="G91" t="str">
            <v>TRATOR ARADO</v>
          </cell>
          <cell r="H91">
            <v>84</v>
          </cell>
          <cell r="Q91" t="str">
            <v>MAQUINA</v>
          </cell>
        </row>
        <row r="92">
          <cell r="B92">
            <v>85</v>
          </cell>
          <cell r="C92" t="str">
            <v>LVQ-6914</v>
          </cell>
          <cell r="D92" t="str">
            <v>SAVEIRO</v>
          </cell>
          <cell r="E92" t="str">
            <v>VW</v>
          </cell>
          <cell r="F92" t="str">
            <v>LABORATORISTA DELTA</v>
          </cell>
          <cell r="G92" t="str">
            <v>LABORATORISTA DELTA</v>
          </cell>
          <cell r="H92" t="str">
            <v>BRANCA</v>
          </cell>
          <cell r="Q92" t="str">
            <v>AUTOMOVEL</v>
          </cell>
        </row>
        <row r="93">
          <cell r="B93">
            <v>86</v>
          </cell>
          <cell r="C93" t="str">
            <v>CAM.PIPA</v>
          </cell>
          <cell r="D93" t="str">
            <v>VW 14170 (PIPA0</v>
          </cell>
          <cell r="E93" t="str">
            <v>VW</v>
          </cell>
          <cell r="F93" t="str">
            <v>CAMINHAO PIPA</v>
          </cell>
          <cell r="G93" t="str">
            <v>CAMINHAO PIPA</v>
          </cell>
          <cell r="H93">
            <v>86</v>
          </cell>
          <cell r="Q93" t="str">
            <v>MAQUINA</v>
          </cell>
        </row>
        <row r="94">
          <cell r="B94">
            <v>87</v>
          </cell>
          <cell r="C94" t="str">
            <v>CORSA</v>
          </cell>
          <cell r="D94" t="str">
            <v>CONSULTORIA E REPRESENTAÇÕES</v>
          </cell>
          <cell r="E94" t="str">
            <v>GM</v>
          </cell>
          <cell r="F94" t="str">
            <v>CONSULTORIA E REPRESENTAÇÃO</v>
          </cell>
          <cell r="G94" t="str">
            <v>CONSULTORIA E REPRESENTAÇÃO</v>
          </cell>
          <cell r="H94">
            <v>87</v>
          </cell>
          <cell r="Q94" t="str">
            <v>AUTOMOVEL</v>
          </cell>
        </row>
        <row r="95">
          <cell r="B95">
            <v>88</v>
          </cell>
          <cell r="C95" t="str">
            <v>MWY-8308</v>
          </cell>
          <cell r="D95" t="str">
            <v xml:space="preserve">CACAMBA </v>
          </cell>
          <cell r="E95" t="str">
            <v>MB</v>
          </cell>
          <cell r="F95" t="str">
            <v>DESCONHECIDO</v>
          </cell>
          <cell r="G95" t="str">
            <v>DESCONHECIDO</v>
          </cell>
          <cell r="H95">
            <v>88</v>
          </cell>
          <cell r="Q95" t="str">
            <v>CACAMBA</v>
          </cell>
        </row>
        <row r="96">
          <cell r="B96">
            <v>89</v>
          </cell>
          <cell r="C96" t="str">
            <v>HOM-4309</v>
          </cell>
          <cell r="D96" t="str">
            <v xml:space="preserve">CACAMBA MB </v>
          </cell>
          <cell r="E96" t="str">
            <v>MB</v>
          </cell>
          <cell r="F96" t="str">
            <v>SALOMAO</v>
          </cell>
          <cell r="G96" t="str">
            <v>SALOMAO</v>
          </cell>
          <cell r="H96">
            <v>89</v>
          </cell>
          <cell r="Q96" t="str">
            <v>CACAMBA</v>
          </cell>
        </row>
        <row r="97">
          <cell r="B97">
            <v>90</v>
          </cell>
          <cell r="C97" t="str">
            <v>MOP-0287</v>
          </cell>
          <cell r="D97" t="str">
            <v>VAN</v>
          </cell>
          <cell r="E97">
            <v>90</v>
          </cell>
          <cell r="F97" t="str">
            <v>DESCONHECIDO</v>
          </cell>
          <cell r="G97" t="str">
            <v>DESCONHECIDO</v>
          </cell>
          <cell r="H97">
            <v>90</v>
          </cell>
          <cell r="Q97" t="str">
            <v>TRANSP.PESSOAS</v>
          </cell>
        </row>
        <row r="98">
          <cell r="B98">
            <v>91</v>
          </cell>
          <cell r="C98" t="str">
            <v>MQW-7816</v>
          </cell>
          <cell r="D98" t="str">
            <v>ESPAGEDOR</v>
          </cell>
          <cell r="E98">
            <v>91</v>
          </cell>
          <cell r="F98" t="str">
            <v>ATERPA</v>
          </cell>
          <cell r="G98" t="str">
            <v>ATERPA</v>
          </cell>
          <cell r="H98">
            <v>91</v>
          </cell>
          <cell r="Q98" t="str">
            <v>MAQUINA</v>
          </cell>
        </row>
        <row r="99">
          <cell r="B99">
            <v>92</v>
          </cell>
          <cell r="C99" t="str">
            <v>KLI-2078</v>
          </cell>
          <cell r="D99" t="str">
            <v>POLO</v>
          </cell>
          <cell r="E99" t="str">
            <v>VW</v>
          </cell>
          <cell r="F99" t="str">
            <v>DELTA CONST. (FOFAO)</v>
          </cell>
          <cell r="G99" t="str">
            <v>DELTA CONST. (FOFAO)</v>
          </cell>
          <cell r="H99">
            <v>92</v>
          </cell>
          <cell r="Q99" t="str">
            <v>AUTOMOVEL</v>
          </cell>
        </row>
        <row r="100">
          <cell r="B100">
            <v>93</v>
          </cell>
          <cell r="C100">
            <v>93</v>
          </cell>
          <cell r="D100">
            <v>93</v>
          </cell>
          <cell r="E100">
            <v>93</v>
          </cell>
          <cell r="F100">
            <v>93</v>
          </cell>
          <cell r="G100">
            <v>93</v>
          </cell>
          <cell r="H100">
            <v>93</v>
          </cell>
        </row>
        <row r="101">
          <cell r="B101">
            <v>94</v>
          </cell>
          <cell r="C101">
            <v>94</v>
          </cell>
          <cell r="D101">
            <v>94</v>
          </cell>
          <cell r="E101">
            <v>94</v>
          </cell>
          <cell r="F101">
            <v>94</v>
          </cell>
          <cell r="G101">
            <v>94</v>
          </cell>
          <cell r="H101">
            <v>94</v>
          </cell>
        </row>
        <row r="102">
          <cell r="B102">
            <v>95</v>
          </cell>
          <cell r="C102">
            <v>95</v>
          </cell>
          <cell r="D102">
            <v>95</v>
          </cell>
          <cell r="E102">
            <v>95</v>
          </cell>
          <cell r="F102">
            <v>95</v>
          </cell>
          <cell r="G102">
            <v>95</v>
          </cell>
          <cell r="H102">
            <v>95</v>
          </cell>
        </row>
        <row r="103">
          <cell r="B103">
            <v>96</v>
          </cell>
          <cell r="C103">
            <v>96</v>
          </cell>
          <cell r="D103">
            <v>96</v>
          </cell>
          <cell r="E103">
            <v>96</v>
          </cell>
          <cell r="F103">
            <v>96</v>
          </cell>
          <cell r="G103">
            <v>96</v>
          </cell>
          <cell r="H103">
            <v>96</v>
          </cell>
        </row>
        <row r="104">
          <cell r="B104">
            <v>97</v>
          </cell>
          <cell r="C104">
            <v>97</v>
          </cell>
          <cell r="D104">
            <v>97</v>
          </cell>
          <cell r="E104">
            <v>97</v>
          </cell>
          <cell r="F104">
            <v>97</v>
          </cell>
          <cell r="G104">
            <v>97</v>
          </cell>
          <cell r="H104">
            <v>97</v>
          </cell>
        </row>
        <row r="105">
          <cell r="B105">
            <v>98</v>
          </cell>
          <cell r="C105">
            <v>98</v>
          </cell>
          <cell r="D105">
            <v>98</v>
          </cell>
          <cell r="E105">
            <v>98</v>
          </cell>
          <cell r="F105">
            <v>98</v>
          </cell>
          <cell r="G105">
            <v>98</v>
          </cell>
          <cell r="H105">
            <v>98</v>
          </cell>
        </row>
        <row r="106">
          <cell r="B106">
            <v>99</v>
          </cell>
          <cell r="C106">
            <v>99</v>
          </cell>
          <cell r="D106">
            <v>99</v>
          </cell>
          <cell r="E106">
            <v>99</v>
          </cell>
          <cell r="F106">
            <v>99</v>
          </cell>
          <cell r="G106">
            <v>99</v>
          </cell>
          <cell r="H106">
            <v>99</v>
          </cell>
        </row>
        <row r="107">
          <cell r="B107">
            <v>100</v>
          </cell>
          <cell r="C107">
            <v>100</v>
          </cell>
          <cell r="D107">
            <v>100</v>
          </cell>
          <cell r="E107">
            <v>100</v>
          </cell>
          <cell r="F107">
            <v>100</v>
          </cell>
          <cell r="G107">
            <v>100</v>
          </cell>
          <cell r="H107">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M-CBMI"/>
      <sheetName val="MAT-BET"/>
      <sheetName val="REL-AC"/>
      <sheetName val="PLUVIOM"/>
      <sheetName val="TAPA BURACO"/>
      <sheetName val="RECOMP REVESTIMENTO"/>
      <sheetName val="LIMP MEIO FIO"/>
      <sheetName val="LIMP VALETAS"/>
      <sheetName val="REMOCAO MEC BAR"/>
      <sheetName val="REMOCAO MEC BAR (2)"/>
      <sheetName val="M.OBRA MARCO"/>
      <sheetName val="RESUMO "/>
      <sheetName val="WILSON"/>
      <sheetName val="H-HORAS MARCO"/>
      <sheetName val="acertos"/>
      <sheetName val="CONT MAT BET"/>
      <sheetName val="QUADRO COMPARATIVO"/>
    </sheetNames>
    <sheetDataSet>
      <sheetData sheetId="0">
        <row r="2">
          <cell r="U2" t="str">
            <v>FOLHA 01</v>
          </cell>
        </row>
        <row r="7">
          <cell r="S7" t="str">
            <v xml:space="preserve">             QUADRO DE INDICADORES FISICOS  </v>
          </cell>
        </row>
        <row r="9">
          <cell r="S9" t="str">
            <v xml:space="preserve"> FIRMA    :  CBEMI- CONSTRUTORA BRASILEIRA E  MINERADORA LTDA</v>
          </cell>
        </row>
        <row r="10">
          <cell r="S10" t="str">
            <v xml:space="preserve"> CONTRATO :  PD -16.001/97-00          MEDICAO :</v>
          </cell>
          <cell r="T10" t="str">
            <v xml:space="preserve"> 61a. M.P.</v>
          </cell>
        </row>
        <row r="11">
          <cell r="S11" t="str">
            <v xml:space="preserve"> SERVICOS:     EXECUTADOS ATE:31/03/02  PERIODO LIQUIDO  01/03/02 A 31/03/02</v>
          </cell>
        </row>
        <row r="13">
          <cell r="T13" t="str">
            <v>UNIDADE</v>
          </cell>
          <cell r="U13" t="str">
            <v>QUANTIDADE</v>
          </cell>
        </row>
        <row r="15">
          <cell r="S15" t="str">
            <v xml:space="preserve"> - TAPA BURACO</v>
          </cell>
          <cell r="T15" t="str">
            <v>1000 M3</v>
          </cell>
          <cell r="U15">
            <v>4.2</v>
          </cell>
        </row>
        <row r="16">
          <cell r="S16" t="str">
            <v xml:space="preserve"> - LIMPEZA DE SARGETA E MEIO-FIO</v>
          </cell>
          <cell r="T16" t="str">
            <v>Km</v>
          </cell>
          <cell r="U16">
            <v>573.39</v>
          </cell>
        </row>
        <row r="17">
          <cell r="S17" t="str">
            <v xml:space="preserve"> - ROÇADA</v>
          </cell>
          <cell r="T17" t="str">
            <v>HA</v>
          </cell>
          <cell r="U17">
            <v>818.22</v>
          </cell>
        </row>
        <row r="18">
          <cell r="S18" t="str">
            <v xml:space="preserve"> - RECOMPOSICAO DO REVESTIMENTO</v>
          </cell>
          <cell r="T18" t="str">
            <v>KM</v>
          </cell>
          <cell r="U18">
            <v>53.38</v>
          </cell>
        </row>
        <row r="19">
          <cell r="S19" t="str">
            <v xml:space="preserve"> - SINALIZACAO</v>
          </cell>
          <cell r="T19" t="str">
            <v>KM</v>
          </cell>
          <cell r="U19">
            <v>112.7</v>
          </cell>
        </row>
        <row r="20">
          <cell r="S20" t="str">
            <v xml:space="preserve"> - RECOMPOSICAO DE EROSAO</v>
          </cell>
          <cell r="T20" t="str">
            <v>1000 M3</v>
          </cell>
          <cell r="U20">
            <v>16.41</v>
          </cell>
        </row>
        <row r="41">
          <cell r="S41" t="str">
            <v>CERTIFICO QUE O(S) SERVIÇO(S) ACIMA DISCRIMINADOS FOI(FORAM) EFETUADO(S):</v>
          </cell>
        </row>
        <row r="45">
          <cell r="T45" t="str">
            <v>EM, 01/03/2002</v>
          </cell>
        </row>
        <row r="50">
          <cell r="S50" t="str">
            <v>_______________________          ____________________________    _________________________</v>
          </cell>
        </row>
        <row r="51">
          <cell r="S51" t="str">
            <v>ENG. GERVASIO MARCINICHEN               ENG. IZALDO CARLOS KONDLATSCH       ENG . WAGNER  FERNANDO FABRE</v>
          </cell>
        </row>
      </sheetData>
      <sheetData sheetId="1">
        <row r="18">
          <cell r="H18">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Aux.da anterior"/>
      <sheetName val="Cubação"/>
      <sheetName val="Desmat"/>
    </sheetNames>
    <sheetDataSet>
      <sheetData sheetId="0" refreshError="1"/>
      <sheetData sheetId="1" refreshError="1">
        <row r="2">
          <cell r="B2" t="str">
            <v>OBRA: Complementação da Restauração de Rodovias Pavimentadas e Melhoramentos</v>
          </cell>
        </row>
        <row r="30">
          <cell r="I30">
            <v>6159.39</v>
          </cell>
        </row>
        <row r="31">
          <cell r="I31">
            <v>1052.415</v>
          </cell>
        </row>
      </sheetData>
      <sheetData sheetId="2" refreshError="1">
        <row r="36">
          <cell r="C36" t="str">
            <v>Escavação, carga e transp. de mat. de 3ª cat. 600 &lt; DMT &lt; 800 m</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Crono Físico-Financeiro"/>
      <sheetName val="Cubação"/>
      <sheetName val="DMT_TERRAPLENAGEM"/>
      <sheetName val="Transporte_materiais"/>
      <sheetName val="Limpeza da faixa de domínio"/>
      <sheetName val="OAC1 "/>
      <sheetName val="Regula"/>
      <sheetName val="Sub-base"/>
      <sheetName val=" base "/>
      <sheetName val="DMT_EV "/>
      <sheetName val="CÁLC.DMT-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ão de obra_leis e bdi"/>
      <sheetName val="materiais"/>
      <sheetName val="mão de obra,leis e bdi"/>
      <sheetName val="composições"/>
      <sheetName val="Resumo"/>
      <sheetName val="Custo"/>
      <sheetName val="Justificativa"/>
      <sheetName val="Conta de resultado"/>
      <sheetName val="pedidos da obra"/>
      <sheetName val="materias"/>
      <sheetName val="Correspondência"/>
      <sheetName val="Recibos"/>
      <sheetName val="Protensão"/>
      <sheetName val="Leis"/>
      <sheetName val="Tubulões"/>
      <sheetName val="Juros"/>
      <sheetName val="Cronograma de desembolso"/>
      <sheetName val="Cronograma de desembolso-2a.hip"/>
      <sheetName val="Madeira Pagani"/>
      <sheetName val="Cimento"/>
      <sheetName val="Trilhos"/>
      <sheetName val="Pedidos AM"/>
      <sheetName val="Previsões AM"/>
      <sheetName val="Madeira Ibirapitanga"/>
      <sheetName val="Previsão de medições"/>
      <sheetName val="Traços"/>
      <sheetName val="Batimetria"/>
      <sheetName val="Cronogramas"/>
      <sheetName val="Folhas pagamento"/>
      <sheetName val="Empreitadas"/>
      <sheetName val="Previsões da obra"/>
      <sheetName val="Cronograma"/>
      <sheetName val="indenizações"/>
      <sheetName val="Apropriação de custos"/>
      <sheetName val="Carta de Preposto"/>
      <sheetName val="Resumo Financeiro"/>
      <sheetName val="Cubação"/>
      <sheetName val="Desmat"/>
    </sheetNames>
    <sheetDataSet>
      <sheetData sheetId="0">
        <row r="15">
          <cell r="F15">
            <v>5.8</v>
          </cell>
        </row>
      </sheetData>
      <sheetData sheetId="1">
        <row r="15">
          <cell r="F15">
            <v>5.8</v>
          </cell>
        </row>
      </sheetData>
      <sheetData sheetId="2">
        <row r="15">
          <cell r="F15">
            <v>5.8</v>
          </cell>
        </row>
        <row r="16">
          <cell r="F16">
            <v>4.6399999999999997</v>
          </cell>
        </row>
      </sheetData>
      <sheetData sheetId="3">
        <row r="15">
          <cell r="F15">
            <v>5.8</v>
          </cell>
        </row>
      </sheetData>
      <sheetData sheetId="4">
        <row r="15">
          <cell r="F15">
            <v>5.8</v>
          </cell>
        </row>
      </sheetData>
      <sheetData sheetId="5">
        <row r="15">
          <cell r="F15">
            <v>5.8</v>
          </cell>
        </row>
      </sheetData>
      <sheetData sheetId="6">
        <row r="15">
          <cell r="F15">
            <v>5.8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5">
          <cell r="F15">
            <v>5.8</v>
          </cell>
        </row>
      </sheetData>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Auxiliar"/>
      <sheetName val="COMPOSIÇÃO A"/>
      <sheetName val="P A T O 99 B"/>
      <sheetName val="Trans 99 C"/>
      <sheetName val="Preços 99 D"/>
      <sheetName val="Cronograma 99 E"/>
      <sheetName val="Pesquisa"/>
      <sheetName val="Diagrama 476"/>
      <sheetName val="Custo do RR-2C"/>
      <sheetName val="Custo do TSD"/>
      <sheetName val="Custo do CM-30"/>
      <sheetName val="Cadastro Traços e Obras"/>
      <sheetName val="Contrato"/>
      <sheetName val="Resumo"/>
      <sheetName val="Pato PRRTN - BR476"/>
      <sheetName val="COMPOSIÇÃO_A"/>
      <sheetName val="P_A_T_O_99_B"/>
      <sheetName val="Trans_99_C"/>
      <sheetName val="Preços_99_D"/>
      <sheetName val="Cronograma_99_E"/>
      <sheetName val="Diagrama_476"/>
      <sheetName val="Custo_do_RR-2C"/>
      <sheetName val="Custo_do_TSD"/>
      <sheetName val="Custo_do_CM-30"/>
      <sheetName val="Cadastro_Traços_e_Obras"/>
      <sheetName val="Pato_PRRTN_-_BR476"/>
      <sheetName val="Cadastro"/>
      <sheetName val="jun"/>
      <sheetName val="Custo da Imprimação"/>
      <sheetName val="Custo da Pintura de Ligaçã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_MEDIÇÃO_pato_"/>
      <sheetName val="TAPA BUR MBUQ MAN"/>
      <sheetName val="TAPA BUR MBUF REC "/>
      <sheetName val="TAPA BUR MBUQ REC"/>
      <sheetName val="RECOMP_ MAN MBUQ"/>
      <sheetName val="RECOMP_ REC MBUQ OK"/>
      <sheetName val="REMENDO MBUQ MAN"/>
      <sheetName val="REMENDO MBUQ REC"/>
      <sheetName val="REMENDO MBUF MAN "/>
      <sheetName val="REMENDO MBUF REC"/>
      <sheetName val="CORR MBUQ MAN"/>
      <sheetName val="CORR MBUF MAN"/>
      <sheetName val="CORR MBUQ REC"/>
      <sheetName val="CORR MBUF REC"/>
      <sheetName val="OFICIO"/>
      <sheetName val="BOLETIM"/>
      <sheetName val="RELATORIO 1"/>
      <sheetName val="RELATORIO 2"/>
      <sheetName val="PLUVIOMETRIA"/>
      <sheetName val="F_MEDIÇÃO(pato)"/>
      <sheetName val="F_MEDIÇÃO(apres. ary) "/>
      <sheetName val="Resumo apresent 57 patoary"/>
      <sheetName val="TAPA BUR MBUF MAN"/>
      <sheetName val="RECOMP. MAN MBUQ"/>
      <sheetName val="RECOMP. REC MBUQ OK"/>
      <sheetName val="FRESAGEM MAN"/>
      <sheetName val="FRESAGEM REC"/>
      <sheetName val="REC FAIXA DOM"/>
      <sheetName val=" CONCRETO CIM"/>
      <sheetName val=" FORMA"/>
      <sheetName val=" GUARDA CORPO"/>
      <sheetName val="ESCAVAÇÃO"/>
      <sheetName val="ESCAV MECAN"/>
      <sheetName val="LIMP SARJ M FIO"/>
      <sheetName val="LIMP DESC DAGUA"/>
      <sheetName val="LIMP DE VALA DE DREN."/>
      <sheetName val="LIMP PLACA"/>
      <sheetName val="RECOMP PLACA"/>
      <sheetName val=" REMOÇÃO DE MAN. DE BARREIRA "/>
      <sheetName val="(ok) ROÇ MAN"/>
      <sheetName val="ROÇ COL"/>
      <sheetName val="CAPINA"/>
      <sheetName val=" CAIAÇÃO"/>
      <sheetName val="QUANT SERV MAN i"/>
      <sheetName val="QUANT SERV REC I"/>
      <sheetName val=" TRANSPORTE MAN"/>
      <sheetName val="TRANSPORTE REC"/>
      <sheetName val="(ok)TRANSPORTE PIL"/>
      <sheetName val="FRESAGEM MAN rel"/>
      <sheetName val="FRESAGEM REC rel"/>
      <sheetName val="FRESAGEM rel (JOÃO)"/>
      <sheetName val="RECOMPOS. REV.CBUQ(rel)"/>
      <sheetName val="TAPA BUR MBUQ MAN(rel)"/>
      <sheetName val="TAPA BUR MBUF MAN(rel)"/>
      <sheetName val="TAPA BUR MBUQ REC(rel)"/>
      <sheetName val="TAPA BUR MBUF REC(rel)"/>
      <sheetName val="REM.PROF Q MAN(rel) OK"/>
      <sheetName val="REM.PROF Q REC(rel) OK"/>
      <sheetName val="REMENDO PROF F MAN (rel)"/>
      <sheetName val="REMENDO PROF F REC (rel) "/>
      <sheetName val="CORR  MBUQ MAN(rel)"/>
      <sheetName val="CORR  MBUF MAN(rel)"/>
      <sheetName val="CORR  MBUQ REC(rel)"/>
      <sheetName val="CORR  MBUF REC(rel)"/>
      <sheetName val="CAIAÇÃO (rel)ok"/>
      <sheetName val="GUARDA CORPO (rel)"/>
      <sheetName val="CONCR CIM (rel)ok"/>
      <sheetName val="ESCAVAÇÃO(rel)ok"/>
      <sheetName val="RECOMPOS. REV.CBUQ(relat)"/>
      <sheetName val="ESC MEC DE VALA(rel)"/>
      <sheetName val="FORMA (rel)"/>
      <sheetName val="LIMP DE VALA DE DREN. (rel)"/>
      <sheetName val="LIMP DE DESCIDA D AGUA (rel)ok"/>
      <sheetName val="ROÇ MAN (rel)ok"/>
      <sheetName val="ROÇ COL (rel)ok"/>
      <sheetName val="REGMECFAIXA(rel)ok"/>
      <sheetName val="CAPINA(rel)ok"/>
      <sheetName val="LIMPPLACA(rel)ok"/>
      <sheetName val="RECOMPPLACA(rel)ok"/>
      <sheetName val="LIMP SARJ M FIO(rel)ok"/>
      <sheetName val="DADOS"/>
      <sheetName val="mat"/>
    </sheetNames>
    <sheetDataSet>
      <sheetData sheetId="0"/>
      <sheetData sheetId="1">
        <row r="36">
          <cell r="I36">
            <v>0</v>
          </cell>
        </row>
      </sheetData>
      <sheetData sheetId="2">
        <row r="36">
          <cell r="I36">
            <v>0</v>
          </cell>
        </row>
      </sheetData>
      <sheetData sheetId="3">
        <row r="36">
          <cell r="I36">
            <v>0</v>
          </cell>
        </row>
      </sheetData>
      <sheetData sheetId="4"/>
      <sheetData sheetId="5"/>
      <sheetData sheetId="6">
        <row r="46">
          <cell r="K46">
            <v>0</v>
          </cell>
          <cell r="L46">
            <v>0</v>
          </cell>
          <cell r="M46">
            <v>0</v>
          </cell>
          <cell r="R46">
            <v>0</v>
          </cell>
          <cell r="S46">
            <v>0</v>
          </cell>
        </row>
      </sheetData>
      <sheetData sheetId="7">
        <row r="46">
          <cell r="K46">
            <v>0</v>
          </cell>
          <cell r="M46">
            <v>0</v>
          </cell>
        </row>
      </sheetData>
      <sheetData sheetId="8">
        <row r="46">
          <cell r="K46">
            <v>0</v>
          </cell>
          <cell r="M46">
            <v>0</v>
          </cell>
        </row>
      </sheetData>
      <sheetData sheetId="9">
        <row r="46">
          <cell r="K46">
            <v>0</v>
          </cell>
          <cell r="M46">
            <v>0</v>
          </cell>
        </row>
      </sheetData>
      <sheetData sheetId="10">
        <row r="43">
          <cell r="J43">
            <v>0</v>
          </cell>
          <cell r="O43">
            <v>0</v>
          </cell>
          <cell r="P43">
            <v>0</v>
          </cell>
          <cell r="Q43">
            <v>0</v>
          </cell>
        </row>
      </sheetData>
      <sheetData sheetId="11">
        <row r="43">
          <cell r="J43">
            <v>0</v>
          </cell>
          <cell r="O43">
            <v>0</v>
          </cell>
        </row>
      </sheetData>
      <sheetData sheetId="12">
        <row r="43">
          <cell r="J43">
            <v>0</v>
          </cell>
          <cell r="O43">
            <v>0</v>
          </cell>
        </row>
      </sheetData>
      <sheetData sheetId="13">
        <row r="43">
          <cell r="J43">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Medição"/>
      <sheetName val="Folha 8"/>
      <sheetName val="Folha 1-3"/>
      <sheetName val="Memorial"/>
      <sheetName val="Reajuste"/>
      <sheetName val="Transportes"/>
    </sheetNames>
    <sheetDataSet>
      <sheetData sheetId="0"/>
      <sheetData sheetId="1"/>
      <sheetData sheetId="2"/>
      <sheetData sheetId="3"/>
      <sheetData sheetId="4"/>
      <sheetData sheetId="5"/>
      <sheetData sheetId="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DADOS"/>
      <sheetName val="mat"/>
      <sheetName val="CORR MBUQ MAN"/>
      <sheetName val="RECOMP_ MAN MBUQ"/>
      <sheetName val="REMENDO MBUQ MAN"/>
      <sheetName val="TAPA BUR MBUQ MAN"/>
      <sheetName val="F_MEDIÇÃO_pato_"/>
      <sheetName val="CORR MBUF MAN"/>
      <sheetName val="CORR MBUQ REC"/>
      <sheetName val="CORR MBUF REC"/>
      <sheetName val="REMENDO MBUF MAN "/>
      <sheetName val="REMENDO MBUF REC"/>
      <sheetName val="TAPA BUR MBUF REC "/>
      <sheetName val="RECOMP_ REC MBUQ OK"/>
      <sheetName val="REMENDO MBUQ REC"/>
      <sheetName val="TAPA BUR MBUQ REC"/>
      <sheetName val="Medição"/>
    </sheetNames>
    <sheetDataSet>
      <sheetData sheetId="0">
        <row r="54">
          <cell r="F54">
            <v>1403982.3199999998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ÁRIO"/>
      <sheetName val="TREVOS"/>
      <sheetName val="CROQUIS"/>
      <sheetName val="MB"/>
      <sheetName val="AQ TR MB"/>
      <sheetName val="MOBIL-CANT"/>
      <sheetName val="SERVIÇOS"/>
      <sheetName val="P reaj x P atual"/>
      <sheetName val="ORÇAMENTO"/>
      <sheetName val="TLCB5"/>
      <sheetName val="TLMR"/>
      <sheetName val="TLCC4"/>
      <sheetName val="TCC10"/>
      <sheetName val="TCCB10"/>
      <sheetName val="CRONOGAMA 1º"/>
      <sheetName val="CRONOGAMA 2º "/>
      <sheetName val="Micro Flex 1,5"/>
      <sheetName val="Desm dest. limpeza ate 15 m"/>
      <sheetName val="dest. arv. 0,15 a 0,30 m "/>
      <sheetName val="Regul. mec faixa dominio"/>
      <sheetName val="corte e limpeza de areas gramad"/>
      <sheetName val="trator de estreiras 7D"/>
      <sheetName val="Enroc. ped. jogada"/>
      <sheetName val="Recomp. G. corpo"/>
      <sheetName val="Reat Apilo"/>
      <sheetName val="MBUQ ACBC"/>
      <sheetName val="Compressor"/>
      <sheetName val="Solo Melh. c cim. base rem prof"/>
      <sheetName val="Pint de Lig"/>
      <sheetName val="Capa sel. c areia AC"/>
      <sheetName val="Man.recomp. pint.faixa"/>
      <sheetName val="Rec. rev MBUQ"/>
      <sheetName val="Rem.mec. rev.bet."/>
      <sheetName val="Rem.mec. cam gran"/>
      <sheetName val="Concr. ciclop"/>
      <sheetName val="Concr. cimento"/>
      <sheetName val="Dobra col. armad."/>
      <sheetName val="Forma"/>
      <sheetName val="Reat. comp. bueiro"/>
      <sheetName val="Limp. ponte"/>
      <sheetName val="Esc. Man.Mat. 1ª"/>
      <sheetName val="Esc.Mec.vala"/>
      <sheetName val="Enroc. ped. arrumada"/>
      <sheetName val="Rev. veg. leivas"/>
      <sheetName val="Recomp.tacha"/>
      <sheetName val="Tapa Buraco"/>
      <sheetName val="Rem.prof. Manual"/>
      <sheetName val="Rem.prof.Mecaniz."/>
      <sheetName val="Limp. sarj. meio fio"/>
      <sheetName val="Limp. Val. corte"/>
      <sheetName val="Limp. desc. d'agua"/>
      <sheetName val="Limp. bueiro"/>
      <sheetName val="Limp. placa"/>
      <sheetName val="Recomp. Placa "/>
      <sheetName val="Recomp. Def.met."/>
      <sheetName val="Caiação"/>
      <sheetName val="Recomp. man. aterro"/>
      <sheetName val="Recomp. mec. aterro"/>
      <sheetName val="Roçada man."/>
      <sheetName val="Roçada Capim colonião"/>
      <sheetName val="Roçada mecaniz."/>
      <sheetName val="Capina"/>
      <sheetName val="Brita p base"/>
      <sheetName val="Transp.local CB 5m³"/>
      <sheetName val="Transp.local Mat.Rem"/>
      <sheetName val="Transp.local CC 4t"/>
      <sheetName val="Transp.Com CC 15t"/>
      <sheetName val="Transp.Com. CB 10m³ "/>
      <sheetName val="Transp.local mat. bet."/>
      <sheetName val="Encarregado turma"/>
      <sheetName val="Servente"/>
      <sheetName val="Motoserra"/>
      <sheetName val="Cam basc. 5m³"/>
      <sheetName val="Automóvel"/>
      <sheetName val="Correção def.MB"/>
      <sheetName val="Desobstr. bueiro"/>
      <sheetName val="Cav. mec. reb."/>
      <sheetName val="Fabr. g.corpo"/>
      <sheetName val="prep.Aço- CA50"/>
      <sheetName val="Concr.estr. 18mpa PM"/>
      <sheetName val="Concr.estr. 18mpa"/>
      <sheetName val="Expurgo.jz"/>
      <sheetName val="Limp.cam.vg.jz"/>
      <sheetName val="Esc.c.mat jz"/>
      <sheetName val="Forn. aço CA-50"/>
      <sheetName val="Forn. aço CA-25"/>
      <sheetName val="Areia Comerc."/>
      <sheetName val="Brita Comerc."/>
      <sheetName val="Pedra mão Comerc."/>
      <sheetName val="Obt. grama"/>
      <sheetName val="Plan1"/>
    </sheetNames>
    <sheetDataSet>
      <sheetData sheetId="0"/>
      <sheetData sheetId="1"/>
      <sheetData sheetId="2"/>
      <sheetData sheetId="3"/>
      <sheetData sheetId="4"/>
      <sheetData sheetId="5"/>
      <sheetData sheetId="6">
        <row r="14">
          <cell r="G14">
            <v>124.608</v>
          </cell>
        </row>
        <row r="20">
          <cell r="G20">
            <v>38.94</v>
          </cell>
        </row>
        <row r="23">
          <cell r="G23">
            <v>800</v>
          </cell>
        </row>
        <row r="46">
          <cell r="G46">
            <v>3115.2</v>
          </cell>
        </row>
      </sheetData>
      <sheetData sheetId="7" refreshError="1"/>
      <sheetData sheetId="8"/>
      <sheetData sheetId="9"/>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Fixos e BDI"/>
      <sheetName val="Custos Variáveis"/>
      <sheetName val="Piso Salarial e EPIs"/>
      <sheetName val="Ferramentaria"/>
      <sheetName val="Insumos"/>
      <sheetName val="Encargos"/>
      <sheetName val="Quadro Funcional"/>
      <sheetName val="Check-List"/>
      <sheetName val="Impostos"/>
      <sheetName val="Apresent por Tipo CF+CV"/>
      <sheetName val="Apresent"/>
      <sheetName val="QQP"/>
      <sheetName val="Listagem Fro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DADOS"/>
      <sheetName val="OFICIO"/>
      <sheetName val="Adequação"/>
      <sheetName val="Transp"/>
      <sheetName val="Q Custo"/>
      <sheetName val="Cronog"/>
      <sheetName val="CROQUI"/>
      <sheetName val="Memorial II (MAT BET)"/>
      <sheetName val="Memorial III"/>
      <sheetName val="Memorial IV"/>
      <sheetName val="Plan3"/>
      <sheetName val="Plan2"/>
      <sheetName val="Memorial V recomp"/>
      <sheetName val="Cronog."/>
    </sheetNames>
    <sheetDataSet>
      <sheetData sheetId="0"/>
      <sheetData sheetId="1">
        <row r="2">
          <cell r="C2" t="str">
            <v>Rondonópolis/MT</v>
          </cell>
          <cell r="E2" t="str">
            <v>SUPERINTENDÊNCIA REGIONAL NO ESTADO DE MATO GROSSO</v>
          </cell>
        </row>
        <row r="3">
          <cell r="C3" t="str">
            <v>Engº Gonçalo de Souza Neves</v>
          </cell>
          <cell r="E3" t="str">
            <v>Supervisor da UL/SR/DNIT/MT</v>
          </cell>
        </row>
        <row r="16">
          <cell r="C16" t="str">
            <v>NOTEMPER, EMPRENDIMENTO LTDA.</v>
          </cell>
        </row>
      </sheetData>
      <sheetData sheetId="2"/>
      <sheetData sheetId="3"/>
      <sheetData sheetId="4"/>
      <sheetData sheetId="5"/>
      <sheetData sheetId="6"/>
      <sheetData sheetId="7"/>
      <sheetData sheetId="8">
        <row r="16">
          <cell r="F16">
            <v>0</v>
          </cell>
        </row>
        <row r="17">
          <cell r="F17">
            <v>2275.8989999999999</v>
          </cell>
        </row>
        <row r="18">
          <cell r="F18">
            <v>0</v>
          </cell>
        </row>
        <row r="19">
          <cell r="F19">
            <v>1672.1990000000001</v>
          </cell>
        </row>
        <row r="30">
          <cell r="F30">
            <v>618.86400000000003</v>
          </cell>
        </row>
        <row r="31">
          <cell r="F31">
            <v>1129</v>
          </cell>
        </row>
        <row r="32">
          <cell r="F32">
            <v>0</v>
          </cell>
        </row>
        <row r="45">
          <cell r="F45">
            <v>0</v>
          </cell>
        </row>
        <row r="46">
          <cell r="F46">
            <v>0</v>
          </cell>
        </row>
      </sheetData>
      <sheetData sheetId="9">
        <row r="16">
          <cell r="E16">
            <v>292600</v>
          </cell>
        </row>
        <row r="25">
          <cell r="B25">
            <v>3948.098</v>
          </cell>
        </row>
        <row r="33">
          <cell r="B33">
            <v>11416.5</v>
          </cell>
        </row>
        <row r="41">
          <cell r="B41">
            <v>844.66399999999999</v>
          </cell>
        </row>
        <row r="47">
          <cell r="E47">
            <v>333.33300000000003</v>
          </cell>
        </row>
        <row r="53">
          <cell r="E53">
            <v>7315</v>
          </cell>
        </row>
      </sheetData>
      <sheetData sheetId="10">
        <row r="17">
          <cell r="H17">
            <v>844.66399999999999</v>
          </cell>
        </row>
        <row r="25">
          <cell r="H25">
            <v>401805.685</v>
          </cell>
        </row>
        <row r="31">
          <cell r="H31">
            <v>4114.7629999999999</v>
          </cell>
        </row>
        <row r="37">
          <cell r="H37">
            <v>0</v>
          </cell>
        </row>
        <row r="49">
          <cell r="H49">
            <v>0</v>
          </cell>
        </row>
        <row r="55">
          <cell r="H55">
            <v>0</v>
          </cell>
        </row>
        <row r="64">
          <cell r="H64">
            <v>1129</v>
          </cell>
        </row>
        <row r="70">
          <cell r="H70">
            <v>1111.1099999999999</v>
          </cell>
        </row>
        <row r="76">
          <cell r="H76">
            <v>0</v>
          </cell>
        </row>
      </sheetData>
      <sheetData sheetId="11"/>
      <sheetData sheetId="12"/>
      <sheetData sheetId="13">
        <row r="26">
          <cell r="H26">
            <v>2194.5</v>
          </cell>
        </row>
        <row r="46">
          <cell r="H46">
            <v>20900</v>
          </cell>
        </row>
      </sheetData>
      <sheetData sheetId="14"/>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a Obra"/>
      <sheetName val="RESUMO"/>
      <sheetName val="Abc Insumos"/>
      <sheetName val="EPI"/>
      <sheetName val="Mobilização de Pessoal"/>
      <sheetName val="Baixadas"/>
      <sheetName val="Mobiliário"/>
      <sheetName val="Construções"/>
      <sheetName val="Mobilização de Equipamentos"/>
      <sheetName val="Perequidireto"/>
      <sheetName val="Mão de Obra"/>
      <sheetName val="Equipamentos"/>
      <sheetName val="Materiais"/>
      <sheetName val="Diversos-Caixa"/>
      <sheetName val="Subempreiteiros"/>
      <sheetName val="Organograma da Obra"/>
      <sheetName val="CroPermMO"/>
      <sheetName val="CroPermEQ"/>
      <sheetName val="Custo Indir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 H-UTIL.-EQIP."/>
      <sheetName val="CÓD.-SERVIÇO"/>
      <sheetName val="PROD-EQUIPE"/>
      <sheetName val="01.100.00"/>
      <sheetName val="BONIFICAÇÃO"/>
      <sheetName val="TPU-MARÇO_2002"/>
      <sheetName val="TPU_MARÇO_2002"/>
      <sheetName val="Sheet6"/>
    </sheetNames>
    <sheetDataSet>
      <sheetData sheetId="0" refreshError="1"/>
      <sheetData sheetId="1" refreshError="1"/>
      <sheetData sheetId="2" refreshError="1"/>
      <sheetData sheetId="3" refreshError="1"/>
      <sheetData sheetId="4" refreshError="1"/>
      <sheetData sheetId="5" refreshError="1">
        <row r="2">
          <cell r="B2" t="str">
            <v>Cód. Colinas</v>
          </cell>
          <cell r="D2" t="str">
            <v>Código</v>
          </cell>
          <cell r="E2" t="str">
            <v>Serviços</v>
          </cell>
          <cell r="F2" t="str">
            <v>Unid.</v>
          </cell>
          <cell r="H2" t="str">
            <v>Cód.</v>
          </cell>
          <cell r="L2" t="str">
            <v>K</v>
          </cell>
        </row>
        <row r="3">
          <cell r="H3" t="str">
            <v>TER</v>
          </cell>
          <cell r="L3">
            <v>0</v>
          </cell>
        </row>
        <row r="4">
          <cell r="H4" t="str">
            <v>PAV</v>
          </cell>
          <cell r="L4">
            <v>0</v>
          </cell>
        </row>
        <row r="5">
          <cell r="D5" t="str">
            <v xml:space="preserve">FASE 21 - SERVIÇOS PRELIMINARES :  </v>
          </cell>
          <cell r="H5" t="str">
            <v>PAV1</v>
          </cell>
          <cell r="L5">
            <v>0</v>
          </cell>
        </row>
        <row r="6">
          <cell r="B6" t="str">
            <v>0.1.1</v>
          </cell>
          <cell r="D6" t="str">
            <v>21.01.01</v>
          </cell>
          <cell r="E6" t="str">
            <v>Sondagem a percussão até 15 m</v>
          </cell>
          <cell r="F6" t="str">
            <v>m</v>
          </cell>
          <cell r="H6" t="str">
            <v>PAV2</v>
          </cell>
          <cell r="L6">
            <v>0</v>
          </cell>
        </row>
        <row r="7">
          <cell r="B7" t="str">
            <v>0.1.2</v>
          </cell>
          <cell r="D7" t="str">
            <v xml:space="preserve">21.01.02 </v>
          </cell>
          <cell r="E7" t="str">
            <v>Sondagem a perc. até 15 m loc.alag.&lt;50cm</v>
          </cell>
          <cell r="F7" t="str">
            <v>m</v>
          </cell>
          <cell r="H7" t="str">
            <v>PAV3</v>
          </cell>
          <cell r="L7">
            <v>0</v>
          </cell>
        </row>
        <row r="8">
          <cell r="B8" t="str">
            <v>0.1.3</v>
          </cell>
          <cell r="D8" t="str">
            <v>21.01.03</v>
          </cell>
          <cell r="E8" t="str">
            <v>Sondagem a percussão de 15 a 30 m</v>
          </cell>
          <cell r="F8" t="str">
            <v>m</v>
          </cell>
          <cell r="H8" t="str">
            <v>PAV4</v>
          </cell>
          <cell r="L8">
            <v>0</v>
          </cell>
        </row>
        <row r="9">
          <cell r="B9" t="str">
            <v>0.1.4</v>
          </cell>
          <cell r="D9" t="str">
            <v xml:space="preserve">21.01.04 </v>
          </cell>
          <cell r="E9" t="str">
            <v>Sondagem a perc.15a30m loc.alag.&lt;50cm</v>
          </cell>
          <cell r="F9" t="str">
            <v>m</v>
          </cell>
          <cell r="H9" t="str">
            <v>PAV5</v>
          </cell>
          <cell r="L9">
            <v>0</v>
          </cell>
        </row>
        <row r="10">
          <cell r="B10" t="str">
            <v>0.1.5</v>
          </cell>
          <cell r="D10" t="str">
            <v>21.01.05</v>
          </cell>
          <cell r="E10" t="str">
            <v>Sondagem percussão superior 30 m</v>
          </cell>
          <cell r="F10" t="str">
            <v>m</v>
          </cell>
          <cell r="H10" t="str">
            <v>PAV6</v>
          </cell>
          <cell r="L10">
            <v>0</v>
          </cell>
        </row>
        <row r="11">
          <cell r="B11" t="str">
            <v>0.1.6</v>
          </cell>
          <cell r="D11" t="str">
            <v xml:space="preserve">21.01.06 </v>
          </cell>
          <cell r="E11" t="str">
            <v>Sondagem perc.+30 m loc.alag.&lt; 50 cm</v>
          </cell>
          <cell r="F11" t="str">
            <v>m</v>
          </cell>
          <cell r="H11" t="str">
            <v>PAV7</v>
          </cell>
          <cell r="L11">
            <v>0</v>
          </cell>
        </row>
        <row r="12">
          <cell r="B12" t="str">
            <v>0.1.7</v>
          </cell>
          <cell r="D12" t="str">
            <v>21.01.07</v>
          </cell>
          <cell r="E12" t="str">
            <v>Sondagem perc. - taxa fixa de instalação</v>
          </cell>
          <cell r="F12" t="str">
            <v>un</v>
          </cell>
          <cell r="H12" t="str">
            <v>DRE</v>
          </cell>
          <cell r="L12">
            <v>0</v>
          </cell>
        </row>
        <row r="13">
          <cell r="B13" t="str">
            <v>0.1.8</v>
          </cell>
          <cell r="D13" t="str">
            <v xml:space="preserve">21.01.08 </v>
          </cell>
          <cell r="E13" t="str">
            <v>Sondagem rotativa - taxa fixa instalação</v>
          </cell>
          <cell r="F13" t="str">
            <v>un</v>
          </cell>
          <cell r="H13" t="str">
            <v>VDT</v>
          </cell>
          <cell r="L13">
            <v>0</v>
          </cell>
        </row>
        <row r="14">
          <cell r="B14" t="str">
            <v>0.1.9</v>
          </cell>
          <cell r="D14" t="str">
            <v>21.01.09</v>
          </cell>
          <cell r="E14" t="str">
            <v>Sondagem - transporte de equipamento</v>
          </cell>
          <cell r="F14" t="str">
            <v>km x equip.</v>
          </cell>
          <cell r="H14" t="str">
            <v>IMO</v>
          </cell>
          <cell r="L14">
            <v>0</v>
          </cell>
        </row>
        <row r="15">
          <cell r="B15" t="str">
            <v>0.1.10</v>
          </cell>
          <cell r="D15" t="str">
            <v xml:space="preserve">21.01.10 </v>
          </cell>
          <cell r="E15" t="str">
            <v>Sondagem - deslocamento de equipamento</v>
          </cell>
          <cell r="F15" t="str">
            <v>m</v>
          </cell>
        </row>
        <row r="16">
          <cell r="B16" t="str">
            <v>0.1.11</v>
          </cell>
          <cell r="D16" t="str">
            <v>21.01.11</v>
          </cell>
          <cell r="E16" t="str">
            <v>Sondagem perc. - plataforma ou banqueta</v>
          </cell>
          <cell r="F16" t="str">
            <v>equip.</v>
          </cell>
        </row>
        <row r="17">
          <cell r="B17" t="str">
            <v>0.1.12</v>
          </cell>
          <cell r="D17" t="str">
            <v>21.01.12</v>
          </cell>
          <cell r="E17" t="str">
            <v>Sondagem rotativa - plataforma ou banqueta</v>
          </cell>
          <cell r="F17" t="str">
            <v>equip.</v>
          </cell>
        </row>
        <row r="18">
          <cell r="B18" t="str">
            <v>0.1.13</v>
          </cell>
          <cell r="D18" t="str">
            <v>21.01.13</v>
          </cell>
          <cell r="E18" t="str">
            <v>Abertura de picada</v>
          </cell>
          <cell r="F18" t="str">
            <v>m</v>
          </cell>
        </row>
        <row r="19">
          <cell r="B19" t="str">
            <v>0.1.14</v>
          </cell>
          <cell r="D19" t="str">
            <v>21.01.14</v>
          </cell>
          <cell r="E19" t="str">
            <v>Sondagem - flutuante</v>
          </cell>
          <cell r="F19" t="str">
            <v>obra</v>
          </cell>
        </row>
        <row r="20">
          <cell r="B20" t="str">
            <v>0.1.15</v>
          </cell>
          <cell r="D20" t="str">
            <v>21.01.15</v>
          </cell>
          <cell r="E20" t="str">
            <v>Sondagem percussão instalação flutuante</v>
          </cell>
          <cell r="F20" t="str">
            <v>sond.</v>
          </cell>
        </row>
        <row r="21">
          <cell r="B21" t="str">
            <v>0.1.16</v>
          </cell>
          <cell r="D21" t="str">
            <v>21.01.16</v>
          </cell>
          <cell r="E21" t="str">
            <v>Sondagem rotativa - instalação flutuante</v>
          </cell>
          <cell r="F21" t="str">
            <v>sond.</v>
          </cell>
        </row>
        <row r="22">
          <cell r="B22" t="str">
            <v>0.1.17</v>
          </cell>
          <cell r="D22" t="str">
            <v xml:space="preserve">21.01.17 </v>
          </cell>
          <cell r="E22" t="str">
            <v>Sondagem rotativa solo 57,10mm (AX)</v>
          </cell>
          <cell r="F22" t="str">
            <v>m</v>
          </cell>
        </row>
        <row r="23">
          <cell r="B23" t="str">
            <v>0.1.18</v>
          </cell>
          <cell r="D23" t="str">
            <v>21.01.18</v>
          </cell>
          <cell r="E23" t="str">
            <v>Sondagem rotativa solo 73,00mm (BX)</v>
          </cell>
          <cell r="F23" t="str">
            <v>m</v>
          </cell>
        </row>
        <row r="24">
          <cell r="B24" t="str">
            <v>0.1.19</v>
          </cell>
          <cell r="D24" t="str">
            <v xml:space="preserve">21.01.19 </v>
          </cell>
          <cell r="E24" t="str">
            <v>Sondagem rotativa solo 88,9mm (NX)</v>
          </cell>
          <cell r="F24" t="str">
            <v>m</v>
          </cell>
        </row>
        <row r="25">
          <cell r="B25" t="str">
            <v>0.1.20</v>
          </cell>
          <cell r="D25" t="str">
            <v xml:space="preserve">21.01.20 </v>
          </cell>
          <cell r="E25" t="str">
            <v>Sondagem rotativa solo 114,30mm (HX)</v>
          </cell>
          <cell r="F25" t="str">
            <v>m</v>
          </cell>
        </row>
        <row r="26">
          <cell r="B26" t="str">
            <v>0.1.21</v>
          </cell>
          <cell r="D26" t="str">
            <v>21.01.21</v>
          </cell>
          <cell r="E26" t="str">
            <v>Sondagem rotativa rocha alt. 57,1mm (AX)</v>
          </cell>
          <cell r="F26" t="str">
            <v>m</v>
          </cell>
        </row>
        <row r="27">
          <cell r="B27" t="str">
            <v>0.1.22</v>
          </cell>
          <cell r="D27" t="str">
            <v>21.01.22</v>
          </cell>
          <cell r="E27" t="str">
            <v>Sondagem rotativa rocha alt. 73,0mm (BX)</v>
          </cell>
          <cell r="F27" t="str">
            <v>m</v>
          </cell>
        </row>
        <row r="28">
          <cell r="B28" t="str">
            <v>0.1.23</v>
          </cell>
          <cell r="D28" t="str">
            <v>21.01.23</v>
          </cell>
          <cell r="E28" t="str">
            <v>Sondagem rotativa rocha alt. 88,9mm (NX)</v>
          </cell>
          <cell r="F28" t="str">
            <v>m</v>
          </cell>
        </row>
        <row r="29">
          <cell r="B29" t="str">
            <v>0.1.24</v>
          </cell>
          <cell r="D29" t="str">
            <v>21.01.24</v>
          </cell>
          <cell r="E29" t="str">
            <v>Sondagem rotativa rocha alt. 114,3mm (HX)</v>
          </cell>
          <cell r="F29" t="str">
            <v>m</v>
          </cell>
        </row>
        <row r="30">
          <cell r="B30" t="str">
            <v>0.1.25</v>
          </cell>
          <cell r="D30" t="str">
            <v xml:space="preserve">21.01.25 </v>
          </cell>
          <cell r="E30" t="str">
            <v>Sondagem rotativa rocha sã 57,10mm (AX)</v>
          </cell>
          <cell r="F30" t="str">
            <v>m</v>
          </cell>
        </row>
        <row r="31">
          <cell r="B31" t="str">
            <v>0.1.26</v>
          </cell>
          <cell r="D31" t="str">
            <v>21.01.26</v>
          </cell>
          <cell r="E31" t="str">
            <v>Sondagem rotativa rocha sã 73,00mm (BX)</v>
          </cell>
          <cell r="F31" t="str">
            <v>m</v>
          </cell>
        </row>
        <row r="32">
          <cell r="B32" t="str">
            <v>0.1.27</v>
          </cell>
          <cell r="D32" t="str">
            <v>21.01.27</v>
          </cell>
          <cell r="E32" t="str">
            <v xml:space="preserve">Sondagem rotativa rocha sã 88,90mm (NX) </v>
          </cell>
          <cell r="F32" t="str">
            <v>m</v>
          </cell>
        </row>
        <row r="33">
          <cell r="B33" t="str">
            <v>0.1.28</v>
          </cell>
          <cell r="D33" t="str">
            <v>21.01.28</v>
          </cell>
          <cell r="E33" t="str">
            <v>Sondagem rotativa rocha sã 114,3mm (HX)</v>
          </cell>
          <cell r="F33" t="str">
            <v>m</v>
          </cell>
        </row>
        <row r="34">
          <cell r="B34" t="str">
            <v>0.1.29</v>
          </cell>
          <cell r="D34" t="str">
            <v>21.01.29</v>
          </cell>
          <cell r="E34" t="str">
            <v>Sondagem à trado profundidade até 5 m</v>
          </cell>
          <cell r="F34" t="str">
            <v>m</v>
          </cell>
        </row>
        <row r="35">
          <cell r="B35" t="str">
            <v>0.1.30</v>
          </cell>
          <cell r="D35" t="str">
            <v>21.01.30</v>
          </cell>
          <cell r="E35" t="str">
            <v>Sondagem à trado profundidade 5 a 10 m</v>
          </cell>
          <cell r="F35" t="str">
            <v>m</v>
          </cell>
        </row>
        <row r="36">
          <cell r="B36" t="str">
            <v>0.1.31</v>
          </cell>
          <cell r="D36" t="str">
            <v>21.02.01</v>
          </cell>
          <cell r="E36" t="str">
            <v>Lev. até 10.000</v>
          </cell>
          <cell r="F36" t="str">
            <v>m²</v>
          </cell>
        </row>
        <row r="37">
          <cell r="B37" t="str">
            <v>0.1.32</v>
          </cell>
          <cell r="D37" t="str">
            <v>21.02.02</v>
          </cell>
          <cell r="E37" t="str">
            <v>Lev. até 10.000 m² em vegetação densa</v>
          </cell>
          <cell r="F37" t="str">
            <v>m²</v>
          </cell>
        </row>
        <row r="38">
          <cell r="B38" t="str">
            <v>0.1.33</v>
          </cell>
          <cell r="D38" t="str">
            <v>21.02.03</v>
          </cell>
          <cell r="E38" t="str">
            <v xml:space="preserve">Lev. até 10.000 m² em zona urbana </v>
          </cell>
          <cell r="F38" t="str">
            <v>m²</v>
          </cell>
        </row>
        <row r="39">
          <cell r="B39" t="str">
            <v>0.1.34</v>
          </cell>
          <cell r="D39" t="str">
            <v>21.02.04</v>
          </cell>
          <cell r="E39" t="str">
            <v>Lev. até 10.000 m² em zona suburbana</v>
          </cell>
          <cell r="F39" t="str">
            <v>m²</v>
          </cell>
        </row>
        <row r="40">
          <cell r="B40" t="str">
            <v>0.1.35</v>
          </cell>
          <cell r="D40" t="str">
            <v>21.02.05</v>
          </cell>
          <cell r="E40" t="str">
            <v>Lev. de 10.000 a 50.000 m²</v>
          </cell>
          <cell r="F40" t="str">
            <v>m²</v>
          </cell>
        </row>
        <row r="41">
          <cell r="B41" t="str">
            <v>0.1.36</v>
          </cell>
          <cell r="D41" t="str">
            <v>21.02.06</v>
          </cell>
          <cell r="E41" t="str">
            <v>Lev. de 10.000 a 50.000 m² vegetação densa</v>
          </cell>
          <cell r="F41" t="str">
            <v>m²</v>
          </cell>
        </row>
        <row r="42">
          <cell r="B42" t="str">
            <v>0.1.37</v>
          </cell>
          <cell r="D42" t="str">
            <v>21.02.07</v>
          </cell>
          <cell r="E42" t="str">
            <v>Lev. de 10.000 a 50.000 m² zona urbana</v>
          </cell>
          <cell r="F42" t="str">
            <v>m²</v>
          </cell>
        </row>
        <row r="43">
          <cell r="B43" t="str">
            <v>0.1.38</v>
          </cell>
          <cell r="D43" t="str">
            <v>21.02.08</v>
          </cell>
          <cell r="E43" t="str">
            <v>Lev. de 10.000 a 50.000 m² zona suburbana</v>
          </cell>
          <cell r="F43" t="str">
            <v>m²</v>
          </cell>
        </row>
        <row r="44">
          <cell r="B44" t="str">
            <v>0.1.39</v>
          </cell>
          <cell r="D44" t="str">
            <v>21.02.09</v>
          </cell>
          <cell r="E44" t="str">
            <v>Lev. superior a 50.000 m²</v>
          </cell>
          <cell r="F44" t="str">
            <v>m²</v>
          </cell>
        </row>
        <row r="45">
          <cell r="B45" t="str">
            <v>0.1.40</v>
          </cell>
          <cell r="D45" t="str">
            <v>21.02.10</v>
          </cell>
          <cell r="E45" t="str">
            <v>Lev. superior a 50.000 m² vegetação densa</v>
          </cell>
          <cell r="F45" t="str">
            <v>m²</v>
          </cell>
        </row>
        <row r="46">
          <cell r="B46" t="str">
            <v>0.1.41</v>
          </cell>
          <cell r="D46" t="str">
            <v>21.02.11</v>
          </cell>
          <cell r="E46" t="str">
            <v>Lev. superior a 50.000 m² zona urbana</v>
          </cell>
          <cell r="F46" t="str">
            <v>m²</v>
          </cell>
        </row>
        <row r="47">
          <cell r="B47" t="str">
            <v>0.1.42</v>
          </cell>
          <cell r="D47" t="str">
            <v xml:space="preserve">21.02.12 </v>
          </cell>
          <cell r="E47" t="str">
            <v>Lev. superior a 50.000 m² zona suburbana</v>
          </cell>
          <cell r="F47" t="str">
            <v>m²</v>
          </cell>
        </row>
        <row r="48">
          <cell r="B48" t="str">
            <v>0.1.43</v>
          </cell>
          <cell r="D48" t="str">
            <v>21.02.13</v>
          </cell>
          <cell r="E48" t="str">
            <v>Transp. Coordenadas</v>
          </cell>
          <cell r="F48" t="str">
            <v>km</v>
          </cell>
        </row>
        <row r="49">
          <cell r="B49" t="str">
            <v>0.1.44</v>
          </cell>
          <cell r="D49" t="str">
            <v>21.02.14</v>
          </cell>
          <cell r="E49" t="str">
            <v>Transp. Coord. Vgt</v>
          </cell>
          <cell r="F49" t="str">
            <v>km</v>
          </cell>
        </row>
        <row r="50">
          <cell r="B50" t="str">
            <v>0.1.45</v>
          </cell>
          <cell r="D50" t="str">
            <v>21.02.15</v>
          </cell>
          <cell r="E50" t="str">
            <v>Transporte coordenadas zona urbana</v>
          </cell>
          <cell r="F50" t="str">
            <v>km</v>
          </cell>
        </row>
        <row r="51">
          <cell r="B51" t="str">
            <v>0.1.46</v>
          </cell>
          <cell r="D51" t="str">
            <v>21.02.16</v>
          </cell>
          <cell r="E51" t="str">
            <v>Transporte coordenadas zona suburbana</v>
          </cell>
          <cell r="F51" t="str">
            <v>km</v>
          </cell>
        </row>
        <row r="52">
          <cell r="B52" t="str">
            <v>0.1.47</v>
          </cell>
          <cell r="D52" t="str">
            <v>21.02.17</v>
          </cell>
          <cell r="E52" t="str">
            <v>Transporte de turma</v>
          </cell>
          <cell r="F52" t="str">
            <v>km</v>
          </cell>
        </row>
        <row r="53">
          <cell r="B53" t="str">
            <v>0.1.48</v>
          </cell>
          <cell r="D53" t="str">
            <v>21.02.18</v>
          </cell>
          <cell r="E53" t="str">
            <v>Locação de anteprojeto região ondulada</v>
          </cell>
          <cell r="F53" t="str">
            <v>km</v>
          </cell>
        </row>
        <row r="54">
          <cell r="B54" t="str">
            <v>0.1.49</v>
          </cell>
          <cell r="D54" t="str">
            <v>21.02.19</v>
          </cell>
          <cell r="E54" t="str">
            <v>Locação anteprojeto região montanhosa</v>
          </cell>
          <cell r="F54" t="str">
            <v>km</v>
          </cell>
        </row>
        <row r="55">
          <cell r="B55" t="str">
            <v>0.1.50</v>
          </cell>
          <cell r="D55" t="str">
            <v>21.02.20</v>
          </cell>
          <cell r="E55" t="str">
            <v>Locação linha ensaio região ondulada</v>
          </cell>
          <cell r="F55" t="str">
            <v>km</v>
          </cell>
        </row>
        <row r="56">
          <cell r="B56" t="str">
            <v>0.1.51</v>
          </cell>
          <cell r="D56" t="str">
            <v>21.02.21</v>
          </cell>
          <cell r="E56" t="str">
            <v>Locação linha ensaio região montanhosa</v>
          </cell>
          <cell r="F56" t="str">
            <v>km</v>
          </cell>
        </row>
        <row r="57">
          <cell r="B57" t="str">
            <v>0.1.52</v>
          </cell>
          <cell r="D57" t="str">
            <v>21.02.22</v>
          </cell>
          <cell r="E57" t="str">
            <v>Locação linha expl.em região montanhosa</v>
          </cell>
          <cell r="F57" t="str">
            <v>km</v>
          </cell>
        </row>
        <row r="58">
          <cell r="B58" t="str">
            <v>0.1.53</v>
          </cell>
          <cell r="D58" t="str">
            <v>21.02.23</v>
          </cell>
          <cell r="E58" t="str">
            <v>Locação linha expl.região escarpada</v>
          </cell>
          <cell r="F58" t="str">
            <v>km</v>
          </cell>
        </row>
        <row r="59">
          <cell r="B59" t="str">
            <v>0.1.54</v>
          </cell>
          <cell r="D59" t="str">
            <v>21.02.24</v>
          </cell>
          <cell r="E59" t="str">
            <v>Locação projeto região plana</v>
          </cell>
          <cell r="F59" t="str">
            <v>km</v>
          </cell>
        </row>
        <row r="60">
          <cell r="B60" t="str">
            <v>0.1.55</v>
          </cell>
          <cell r="D60" t="str">
            <v>21.02.25</v>
          </cell>
          <cell r="E60" t="str">
            <v>Locação projeto região plana veget.densa</v>
          </cell>
          <cell r="F60" t="str">
            <v>km</v>
          </cell>
        </row>
        <row r="61">
          <cell r="B61" t="str">
            <v>0.1.56</v>
          </cell>
          <cell r="D61" t="str">
            <v>21.02.26</v>
          </cell>
          <cell r="E61" t="str">
            <v>Locação projeto reg. plana zona urbana</v>
          </cell>
          <cell r="F61" t="str">
            <v>km</v>
          </cell>
        </row>
        <row r="62">
          <cell r="B62" t="str">
            <v>0.1.57</v>
          </cell>
          <cell r="D62" t="str">
            <v>21.02.27</v>
          </cell>
          <cell r="E62" t="str">
            <v>Locação projeto reg.plana zona suburbana</v>
          </cell>
          <cell r="F62" t="str">
            <v>km</v>
          </cell>
        </row>
        <row r="63">
          <cell r="B63" t="str">
            <v>0.1.58</v>
          </cell>
          <cell r="D63" t="str">
            <v xml:space="preserve">21.02.28 </v>
          </cell>
          <cell r="E63" t="str">
            <v>Locação projeto reg.ondulada</v>
          </cell>
          <cell r="F63" t="str">
            <v>km</v>
          </cell>
        </row>
        <row r="64">
          <cell r="B64" t="str">
            <v>0.1.59</v>
          </cell>
          <cell r="D64" t="str">
            <v>21.02.29</v>
          </cell>
          <cell r="E64" t="str">
            <v>Locação projeto reg. ondulada veget.densa</v>
          </cell>
          <cell r="F64" t="str">
            <v>km</v>
          </cell>
        </row>
        <row r="65">
          <cell r="B65" t="str">
            <v>0.1.60</v>
          </cell>
          <cell r="D65" t="str">
            <v>21.02.30</v>
          </cell>
          <cell r="E65" t="str">
            <v>Locação projeto reg. ondulada zona urbana</v>
          </cell>
          <cell r="F65" t="str">
            <v>km</v>
          </cell>
        </row>
        <row r="66">
          <cell r="B66" t="str">
            <v>0.1.61</v>
          </cell>
          <cell r="D66" t="str">
            <v>21.02.31</v>
          </cell>
          <cell r="E66" t="str">
            <v>Locação projeto reg. ondulada zona suburbana</v>
          </cell>
          <cell r="F66" t="str">
            <v>km</v>
          </cell>
        </row>
        <row r="67">
          <cell r="B67" t="str">
            <v>0.1.62</v>
          </cell>
          <cell r="D67" t="str">
            <v>21.02.32</v>
          </cell>
          <cell r="E67" t="str">
            <v>Locação projeto região montanhosa</v>
          </cell>
          <cell r="F67" t="str">
            <v>km</v>
          </cell>
        </row>
        <row r="68">
          <cell r="B68" t="str">
            <v>0.1.63</v>
          </cell>
          <cell r="D68" t="str">
            <v>21.02.33</v>
          </cell>
          <cell r="E68" t="str">
            <v>Locação projeto reg. montanhosa veget.densa</v>
          </cell>
          <cell r="F68" t="str">
            <v>km</v>
          </cell>
        </row>
        <row r="69">
          <cell r="B69" t="str">
            <v>0.1.64</v>
          </cell>
          <cell r="D69" t="str">
            <v>21.02.34</v>
          </cell>
          <cell r="E69" t="str">
            <v>Locação projeto reg. montanhosa zona urbana</v>
          </cell>
          <cell r="F69" t="str">
            <v>km</v>
          </cell>
        </row>
        <row r="70">
          <cell r="B70" t="str">
            <v>0.1.65</v>
          </cell>
          <cell r="D70" t="str">
            <v>21.02.35</v>
          </cell>
          <cell r="E70" t="str">
            <v>Locação projeto reg. montanhosa zona suburbana</v>
          </cell>
          <cell r="F70" t="str">
            <v>km</v>
          </cell>
        </row>
        <row r="71">
          <cell r="B71" t="str">
            <v>0.1.66</v>
          </cell>
          <cell r="D71" t="str">
            <v>21.02.36</v>
          </cell>
          <cell r="E71" t="str">
            <v>Locação projeto região escarpada</v>
          </cell>
          <cell r="F71" t="str">
            <v>km</v>
          </cell>
        </row>
        <row r="72">
          <cell r="B72" t="str">
            <v>0.1.67</v>
          </cell>
          <cell r="D72" t="str">
            <v>21.02.37</v>
          </cell>
          <cell r="E72" t="str">
            <v>Locação projeto reg. escarpada veget. densa</v>
          </cell>
          <cell r="F72" t="str">
            <v>km</v>
          </cell>
        </row>
        <row r="73">
          <cell r="B73" t="str">
            <v>0.1.68</v>
          </cell>
          <cell r="D73" t="str">
            <v>21.02.38</v>
          </cell>
          <cell r="E73" t="str">
            <v>Locação projeto reg. escarpada z. urbana</v>
          </cell>
          <cell r="F73" t="str">
            <v>km</v>
          </cell>
        </row>
        <row r="74">
          <cell r="B74" t="str">
            <v>0.1.69</v>
          </cell>
          <cell r="D74" t="str">
            <v>21.02.39</v>
          </cell>
          <cell r="E74" t="str">
            <v>Locação projeto reg. escarpada z.suburbana</v>
          </cell>
          <cell r="F74" t="str">
            <v>km</v>
          </cell>
        </row>
        <row r="75">
          <cell r="B75" t="str">
            <v>0.1.70</v>
          </cell>
          <cell r="D75" t="str">
            <v>21.02.40</v>
          </cell>
          <cell r="E75" t="str">
            <v>Cadastro região ondulada</v>
          </cell>
          <cell r="F75" t="str">
            <v>km</v>
          </cell>
        </row>
        <row r="76">
          <cell r="B76" t="str">
            <v>0.1.71</v>
          </cell>
          <cell r="D76" t="str">
            <v>21.02.41</v>
          </cell>
          <cell r="E76" t="str">
            <v>Cadastro reg.ondulada veget.densa</v>
          </cell>
          <cell r="F76" t="str">
            <v>km</v>
          </cell>
        </row>
        <row r="77">
          <cell r="B77" t="str">
            <v>0.1.72</v>
          </cell>
          <cell r="D77" t="str">
            <v>21.02.42</v>
          </cell>
          <cell r="E77" t="str">
            <v>Cadastro reg.ondulada zona urbana</v>
          </cell>
          <cell r="F77" t="str">
            <v>km</v>
          </cell>
        </row>
        <row r="78">
          <cell r="B78" t="str">
            <v>0.1.73</v>
          </cell>
          <cell r="D78" t="str">
            <v>21.02.43</v>
          </cell>
          <cell r="E78" t="str">
            <v>Cadastro reg.ondulada zona suburbana</v>
          </cell>
          <cell r="F78" t="str">
            <v>km</v>
          </cell>
        </row>
        <row r="79">
          <cell r="B79" t="str">
            <v>0.1.74</v>
          </cell>
          <cell r="D79" t="str">
            <v>21.02.44</v>
          </cell>
          <cell r="E79" t="str">
            <v>Cadastro região montanhosa</v>
          </cell>
          <cell r="F79" t="str">
            <v>km</v>
          </cell>
        </row>
        <row r="80">
          <cell r="B80" t="str">
            <v>0.1.75</v>
          </cell>
          <cell r="D80" t="str">
            <v>21.02.45</v>
          </cell>
          <cell r="E80" t="str">
            <v>Cadastro região montanhosa veget. densa</v>
          </cell>
          <cell r="F80" t="str">
            <v>km</v>
          </cell>
        </row>
        <row r="81">
          <cell r="B81" t="str">
            <v>0.1.76</v>
          </cell>
          <cell r="D81" t="str">
            <v>21.02.46</v>
          </cell>
          <cell r="E81" t="str">
            <v>Cadastro reg. montanhosa zona urbana</v>
          </cell>
          <cell r="F81" t="str">
            <v>km</v>
          </cell>
        </row>
        <row r="82">
          <cell r="B82" t="str">
            <v>0.1.77</v>
          </cell>
          <cell r="D82" t="str">
            <v>21.02.47</v>
          </cell>
          <cell r="E82" t="str">
            <v>Cadastro região montanhosa zona suburbana</v>
          </cell>
          <cell r="F82" t="str">
            <v>km</v>
          </cell>
        </row>
        <row r="83">
          <cell r="B83" t="str">
            <v>0.1.78</v>
          </cell>
          <cell r="D83" t="str">
            <v>21.02.48</v>
          </cell>
          <cell r="E83" t="str">
            <v>Cadastro região escarpada</v>
          </cell>
          <cell r="F83" t="str">
            <v>km</v>
          </cell>
        </row>
        <row r="84">
          <cell r="B84" t="str">
            <v>0.1.79</v>
          </cell>
          <cell r="D84" t="str">
            <v>21.02.49</v>
          </cell>
          <cell r="E84" t="str">
            <v>Cadastro reg. escarpada vegetação densa</v>
          </cell>
          <cell r="F84" t="str">
            <v>km</v>
          </cell>
        </row>
        <row r="85">
          <cell r="B85" t="str">
            <v>0.1.80</v>
          </cell>
          <cell r="D85" t="str">
            <v>21.02.50</v>
          </cell>
          <cell r="E85" t="str">
            <v>Cadastro reg. escarpada zona urbana</v>
          </cell>
          <cell r="F85" t="str">
            <v>km</v>
          </cell>
        </row>
        <row r="86">
          <cell r="B86" t="str">
            <v>0.1.81</v>
          </cell>
          <cell r="D86" t="str">
            <v>21.02.51</v>
          </cell>
          <cell r="E86" t="str">
            <v>Cadastro reg. escarpada zona suburbana</v>
          </cell>
          <cell r="F86" t="str">
            <v>km</v>
          </cell>
        </row>
        <row r="87">
          <cell r="B87" t="str">
            <v>0.1.82</v>
          </cell>
          <cell r="D87" t="str">
            <v>21.02.52</v>
          </cell>
          <cell r="E87" t="str">
            <v>Lev.bat.áreas até 100000 m²</v>
          </cell>
          <cell r="F87" t="str">
            <v>m²</v>
          </cell>
        </row>
        <row r="88">
          <cell r="B88" t="str">
            <v>0.1.83</v>
          </cell>
          <cell r="D88" t="str">
            <v>21.02.53</v>
          </cell>
          <cell r="E88" t="str">
            <v>Lev.bat.áreas até 100000 m² veget.densa</v>
          </cell>
          <cell r="F88" t="str">
            <v>m²</v>
          </cell>
        </row>
        <row r="89">
          <cell r="B89" t="str">
            <v>0.1.84</v>
          </cell>
          <cell r="D89" t="str">
            <v>21.02.54</v>
          </cell>
          <cell r="E89" t="str">
            <v>Lev.bat.áreas até 100000 m² zona urbana</v>
          </cell>
          <cell r="F89" t="str">
            <v>m²</v>
          </cell>
        </row>
        <row r="90">
          <cell r="B90" t="str">
            <v>0.1.85</v>
          </cell>
          <cell r="D90" t="str">
            <v>21.02.55</v>
          </cell>
          <cell r="E90" t="str">
            <v>Lev.bat.áreas até 100000 m² z. suburbana</v>
          </cell>
          <cell r="F90" t="str">
            <v>m²</v>
          </cell>
        </row>
        <row r="91">
          <cell r="B91" t="str">
            <v>0.1.86</v>
          </cell>
          <cell r="D91" t="str">
            <v>21.02.56</v>
          </cell>
          <cell r="E91" t="str">
            <v>Lev.bat.áreas 100000 a 500000 m²</v>
          </cell>
          <cell r="F91" t="str">
            <v>m²</v>
          </cell>
        </row>
        <row r="92">
          <cell r="B92" t="str">
            <v>0.1.87</v>
          </cell>
          <cell r="D92" t="str">
            <v>21.02.57</v>
          </cell>
          <cell r="E92" t="str">
            <v>Lev.bat.áreas 100000/500000m² veg. densa</v>
          </cell>
          <cell r="F92" t="str">
            <v>m²</v>
          </cell>
        </row>
        <row r="93">
          <cell r="B93" t="str">
            <v>0.1.88</v>
          </cell>
          <cell r="D93" t="str">
            <v>21.02.58</v>
          </cell>
          <cell r="E93" t="str">
            <v>Lev.bat.áreas 100000/500000 m² z.urbana</v>
          </cell>
          <cell r="F93" t="str">
            <v>m²</v>
          </cell>
        </row>
        <row r="94">
          <cell r="B94" t="str">
            <v>0.1.89</v>
          </cell>
          <cell r="D94" t="str">
            <v>21.02.59</v>
          </cell>
          <cell r="E94" t="str">
            <v>Lev.bat.áreas 100000/500000m² z.suburbana</v>
          </cell>
          <cell r="F94" t="str">
            <v>m²</v>
          </cell>
        </row>
        <row r="95">
          <cell r="B95" t="str">
            <v>0.1.90</v>
          </cell>
          <cell r="D95" t="str">
            <v>21.02.60</v>
          </cell>
          <cell r="E95" t="str">
            <v>Lev.bat.áreas acima de 500000 m²</v>
          </cell>
          <cell r="F95" t="str">
            <v>m²</v>
          </cell>
        </row>
        <row r="96">
          <cell r="B96" t="str">
            <v>0.1.91</v>
          </cell>
          <cell r="D96" t="str">
            <v>21.02.61</v>
          </cell>
          <cell r="E96" t="str">
            <v>Lev.bat.áreas acima de 500000m² veget.densa</v>
          </cell>
          <cell r="F96" t="str">
            <v>m²</v>
          </cell>
        </row>
        <row r="97">
          <cell r="B97" t="str">
            <v>0.1.92</v>
          </cell>
          <cell r="D97" t="str">
            <v>21.02.62</v>
          </cell>
          <cell r="E97" t="str">
            <v>Lev.bat.áreas acima de 500000 m² z.urbana</v>
          </cell>
          <cell r="F97" t="str">
            <v>m²</v>
          </cell>
        </row>
        <row r="98">
          <cell r="B98" t="str">
            <v>0.1.93</v>
          </cell>
          <cell r="D98" t="str">
            <v>21.02.63</v>
          </cell>
          <cell r="E98" t="str">
            <v>Lev.bat.áreas acima de 500000 m² z. suburbana.</v>
          </cell>
          <cell r="F98" t="str">
            <v>m²</v>
          </cell>
        </row>
        <row r="99">
          <cell r="B99" t="str">
            <v>0.1.94</v>
          </cell>
          <cell r="D99" t="str">
            <v>21.02.64</v>
          </cell>
          <cell r="E99" t="str">
            <v>Lev.batimetrico</v>
          </cell>
          <cell r="F99" t="str">
            <v>km</v>
          </cell>
        </row>
        <row r="100">
          <cell r="B100" t="str">
            <v>0.1.95</v>
          </cell>
          <cell r="D100" t="str">
            <v>21.02.65</v>
          </cell>
          <cell r="E100" t="str">
            <v>Lev.Batimetrico em vegetação densa</v>
          </cell>
          <cell r="F100" t="str">
            <v>km</v>
          </cell>
        </row>
        <row r="101">
          <cell r="B101" t="str">
            <v>0.1.96</v>
          </cell>
          <cell r="D101" t="str">
            <v>21.02.66</v>
          </cell>
          <cell r="E101" t="str">
            <v>Lev.Batimetrico em zona urbana</v>
          </cell>
          <cell r="F101" t="str">
            <v>km</v>
          </cell>
        </row>
        <row r="102">
          <cell r="B102" t="str">
            <v>0.1.97</v>
          </cell>
          <cell r="D102" t="str">
            <v>21.02.67</v>
          </cell>
          <cell r="E102" t="str">
            <v>Lev.Batimetrico em zona suburbana</v>
          </cell>
          <cell r="F102" t="str">
            <v>km</v>
          </cell>
        </row>
        <row r="103">
          <cell r="B103" t="str">
            <v>0.1.98</v>
          </cell>
          <cell r="D103" t="str">
            <v>21.02.68</v>
          </cell>
          <cell r="E103" t="str">
            <v>Serv.hidrologia/drenagem reg. ondulada</v>
          </cell>
          <cell r="F103" t="str">
            <v>km</v>
          </cell>
        </row>
        <row r="104">
          <cell r="B104" t="str">
            <v>0.1.99</v>
          </cell>
          <cell r="D104" t="str">
            <v>21.02.69</v>
          </cell>
          <cell r="E104" t="str">
            <v>Serv.hidrologia/drenagem reg. montanhosa</v>
          </cell>
          <cell r="F104" t="str">
            <v>km</v>
          </cell>
        </row>
        <row r="105">
          <cell r="B105" t="str">
            <v>0.1.100</v>
          </cell>
          <cell r="D105" t="str">
            <v>21.02.70</v>
          </cell>
          <cell r="E105" t="str">
            <v>Serv.hidrologia/drenagem reg. escarpada</v>
          </cell>
          <cell r="F105" t="str">
            <v>km</v>
          </cell>
        </row>
        <row r="106">
          <cell r="B106" t="str">
            <v>0.1.101</v>
          </cell>
          <cell r="D106" t="str">
            <v>21.03.01</v>
          </cell>
          <cell r="E106" t="str">
            <v>Remoção cerca arame, incl. Transporte</v>
          </cell>
          <cell r="F106" t="str">
            <v>m</v>
          </cell>
        </row>
        <row r="107">
          <cell r="B107" t="str">
            <v>0.1.102</v>
          </cell>
          <cell r="D107" t="str">
            <v>21.03.02</v>
          </cell>
          <cell r="E107" t="str">
            <v>Remoção de defensa métalica simples</v>
          </cell>
          <cell r="F107" t="str">
            <v>m</v>
          </cell>
        </row>
        <row r="108">
          <cell r="B108" t="str">
            <v>0.1.103</v>
          </cell>
          <cell r="D108" t="str">
            <v>21.03.03</v>
          </cell>
          <cell r="E108" t="str">
            <v>Remoção de defensa metálica dupla</v>
          </cell>
          <cell r="F108" t="str">
            <v>m</v>
          </cell>
        </row>
        <row r="109">
          <cell r="B109" t="str">
            <v>0.1.104</v>
          </cell>
          <cell r="D109" t="str">
            <v>21.03.06</v>
          </cell>
          <cell r="E109" t="str">
            <v>Remoção canalização D&gt;0,60m</v>
          </cell>
          <cell r="F109" t="str">
            <v>m</v>
          </cell>
        </row>
        <row r="110">
          <cell r="B110" t="str">
            <v>0.1.105</v>
          </cell>
          <cell r="D110" t="str">
            <v>21.03.07</v>
          </cell>
          <cell r="E110" t="str">
            <v>Remoção canalização D&lt;0,60m</v>
          </cell>
          <cell r="F110" t="str">
            <v>m</v>
          </cell>
        </row>
        <row r="111">
          <cell r="B111" t="str">
            <v>0.1.106</v>
          </cell>
          <cell r="D111" t="str">
            <v>21.03.08</v>
          </cell>
          <cell r="E111" t="str">
            <v>Remoção e transporte de guia pré-moldada</v>
          </cell>
          <cell r="F111" t="str">
            <v>m</v>
          </cell>
        </row>
        <row r="112">
          <cell r="B112" t="str">
            <v>0.1.107</v>
          </cell>
          <cell r="D112" t="str">
            <v>21.03.09</v>
          </cell>
          <cell r="E112" t="str">
            <v>Remoção de estaca de eucalipto</v>
          </cell>
          <cell r="F112" t="str">
            <v>m</v>
          </cell>
        </row>
        <row r="113">
          <cell r="B113" t="str">
            <v>0.1.108</v>
          </cell>
          <cell r="D113" t="str">
            <v>21.03.10</v>
          </cell>
          <cell r="E113" t="str">
            <v>Remoção de tacha refletiva</v>
          </cell>
          <cell r="F113" t="str">
            <v>un</v>
          </cell>
        </row>
        <row r="114">
          <cell r="B114" t="str">
            <v>0.1.109</v>
          </cell>
          <cell r="D114" t="str">
            <v>21.03.11.07</v>
          </cell>
          <cell r="E114" t="str">
            <v>Remoção de pintura demarcatória de via</v>
          </cell>
          <cell r="F114" t="str">
            <v>m²</v>
          </cell>
        </row>
        <row r="115">
          <cell r="B115" t="str">
            <v>0.1.110</v>
          </cell>
          <cell r="D115" t="str">
            <v>21.04.01</v>
          </cell>
          <cell r="E115" t="str">
            <v>Cerca de arame farpado c/ 4 fios</v>
          </cell>
          <cell r="F115" t="str">
            <v>m</v>
          </cell>
        </row>
        <row r="116">
          <cell r="B116" t="str">
            <v>0.1.111</v>
          </cell>
          <cell r="D116" t="str">
            <v>21.04.02</v>
          </cell>
          <cell r="E116" t="str">
            <v>Cerca de arame farpado c/ 6 fios</v>
          </cell>
          <cell r="F116" t="str">
            <v>m</v>
          </cell>
        </row>
        <row r="117">
          <cell r="B117" t="str">
            <v>0.1.112</v>
          </cell>
          <cell r="D117" t="str">
            <v>21.04.03</v>
          </cell>
          <cell r="E117" t="str">
            <v>Cerca arame farpado por reaproveitamento</v>
          </cell>
          <cell r="F117" t="str">
            <v>m</v>
          </cell>
        </row>
        <row r="118">
          <cell r="B118" t="str">
            <v>0.1.113</v>
          </cell>
          <cell r="D118" t="str">
            <v>21.05.01</v>
          </cell>
          <cell r="E118" t="str">
            <v>Demolição de concreto Armado</v>
          </cell>
          <cell r="F118" t="str">
            <v>m³</v>
          </cell>
        </row>
        <row r="119">
          <cell r="B119" t="str">
            <v>0.1.114</v>
          </cell>
          <cell r="D119" t="str">
            <v>21.05.02</v>
          </cell>
          <cell r="E119" t="str">
            <v>Demolição de concreto simples</v>
          </cell>
          <cell r="F119" t="str">
            <v>m³</v>
          </cell>
        </row>
        <row r="120">
          <cell r="B120" t="str">
            <v>0.1.115</v>
          </cell>
          <cell r="D120" t="str">
            <v>21.05.04</v>
          </cell>
          <cell r="E120" t="str">
            <v>Demolição de Pavimento Rígido</v>
          </cell>
          <cell r="F120" t="str">
            <v>m³</v>
          </cell>
        </row>
        <row r="121">
          <cell r="B121" t="str">
            <v>0.1.116</v>
          </cell>
          <cell r="D121" t="str">
            <v>21.05.05</v>
          </cell>
          <cell r="E121" t="str">
            <v>Demolição de Edificação em Alvenaria</v>
          </cell>
          <cell r="F121" t="str">
            <v>m²</v>
          </cell>
        </row>
        <row r="122">
          <cell r="B122" t="str">
            <v>0.1.117</v>
          </cell>
          <cell r="D122" t="str">
            <v>21.05.06</v>
          </cell>
          <cell r="E122" t="str">
            <v>Demolição de Edificação em Madeira</v>
          </cell>
          <cell r="F122" t="str">
            <v>m²</v>
          </cell>
        </row>
        <row r="123">
          <cell r="B123" t="str">
            <v>0.1.118</v>
          </cell>
          <cell r="D123" t="str">
            <v>21.05.07</v>
          </cell>
          <cell r="E123" t="str">
            <v>Demolição pavi.flex, incl.transp.até 1km</v>
          </cell>
          <cell r="F123" t="str">
            <v>m³</v>
          </cell>
        </row>
        <row r="124">
          <cell r="B124" t="str">
            <v>0.1.119</v>
          </cell>
          <cell r="D124" t="str">
            <v>21.05.08</v>
          </cell>
          <cell r="E124" t="str">
            <v>Limpeza de dispositivo de drenagem</v>
          </cell>
          <cell r="F124" t="str">
            <v>m</v>
          </cell>
        </row>
        <row r="125">
          <cell r="B125" t="str">
            <v>0.1.120</v>
          </cell>
          <cell r="D125" t="str">
            <v>21.05.09</v>
          </cell>
          <cell r="E125" t="str">
            <v>Limpeza manual de terreno</v>
          </cell>
          <cell r="F125" t="str">
            <v>m²</v>
          </cell>
        </row>
        <row r="126">
          <cell r="B126" t="str">
            <v>0.1.121</v>
          </cell>
          <cell r="D126" t="str">
            <v>21.05.10</v>
          </cell>
          <cell r="E126" t="str">
            <v>Limpeza de dispositivo de drenagem para plataforma</v>
          </cell>
          <cell r="F126" t="str">
            <v>m</v>
          </cell>
        </row>
        <row r="128">
          <cell r="B128" t="str">
            <v>Cód. Colinas</v>
          </cell>
          <cell r="D128" t="str">
            <v>Código</v>
          </cell>
          <cell r="E128" t="str">
            <v>Serviços</v>
          </cell>
          <cell r="F128" t="str">
            <v>Unid.</v>
          </cell>
        </row>
        <row r="131">
          <cell r="D131" t="str">
            <v>FASE 22 - TERRAPLENAGEM</v>
          </cell>
        </row>
        <row r="132">
          <cell r="B132" t="str">
            <v>1.1.1</v>
          </cell>
          <cell r="D132" t="str">
            <v>22.01.01</v>
          </cell>
          <cell r="E132" t="str">
            <v>Limp. terreno s/destocamento de árvores</v>
          </cell>
          <cell r="F132" t="str">
            <v>m²</v>
          </cell>
        </row>
        <row r="133">
          <cell r="B133" t="str">
            <v>1.1.2</v>
          </cell>
          <cell r="D133" t="str">
            <v>22.01.02</v>
          </cell>
          <cell r="E133" t="str">
            <v>Limp. terreno c/ dest.arv.perímetro&lt;= 78cm</v>
          </cell>
          <cell r="F133" t="str">
            <v>m²</v>
          </cell>
        </row>
        <row r="134">
          <cell r="B134" t="str">
            <v>1.1.3</v>
          </cell>
          <cell r="D134" t="str">
            <v>22.01.03</v>
          </cell>
          <cell r="E134" t="str">
            <v>Limp manual terreno amont. de materiais</v>
          </cell>
          <cell r="F134" t="str">
            <v>m²</v>
          </cell>
        </row>
        <row r="135">
          <cell r="B135" t="str">
            <v>1.1.4</v>
          </cell>
          <cell r="D135" t="str">
            <v>22.01.04</v>
          </cell>
          <cell r="E135" t="str">
            <v>Derrub.dest.arv.P&gt;78</v>
          </cell>
          <cell r="F135" t="str">
            <v>un</v>
          </cell>
        </row>
        <row r="136">
          <cell r="B136" t="str">
            <v>1.1.5</v>
          </cell>
          <cell r="D136" t="str">
            <v>22.01.05</v>
          </cell>
          <cell r="E136" t="str">
            <v>Destocamento árv. com perímetro maior que 78cm</v>
          </cell>
          <cell r="F136" t="str">
            <v>un</v>
          </cell>
        </row>
        <row r="137">
          <cell r="B137" t="str">
            <v>1.1.6</v>
          </cell>
          <cell r="D137" t="str">
            <v>22.01.06</v>
          </cell>
          <cell r="E137" t="str">
            <v>Raspagem do terreno</v>
          </cell>
          <cell r="F137" t="str">
            <v>m²</v>
          </cell>
        </row>
        <row r="138">
          <cell r="B138" t="str">
            <v>1.1.7</v>
          </cell>
          <cell r="D138" t="str">
            <v>22.01.07</v>
          </cell>
          <cell r="E138" t="str">
            <v>Carga de material de limpeza de escavação</v>
          </cell>
          <cell r="F138" t="str">
            <v>m³</v>
          </cell>
        </row>
        <row r="139">
          <cell r="B139" t="str">
            <v>1.1.8</v>
          </cell>
          <cell r="D139" t="str">
            <v>22.02.01.01</v>
          </cell>
          <cell r="E139" t="str">
            <v>Escavação 1/2ª cat. trator + pá carreg.</v>
          </cell>
          <cell r="F139" t="str">
            <v>m³</v>
          </cell>
        </row>
        <row r="140">
          <cell r="B140" t="str">
            <v>1.1.9</v>
          </cell>
          <cell r="D140" t="str">
            <v>22.02.01.02</v>
          </cell>
          <cell r="E140" t="str">
            <v>Escavação 1/2ª cat. c/ motoscraper</v>
          </cell>
          <cell r="F140" t="str">
            <v>m³</v>
          </cell>
        </row>
        <row r="141">
          <cell r="B141" t="str">
            <v>1.1.10</v>
          </cell>
          <cell r="D141" t="str">
            <v>22.02.01.03</v>
          </cell>
          <cell r="E141" t="str">
            <v>Escavação 1/2ª cat. c/ escav. Hidraúlica</v>
          </cell>
          <cell r="F141" t="str">
            <v>m³</v>
          </cell>
        </row>
        <row r="142">
          <cell r="B142" t="str">
            <v>1.1.11</v>
          </cell>
          <cell r="D142" t="str">
            <v>22.02.02</v>
          </cell>
          <cell r="E142" t="str">
            <v>Escavação e carga material 2ª cat. c/ripper</v>
          </cell>
          <cell r="F142" t="str">
            <v>m³</v>
          </cell>
        </row>
        <row r="143">
          <cell r="B143" t="str">
            <v>1.1.12</v>
          </cell>
          <cell r="D143" t="str">
            <v>22.02.03</v>
          </cell>
          <cell r="E143" t="str">
            <v>Escavação carga material 2ª cat. com explosivo</v>
          </cell>
          <cell r="F143" t="str">
            <v>m³</v>
          </cell>
        </row>
        <row r="144">
          <cell r="B144" t="str">
            <v>1.1.13</v>
          </cell>
          <cell r="D144" t="str">
            <v>22.02.04</v>
          </cell>
          <cell r="E144" t="str">
            <v>Escavação e carga material de 3ª cat.</v>
          </cell>
          <cell r="F144" t="str">
            <v>m³</v>
          </cell>
        </row>
        <row r="145">
          <cell r="B145" t="str">
            <v>1.1.14</v>
          </cell>
          <cell r="D145" t="str">
            <v>22.02.05</v>
          </cell>
          <cell r="E145" t="str">
            <v>Escavação Carga solo mole sob lâmina d'agua</v>
          </cell>
          <cell r="F145" t="str">
            <v>m³</v>
          </cell>
        </row>
        <row r="146">
          <cell r="B146" t="str">
            <v>1.1.15</v>
          </cell>
          <cell r="D146" t="str">
            <v>22.02.06</v>
          </cell>
          <cell r="E146" t="str">
            <v>Carga de material limpeza</v>
          </cell>
          <cell r="F146" t="str">
            <v>m³</v>
          </cell>
        </row>
        <row r="147">
          <cell r="B147" t="str">
            <v>1.1.16</v>
          </cell>
          <cell r="D147" t="str">
            <v>22.02.07</v>
          </cell>
          <cell r="E147" t="str">
            <v>Escavação, carga e desc. Mat. Sil-arg. No corte</v>
          </cell>
          <cell r="F147" t="str">
            <v>m³</v>
          </cell>
        </row>
        <row r="148">
          <cell r="B148" t="str">
            <v>1.1.17</v>
          </cell>
          <cell r="D148" t="str">
            <v>22.02.08</v>
          </cell>
          <cell r="E148" t="str">
            <v>Aquis. Mat. Espal. Conf. Rolagem mat. Sil. Arg</v>
          </cell>
          <cell r="F148" t="str">
            <v>m³</v>
          </cell>
        </row>
        <row r="149">
          <cell r="B149" t="str">
            <v>1.1.18</v>
          </cell>
          <cell r="D149" t="str">
            <v>22.02.09</v>
          </cell>
          <cell r="E149" t="str">
            <v>Espalhamento/Regularização/Compactação/ de Material em bota-Fora</v>
          </cell>
          <cell r="F149" t="str">
            <v>m³</v>
          </cell>
        </row>
        <row r="150">
          <cell r="B150" t="str">
            <v>1.1.19</v>
          </cell>
          <cell r="D150" t="str">
            <v>22.03.01</v>
          </cell>
          <cell r="E150" t="str">
            <v xml:space="preserve">Transporte de 1ª/2ª categoria até 1 km </v>
          </cell>
          <cell r="F150" t="str">
            <v>m³xkm</v>
          </cell>
        </row>
        <row r="151">
          <cell r="B151" t="str">
            <v>1.1.20</v>
          </cell>
          <cell r="D151" t="str">
            <v>22.03.02</v>
          </cell>
          <cell r="E151" t="str">
            <v>Transporte de 1ª/2ª categoria até 2 km</v>
          </cell>
          <cell r="F151" t="str">
            <v>m³xkm</v>
          </cell>
        </row>
        <row r="152">
          <cell r="B152" t="str">
            <v>1.1.21</v>
          </cell>
          <cell r="D152" t="str">
            <v>22.03.03</v>
          </cell>
          <cell r="E152" t="str">
            <v xml:space="preserve">Transporte de 1ª/2ª categoria até 5 km </v>
          </cell>
          <cell r="F152" t="str">
            <v>m³xkm</v>
          </cell>
        </row>
        <row r="153">
          <cell r="B153" t="str">
            <v>1.1.22</v>
          </cell>
          <cell r="D153" t="str">
            <v>22.03.04</v>
          </cell>
          <cell r="E153" t="str">
            <v>Transporte de 1ª/2ª categoria até 10 km</v>
          </cell>
          <cell r="F153" t="str">
            <v>m³xkm</v>
          </cell>
        </row>
        <row r="154">
          <cell r="B154" t="str">
            <v>1.1.23</v>
          </cell>
          <cell r="D154" t="str">
            <v>22.03.05</v>
          </cell>
          <cell r="E154" t="str">
            <v>Transporte de 1ª/2ª categoria até 15 km</v>
          </cell>
          <cell r="F154" t="str">
            <v>m³xkm</v>
          </cell>
        </row>
        <row r="155">
          <cell r="B155" t="str">
            <v>1.1.24</v>
          </cell>
          <cell r="D155" t="str">
            <v>22.03.06</v>
          </cell>
          <cell r="E155" t="str">
            <v>Transporte de 1ª/2ª categoria alem 15 km</v>
          </cell>
          <cell r="F155" t="str">
            <v>m³xkm</v>
          </cell>
        </row>
        <row r="156">
          <cell r="B156" t="str">
            <v>1.1.25</v>
          </cell>
          <cell r="D156" t="str">
            <v>22.03.07</v>
          </cell>
          <cell r="E156" t="str">
            <v>Transporte de 3ª categoria até 1 km</v>
          </cell>
          <cell r="F156" t="str">
            <v>m³xkm</v>
          </cell>
        </row>
        <row r="157">
          <cell r="B157" t="str">
            <v>1.1.26</v>
          </cell>
          <cell r="D157" t="str">
            <v>22.03.08</v>
          </cell>
          <cell r="E157" t="str">
            <v xml:space="preserve">Transporte de 3ª categoria alem de 1 km </v>
          </cell>
          <cell r="F157" t="str">
            <v>m³xkm</v>
          </cell>
        </row>
        <row r="158">
          <cell r="B158" t="str">
            <v>1.1.27</v>
          </cell>
          <cell r="D158" t="str">
            <v>22.03.09</v>
          </cell>
          <cell r="E158" t="str">
            <v xml:space="preserve">Transporte de solo mole até 2 km </v>
          </cell>
          <cell r="F158" t="str">
            <v>m³xkm</v>
          </cell>
        </row>
        <row r="159">
          <cell r="B159" t="str">
            <v>1.1.28</v>
          </cell>
          <cell r="D159" t="str">
            <v>22.03.10</v>
          </cell>
          <cell r="E159" t="str">
            <v xml:space="preserve">Transporte de solo mole alem 2 km </v>
          </cell>
          <cell r="F159" t="str">
            <v>m³xkm</v>
          </cell>
        </row>
        <row r="160">
          <cell r="B160" t="str">
            <v>1.1.29</v>
          </cell>
          <cell r="D160" t="str">
            <v>22.03.11</v>
          </cell>
          <cell r="E160" t="str">
            <v>Transporte material de limpeza até 1km</v>
          </cell>
          <cell r="F160" t="str">
            <v>m³xkm</v>
          </cell>
        </row>
        <row r="161">
          <cell r="B161" t="str">
            <v>1.1.30</v>
          </cell>
          <cell r="D161" t="str">
            <v>22.03.12</v>
          </cell>
          <cell r="E161" t="str">
            <v xml:space="preserve">Transporte material de limpeza além de 1km </v>
          </cell>
          <cell r="F161" t="str">
            <v>m³xkm</v>
          </cell>
        </row>
        <row r="162">
          <cell r="B162" t="str">
            <v>1.1.31</v>
          </cell>
          <cell r="D162" t="str">
            <v>22.04.01</v>
          </cell>
          <cell r="E162" t="str">
            <v xml:space="preserve">Compactação de aterro maior/igual 95%PS </v>
          </cell>
          <cell r="F162" t="str">
            <v>m³</v>
          </cell>
        </row>
        <row r="163">
          <cell r="B163" t="str">
            <v>1.1.32</v>
          </cell>
          <cell r="D163" t="str">
            <v>22.06.01</v>
          </cell>
          <cell r="E163" t="str">
            <v>Lastro fundação de aterro c/areia lavada</v>
          </cell>
          <cell r="F163" t="str">
            <v>m³</v>
          </cell>
        </row>
        <row r="164">
          <cell r="B164" t="str">
            <v>1.1.33</v>
          </cell>
          <cell r="D164" t="str">
            <v>22.06.04</v>
          </cell>
          <cell r="E164" t="str">
            <v>Lastro fundação de aterro c/pedra rachão</v>
          </cell>
          <cell r="F164" t="str">
            <v>m³</v>
          </cell>
        </row>
        <row r="165">
          <cell r="B165" t="str">
            <v>1.1.34</v>
          </cell>
          <cell r="D165" t="str">
            <v>22.06.05</v>
          </cell>
          <cell r="E165" t="str">
            <v xml:space="preserve">Espalhamento Adensamento Material de Fund. de Aterro </v>
          </cell>
          <cell r="F165" t="str">
            <v>m³</v>
          </cell>
        </row>
        <row r="166">
          <cell r="B166" t="str">
            <v>1.1.35</v>
          </cell>
          <cell r="D166" t="str">
            <v>22.07.01</v>
          </cell>
          <cell r="E166" t="str">
            <v>Valeta de proteção manual</v>
          </cell>
          <cell r="F166" t="str">
            <v>m</v>
          </cell>
        </row>
        <row r="168">
          <cell r="B168" t="str">
            <v>Cód. Colinas</v>
          </cell>
          <cell r="D168" t="str">
            <v>Código</v>
          </cell>
          <cell r="E168" t="str">
            <v>Serviços</v>
          </cell>
          <cell r="F168" t="str">
            <v>Unid.</v>
          </cell>
        </row>
        <row r="171">
          <cell r="D171" t="str">
            <v>FASE 23 - PAVIMENTAÇÃO</v>
          </cell>
        </row>
        <row r="172">
          <cell r="B172" t="str">
            <v>3.1.1</v>
          </cell>
          <cell r="D172" t="str">
            <v>23.01.01</v>
          </cell>
          <cell r="E172" t="str">
            <v>Dem. Pav. Flex. m³ 3,95</v>
          </cell>
          <cell r="F172" t="str">
            <v>m³</v>
          </cell>
        </row>
        <row r="173">
          <cell r="B173" t="str">
            <v>3.1.2</v>
          </cell>
          <cell r="D173" t="str">
            <v>23.02.01</v>
          </cell>
          <cell r="E173" t="str">
            <v>Melhoria/preparo sub-leito - 100% PN</v>
          </cell>
          <cell r="F173" t="str">
            <v>m²</v>
          </cell>
        </row>
        <row r="174">
          <cell r="B174" t="str">
            <v>3.1.3</v>
          </cell>
          <cell r="D174" t="str">
            <v>23.02.02</v>
          </cell>
          <cell r="E174" t="str">
            <v xml:space="preserve">Melhoria/preparo sub-leito - 100% PI </v>
          </cell>
          <cell r="F174" t="str">
            <v>m²</v>
          </cell>
        </row>
        <row r="175">
          <cell r="B175" t="str">
            <v>3.1.4</v>
          </cell>
          <cell r="D175" t="str">
            <v>23.03.01</v>
          </cell>
          <cell r="E175" t="str">
            <v>Reforço sub-leito escav.solo escolhido</v>
          </cell>
          <cell r="F175" t="str">
            <v>m³</v>
          </cell>
        </row>
        <row r="176">
          <cell r="B176" t="str">
            <v>3.1.5</v>
          </cell>
          <cell r="D176" t="str">
            <v>23.03.02.01</v>
          </cell>
          <cell r="E176" t="str">
            <v xml:space="preserve">Reforço de sub-leito - transp até 01km </v>
          </cell>
          <cell r="F176" t="str">
            <v>m³xkm</v>
          </cell>
        </row>
        <row r="177">
          <cell r="B177" t="str">
            <v>3.1.6</v>
          </cell>
          <cell r="D177" t="str">
            <v>23.03.02.02</v>
          </cell>
          <cell r="E177" t="str">
            <v xml:space="preserve">Reforço de sub-leito - transp até 02km </v>
          </cell>
          <cell r="F177" t="str">
            <v>m³xkm</v>
          </cell>
        </row>
        <row r="178">
          <cell r="B178" t="str">
            <v>3.1.7</v>
          </cell>
          <cell r="D178" t="str">
            <v>23.03.02.03</v>
          </cell>
          <cell r="E178" t="str">
            <v>Reforço de sub-leito - transp até 05km</v>
          </cell>
          <cell r="F178" t="str">
            <v>m³xkm</v>
          </cell>
        </row>
        <row r="179">
          <cell r="B179" t="str">
            <v>3.1.8</v>
          </cell>
          <cell r="D179" t="str">
            <v>23.03.02.04</v>
          </cell>
          <cell r="E179" t="str">
            <v xml:space="preserve">Reforço de sub-leito - transp até 10km </v>
          </cell>
          <cell r="F179" t="str">
            <v>m³xkm</v>
          </cell>
        </row>
        <row r="180">
          <cell r="B180" t="str">
            <v>3.1.9</v>
          </cell>
          <cell r="D180" t="str">
            <v>23.03.02.05</v>
          </cell>
          <cell r="E180" t="str">
            <v>Reforço de sub-leito - transp até 15km</v>
          </cell>
          <cell r="F180" t="str">
            <v>m³xkm</v>
          </cell>
        </row>
        <row r="181">
          <cell r="B181" t="str">
            <v>3.1.10</v>
          </cell>
          <cell r="D181" t="str">
            <v>23.03.02.06</v>
          </cell>
          <cell r="E181" t="str">
            <v xml:space="preserve">Reforço de sub-leito - transp. + 15km </v>
          </cell>
          <cell r="F181" t="str">
            <v>m³xkm</v>
          </cell>
        </row>
        <row r="182">
          <cell r="B182" t="str">
            <v>3.1.11</v>
          </cell>
          <cell r="D182" t="str">
            <v>23.03.03</v>
          </cell>
          <cell r="E182" t="str">
            <v xml:space="preserve">Reforço de sub-leito compact 100% PI </v>
          </cell>
          <cell r="F182" t="str">
            <v>m³</v>
          </cell>
        </row>
        <row r="183">
          <cell r="B183" t="str">
            <v>3.1.12</v>
          </cell>
          <cell r="D183" t="str">
            <v>23.03.04</v>
          </cell>
          <cell r="E183" t="str">
            <v xml:space="preserve">Reforço de sub-leito compact 100% PN </v>
          </cell>
          <cell r="F183" t="str">
            <v>m³</v>
          </cell>
        </row>
        <row r="184">
          <cell r="B184" t="str">
            <v>3.1.13</v>
          </cell>
          <cell r="D184" t="str">
            <v>23.04.01.01.26</v>
          </cell>
          <cell r="E184" t="str">
            <v>Sub-base ou base solo cim 3% - Usina</v>
          </cell>
          <cell r="F184" t="str">
            <v>m³</v>
          </cell>
        </row>
        <row r="185">
          <cell r="B185" t="str">
            <v>3.1.14</v>
          </cell>
          <cell r="D185" t="str">
            <v>23.04.01.02</v>
          </cell>
          <cell r="E185" t="str">
            <v>Sub-base ou base solo cim 4% - Usina</v>
          </cell>
          <cell r="F185" t="str">
            <v>m³</v>
          </cell>
        </row>
        <row r="186">
          <cell r="B186" t="str">
            <v>3.1.15</v>
          </cell>
          <cell r="D186" t="str">
            <v>23.04.01.03</v>
          </cell>
          <cell r="E186" t="str">
            <v>Sub-base ou base solo cim 5% - Usina</v>
          </cell>
          <cell r="F186" t="str">
            <v>m³</v>
          </cell>
        </row>
        <row r="187">
          <cell r="B187" t="str">
            <v>3.1.16</v>
          </cell>
          <cell r="D187" t="str">
            <v>23.04.01.04</v>
          </cell>
          <cell r="E187" t="str">
            <v>Sub-base ou base solo cim 6% - Usina</v>
          </cell>
          <cell r="F187" t="str">
            <v>m³</v>
          </cell>
        </row>
        <row r="188">
          <cell r="B188" t="str">
            <v>3.1.17</v>
          </cell>
          <cell r="D188" t="str">
            <v>23.04.01.05</v>
          </cell>
          <cell r="E188" t="str">
            <v>Sub-base ou base solo cim 7% - Usina</v>
          </cell>
          <cell r="F188" t="str">
            <v>m³</v>
          </cell>
        </row>
        <row r="189">
          <cell r="B189" t="str">
            <v>3.1.18</v>
          </cell>
          <cell r="D189" t="str">
            <v>23.04.01.06</v>
          </cell>
          <cell r="E189" t="str">
            <v>Sub-base ou base solo cim 8% - Usina</v>
          </cell>
          <cell r="F189" t="str">
            <v>m³</v>
          </cell>
        </row>
        <row r="190">
          <cell r="B190" t="str">
            <v>3.1.19</v>
          </cell>
          <cell r="D190" t="str">
            <v>23.04.01.07</v>
          </cell>
          <cell r="E190" t="str">
            <v>Sub-base ou base solo cim 9% - Usina</v>
          </cell>
          <cell r="F190" t="str">
            <v>m³</v>
          </cell>
        </row>
        <row r="191">
          <cell r="B191" t="str">
            <v>3.1.20</v>
          </cell>
          <cell r="D191" t="str">
            <v>23.04.01.08</v>
          </cell>
          <cell r="E191" t="str">
            <v>Sub-base ou base solo cim 10% - Usina</v>
          </cell>
          <cell r="F191" t="str">
            <v>m³</v>
          </cell>
        </row>
        <row r="192">
          <cell r="B192" t="str">
            <v>3.1.21</v>
          </cell>
          <cell r="D192" t="str">
            <v>23.04.01.09</v>
          </cell>
          <cell r="E192" t="str">
            <v>Sub-base ou base solo cim 11% - Usina</v>
          </cell>
          <cell r="F192" t="str">
            <v>m³</v>
          </cell>
        </row>
        <row r="193">
          <cell r="B193" t="str">
            <v>3.1.22</v>
          </cell>
          <cell r="D193" t="str">
            <v>23.04.01.10</v>
          </cell>
          <cell r="E193" t="str">
            <v>Sub-base ou base solo cim 12% - Usina</v>
          </cell>
          <cell r="F193" t="str">
            <v>m³</v>
          </cell>
        </row>
        <row r="194">
          <cell r="B194" t="str">
            <v>3.1.23</v>
          </cell>
          <cell r="D194" t="str">
            <v>23.04.01.11</v>
          </cell>
          <cell r="E194" t="str">
            <v>Sub-base ou base solo cim 3% - Pulv.</v>
          </cell>
          <cell r="F194" t="str">
            <v>m³</v>
          </cell>
        </row>
        <row r="195">
          <cell r="B195" t="str">
            <v>3.1.24</v>
          </cell>
          <cell r="D195" t="str">
            <v>23.04.01.12</v>
          </cell>
          <cell r="E195" t="str">
            <v>Sub-base ou base solo cim 4% - Pulv.</v>
          </cell>
          <cell r="F195" t="str">
            <v>m³</v>
          </cell>
        </row>
        <row r="196">
          <cell r="B196" t="str">
            <v>3.1.25</v>
          </cell>
          <cell r="D196" t="str">
            <v>23.04.01.13</v>
          </cell>
          <cell r="E196" t="str">
            <v xml:space="preserve">Sub-base ou base solo cim 5% - Pulv. </v>
          </cell>
          <cell r="F196" t="str">
            <v>m³</v>
          </cell>
        </row>
        <row r="197">
          <cell r="B197" t="str">
            <v>3.1.26</v>
          </cell>
          <cell r="D197" t="str">
            <v>23.04.01.14</v>
          </cell>
          <cell r="E197" t="str">
            <v>Sub-base ou base solo cim 6% - Pulv.</v>
          </cell>
          <cell r="F197" t="str">
            <v>m³</v>
          </cell>
        </row>
        <row r="198">
          <cell r="B198" t="str">
            <v>3.1.27</v>
          </cell>
          <cell r="D198" t="str">
            <v>23.04.01.15</v>
          </cell>
          <cell r="E198" t="str">
            <v xml:space="preserve">Sub-base ou base solo cim 7% - Pulv. </v>
          </cell>
          <cell r="F198" t="str">
            <v>m³</v>
          </cell>
        </row>
        <row r="199">
          <cell r="B199" t="str">
            <v>3.1.28</v>
          </cell>
          <cell r="D199" t="str">
            <v>23.04.01.16</v>
          </cell>
          <cell r="E199" t="str">
            <v xml:space="preserve">Sub-base ou base solo cim 8% - Pulv. </v>
          </cell>
          <cell r="F199" t="str">
            <v>m³</v>
          </cell>
        </row>
        <row r="200">
          <cell r="B200" t="str">
            <v>3.1.29</v>
          </cell>
          <cell r="D200" t="str">
            <v>23.04.01.17</v>
          </cell>
          <cell r="E200" t="str">
            <v xml:space="preserve">Sub-base ou base solo cim 9% - Pulv. </v>
          </cell>
          <cell r="F200" t="str">
            <v>m³</v>
          </cell>
        </row>
        <row r="201">
          <cell r="B201" t="str">
            <v>3.1.30</v>
          </cell>
          <cell r="D201" t="str">
            <v>23.04.01.18</v>
          </cell>
          <cell r="E201" t="str">
            <v xml:space="preserve">Sub-base ou base solo cim 10% - Pulv. </v>
          </cell>
          <cell r="F201" t="str">
            <v>m³</v>
          </cell>
        </row>
        <row r="202">
          <cell r="B202" t="str">
            <v>3.1.31</v>
          </cell>
          <cell r="D202" t="str">
            <v>23.04.01.19</v>
          </cell>
          <cell r="E202" t="str">
            <v xml:space="preserve">Sub-base ou base solo cim 11% - Pulv. </v>
          </cell>
          <cell r="F202" t="str">
            <v>m³</v>
          </cell>
        </row>
        <row r="203">
          <cell r="B203" t="str">
            <v>3.1.32</v>
          </cell>
          <cell r="D203" t="str">
            <v>23.04.01.20</v>
          </cell>
          <cell r="E203" t="str">
            <v xml:space="preserve">Sub-base ou base solo cim 12% - Pulv. </v>
          </cell>
          <cell r="F203" t="str">
            <v>m³</v>
          </cell>
        </row>
        <row r="204">
          <cell r="B204" t="str">
            <v>3.1.33</v>
          </cell>
          <cell r="D204" t="str">
            <v>23.04.02.01</v>
          </cell>
          <cell r="E204" t="str">
            <v xml:space="preserve">Sub-base ou base solo brita c/ cim.3% </v>
          </cell>
          <cell r="F204" t="str">
            <v>m³</v>
          </cell>
        </row>
        <row r="205">
          <cell r="B205" t="str">
            <v>3.1.34</v>
          </cell>
          <cell r="D205" t="str">
            <v>23.04.02.02</v>
          </cell>
          <cell r="E205" t="str">
            <v xml:space="preserve">Sub-base ou base solo brita c/ cim.4% </v>
          </cell>
          <cell r="F205" t="str">
            <v>m³</v>
          </cell>
        </row>
        <row r="206">
          <cell r="B206" t="str">
            <v>3.1.35</v>
          </cell>
          <cell r="D206" t="str">
            <v>23.04.02.03</v>
          </cell>
          <cell r="E206" t="str">
            <v xml:space="preserve">Sub-base ou base solo brita c/ cim.5% </v>
          </cell>
          <cell r="F206" t="str">
            <v>m³</v>
          </cell>
        </row>
        <row r="207">
          <cell r="B207" t="str">
            <v>3.1.36</v>
          </cell>
          <cell r="D207" t="str">
            <v>23.04.02.04</v>
          </cell>
          <cell r="E207" t="str">
            <v xml:space="preserve">Sub-base ou base solo brita c/ cim.6% </v>
          </cell>
          <cell r="F207" t="str">
            <v>m³</v>
          </cell>
        </row>
        <row r="208">
          <cell r="B208" t="str">
            <v>3.1.37</v>
          </cell>
          <cell r="D208" t="str">
            <v>23.04.02.05</v>
          </cell>
          <cell r="E208" t="str">
            <v xml:space="preserve">Sub-base ou base de solo brita 50% brita </v>
          </cell>
          <cell r="F208" t="str">
            <v>m³</v>
          </cell>
        </row>
        <row r="209">
          <cell r="B209" t="str">
            <v>3.1.38</v>
          </cell>
          <cell r="D209" t="str">
            <v>23.04.02.07</v>
          </cell>
          <cell r="E209" t="str">
            <v>Sub-base ou base de solo brita 60% brita</v>
          </cell>
          <cell r="F209" t="str">
            <v>m³</v>
          </cell>
        </row>
        <row r="210">
          <cell r="B210" t="str">
            <v>3.1.39</v>
          </cell>
          <cell r="D210" t="str">
            <v>23.04.02.09</v>
          </cell>
          <cell r="E210" t="str">
            <v>Sub-base ou base de solo brita 70% brita</v>
          </cell>
          <cell r="F210" t="str">
            <v>m³</v>
          </cell>
        </row>
        <row r="211">
          <cell r="B211" t="str">
            <v>3.1.40</v>
          </cell>
          <cell r="D211" t="str">
            <v>23.04.02.11</v>
          </cell>
          <cell r="E211" t="str">
            <v xml:space="preserve">Sub-base ou base de solo brita 80% brita </v>
          </cell>
          <cell r="F211" t="str">
            <v>m³</v>
          </cell>
        </row>
        <row r="212">
          <cell r="B212" t="str">
            <v>3.1.41</v>
          </cell>
          <cell r="D212" t="str">
            <v>23.04.02.13</v>
          </cell>
          <cell r="E212" t="str">
            <v>Sub-base ou base de solo brita 90% brita</v>
          </cell>
          <cell r="F212" t="str">
            <v>m³</v>
          </cell>
        </row>
        <row r="213">
          <cell r="B213" t="str">
            <v>3.1.42</v>
          </cell>
          <cell r="D213" t="str">
            <v>23.04.03.01</v>
          </cell>
          <cell r="E213" t="str">
            <v xml:space="preserve">Sub-base ou base brita grad. simples </v>
          </cell>
          <cell r="F213" t="str">
            <v>m³</v>
          </cell>
        </row>
        <row r="214">
          <cell r="B214" t="str">
            <v>3.1.43</v>
          </cell>
          <cell r="D214" t="str">
            <v>23.04.03.02</v>
          </cell>
          <cell r="E214" t="str">
            <v>Sub-base ou base de Pedra Britada</v>
          </cell>
          <cell r="F214" t="str">
            <v>m³</v>
          </cell>
        </row>
        <row r="215">
          <cell r="B215" t="str">
            <v>3.1.44</v>
          </cell>
          <cell r="D215" t="str">
            <v>23.04.03.03</v>
          </cell>
          <cell r="E215" t="str">
            <v>Sub-base ou base de Bica Corrida</v>
          </cell>
          <cell r="F215" t="str">
            <v>m³</v>
          </cell>
        </row>
        <row r="216">
          <cell r="B216" t="str">
            <v>3.1.45</v>
          </cell>
          <cell r="D216" t="str">
            <v>23.04.03.04</v>
          </cell>
          <cell r="E216" t="str">
            <v>Sub-base ou base de Pedra Rachão, Conf. ET-POO/042 (DERSA)</v>
          </cell>
          <cell r="F216" t="str">
            <v>m³</v>
          </cell>
        </row>
        <row r="217">
          <cell r="B217" t="str">
            <v>3.1.46</v>
          </cell>
          <cell r="D217" t="str">
            <v>23.04.04.01</v>
          </cell>
          <cell r="E217" t="str">
            <v>Sub-base/base brita grad.c/ cim 1% vol.</v>
          </cell>
          <cell r="F217" t="str">
            <v>m³</v>
          </cell>
        </row>
        <row r="218">
          <cell r="B218" t="str">
            <v>3.1.47</v>
          </cell>
          <cell r="D218" t="str">
            <v>23.04.04.02</v>
          </cell>
          <cell r="E218" t="str">
            <v xml:space="preserve">Sub-base/base brita grad.c/cim 2% vol. </v>
          </cell>
          <cell r="F218" t="str">
            <v>m³</v>
          </cell>
        </row>
        <row r="219">
          <cell r="B219" t="str">
            <v>3.1.48</v>
          </cell>
          <cell r="D219" t="str">
            <v>23.04.04.03</v>
          </cell>
          <cell r="E219" t="str">
            <v xml:space="preserve">Sub-base/base brita grad.c/cim 3% vol. </v>
          </cell>
          <cell r="F219" t="str">
            <v>m³</v>
          </cell>
        </row>
        <row r="220">
          <cell r="B220" t="str">
            <v>3.1.49</v>
          </cell>
          <cell r="D220" t="str">
            <v>23.04.04.04</v>
          </cell>
          <cell r="E220" t="str">
            <v xml:space="preserve">Sub-base/base brita grad.c/cim 4% vol. </v>
          </cell>
          <cell r="F220" t="str">
            <v>m³</v>
          </cell>
        </row>
        <row r="221">
          <cell r="B221" t="str">
            <v>3.1.50</v>
          </cell>
          <cell r="D221" t="str">
            <v>23.04.05.01</v>
          </cell>
          <cell r="E221" t="str">
            <v>Sub-base/base solo estabiliz. Granulometr.</v>
          </cell>
          <cell r="F221" t="str">
            <v>m³</v>
          </cell>
        </row>
        <row r="222">
          <cell r="B222" t="str">
            <v>3.1.51</v>
          </cell>
          <cell r="D222" t="str">
            <v>23.04.06.01</v>
          </cell>
          <cell r="E222" t="str">
            <v>Sub-base/base macadame hidraúlico</v>
          </cell>
          <cell r="F222" t="str">
            <v>m³</v>
          </cell>
        </row>
        <row r="223">
          <cell r="B223" t="str">
            <v>3.1.52</v>
          </cell>
          <cell r="D223" t="str">
            <v>23.04.06.02</v>
          </cell>
          <cell r="E223" t="str">
            <v>Sub-base/base macadame betum.</v>
          </cell>
          <cell r="F223" t="str">
            <v>m³</v>
          </cell>
        </row>
        <row r="224">
          <cell r="B224" t="str">
            <v>3.1.53</v>
          </cell>
          <cell r="D224" t="str">
            <v>23.04.07.01</v>
          </cell>
          <cell r="E224" t="str">
            <v xml:space="preserve">Sub-base/base solo aren. fino 95%PI </v>
          </cell>
          <cell r="F224" t="str">
            <v>m³</v>
          </cell>
        </row>
        <row r="225">
          <cell r="B225" t="str">
            <v>3.1.54</v>
          </cell>
          <cell r="D225" t="str">
            <v>23.04.07.03</v>
          </cell>
          <cell r="E225" t="str">
            <v xml:space="preserve">Sub-base/base solo estabiliz. quimic. </v>
          </cell>
          <cell r="F225" t="str">
            <v>m³</v>
          </cell>
        </row>
        <row r="226">
          <cell r="B226" t="str">
            <v>3.1.55</v>
          </cell>
          <cell r="D226" t="str">
            <v>23.05.01</v>
          </cell>
          <cell r="E226" t="str">
            <v xml:space="preserve">Imprimadura bet. impermeabilizante </v>
          </cell>
          <cell r="F226" t="str">
            <v>m²</v>
          </cell>
        </row>
        <row r="227">
          <cell r="B227" t="str">
            <v>3.1.56</v>
          </cell>
          <cell r="D227" t="str">
            <v>23.05.02</v>
          </cell>
          <cell r="E227" t="str">
            <v xml:space="preserve">Imprimadura betuminosa ligante </v>
          </cell>
          <cell r="F227" t="str">
            <v>m²</v>
          </cell>
        </row>
        <row r="228">
          <cell r="B228" t="str">
            <v>3.1.57</v>
          </cell>
          <cell r="D228" t="str">
            <v>23.05.03</v>
          </cell>
          <cell r="E228" t="str">
            <v xml:space="preserve">Imprimadura bet. auxiliar de ligação </v>
          </cell>
          <cell r="F228" t="str">
            <v>m²</v>
          </cell>
        </row>
        <row r="229">
          <cell r="B229" t="str">
            <v>3.1.58</v>
          </cell>
          <cell r="D229" t="str">
            <v>23.05.04</v>
          </cell>
          <cell r="E229" t="str">
            <v>Imprimadura betuminosa ligante modif. Polimero</v>
          </cell>
          <cell r="F229" t="str">
            <v>m²</v>
          </cell>
        </row>
        <row r="230">
          <cell r="B230" t="str">
            <v>3.1.59</v>
          </cell>
          <cell r="D230" t="str">
            <v>23.06.01</v>
          </cell>
          <cell r="E230" t="str">
            <v xml:space="preserve">Tratamento superficial simples </v>
          </cell>
          <cell r="F230" t="str">
            <v>m²</v>
          </cell>
        </row>
        <row r="231">
          <cell r="B231" t="str">
            <v>3.1.60</v>
          </cell>
          <cell r="D231" t="str">
            <v>23.06.02</v>
          </cell>
          <cell r="E231" t="str">
            <v xml:space="preserve">Tratamento superficial duplo </v>
          </cell>
          <cell r="F231" t="str">
            <v>m³</v>
          </cell>
        </row>
        <row r="232">
          <cell r="B232" t="str">
            <v>3.1.61</v>
          </cell>
          <cell r="D232" t="str">
            <v>23.06.03</v>
          </cell>
          <cell r="E232" t="str">
            <v xml:space="preserve">Tratamento superficial triplo </v>
          </cell>
          <cell r="F232" t="str">
            <v>m³</v>
          </cell>
        </row>
        <row r="233">
          <cell r="B233" t="str">
            <v>3.1.62</v>
          </cell>
          <cell r="D233" t="str">
            <v>23.06.04</v>
          </cell>
          <cell r="E233" t="str">
            <v>Micro Pavimento c/ Polimero Com Fibra</v>
          </cell>
          <cell r="F233" t="str">
            <v>m²</v>
          </cell>
        </row>
        <row r="234">
          <cell r="B234" t="str">
            <v>3.1.63</v>
          </cell>
          <cell r="D234" t="str">
            <v>23.06.04.01</v>
          </cell>
          <cell r="E234" t="str">
            <v>Micro Pavimento c/ Polimero Sem Fibra</v>
          </cell>
          <cell r="F234" t="str">
            <v>m²</v>
          </cell>
        </row>
        <row r="235">
          <cell r="B235" t="str">
            <v>3.1.64</v>
          </cell>
          <cell r="D235" t="str">
            <v>23.06.05</v>
          </cell>
          <cell r="E235" t="str">
            <v xml:space="preserve">Tratamento superf. c/ lama asfáltica </v>
          </cell>
          <cell r="F235" t="str">
            <v>m²</v>
          </cell>
        </row>
        <row r="236">
          <cell r="B236" t="str">
            <v>3.1.65</v>
          </cell>
          <cell r="D236" t="str">
            <v>23.06.06</v>
          </cell>
          <cell r="E236" t="str">
            <v xml:space="preserve">Tratamento sup.cam. lama asfáltica grossa </v>
          </cell>
          <cell r="F236" t="str">
            <v>m²</v>
          </cell>
        </row>
        <row r="237">
          <cell r="B237" t="str">
            <v>3.1.66</v>
          </cell>
          <cell r="D237" t="str">
            <v>23.06.07</v>
          </cell>
          <cell r="E237" t="str">
            <v xml:space="preserve">Tratamento superf. simples modif. p/polimero </v>
          </cell>
          <cell r="F237" t="str">
            <v>m²</v>
          </cell>
        </row>
        <row r="238">
          <cell r="B238" t="str">
            <v>3.1.67</v>
          </cell>
          <cell r="D238" t="str">
            <v>23.06.08</v>
          </cell>
          <cell r="E238" t="str">
            <v xml:space="preserve">Tratamento superf. duplo modif. p/polimero </v>
          </cell>
          <cell r="F238" t="str">
            <v>m³</v>
          </cell>
        </row>
        <row r="239">
          <cell r="B239" t="str">
            <v>3.1.68</v>
          </cell>
          <cell r="D239" t="str">
            <v>23.06.09</v>
          </cell>
          <cell r="E239" t="str">
            <v xml:space="preserve">Tratamento superf. triplo modif. p/polimero </v>
          </cell>
          <cell r="F239" t="str">
            <v>m³</v>
          </cell>
        </row>
        <row r="240">
          <cell r="B240" t="str">
            <v>3.1.69</v>
          </cell>
          <cell r="D240" t="str">
            <v>23.07.01</v>
          </cell>
          <cell r="E240" t="str">
            <v xml:space="preserve">Camada Base Pré-misturado a frio </v>
          </cell>
          <cell r="F240" t="str">
            <v>m³</v>
          </cell>
        </row>
        <row r="241">
          <cell r="B241" t="str">
            <v>3.1.70</v>
          </cell>
          <cell r="D241" t="str">
            <v>23.08.01.01</v>
          </cell>
          <cell r="E241" t="str">
            <v xml:space="preserve">Conc. asf. us.quente - Binder grad. A s/DOP </v>
          </cell>
          <cell r="F241" t="str">
            <v>m³</v>
          </cell>
        </row>
        <row r="242">
          <cell r="B242" t="str">
            <v>3.1.71</v>
          </cell>
          <cell r="D242" t="str">
            <v>23.08.02</v>
          </cell>
          <cell r="E242" t="str">
            <v xml:space="preserve">Conc. asf. us.quente - Binder grad. B c/DOP </v>
          </cell>
          <cell r="F242" t="str">
            <v>m³</v>
          </cell>
        </row>
        <row r="243">
          <cell r="B243" t="str">
            <v>3.1.72</v>
          </cell>
          <cell r="D243" t="str">
            <v>23.08.02.01</v>
          </cell>
          <cell r="E243" t="str">
            <v xml:space="preserve">Conc. asf. us.quente - Binder grad. B s/DOP </v>
          </cell>
          <cell r="F243" t="str">
            <v>m³</v>
          </cell>
        </row>
        <row r="244">
          <cell r="B244" t="str">
            <v>3.1.73</v>
          </cell>
          <cell r="D244" t="str">
            <v>23.08.03.01</v>
          </cell>
          <cell r="E244" t="str">
            <v xml:space="preserve">Camada Rolante -CBUQ Graduação - "C" s/DOP </v>
          </cell>
          <cell r="F244" t="str">
            <v>m³</v>
          </cell>
        </row>
        <row r="245">
          <cell r="B245" t="str">
            <v>3.1.74</v>
          </cell>
          <cell r="D245" t="str">
            <v>23.08.03.03</v>
          </cell>
          <cell r="E245" t="str">
            <v xml:space="preserve">Camada Rolante -CBUQ Graduação - "C" c/DOP </v>
          </cell>
          <cell r="F245" t="str">
            <v>m³</v>
          </cell>
        </row>
        <row r="246">
          <cell r="B246" t="str">
            <v>3.1.75</v>
          </cell>
          <cell r="D246" t="str">
            <v>23.08.06</v>
          </cell>
          <cell r="E246" t="str">
            <v>Conc. asfaltico modificado / 15% em peso de Borracha ( CONTINUO)</v>
          </cell>
          <cell r="F246" t="str">
            <v>m³</v>
          </cell>
        </row>
        <row r="247">
          <cell r="B247" t="str">
            <v>3.1.76</v>
          </cell>
          <cell r="D247" t="str">
            <v>23.09.01</v>
          </cell>
          <cell r="E247" t="str">
            <v>Capa selante tipo 2</v>
          </cell>
          <cell r="F247" t="str">
            <v>m²</v>
          </cell>
        </row>
        <row r="248">
          <cell r="B248" t="str">
            <v>3.1.77</v>
          </cell>
          <cell r="D248" t="str">
            <v>23.09.02</v>
          </cell>
          <cell r="E248" t="str">
            <v xml:space="preserve">Capa selante tipo 3 </v>
          </cell>
          <cell r="F248" t="str">
            <v>m²</v>
          </cell>
        </row>
        <row r="249">
          <cell r="B249" t="str">
            <v>3.1.78</v>
          </cell>
          <cell r="D249" t="str">
            <v>23.10.01</v>
          </cell>
          <cell r="E249" t="str">
            <v xml:space="preserve">Fresagem de pav., indep. espessura </v>
          </cell>
          <cell r="F249" t="str">
            <v>m³</v>
          </cell>
        </row>
        <row r="250">
          <cell r="B250" t="str">
            <v>3.1.79</v>
          </cell>
          <cell r="D250" t="str">
            <v>23.11.01</v>
          </cell>
          <cell r="E250" t="str">
            <v>Pavimento de conc. pobre rolado</v>
          </cell>
          <cell r="F250" t="str">
            <v>m³</v>
          </cell>
        </row>
        <row r="251">
          <cell r="B251" t="str">
            <v>3.1.80</v>
          </cell>
          <cell r="D251" t="str">
            <v>23.11.03</v>
          </cell>
          <cell r="E251" t="str">
            <v xml:space="preserve">Pavimento de conc. Mecanico </v>
          </cell>
          <cell r="F251" t="str">
            <v>m³</v>
          </cell>
        </row>
        <row r="252">
          <cell r="B252" t="str">
            <v>3.1.81</v>
          </cell>
          <cell r="D252" t="str">
            <v>23.12.01</v>
          </cell>
          <cell r="E252" t="str">
            <v xml:space="preserve">Pavimento conc intertr. 6 cm </v>
          </cell>
          <cell r="F252" t="str">
            <v>m²</v>
          </cell>
        </row>
        <row r="253">
          <cell r="B253" t="str">
            <v>3.1.82</v>
          </cell>
          <cell r="D253" t="str">
            <v>23.12.02</v>
          </cell>
          <cell r="E253" t="str">
            <v xml:space="preserve">Pavimento conc intertr. 8 cm </v>
          </cell>
          <cell r="F253" t="str">
            <v>m²</v>
          </cell>
        </row>
        <row r="254">
          <cell r="B254" t="str">
            <v>3.1.83</v>
          </cell>
          <cell r="D254" t="str">
            <v>23.12.03</v>
          </cell>
          <cell r="E254" t="str">
            <v>Pavimento conc intertr. 10 cm</v>
          </cell>
          <cell r="F254" t="str">
            <v>m²</v>
          </cell>
        </row>
        <row r="256">
          <cell r="B256" t="str">
            <v>Cód. Colinas</v>
          </cell>
          <cell r="D256" t="str">
            <v>Código</v>
          </cell>
          <cell r="E256" t="str">
            <v>Serviços</v>
          </cell>
          <cell r="F256" t="str">
            <v>Unid.</v>
          </cell>
        </row>
        <row r="259">
          <cell r="D259" t="str">
            <v>FASE 24 - OBRAS DE ARTE CORRENTE E DRENAGEM</v>
          </cell>
        </row>
        <row r="260">
          <cell r="B260" t="str">
            <v>4.1.1</v>
          </cell>
          <cell r="D260" t="str">
            <v>24.01.01</v>
          </cell>
          <cell r="E260" t="str">
            <v xml:space="preserve">Aterro de acesso </v>
          </cell>
          <cell r="F260" t="str">
            <v>m³</v>
          </cell>
        </row>
        <row r="261">
          <cell r="B261" t="str">
            <v>4.1.2</v>
          </cell>
          <cell r="D261" t="str">
            <v>24.02.01</v>
          </cell>
          <cell r="E261" t="str">
            <v xml:space="preserve">Escavação manual para obras sem explosivos </v>
          </cell>
          <cell r="F261" t="str">
            <v>m³</v>
          </cell>
        </row>
        <row r="262">
          <cell r="B262" t="str">
            <v>4.1.3</v>
          </cell>
          <cell r="D262" t="str">
            <v>24.02.02</v>
          </cell>
          <cell r="E262" t="str">
            <v xml:space="preserve">Escavação mecânica para obras sem explosivos </v>
          </cell>
          <cell r="F262" t="str">
            <v>m³</v>
          </cell>
        </row>
        <row r="263">
          <cell r="B263" t="str">
            <v>4.1.4</v>
          </cell>
          <cell r="D263" t="str">
            <v>24.02.03</v>
          </cell>
          <cell r="E263" t="str">
            <v xml:space="preserve">Escavação mecânica para obras com explosivo </v>
          </cell>
          <cell r="F263" t="str">
            <v>m³</v>
          </cell>
        </row>
        <row r="264">
          <cell r="B264" t="str">
            <v>4.1.5</v>
          </cell>
          <cell r="D264" t="str">
            <v>24.02.04</v>
          </cell>
          <cell r="E264" t="str">
            <v xml:space="preserve">Escavação corta-rio sem explosivo </v>
          </cell>
          <cell r="F264" t="str">
            <v>m³</v>
          </cell>
        </row>
        <row r="265">
          <cell r="B265" t="str">
            <v>4.1.6</v>
          </cell>
          <cell r="D265" t="str">
            <v>24.02.05</v>
          </cell>
          <cell r="E265" t="str">
            <v xml:space="preserve">Escavação corta-rio com explosivo </v>
          </cell>
          <cell r="F265" t="str">
            <v>m³</v>
          </cell>
        </row>
        <row r="266">
          <cell r="B266" t="str">
            <v>4.1.7</v>
          </cell>
          <cell r="D266" t="str">
            <v>24.02.08</v>
          </cell>
          <cell r="E266" t="str">
            <v xml:space="preserve">Escavação fund., bueiro ou dreno sem expl. até 2 m </v>
          </cell>
          <cell r="F266" t="str">
            <v>m³</v>
          </cell>
        </row>
        <row r="267">
          <cell r="B267" t="str">
            <v>4.1.8</v>
          </cell>
          <cell r="D267" t="str">
            <v xml:space="preserve">24.02.09 </v>
          </cell>
          <cell r="E267" t="str">
            <v xml:space="preserve">Acresc. p/Escav. 1,5 m profundidade, além 2m </v>
          </cell>
          <cell r="F267" t="str">
            <v>m³</v>
          </cell>
        </row>
        <row r="268">
          <cell r="B268" t="str">
            <v>4.1.9</v>
          </cell>
          <cell r="D268" t="str">
            <v>24.02.10</v>
          </cell>
          <cell r="E268" t="str">
            <v xml:space="preserve">Escavação fund., bueiro ou dreno c/expl. até 2 m </v>
          </cell>
          <cell r="F268" t="str">
            <v>m³</v>
          </cell>
        </row>
        <row r="269">
          <cell r="B269" t="str">
            <v>4.1.10</v>
          </cell>
          <cell r="D269" t="str">
            <v>24.02.11</v>
          </cell>
          <cell r="E269" t="str">
            <v xml:space="preserve">Acresc.esc. ensec.explos.c/ 1,5m prof. além 2m </v>
          </cell>
          <cell r="F269" t="str">
            <v>m³</v>
          </cell>
        </row>
        <row r="270">
          <cell r="B270" t="str">
            <v>4.1.11</v>
          </cell>
          <cell r="D270" t="str">
            <v>24.02.12</v>
          </cell>
          <cell r="E270" t="str">
            <v xml:space="preserve">Escavação fund. dentro ensec. sem expl. até 3m </v>
          </cell>
          <cell r="F270" t="str">
            <v>m³</v>
          </cell>
        </row>
        <row r="271">
          <cell r="B271" t="str">
            <v>4.1.12</v>
          </cell>
          <cell r="D271" t="str">
            <v>24.02.13</v>
          </cell>
          <cell r="E271" t="str">
            <v xml:space="preserve">Acresc. p/escav. ensec. p/cada 1m prof. além 3m </v>
          </cell>
          <cell r="F271" t="str">
            <v>m³</v>
          </cell>
        </row>
        <row r="272">
          <cell r="B272" t="str">
            <v>4.1.13</v>
          </cell>
          <cell r="D272" t="str">
            <v>24.02.14</v>
          </cell>
          <cell r="E272" t="str">
            <v xml:space="preserve">Escavação fund. dentro ensec. com expl. até 3 m </v>
          </cell>
          <cell r="F272" t="str">
            <v>m³</v>
          </cell>
        </row>
        <row r="273">
          <cell r="B273" t="str">
            <v>4.1.14</v>
          </cell>
          <cell r="D273" t="str">
            <v>24.02.15</v>
          </cell>
          <cell r="E273" t="str">
            <v>Acresc. p/escav. ensec.c/explos.c/ 1,5m além 3m</v>
          </cell>
          <cell r="F273" t="str">
            <v>m³</v>
          </cell>
        </row>
        <row r="274">
          <cell r="B274" t="str">
            <v>4.1.15</v>
          </cell>
          <cell r="D274" t="str">
            <v>24.03.01</v>
          </cell>
          <cell r="E274" t="str">
            <v xml:space="preserve">Parede ensecadeira com prancha - esp. 0,05m </v>
          </cell>
          <cell r="F274" t="str">
            <v>m²</v>
          </cell>
        </row>
        <row r="275">
          <cell r="B275" t="str">
            <v>4.1.16</v>
          </cell>
          <cell r="D275" t="str">
            <v>24.03.02</v>
          </cell>
          <cell r="E275" t="str">
            <v>Parede ensecadeira com prancha - esp. 0,075m</v>
          </cell>
          <cell r="F275" t="str">
            <v>m²</v>
          </cell>
        </row>
        <row r="276">
          <cell r="B276" t="str">
            <v>4.1.17</v>
          </cell>
          <cell r="D276" t="str">
            <v>24.03.04</v>
          </cell>
          <cell r="E276" t="str">
            <v xml:space="preserve">Argila ench. ensecadeira, incl. apiloamento </v>
          </cell>
          <cell r="F276" t="str">
            <v>m³</v>
          </cell>
        </row>
        <row r="277">
          <cell r="B277" t="str">
            <v>4.1.18</v>
          </cell>
          <cell r="D277" t="str">
            <v>24.03.05</v>
          </cell>
          <cell r="E277" t="str">
            <v xml:space="preserve">Esgotamento continuo água </v>
          </cell>
          <cell r="F277" t="str">
            <v>m³</v>
          </cell>
        </row>
        <row r="278">
          <cell r="B278" t="str">
            <v>4.1.19</v>
          </cell>
          <cell r="D278" t="str">
            <v>24.03.06</v>
          </cell>
          <cell r="E278" t="str">
            <v>Escoramento de valas/cavas p/ fund. contínuo</v>
          </cell>
          <cell r="F278" t="str">
            <v>m²</v>
          </cell>
        </row>
        <row r="279">
          <cell r="B279" t="str">
            <v>4.1.20</v>
          </cell>
          <cell r="D279" t="str">
            <v>24.03.07</v>
          </cell>
          <cell r="E279" t="str">
            <v xml:space="preserve">Escoramento de valas/cavas para fund. descont. </v>
          </cell>
          <cell r="F279" t="str">
            <v>m²</v>
          </cell>
        </row>
        <row r="280">
          <cell r="B280" t="str">
            <v>4.1.21</v>
          </cell>
          <cell r="D280" t="str">
            <v>24.03.08</v>
          </cell>
          <cell r="E280" t="str">
            <v>Escoramento para formas</v>
          </cell>
          <cell r="F280" t="str">
            <v>m²</v>
          </cell>
        </row>
        <row r="281">
          <cell r="B281" t="str">
            <v>4.1.22</v>
          </cell>
          <cell r="D281" t="str">
            <v>24.04.01</v>
          </cell>
          <cell r="E281" t="str">
            <v xml:space="preserve">Cimbramento de passagem secundária e galeria ret. </v>
          </cell>
          <cell r="F281" t="str">
            <v>m³</v>
          </cell>
        </row>
        <row r="282">
          <cell r="B282" t="str">
            <v>4.1.23</v>
          </cell>
          <cell r="D282" t="str">
            <v>24.04.02</v>
          </cell>
          <cell r="E282" t="str">
            <v>Cimbramento de galeria em abóboda</v>
          </cell>
          <cell r="F282" t="str">
            <v>m³</v>
          </cell>
        </row>
        <row r="283">
          <cell r="B283" t="str">
            <v>4.1.24</v>
          </cell>
          <cell r="D283" t="str">
            <v>24.04.03</v>
          </cell>
          <cell r="E283" t="str">
            <v>Andaime de madeira</v>
          </cell>
          <cell r="F283" t="str">
            <v>m³</v>
          </cell>
        </row>
        <row r="284">
          <cell r="B284" t="str">
            <v>4.1.25</v>
          </cell>
          <cell r="D284" t="str">
            <v>24.04.04</v>
          </cell>
          <cell r="E284" t="str">
            <v xml:space="preserve">Andaime tubular </v>
          </cell>
          <cell r="F284" t="str">
            <v>m³</v>
          </cell>
        </row>
        <row r="285">
          <cell r="B285" t="str">
            <v>4.1.26</v>
          </cell>
          <cell r="D285" t="str">
            <v>24.05.01</v>
          </cell>
          <cell r="E285" t="str">
            <v xml:space="preserve">Forma plana para concreto comum </v>
          </cell>
          <cell r="F285" t="str">
            <v>m²</v>
          </cell>
        </row>
        <row r="286">
          <cell r="B286" t="str">
            <v>4.1.27</v>
          </cell>
          <cell r="D286" t="str">
            <v>24.05.02</v>
          </cell>
          <cell r="E286" t="str">
            <v xml:space="preserve">Forma plana para concreto aparente </v>
          </cell>
          <cell r="F286" t="str">
            <v>m²</v>
          </cell>
        </row>
        <row r="287">
          <cell r="B287" t="str">
            <v>4.1.28</v>
          </cell>
          <cell r="D287" t="str">
            <v>24.06.01</v>
          </cell>
          <cell r="E287" t="str">
            <v xml:space="preserve">Aço CA-25 </v>
          </cell>
          <cell r="F287" t="str">
            <v>kg</v>
          </cell>
        </row>
        <row r="288">
          <cell r="B288" t="str">
            <v>4.1.29</v>
          </cell>
          <cell r="D288" t="str">
            <v>24.06.02</v>
          </cell>
          <cell r="E288" t="str">
            <v xml:space="preserve">Aço CA-50 </v>
          </cell>
          <cell r="F288" t="str">
            <v>kg</v>
          </cell>
        </row>
        <row r="289">
          <cell r="B289" t="str">
            <v>4.1.30</v>
          </cell>
          <cell r="D289" t="str">
            <v xml:space="preserve">24.06.03 </v>
          </cell>
          <cell r="E289" t="str">
            <v xml:space="preserve">Aço CA-60 </v>
          </cell>
          <cell r="F289" t="str">
            <v>kg</v>
          </cell>
        </row>
        <row r="290">
          <cell r="B290" t="str">
            <v>4.1.31</v>
          </cell>
          <cell r="D290" t="str">
            <v>24.06.04</v>
          </cell>
          <cell r="E290" t="str">
            <v xml:space="preserve">Tela metálica </v>
          </cell>
          <cell r="F290" t="str">
            <v>m³</v>
          </cell>
        </row>
        <row r="291">
          <cell r="B291" t="str">
            <v>4.1.32</v>
          </cell>
          <cell r="D291" t="str">
            <v>24.07.01</v>
          </cell>
          <cell r="E291" t="str">
            <v xml:space="preserve">Concreto Fck 10 Mpa </v>
          </cell>
          <cell r="F291" t="str">
            <v>m³</v>
          </cell>
        </row>
        <row r="292">
          <cell r="B292" t="str">
            <v>4.1.33</v>
          </cell>
          <cell r="D292" t="str">
            <v>24.07.02</v>
          </cell>
          <cell r="E292" t="str">
            <v xml:space="preserve">Concreto Fck 15 MPa </v>
          </cell>
          <cell r="F292" t="str">
            <v>m³</v>
          </cell>
        </row>
        <row r="293">
          <cell r="B293" t="str">
            <v>4.1.34</v>
          </cell>
          <cell r="D293" t="str">
            <v>24.07.03</v>
          </cell>
          <cell r="E293" t="str">
            <v xml:space="preserve">Concreto Fck 18 MPa </v>
          </cell>
          <cell r="F293" t="str">
            <v>m³</v>
          </cell>
        </row>
        <row r="294">
          <cell r="B294" t="str">
            <v>4.1.35</v>
          </cell>
          <cell r="D294" t="str">
            <v>24.07.04</v>
          </cell>
          <cell r="E294" t="str">
            <v>Concreto Fck 20 MPa</v>
          </cell>
          <cell r="F294" t="str">
            <v>m³</v>
          </cell>
        </row>
        <row r="295">
          <cell r="B295" t="str">
            <v>4.1.36</v>
          </cell>
          <cell r="D295" t="str">
            <v>24.07.05</v>
          </cell>
          <cell r="E295" t="str">
            <v xml:space="preserve">Concreto Fck 25 Mpa </v>
          </cell>
          <cell r="F295" t="str">
            <v>m³</v>
          </cell>
        </row>
        <row r="296">
          <cell r="B296" t="str">
            <v>4.1.37</v>
          </cell>
          <cell r="D296" t="str">
            <v>24.07.07</v>
          </cell>
          <cell r="E296" t="str">
            <v xml:space="preserve">Concreto Fck 30 MPa </v>
          </cell>
          <cell r="F296" t="str">
            <v>m³</v>
          </cell>
        </row>
        <row r="297">
          <cell r="B297" t="str">
            <v>4.1.38</v>
          </cell>
          <cell r="D297" t="str">
            <v>24.07.08</v>
          </cell>
          <cell r="E297" t="str">
            <v xml:space="preserve">Concreto Ciclópico </v>
          </cell>
          <cell r="F297" t="str">
            <v>m³</v>
          </cell>
        </row>
        <row r="298">
          <cell r="B298" t="str">
            <v>4.1.39</v>
          </cell>
          <cell r="D298" t="str">
            <v>24.07.09</v>
          </cell>
          <cell r="E298" t="str">
            <v>Bombeamento p/ concreto qualquer resistência</v>
          </cell>
          <cell r="F298" t="str">
            <v>m³</v>
          </cell>
        </row>
        <row r="299">
          <cell r="B299" t="str">
            <v>4.1.40</v>
          </cell>
          <cell r="D299" t="str">
            <v>24.07.10</v>
          </cell>
          <cell r="E299" t="str">
            <v xml:space="preserve">Concreto Fck 12 Mpa </v>
          </cell>
          <cell r="F299" t="str">
            <v>m³</v>
          </cell>
        </row>
        <row r="300">
          <cell r="B300" t="str">
            <v>4.1.41</v>
          </cell>
          <cell r="D300" t="str">
            <v>24.07.11</v>
          </cell>
          <cell r="E300" t="str">
            <v xml:space="preserve">Concreto Fck 16 MPa </v>
          </cell>
          <cell r="F300" t="str">
            <v>m³</v>
          </cell>
        </row>
        <row r="301">
          <cell r="B301" t="str">
            <v>4.1.42</v>
          </cell>
          <cell r="D301" t="str">
            <v>24.07.12</v>
          </cell>
          <cell r="E301" t="str">
            <v>Concreto Fck 35 MPa</v>
          </cell>
          <cell r="F301" t="str">
            <v>m³</v>
          </cell>
        </row>
        <row r="302">
          <cell r="B302" t="str">
            <v>4.1.43</v>
          </cell>
          <cell r="D302" t="str">
            <v>24.07.13</v>
          </cell>
          <cell r="E302" t="str">
            <v xml:space="preserve">Concreto Fck 40 MPa </v>
          </cell>
          <cell r="F302" t="str">
            <v>m³</v>
          </cell>
        </row>
        <row r="303">
          <cell r="B303" t="str">
            <v>4.1.44</v>
          </cell>
          <cell r="D303" t="str">
            <v>24.08.01</v>
          </cell>
          <cell r="E303" t="str">
            <v>Junta elástica em PVC tipo O-12</v>
          </cell>
          <cell r="F303" t="str">
            <v>m</v>
          </cell>
        </row>
        <row r="304">
          <cell r="B304" t="str">
            <v>4.1.45</v>
          </cell>
          <cell r="D304" t="str">
            <v>24.08.02</v>
          </cell>
          <cell r="E304" t="str">
            <v xml:space="preserve">Junta elástica em PVC tipo O-22 </v>
          </cell>
          <cell r="F304" t="str">
            <v>m</v>
          </cell>
        </row>
        <row r="305">
          <cell r="B305" t="str">
            <v>4.1.46</v>
          </cell>
          <cell r="D305" t="str">
            <v>24.09.01</v>
          </cell>
          <cell r="E305" t="str">
            <v xml:space="preserve">Enrocamento pedra arrumada </v>
          </cell>
          <cell r="F305" t="str">
            <v>m³</v>
          </cell>
        </row>
        <row r="306">
          <cell r="B306" t="str">
            <v>4.1.47</v>
          </cell>
          <cell r="D306" t="str">
            <v>24.09.02</v>
          </cell>
          <cell r="E306" t="str">
            <v xml:space="preserve">Enrocamento pedra arrumada e rejuntada </v>
          </cell>
          <cell r="F306" t="str">
            <v>m³</v>
          </cell>
        </row>
        <row r="307">
          <cell r="B307" t="str">
            <v>4.1.48</v>
          </cell>
          <cell r="D307" t="str">
            <v>24.09.03</v>
          </cell>
          <cell r="E307" t="str">
            <v xml:space="preserve">Enrrocamento pedra jogada </v>
          </cell>
          <cell r="F307" t="str">
            <v>m³</v>
          </cell>
        </row>
        <row r="308">
          <cell r="B308" t="str">
            <v>4.1.49</v>
          </cell>
          <cell r="D308" t="str">
            <v>24.09.04</v>
          </cell>
          <cell r="E308" t="str">
            <v>Gabião tipo caixa 50cm - tela galv.</v>
          </cell>
          <cell r="F308" t="str">
            <v>m³</v>
          </cell>
        </row>
        <row r="309">
          <cell r="B309" t="str">
            <v>4.1.50</v>
          </cell>
        </row>
        <row r="310">
          <cell r="B310" t="str">
            <v>4.1.51</v>
          </cell>
        </row>
        <row r="311">
          <cell r="B311" t="str">
            <v>4.1.52</v>
          </cell>
          <cell r="D311" t="str">
            <v>24.09.05.01</v>
          </cell>
          <cell r="E311" t="str">
            <v xml:space="preserve">Gabião tipo colchão espessura 17cm - tela galv. </v>
          </cell>
          <cell r="F311" t="str">
            <v>m²</v>
          </cell>
        </row>
        <row r="312">
          <cell r="B312" t="str">
            <v>4.1.53</v>
          </cell>
          <cell r="D312" t="str">
            <v>24.09.06.01</v>
          </cell>
          <cell r="E312" t="str">
            <v xml:space="preserve">Gabião tipo colchão espessura 23cm - tela galv. </v>
          </cell>
          <cell r="F312" t="str">
            <v>m²</v>
          </cell>
        </row>
        <row r="313">
          <cell r="B313" t="str">
            <v>4.1.54</v>
          </cell>
          <cell r="D313" t="str">
            <v>24.09.07.01</v>
          </cell>
          <cell r="E313" t="str">
            <v>Gabião tipo colchão espessura 30cm - tela galv.</v>
          </cell>
          <cell r="F313" t="str">
            <v>m²</v>
          </cell>
        </row>
        <row r="314">
          <cell r="B314" t="str">
            <v>4.1.55</v>
          </cell>
          <cell r="D314" t="str">
            <v>24.09.08.01</v>
          </cell>
          <cell r="E314" t="str">
            <v>Gabião tipo colchão espessura 17cm - tela pvc</v>
          </cell>
          <cell r="F314" t="str">
            <v>m²</v>
          </cell>
        </row>
        <row r="315">
          <cell r="B315" t="str">
            <v>4.1.56</v>
          </cell>
          <cell r="D315" t="str">
            <v>24.09.09.01</v>
          </cell>
          <cell r="E315" t="str">
            <v>Gabião tipo colchão espessura 23cm - tela pvc</v>
          </cell>
          <cell r="F315" t="str">
            <v>m²</v>
          </cell>
        </row>
        <row r="316">
          <cell r="B316" t="str">
            <v>4.1.57</v>
          </cell>
          <cell r="D316" t="str">
            <v>24.09.10.01</v>
          </cell>
          <cell r="E316" t="str">
            <v>Gabião tipo colchão espessura 30cm - tela pvc</v>
          </cell>
          <cell r="F316" t="str">
            <v>m²</v>
          </cell>
        </row>
        <row r="317">
          <cell r="B317" t="str">
            <v>4.1.58</v>
          </cell>
          <cell r="D317" t="str">
            <v>24.09.11</v>
          </cell>
          <cell r="E317" t="str">
            <v xml:space="preserve">Gabião tipo saco - tela galv. </v>
          </cell>
          <cell r="F317" t="str">
            <v>m³</v>
          </cell>
        </row>
        <row r="318">
          <cell r="B318" t="str">
            <v>4.1.59</v>
          </cell>
          <cell r="D318" t="str">
            <v>24.09.12</v>
          </cell>
          <cell r="E318" t="str">
            <v>Gabião tipo saco - tela galv. revestido de PVC</v>
          </cell>
          <cell r="F318" t="str">
            <v>m³</v>
          </cell>
        </row>
        <row r="319">
          <cell r="B319" t="str">
            <v>4.1.60</v>
          </cell>
          <cell r="D319" t="str">
            <v>24.09.13</v>
          </cell>
          <cell r="E319" t="str">
            <v>Camada filtrante pedra britada</v>
          </cell>
          <cell r="F319" t="str">
            <v>m³</v>
          </cell>
        </row>
        <row r="320">
          <cell r="B320" t="str">
            <v>4.1.61</v>
          </cell>
          <cell r="D320" t="str">
            <v>24.10.02</v>
          </cell>
          <cell r="E320" t="str">
            <v xml:space="preserve">Calçamento concreto Fck 15 MPa </v>
          </cell>
          <cell r="F320" t="str">
            <v>m³</v>
          </cell>
        </row>
        <row r="321">
          <cell r="B321" t="str">
            <v>4.1.62</v>
          </cell>
          <cell r="D321" t="str">
            <v>24.10.03</v>
          </cell>
          <cell r="E321" t="str">
            <v>Calçamento concreto Fck 10 MPa</v>
          </cell>
          <cell r="F321" t="str">
            <v>m³</v>
          </cell>
        </row>
        <row r="322">
          <cell r="B322" t="str">
            <v>4.1.63</v>
          </cell>
          <cell r="D322" t="str">
            <v>24.11.01</v>
          </cell>
          <cell r="E322" t="str">
            <v xml:space="preserve">Alvenaria tijolo </v>
          </cell>
          <cell r="F322" t="str">
            <v>m³</v>
          </cell>
        </row>
        <row r="323">
          <cell r="B323" t="str">
            <v>4.1.64</v>
          </cell>
          <cell r="D323" t="str">
            <v>24.11.02</v>
          </cell>
          <cell r="E323" t="str">
            <v>Alvenaria de pedra seca</v>
          </cell>
          <cell r="F323" t="str">
            <v>m³</v>
          </cell>
        </row>
        <row r="324">
          <cell r="B324" t="str">
            <v>4.1.65</v>
          </cell>
          <cell r="D324" t="str">
            <v>24.11.04</v>
          </cell>
          <cell r="E324" t="str">
            <v>Alvenaria de pedra argamassada</v>
          </cell>
          <cell r="F324" t="str">
            <v>m³</v>
          </cell>
        </row>
        <row r="325">
          <cell r="B325" t="str">
            <v>4.1.66</v>
          </cell>
          <cell r="D325" t="str">
            <v>24.11.05</v>
          </cell>
          <cell r="E325" t="str">
            <v>Alvenaria de bloco de concreto</v>
          </cell>
          <cell r="F325" t="str">
            <v>m³</v>
          </cell>
        </row>
        <row r="326">
          <cell r="B326" t="str">
            <v>4.1.67</v>
          </cell>
          <cell r="D326" t="str">
            <v>24.11.07</v>
          </cell>
          <cell r="E326" t="str">
            <v>Argamassa de cimento e areia traço 1:3 esp 2cm</v>
          </cell>
          <cell r="F326" t="str">
            <v>m²</v>
          </cell>
        </row>
        <row r="327">
          <cell r="B327" t="str">
            <v>4.1.68</v>
          </cell>
          <cell r="D327" t="str">
            <v>24.12.01.01</v>
          </cell>
          <cell r="E327" t="str">
            <v xml:space="preserve">Enchimento de vala com pedra britada 1 e 2 </v>
          </cell>
          <cell r="F327" t="str">
            <v>m³</v>
          </cell>
        </row>
        <row r="328">
          <cell r="B328" t="str">
            <v>4.1.69</v>
          </cell>
          <cell r="D328" t="str">
            <v>24.12.01.02</v>
          </cell>
          <cell r="E328" t="str">
            <v xml:space="preserve">Enchimento de vala com pedra britada 3 e 4 </v>
          </cell>
          <cell r="F328" t="str">
            <v>m³</v>
          </cell>
        </row>
        <row r="329">
          <cell r="B329" t="str">
            <v>4.1.70</v>
          </cell>
          <cell r="D329" t="str">
            <v>24.12.02</v>
          </cell>
          <cell r="E329" t="str">
            <v>Enchimento de vala com areia</v>
          </cell>
          <cell r="F329" t="str">
            <v>m³</v>
          </cell>
        </row>
        <row r="330">
          <cell r="B330" t="str">
            <v>4.1.71</v>
          </cell>
          <cell r="D330" t="str">
            <v>24.12.03</v>
          </cell>
          <cell r="E330" t="str">
            <v>Enchimento de vala com pedra marroada</v>
          </cell>
          <cell r="F330" t="str">
            <v>m³</v>
          </cell>
        </row>
        <row r="331">
          <cell r="B331" t="str">
            <v>4.1.72</v>
          </cell>
          <cell r="D331" t="str">
            <v>24.12.05</v>
          </cell>
          <cell r="E331" t="str">
            <v>Enchimento base tubo com pedra britada</v>
          </cell>
          <cell r="F331" t="str">
            <v>m³</v>
          </cell>
        </row>
        <row r="332">
          <cell r="B332" t="str">
            <v>4.1.73</v>
          </cell>
          <cell r="D332" t="str">
            <v xml:space="preserve">24.12.06 </v>
          </cell>
          <cell r="E332" t="str">
            <v xml:space="preserve">Enchimento base tubo com pedregulho de cava </v>
          </cell>
          <cell r="F332" t="str">
            <v>m³</v>
          </cell>
        </row>
        <row r="333">
          <cell r="B333" t="str">
            <v>4.1.74</v>
          </cell>
          <cell r="D333" t="str">
            <v>24.12.08</v>
          </cell>
          <cell r="E333" t="str">
            <v>Compactação manual com reaterro solo local</v>
          </cell>
          <cell r="F333" t="str">
            <v>m³</v>
          </cell>
        </row>
        <row r="334">
          <cell r="B334" t="str">
            <v>4.1.75</v>
          </cell>
          <cell r="D334" t="str">
            <v>24.13.01</v>
          </cell>
          <cell r="E334" t="str">
            <v>Val. 0,50m² 1ª categoria</v>
          </cell>
          <cell r="F334" t="str">
            <v>m³</v>
          </cell>
        </row>
        <row r="335">
          <cell r="B335" t="str">
            <v>4.1.76</v>
          </cell>
          <cell r="D335" t="str">
            <v>24.13.02</v>
          </cell>
          <cell r="E335" t="str">
            <v xml:space="preserve">Val. 0,50m² 2ª categoria </v>
          </cell>
          <cell r="F335" t="str">
            <v>m³</v>
          </cell>
        </row>
        <row r="336">
          <cell r="B336" t="str">
            <v>4.1.77</v>
          </cell>
          <cell r="D336" t="str">
            <v>24.13.03</v>
          </cell>
          <cell r="E336" t="str">
            <v>Val. 0,50m² 3ª categoria</v>
          </cell>
          <cell r="F336" t="str">
            <v>m³</v>
          </cell>
        </row>
        <row r="337">
          <cell r="B337" t="str">
            <v>4.1.78</v>
          </cell>
          <cell r="D337" t="str">
            <v>24.13.04</v>
          </cell>
          <cell r="E337" t="str">
            <v>Val. seção transversal maior 0,50m² 1ª cat.</v>
          </cell>
          <cell r="F337" t="str">
            <v>m³</v>
          </cell>
        </row>
        <row r="338">
          <cell r="B338" t="str">
            <v>4.1.79</v>
          </cell>
          <cell r="D338" t="str">
            <v>24.13.05</v>
          </cell>
          <cell r="E338" t="str">
            <v xml:space="preserve">Val. seção transversal maior 0,50m² 2ª cat. </v>
          </cell>
          <cell r="F338" t="str">
            <v>m³</v>
          </cell>
        </row>
        <row r="339">
          <cell r="B339" t="str">
            <v>4.1.80</v>
          </cell>
          <cell r="D339" t="str">
            <v>24.13.06</v>
          </cell>
          <cell r="E339" t="str">
            <v>Val. seção transversal maior 0,50m² 3ª cat.</v>
          </cell>
          <cell r="F339" t="str">
            <v>m³</v>
          </cell>
        </row>
        <row r="340">
          <cell r="B340" t="str">
            <v>4.1.81</v>
          </cell>
          <cell r="D340" t="str">
            <v>24.13.07</v>
          </cell>
          <cell r="E340" t="str">
            <v>Val. 0,50m² 3ª categoria ar comprimido</v>
          </cell>
          <cell r="F340" t="str">
            <v>m³</v>
          </cell>
        </row>
        <row r="341">
          <cell r="B341" t="str">
            <v>4.1.82</v>
          </cell>
          <cell r="D341" t="str">
            <v>24.14.01</v>
          </cell>
          <cell r="E341" t="str">
            <v>Manta geotêxtil não tecido</v>
          </cell>
          <cell r="F341" t="str">
            <v>kg</v>
          </cell>
        </row>
        <row r="342">
          <cell r="B342" t="str">
            <v>4.1.83</v>
          </cell>
          <cell r="D342" t="str">
            <v>24.14.01.01</v>
          </cell>
          <cell r="F342" t="str">
            <v>m²</v>
          </cell>
        </row>
        <row r="343">
          <cell r="B343" t="str">
            <v>4.1.84</v>
          </cell>
          <cell r="D343" t="str">
            <v>24.14.01.02</v>
          </cell>
          <cell r="F343" t="str">
            <v>m²</v>
          </cell>
        </row>
        <row r="344">
          <cell r="B344" t="str">
            <v>4.1.85</v>
          </cell>
          <cell r="D344" t="str">
            <v>24.14.01.03</v>
          </cell>
          <cell r="F344" t="str">
            <v>m²</v>
          </cell>
        </row>
        <row r="345">
          <cell r="B345" t="str">
            <v>4.1.86</v>
          </cell>
          <cell r="D345" t="str">
            <v>24.14.01.04</v>
          </cell>
          <cell r="F345" t="str">
            <v>m²</v>
          </cell>
        </row>
        <row r="346">
          <cell r="B346" t="str">
            <v>4.1.87</v>
          </cell>
          <cell r="D346" t="str">
            <v>24.14.01.05</v>
          </cell>
          <cell r="F346" t="str">
            <v>m²</v>
          </cell>
        </row>
        <row r="347">
          <cell r="B347" t="str">
            <v>4.1.88</v>
          </cell>
          <cell r="D347" t="str">
            <v>24.14.01.06</v>
          </cell>
          <cell r="F347" t="str">
            <v>m²</v>
          </cell>
        </row>
        <row r="348">
          <cell r="B348" t="str">
            <v>4.1.89</v>
          </cell>
          <cell r="D348" t="str">
            <v>24.14.02</v>
          </cell>
          <cell r="E348" t="str">
            <v>Manta geotêxtil tecido</v>
          </cell>
          <cell r="F348" t="str">
            <v>kg</v>
          </cell>
        </row>
        <row r="349">
          <cell r="B349" t="str">
            <v>4.1.90</v>
          </cell>
          <cell r="D349" t="str">
            <v>24.15.01</v>
          </cell>
          <cell r="E349" t="str">
            <v>Tubo dreno concreto 15 cm</v>
          </cell>
          <cell r="F349" t="str">
            <v>m</v>
          </cell>
        </row>
        <row r="350">
          <cell r="B350" t="str">
            <v>4.1.91</v>
          </cell>
          <cell r="D350" t="str">
            <v>24.15.02</v>
          </cell>
          <cell r="E350" t="str">
            <v>Tubo dreno concreto 20 cm</v>
          </cell>
          <cell r="F350" t="str">
            <v>m</v>
          </cell>
        </row>
        <row r="351">
          <cell r="B351" t="str">
            <v>4.1.92</v>
          </cell>
          <cell r="D351" t="str">
            <v>24.15.03</v>
          </cell>
          <cell r="E351" t="str">
            <v>Tubo dreno barro 15 cm</v>
          </cell>
          <cell r="F351" t="str">
            <v>m</v>
          </cell>
        </row>
        <row r="352">
          <cell r="B352" t="str">
            <v>4.1.93</v>
          </cell>
          <cell r="D352" t="str">
            <v>24.15.04</v>
          </cell>
          <cell r="E352" t="str">
            <v>Tubo dreno barro 20 cm</v>
          </cell>
          <cell r="F352" t="str">
            <v>m</v>
          </cell>
        </row>
        <row r="353">
          <cell r="B353" t="str">
            <v>4.1.94</v>
          </cell>
          <cell r="D353" t="str">
            <v>24.15.05</v>
          </cell>
          <cell r="E353" t="str">
            <v>Tubo de pvc perfurado ou não D=0,050m</v>
          </cell>
          <cell r="F353" t="str">
            <v>m</v>
          </cell>
        </row>
        <row r="354">
          <cell r="B354" t="str">
            <v>4.1.95</v>
          </cell>
          <cell r="D354" t="str">
            <v>24.15.07</v>
          </cell>
          <cell r="E354" t="str">
            <v>Tubo de pvc perfurado ou não D=0,10m</v>
          </cell>
          <cell r="F354" t="str">
            <v>m</v>
          </cell>
        </row>
        <row r="355">
          <cell r="B355" t="str">
            <v>4.1.96</v>
          </cell>
          <cell r="D355" t="str">
            <v>24.15.08</v>
          </cell>
          <cell r="E355" t="str">
            <v>Tubo de pvc perfurado ou não D=0,15m</v>
          </cell>
          <cell r="F355" t="str">
            <v>m</v>
          </cell>
        </row>
        <row r="356">
          <cell r="B356" t="str">
            <v>4.1.97</v>
          </cell>
          <cell r="D356" t="str">
            <v>24.15.09</v>
          </cell>
          <cell r="E356" t="str">
            <v>Dreno horizontal profundo</v>
          </cell>
          <cell r="F356" t="str">
            <v>m</v>
          </cell>
        </row>
        <row r="357">
          <cell r="B357" t="str">
            <v>4.1.98</v>
          </cell>
          <cell r="D357" t="str">
            <v>24.15.11</v>
          </cell>
          <cell r="F357" t="str">
            <v>m</v>
          </cell>
        </row>
        <row r="358">
          <cell r="B358" t="str">
            <v>4.1.99</v>
          </cell>
          <cell r="D358" t="str">
            <v>24.15.12</v>
          </cell>
          <cell r="F358" t="str">
            <v>m</v>
          </cell>
        </row>
        <row r="359">
          <cell r="B359" t="str">
            <v>4.1.100</v>
          </cell>
          <cell r="D359" t="str">
            <v>24.15.13</v>
          </cell>
          <cell r="F359" t="str">
            <v>m</v>
          </cell>
        </row>
        <row r="360">
          <cell r="B360" t="str">
            <v>4.1.101</v>
          </cell>
          <cell r="D360" t="str">
            <v>24.15.14</v>
          </cell>
          <cell r="F360" t="str">
            <v>m</v>
          </cell>
        </row>
        <row r="361">
          <cell r="B361" t="str">
            <v>4.1.102</v>
          </cell>
          <cell r="D361" t="str">
            <v>24.15.15</v>
          </cell>
          <cell r="F361" t="str">
            <v>m</v>
          </cell>
        </row>
        <row r="362">
          <cell r="B362" t="str">
            <v>4.1.103</v>
          </cell>
          <cell r="D362" t="str">
            <v>24.15.16</v>
          </cell>
          <cell r="F362" t="str">
            <v>m</v>
          </cell>
        </row>
        <row r="363">
          <cell r="B363" t="str">
            <v>4.1.104</v>
          </cell>
          <cell r="D363" t="str">
            <v>24.15.17</v>
          </cell>
          <cell r="F363" t="str">
            <v>m</v>
          </cell>
        </row>
        <row r="364">
          <cell r="B364" t="str">
            <v>4.1.105</v>
          </cell>
          <cell r="D364" t="str">
            <v>24.16.01</v>
          </cell>
          <cell r="E364" t="str">
            <v>Tubo De concreto D=0,40m classe CA-1</v>
          </cell>
          <cell r="F364" t="str">
            <v>m</v>
          </cell>
        </row>
        <row r="365">
          <cell r="B365" t="str">
            <v>4.1.106</v>
          </cell>
          <cell r="D365" t="str">
            <v>24.16.02</v>
          </cell>
          <cell r="E365" t="str">
            <v xml:space="preserve">Tubo De concreto D=0,40m classe CA-2 </v>
          </cell>
          <cell r="F365" t="str">
            <v>m</v>
          </cell>
        </row>
        <row r="366">
          <cell r="B366" t="str">
            <v>4.1.107</v>
          </cell>
          <cell r="D366" t="str">
            <v>24.16.03</v>
          </cell>
        </row>
        <row r="367">
          <cell r="B367" t="str">
            <v>4.1.108</v>
          </cell>
          <cell r="D367" t="str">
            <v>24.16.04</v>
          </cell>
        </row>
        <row r="368">
          <cell r="B368" t="str">
            <v>4.1.109</v>
          </cell>
          <cell r="D368" t="str">
            <v>24.16.05</v>
          </cell>
        </row>
        <row r="369">
          <cell r="B369" t="str">
            <v>4.1.110</v>
          </cell>
          <cell r="D369" t="str">
            <v>24.16.06</v>
          </cell>
        </row>
        <row r="370">
          <cell r="B370" t="str">
            <v>4.1.111</v>
          </cell>
          <cell r="D370" t="str">
            <v>24.16.07</v>
          </cell>
          <cell r="E370" t="str">
            <v>Tubo De concreto D=0,60m classe CA-1</v>
          </cell>
          <cell r="F370" t="str">
            <v>m</v>
          </cell>
        </row>
        <row r="371">
          <cell r="B371" t="str">
            <v>4.1.112</v>
          </cell>
          <cell r="D371" t="str">
            <v>24.16.08</v>
          </cell>
          <cell r="E371" t="str">
            <v>Tubo De concreto D=0,60m classe CA-2</v>
          </cell>
          <cell r="F371" t="str">
            <v>m</v>
          </cell>
        </row>
        <row r="372">
          <cell r="B372" t="str">
            <v>4.1.113</v>
          </cell>
          <cell r="D372" t="str">
            <v>24.16.09</v>
          </cell>
          <cell r="E372" t="str">
            <v>Tubo De concreto D=0,60m classe CA-3</v>
          </cell>
          <cell r="F372" t="str">
            <v>m</v>
          </cell>
        </row>
        <row r="373">
          <cell r="B373" t="str">
            <v>4.1.114</v>
          </cell>
          <cell r="D373" t="str">
            <v>24.16.10.10</v>
          </cell>
          <cell r="E373" t="str">
            <v>Tubo De concreto D=0,60m classe CA-4</v>
          </cell>
          <cell r="F373" t="str">
            <v>m</v>
          </cell>
        </row>
        <row r="374">
          <cell r="B374" t="str">
            <v>4.1.115</v>
          </cell>
          <cell r="D374" t="str">
            <v>24.16.11</v>
          </cell>
          <cell r="E374" t="str">
            <v>Tubo De concreto D=0,80m classe CA-1</v>
          </cell>
          <cell r="F374" t="str">
            <v>m</v>
          </cell>
        </row>
        <row r="375">
          <cell r="B375" t="str">
            <v>4.1.116</v>
          </cell>
          <cell r="D375" t="str">
            <v>24.16.12</v>
          </cell>
          <cell r="E375" t="str">
            <v>Tubo De concreto D=0,80m classe CA-2</v>
          </cell>
          <cell r="F375" t="str">
            <v>m</v>
          </cell>
        </row>
        <row r="376">
          <cell r="B376" t="str">
            <v>4.1.117</v>
          </cell>
          <cell r="D376" t="str">
            <v>24.16.13</v>
          </cell>
          <cell r="E376" t="str">
            <v>Tubo De concreto D=0,80m classe CA-3</v>
          </cell>
          <cell r="F376" t="str">
            <v>m</v>
          </cell>
        </row>
        <row r="377">
          <cell r="B377" t="str">
            <v>4.1.118</v>
          </cell>
          <cell r="D377" t="str">
            <v>24.16.14</v>
          </cell>
          <cell r="E377" t="str">
            <v>Tubo De concreto D=0,80m classe CA-4</v>
          </cell>
          <cell r="F377" t="str">
            <v>m</v>
          </cell>
        </row>
        <row r="378">
          <cell r="B378" t="str">
            <v>4.1.119</v>
          </cell>
          <cell r="D378" t="str">
            <v>24.16.15</v>
          </cell>
          <cell r="E378" t="str">
            <v xml:space="preserve">Tubo De concreto D=1,00m classe CA-1 </v>
          </cell>
          <cell r="F378" t="str">
            <v>m</v>
          </cell>
        </row>
        <row r="379">
          <cell r="B379" t="str">
            <v>4.1.120</v>
          </cell>
          <cell r="D379" t="str">
            <v>24.16.16</v>
          </cell>
          <cell r="E379" t="str">
            <v xml:space="preserve">Tubo De concreto D=1,00m classe CA-2 </v>
          </cell>
          <cell r="F379" t="str">
            <v>m</v>
          </cell>
        </row>
        <row r="380">
          <cell r="B380" t="str">
            <v>4.1.121</v>
          </cell>
          <cell r="D380" t="str">
            <v>24.16.17</v>
          </cell>
          <cell r="E380" t="str">
            <v>Tubo De concreto D=1,00m classe CA-3</v>
          </cell>
          <cell r="F380" t="str">
            <v>m</v>
          </cell>
        </row>
        <row r="381">
          <cell r="B381" t="str">
            <v>4.1.122</v>
          </cell>
          <cell r="D381" t="str">
            <v>24.16.18</v>
          </cell>
          <cell r="E381" t="str">
            <v>Tubo De concreto D=1,00m classe CA-4</v>
          </cell>
          <cell r="F381" t="str">
            <v>m</v>
          </cell>
        </row>
        <row r="382">
          <cell r="B382" t="str">
            <v>4.1.123</v>
          </cell>
          <cell r="D382" t="str">
            <v>24.16.19</v>
          </cell>
          <cell r="E382" t="str">
            <v>Tubo De concreto D=1,20m classe CA-1</v>
          </cell>
          <cell r="F382" t="str">
            <v>m</v>
          </cell>
        </row>
        <row r="383">
          <cell r="B383" t="str">
            <v>4.1.124</v>
          </cell>
          <cell r="D383" t="str">
            <v>24.16.20</v>
          </cell>
          <cell r="E383" t="str">
            <v>Tubo De concreto D=1,20m classe CA-2</v>
          </cell>
          <cell r="F383" t="str">
            <v>m</v>
          </cell>
        </row>
        <row r="384">
          <cell r="B384" t="str">
            <v>4.1.125</v>
          </cell>
          <cell r="D384" t="str">
            <v>24.16.21</v>
          </cell>
          <cell r="E384" t="str">
            <v>Tubo De concreto D=1,20m classe CA-3</v>
          </cell>
          <cell r="F384" t="str">
            <v>m</v>
          </cell>
        </row>
        <row r="385">
          <cell r="B385" t="str">
            <v>4.1.126</v>
          </cell>
          <cell r="D385" t="str">
            <v>24.16.22</v>
          </cell>
          <cell r="E385" t="str">
            <v>Tubo De concreto D=1,20m classe CA-4</v>
          </cell>
          <cell r="F385" t="str">
            <v>m</v>
          </cell>
        </row>
        <row r="386">
          <cell r="B386" t="str">
            <v>4.1.127</v>
          </cell>
          <cell r="D386" t="str">
            <v>24.16.23</v>
          </cell>
          <cell r="E386" t="str">
            <v>Tubo De concreto D=1,50m classe CA-1</v>
          </cell>
          <cell r="F386" t="str">
            <v>m</v>
          </cell>
        </row>
        <row r="387">
          <cell r="B387" t="str">
            <v>4.1.128</v>
          </cell>
          <cell r="D387" t="str">
            <v>24.16.24</v>
          </cell>
          <cell r="E387" t="str">
            <v>Tubo De concreto D=1,50m classe CA-2</v>
          </cell>
          <cell r="F387" t="str">
            <v>m</v>
          </cell>
        </row>
        <row r="388">
          <cell r="B388" t="str">
            <v>4.1.129</v>
          </cell>
          <cell r="D388" t="str">
            <v>24.16.25</v>
          </cell>
          <cell r="E388" t="str">
            <v>Tubo De concreto D=1,50m classe CA-3</v>
          </cell>
          <cell r="F388" t="str">
            <v>m</v>
          </cell>
        </row>
        <row r="389">
          <cell r="B389" t="str">
            <v>4.1.130</v>
          </cell>
          <cell r="D389" t="str">
            <v>24.16.26</v>
          </cell>
          <cell r="E389" t="str">
            <v>Tubo De concreto D=1,50m classe CA-4</v>
          </cell>
          <cell r="F389" t="str">
            <v>m</v>
          </cell>
        </row>
        <row r="390">
          <cell r="B390" t="str">
            <v>4.1.131</v>
          </cell>
          <cell r="D390" t="str">
            <v>24.16.27</v>
          </cell>
          <cell r="E390" t="str">
            <v>Tubo de concreto simples D=0,40m</v>
          </cell>
          <cell r="F390" t="str">
            <v>m</v>
          </cell>
        </row>
        <row r="391">
          <cell r="B391" t="str">
            <v>4.1.132</v>
          </cell>
          <cell r="D391" t="str">
            <v>24.16.28</v>
          </cell>
          <cell r="E391" t="str">
            <v>Tubo de concreto simples D=0,60m</v>
          </cell>
          <cell r="F391" t="str">
            <v>m</v>
          </cell>
        </row>
        <row r="392">
          <cell r="B392" t="str">
            <v>4.1.133</v>
          </cell>
          <cell r="D392" t="str">
            <v>24.16.29</v>
          </cell>
          <cell r="F392" t="str">
            <v>m</v>
          </cell>
        </row>
        <row r="393">
          <cell r="B393" t="str">
            <v>4.1.134</v>
          </cell>
          <cell r="D393" t="str">
            <v>24.16.30</v>
          </cell>
          <cell r="F393" t="str">
            <v>m</v>
          </cell>
        </row>
        <row r="394">
          <cell r="B394" t="str">
            <v>4.1.135</v>
          </cell>
          <cell r="D394" t="str">
            <v>24.16.31</v>
          </cell>
          <cell r="F394" t="str">
            <v>m</v>
          </cell>
        </row>
        <row r="395">
          <cell r="B395" t="str">
            <v>4.1.136</v>
          </cell>
          <cell r="D395" t="str">
            <v>24.16.32</v>
          </cell>
          <cell r="F395" t="str">
            <v>m</v>
          </cell>
        </row>
        <row r="396">
          <cell r="B396" t="str">
            <v>4.1.137</v>
          </cell>
          <cell r="D396" t="str">
            <v>24.18.01</v>
          </cell>
          <cell r="E396" t="str">
            <v>Canaleta concreto 40 cm</v>
          </cell>
          <cell r="F396" t="str">
            <v>m</v>
          </cell>
        </row>
        <row r="397">
          <cell r="B397" t="str">
            <v>4.1.138</v>
          </cell>
          <cell r="D397" t="str">
            <v>24.18.02</v>
          </cell>
          <cell r="E397" t="str">
            <v>Canaleta concreto 60 cm</v>
          </cell>
          <cell r="F397" t="str">
            <v>m</v>
          </cell>
        </row>
        <row r="398">
          <cell r="B398" t="str">
            <v>4.1.139</v>
          </cell>
          <cell r="D398" t="str">
            <v>24.18.03</v>
          </cell>
          <cell r="E398" t="str">
            <v>Canaleta concreto 80 cm</v>
          </cell>
          <cell r="F398" t="str">
            <v>m</v>
          </cell>
        </row>
        <row r="399">
          <cell r="B399" t="str">
            <v>4.1.140</v>
          </cell>
          <cell r="D399" t="str">
            <v>24.19.01</v>
          </cell>
          <cell r="E399" t="str">
            <v>Lastro de concreto Fck 10 MPa</v>
          </cell>
          <cell r="F399" t="str">
            <v>m³</v>
          </cell>
        </row>
        <row r="400">
          <cell r="B400" t="str">
            <v>4.1.141</v>
          </cell>
          <cell r="D400" t="str">
            <v>24.19.02</v>
          </cell>
          <cell r="E400" t="str">
            <v>Sarjeta pré-fabricada de concreto Fck 15 MPa</v>
          </cell>
          <cell r="F400" t="str">
            <v>m²</v>
          </cell>
        </row>
        <row r="401">
          <cell r="B401" t="str">
            <v>4.1.142</v>
          </cell>
          <cell r="D401" t="str">
            <v>24.19.03</v>
          </cell>
          <cell r="E401" t="str">
            <v>Guia pre-fabricada concreto Fck 15 MPa</v>
          </cell>
          <cell r="F401" t="str">
            <v>m</v>
          </cell>
        </row>
        <row r="402">
          <cell r="B402" t="str">
            <v>4.1.143</v>
          </cell>
          <cell r="D402" t="str">
            <v>24.19.04</v>
          </cell>
          <cell r="E402" t="str">
            <v>Sarjeta concreto Fck 15 MPa</v>
          </cell>
          <cell r="F402" t="str">
            <v>m³</v>
          </cell>
        </row>
        <row r="403">
          <cell r="B403" t="str">
            <v>4.1.144</v>
          </cell>
          <cell r="D403" t="str">
            <v>24.19.05</v>
          </cell>
          <cell r="E403" t="str">
            <v>Guia concreto Fck 15 MPa</v>
          </cell>
          <cell r="F403" t="str">
            <v>m³</v>
          </cell>
        </row>
        <row r="404">
          <cell r="B404" t="str">
            <v>4.1.145</v>
          </cell>
          <cell r="D404" t="str">
            <v>24.19.06</v>
          </cell>
          <cell r="E404" t="str">
            <v>Telar e tampão de ferro fundido</v>
          </cell>
          <cell r="F404" t="str">
            <v>un</v>
          </cell>
        </row>
        <row r="405">
          <cell r="B405" t="str">
            <v>4.1.146</v>
          </cell>
          <cell r="D405" t="str">
            <v>24.19.07</v>
          </cell>
          <cell r="E405" t="str">
            <v>Grelha de concreto 0,10 X ,094 x 1,20m</v>
          </cell>
          <cell r="F405" t="str">
            <v>un</v>
          </cell>
        </row>
        <row r="406">
          <cell r="B406" t="str">
            <v>4.1.147</v>
          </cell>
          <cell r="D406" t="str">
            <v>24.19.07.01</v>
          </cell>
          <cell r="F406" t="str">
            <v>un</v>
          </cell>
        </row>
        <row r="407">
          <cell r="B407" t="str">
            <v>4.1.148</v>
          </cell>
          <cell r="D407" t="str">
            <v>24.19.08</v>
          </cell>
          <cell r="E407" t="str">
            <v xml:space="preserve">Grelha de fºfº p/ boca de lobo tipo GRS-135 </v>
          </cell>
          <cell r="F407" t="str">
            <v>un</v>
          </cell>
        </row>
        <row r="408">
          <cell r="B408" t="str">
            <v>4.1.149</v>
          </cell>
          <cell r="D408" t="str">
            <v>24.20.01</v>
          </cell>
          <cell r="E408" t="str">
            <v>Tubo aço corr.galv.met.não destrutivo</v>
          </cell>
          <cell r="F408" t="str">
            <v>kg</v>
          </cell>
        </row>
        <row r="409">
          <cell r="B409" t="str">
            <v>4.1.150</v>
          </cell>
          <cell r="D409" t="str">
            <v>24.20.02</v>
          </cell>
          <cell r="E409" t="str">
            <v>Tubo aço corr.epoxy met.não destrutivo</v>
          </cell>
          <cell r="F409" t="str">
            <v>kg</v>
          </cell>
        </row>
        <row r="410">
          <cell r="B410" t="str">
            <v>4.1.151</v>
          </cell>
          <cell r="D410" t="str">
            <v>24.20.03</v>
          </cell>
          <cell r="E410" t="str">
            <v>Tubo aço corr.galv.met. destrutivo</v>
          </cell>
          <cell r="F410" t="str">
            <v>kg</v>
          </cell>
        </row>
        <row r="411">
          <cell r="B411" t="str">
            <v>4.1.152</v>
          </cell>
          <cell r="D411" t="str">
            <v>24.20.04</v>
          </cell>
          <cell r="E411" t="str">
            <v>Tubo aço corr.epoxy met. destrutivo</v>
          </cell>
          <cell r="F411" t="str">
            <v>kg</v>
          </cell>
        </row>
        <row r="412">
          <cell r="B412" t="str">
            <v>4.1.153</v>
          </cell>
          <cell r="D412" t="str">
            <v>24.21.01</v>
          </cell>
          <cell r="E412" t="str">
            <v>Broca de concreto armado D=20,00cm</v>
          </cell>
          <cell r="F412" t="str">
            <v>m</v>
          </cell>
        </row>
        <row r="413">
          <cell r="B413" t="str">
            <v>4.1.154</v>
          </cell>
          <cell r="D413" t="str">
            <v>24.21.02</v>
          </cell>
          <cell r="E413" t="str">
            <v>Broca de concreto armado D=25,00cm</v>
          </cell>
          <cell r="F413" t="str">
            <v>m</v>
          </cell>
        </row>
        <row r="414">
          <cell r="B414" t="str">
            <v>4.1.155</v>
          </cell>
          <cell r="D414" t="str">
            <v>24.21.03</v>
          </cell>
          <cell r="E414" t="str">
            <v>Broca de concreto armado D=15,00cm</v>
          </cell>
          <cell r="F414" t="str">
            <v>m</v>
          </cell>
        </row>
        <row r="416">
          <cell r="B416" t="str">
            <v>Cód. Colinas</v>
          </cell>
          <cell r="D416" t="str">
            <v>Código</v>
          </cell>
          <cell r="E416" t="str">
            <v>Serviços</v>
          </cell>
          <cell r="F416" t="str">
            <v>Unid.</v>
          </cell>
        </row>
        <row r="419">
          <cell r="D419" t="str">
            <v>FASE-25 OBRAS DE CONTENÇÃO</v>
          </cell>
        </row>
        <row r="420">
          <cell r="B420" t="str">
            <v>5.1.1</v>
          </cell>
          <cell r="D420" t="str">
            <v>25.01.01</v>
          </cell>
          <cell r="E420" t="str">
            <v>Aterro de acesso</v>
          </cell>
          <cell r="F420" t="str">
            <v>m³</v>
          </cell>
        </row>
        <row r="421">
          <cell r="B421" t="str">
            <v>5.1.2</v>
          </cell>
          <cell r="D421" t="str">
            <v>25.01.03.05</v>
          </cell>
          <cell r="E421" t="str">
            <v>At. Solo cim. 6% pulv.</v>
          </cell>
          <cell r="F421" t="str">
            <v>m³</v>
          </cell>
        </row>
        <row r="422">
          <cell r="B422" t="str">
            <v>5.1.3</v>
          </cell>
          <cell r="D422" t="str">
            <v>25.02.01</v>
          </cell>
          <cell r="E422" t="str">
            <v>Escavação manual para obras sem explosivos</v>
          </cell>
          <cell r="F422" t="str">
            <v>m³</v>
          </cell>
        </row>
        <row r="423">
          <cell r="B423" t="str">
            <v>5.1.4</v>
          </cell>
          <cell r="D423" t="str">
            <v>25.02.02</v>
          </cell>
          <cell r="E423" t="str">
            <v>Escavação mecânica para obras sem explosivos</v>
          </cell>
          <cell r="F423" t="str">
            <v>m³</v>
          </cell>
        </row>
        <row r="424">
          <cell r="B424" t="str">
            <v>5.1.5</v>
          </cell>
          <cell r="D424" t="str">
            <v>25.02.03</v>
          </cell>
          <cell r="E424" t="str">
            <v>Escavação mecânica para obras com explosivo</v>
          </cell>
          <cell r="F424" t="str">
            <v>m³</v>
          </cell>
        </row>
        <row r="425">
          <cell r="B425" t="str">
            <v>5.1.6</v>
          </cell>
          <cell r="D425" t="str">
            <v>25.02.04</v>
          </cell>
          <cell r="E425" t="str">
            <v>Escavação corta-rio sem explosivo</v>
          </cell>
          <cell r="F425" t="str">
            <v>m³</v>
          </cell>
        </row>
        <row r="426">
          <cell r="B426" t="str">
            <v>5.1.7</v>
          </cell>
          <cell r="D426" t="str">
            <v>25.02.05</v>
          </cell>
          <cell r="E426" t="str">
            <v>Escavação corta-rio com explosivo</v>
          </cell>
          <cell r="F426" t="str">
            <v>m³</v>
          </cell>
        </row>
        <row r="427">
          <cell r="B427" t="str">
            <v>5.1.8</v>
          </cell>
          <cell r="D427" t="str">
            <v>25.02.06</v>
          </cell>
          <cell r="E427" t="str">
            <v>Escavação fund., bueiro ou dreno sem expl. até 2 m</v>
          </cell>
          <cell r="F427" t="str">
            <v>m³</v>
          </cell>
        </row>
        <row r="428">
          <cell r="B428" t="str">
            <v>5.1.9</v>
          </cell>
          <cell r="D428" t="str">
            <v>25.02.07</v>
          </cell>
          <cell r="E428" t="str">
            <v>Acresc. p/Escav. 1,5 m profundidade, além 2m</v>
          </cell>
          <cell r="F428" t="str">
            <v>m³</v>
          </cell>
        </row>
        <row r="429">
          <cell r="B429" t="str">
            <v>5.1.10</v>
          </cell>
          <cell r="D429" t="str">
            <v>25.02.08</v>
          </cell>
          <cell r="E429" t="str">
            <v>Escavação fund., bueiro ou dreno c/expl. até 2 m</v>
          </cell>
          <cell r="F429" t="str">
            <v>m³</v>
          </cell>
        </row>
        <row r="430">
          <cell r="B430" t="str">
            <v>5.1.11</v>
          </cell>
          <cell r="D430" t="str">
            <v>25.02.09</v>
          </cell>
          <cell r="E430" t="str">
            <v>Acresc.escav. ensec.explos.c/ 1,5m prof. além 2m</v>
          </cell>
          <cell r="F430" t="str">
            <v>m³</v>
          </cell>
        </row>
        <row r="431">
          <cell r="B431" t="str">
            <v>5.1.12</v>
          </cell>
          <cell r="D431" t="str">
            <v>25.02.10</v>
          </cell>
          <cell r="E431" t="str">
            <v>Escavação fund. dentro ensec. sem expl. até 3m</v>
          </cell>
          <cell r="F431" t="str">
            <v>m³</v>
          </cell>
        </row>
        <row r="432">
          <cell r="B432" t="str">
            <v>5.1.13</v>
          </cell>
          <cell r="D432" t="str">
            <v>25.02.11</v>
          </cell>
          <cell r="E432" t="str">
            <v>Acresc. p/escav. ensec. p/cada 1m prof. além 3m</v>
          </cell>
          <cell r="F432" t="str">
            <v>m³</v>
          </cell>
        </row>
        <row r="433">
          <cell r="B433" t="str">
            <v>5.1.14</v>
          </cell>
          <cell r="D433" t="str">
            <v>25.02.12</v>
          </cell>
          <cell r="E433" t="str">
            <v>Escavação fund. dentro ensec. com expl. até 3 m</v>
          </cell>
          <cell r="F433" t="str">
            <v>m³</v>
          </cell>
        </row>
        <row r="434">
          <cell r="B434" t="str">
            <v>5.1.15</v>
          </cell>
          <cell r="D434" t="str">
            <v>25.02.13</v>
          </cell>
          <cell r="E434" t="str">
            <v>Acresc. p/escav. ensec.c/explos.c/ 1,5m além 3m</v>
          </cell>
          <cell r="F434" t="str">
            <v>m³</v>
          </cell>
        </row>
        <row r="435">
          <cell r="B435" t="str">
            <v>5.1.16</v>
          </cell>
          <cell r="D435" t="str">
            <v>25.03.01</v>
          </cell>
          <cell r="E435" t="str">
            <v xml:space="preserve">Parede ensecadeira com prancha - esp. 2" </v>
          </cell>
          <cell r="F435" t="str">
            <v>m²</v>
          </cell>
        </row>
        <row r="436">
          <cell r="B436" t="str">
            <v>5.1.17</v>
          </cell>
          <cell r="D436" t="str">
            <v>25.03.02</v>
          </cell>
          <cell r="E436" t="str">
            <v xml:space="preserve">Parede ensecadeira com prancha - esp. 3" </v>
          </cell>
          <cell r="F436" t="str">
            <v>m²</v>
          </cell>
        </row>
        <row r="437">
          <cell r="B437" t="str">
            <v>5.1.18</v>
          </cell>
          <cell r="D437" t="str">
            <v>25.03.04</v>
          </cell>
          <cell r="E437" t="str">
            <v>Argila ench. ensecadeira, incl. apiloamento</v>
          </cell>
          <cell r="F437" t="str">
            <v>m³</v>
          </cell>
        </row>
        <row r="438">
          <cell r="B438" t="str">
            <v>5.1.19</v>
          </cell>
          <cell r="D438" t="str">
            <v>25.03.05</v>
          </cell>
          <cell r="E438" t="str">
            <v>Esgotamento continuo água</v>
          </cell>
          <cell r="F438" t="str">
            <v>m³</v>
          </cell>
        </row>
        <row r="439">
          <cell r="B439" t="str">
            <v>5.1.20</v>
          </cell>
          <cell r="D439" t="str">
            <v>25.03.06</v>
          </cell>
          <cell r="E439" t="str">
            <v>Escoramento de valas/cavas p/ fund. contínuo</v>
          </cell>
          <cell r="F439" t="str">
            <v>m²</v>
          </cell>
        </row>
        <row r="440">
          <cell r="B440" t="str">
            <v>5.1.21</v>
          </cell>
          <cell r="D440" t="str">
            <v>25.03.08</v>
          </cell>
          <cell r="E440" t="str">
            <v>Escoramento para formas</v>
          </cell>
          <cell r="F440" t="str">
            <v>m²</v>
          </cell>
        </row>
        <row r="441">
          <cell r="B441" t="str">
            <v>5.1.22</v>
          </cell>
          <cell r="D441" t="str">
            <v>25.04.01</v>
          </cell>
          <cell r="E441" t="str">
            <v>Estaca concreto pre-moldado20cm 20/25 T</v>
          </cell>
          <cell r="F441" t="str">
            <v>m</v>
          </cell>
        </row>
        <row r="442">
          <cell r="B442" t="str">
            <v>5.1.23</v>
          </cell>
          <cell r="D442" t="str">
            <v>25.04.02</v>
          </cell>
          <cell r="E442" t="str">
            <v xml:space="preserve">Estaca concreto pre-moldado25cm - 30/35 T </v>
          </cell>
          <cell r="F442" t="str">
            <v>m</v>
          </cell>
        </row>
        <row r="443">
          <cell r="B443" t="str">
            <v>5.1.24</v>
          </cell>
          <cell r="D443" t="str">
            <v>25.04.03</v>
          </cell>
          <cell r="E443" t="str">
            <v>Estaca concreto pre-moldado30cm - 40/45 T</v>
          </cell>
          <cell r="F443" t="str">
            <v>m</v>
          </cell>
        </row>
        <row r="444">
          <cell r="B444" t="str">
            <v>5.1.25</v>
          </cell>
          <cell r="D444" t="str">
            <v>25.04.04</v>
          </cell>
          <cell r="E444" t="str">
            <v>Estaca concreto pre-moldado35cm 50/60 T</v>
          </cell>
          <cell r="F444" t="str">
            <v>m</v>
          </cell>
        </row>
        <row r="445">
          <cell r="B445" t="str">
            <v>5.1.26</v>
          </cell>
          <cell r="D445" t="str">
            <v>25.04.05</v>
          </cell>
          <cell r="E445" t="str">
            <v>Estaca concreto pre-moldado40cm - 70/80 T</v>
          </cell>
          <cell r="F445" t="str">
            <v>m</v>
          </cell>
        </row>
        <row r="446">
          <cell r="B446" t="str">
            <v>5.1.27</v>
          </cell>
          <cell r="D446" t="str">
            <v>25.04.06</v>
          </cell>
          <cell r="E446" t="str">
            <v>Estaca metálica, fornec.e cravação</v>
          </cell>
          <cell r="F446" t="str">
            <v>kg</v>
          </cell>
        </row>
        <row r="447">
          <cell r="B447" t="str">
            <v>5.1.28</v>
          </cell>
          <cell r="D447" t="str">
            <v>25.04.07</v>
          </cell>
          <cell r="E447" t="str">
            <v>Estaca de madeira D=20cm - 8ton</v>
          </cell>
          <cell r="F447" t="str">
            <v>m</v>
          </cell>
        </row>
        <row r="448">
          <cell r="B448" t="str">
            <v>5.1.29</v>
          </cell>
          <cell r="D448" t="str">
            <v>25.04.08</v>
          </cell>
          <cell r="E448" t="str">
            <v>Estaca de madeira D=25cm - 15ton</v>
          </cell>
          <cell r="F448" t="str">
            <v>m</v>
          </cell>
        </row>
        <row r="449">
          <cell r="B449" t="str">
            <v>5.1.30</v>
          </cell>
          <cell r="D449" t="str">
            <v>25.04.09</v>
          </cell>
          <cell r="E449" t="str">
            <v>Estaca raiz em solo D= 15cm</v>
          </cell>
          <cell r="F449" t="str">
            <v>m</v>
          </cell>
        </row>
        <row r="450">
          <cell r="B450" t="str">
            <v>5.1.31</v>
          </cell>
          <cell r="D450" t="str">
            <v>25.04.10</v>
          </cell>
          <cell r="E450" t="str">
            <v>Estaca raiz em solo D= 16cm</v>
          </cell>
          <cell r="F450" t="str">
            <v>m</v>
          </cell>
        </row>
        <row r="451">
          <cell r="B451" t="str">
            <v>5.1.32</v>
          </cell>
          <cell r="D451" t="str">
            <v>25.04.11</v>
          </cell>
          <cell r="E451" t="str">
            <v>Estaca raiz em solo D= 20cm</v>
          </cell>
          <cell r="F451" t="str">
            <v>m</v>
          </cell>
        </row>
        <row r="452">
          <cell r="B452" t="str">
            <v>5.1.33</v>
          </cell>
          <cell r="D452" t="str">
            <v>25.04.12</v>
          </cell>
          <cell r="E452" t="str">
            <v>Estaca raiz em solo D= 25cm</v>
          </cell>
          <cell r="F452" t="str">
            <v>m</v>
          </cell>
        </row>
        <row r="453">
          <cell r="B453" t="str">
            <v>5.1.34</v>
          </cell>
          <cell r="D453" t="str">
            <v>25.04.13</v>
          </cell>
          <cell r="E453" t="str">
            <v>Estaca raiz em solo D= 31cm</v>
          </cell>
          <cell r="F453" t="str">
            <v>m</v>
          </cell>
        </row>
        <row r="454">
          <cell r="B454" t="str">
            <v>5.1.35</v>
          </cell>
          <cell r="D454" t="str">
            <v>25.04.14</v>
          </cell>
          <cell r="E454" t="str">
            <v>Estaca raiz em solo D= 40cm</v>
          </cell>
          <cell r="F454" t="str">
            <v>m</v>
          </cell>
        </row>
        <row r="455">
          <cell r="B455" t="str">
            <v>5.1.36</v>
          </cell>
          <cell r="D455" t="str">
            <v>25.04.15</v>
          </cell>
          <cell r="E455" t="str">
            <v>Estaca raiz em rocha alterada D= 15cm</v>
          </cell>
          <cell r="F455" t="str">
            <v>m</v>
          </cell>
        </row>
        <row r="456">
          <cell r="B456" t="str">
            <v>5.1.37</v>
          </cell>
          <cell r="D456" t="str">
            <v>25.04.16</v>
          </cell>
          <cell r="E456" t="str">
            <v>Estaca raiz em rocha alterada D= 16cm</v>
          </cell>
          <cell r="F456" t="str">
            <v>m</v>
          </cell>
        </row>
        <row r="457">
          <cell r="B457" t="str">
            <v>5.1.38</v>
          </cell>
          <cell r="D457" t="str">
            <v>25.04.17</v>
          </cell>
          <cell r="E457" t="str">
            <v>Estaca raiz em rocha alterada D= 20cm</v>
          </cell>
          <cell r="F457" t="str">
            <v>m</v>
          </cell>
        </row>
        <row r="458">
          <cell r="B458" t="str">
            <v>5.1.39</v>
          </cell>
          <cell r="D458" t="str">
            <v>25.04.18</v>
          </cell>
          <cell r="E458" t="str">
            <v>Estaca raiz em rocha alterada D= 25cm</v>
          </cell>
          <cell r="F458" t="str">
            <v>m</v>
          </cell>
        </row>
        <row r="459">
          <cell r="B459" t="str">
            <v>5.1.40</v>
          </cell>
          <cell r="D459" t="str">
            <v>25.04.19</v>
          </cell>
          <cell r="E459" t="str">
            <v>Estaca raiz em rocha alterada D= 31cm</v>
          </cell>
          <cell r="F459" t="str">
            <v>m</v>
          </cell>
        </row>
        <row r="460">
          <cell r="B460" t="str">
            <v>5.1.41</v>
          </cell>
          <cell r="D460" t="str">
            <v>25.04.20</v>
          </cell>
          <cell r="E460" t="str">
            <v>Estaca raiz em rocha alterada D= 40cm</v>
          </cell>
          <cell r="F460" t="str">
            <v>m</v>
          </cell>
        </row>
        <row r="461">
          <cell r="B461" t="str">
            <v>5.1.42</v>
          </cell>
          <cell r="D461" t="str">
            <v>25.04.21</v>
          </cell>
          <cell r="E461" t="str">
            <v>Estaca raiz - Taxa de instalação equipamento</v>
          </cell>
          <cell r="F461" t="str">
            <v>un</v>
          </cell>
        </row>
        <row r="462">
          <cell r="B462" t="str">
            <v>5.1.43</v>
          </cell>
          <cell r="D462" t="str">
            <v>25.05.01</v>
          </cell>
          <cell r="E462" t="str">
            <v>Andaime de madeira</v>
          </cell>
          <cell r="F462" t="str">
            <v>m³</v>
          </cell>
        </row>
        <row r="463">
          <cell r="B463" t="str">
            <v>5.1.44</v>
          </cell>
          <cell r="D463" t="str">
            <v>25.05.02</v>
          </cell>
          <cell r="E463" t="str">
            <v>Andaime tubular</v>
          </cell>
          <cell r="F463" t="str">
            <v>m³</v>
          </cell>
        </row>
        <row r="464">
          <cell r="B464" t="str">
            <v>5.1.45</v>
          </cell>
          <cell r="D464" t="str">
            <v>25.06.01</v>
          </cell>
          <cell r="E464" t="str">
            <v>Forma plana para conc. armado comum</v>
          </cell>
          <cell r="F464" t="str">
            <v>m²</v>
          </cell>
        </row>
        <row r="465">
          <cell r="B465" t="str">
            <v>5.1.46</v>
          </cell>
          <cell r="D465" t="str">
            <v>25.06.02</v>
          </cell>
          <cell r="E465" t="str">
            <v>Formas para concreto protendido ou aparente</v>
          </cell>
          <cell r="F465" t="str">
            <v>m²</v>
          </cell>
        </row>
        <row r="466">
          <cell r="B466" t="str">
            <v>5.1.47</v>
          </cell>
          <cell r="D466" t="str">
            <v>25.07.01</v>
          </cell>
          <cell r="E466" t="str">
            <v>Aço CA-25</v>
          </cell>
          <cell r="F466" t="str">
            <v>kg</v>
          </cell>
        </row>
        <row r="467">
          <cell r="B467" t="str">
            <v>5.1.48</v>
          </cell>
          <cell r="D467" t="str">
            <v>25.07.02</v>
          </cell>
          <cell r="E467" t="str">
            <v>Aço CA-50</v>
          </cell>
          <cell r="F467" t="str">
            <v>kg</v>
          </cell>
        </row>
        <row r="468">
          <cell r="B468" t="str">
            <v>5.1.49</v>
          </cell>
          <cell r="D468" t="str">
            <v>25.07.03</v>
          </cell>
          <cell r="E468" t="str">
            <v>Aço CA-60</v>
          </cell>
          <cell r="F468" t="str">
            <v>kg</v>
          </cell>
        </row>
        <row r="469">
          <cell r="B469" t="str">
            <v>5.1.50</v>
          </cell>
          <cell r="D469" t="str">
            <v>25.07.04</v>
          </cell>
          <cell r="E469" t="str">
            <v>Aço para concreto protendido</v>
          </cell>
          <cell r="F469" t="str">
            <v>kg</v>
          </cell>
        </row>
        <row r="470">
          <cell r="B470" t="str">
            <v>5.1.51</v>
          </cell>
          <cell r="D470" t="str">
            <v>25.07.05</v>
          </cell>
          <cell r="E470" t="str">
            <v>Tela metálica</v>
          </cell>
          <cell r="F470" t="str">
            <v>kg</v>
          </cell>
        </row>
        <row r="471">
          <cell r="B471" t="str">
            <v>5.1.52</v>
          </cell>
          <cell r="D471" t="str">
            <v>25.07.06</v>
          </cell>
          <cell r="E471" t="str">
            <v xml:space="preserve">Aço para concreto protendido tipo Dywidag </v>
          </cell>
          <cell r="F471" t="str">
            <v>kg</v>
          </cell>
        </row>
        <row r="472">
          <cell r="B472" t="str">
            <v>5.1.53</v>
          </cell>
          <cell r="D472" t="str">
            <v>25.08.02</v>
          </cell>
          <cell r="E472" t="str">
            <v>Apar. anc. p/ cabos de protensão ativo de 12 f -8 mm</v>
          </cell>
          <cell r="F472" t="str">
            <v>un</v>
          </cell>
        </row>
        <row r="473">
          <cell r="B473" t="str">
            <v>5.1.54</v>
          </cell>
          <cell r="D473" t="str">
            <v>25.08.03</v>
          </cell>
          <cell r="E473" t="str">
            <v>Apar. anc. p/ cabos de protensão ativo de 4 f -1/2"</v>
          </cell>
          <cell r="F473" t="str">
            <v>un</v>
          </cell>
        </row>
        <row r="474">
          <cell r="B474" t="str">
            <v>5.1.55</v>
          </cell>
          <cell r="D474" t="str">
            <v>25.08.04</v>
          </cell>
          <cell r="E474" t="str">
            <v>Apar. anc. p/ cabos de protensão ativo de 6 f -1/2"</v>
          </cell>
          <cell r="F474" t="str">
            <v>un</v>
          </cell>
        </row>
        <row r="475">
          <cell r="B475" t="str">
            <v>5.1.56</v>
          </cell>
          <cell r="D475" t="str">
            <v>25.08.05</v>
          </cell>
          <cell r="E475" t="str">
            <v>Apar. anc. p/ cabos de protensão ativo de 12 f -1/2"</v>
          </cell>
          <cell r="F475" t="str">
            <v>un</v>
          </cell>
        </row>
        <row r="476">
          <cell r="B476" t="str">
            <v>5.1.57</v>
          </cell>
          <cell r="D476" t="str">
            <v>25.08.06</v>
          </cell>
          <cell r="E476" t="str">
            <v>Apar. anc. p/ cabos de protensão ativo de 19 f -1/2"</v>
          </cell>
          <cell r="F476" t="str">
            <v>un</v>
          </cell>
        </row>
        <row r="477">
          <cell r="B477" t="str">
            <v>5.1.58</v>
          </cell>
          <cell r="D477" t="str">
            <v>25.08.07</v>
          </cell>
          <cell r="E477" t="str">
            <v>Apar. anc. p/ cabos de protensão ativo de 22 f -1/2"</v>
          </cell>
          <cell r="F477" t="str">
            <v>un</v>
          </cell>
        </row>
        <row r="478">
          <cell r="B478" t="str">
            <v>5.1.59</v>
          </cell>
          <cell r="D478" t="str">
            <v>25.08.09</v>
          </cell>
          <cell r="E478" t="str">
            <v>Apar. anc. p/ cabos de protensão pas. de 4 f -1/2"</v>
          </cell>
          <cell r="F478" t="str">
            <v>un</v>
          </cell>
        </row>
        <row r="479">
          <cell r="B479" t="str">
            <v>5.1.60</v>
          </cell>
          <cell r="D479" t="str">
            <v>25.08.10</v>
          </cell>
          <cell r="E479" t="str">
            <v>Apar. anc. p/ cabos de protensão pas. de 6 f -1/2"</v>
          </cell>
          <cell r="F479" t="str">
            <v>un</v>
          </cell>
        </row>
        <row r="480">
          <cell r="B480" t="str">
            <v>5.1.61</v>
          </cell>
          <cell r="D480" t="str">
            <v>25.08.12</v>
          </cell>
          <cell r="E480" t="str">
            <v>Apar. anc. p/ cabos de protensão pas. de 19 f -1/2"</v>
          </cell>
          <cell r="F480" t="str">
            <v>un</v>
          </cell>
        </row>
        <row r="481">
          <cell r="B481" t="str">
            <v>5.1.62</v>
          </cell>
          <cell r="D481" t="str">
            <v>25.08.15.01</v>
          </cell>
          <cell r="E481" t="str">
            <v>Tiran. 40 TF 5F D= 1/2"</v>
          </cell>
          <cell r="F481" t="str">
            <v>m</v>
          </cell>
        </row>
        <row r="482">
          <cell r="B482" t="str">
            <v>5.1.63</v>
          </cell>
          <cell r="D482" t="str">
            <v>25.08.15.02</v>
          </cell>
          <cell r="E482" t="str">
            <v>Tiran. 60 TF 8F D= 1/2"</v>
          </cell>
          <cell r="F482" t="str">
            <v>m</v>
          </cell>
        </row>
        <row r="483">
          <cell r="B483" t="str">
            <v>5.1.64</v>
          </cell>
          <cell r="D483" t="str">
            <v>25.08.15.03</v>
          </cell>
          <cell r="E483" t="str">
            <v>Tiran. 80 TF 10F D=1/2"</v>
          </cell>
          <cell r="F483" t="str">
            <v>m</v>
          </cell>
        </row>
        <row r="484">
          <cell r="B484" t="str">
            <v>5.1.65</v>
          </cell>
          <cell r="D484" t="str">
            <v>25.08.15.04</v>
          </cell>
          <cell r="E484" t="str">
            <v>Tiran. 100TF 12F D=1/2"</v>
          </cell>
          <cell r="F484" t="str">
            <v>m</v>
          </cell>
        </row>
        <row r="485">
          <cell r="B485" t="str">
            <v>5.1.66</v>
          </cell>
          <cell r="D485" t="str">
            <v>25.08.16.02</v>
          </cell>
          <cell r="E485" t="str">
            <v>Termo fixo para tirante 40tf 8 D= 1/2"</v>
          </cell>
          <cell r="F485" t="str">
            <v>un</v>
          </cell>
        </row>
        <row r="486">
          <cell r="B486" t="str">
            <v>5.1.67</v>
          </cell>
          <cell r="D486" t="str">
            <v>25.08.16.02</v>
          </cell>
          <cell r="E486" t="str">
            <v>Termo fixo para tirante 60tf 8 D= 1/2"</v>
          </cell>
          <cell r="F486" t="str">
            <v>un</v>
          </cell>
        </row>
        <row r="487">
          <cell r="B487" t="str">
            <v>5.1.68</v>
          </cell>
          <cell r="D487" t="str">
            <v>25.08.16.03</v>
          </cell>
          <cell r="E487" t="str">
            <v>Termo fixo para tirante 80tf 10 D= 1/2"</v>
          </cell>
          <cell r="F487" t="str">
            <v>un</v>
          </cell>
        </row>
        <row r="488">
          <cell r="B488" t="str">
            <v>5.1.69</v>
          </cell>
          <cell r="D488" t="str">
            <v>25.09.01</v>
          </cell>
          <cell r="E488" t="str">
            <v>Concreto Fck 10 MPa</v>
          </cell>
          <cell r="F488" t="str">
            <v>m³</v>
          </cell>
        </row>
        <row r="489">
          <cell r="B489" t="str">
            <v>5.1.70</v>
          </cell>
          <cell r="D489" t="str">
            <v>25.09.02</v>
          </cell>
          <cell r="E489" t="str">
            <v>Concreto Fck 15 MPa</v>
          </cell>
          <cell r="F489" t="str">
            <v>m³</v>
          </cell>
        </row>
        <row r="490">
          <cell r="B490" t="str">
            <v>5.1.71</v>
          </cell>
          <cell r="D490" t="str">
            <v>25.09.03</v>
          </cell>
          <cell r="E490" t="str">
            <v>Concreto Fck 18 MPa</v>
          </cell>
          <cell r="F490" t="str">
            <v>m³</v>
          </cell>
        </row>
        <row r="491">
          <cell r="B491" t="str">
            <v>5.1.72</v>
          </cell>
          <cell r="D491" t="str">
            <v>25.09.04</v>
          </cell>
          <cell r="E491" t="str">
            <v>Concreto Fck 20 Mpa</v>
          </cell>
          <cell r="F491" t="str">
            <v>m³</v>
          </cell>
        </row>
        <row r="492">
          <cell r="B492" t="str">
            <v>5.1.73</v>
          </cell>
          <cell r="D492" t="str">
            <v>25.09.05</v>
          </cell>
          <cell r="E492" t="str">
            <v>Concreto Fck 25 MPa</v>
          </cell>
          <cell r="F492" t="str">
            <v>m³</v>
          </cell>
        </row>
        <row r="493">
          <cell r="B493" t="str">
            <v>5.1.74</v>
          </cell>
          <cell r="D493" t="str">
            <v>25.09.06</v>
          </cell>
          <cell r="E493" t="str">
            <v>Concreto Fck 30 MPa</v>
          </cell>
          <cell r="F493" t="str">
            <v>m³</v>
          </cell>
        </row>
        <row r="494">
          <cell r="B494" t="str">
            <v>5.1.75</v>
          </cell>
          <cell r="D494" t="str">
            <v>25.09.07</v>
          </cell>
          <cell r="E494" t="str">
            <v>Concreto Fck 35 Mpa</v>
          </cell>
          <cell r="F494" t="str">
            <v>m³</v>
          </cell>
        </row>
        <row r="495">
          <cell r="B495" t="str">
            <v>5.1.76</v>
          </cell>
          <cell r="D495" t="str">
            <v>25.09.08</v>
          </cell>
          <cell r="E495" t="str">
            <v>Concreto Ciclópico</v>
          </cell>
          <cell r="F495" t="str">
            <v>m³</v>
          </cell>
        </row>
        <row r="496">
          <cell r="B496" t="str">
            <v>5.1.77</v>
          </cell>
          <cell r="D496" t="str">
            <v>25.09.10</v>
          </cell>
          <cell r="E496" t="str">
            <v>Concreto Projetado</v>
          </cell>
          <cell r="F496" t="str">
            <v>m³</v>
          </cell>
        </row>
        <row r="497">
          <cell r="B497" t="str">
            <v>5.1.78</v>
          </cell>
          <cell r="D497" t="str">
            <v>25.09.11</v>
          </cell>
          <cell r="E497" t="str">
            <v>Bombeamento concreto qualquer resistência</v>
          </cell>
          <cell r="F497" t="str">
            <v>m³</v>
          </cell>
        </row>
        <row r="498">
          <cell r="B498" t="str">
            <v>5.1.79</v>
          </cell>
          <cell r="D498" t="str">
            <v>25.09.12</v>
          </cell>
          <cell r="E498" t="str">
            <v>Injeção de calda de cimento</v>
          </cell>
          <cell r="F498" t="str">
            <v>kg</v>
          </cell>
        </row>
        <row r="499">
          <cell r="B499" t="str">
            <v>5.1.80</v>
          </cell>
          <cell r="D499" t="str">
            <v>25.09.13</v>
          </cell>
          <cell r="E499" t="str">
            <v>Concreto Fck 12 Mpa</v>
          </cell>
          <cell r="F499" t="str">
            <v>m³</v>
          </cell>
        </row>
        <row r="500">
          <cell r="B500" t="str">
            <v>5.1.81</v>
          </cell>
          <cell r="D500" t="str">
            <v>25.09.14</v>
          </cell>
          <cell r="E500" t="str">
            <v>Concreto Fck 16 MPa</v>
          </cell>
          <cell r="F500" t="str">
            <v>m³</v>
          </cell>
        </row>
        <row r="501">
          <cell r="B501" t="str">
            <v>5.1.82</v>
          </cell>
          <cell r="D501" t="str">
            <v>25.09.15</v>
          </cell>
          <cell r="E501" t="str">
            <v>Concreto Fck 40 Mpa</v>
          </cell>
          <cell r="F501" t="str">
            <v>m³</v>
          </cell>
        </row>
        <row r="502">
          <cell r="B502" t="str">
            <v>5.1.83</v>
          </cell>
          <cell r="D502" t="str">
            <v>25.10.01</v>
          </cell>
          <cell r="E502" t="str">
            <v>Perf. p/ dreno e tir.solo D=57,10mm (AX)</v>
          </cell>
          <cell r="F502" t="str">
            <v>m</v>
          </cell>
        </row>
        <row r="503">
          <cell r="B503" t="str">
            <v>5.1.84</v>
          </cell>
          <cell r="D503" t="str">
            <v>25.10.02</v>
          </cell>
          <cell r="E503" t="str">
            <v>Perf. p/ dreno e tir.solo D=73,00mm (BX)</v>
          </cell>
          <cell r="F503" t="str">
            <v>m</v>
          </cell>
        </row>
        <row r="504">
          <cell r="B504" t="str">
            <v>5.1.85</v>
          </cell>
          <cell r="D504" t="str">
            <v>25.10.03</v>
          </cell>
          <cell r="E504" t="str">
            <v>Perf. p/ dreno e tir.solo D=88,9mm (NX)</v>
          </cell>
          <cell r="F504" t="str">
            <v>m</v>
          </cell>
        </row>
        <row r="505">
          <cell r="B505" t="str">
            <v>5.1.86</v>
          </cell>
          <cell r="D505" t="str">
            <v>25.10.04</v>
          </cell>
          <cell r="E505" t="str">
            <v>Perf. p/ dreno e tir.solo D=114,30mm (HX)</v>
          </cell>
          <cell r="F505" t="str">
            <v>m</v>
          </cell>
        </row>
        <row r="506">
          <cell r="B506" t="str">
            <v>5.1.87</v>
          </cell>
          <cell r="D506" t="str">
            <v>25.10.05</v>
          </cell>
          <cell r="E506" t="str">
            <v>Perf. p/ dreno e tir.rochaalt. D=57,10mm (AX)</v>
          </cell>
          <cell r="F506" t="str">
            <v>m</v>
          </cell>
        </row>
        <row r="507">
          <cell r="B507" t="str">
            <v>5.1.88</v>
          </cell>
          <cell r="D507" t="str">
            <v>25.10.06</v>
          </cell>
          <cell r="E507" t="str">
            <v>Perf. p/ dreno e tir.rochaalt. D=73,00mm (BX)</v>
          </cell>
          <cell r="F507" t="str">
            <v>m</v>
          </cell>
        </row>
        <row r="508">
          <cell r="B508" t="str">
            <v>5.1.89</v>
          </cell>
          <cell r="D508" t="str">
            <v>25.10.07</v>
          </cell>
          <cell r="E508" t="str">
            <v>Perf. p/ dreno e tir.rochaalt. D=88,90mm (NX)</v>
          </cell>
          <cell r="F508" t="str">
            <v>m</v>
          </cell>
        </row>
        <row r="509">
          <cell r="B509" t="str">
            <v>5.1.90</v>
          </cell>
          <cell r="D509" t="str">
            <v>25.10.08</v>
          </cell>
          <cell r="E509" t="str">
            <v>Perf. p/ dreno e tir.rochaalt. D=114,30mm (HX)</v>
          </cell>
          <cell r="F509" t="str">
            <v>m</v>
          </cell>
        </row>
        <row r="510">
          <cell r="B510" t="str">
            <v>5.1.91</v>
          </cell>
          <cell r="D510" t="str">
            <v>25.10.09</v>
          </cell>
          <cell r="E510" t="str">
            <v>Perf. p/ dreno e tir.rocha sã D=57,10mm (AX)</v>
          </cell>
          <cell r="F510" t="str">
            <v>m</v>
          </cell>
        </row>
        <row r="511">
          <cell r="B511" t="str">
            <v>5.1.92</v>
          </cell>
          <cell r="D511" t="str">
            <v>25.10.10</v>
          </cell>
          <cell r="E511" t="str">
            <v>Perf. p/ dreno e tir.rocha sã D=73,00mm (BX)</v>
          </cell>
          <cell r="F511" t="str">
            <v>m</v>
          </cell>
        </row>
        <row r="512">
          <cell r="B512" t="str">
            <v>5.1.93</v>
          </cell>
          <cell r="D512" t="str">
            <v>25.10.11</v>
          </cell>
          <cell r="E512" t="str">
            <v>Perf. p/ dreno e tir.rocha sã D=88,90mm (NX)</v>
          </cell>
          <cell r="F512" t="str">
            <v>m</v>
          </cell>
        </row>
        <row r="513">
          <cell r="B513" t="str">
            <v>5.1.94</v>
          </cell>
          <cell r="D513" t="str">
            <v>25.10.12</v>
          </cell>
          <cell r="E513" t="str">
            <v>Perf. p/ dreno e tir.rocha sã D=114,30mm (HX)</v>
          </cell>
          <cell r="F513" t="str">
            <v>m</v>
          </cell>
        </row>
        <row r="514">
          <cell r="B514" t="str">
            <v>5.1.95</v>
          </cell>
          <cell r="D514" t="str">
            <v>25.11.01</v>
          </cell>
          <cell r="E514" t="str">
            <v>Enrocamento pedra arrumada</v>
          </cell>
          <cell r="F514" t="str">
            <v>m³</v>
          </cell>
        </row>
        <row r="515">
          <cell r="B515" t="str">
            <v>5.1.96</v>
          </cell>
          <cell r="D515" t="str">
            <v>25.11.02</v>
          </cell>
          <cell r="E515" t="str">
            <v>Enrocamento pedra arrumada e rejuntada</v>
          </cell>
          <cell r="F515" t="str">
            <v>m³</v>
          </cell>
        </row>
        <row r="516">
          <cell r="B516" t="str">
            <v>5.1.97</v>
          </cell>
          <cell r="D516" t="str">
            <v>25.11.03</v>
          </cell>
          <cell r="E516" t="str">
            <v>Enrrocamento pedra jogada</v>
          </cell>
          <cell r="F516" t="str">
            <v>m³</v>
          </cell>
        </row>
        <row r="517">
          <cell r="B517" t="str">
            <v>5.1.98</v>
          </cell>
          <cell r="D517" t="str">
            <v>25.11.04</v>
          </cell>
          <cell r="E517" t="str">
            <v>Gabião tipo caixa 50 cm - tela galv.</v>
          </cell>
          <cell r="F517" t="str">
            <v>m³</v>
          </cell>
        </row>
        <row r="518">
          <cell r="B518" t="str">
            <v>5.1.99</v>
          </cell>
          <cell r="D518" t="str">
            <v>25.11.05.01</v>
          </cell>
          <cell r="E518" t="str">
            <v>Gabião tipo colchão espessura 17cm - tela galv.</v>
          </cell>
          <cell r="F518" t="str">
            <v>m²</v>
          </cell>
        </row>
        <row r="519">
          <cell r="B519" t="str">
            <v>5.1.100</v>
          </cell>
          <cell r="D519" t="str">
            <v>25.11.06.01</v>
          </cell>
          <cell r="E519" t="str">
            <v>Gabião tipo colchão e= 23cm - tela galv.</v>
          </cell>
          <cell r="F519" t="str">
            <v>m²</v>
          </cell>
        </row>
        <row r="520">
          <cell r="B520" t="str">
            <v>5.1.101</v>
          </cell>
          <cell r="D520" t="str">
            <v>25.11.07.01</v>
          </cell>
          <cell r="E520" t="str">
            <v>Gabião tipo colchão espessura 30cm - tela galv.</v>
          </cell>
          <cell r="F520" t="str">
            <v>m²</v>
          </cell>
        </row>
        <row r="521">
          <cell r="B521" t="str">
            <v>5.1.102</v>
          </cell>
          <cell r="D521" t="str">
            <v>25.11.08.01</v>
          </cell>
          <cell r="E521" t="str">
            <v xml:space="preserve">Gabião tipo colchão espessura 17cm - tela pvc </v>
          </cell>
          <cell r="F521" t="str">
            <v>m²</v>
          </cell>
        </row>
        <row r="522">
          <cell r="B522" t="str">
            <v>5.1.103</v>
          </cell>
          <cell r="D522" t="str">
            <v>25.11.09.01</v>
          </cell>
          <cell r="E522" t="str">
            <v>Gabião tipo colchão espessura 23cm - tela pvc</v>
          </cell>
          <cell r="F522" t="str">
            <v>m²</v>
          </cell>
        </row>
        <row r="523">
          <cell r="B523" t="str">
            <v>5.1.104</v>
          </cell>
          <cell r="D523" t="str">
            <v>25.11.10.01</v>
          </cell>
          <cell r="E523" t="str">
            <v>Gabião tipo colchão espessura 30cm - tela pvc</v>
          </cell>
          <cell r="F523" t="str">
            <v>m²</v>
          </cell>
        </row>
        <row r="524">
          <cell r="B524" t="str">
            <v>5.1.105</v>
          </cell>
          <cell r="D524" t="str">
            <v>25.11.11</v>
          </cell>
          <cell r="E524" t="str">
            <v>Gabião tipo saco - tela galv.</v>
          </cell>
          <cell r="F524" t="str">
            <v>m³</v>
          </cell>
        </row>
        <row r="525">
          <cell r="B525" t="str">
            <v>5.1.106</v>
          </cell>
          <cell r="D525" t="str">
            <v>25.11.12</v>
          </cell>
          <cell r="E525" t="str">
            <v>Camada filtrante pedra britada</v>
          </cell>
          <cell r="F525" t="str">
            <v>m³</v>
          </cell>
        </row>
        <row r="526">
          <cell r="B526" t="str">
            <v>5.1.107</v>
          </cell>
          <cell r="D526" t="str">
            <v>25.12.02</v>
          </cell>
          <cell r="E526" t="str">
            <v xml:space="preserve">Calçamento concreto Fck 15 MPa </v>
          </cell>
          <cell r="F526" t="str">
            <v>m³</v>
          </cell>
        </row>
        <row r="527">
          <cell r="B527" t="str">
            <v>5.1.108</v>
          </cell>
          <cell r="D527" t="str">
            <v>25.12.03</v>
          </cell>
          <cell r="E527" t="str">
            <v xml:space="preserve">Calçamento concreto Fck 10 MPa </v>
          </cell>
          <cell r="F527" t="str">
            <v>m³</v>
          </cell>
        </row>
        <row r="528">
          <cell r="B528" t="str">
            <v>5.1.109</v>
          </cell>
          <cell r="D528" t="str">
            <v>25.13.02</v>
          </cell>
          <cell r="E528" t="str">
            <v xml:space="preserve">Alvenaria de pedra seca </v>
          </cell>
          <cell r="F528" t="str">
            <v>m³</v>
          </cell>
        </row>
        <row r="529">
          <cell r="B529" t="str">
            <v>5.1.110</v>
          </cell>
          <cell r="D529" t="str">
            <v>25.13.04</v>
          </cell>
          <cell r="E529" t="str">
            <v>Alvenaria de pedra argamassada</v>
          </cell>
          <cell r="F529" t="str">
            <v>m³</v>
          </cell>
        </row>
        <row r="530">
          <cell r="B530" t="str">
            <v>5.1.111</v>
          </cell>
          <cell r="D530" t="str">
            <v>25.13.05</v>
          </cell>
          <cell r="E530" t="str">
            <v>Alvenaria de bloco de concreto</v>
          </cell>
          <cell r="F530" t="str">
            <v>m³</v>
          </cell>
        </row>
        <row r="531">
          <cell r="B531" t="str">
            <v>5.1.112</v>
          </cell>
          <cell r="D531" t="str">
            <v>25.13.07</v>
          </cell>
          <cell r="E531" t="str">
            <v>Argamassa de cimento e areia traço 1:3 esp 2cm</v>
          </cell>
          <cell r="F531" t="str">
            <v>m²</v>
          </cell>
        </row>
        <row r="532">
          <cell r="B532" t="str">
            <v>5.1.113</v>
          </cell>
          <cell r="D532" t="str">
            <v>25.14.01</v>
          </cell>
          <cell r="E532" t="str">
            <v>Manta geotêxtil não tecida</v>
          </cell>
          <cell r="F532" t="str">
            <v>kg</v>
          </cell>
        </row>
        <row r="533">
          <cell r="B533" t="str">
            <v>5.1.114</v>
          </cell>
          <cell r="D533" t="str">
            <v>25.14.02</v>
          </cell>
          <cell r="E533" t="str">
            <v xml:space="preserve">Manta geotêxtil tecida </v>
          </cell>
          <cell r="F533" t="str">
            <v>kg</v>
          </cell>
        </row>
        <row r="534">
          <cell r="B534" t="str">
            <v>5.1.115</v>
          </cell>
          <cell r="D534" t="str">
            <v>25.15.03</v>
          </cell>
          <cell r="E534" t="str">
            <v>Fornecimento de tubo dreno barro 15 cm</v>
          </cell>
          <cell r="F534" t="str">
            <v>m</v>
          </cell>
        </row>
        <row r="535">
          <cell r="B535" t="str">
            <v>5.1.116</v>
          </cell>
          <cell r="D535" t="str">
            <v>25.15.04</v>
          </cell>
          <cell r="E535" t="str">
            <v>Fornecimento de tubo dreno barro 20 cm</v>
          </cell>
          <cell r="F535" t="str">
            <v>m</v>
          </cell>
        </row>
        <row r="536">
          <cell r="B536" t="str">
            <v>5.1.117</v>
          </cell>
          <cell r="D536" t="str">
            <v>25.15.05</v>
          </cell>
          <cell r="E536" t="str">
            <v>Assentamento de tubo dreno concreto 15 cm</v>
          </cell>
          <cell r="F536" t="str">
            <v>m</v>
          </cell>
        </row>
        <row r="537">
          <cell r="B537" t="str">
            <v>5.1.118</v>
          </cell>
          <cell r="D537" t="str">
            <v>25.15.06</v>
          </cell>
          <cell r="E537" t="str">
            <v>Assentamento de tubo dreno concreto 20 cm</v>
          </cell>
          <cell r="F537" t="str">
            <v>m</v>
          </cell>
        </row>
        <row r="538">
          <cell r="B538" t="str">
            <v>5.1.119</v>
          </cell>
          <cell r="D538" t="str">
            <v>25.15.07</v>
          </cell>
          <cell r="E538" t="str">
            <v>Assentamento de tubo dreno barro 15 cm</v>
          </cell>
          <cell r="F538" t="str">
            <v>m</v>
          </cell>
        </row>
        <row r="539">
          <cell r="B539" t="str">
            <v>5.1.120</v>
          </cell>
          <cell r="D539" t="str">
            <v>25.15.08</v>
          </cell>
          <cell r="E539" t="str">
            <v>Assentamento de tubo dreno barro 20 cm</v>
          </cell>
          <cell r="F539" t="str">
            <v>m</v>
          </cell>
        </row>
        <row r="540">
          <cell r="B540" t="str">
            <v>5.1.121</v>
          </cell>
          <cell r="D540" t="str">
            <v>25.15.09</v>
          </cell>
          <cell r="E540" t="str">
            <v>Tubo de pvc perfurado ou não D=0,050m</v>
          </cell>
          <cell r="F540" t="str">
            <v>m</v>
          </cell>
        </row>
        <row r="541">
          <cell r="B541" t="str">
            <v>5.1.122</v>
          </cell>
          <cell r="D541" t="str">
            <v>25.15.11</v>
          </cell>
          <cell r="E541" t="str">
            <v xml:space="preserve">Tubo de pvc perfurado ou não D=0,10m </v>
          </cell>
          <cell r="F541" t="str">
            <v>m</v>
          </cell>
        </row>
        <row r="542">
          <cell r="B542" t="str">
            <v>5.1.123</v>
          </cell>
          <cell r="D542" t="str">
            <v>25.15.12</v>
          </cell>
          <cell r="E542" t="str">
            <v xml:space="preserve">Tubo de pvc perfurado ou não D=0,15m </v>
          </cell>
          <cell r="F542" t="str">
            <v>m</v>
          </cell>
        </row>
        <row r="543">
          <cell r="B543" t="str">
            <v>5.1.124</v>
          </cell>
          <cell r="D543" t="str">
            <v>25.18.01</v>
          </cell>
          <cell r="E543" t="str">
            <v>Grama armada com adubo</v>
          </cell>
          <cell r="F543" t="str">
            <v>m²</v>
          </cell>
        </row>
        <row r="544">
          <cell r="B544" t="str">
            <v>5.1.125</v>
          </cell>
          <cell r="D544" t="str">
            <v>25.18.02</v>
          </cell>
          <cell r="E544" t="str">
            <v>Grama armada sem adubo</v>
          </cell>
          <cell r="F544" t="str">
            <v>m²</v>
          </cell>
        </row>
        <row r="546">
          <cell r="B546" t="str">
            <v>Cód. Colinas</v>
          </cell>
          <cell r="D546" t="str">
            <v>Código</v>
          </cell>
          <cell r="E546" t="str">
            <v>Serviços</v>
          </cell>
          <cell r="F546" t="str">
            <v>Unid.</v>
          </cell>
        </row>
        <row r="549">
          <cell r="D549" t="str">
            <v>FASE-26 OBRAS DE ARTE ESPECIAIS</v>
          </cell>
        </row>
        <row r="550">
          <cell r="B550" t="str">
            <v>6.1.1</v>
          </cell>
          <cell r="D550" t="str">
            <v>26.01.01</v>
          </cell>
          <cell r="E550" t="str">
            <v>Escavação manual para obras sem explosivos</v>
          </cell>
          <cell r="F550" t="str">
            <v>m³</v>
          </cell>
        </row>
        <row r="551">
          <cell r="B551" t="str">
            <v>6.1.2</v>
          </cell>
          <cell r="D551" t="str">
            <v>26.01.02</v>
          </cell>
          <cell r="E551" t="str">
            <v>Escavação mecânica para obras sem explosivos</v>
          </cell>
          <cell r="F551" t="str">
            <v>m³</v>
          </cell>
        </row>
        <row r="552">
          <cell r="B552" t="str">
            <v>6.1.3</v>
          </cell>
          <cell r="D552" t="str">
            <v>26.01.03</v>
          </cell>
          <cell r="E552" t="str">
            <v>Escavação mecânica para obras com explosivo</v>
          </cell>
          <cell r="F552" t="str">
            <v>m³</v>
          </cell>
        </row>
        <row r="553">
          <cell r="B553" t="str">
            <v>6.1.4</v>
          </cell>
          <cell r="D553" t="str">
            <v>26.02.01</v>
          </cell>
          <cell r="E553" t="str">
            <v xml:space="preserve">Estaca concreto pre-moldado20cm 20/25 T </v>
          </cell>
          <cell r="F553" t="str">
            <v>m</v>
          </cell>
        </row>
        <row r="554">
          <cell r="B554" t="str">
            <v>6.1.5</v>
          </cell>
          <cell r="D554" t="str">
            <v>26.02.02</v>
          </cell>
          <cell r="E554" t="str">
            <v>Estaca concreto pre-moldado25cm - 30/35 T</v>
          </cell>
          <cell r="F554" t="str">
            <v>m</v>
          </cell>
        </row>
        <row r="555">
          <cell r="B555" t="str">
            <v>6.1.6</v>
          </cell>
          <cell r="D555" t="str">
            <v>26.02.03</v>
          </cell>
          <cell r="E555" t="str">
            <v xml:space="preserve">Estaca concreto pre-moldado30cm - 40/45 T </v>
          </cell>
          <cell r="F555" t="str">
            <v>m</v>
          </cell>
        </row>
        <row r="556">
          <cell r="B556" t="str">
            <v>6.1.7</v>
          </cell>
          <cell r="D556" t="str">
            <v>26.02.04</v>
          </cell>
          <cell r="E556" t="str">
            <v>Estaca concreto pre-moldado35cm 50/60 T</v>
          </cell>
          <cell r="F556" t="str">
            <v>m</v>
          </cell>
        </row>
        <row r="557">
          <cell r="B557" t="str">
            <v>6.1.8</v>
          </cell>
          <cell r="D557" t="str">
            <v>26.02.05</v>
          </cell>
          <cell r="E557" t="str">
            <v>Estaca concreto pre-moldado40cm - 70/80 T</v>
          </cell>
          <cell r="F557" t="str">
            <v>m</v>
          </cell>
        </row>
        <row r="558">
          <cell r="B558" t="str">
            <v>6.1.9</v>
          </cell>
          <cell r="D558" t="str">
            <v>26.02.06</v>
          </cell>
          <cell r="E558" t="str">
            <v>Estaca concreto - Taxa mobil. de equip. bate-estaca</v>
          </cell>
          <cell r="F558" t="str">
            <v>un</v>
          </cell>
        </row>
        <row r="559">
          <cell r="B559" t="str">
            <v>6.1.10</v>
          </cell>
          <cell r="D559" t="str">
            <v>26.02.07</v>
          </cell>
          <cell r="E559" t="str">
            <v xml:space="preserve">Estaca metálica, fornec.e cravação </v>
          </cell>
          <cell r="F559" t="str">
            <v>kg</v>
          </cell>
        </row>
        <row r="560">
          <cell r="B560" t="str">
            <v>6.1.11</v>
          </cell>
          <cell r="D560" t="str">
            <v>26.02.13</v>
          </cell>
          <cell r="E560" t="str">
            <v>Estacão em solo D=1,00m</v>
          </cell>
          <cell r="F560" t="str">
            <v>m</v>
          </cell>
        </row>
        <row r="561">
          <cell r="B561" t="str">
            <v>6.1.12</v>
          </cell>
          <cell r="D561" t="str">
            <v>26.02.14</v>
          </cell>
          <cell r="E561" t="str">
            <v>Estacão em solo D=1,20m</v>
          </cell>
          <cell r="F561" t="str">
            <v>m</v>
          </cell>
        </row>
        <row r="562">
          <cell r="B562" t="str">
            <v>6.1.13</v>
          </cell>
          <cell r="D562" t="str">
            <v>26.02.15</v>
          </cell>
          <cell r="E562" t="str">
            <v>Estacão em solo D=1,40m</v>
          </cell>
          <cell r="F562" t="str">
            <v>m</v>
          </cell>
        </row>
        <row r="563">
          <cell r="B563" t="str">
            <v>6.1.14</v>
          </cell>
          <cell r="D563" t="str">
            <v>26.02.16</v>
          </cell>
          <cell r="E563" t="str">
            <v xml:space="preserve">Estacão em solo D=1,50m </v>
          </cell>
          <cell r="F563" t="str">
            <v>m</v>
          </cell>
        </row>
        <row r="564">
          <cell r="B564" t="str">
            <v>6.1.15</v>
          </cell>
          <cell r="D564" t="str">
            <v>26.02.17</v>
          </cell>
          <cell r="E564" t="str">
            <v xml:space="preserve">Estacão em solo D=1,60m </v>
          </cell>
          <cell r="F564" t="str">
            <v>m</v>
          </cell>
        </row>
        <row r="565">
          <cell r="B565" t="str">
            <v>6.1.16</v>
          </cell>
          <cell r="D565" t="str">
            <v>26.02.18</v>
          </cell>
          <cell r="E565" t="str">
            <v xml:space="preserve">Estacão em solo D=1,80m </v>
          </cell>
          <cell r="F565" t="str">
            <v>m</v>
          </cell>
        </row>
        <row r="566">
          <cell r="B566" t="str">
            <v>6.1.17</v>
          </cell>
          <cell r="D566" t="str">
            <v>26.02.19</v>
          </cell>
          <cell r="E566" t="str">
            <v xml:space="preserve">Estacão -Taxa mobilização de equip. </v>
          </cell>
          <cell r="F566" t="str">
            <v>un</v>
          </cell>
        </row>
        <row r="567">
          <cell r="B567" t="str">
            <v>6.1.18</v>
          </cell>
          <cell r="D567" t="str">
            <v>26.02.20</v>
          </cell>
          <cell r="E567" t="str">
            <v>Camisa metálica</v>
          </cell>
          <cell r="F567" t="str">
            <v>kg</v>
          </cell>
        </row>
        <row r="568">
          <cell r="B568" t="str">
            <v>6.1.19</v>
          </cell>
          <cell r="D568" t="str">
            <v>26.02.21</v>
          </cell>
          <cell r="E568" t="str">
            <v xml:space="preserve">Estaca de madeira D=20cm - 8ton </v>
          </cell>
          <cell r="F568" t="str">
            <v>m</v>
          </cell>
        </row>
        <row r="569">
          <cell r="B569" t="str">
            <v>6.1.20</v>
          </cell>
          <cell r="D569" t="str">
            <v>26.02.22</v>
          </cell>
          <cell r="E569" t="str">
            <v xml:space="preserve">Estaca de madeira D=25cm - 15ton </v>
          </cell>
          <cell r="F569" t="str">
            <v>m</v>
          </cell>
        </row>
        <row r="570">
          <cell r="B570" t="str">
            <v>6.1.21</v>
          </cell>
          <cell r="D570" t="str">
            <v>26.03.25</v>
          </cell>
          <cell r="E570" t="str">
            <v xml:space="preserve">Escavação Tub.céu aberto 1/2 cat. - solo </v>
          </cell>
          <cell r="F570" t="str">
            <v>m³</v>
          </cell>
        </row>
        <row r="571">
          <cell r="B571" t="str">
            <v>6.1.22</v>
          </cell>
          <cell r="D571" t="str">
            <v>26.03.26</v>
          </cell>
          <cell r="E571" t="str">
            <v xml:space="preserve">Escavação tub. Ar compr. 1/2 cat. - solo </v>
          </cell>
          <cell r="F571" t="str">
            <v>m³</v>
          </cell>
        </row>
        <row r="572">
          <cell r="B572" t="str">
            <v>6.1.23</v>
          </cell>
          <cell r="D572" t="str">
            <v>26.03.27</v>
          </cell>
          <cell r="E572" t="str">
            <v xml:space="preserve">Escavação tub. Céu aberto 3 cat. - rocha </v>
          </cell>
          <cell r="F572" t="str">
            <v>m³</v>
          </cell>
        </row>
        <row r="573">
          <cell r="B573" t="str">
            <v>6.1.24</v>
          </cell>
          <cell r="D573" t="str">
            <v>26.03.28</v>
          </cell>
          <cell r="E573" t="str">
            <v xml:space="preserve">Escavação tub. Ar comprimido 3 cat. - rocha </v>
          </cell>
          <cell r="F573" t="str">
            <v>m³</v>
          </cell>
        </row>
        <row r="574">
          <cell r="B574" t="str">
            <v>6.1.25</v>
          </cell>
          <cell r="D574" t="str">
            <v>26.04.01</v>
          </cell>
          <cell r="E574" t="str">
            <v xml:space="preserve">Cimbramento pontes e viadutos c/estaca </v>
          </cell>
          <cell r="F574" t="str">
            <v>m³</v>
          </cell>
        </row>
        <row r="575">
          <cell r="B575" t="str">
            <v>6.1.26</v>
          </cell>
          <cell r="D575" t="str">
            <v>26.04.02</v>
          </cell>
          <cell r="E575" t="str">
            <v xml:space="preserve">Cimbramento pontes e viadutos s/estaca </v>
          </cell>
          <cell r="F575" t="str">
            <v>m³</v>
          </cell>
        </row>
        <row r="576">
          <cell r="B576" t="str">
            <v>6.1.27</v>
          </cell>
          <cell r="D576" t="str">
            <v>26.04.03</v>
          </cell>
          <cell r="E576" t="str">
            <v xml:space="preserve">Cimbramento de passagem sec. galeria ret. </v>
          </cell>
          <cell r="F576" t="str">
            <v>m³</v>
          </cell>
        </row>
        <row r="577">
          <cell r="B577" t="str">
            <v>6.1.28</v>
          </cell>
          <cell r="D577" t="str">
            <v>26.04.05</v>
          </cell>
          <cell r="E577" t="str">
            <v xml:space="preserve">Andaime de madeira </v>
          </cell>
          <cell r="F577" t="str">
            <v>m³</v>
          </cell>
        </row>
        <row r="578">
          <cell r="B578" t="str">
            <v>6.1.29</v>
          </cell>
          <cell r="D578" t="str">
            <v>26.04.06</v>
          </cell>
          <cell r="E578" t="str">
            <v xml:space="preserve">Andaime tubular </v>
          </cell>
          <cell r="F578" t="str">
            <v>m³</v>
          </cell>
        </row>
        <row r="579">
          <cell r="B579" t="str">
            <v>6.1.30</v>
          </cell>
          <cell r="D579" t="str">
            <v>26.05.01</v>
          </cell>
          <cell r="E579" t="str">
            <v xml:space="preserve">Forma plana para conc. armado comum </v>
          </cell>
          <cell r="F579" t="str">
            <v>m²</v>
          </cell>
        </row>
        <row r="580">
          <cell r="B580" t="str">
            <v>6.1.31</v>
          </cell>
          <cell r="D580" t="str">
            <v>26.05.02</v>
          </cell>
          <cell r="E580" t="str">
            <v xml:space="preserve">Forma plana p/conc.protend. ou aparente </v>
          </cell>
          <cell r="F580" t="str">
            <v>m²</v>
          </cell>
        </row>
        <row r="581">
          <cell r="B581" t="str">
            <v>6.1.32</v>
          </cell>
          <cell r="D581" t="str">
            <v>26.05.03</v>
          </cell>
          <cell r="E581" t="str">
            <v xml:space="preserve">Forma sem reaproveitamento </v>
          </cell>
          <cell r="F581" t="str">
            <v>m²</v>
          </cell>
        </row>
        <row r="582">
          <cell r="B582" t="str">
            <v>6.1.33</v>
          </cell>
          <cell r="D582" t="str">
            <v>26.05.04</v>
          </cell>
          <cell r="E582" t="str">
            <v xml:space="preserve">Forma metálicas especial para vigas </v>
          </cell>
          <cell r="F582" t="str">
            <v>m²</v>
          </cell>
        </row>
        <row r="583">
          <cell r="B583" t="str">
            <v>6.1.34</v>
          </cell>
          <cell r="D583" t="str">
            <v>26.05.05</v>
          </cell>
          <cell r="E583" t="str">
            <v xml:space="preserve">Forma curva para concreto comum </v>
          </cell>
          <cell r="F583" t="str">
            <v>m²</v>
          </cell>
        </row>
        <row r="584">
          <cell r="B584" t="str">
            <v>6.1.35</v>
          </cell>
          <cell r="D584" t="str">
            <v>26.05.06</v>
          </cell>
          <cell r="E584" t="str">
            <v>Forma curva para concreto aparente</v>
          </cell>
          <cell r="F584" t="str">
            <v>m²</v>
          </cell>
        </row>
        <row r="585">
          <cell r="B585" t="str">
            <v>6.1.36</v>
          </cell>
          <cell r="D585" t="str">
            <v>26.06.01</v>
          </cell>
          <cell r="E585" t="str">
            <v xml:space="preserve">Aço CA-25 </v>
          </cell>
          <cell r="F585" t="str">
            <v>kg</v>
          </cell>
        </row>
        <row r="586">
          <cell r="B586" t="str">
            <v>6.1.37</v>
          </cell>
          <cell r="D586" t="str">
            <v>26.06.02</v>
          </cell>
          <cell r="E586" t="str">
            <v>Aço CA-50</v>
          </cell>
          <cell r="F586" t="str">
            <v>kg</v>
          </cell>
        </row>
        <row r="587">
          <cell r="B587" t="str">
            <v>6.1.38</v>
          </cell>
          <cell r="D587" t="str">
            <v>26.06.03</v>
          </cell>
          <cell r="E587" t="str">
            <v>Aço CA-60</v>
          </cell>
          <cell r="F587" t="str">
            <v>kg</v>
          </cell>
        </row>
        <row r="588">
          <cell r="B588" t="str">
            <v>6.1.39</v>
          </cell>
          <cell r="D588" t="str">
            <v>26.06.04</v>
          </cell>
          <cell r="E588" t="str">
            <v>Aço para concreto protendido</v>
          </cell>
          <cell r="F588" t="str">
            <v>kg</v>
          </cell>
        </row>
        <row r="589">
          <cell r="B589" t="str">
            <v>6.1.40</v>
          </cell>
          <cell r="D589" t="str">
            <v>26.06.05</v>
          </cell>
          <cell r="E589" t="str">
            <v xml:space="preserve">Tela metálica </v>
          </cell>
          <cell r="F589" t="str">
            <v>kg</v>
          </cell>
        </row>
        <row r="590">
          <cell r="B590" t="str">
            <v>6.1.41</v>
          </cell>
          <cell r="D590" t="str">
            <v>26.06.06</v>
          </cell>
          <cell r="E590" t="str">
            <v>Aço para concreto protendido ST 85/105</v>
          </cell>
          <cell r="F590" t="str">
            <v>kg</v>
          </cell>
        </row>
        <row r="591">
          <cell r="B591" t="str">
            <v>6.1.42</v>
          </cell>
          <cell r="D591" t="str">
            <v>26.07.03</v>
          </cell>
          <cell r="E591" t="str">
            <v xml:space="preserve">Apar. anc. p/ cabos de protensão ativo de 4 f -1/2" </v>
          </cell>
          <cell r="F591" t="str">
            <v>un</v>
          </cell>
        </row>
        <row r="592">
          <cell r="B592" t="str">
            <v>6.1.43</v>
          </cell>
          <cell r="D592" t="str">
            <v>26.07.04</v>
          </cell>
          <cell r="E592" t="str">
            <v>Apar. anc. p/ cabos de protensão ativo de 6 f -1/2"</v>
          </cell>
          <cell r="F592" t="str">
            <v>un</v>
          </cell>
        </row>
        <row r="593">
          <cell r="B593" t="str">
            <v>6.1.44</v>
          </cell>
          <cell r="D593" t="str">
            <v>26.07.05</v>
          </cell>
          <cell r="E593" t="str">
            <v xml:space="preserve">Apar. anc. p/ cabos de protensão ativo de 12 f -1/2" </v>
          </cell>
          <cell r="F593" t="str">
            <v>un</v>
          </cell>
        </row>
        <row r="594">
          <cell r="B594" t="str">
            <v>6.1.45</v>
          </cell>
          <cell r="D594" t="str">
            <v>26.07.06</v>
          </cell>
          <cell r="E594" t="str">
            <v xml:space="preserve">Apar. anc. p/ cabos de protensão ativo de 19 f -1/2" </v>
          </cell>
          <cell r="F594" t="str">
            <v>un</v>
          </cell>
        </row>
        <row r="595">
          <cell r="B595" t="str">
            <v>6.1.46</v>
          </cell>
          <cell r="D595" t="str">
            <v>26.07.09</v>
          </cell>
          <cell r="E595" t="str">
            <v xml:space="preserve">Apar. anc. p/ cabos de protensão pas. de 4 f -1/2" </v>
          </cell>
          <cell r="F595" t="str">
            <v>un</v>
          </cell>
        </row>
        <row r="596">
          <cell r="B596" t="str">
            <v>6.1.47</v>
          </cell>
          <cell r="D596" t="str">
            <v>26.07.10</v>
          </cell>
          <cell r="E596" t="str">
            <v>Apar. anc. p/ cabos de protensão pas. de 6 f -1/2"</v>
          </cell>
          <cell r="F596" t="str">
            <v>un</v>
          </cell>
        </row>
        <row r="597">
          <cell r="B597" t="str">
            <v>6.1.48</v>
          </cell>
          <cell r="D597" t="str">
            <v>26.07.12</v>
          </cell>
          <cell r="E597" t="str">
            <v xml:space="preserve">Apar. anc. p/ cabos de protensão pas. de 19 f -1/2" </v>
          </cell>
          <cell r="F597" t="str">
            <v>un</v>
          </cell>
        </row>
        <row r="598">
          <cell r="B598" t="str">
            <v>6.1.49</v>
          </cell>
          <cell r="D598" t="str">
            <v>26.08.01</v>
          </cell>
          <cell r="E598" t="str">
            <v>Aparelho de apoio neoprene fretado</v>
          </cell>
          <cell r="F598" t="str">
            <v>dm³</v>
          </cell>
        </row>
        <row r="599">
          <cell r="B599" t="str">
            <v>6.1.50</v>
          </cell>
          <cell r="D599" t="str">
            <v>26.08.02</v>
          </cell>
          <cell r="E599" t="str">
            <v>Aparelho de apoio neoprene com teflon</v>
          </cell>
          <cell r="F599" t="str">
            <v>dm³</v>
          </cell>
        </row>
        <row r="600">
          <cell r="B600" t="str">
            <v>6.1.51</v>
          </cell>
          <cell r="D600" t="str">
            <v>26.08.03</v>
          </cell>
          <cell r="E600" t="str">
            <v xml:space="preserve">Articulação de concreto tipo "Freyssinet" </v>
          </cell>
          <cell r="F600" t="str">
            <v>dm²</v>
          </cell>
        </row>
        <row r="601">
          <cell r="B601" t="str">
            <v>6.1.52</v>
          </cell>
          <cell r="D601" t="str">
            <v>26.09.01</v>
          </cell>
          <cell r="E601" t="str">
            <v>Concreto Fck 10 MPa</v>
          </cell>
          <cell r="F601" t="str">
            <v>m³</v>
          </cell>
        </row>
        <row r="602">
          <cell r="B602" t="str">
            <v>6.1.53</v>
          </cell>
          <cell r="D602" t="str">
            <v>26.09.02</v>
          </cell>
          <cell r="E602" t="str">
            <v>Concreto Fck 15 MPa</v>
          </cell>
          <cell r="F602" t="str">
            <v>m³</v>
          </cell>
        </row>
        <row r="603">
          <cell r="B603" t="str">
            <v>6.1.54</v>
          </cell>
          <cell r="D603" t="str">
            <v>26.09.03</v>
          </cell>
          <cell r="E603" t="str">
            <v>Concreto Fck 18 MPa</v>
          </cell>
          <cell r="F603" t="str">
            <v>m³</v>
          </cell>
        </row>
        <row r="604">
          <cell r="B604" t="str">
            <v>6.1.55</v>
          </cell>
          <cell r="D604" t="str">
            <v>26.09.04</v>
          </cell>
          <cell r="E604" t="str">
            <v>Concreto Fck 20 MPa</v>
          </cell>
          <cell r="F604" t="str">
            <v>m³</v>
          </cell>
        </row>
        <row r="605">
          <cell r="B605" t="str">
            <v>6.1.56</v>
          </cell>
          <cell r="D605" t="str">
            <v>26.09.05</v>
          </cell>
          <cell r="E605" t="str">
            <v>Concreto Fck 25 MPa</v>
          </cell>
          <cell r="F605" t="str">
            <v>m³</v>
          </cell>
        </row>
        <row r="606">
          <cell r="B606" t="str">
            <v>6.1.57</v>
          </cell>
          <cell r="D606" t="str">
            <v>26.09.06</v>
          </cell>
          <cell r="E606" t="str">
            <v xml:space="preserve">Concreto Fck 30 MPa </v>
          </cell>
          <cell r="F606" t="str">
            <v>m³</v>
          </cell>
        </row>
        <row r="607">
          <cell r="B607" t="str">
            <v>6.1.58</v>
          </cell>
          <cell r="D607" t="str">
            <v>26.09.07</v>
          </cell>
          <cell r="E607" t="str">
            <v>Concreto Ciclópico</v>
          </cell>
          <cell r="F607" t="str">
            <v>m³</v>
          </cell>
        </row>
        <row r="608">
          <cell r="B608" t="str">
            <v>6.1.59</v>
          </cell>
          <cell r="D608" t="str">
            <v>26.09.09</v>
          </cell>
          <cell r="E608" t="str">
            <v>Bombeamento p/ conc. qualquer resist.</v>
          </cell>
          <cell r="F608" t="str">
            <v>m³</v>
          </cell>
        </row>
        <row r="609">
          <cell r="B609" t="str">
            <v>6.1.60</v>
          </cell>
          <cell r="D609" t="str">
            <v>26.09.10</v>
          </cell>
          <cell r="E609" t="str">
            <v>Concreto Fck 12 MPa</v>
          </cell>
          <cell r="F609" t="str">
            <v>m³</v>
          </cell>
        </row>
        <row r="610">
          <cell r="B610" t="str">
            <v>6.1.61</v>
          </cell>
          <cell r="D610" t="str">
            <v>26.09.11</v>
          </cell>
          <cell r="E610" t="str">
            <v>Concreto Fck 16 Mpa</v>
          </cell>
          <cell r="F610" t="str">
            <v>m³</v>
          </cell>
        </row>
        <row r="611">
          <cell r="B611" t="str">
            <v>6.1.62</v>
          </cell>
          <cell r="D611" t="str">
            <v>26.09.12</v>
          </cell>
          <cell r="E611" t="str">
            <v>Concreto Fck 35 MPa</v>
          </cell>
          <cell r="F611" t="str">
            <v>m³</v>
          </cell>
        </row>
        <row r="612">
          <cell r="B612" t="str">
            <v>6.1.63</v>
          </cell>
          <cell r="D612" t="str">
            <v>26.09.13</v>
          </cell>
          <cell r="E612" t="str">
            <v>Concreto Fck 40 MPa</v>
          </cell>
          <cell r="F612" t="str">
            <v>m³</v>
          </cell>
        </row>
        <row r="613">
          <cell r="B613" t="str">
            <v>6.1.64</v>
          </cell>
          <cell r="D613" t="str">
            <v>26.10.01</v>
          </cell>
          <cell r="E613" t="str">
            <v>Junta/retração c/lábio polim. ab.15 até 40mm</v>
          </cell>
          <cell r="F613" t="str">
            <v>m</v>
          </cell>
        </row>
        <row r="614">
          <cell r="B614" t="str">
            <v>6.1.65</v>
          </cell>
          <cell r="D614" t="str">
            <v>26.10.02</v>
          </cell>
          <cell r="E614" t="str">
            <v>Junta/retração c/lábio polim. ab.40 até 50mm</v>
          </cell>
          <cell r="F614" t="str">
            <v>m</v>
          </cell>
        </row>
        <row r="615">
          <cell r="B615" t="str">
            <v>6.1.66</v>
          </cell>
          <cell r="D615" t="str">
            <v>26.10.03</v>
          </cell>
          <cell r="E615" t="str">
            <v>Junta/retração c/lábio polim. ab. 50 até 70mm</v>
          </cell>
          <cell r="F615" t="str">
            <v>m</v>
          </cell>
        </row>
        <row r="616">
          <cell r="B616" t="str">
            <v>6.1.67</v>
          </cell>
          <cell r="D616" t="str">
            <v>26.10.04</v>
          </cell>
          <cell r="E616" t="str">
            <v>Junta de dilatação metálica</v>
          </cell>
          <cell r="F616" t="str">
            <v>m</v>
          </cell>
        </row>
        <row r="617">
          <cell r="B617" t="str">
            <v>6.1.68</v>
          </cell>
          <cell r="D617" t="str">
            <v>26.10.05</v>
          </cell>
          <cell r="E617" t="str">
            <v>Juntas de dilatação metálica c/neoprene</v>
          </cell>
          <cell r="F617" t="str">
            <v>m</v>
          </cell>
        </row>
        <row r="618">
          <cell r="B618" t="str">
            <v>6.1.69</v>
          </cell>
          <cell r="D618" t="str">
            <v>26.11.01</v>
          </cell>
          <cell r="E618" t="str">
            <v>G.c.intransponível tipo I - des. 5289</v>
          </cell>
          <cell r="F618" t="str">
            <v>m</v>
          </cell>
        </row>
        <row r="619">
          <cell r="B619" t="str">
            <v>6.1.70</v>
          </cell>
          <cell r="D619" t="str">
            <v>26.11.02</v>
          </cell>
          <cell r="E619" t="str">
            <v>G.c.intransponível tipo II - des. 5307</v>
          </cell>
          <cell r="F619" t="str">
            <v>m</v>
          </cell>
        </row>
        <row r="620">
          <cell r="B620" t="str">
            <v>6.1.71</v>
          </cell>
          <cell r="D620" t="str">
            <v>26.11.03</v>
          </cell>
          <cell r="E620" t="str">
            <v xml:space="preserve">G.c.de conc. pré passarela - des. 5370 </v>
          </cell>
          <cell r="F620" t="str">
            <v>m</v>
          </cell>
        </row>
        <row r="621">
          <cell r="B621" t="str">
            <v>6.1.72</v>
          </cell>
          <cell r="D621" t="str">
            <v>26.11.04</v>
          </cell>
          <cell r="E621" t="str">
            <v xml:space="preserve">Barreira de seg.tipo New Jersey des-5396 </v>
          </cell>
          <cell r="F621" t="str">
            <v>m</v>
          </cell>
        </row>
        <row r="622">
          <cell r="B622" t="str">
            <v>6.1.73</v>
          </cell>
          <cell r="D622" t="str">
            <v>26.11.05</v>
          </cell>
          <cell r="E622" t="str">
            <v>Barreira double face New Jersey des 5514</v>
          </cell>
          <cell r="F622" t="str">
            <v>m</v>
          </cell>
        </row>
        <row r="623">
          <cell r="B623" t="str">
            <v>6.1.74</v>
          </cell>
          <cell r="D623" t="str">
            <v>26.11.06</v>
          </cell>
          <cell r="E623" t="str">
            <v>Barreira double face New Jersey O.A.E.des 5464</v>
          </cell>
          <cell r="F623" t="str">
            <v>m</v>
          </cell>
        </row>
        <row r="624">
          <cell r="B624" t="str">
            <v>6.1.75</v>
          </cell>
          <cell r="D624" t="str">
            <v>26.11.07</v>
          </cell>
          <cell r="E624" t="str">
            <v>Barreira double face New Jersey des 5465</v>
          </cell>
          <cell r="F624" t="str">
            <v>m</v>
          </cell>
        </row>
        <row r="625">
          <cell r="B625" t="str">
            <v>6.1.76</v>
          </cell>
          <cell r="D625" t="str">
            <v>26.11.08</v>
          </cell>
          <cell r="E625" t="str">
            <v>Barreira com passeio p/ O.A.E. - des 5397</v>
          </cell>
          <cell r="F625" t="str">
            <v>m</v>
          </cell>
        </row>
        <row r="626">
          <cell r="B626" t="str">
            <v>6.1.77</v>
          </cell>
          <cell r="D626" t="str">
            <v>26.12.01</v>
          </cell>
          <cell r="E626" t="str">
            <v>Tubo de pvc perfurado ou não D=0,050m</v>
          </cell>
          <cell r="F626" t="str">
            <v>m</v>
          </cell>
        </row>
        <row r="627">
          <cell r="B627" t="str">
            <v>6.1.78</v>
          </cell>
          <cell r="D627" t="str">
            <v>26.12.03</v>
          </cell>
          <cell r="E627" t="str">
            <v>Tubo de pvc perfurado ou não D=0,10m</v>
          </cell>
          <cell r="F627" t="str">
            <v>m</v>
          </cell>
        </row>
        <row r="628">
          <cell r="B628" t="str">
            <v>6.1.79</v>
          </cell>
          <cell r="D628" t="str">
            <v>26.12.04</v>
          </cell>
          <cell r="E628" t="str">
            <v>Tubo de pvc perfurado ou não D=0,15m</v>
          </cell>
          <cell r="F628" t="str">
            <v>m</v>
          </cell>
        </row>
        <row r="629">
          <cell r="B629" t="str">
            <v>6.1.80</v>
          </cell>
          <cell r="D629" t="str">
            <v>26.13.01</v>
          </cell>
          <cell r="E629" t="str">
            <v>Lançamento viga P&lt;= 50ton-guindaste autoprop</v>
          </cell>
          <cell r="F629" t="str">
            <v>un</v>
          </cell>
        </row>
        <row r="630">
          <cell r="B630" t="str">
            <v>6.1.81</v>
          </cell>
          <cell r="D630" t="str">
            <v>26.13.02</v>
          </cell>
          <cell r="E630" t="str">
            <v>Lançamento viga 50&lt;P&lt;=80 -guind. Autoprop</v>
          </cell>
          <cell r="F630" t="str">
            <v>un</v>
          </cell>
        </row>
        <row r="631">
          <cell r="B631" t="str">
            <v>6.1.82</v>
          </cell>
          <cell r="D631" t="str">
            <v>26.14.01</v>
          </cell>
          <cell r="E631" t="str">
            <v>Esgotamento continuo água</v>
          </cell>
          <cell r="F631" t="str">
            <v>m³</v>
          </cell>
        </row>
        <row r="632">
          <cell r="B632" t="str">
            <v>6.1.83</v>
          </cell>
          <cell r="D632" t="str">
            <v>26.14.03</v>
          </cell>
          <cell r="E632" t="str">
            <v>Parede ensecadeira com prancha - esp. 0,05m</v>
          </cell>
          <cell r="F632" t="str">
            <v>m²</v>
          </cell>
        </row>
        <row r="633">
          <cell r="B633" t="str">
            <v>6.1.84</v>
          </cell>
          <cell r="D633" t="str">
            <v>26.14.04</v>
          </cell>
          <cell r="E633" t="str">
            <v>Parede ensecadeira com prancha - esp. 0,075m</v>
          </cell>
          <cell r="F633" t="str">
            <v>m²</v>
          </cell>
        </row>
        <row r="634">
          <cell r="B634" t="str">
            <v>6.1.85</v>
          </cell>
          <cell r="D634" t="str">
            <v>26.15.01</v>
          </cell>
          <cell r="E634" t="str">
            <v>Enrocamento pedra arrumada</v>
          </cell>
          <cell r="F634" t="str">
            <v>m³</v>
          </cell>
        </row>
        <row r="635">
          <cell r="B635" t="str">
            <v>6.1.86</v>
          </cell>
          <cell r="D635" t="str">
            <v>26.15.02</v>
          </cell>
          <cell r="E635" t="str">
            <v>Enrocamento pedra arrumada e rejuntada</v>
          </cell>
          <cell r="F635" t="str">
            <v>m³</v>
          </cell>
        </row>
        <row r="636">
          <cell r="B636" t="str">
            <v>6.1.87</v>
          </cell>
          <cell r="D636" t="str">
            <v>26.15.03</v>
          </cell>
          <cell r="E636" t="str">
            <v>Enrocamento pedra jogada</v>
          </cell>
          <cell r="F636" t="str">
            <v>m³</v>
          </cell>
        </row>
        <row r="638">
          <cell r="B638" t="str">
            <v>Cód. Colinas</v>
          </cell>
          <cell r="D638" t="str">
            <v>Código</v>
          </cell>
          <cell r="E638" t="str">
            <v>Serviços</v>
          </cell>
          <cell r="F638" t="str">
            <v>Unid.</v>
          </cell>
        </row>
        <row r="641">
          <cell r="D641" t="str">
            <v>FASE-27 RECUPERAÇÃO DE OBRAS ARTE ESPECIAIS</v>
          </cell>
        </row>
        <row r="642">
          <cell r="B642" t="str">
            <v>7.1.1</v>
          </cell>
          <cell r="D642" t="str">
            <v>27.01.01</v>
          </cell>
          <cell r="E642" t="str">
            <v>Remoção manual de concreto segregado</v>
          </cell>
          <cell r="F642" t="str">
            <v>dm³</v>
          </cell>
        </row>
        <row r="643">
          <cell r="B643" t="str">
            <v>7.1.2</v>
          </cell>
          <cell r="D643" t="str">
            <v>27.01.02</v>
          </cell>
          <cell r="E643" t="str">
            <v>Demolição de concreto simples</v>
          </cell>
          <cell r="F643" t="str">
            <v>m³</v>
          </cell>
        </row>
        <row r="644">
          <cell r="B644" t="str">
            <v>7.1.3</v>
          </cell>
          <cell r="D644" t="str">
            <v>27.01.03</v>
          </cell>
          <cell r="E644" t="str">
            <v>Demolição de concreto armado</v>
          </cell>
          <cell r="F644" t="str">
            <v>m³</v>
          </cell>
        </row>
        <row r="645">
          <cell r="B645" t="str">
            <v>7.1.4</v>
          </cell>
          <cell r="D645" t="str">
            <v>27.01.04</v>
          </cell>
          <cell r="E645" t="str">
            <v xml:space="preserve">Remoção, carga e transp. entulho em geral </v>
          </cell>
          <cell r="F645" t="str">
            <v>tonxkm</v>
          </cell>
        </row>
        <row r="646">
          <cell r="B646" t="str">
            <v>7.1.5</v>
          </cell>
          <cell r="D646" t="str">
            <v>27.02.01</v>
          </cell>
          <cell r="E646" t="str">
            <v>Apic. manual concreto c/ eliminação sup. lisas</v>
          </cell>
          <cell r="F646" t="str">
            <v>m²</v>
          </cell>
        </row>
        <row r="647">
          <cell r="B647" t="str">
            <v>7.1.6</v>
          </cell>
          <cell r="D647" t="str">
            <v>27.02.02</v>
          </cell>
          <cell r="E647" t="str">
            <v>Limpeza com jato d´água s/ sup. de concreto</v>
          </cell>
          <cell r="F647" t="str">
            <v>m²</v>
          </cell>
        </row>
        <row r="648">
          <cell r="B648" t="str">
            <v>7.1.7</v>
          </cell>
          <cell r="D648" t="str">
            <v>27.02.03</v>
          </cell>
          <cell r="E648" t="str">
            <v>Lixamento manual da superfície de concreto</v>
          </cell>
          <cell r="F648" t="str">
            <v>m²</v>
          </cell>
        </row>
        <row r="649">
          <cell r="B649" t="str">
            <v>7.1.8</v>
          </cell>
          <cell r="D649" t="str">
            <v>27.02.04</v>
          </cell>
          <cell r="E649" t="str">
            <v>Jateamento de concreto com areia</v>
          </cell>
          <cell r="F649" t="str">
            <v>m²</v>
          </cell>
        </row>
        <row r="650">
          <cell r="B650" t="str">
            <v>7.1.9</v>
          </cell>
          <cell r="D650" t="str">
            <v>27.02.05</v>
          </cell>
          <cell r="E650" t="str">
            <v>Jateamento em estr. concreto com água</v>
          </cell>
          <cell r="F650" t="str">
            <v>m²</v>
          </cell>
        </row>
        <row r="651">
          <cell r="B651" t="str">
            <v>7.1.10</v>
          </cell>
          <cell r="D651" t="str">
            <v>27.02.06</v>
          </cell>
          <cell r="E651" t="str">
            <v>Jateamento ao metal quase branco c/ areia</v>
          </cell>
          <cell r="F651" t="str">
            <v>m²</v>
          </cell>
        </row>
        <row r="652">
          <cell r="B652" t="str">
            <v>7.1.11</v>
          </cell>
          <cell r="D652" t="str">
            <v>27.02.07</v>
          </cell>
          <cell r="E652" t="str">
            <v>Jateamento ao metal branco com areia</v>
          </cell>
          <cell r="F652" t="str">
            <v>m²</v>
          </cell>
        </row>
        <row r="653">
          <cell r="B653" t="str">
            <v>7.1.12</v>
          </cell>
          <cell r="D653" t="str">
            <v>27.02.08</v>
          </cell>
          <cell r="E653" t="str">
            <v>Limpeza manual com escova de aço para aço</v>
          </cell>
          <cell r="F653" t="str">
            <v>m</v>
          </cell>
        </row>
        <row r="654">
          <cell r="B654" t="str">
            <v>7.1.13</v>
          </cell>
          <cell r="D654" t="str">
            <v>27.02.09</v>
          </cell>
          <cell r="E654" t="str">
            <v>Limpeza manual c/escova aço para concreto</v>
          </cell>
          <cell r="F654" t="str">
            <v>m²</v>
          </cell>
        </row>
        <row r="655">
          <cell r="B655" t="str">
            <v>7.1.14</v>
          </cell>
          <cell r="D655" t="str">
            <v>27.03.01</v>
          </cell>
          <cell r="E655" t="str">
            <v>Andaime de madeira</v>
          </cell>
          <cell r="F655" t="str">
            <v>m³</v>
          </cell>
        </row>
        <row r="656">
          <cell r="B656" t="str">
            <v>7.1.15</v>
          </cell>
          <cell r="D656" t="str">
            <v>27.03.02</v>
          </cell>
          <cell r="E656" t="str">
            <v>Andaime tubular</v>
          </cell>
          <cell r="F656" t="str">
            <v>m³</v>
          </cell>
        </row>
        <row r="657">
          <cell r="B657" t="str">
            <v>7.1.16</v>
          </cell>
          <cell r="D657" t="str">
            <v>27.03.03</v>
          </cell>
          <cell r="E657" t="str">
            <v>Andaime suspenso</v>
          </cell>
          <cell r="F657" t="str">
            <v>m²</v>
          </cell>
        </row>
        <row r="658">
          <cell r="B658" t="str">
            <v>7.1.17</v>
          </cell>
          <cell r="D658" t="str">
            <v>27.04.01</v>
          </cell>
          <cell r="E658" t="str">
            <v xml:space="preserve">Furo no concreto D=1" profund. de 05cm </v>
          </cell>
          <cell r="F658" t="str">
            <v>un</v>
          </cell>
        </row>
        <row r="659">
          <cell r="B659" t="str">
            <v>7.1.18</v>
          </cell>
          <cell r="D659" t="str">
            <v>27.04.02</v>
          </cell>
          <cell r="E659" t="str">
            <v>Furo no concreto D=1" profund. de 15cm</v>
          </cell>
          <cell r="F659" t="str">
            <v>un</v>
          </cell>
        </row>
        <row r="660">
          <cell r="B660" t="str">
            <v>7.1.19</v>
          </cell>
          <cell r="D660" t="str">
            <v>27.04.03</v>
          </cell>
          <cell r="E660" t="str">
            <v xml:space="preserve">Furo no concreto D=1" profund. de 30cm </v>
          </cell>
          <cell r="F660" t="str">
            <v>un</v>
          </cell>
        </row>
        <row r="661">
          <cell r="B661" t="str">
            <v>7.1.20</v>
          </cell>
          <cell r="D661" t="str">
            <v>27.04.04</v>
          </cell>
          <cell r="E661" t="str">
            <v>Furo no concreto D=3/4" profund. de 05cm</v>
          </cell>
          <cell r="F661" t="str">
            <v>un</v>
          </cell>
        </row>
        <row r="662">
          <cell r="B662" t="str">
            <v>7.1.21</v>
          </cell>
          <cell r="D662" t="str">
            <v>27.04.05</v>
          </cell>
          <cell r="E662" t="str">
            <v>Furo no concreto D=3/4" profund. de 15cm</v>
          </cell>
          <cell r="F662" t="str">
            <v>un</v>
          </cell>
        </row>
        <row r="663">
          <cell r="B663" t="str">
            <v>7.1.22</v>
          </cell>
          <cell r="D663" t="str">
            <v>27.04.06</v>
          </cell>
          <cell r="E663" t="str">
            <v>Furo no concreto D=3/4" profund. de 30cm</v>
          </cell>
          <cell r="F663" t="str">
            <v>un</v>
          </cell>
        </row>
        <row r="664">
          <cell r="B664" t="str">
            <v>7.1.23</v>
          </cell>
          <cell r="D664" t="str">
            <v>27.04.07</v>
          </cell>
          <cell r="E664" t="str">
            <v>Furo no concreto D=1/2" profund. de 05cm</v>
          </cell>
          <cell r="F664" t="str">
            <v>un</v>
          </cell>
        </row>
        <row r="665">
          <cell r="B665" t="str">
            <v>7.1.24</v>
          </cell>
          <cell r="D665" t="str">
            <v>27.04.08</v>
          </cell>
          <cell r="E665" t="str">
            <v>Furo no concreto D=1/2" profund. de 15cm</v>
          </cell>
          <cell r="F665" t="str">
            <v>un</v>
          </cell>
        </row>
        <row r="666">
          <cell r="B666" t="str">
            <v>7.1.25</v>
          </cell>
          <cell r="D666" t="str">
            <v>27.04.09</v>
          </cell>
          <cell r="E666" t="str">
            <v>Furo no concreto D=1/2" profund. de 30cm</v>
          </cell>
          <cell r="F666" t="str">
            <v>un</v>
          </cell>
        </row>
        <row r="667">
          <cell r="B667" t="str">
            <v>7.1.26</v>
          </cell>
          <cell r="D667" t="str">
            <v>27.04.10</v>
          </cell>
          <cell r="E667" t="str">
            <v>Furo no concreto D=3/8" profund. de 05cm</v>
          </cell>
          <cell r="F667" t="str">
            <v>un</v>
          </cell>
        </row>
        <row r="668">
          <cell r="B668" t="str">
            <v>7.1.27</v>
          </cell>
          <cell r="D668" t="str">
            <v>27.04.11</v>
          </cell>
          <cell r="E668" t="str">
            <v>Furo no concreto D=3/8" profund. de 15cm</v>
          </cell>
          <cell r="F668" t="str">
            <v>un</v>
          </cell>
        </row>
        <row r="669">
          <cell r="B669" t="str">
            <v>7.1.28</v>
          </cell>
          <cell r="D669" t="str">
            <v>27.04.12</v>
          </cell>
          <cell r="E669" t="str">
            <v>Furo no concreto D=3/8" profund. de 30cm</v>
          </cell>
          <cell r="F669" t="str">
            <v>un</v>
          </cell>
        </row>
        <row r="670">
          <cell r="B670" t="str">
            <v>7.1.29</v>
          </cell>
          <cell r="D670" t="str">
            <v>27.05.01</v>
          </cell>
          <cell r="E670" t="str">
            <v>Forma plana para conc. armado comum</v>
          </cell>
          <cell r="F670" t="str">
            <v>m²</v>
          </cell>
        </row>
        <row r="671">
          <cell r="B671" t="str">
            <v>7.1.30</v>
          </cell>
          <cell r="D671" t="str">
            <v>27.05.02</v>
          </cell>
          <cell r="E671" t="str">
            <v>Forma plana p/conc.protend. ou aparente</v>
          </cell>
          <cell r="F671" t="str">
            <v>m²</v>
          </cell>
        </row>
        <row r="672">
          <cell r="B672" t="str">
            <v>7.1.31</v>
          </cell>
          <cell r="D672" t="str">
            <v>27.05.03</v>
          </cell>
          <cell r="E672" t="str">
            <v>Formas metálica para concreto</v>
          </cell>
          <cell r="F672" t="str">
            <v>m²</v>
          </cell>
        </row>
        <row r="673">
          <cell r="B673" t="str">
            <v>7.1.32</v>
          </cell>
          <cell r="D673" t="str">
            <v>27.06.01</v>
          </cell>
          <cell r="E673" t="str">
            <v>Aço CA-25</v>
          </cell>
          <cell r="F673" t="str">
            <v>kg</v>
          </cell>
        </row>
        <row r="674">
          <cell r="B674" t="str">
            <v>7.1.33</v>
          </cell>
          <cell r="D674" t="str">
            <v xml:space="preserve">27.06.02 </v>
          </cell>
          <cell r="E674" t="str">
            <v>Aço CA-50</v>
          </cell>
          <cell r="F674" t="str">
            <v>kg</v>
          </cell>
        </row>
        <row r="675">
          <cell r="B675" t="str">
            <v>7.1.34</v>
          </cell>
          <cell r="D675" t="str">
            <v>27.06.03</v>
          </cell>
          <cell r="E675" t="str">
            <v>Aço CA-60</v>
          </cell>
          <cell r="F675" t="str">
            <v>kg</v>
          </cell>
        </row>
        <row r="676">
          <cell r="B676" t="str">
            <v>7.1.35</v>
          </cell>
          <cell r="D676" t="str">
            <v>27.06.04</v>
          </cell>
          <cell r="E676" t="str">
            <v>Aço para concreto protendido</v>
          </cell>
          <cell r="F676" t="str">
            <v>kg</v>
          </cell>
        </row>
        <row r="677">
          <cell r="B677" t="str">
            <v>7.1.36</v>
          </cell>
          <cell r="D677" t="str">
            <v>27.06.05</v>
          </cell>
          <cell r="E677" t="str">
            <v>Tela metálica</v>
          </cell>
          <cell r="F677" t="str">
            <v>kg</v>
          </cell>
        </row>
        <row r="678">
          <cell r="B678" t="str">
            <v>7.1.37</v>
          </cell>
          <cell r="D678" t="str">
            <v>27.06.06</v>
          </cell>
          <cell r="E678" t="str">
            <v>Substituição de aço da armadura</v>
          </cell>
          <cell r="F678" t="str">
            <v>kg</v>
          </cell>
        </row>
        <row r="679">
          <cell r="B679" t="str">
            <v>7.1.38</v>
          </cell>
          <cell r="D679" t="str">
            <v>27.06.07</v>
          </cell>
          <cell r="E679" t="str">
            <v>Retirada da armadura corroída</v>
          </cell>
          <cell r="F679" t="str">
            <v>kg</v>
          </cell>
        </row>
        <row r="680">
          <cell r="B680" t="str">
            <v>7.1.39</v>
          </cell>
          <cell r="D680" t="str">
            <v>27.06.08</v>
          </cell>
          <cell r="E680" t="str">
            <v>Aço para concreto protendido ST 85/105</v>
          </cell>
          <cell r="F680" t="str">
            <v>kg</v>
          </cell>
        </row>
        <row r="681">
          <cell r="B681" t="str">
            <v>7.1.40</v>
          </cell>
          <cell r="D681" t="str">
            <v>27.06.09</v>
          </cell>
          <cell r="E681" t="str">
            <v>Emenda barras de aço com luva prensada d=12mm</v>
          </cell>
          <cell r="F681" t="str">
            <v>un</v>
          </cell>
        </row>
        <row r="682">
          <cell r="B682" t="str">
            <v>7.1.41</v>
          </cell>
          <cell r="D682" t="str">
            <v>27.06.10</v>
          </cell>
          <cell r="E682" t="str">
            <v>Emenda barras de aço com luva prensada d=16mm</v>
          </cell>
          <cell r="F682" t="str">
            <v>un</v>
          </cell>
        </row>
        <row r="683">
          <cell r="B683" t="str">
            <v>7.1.42</v>
          </cell>
          <cell r="D683" t="str">
            <v>27.06.11</v>
          </cell>
          <cell r="E683" t="str">
            <v>Emenda barras de aço com luva prensada d=20mm</v>
          </cell>
          <cell r="F683" t="str">
            <v>un</v>
          </cell>
        </row>
        <row r="684">
          <cell r="B684" t="str">
            <v>7.1.43</v>
          </cell>
          <cell r="D684" t="str">
            <v>27.06.12</v>
          </cell>
          <cell r="E684" t="str">
            <v>Emenda barras de aço com luva prensada d=25mm</v>
          </cell>
          <cell r="F684" t="str">
            <v>un</v>
          </cell>
        </row>
        <row r="685">
          <cell r="B685" t="str">
            <v>7.1.44</v>
          </cell>
          <cell r="D685" t="str">
            <v>27.06.13</v>
          </cell>
          <cell r="E685" t="str">
            <v>Emenda barras de aço com rosca d=12mm</v>
          </cell>
          <cell r="F685" t="str">
            <v>un</v>
          </cell>
        </row>
        <row r="686">
          <cell r="B686" t="str">
            <v>7.1.45</v>
          </cell>
          <cell r="D686" t="str">
            <v>27.06.14</v>
          </cell>
          <cell r="E686" t="str">
            <v>Emenda barras de aço com rosca d=16mm</v>
          </cell>
          <cell r="F686" t="str">
            <v>un</v>
          </cell>
        </row>
        <row r="687">
          <cell r="B687" t="str">
            <v>7.1.46</v>
          </cell>
          <cell r="D687" t="str">
            <v>27.06.15</v>
          </cell>
          <cell r="E687" t="str">
            <v>Emenda barras de aço com rosca d=20mm</v>
          </cell>
          <cell r="F687" t="str">
            <v>un</v>
          </cell>
        </row>
        <row r="688">
          <cell r="B688" t="str">
            <v>7.1.47</v>
          </cell>
          <cell r="D688" t="str">
            <v>27.06.16</v>
          </cell>
          <cell r="E688" t="str">
            <v>Emenda barras de aço com rosca d=25mm</v>
          </cell>
          <cell r="F688" t="str">
            <v>un</v>
          </cell>
        </row>
        <row r="689">
          <cell r="B689" t="str">
            <v>7.1.48</v>
          </cell>
          <cell r="D689" t="str">
            <v>27.06.17</v>
          </cell>
          <cell r="E689" t="str">
            <v xml:space="preserve">Chumbamento barras c/ resina epox. Injecão </v>
          </cell>
          <cell r="F689" t="str">
            <v>kg</v>
          </cell>
        </row>
        <row r="690">
          <cell r="B690" t="str">
            <v>7.1.49</v>
          </cell>
          <cell r="D690" t="str">
            <v>27.07.03</v>
          </cell>
          <cell r="E690" t="str">
            <v>Apar. anc. p/ cabos de protensão ativo de 4 f -1/2"</v>
          </cell>
          <cell r="F690" t="str">
            <v>un</v>
          </cell>
        </row>
        <row r="691">
          <cell r="B691" t="str">
            <v>7.1.50</v>
          </cell>
          <cell r="D691" t="str">
            <v>27.07.04</v>
          </cell>
          <cell r="E691" t="str">
            <v>Apar. anc. p/ cabos de protensão ativo de 6 f -1/2"</v>
          </cell>
          <cell r="F691" t="str">
            <v>un</v>
          </cell>
        </row>
        <row r="692">
          <cell r="B692" t="str">
            <v>7.1.51</v>
          </cell>
          <cell r="D692" t="str">
            <v>27.07.05</v>
          </cell>
          <cell r="E692" t="str">
            <v>Apar. anc. p/ cabos de protensão ativo de 12 f -1/2"</v>
          </cell>
          <cell r="F692" t="str">
            <v>un</v>
          </cell>
        </row>
        <row r="693">
          <cell r="B693" t="str">
            <v>7.1.52</v>
          </cell>
          <cell r="D693" t="str">
            <v xml:space="preserve">27.07.06 </v>
          </cell>
          <cell r="E693" t="str">
            <v>Apar. anc. p/ cabos de protensão ativo de 19 f -1/2"</v>
          </cell>
          <cell r="F693" t="str">
            <v>un</v>
          </cell>
        </row>
        <row r="694">
          <cell r="B694" t="str">
            <v>7.1.53</v>
          </cell>
          <cell r="D694" t="str">
            <v>27.07.09</v>
          </cell>
          <cell r="E694" t="str">
            <v xml:space="preserve">Apar. anc. p/ cabos de protensão pas. de 4 f -1/2" </v>
          </cell>
          <cell r="F694" t="str">
            <v>un</v>
          </cell>
        </row>
        <row r="695">
          <cell r="B695" t="str">
            <v>7.1.54</v>
          </cell>
          <cell r="D695" t="str">
            <v>27.07.10</v>
          </cell>
          <cell r="E695" t="str">
            <v>Apar. anc. p/ cabos de protensão pas. de 6 f -1/2"</v>
          </cell>
          <cell r="F695" t="str">
            <v>un</v>
          </cell>
        </row>
        <row r="696">
          <cell r="B696" t="str">
            <v>7.1.55</v>
          </cell>
          <cell r="D696" t="str">
            <v xml:space="preserve">27.07.12 </v>
          </cell>
          <cell r="E696" t="str">
            <v xml:space="preserve">Apar. anc. p/ cabos de protensão pas. de 19 f -1/2" </v>
          </cell>
          <cell r="F696" t="str">
            <v>un</v>
          </cell>
        </row>
        <row r="697">
          <cell r="B697" t="str">
            <v>7.1.56</v>
          </cell>
          <cell r="D697" t="str">
            <v>27.08.01</v>
          </cell>
          <cell r="E697" t="str">
            <v>Substituição aparelho apoio neoprene fretado</v>
          </cell>
          <cell r="F697" t="str">
            <v>dm³</v>
          </cell>
        </row>
        <row r="698">
          <cell r="B698" t="str">
            <v>7.1.57</v>
          </cell>
          <cell r="D698" t="str">
            <v>27.08.02</v>
          </cell>
          <cell r="E698" t="str">
            <v>Substituição aparelho apoio neoprene c/teflon</v>
          </cell>
          <cell r="F698" t="str">
            <v>dm³</v>
          </cell>
        </row>
        <row r="699">
          <cell r="B699" t="str">
            <v>7.1.58</v>
          </cell>
          <cell r="D699" t="str">
            <v>27.09.01</v>
          </cell>
          <cell r="E699" t="str">
            <v>Concreto Fck 10 MPa</v>
          </cell>
          <cell r="F699" t="str">
            <v>m³</v>
          </cell>
        </row>
        <row r="700">
          <cell r="B700" t="str">
            <v>7.1.59</v>
          </cell>
          <cell r="D700" t="str">
            <v>27.09.02</v>
          </cell>
          <cell r="E700" t="str">
            <v>Concreto Fck 15 MPa</v>
          </cell>
          <cell r="F700" t="str">
            <v>m³</v>
          </cell>
        </row>
        <row r="701">
          <cell r="B701" t="str">
            <v>7.1.60</v>
          </cell>
          <cell r="D701" t="str">
            <v xml:space="preserve">27.09.03 </v>
          </cell>
          <cell r="E701" t="str">
            <v>Concreto Fck 18 MPa</v>
          </cell>
          <cell r="F701" t="str">
            <v>m³</v>
          </cell>
        </row>
        <row r="702">
          <cell r="B702" t="str">
            <v>7.1.61</v>
          </cell>
          <cell r="D702" t="str">
            <v>27.09.04</v>
          </cell>
          <cell r="E702" t="str">
            <v>Concreto Fck 20 MPa</v>
          </cell>
          <cell r="F702" t="str">
            <v>m³</v>
          </cell>
        </row>
        <row r="703">
          <cell r="B703" t="str">
            <v>7.1.62</v>
          </cell>
          <cell r="D703" t="str">
            <v>27.09.05</v>
          </cell>
          <cell r="E703" t="str">
            <v>Concreto Fck 25 MPa</v>
          </cell>
          <cell r="F703" t="str">
            <v>m³</v>
          </cell>
        </row>
        <row r="704">
          <cell r="B704" t="str">
            <v>7.1.63</v>
          </cell>
          <cell r="D704" t="str">
            <v>27.09.07</v>
          </cell>
          <cell r="E704" t="str">
            <v>Concreto Fck 30 MPa</v>
          </cell>
          <cell r="F704" t="str">
            <v>m³</v>
          </cell>
        </row>
        <row r="705">
          <cell r="B705" t="str">
            <v>7.1.64</v>
          </cell>
          <cell r="D705" t="str">
            <v>27.09.08</v>
          </cell>
          <cell r="E705" t="str">
            <v>Concreto Ciclópico</v>
          </cell>
          <cell r="F705" t="str">
            <v>m³</v>
          </cell>
        </row>
        <row r="706">
          <cell r="B706" t="str">
            <v>7.1.65</v>
          </cell>
          <cell r="D706" t="str">
            <v xml:space="preserve">27.09.09 </v>
          </cell>
          <cell r="E706" t="str">
            <v>Concreto Projetado, medido na seção</v>
          </cell>
          <cell r="F706" t="str">
            <v>m³</v>
          </cell>
        </row>
        <row r="707">
          <cell r="B707" t="str">
            <v>7.1.66</v>
          </cell>
          <cell r="D707" t="str">
            <v>27.09.10</v>
          </cell>
          <cell r="E707" t="str">
            <v xml:space="preserve">Bombeamento p/ conc. qualquer resist. </v>
          </cell>
          <cell r="F707" t="str">
            <v>m³</v>
          </cell>
        </row>
        <row r="708">
          <cell r="B708" t="str">
            <v>7.1.67</v>
          </cell>
          <cell r="D708" t="str">
            <v>27.09.11</v>
          </cell>
          <cell r="E708" t="str">
            <v>Concreto grout alta resistência</v>
          </cell>
          <cell r="F708" t="str">
            <v>m³</v>
          </cell>
        </row>
        <row r="709">
          <cell r="B709" t="str">
            <v>7.1.68</v>
          </cell>
          <cell r="D709" t="str">
            <v>27.09.12</v>
          </cell>
          <cell r="E709" t="str">
            <v>Enchimento com concreto celular</v>
          </cell>
          <cell r="F709" t="str">
            <v>m³</v>
          </cell>
        </row>
        <row r="710">
          <cell r="B710" t="str">
            <v>7.1.69</v>
          </cell>
          <cell r="D710" t="str">
            <v>27.09.13</v>
          </cell>
          <cell r="E710" t="str">
            <v>Concreto Fck 12 Mpa</v>
          </cell>
          <cell r="F710" t="str">
            <v>m³</v>
          </cell>
        </row>
        <row r="711">
          <cell r="B711" t="str">
            <v>7.1.70</v>
          </cell>
          <cell r="D711" t="str">
            <v>27.09.14</v>
          </cell>
          <cell r="E711" t="str">
            <v>Concreto Fck 16 Mpa</v>
          </cell>
          <cell r="F711" t="str">
            <v>m³</v>
          </cell>
        </row>
        <row r="712">
          <cell r="B712" t="str">
            <v>7.1.71</v>
          </cell>
          <cell r="D712" t="str">
            <v>27.09.15</v>
          </cell>
          <cell r="E712" t="str">
            <v>Concreto Fck 35 Mpa</v>
          </cell>
          <cell r="F712" t="str">
            <v>m³</v>
          </cell>
        </row>
        <row r="713">
          <cell r="B713" t="str">
            <v>7.1.72</v>
          </cell>
          <cell r="D713" t="str">
            <v>27.09.16</v>
          </cell>
          <cell r="E713" t="str">
            <v>Concreto Fck 40 Mpa</v>
          </cell>
          <cell r="F713" t="str">
            <v>m³</v>
          </cell>
        </row>
        <row r="714">
          <cell r="B714" t="str">
            <v>7.1.73</v>
          </cell>
          <cell r="D714" t="str">
            <v>27.10.01</v>
          </cell>
          <cell r="E714" t="str">
            <v>Junta/retração c/lábio polim. ab.15 até 40mm-subst.</v>
          </cell>
          <cell r="F714" t="str">
            <v>m</v>
          </cell>
        </row>
        <row r="715">
          <cell r="B715" t="str">
            <v>7.1.74</v>
          </cell>
          <cell r="D715" t="str">
            <v>27.10.02</v>
          </cell>
          <cell r="E715" t="str">
            <v>Junta/retração c/lábio polim. ab.40 até 50mm-subst.</v>
          </cell>
          <cell r="F715" t="str">
            <v>m</v>
          </cell>
        </row>
        <row r="716">
          <cell r="B716" t="str">
            <v>7.1.75</v>
          </cell>
          <cell r="D716" t="str">
            <v>27.10.03</v>
          </cell>
          <cell r="E716" t="str">
            <v>Junta/retração c/lábio polim. ab. 50 até 70mm-subst.</v>
          </cell>
          <cell r="F716" t="str">
            <v>m</v>
          </cell>
        </row>
        <row r="717">
          <cell r="B717" t="str">
            <v>7.1.76</v>
          </cell>
          <cell r="D717" t="str">
            <v>27.10.04</v>
          </cell>
          <cell r="E717" t="str">
            <v>Substituição de junta metálica</v>
          </cell>
          <cell r="F717" t="str">
            <v>m</v>
          </cell>
        </row>
        <row r="718">
          <cell r="B718" t="str">
            <v>7.1.77</v>
          </cell>
          <cell r="D718" t="str">
            <v>27.11.01</v>
          </cell>
          <cell r="E718" t="str">
            <v>Preparação e aplicação de argamassa</v>
          </cell>
          <cell r="F718" t="str">
            <v>m³</v>
          </cell>
        </row>
        <row r="719">
          <cell r="B719" t="str">
            <v>7.1.78</v>
          </cell>
          <cell r="D719" t="str">
            <v>27.11.02</v>
          </cell>
          <cell r="E719" t="str">
            <v>Ades.epoxi p/ trincas e fis.extrut.(incl. furo e mang.)</v>
          </cell>
          <cell r="F719" t="str">
            <v>kg</v>
          </cell>
        </row>
        <row r="720">
          <cell r="B720" t="str">
            <v>7.1.79</v>
          </cell>
          <cell r="D720" t="str">
            <v>27.11.03</v>
          </cell>
          <cell r="E720" t="str">
            <v>Injeção de calda de cimento</v>
          </cell>
          <cell r="F720" t="str">
            <v>kg</v>
          </cell>
        </row>
        <row r="721">
          <cell r="B721" t="str">
            <v>7.1.80</v>
          </cell>
          <cell r="D721" t="str">
            <v>27.11.05</v>
          </cell>
          <cell r="E721" t="str">
            <v>Injeção de calda de cimento em bainhas</v>
          </cell>
          <cell r="F721" t="str">
            <v>kg</v>
          </cell>
        </row>
        <row r="722">
          <cell r="B722" t="str">
            <v>7.1.81</v>
          </cell>
          <cell r="D722" t="str">
            <v>27.11.09</v>
          </cell>
          <cell r="E722" t="str">
            <v>Argamassa de cimento e areia traço 1:6</v>
          </cell>
          <cell r="F722" t="str">
            <v>m³</v>
          </cell>
        </row>
        <row r="723">
          <cell r="B723" t="str">
            <v>7.1.82</v>
          </cell>
          <cell r="D723" t="str">
            <v>27.11.10</v>
          </cell>
          <cell r="E723" t="str">
            <v>Argamassa cimento e areia traço 1:3 esp 2cm</v>
          </cell>
          <cell r="F723" t="str">
            <v>m²</v>
          </cell>
        </row>
        <row r="724">
          <cell r="B724" t="str">
            <v>7.1.83</v>
          </cell>
          <cell r="D724" t="str">
            <v>27.12.01</v>
          </cell>
          <cell r="E724" t="str">
            <v>Tubo de pvc perfurado ou não D=0,050m</v>
          </cell>
          <cell r="F724" t="str">
            <v>m</v>
          </cell>
        </row>
        <row r="725">
          <cell r="B725" t="str">
            <v>7.1.84</v>
          </cell>
          <cell r="D725" t="str">
            <v>27.12.03</v>
          </cell>
          <cell r="E725" t="str">
            <v>Tubo de pvc perfurado ou não D=0,10m</v>
          </cell>
          <cell r="F725" t="str">
            <v>m</v>
          </cell>
        </row>
        <row r="726">
          <cell r="B726" t="str">
            <v>7.1.85</v>
          </cell>
          <cell r="D726" t="str">
            <v>27.12.04</v>
          </cell>
          <cell r="E726" t="str">
            <v xml:space="preserve">Tubo de pvc perfurado ou não D=0,15m </v>
          </cell>
          <cell r="F726" t="str">
            <v>m</v>
          </cell>
        </row>
        <row r="727">
          <cell r="B727" t="str">
            <v>7.1.86</v>
          </cell>
          <cell r="D727" t="str">
            <v>27.13.02</v>
          </cell>
          <cell r="E727" t="str">
            <v>Aditivo super plastificante</v>
          </cell>
          <cell r="F727" t="str">
            <v>kg</v>
          </cell>
        </row>
        <row r="728">
          <cell r="B728" t="str">
            <v>7.1.87</v>
          </cell>
          <cell r="D728" t="str">
            <v>27.13.03</v>
          </cell>
          <cell r="E728" t="str">
            <v>Aditivo super fluidificante</v>
          </cell>
          <cell r="F728" t="str">
            <v>kg</v>
          </cell>
        </row>
        <row r="729">
          <cell r="B729" t="str">
            <v>7.1.88</v>
          </cell>
          <cell r="D729" t="str">
            <v>27.13.04</v>
          </cell>
          <cell r="E729" t="str">
            <v xml:space="preserve">Aditivo acelerador de pega </v>
          </cell>
          <cell r="F729" t="str">
            <v>kg</v>
          </cell>
        </row>
        <row r="730">
          <cell r="B730" t="str">
            <v>7.1.89</v>
          </cell>
          <cell r="D730" t="str">
            <v>27.13.05</v>
          </cell>
          <cell r="E730" t="str">
            <v>Aditivo retardador de pega</v>
          </cell>
          <cell r="F730" t="str">
            <v>kg</v>
          </cell>
        </row>
        <row r="731">
          <cell r="B731" t="str">
            <v>7.1.90</v>
          </cell>
          <cell r="D731" t="str">
            <v>27.14.03</v>
          </cell>
          <cell r="E731" t="str">
            <v>Pintura a base de epoxi - 2 demãos</v>
          </cell>
          <cell r="F731" t="str">
            <v>m²</v>
          </cell>
        </row>
        <row r="733">
          <cell r="B733" t="str">
            <v>Cód. Colinas</v>
          </cell>
          <cell r="D733" t="str">
            <v>Código</v>
          </cell>
          <cell r="E733" t="str">
            <v>Serviços</v>
          </cell>
          <cell r="F733" t="str">
            <v>Unid.</v>
          </cell>
        </row>
        <row r="736">
          <cell r="D736" t="str">
            <v>FASE 28 - SINALIZAÇÃO E ELEMENTOS DE SEGURANÇA</v>
          </cell>
        </row>
        <row r="737">
          <cell r="B737" t="str">
            <v>8.1.1</v>
          </cell>
          <cell r="D737" t="str">
            <v>28.01.02</v>
          </cell>
          <cell r="E737" t="str">
            <v>Placa de aço + GT</v>
          </cell>
          <cell r="F737" t="str">
            <v>m²</v>
          </cell>
        </row>
        <row r="738">
          <cell r="B738" t="str">
            <v>8.1.2</v>
          </cell>
          <cell r="D738" t="str">
            <v>28.01.04</v>
          </cell>
          <cell r="E738" t="str">
            <v>Placa de aço GT+ GT</v>
          </cell>
          <cell r="F738" t="str">
            <v>m²</v>
          </cell>
        </row>
        <row r="739">
          <cell r="B739" t="str">
            <v>8.1.3</v>
          </cell>
          <cell r="D739" t="str">
            <v>28.01.05</v>
          </cell>
          <cell r="E739" t="str">
            <v>Placa de aço GT+ AI</v>
          </cell>
          <cell r="F739" t="str">
            <v>m²</v>
          </cell>
        </row>
        <row r="740">
          <cell r="B740" t="str">
            <v>8.1.4</v>
          </cell>
          <cell r="D740" t="str">
            <v>28.01.07</v>
          </cell>
          <cell r="E740" t="str">
            <v>Placa alumínio mod. GT+GT</v>
          </cell>
          <cell r="F740" t="str">
            <v>m²</v>
          </cell>
        </row>
        <row r="741">
          <cell r="B741" t="str">
            <v>8.1.5</v>
          </cell>
          <cell r="D741" t="str">
            <v>28.01.08</v>
          </cell>
          <cell r="E741" t="str">
            <v xml:space="preserve">Placa al. mod. GT+AI </v>
          </cell>
          <cell r="F741" t="str">
            <v>m²</v>
          </cell>
        </row>
        <row r="742">
          <cell r="B742" t="str">
            <v>8.1.6</v>
          </cell>
          <cell r="D742" t="str">
            <v>28.01.10</v>
          </cell>
          <cell r="E742" t="str">
            <v xml:space="preserve">Placa al.mod.Ed./Ob.GT+Vinil </v>
          </cell>
          <cell r="F742" t="str">
            <v>m²</v>
          </cell>
        </row>
        <row r="743">
          <cell r="B743" t="str">
            <v>8.1.7</v>
          </cell>
          <cell r="D743" t="str">
            <v>28.01.17</v>
          </cell>
          <cell r="E743" t="str">
            <v xml:space="preserve">Placa em al. mod. p/Port/Semi-Port - GT+GT </v>
          </cell>
          <cell r="F743" t="str">
            <v>m²</v>
          </cell>
        </row>
        <row r="744">
          <cell r="B744" t="str">
            <v>8.1.8</v>
          </cell>
          <cell r="D744" t="str">
            <v>28.01.18</v>
          </cell>
          <cell r="E744" t="str">
            <v>Placa al. mod. p/Port./Semi GT+AI</v>
          </cell>
          <cell r="F744" t="str">
            <v>m²</v>
          </cell>
        </row>
        <row r="745">
          <cell r="B745" t="str">
            <v>8.1.9</v>
          </cell>
          <cell r="D745" t="str">
            <v>28.03.01</v>
          </cell>
          <cell r="E745" t="str">
            <v>Sinaliz.hor. res.alquid. + bor.clor.</v>
          </cell>
          <cell r="F745" t="str">
            <v>m²</v>
          </cell>
        </row>
        <row r="746">
          <cell r="B746" t="str">
            <v>8.1.10</v>
          </cell>
          <cell r="D746" t="str">
            <v>28.03.02</v>
          </cell>
          <cell r="E746" t="str">
            <v xml:space="preserve">Sinaliz.hor. c/resina vinilica ou acrilica </v>
          </cell>
          <cell r="F746" t="str">
            <v>m²</v>
          </cell>
        </row>
        <row r="747">
          <cell r="B747" t="str">
            <v>8.1.11</v>
          </cell>
          <cell r="D747" t="str">
            <v>28.03.03</v>
          </cell>
          <cell r="E747" t="str">
            <v xml:space="preserve">Sinaliz.hor. com termoplast. Hot-spray </v>
          </cell>
          <cell r="F747" t="str">
            <v>m²</v>
          </cell>
        </row>
        <row r="748">
          <cell r="B748" t="str">
            <v>8.1.12</v>
          </cell>
          <cell r="D748" t="str">
            <v>28.03.04</v>
          </cell>
          <cell r="E748" t="str">
            <v xml:space="preserve">Sinaliz.hor. c/termoplast.spray- c/visib </v>
          </cell>
          <cell r="F748" t="str">
            <v>m²</v>
          </cell>
        </row>
        <row r="749">
          <cell r="B749" t="str">
            <v>8.1.13</v>
          </cell>
          <cell r="D749" t="str">
            <v>28.03.05</v>
          </cell>
          <cell r="E749" t="str">
            <v>Sinaliz. hor. c/termoplast estrudado</v>
          </cell>
          <cell r="F749" t="str">
            <v>m²</v>
          </cell>
        </row>
        <row r="750">
          <cell r="B750" t="str">
            <v>8.1.14</v>
          </cell>
          <cell r="D750" t="str">
            <v>28.03.06</v>
          </cell>
          <cell r="E750" t="str">
            <v>Sinaliz. hor tinta para pouco trafego</v>
          </cell>
          <cell r="F750" t="str">
            <v>m²</v>
          </cell>
        </row>
        <row r="751">
          <cell r="B751" t="str">
            <v>8.1.15</v>
          </cell>
          <cell r="D751" t="str">
            <v>28.03.07</v>
          </cell>
          <cell r="E751" t="str">
            <v>Sinaliz. horiz. acril.base de água</v>
          </cell>
          <cell r="F751" t="str">
            <v>m²</v>
          </cell>
        </row>
        <row r="752">
          <cell r="B752" t="str">
            <v>8.1.16</v>
          </cell>
          <cell r="D752" t="str">
            <v>28.03.08</v>
          </cell>
          <cell r="E752" t="str">
            <v>Sinaliz. horiz. acril. base água c/visibead</v>
          </cell>
          <cell r="F752" t="str">
            <v>m²</v>
          </cell>
        </row>
        <row r="753">
          <cell r="B753" t="str">
            <v>8.1.17</v>
          </cell>
          <cell r="D753" t="str">
            <v>28.03.09</v>
          </cell>
          <cell r="E753" t="str">
            <v xml:space="preserve">Tacha c/elem refl. vidro esp.lap. monod. </v>
          </cell>
          <cell r="F753" t="str">
            <v>un</v>
          </cell>
        </row>
        <row r="754">
          <cell r="B754" t="str">
            <v>8.1.18</v>
          </cell>
          <cell r="D754" t="str">
            <v>28.03.09.01</v>
          </cell>
          <cell r="E754" t="str">
            <v>Tacha c/elem refl. vidro esp.lap.bidir.</v>
          </cell>
          <cell r="F754" t="str">
            <v>un</v>
          </cell>
        </row>
        <row r="755">
          <cell r="B755" t="str">
            <v>8.1.19</v>
          </cell>
          <cell r="D755" t="str">
            <v>28.03.10</v>
          </cell>
          <cell r="E755" t="str">
            <v xml:space="preserve">Tachão mini refl. vidro esp.lap.monod. </v>
          </cell>
          <cell r="F755" t="str">
            <v>un</v>
          </cell>
        </row>
        <row r="756">
          <cell r="B756" t="str">
            <v>8.1.20</v>
          </cell>
          <cell r="D756" t="str">
            <v>28.03.10.01</v>
          </cell>
          <cell r="E756" t="str">
            <v>Tachão mini refl. vidro esp.lap.bid</v>
          </cell>
          <cell r="F756" t="str">
            <v>un</v>
          </cell>
        </row>
        <row r="757">
          <cell r="B757" t="str">
            <v>8.1.21</v>
          </cell>
          <cell r="D757" t="str">
            <v>28.03.11</v>
          </cell>
          <cell r="E757" t="str">
            <v xml:space="preserve">Tachão c/elem refl vidro esp.lap.monod. </v>
          </cell>
          <cell r="F757" t="str">
            <v>un</v>
          </cell>
        </row>
        <row r="758">
          <cell r="B758" t="str">
            <v>8.1.22</v>
          </cell>
          <cell r="D758" t="str">
            <v>28.03.12</v>
          </cell>
          <cell r="E758" t="str">
            <v xml:space="preserve">Tachão c/elem refl. vidro esp.lap bidirec. </v>
          </cell>
          <cell r="F758" t="str">
            <v>un</v>
          </cell>
        </row>
        <row r="759">
          <cell r="B759" t="str">
            <v>8.1.23</v>
          </cell>
          <cell r="D759" t="str">
            <v>28.03.13</v>
          </cell>
          <cell r="E759" t="str">
            <v>Tacha c/elem refl de plastico monod.</v>
          </cell>
          <cell r="F759" t="str">
            <v>un</v>
          </cell>
        </row>
        <row r="760">
          <cell r="B760" t="str">
            <v>8.1.24</v>
          </cell>
          <cell r="D760" t="str">
            <v>28.03.14</v>
          </cell>
          <cell r="E760" t="str">
            <v>Tacha c/elem refl de plastico bidirec.</v>
          </cell>
          <cell r="F760" t="str">
            <v>un</v>
          </cell>
        </row>
        <row r="761">
          <cell r="B761" t="str">
            <v>8.1.25</v>
          </cell>
          <cell r="D761" t="str">
            <v>28.03.15</v>
          </cell>
          <cell r="E761" t="str">
            <v xml:space="preserve">Tacha c/elem refl prism.monodirec. </v>
          </cell>
          <cell r="F761" t="str">
            <v>un</v>
          </cell>
        </row>
        <row r="762">
          <cell r="B762" t="str">
            <v>8.1.26</v>
          </cell>
          <cell r="D762" t="str">
            <v>28.03.16</v>
          </cell>
          <cell r="E762" t="str">
            <v xml:space="preserve">Tacha c/elem refl prism. bidirec. </v>
          </cell>
          <cell r="F762" t="str">
            <v>un</v>
          </cell>
        </row>
        <row r="763">
          <cell r="B763" t="str">
            <v>8.1.27</v>
          </cell>
          <cell r="D763" t="str">
            <v>28.04.01</v>
          </cell>
          <cell r="E763" t="str">
            <v>Balizador de solo</v>
          </cell>
          <cell r="F763" t="str">
            <v>un</v>
          </cell>
        </row>
        <row r="764">
          <cell r="B764" t="str">
            <v>8.1.28</v>
          </cell>
          <cell r="D764" t="str">
            <v>28.04.05</v>
          </cell>
          <cell r="E764" t="str">
            <v xml:space="preserve">Barreira plast. bicolor 1000x 500x500mm </v>
          </cell>
          <cell r="F764" t="str">
            <v>un</v>
          </cell>
        </row>
        <row r="765">
          <cell r="B765" t="str">
            <v>8.1.29</v>
          </cell>
          <cell r="D765" t="str">
            <v>28.04.06</v>
          </cell>
          <cell r="E765" t="str">
            <v>Cilindro Canalizador de trafego</v>
          </cell>
          <cell r="F765" t="str">
            <v>un</v>
          </cell>
        </row>
        <row r="766">
          <cell r="B766" t="str">
            <v>8.1.30</v>
          </cell>
          <cell r="D766" t="str">
            <v>28.04.07</v>
          </cell>
          <cell r="E766" t="str">
            <v>Balizador cilindrico GT</v>
          </cell>
          <cell r="F766" t="str">
            <v>un</v>
          </cell>
        </row>
        <row r="767">
          <cell r="B767" t="str">
            <v>8.1.31</v>
          </cell>
          <cell r="D767" t="str">
            <v>28.04.08</v>
          </cell>
          <cell r="E767" t="str">
            <v xml:space="preserve">Balizador cilindrico AI </v>
          </cell>
          <cell r="F767" t="str">
            <v>un</v>
          </cell>
        </row>
        <row r="768">
          <cell r="B768" t="str">
            <v>8.1.32</v>
          </cell>
          <cell r="D768" t="str">
            <v>28.04.09</v>
          </cell>
          <cell r="E768" t="str">
            <v>Baia proteção simples</v>
          </cell>
          <cell r="F768" t="str">
            <v>un</v>
          </cell>
        </row>
        <row r="769">
          <cell r="B769" t="str">
            <v>8.1.33</v>
          </cell>
          <cell r="D769" t="str">
            <v>28.04.10</v>
          </cell>
          <cell r="E769" t="str">
            <v>Baia proteção duplo</v>
          </cell>
          <cell r="F769" t="str">
            <v>un</v>
          </cell>
        </row>
        <row r="770">
          <cell r="B770" t="str">
            <v>8.1.34</v>
          </cell>
          <cell r="D770" t="str">
            <v>28.04.11</v>
          </cell>
          <cell r="E770" t="str">
            <v>Baia proteção master</v>
          </cell>
          <cell r="F770" t="str">
            <v>un</v>
          </cell>
        </row>
        <row r="771">
          <cell r="B771" t="str">
            <v>8.1.35</v>
          </cell>
          <cell r="D771" t="str">
            <v xml:space="preserve">28.04.12 </v>
          </cell>
          <cell r="E771" t="str">
            <v xml:space="preserve">Lamela ant.fixada em barr.N.Jersey h=0,60m </v>
          </cell>
          <cell r="F771" t="str">
            <v>m</v>
          </cell>
        </row>
        <row r="772">
          <cell r="B772" t="str">
            <v>8.1.36</v>
          </cell>
          <cell r="D772" t="str">
            <v>28.04.13</v>
          </cell>
          <cell r="E772" t="str">
            <v xml:space="preserve">Lamela ant.fixada em barr.N.Jersey h=0,80m </v>
          </cell>
          <cell r="F772" t="str">
            <v>m</v>
          </cell>
        </row>
        <row r="773">
          <cell r="B773" t="str">
            <v>8.1.37</v>
          </cell>
          <cell r="D773" t="str">
            <v>28.04.14</v>
          </cell>
          <cell r="E773" t="str">
            <v>Lamela ant.fixada em defensa h=0,80m</v>
          </cell>
          <cell r="F773" t="str">
            <v>m</v>
          </cell>
        </row>
        <row r="774">
          <cell r="B774" t="str">
            <v>8.1.38</v>
          </cell>
          <cell r="D774" t="str">
            <v>28.05.01</v>
          </cell>
          <cell r="E774" t="str">
            <v xml:space="preserve">Defensa -maleável simples </v>
          </cell>
          <cell r="F774" t="str">
            <v>m</v>
          </cell>
        </row>
        <row r="775">
          <cell r="B775" t="str">
            <v>8.1.39</v>
          </cell>
          <cell r="D775" t="str">
            <v>28.05.02</v>
          </cell>
          <cell r="E775" t="str">
            <v xml:space="preserve">Defensa -maleável duplo </v>
          </cell>
          <cell r="F775" t="str">
            <v>m</v>
          </cell>
        </row>
        <row r="776">
          <cell r="B776" t="str">
            <v>8.1.40</v>
          </cell>
          <cell r="D776" t="str">
            <v>28.05.03</v>
          </cell>
          <cell r="E776" t="str">
            <v>Defensa -maleável simples - implantação</v>
          </cell>
          <cell r="F776" t="str">
            <v>m</v>
          </cell>
        </row>
        <row r="777">
          <cell r="B777" t="str">
            <v>8.1.41</v>
          </cell>
          <cell r="D777" t="str">
            <v>28.05.04</v>
          </cell>
          <cell r="E777" t="str">
            <v>Defensa -maleável duplo - implantação</v>
          </cell>
          <cell r="F777" t="str">
            <v>m</v>
          </cell>
        </row>
        <row r="778">
          <cell r="B778" t="str">
            <v>8.1.42</v>
          </cell>
          <cell r="D778" t="str">
            <v>28.05.05</v>
          </cell>
          <cell r="E778" t="str">
            <v xml:space="preserve">Defensa -semi-maleável simples - fornecim. </v>
          </cell>
          <cell r="F778" t="str">
            <v>m</v>
          </cell>
        </row>
        <row r="779">
          <cell r="B779" t="str">
            <v>8.1.43</v>
          </cell>
          <cell r="D779" t="str">
            <v>28.05.06</v>
          </cell>
          <cell r="E779" t="str">
            <v xml:space="preserve">Defensa -semi-maleável simples - instalação </v>
          </cell>
          <cell r="F779" t="str">
            <v>m</v>
          </cell>
        </row>
        <row r="780">
          <cell r="B780" t="str">
            <v>8.1.44</v>
          </cell>
          <cell r="D780" t="str">
            <v>28.06.01</v>
          </cell>
          <cell r="E780" t="str">
            <v xml:space="preserve">G.c.intransponível tipo I - des. 5289 </v>
          </cell>
          <cell r="F780" t="str">
            <v>m</v>
          </cell>
        </row>
        <row r="781">
          <cell r="B781" t="str">
            <v>8.1.45</v>
          </cell>
          <cell r="D781" t="str">
            <v>28.06.02</v>
          </cell>
          <cell r="E781" t="str">
            <v xml:space="preserve">G.c.intransponível tipo II - des. 5307 </v>
          </cell>
          <cell r="F781" t="str">
            <v>m</v>
          </cell>
        </row>
        <row r="782">
          <cell r="B782" t="str">
            <v>8.1.46</v>
          </cell>
          <cell r="D782" t="str">
            <v>28.06.03</v>
          </cell>
          <cell r="E782" t="str">
            <v>G.c.de conc. pré passarela - des. 5370</v>
          </cell>
          <cell r="F782" t="str">
            <v>m</v>
          </cell>
        </row>
        <row r="783">
          <cell r="B783" t="str">
            <v>8.1.47</v>
          </cell>
          <cell r="D783" t="str">
            <v>28.06.04</v>
          </cell>
          <cell r="E783" t="str">
            <v xml:space="preserve">Barreira de segurança tipo New Jersey - des. 5396 </v>
          </cell>
          <cell r="F783" t="str">
            <v>m</v>
          </cell>
        </row>
        <row r="784">
          <cell r="B784" t="str">
            <v>8.1.48</v>
          </cell>
          <cell r="D784" t="str">
            <v>28.06.05</v>
          </cell>
          <cell r="E784" t="str">
            <v xml:space="preserve">Barreira double face New Jersey des 5514 </v>
          </cell>
          <cell r="F784" t="str">
            <v>m</v>
          </cell>
        </row>
        <row r="785">
          <cell r="B785" t="str">
            <v>8.1.49</v>
          </cell>
          <cell r="D785" t="str">
            <v>28.06.06</v>
          </cell>
          <cell r="E785" t="str">
            <v xml:space="preserve">Barreira double face New Jersey O.A.E.des 5464 </v>
          </cell>
          <cell r="F785" t="str">
            <v>m</v>
          </cell>
        </row>
        <row r="786">
          <cell r="B786" t="str">
            <v>8.1.50</v>
          </cell>
          <cell r="D786" t="str">
            <v>28.06.07</v>
          </cell>
          <cell r="E786" t="str">
            <v xml:space="preserve">Barreira double face New Jersey des 5465 </v>
          </cell>
          <cell r="F786" t="str">
            <v>m</v>
          </cell>
        </row>
        <row r="787">
          <cell r="B787" t="str">
            <v>8.1.51</v>
          </cell>
          <cell r="D787" t="str">
            <v>28.06.08</v>
          </cell>
          <cell r="E787" t="str">
            <v xml:space="preserve">Barreira com passeio p/ O.A.E. - des 5397 </v>
          </cell>
          <cell r="F787" t="str">
            <v>m</v>
          </cell>
        </row>
        <row r="788">
          <cell r="B788" t="str">
            <v>8.1.52</v>
          </cell>
          <cell r="D788" t="str">
            <v>28.06.09</v>
          </cell>
          <cell r="E788" t="str">
            <v xml:space="preserve">Barreira New-Jersey extrudada </v>
          </cell>
          <cell r="F788" t="str">
            <v>m</v>
          </cell>
        </row>
        <row r="789">
          <cell r="B789" t="str">
            <v>8.1.53</v>
          </cell>
          <cell r="D789" t="str">
            <v>28.06.10</v>
          </cell>
          <cell r="E789" t="str">
            <v xml:space="preserve">Suporte madeira tratada 0,10 x 0,10m </v>
          </cell>
          <cell r="F789" t="str">
            <v>m</v>
          </cell>
        </row>
        <row r="790">
          <cell r="B790" t="str">
            <v>8.1.54</v>
          </cell>
          <cell r="D790" t="str">
            <v>28.06.11</v>
          </cell>
          <cell r="E790" t="str">
            <v xml:space="preserve">Suporte de perfil metálico galvanizado </v>
          </cell>
          <cell r="F790" t="str">
            <v>kg</v>
          </cell>
        </row>
        <row r="791">
          <cell r="B791" t="str">
            <v>8.1.55</v>
          </cell>
          <cell r="D791" t="str">
            <v>28.06.12</v>
          </cell>
          <cell r="E791" t="str">
            <v xml:space="preserve">Suporte de tubo galvanizado d= 2 1/2" </v>
          </cell>
          <cell r="F791" t="str">
            <v>m</v>
          </cell>
        </row>
        <row r="792">
          <cell r="B792" t="str">
            <v>8.1.56</v>
          </cell>
          <cell r="D792" t="str">
            <v>28.07.01</v>
          </cell>
          <cell r="E792" t="str">
            <v xml:space="preserve">Broca de concreto armado D=20,00cm </v>
          </cell>
          <cell r="F792" t="str">
            <v>m</v>
          </cell>
        </row>
        <row r="793">
          <cell r="B793" t="str">
            <v>8.1.57</v>
          </cell>
          <cell r="D793" t="str">
            <v>28.07.02</v>
          </cell>
          <cell r="E793" t="str">
            <v xml:space="preserve">Broca de concreto armado D=25,00cm </v>
          </cell>
          <cell r="F793" t="str">
            <v>m</v>
          </cell>
        </row>
        <row r="794">
          <cell r="B794" t="str">
            <v>8.1.58</v>
          </cell>
          <cell r="D794" t="str">
            <v>28.07.03</v>
          </cell>
          <cell r="E794" t="str">
            <v>Broca de concreto armado D=15,00cm</v>
          </cell>
          <cell r="F794" t="str">
            <v>m</v>
          </cell>
        </row>
        <row r="795">
          <cell r="B795" t="str">
            <v>8.1.59</v>
          </cell>
          <cell r="D795" t="str">
            <v>28.07.04</v>
          </cell>
          <cell r="E795" t="str">
            <v xml:space="preserve">Placa institucional </v>
          </cell>
          <cell r="F795" t="str">
            <v>un</v>
          </cell>
        </row>
        <row r="796">
          <cell r="B796" t="str">
            <v>8.1.60</v>
          </cell>
          <cell r="D796" t="str">
            <v>28.07.05</v>
          </cell>
          <cell r="E796" t="str">
            <v xml:space="preserve">Manut placa instit. </v>
          </cell>
          <cell r="F796" t="str">
            <v>manut x mês</v>
          </cell>
        </row>
        <row r="798">
          <cell r="B798" t="str">
            <v>Cód. Colinas</v>
          </cell>
          <cell r="D798" t="str">
            <v>Código</v>
          </cell>
          <cell r="E798" t="str">
            <v>Serviços</v>
          </cell>
          <cell r="F798" t="str">
            <v>Unid.</v>
          </cell>
        </row>
        <row r="801">
          <cell r="D801" t="str">
            <v>FASE 30 - SERVIÇO DE PROTEÇÂO AO MEIO AMBIENTE</v>
          </cell>
        </row>
        <row r="802">
          <cell r="B802" t="str">
            <v>9.1.1</v>
          </cell>
          <cell r="D802" t="str">
            <v>30.01.01</v>
          </cell>
          <cell r="E802" t="str">
            <v>Grama placa s/adubo</v>
          </cell>
          <cell r="F802" t="str">
            <v>m²</v>
          </cell>
        </row>
        <row r="803">
          <cell r="B803" t="str">
            <v>9.1.2</v>
          </cell>
          <cell r="D803" t="str">
            <v>30.01.02</v>
          </cell>
          <cell r="E803" t="str">
            <v>Grama placa c/adubo</v>
          </cell>
          <cell r="F803" t="str">
            <v>m²</v>
          </cell>
        </row>
        <row r="804">
          <cell r="B804" t="str">
            <v>9.1.3</v>
          </cell>
          <cell r="D804" t="str">
            <v>30.01.03</v>
          </cell>
          <cell r="E804" t="str">
            <v>Grama muda s/adubo</v>
          </cell>
          <cell r="F804" t="str">
            <v>m²</v>
          </cell>
        </row>
        <row r="805">
          <cell r="B805" t="str">
            <v>9.1.4</v>
          </cell>
          <cell r="D805" t="str">
            <v>30.01.04</v>
          </cell>
          <cell r="E805" t="str">
            <v>Grama muda c/adubo</v>
          </cell>
          <cell r="F805" t="str">
            <v>m²</v>
          </cell>
        </row>
        <row r="806">
          <cell r="B806" t="str">
            <v>9.1.5</v>
          </cell>
          <cell r="D806" t="str">
            <v>30.01.05</v>
          </cell>
          <cell r="E806" t="str">
            <v>Plant. Semen. s/adubo</v>
          </cell>
          <cell r="F806" t="str">
            <v>m²</v>
          </cell>
        </row>
        <row r="807">
          <cell r="B807" t="str">
            <v>9.1.6</v>
          </cell>
          <cell r="D807" t="str">
            <v>30.01.06</v>
          </cell>
          <cell r="E807" t="str">
            <v>Plant. Semen. c/adubo</v>
          </cell>
          <cell r="F807" t="str">
            <v>m²</v>
          </cell>
        </row>
        <row r="808">
          <cell r="B808" t="str">
            <v>9.1.7</v>
          </cell>
          <cell r="D808" t="str">
            <v>30.01.07</v>
          </cell>
          <cell r="E808" t="str">
            <v>Hidrossemeadura</v>
          </cell>
          <cell r="F808" t="str">
            <v>m²</v>
          </cell>
        </row>
        <row r="809">
          <cell r="B809" t="str">
            <v>9.1.8</v>
          </cell>
          <cell r="D809" t="str">
            <v>30.01.08</v>
          </cell>
          <cell r="E809" t="str">
            <v>Irrig. Revest. Vegetal</v>
          </cell>
          <cell r="F809" t="str">
            <v>m²</v>
          </cell>
        </row>
        <row r="810">
          <cell r="B810" t="str">
            <v>9.1.9</v>
          </cell>
          <cell r="D810" t="str">
            <v>30.01.21</v>
          </cell>
          <cell r="E810" t="str">
            <v xml:space="preserve">Plantio de arbustos </v>
          </cell>
          <cell r="F810" t="str">
            <v>un</v>
          </cell>
        </row>
        <row r="811">
          <cell r="B811" t="str">
            <v>9.1.10</v>
          </cell>
          <cell r="D811" t="str">
            <v>30.01.22</v>
          </cell>
          <cell r="E811" t="str">
            <v>Plantio de arvores</v>
          </cell>
          <cell r="F811" t="str">
            <v>un</v>
          </cell>
        </row>
        <row r="812">
          <cell r="B812" t="str">
            <v>9.1.11</v>
          </cell>
          <cell r="D812" t="str">
            <v>30.01.30</v>
          </cell>
          <cell r="E812" t="str">
            <v xml:space="preserve">Plant gram sem c adu. </v>
          </cell>
          <cell r="F812" t="str">
            <v>m²</v>
          </cell>
        </row>
        <row r="813">
          <cell r="B813" t="str">
            <v>9.1.12</v>
          </cell>
          <cell r="D813" t="str">
            <v>30.02.02</v>
          </cell>
          <cell r="E813" t="str">
            <v xml:space="preserve">Alambrado com tela de arame galv., mourao de conc, </v>
          </cell>
          <cell r="F813" t="str">
            <v>m²</v>
          </cell>
        </row>
        <row r="815">
          <cell r="B815" t="str">
            <v>Cód. Colinas</v>
          </cell>
          <cell r="D815" t="str">
            <v>Código</v>
          </cell>
          <cell r="E815" t="str">
            <v>Serviços</v>
          </cell>
          <cell r="F815" t="str">
            <v>Unid.</v>
          </cell>
        </row>
        <row r="818">
          <cell r="D818" t="str">
            <v>FASE 31 - CONSERVAÇÃO DE ROTINA</v>
          </cell>
        </row>
        <row r="819">
          <cell r="B819" t="str">
            <v>10.1.1</v>
          </cell>
          <cell r="D819" t="str">
            <v>31.01.01</v>
          </cell>
          <cell r="E819" t="str">
            <v>Remendo pre-mist. Quente</v>
          </cell>
          <cell r="F819" t="str">
            <v>m³</v>
          </cell>
        </row>
        <row r="820">
          <cell r="B820" t="str">
            <v>10.1.2</v>
          </cell>
          <cell r="D820" t="str">
            <v>31.01.02</v>
          </cell>
          <cell r="E820" t="str">
            <v>Remendo pre-mist. Frio</v>
          </cell>
          <cell r="F820" t="str">
            <v>m³</v>
          </cell>
        </row>
        <row r="821">
          <cell r="B821" t="str">
            <v>10.1.3</v>
          </cell>
          <cell r="D821" t="str">
            <v>31.01.03</v>
          </cell>
          <cell r="E821" t="str">
            <v>Reparo em pav. Tapa buraco</v>
          </cell>
          <cell r="F821" t="str">
            <v>m³</v>
          </cell>
        </row>
        <row r="822">
          <cell r="B822" t="str">
            <v>10.1.4</v>
          </cell>
          <cell r="D822" t="str">
            <v>31.01.04</v>
          </cell>
          <cell r="E822" t="str">
            <v>Reparo de base brita graduada</v>
          </cell>
          <cell r="F822" t="str">
            <v>m³</v>
          </cell>
        </row>
        <row r="823">
          <cell r="B823" t="str">
            <v>10.1.5</v>
          </cell>
          <cell r="D823" t="str">
            <v>31.01.05</v>
          </cell>
          <cell r="E823" t="str">
            <v>Selagem de trinca</v>
          </cell>
          <cell r="F823" t="str">
            <v>litros</v>
          </cell>
        </row>
        <row r="824">
          <cell r="B824" t="str">
            <v>10.1.6</v>
          </cell>
          <cell r="D824" t="str">
            <v>31.01.06</v>
          </cell>
          <cell r="E824" t="str">
            <v>Reparo de concreto portland</v>
          </cell>
          <cell r="F824" t="str">
            <v>m³</v>
          </cell>
        </row>
        <row r="825">
          <cell r="B825" t="str">
            <v>10.1.7</v>
          </cell>
          <cell r="D825" t="str">
            <v>31.01.07</v>
          </cell>
          <cell r="E825" t="str">
            <v xml:space="preserve">Repos. Ver. Prim. Pista </v>
          </cell>
          <cell r="F825" t="str">
            <v>m³</v>
          </cell>
        </row>
        <row r="826">
          <cell r="B826" t="str">
            <v>10.1.8</v>
          </cell>
          <cell r="D826" t="str">
            <v>31.01.08</v>
          </cell>
          <cell r="E826" t="str">
            <v>Repos. Ver. Prim. Acost.</v>
          </cell>
          <cell r="F826" t="str">
            <v>m³</v>
          </cell>
        </row>
        <row r="827">
          <cell r="B827" t="str">
            <v>10.1.9</v>
          </cell>
          <cell r="D827" t="str">
            <v>31.01.09</v>
          </cell>
          <cell r="E827" t="str">
            <v xml:space="preserve">Reconformação de plataforma </v>
          </cell>
          <cell r="F827" t="str">
            <v>km</v>
          </cell>
        </row>
        <row r="828">
          <cell r="B828" t="str">
            <v>10.1.10</v>
          </cell>
          <cell r="D828" t="str">
            <v>31.01.10</v>
          </cell>
          <cell r="E828" t="str">
            <v xml:space="preserve">Reconformação de acostamento </v>
          </cell>
          <cell r="F828" t="str">
            <v>km</v>
          </cell>
        </row>
        <row r="829">
          <cell r="B829" t="str">
            <v>10.1.11</v>
          </cell>
          <cell r="D829" t="str">
            <v>31.02.01</v>
          </cell>
          <cell r="E829" t="str">
            <v>Plantio de grama em placa sem adubo</v>
          </cell>
          <cell r="F829" t="str">
            <v>m²</v>
          </cell>
        </row>
        <row r="830">
          <cell r="B830" t="str">
            <v>10.1.12</v>
          </cell>
          <cell r="D830" t="str">
            <v>31.02.02</v>
          </cell>
          <cell r="E830" t="str">
            <v>Plantio de grama em placa com adubo</v>
          </cell>
          <cell r="F830" t="str">
            <v>m²</v>
          </cell>
        </row>
        <row r="831">
          <cell r="B831" t="str">
            <v>10.1.13</v>
          </cell>
          <cell r="D831" t="str">
            <v>31.02.03</v>
          </cell>
          <cell r="E831" t="str">
            <v>Roçada manual</v>
          </cell>
          <cell r="F831" t="str">
            <v>ha</v>
          </cell>
        </row>
        <row r="832">
          <cell r="B832" t="str">
            <v>10.1.14</v>
          </cell>
          <cell r="D832" t="str">
            <v>31.02.04</v>
          </cell>
          <cell r="E832" t="str">
            <v xml:space="preserve">Roçada mecânica </v>
          </cell>
          <cell r="F832" t="str">
            <v>ha</v>
          </cell>
        </row>
        <row r="833">
          <cell r="B833" t="str">
            <v>10.1.15</v>
          </cell>
          <cell r="D833" t="str">
            <v>31.02.05</v>
          </cell>
          <cell r="E833" t="str">
            <v>Capina manual</v>
          </cell>
          <cell r="F833" t="str">
            <v>ha</v>
          </cell>
        </row>
        <row r="834">
          <cell r="B834" t="str">
            <v>10.1.16</v>
          </cell>
          <cell r="D834" t="str">
            <v>31.02.06</v>
          </cell>
          <cell r="E834" t="str">
            <v>Capina química</v>
          </cell>
          <cell r="F834" t="str">
            <v>m²</v>
          </cell>
        </row>
        <row r="835">
          <cell r="B835" t="str">
            <v>10.1.17</v>
          </cell>
          <cell r="D835" t="str">
            <v>31.02.07</v>
          </cell>
          <cell r="E835" t="str">
            <v>Conservação manual de aceiro</v>
          </cell>
          <cell r="F835" t="str">
            <v>ha</v>
          </cell>
        </row>
        <row r="836">
          <cell r="B836" t="str">
            <v>10.1.18</v>
          </cell>
          <cell r="D836" t="str">
            <v>31.02.08</v>
          </cell>
          <cell r="E836" t="str">
            <v>Despraguejamento manual de gramado</v>
          </cell>
          <cell r="F836" t="str">
            <v>ha</v>
          </cell>
        </row>
        <row r="837">
          <cell r="B837" t="str">
            <v>10.1.19</v>
          </cell>
          <cell r="D837" t="str">
            <v>31.02.09</v>
          </cell>
          <cell r="E837" t="str">
            <v>Remoção lixo entulho</v>
          </cell>
          <cell r="F837" t="str">
            <v>equipexh</v>
          </cell>
        </row>
        <row r="838">
          <cell r="B838" t="str">
            <v>10.1.20</v>
          </cell>
          <cell r="D838" t="str">
            <v>31.03.01</v>
          </cell>
          <cell r="E838" t="str">
            <v>Reparo total de cerca</v>
          </cell>
          <cell r="F838" t="str">
            <v>m</v>
          </cell>
        </row>
        <row r="839">
          <cell r="B839" t="str">
            <v>10.1.21</v>
          </cell>
          <cell r="D839" t="str">
            <v>31.03.02</v>
          </cell>
          <cell r="E839" t="str">
            <v>Reparo parcial de cerca - mourão</v>
          </cell>
          <cell r="F839" t="str">
            <v>m</v>
          </cell>
        </row>
        <row r="840">
          <cell r="B840" t="str">
            <v>10.1.22</v>
          </cell>
          <cell r="D840" t="str">
            <v>31.03.03</v>
          </cell>
          <cell r="E840" t="str">
            <v>Reparo parcial de cerca - arame</v>
          </cell>
          <cell r="F840" t="str">
            <v>m</v>
          </cell>
        </row>
        <row r="841">
          <cell r="B841" t="str">
            <v>10.1.23</v>
          </cell>
          <cell r="D841" t="str">
            <v>31.04.01</v>
          </cell>
          <cell r="E841" t="str">
            <v>Recomposição manual de aterro</v>
          </cell>
          <cell r="F841" t="str">
            <v>m³</v>
          </cell>
        </row>
        <row r="842">
          <cell r="B842" t="str">
            <v>10.1.24</v>
          </cell>
          <cell r="D842" t="str">
            <v>31.04.02</v>
          </cell>
          <cell r="E842" t="str">
            <v>Recomposição mecânica de aterro</v>
          </cell>
          <cell r="F842" t="str">
            <v>m³</v>
          </cell>
        </row>
        <row r="843">
          <cell r="B843" t="str">
            <v>10.1.25</v>
          </cell>
          <cell r="D843" t="str">
            <v>31.04.03</v>
          </cell>
          <cell r="E843" t="str">
            <v xml:space="preserve">Remoção manual de barreira </v>
          </cell>
          <cell r="F843" t="str">
            <v>m³</v>
          </cell>
        </row>
        <row r="844">
          <cell r="B844" t="str">
            <v>10.1.26</v>
          </cell>
          <cell r="D844" t="str">
            <v>31.04.04</v>
          </cell>
          <cell r="E844" t="str">
            <v>Remoção mecânica de barreira</v>
          </cell>
          <cell r="F844" t="str">
            <v>m³</v>
          </cell>
        </row>
        <row r="845">
          <cell r="B845" t="str">
            <v>10.1.27</v>
          </cell>
          <cell r="D845" t="str">
            <v>31.05.01</v>
          </cell>
          <cell r="E845" t="str">
            <v>Limpeza de drenagem da plataforma</v>
          </cell>
          <cell r="F845" t="str">
            <v>m</v>
          </cell>
        </row>
        <row r="846">
          <cell r="B846" t="str">
            <v>10.1.28</v>
          </cell>
          <cell r="D846" t="str">
            <v>31.05.02</v>
          </cell>
          <cell r="E846" t="str">
            <v>Limpeza de drenagem fora da plataforma</v>
          </cell>
          <cell r="F846" t="str">
            <v>m</v>
          </cell>
        </row>
        <row r="847">
          <cell r="B847" t="str">
            <v>10.1.29</v>
          </cell>
          <cell r="D847" t="str">
            <v>31.05.03</v>
          </cell>
          <cell r="E847" t="str">
            <v>Limpeza de bueiros diametro até 60cm</v>
          </cell>
          <cell r="F847" t="str">
            <v>m</v>
          </cell>
        </row>
        <row r="848">
          <cell r="B848" t="str">
            <v>10.1.30</v>
          </cell>
          <cell r="D848" t="str">
            <v>31.05.04</v>
          </cell>
          <cell r="E848" t="str">
            <v>Limpeza de bueiros diametro até 80cm</v>
          </cell>
          <cell r="F848" t="str">
            <v>m</v>
          </cell>
        </row>
        <row r="849">
          <cell r="B849" t="str">
            <v>10.1.31</v>
          </cell>
          <cell r="D849" t="str">
            <v>31.05.05</v>
          </cell>
          <cell r="E849" t="str">
            <v>Limpeza de bueiros diametro até 100cm</v>
          </cell>
          <cell r="F849" t="str">
            <v>m</v>
          </cell>
        </row>
        <row r="850">
          <cell r="B850" t="str">
            <v>10.1.32</v>
          </cell>
          <cell r="D850" t="str">
            <v>31.05.06</v>
          </cell>
          <cell r="E850" t="str">
            <v>Limpeza de bueiros diametro até 120cm</v>
          </cell>
          <cell r="F850" t="str">
            <v>m</v>
          </cell>
        </row>
        <row r="851">
          <cell r="B851" t="str">
            <v>10.1.33</v>
          </cell>
          <cell r="D851" t="str">
            <v>31.05.07</v>
          </cell>
          <cell r="E851" t="str">
            <v>Limpeza de bueiros diametro até 150cm</v>
          </cell>
          <cell r="F851" t="str">
            <v>m</v>
          </cell>
        </row>
        <row r="852">
          <cell r="B852" t="str">
            <v>10.1.34</v>
          </cell>
          <cell r="D852" t="str">
            <v>31.05.08</v>
          </cell>
          <cell r="E852" t="str">
            <v>Limpeza de galeria</v>
          </cell>
          <cell r="F852" t="str">
            <v>m</v>
          </cell>
        </row>
        <row r="853">
          <cell r="B853" t="str">
            <v>10.1.35</v>
          </cell>
          <cell r="D853" t="str">
            <v>31.05.09</v>
          </cell>
          <cell r="E853" t="str">
            <v>Reparo drenagem superficial de concreto</v>
          </cell>
          <cell r="F853" t="str">
            <v>m³</v>
          </cell>
        </row>
        <row r="854">
          <cell r="B854" t="str">
            <v>10.1.36</v>
          </cell>
          <cell r="D854" t="str">
            <v>31.05.10</v>
          </cell>
          <cell r="E854" t="str">
            <v>Demolição de concreto simples</v>
          </cell>
          <cell r="F854" t="str">
            <v>m³</v>
          </cell>
        </row>
        <row r="855">
          <cell r="B855" t="str">
            <v>10.1.37</v>
          </cell>
          <cell r="D855" t="str">
            <v>31.05.11</v>
          </cell>
          <cell r="E855" t="str">
            <v xml:space="preserve">Demolição de concreto Armado </v>
          </cell>
          <cell r="F855" t="str">
            <v>m³</v>
          </cell>
        </row>
        <row r="856">
          <cell r="B856" t="str">
            <v>10.1.38</v>
          </cell>
          <cell r="D856" t="str">
            <v>31.05.12</v>
          </cell>
          <cell r="E856" t="str">
            <v>Demolição e retirada de guarda-corpo</v>
          </cell>
          <cell r="F856" t="str">
            <v>m³</v>
          </cell>
        </row>
        <row r="857">
          <cell r="B857" t="str">
            <v>10.1.39</v>
          </cell>
          <cell r="D857" t="str">
            <v>31.06.01</v>
          </cell>
          <cell r="E857" t="str">
            <v>Limpeza de placa</v>
          </cell>
          <cell r="F857" t="str">
            <v>m²</v>
          </cell>
        </row>
        <row r="858">
          <cell r="B858" t="str">
            <v>10.1.40</v>
          </cell>
          <cell r="D858" t="str">
            <v>31.06.02</v>
          </cell>
          <cell r="E858" t="str">
            <v>Substituição de placa</v>
          </cell>
          <cell r="F858" t="str">
            <v>m²</v>
          </cell>
        </row>
        <row r="859">
          <cell r="B859" t="str">
            <v>10.1.41</v>
          </cell>
          <cell r="D859" t="str">
            <v>31.06.03</v>
          </cell>
          <cell r="E859" t="str">
            <v>Fornec. de placa de aco FP+GT</v>
          </cell>
          <cell r="F859" t="str">
            <v>m²</v>
          </cell>
        </row>
        <row r="860">
          <cell r="B860" t="str">
            <v>10.1.42</v>
          </cell>
          <cell r="D860" t="str">
            <v>31.06.05</v>
          </cell>
          <cell r="E860" t="str">
            <v>Placa de alumínio GT+GT</v>
          </cell>
          <cell r="F860" t="str">
            <v>m²</v>
          </cell>
        </row>
        <row r="861">
          <cell r="B861" t="str">
            <v>10.1.43</v>
          </cell>
          <cell r="D861" t="str">
            <v>31.06.06</v>
          </cell>
          <cell r="E861" t="str">
            <v>Suporte madeira tratada 0,10 x 0,10m</v>
          </cell>
          <cell r="F861" t="str">
            <v>m</v>
          </cell>
        </row>
        <row r="862">
          <cell r="B862" t="str">
            <v>10.1.44</v>
          </cell>
          <cell r="D862" t="str">
            <v>31.06.07</v>
          </cell>
          <cell r="E862" t="str">
            <v>Suporte de perfil metálico galvanizado</v>
          </cell>
          <cell r="F862" t="str">
            <v>kg</v>
          </cell>
        </row>
        <row r="863">
          <cell r="B863" t="str">
            <v>10.1.45</v>
          </cell>
          <cell r="D863" t="str">
            <v>31.06.08</v>
          </cell>
          <cell r="E863" t="str">
            <v>Suporte de tubo galvanizado d=2 1/2"</v>
          </cell>
          <cell r="F863" t="str">
            <v>m</v>
          </cell>
        </row>
        <row r="864">
          <cell r="B864" t="str">
            <v>10.1.46</v>
          </cell>
          <cell r="D864" t="str">
            <v>31.06.09</v>
          </cell>
          <cell r="E864" t="str">
            <v>Limpeza tacha refletiva mono/bidirecional</v>
          </cell>
          <cell r="F864" t="str">
            <v>un</v>
          </cell>
        </row>
        <row r="865">
          <cell r="B865" t="str">
            <v>10.1.47</v>
          </cell>
          <cell r="D865" t="str">
            <v>31.06.10</v>
          </cell>
          <cell r="E865" t="str">
            <v>Pintura de caiação 2 demãos</v>
          </cell>
          <cell r="F865" t="str">
            <v>m²</v>
          </cell>
        </row>
        <row r="866">
          <cell r="B866" t="str">
            <v>10.1.48</v>
          </cell>
          <cell r="D866" t="str">
            <v>31.07.01</v>
          </cell>
          <cell r="E866" t="str">
            <v>Substituição de defensa semi-maleável sem mat.</v>
          </cell>
          <cell r="F866" t="str">
            <v>m</v>
          </cell>
        </row>
        <row r="867">
          <cell r="B867" t="str">
            <v>10.1.49</v>
          </cell>
          <cell r="D867" t="str">
            <v>31.07.02</v>
          </cell>
          <cell r="E867" t="str">
            <v>Defensa semi-maleável - fornecimento</v>
          </cell>
          <cell r="F867" t="str">
            <v>m</v>
          </cell>
        </row>
        <row r="868">
          <cell r="B868" t="str">
            <v>10.1.50</v>
          </cell>
          <cell r="D868" t="str">
            <v>31.07.03</v>
          </cell>
          <cell r="E868" t="str">
            <v>Defensa semi-maleável - Instalação</v>
          </cell>
          <cell r="F868" t="str">
            <v>m</v>
          </cell>
        </row>
        <row r="869">
          <cell r="B869" t="str">
            <v>10.1.51</v>
          </cell>
          <cell r="D869" t="str">
            <v>31.07.04</v>
          </cell>
          <cell r="E869" t="str">
            <v>Reparo de guarda corpo metálico</v>
          </cell>
          <cell r="F869" t="str">
            <v>m²</v>
          </cell>
        </row>
        <row r="870">
          <cell r="B870" t="str">
            <v>10.1.52</v>
          </cell>
          <cell r="D870" t="str">
            <v>31.08.01</v>
          </cell>
          <cell r="E870" t="str">
            <v>Limpeza superficial concreto</v>
          </cell>
          <cell r="F870" t="str">
            <v>m²</v>
          </cell>
        </row>
        <row r="871">
          <cell r="B871" t="str">
            <v>10.1.53</v>
          </cell>
          <cell r="D871" t="str">
            <v>31.08.02</v>
          </cell>
          <cell r="E871" t="str">
            <v>Alvenaria de 1 tijolo</v>
          </cell>
          <cell r="F871" t="str">
            <v>m³</v>
          </cell>
        </row>
        <row r="872">
          <cell r="B872" t="str">
            <v>10.1.54</v>
          </cell>
          <cell r="D872" t="str">
            <v>31.08.03</v>
          </cell>
          <cell r="E872" t="str">
            <v xml:space="preserve">Recolhimento de animais </v>
          </cell>
          <cell r="F872" t="str">
            <v>equipexhora</v>
          </cell>
        </row>
        <row r="873">
          <cell r="B873" t="str">
            <v>10.1.55</v>
          </cell>
          <cell r="D873" t="str">
            <v>31.08.07</v>
          </cell>
          <cell r="E873" t="str">
            <v>Equipe para serviços conservação</v>
          </cell>
          <cell r="F873" t="str">
            <v>equipexdia</v>
          </cell>
        </row>
        <row r="874">
          <cell r="B874" t="str">
            <v>10.1.56</v>
          </cell>
          <cell r="D874" t="str">
            <v>31.08.08</v>
          </cell>
          <cell r="E874" t="str">
            <v>Transporte de pessoal</v>
          </cell>
          <cell r="F874" t="str">
            <v>km</v>
          </cell>
        </row>
        <row r="875">
          <cell r="B875" t="str">
            <v>10.1.57</v>
          </cell>
          <cell r="D875" t="str">
            <v>31.08.09</v>
          </cell>
          <cell r="E875" t="str">
            <v>Pintura latex acrílica</v>
          </cell>
          <cell r="F875" t="str">
            <v>m²</v>
          </cell>
        </row>
        <row r="876">
          <cell r="B876" t="str">
            <v>10.1.58</v>
          </cell>
          <cell r="D876" t="str">
            <v>31.09.01</v>
          </cell>
          <cell r="E876" t="str">
            <v>Guia concreto Fck 15 Mpa</v>
          </cell>
          <cell r="F876" t="str">
            <v>m³</v>
          </cell>
        </row>
        <row r="877">
          <cell r="B877" t="str">
            <v>10.1.59</v>
          </cell>
          <cell r="D877" t="str">
            <v>31.09.02</v>
          </cell>
          <cell r="E877" t="str">
            <v>Sarjeta concreto Fck 15 Mpa</v>
          </cell>
          <cell r="F877" t="str">
            <v>m³</v>
          </cell>
        </row>
        <row r="879">
          <cell r="B879" t="str">
            <v>Cód. Colinas</v>
          </cell>
          <cell r="D879" t="str">
            <v>Código</v>
          </cell>
          <cell r="E879" t="str">
            <v>Serviços</v>
          </cell>
          <cell r="F879" t="str">
            <v>Unid.</v>
          </cell>
        </row>
        <row r="882">
          <cell r="D882" t="str">
            <v>FASE 32 - CONSERVAÇÃO ESPECIAL</v>
          </cell>
        </row>
        <row r="883">
          <cell r="B883" t="str">
            <v>11.1.1</v>
          </cell>
          <cell r="D883" t="str">
            <v>32.01.01</v>
          </cell>
          <cell r="E883" t="str">
            <v>Reforço de sub-leito - Escavação</v>
          </cell>
          <cell r="F883" t="str">
            <v>m³</v>
          </cell>
        </row>
        <row r="884">
          <cell r="B884" t="str">
            <v>11.1.2</v>
          </cell>
          <cell r="D884" t="str">
            <v>32.01.02</v>
          </cell>
          <cell r="E884" t="str">
            <v>Reforço de sub-leito - compactação</v>
          </cell>
          <cell r="F884" t="str">
            <v>m³</v>
          </cell>
        </row>
        <row r="885">
          <cell r="B885" t="str">
            <v>11.1.3</v>
          </cell>
          <cell r="D885" t="str">
            <v>32.01.03</v>
          </cell>
          <cell r="E885" t="str">
            <v xml:space="preserve">Preparo e melhoramento sub-leito </v>
          </cell>
          <cell r="F885" t="str">
            <v>m²</v>
          </cell>
        </row>
        <row r="886">
          <cell r="B886" t="str">
            <v>11.1.4</v>
          </cell>
          <cell r="D886" t="str">
            <v>32.01.05</v>
          </cell>
          <cell r="E886" t="str">
            <v>Sub-base ou base brita grad. simples</v>
          </cell>
          <cell r="F886" t="str">
            <v>m³</v>
          </cell>
        </row>
        <row r="887">
          <cell r="B887" t="str">
            <v>11.1.5</v>
          </cell>
          <cell r="D887" t="str">
            <v>32.01.06</v>
          </cell>
          <cell r="E887" t="str">
            <v>Imprimadura bet. impermeabilizante</v>
          </cell>
          <cell r="F887" t="str">
            <v>m²</v>
          </cell>
        </row>
        <row r="888">
          <cell r="B888" t="str">
            <v>11.1.6</v>
          </cell>
          <cell r="D888" t="str">
            <v>32.01.07</v>
          </cell>
          <cell r="E888" t="str">
            <v>Imprimadura betuminosa ligante</v>
          </cell>
          <cell r="F888" t="str">
            <v>m²</v>
          </cell>
        </row>
        <row r="889">
          <cell r="B889" t="str">
            <v>11.1.7</v>
          </cell>
          <cell r="D889" t="str">
            <v>32.01.08</v>
          </cell>
          <cell r="E889" t="str">
            <v>Tratamento superf. c/ lama asfáltica</v>
          </cell>
          <cell r="F889" t="str">
            <v>m²</v>
          </cell>
        </row>
        <row r="890">
          <cell r="B890" t="str">
            <v>11.1.8</v>
          </cell>
          <cell r="D890" t="str">
            <v>32.01.09</v>
          </cell>
          <cell r="E890" t="str">
            <v>Camada de lama asfáltica grossa</v>
          </cell>
          <cell r="F890" t="str">
            <v>m²</v>
          </cell>
        </row>
        <row r="891">
          <cell r="B891" t="str">
            <v>11.1.9</v>
          </cell>
          <cell r="D891" t="str">
            <v>32.01.10.01</v>
          </cell>
          <cell r="E891" t="str">
            <v>Camada de rolamento CBUQ - panos s/DOP</v>
          </cell>
          <cell r="F891" t="str">
            <v>m³</v>
          </cell>
        </row>
        <row r="892">
          <cell r="B892" t="str">
            <v>11.1.10</v>
          </cell>
          <cell r="D892" t="str">
            <v>32.01.11</v>
          </cell>
          <cell r="E892" t="str">
            <v>Camada Base/regularização de pré mist. A frio</v>
          </cell>
          <cell r="F892" t="str">
            <v>m³</v>
          </cell>
        </row>
        <row r="893">
          <cell r="B893" t="str">
            <v>11.1.11</v>
          </cell>
          <cell r="D893" t="str">
            <v>32.01.12</v>
          </cell>
          <cell r="E893" t="str">
            <v>Capa selante Betuminosa</v>
          </cell>
          <cell r="F893" t="str">
            <v>m²</v>
          </cell>
        </row>
        <row r="894">
          <cell r="B894" t="str">
            <v>11.1.12</v>
          </cell>
          <cell r="D894" t="str">
            <v>32.01.13</v>
          </cell>
          <cell r="E894" t="str">
            <v>Fresagem Pavimento</v>
          </cell>
          <cell r="F894" t="str">
            <v>m³</v>
          </cell>
        </row>
        <row r="895">
          <cell r="B895" t="str">
            <v>11.1.13</v>
          </cell>
          <cell r="D895" t="str">
            <v>32.01.14</v>
          </cell>
          <cell r="E895" t="str">
            <v>Imprimadura bet. auxiliar de ligação</v>
          </cell>
          <cell r="F895" t="str">
            <v>m²</v>
          </cell>
        </row>
        <row r="896">
          <cell r="B896" t="str">
            <v>11.1.14</v>
          </cell>
          <cell r="D896" t="str">
            <v>32.01.17</v>
          </cell>
          <cell r="E896" t="str">
            <v>Remoção Camada de rolamento</v>
          </cell>
          <cell r="F896" t="str">
            <v>m³</v>
          </cell>
        </row>
        <row r="897">
          <cell r="B897" t="str">
            <v>11.1.15</v>
          </cell>
          <cell r="D897" t="str">
            <v>32.01.18</v>
          </cell>
          <cell r="E897" t="str">
            <v>Tratamento superficial duplo</v>
          </cell>
          <cell r="F897" t="str">
            <v>m³</v>
          </cell>
        </row>
        <row r="898">
          <cell r="B898" t="str">
            <v>11.1.16</v>
          </cell>
          <cell r="D898" t="str">
            <v>32.01.19</v>
          </cell>
          <cell r="E898" t="str">
            <v>Tratamento superficial triplo</v>
          </cell>
          <cell r="F898" t="str">
            <v>m³</v>
          </cell>
        </row>
        <row r="899">
          <cell r="B899" t="str">
            <v>11.1.17</v>
          </cell>
          <cell r="D899" t="str">
            <v>32.02.01</v>
          </cell>
          <cell r="E899" t="str">
            <v xml:space="preserve">Escavação manual de 1ª/2ª categoria </v>
          </cell>
          <cell r="F899" t="str">
            <v>m³</v>
          </cell>
        </row>
        <row r="900">
          <cell r="B900" t="str">
            <v>11.1.18</v>
          </cell>
          <cell r="D900" t="str">
            <v>32.02.01.01</v>
          </cell>
          <cell r="E900" t="str">
            <v>Escavação fund., bueiro ou dreno s/expl.até 2m</v>
          </cell>
          <cell r="F900" t="str">
            <v>m³</v>
          </cell>
        </row>
        <row r="901">
          <cell r="B901" t="str">
            <v>11.1.19</v>
          </cell>
          <cell r="D901" t="str">
            <v>32.02.01.02</v>
          </cell>
          <cell r="E901" t="str">
            <v>Acresc. p/Escav. 1,5 m prof., além 2m</v>
          </cell>
          <cell r="F901" t="str">
            <v>m³</v>
          </cell>
        </row>
        <row r="902">
          <cell r="B902" t="str">
            <v>11.1.20</v>
          </cell>
          <cell r="D902" t="str">
            <v>32.02.01.03</v>
          </cell>
          <cell r="E902" t="str">
            <v>Escavação fund., bueiro ou dreno c/expl. até 2 m</v>
          </cell>
          <cell r="F902" t="str">
            <v>m³</v>
          </cell>
        </row>
        <row r="903">
          <cell r="B903" t="str">
            <v>11.1.21</v>
          </cell>
          <cell r="D903" t="str">
            <v>32.02.01.04</v>
          </cell>
          <cell r="E903" t="str">
            <v>Acresc. p/escav. ensec.c/explos. c/ 1,5m além 3m</v>
          </cell>
          <cell r="F903" t="str">
            <v>m³</v>
          </cell>
        </row>
        <row r="904">
          <cell r="B904" t="str">
            <v>11.1.22</v>
          </cell>
          <cell r="D904" t="str">
            <v>32.02.02</v>
          </cell>
          <cell r="E904" t="str">
            <v>Compactação manual com reaterro solo local</v>
          </cell>
          <cell r="F904" t="str">
            <v>m³</v>
          </cell>
        </row>
        <row r="905">
          <cell r="B905" t="str">
            <v>11.1.23</v>
          </cell>
          <cell r="D905" t="str">
            <v>32.02.03</v>
          </cell>
          <cell r="E905" t="str">
            <v>Forma plana para concreto comum</v>
          </cell>
          <cell r="F905" t="str">
            <v>m²</v>
          </cell>
        </row>
        <row r="906">
          <cell r="B906" t="str">
            <v>11.1.24</v>
          </cell>
          <cell r="D906" t="str">
            <v>32.02.04</v>
          </cell>
          <cell r="E906" t="str">
            <v>Forma plana para concreto aparente</v>
          </cell>
          <cell r="F906" t="str">
            <v>m²</v>
          </cell>
        </row>
        <row r="907">
          <cell r="B907" t="str">
            <v>11.1.25</v>
          </cell>
          <cell r="D907" t="str">
            <v>32.02.05</v>
          </cell>
          <cell r="E907" t="str">
            <v>Forma curva para concreto comum</v>
          </cell>
          <cell r="F907" t="str">
            <v>m²</v>
          </cell>
        </row>
        <row r="908">
          <cell r="B908" t="str">
            <v>11.1.26</v>
          </cell>
          <cell r="D908" t="str">
            <v>32.02.06</v>
          </cell>
          <cell r="E908" t="str">
            <v>Forma curva para concreto aparente</v>
          </cell>
          <cell r="F908" t="str">
            <v>m²</v>
          </cell>
        </row>
        <row r="909">
          <cell r="B909" t="str">
            <v>11.1.27</v>
          </cell>
          <cell r="D909" t="str">
            <v>32.02.07</v>
          </cell>
          <cell r="E909" t="str">
            <v>Aço CA-25</v>
          </cell>
          <cell r="F909" t="str">
            <v>kg</v>
          </cell>
        </row>
        <row r="910">
          <cell r="B910" t="str">
            <v>11.1.28</v>
          </cell>
          <cell r="D910" t="str">
            <v>32.02.08</v>
          </cell>
          <cell r="E910" t="str">
            <v>Aço CA-50</v>
          </cell>
          <cell r="F910" t="str">
            <v>kg</v>
          </cell>
        </row>
        <row r="911">
          <cell r="B911" t="str">
            <v>11.1.29</v>
          </cell>
          <cell r="D911" t="str">
            <v>32.02.09</v>
          </cell>
          <cell r="E911" t="str">
            <v>Aço CA-60</v>
          </cell>
          <cell r="F911" t="str">
            <v>kg</v>
          </cell>
        </row>
        <row r="912">
          <cell r="B912" t="str">
            <v>11.1.30</v>
          </cell>
          <cell r="D912" t="str">
            <v>32.02.10</v>
          </cell>
          <cell r="E912" t="str">
            <v>Concreto Fck 10 MPa</v>
          </cell>
          <cell r="F912" t="str">
            <v>m³</v>
          </cell>
        </row>
        <row r="913">
          <cell r="B913" t="str">
            <v>11.1.31</v>
          </cell>
          <cell r="D913" t="str">
            <v>32.02.10.01</v>
          </cell>
          <cell r="E913" t="str">
            <v>Concreto Fck 12 MPa</v>
          </cell>
          <cell r="F913" t="str">
            <v>m³</v>
          </cell>
        </row>
        <row r="914">
          <cell r="B914" t="str">
            <v>11.1.32</v>
          </cell>
          <cell r="D914" t="str">
            <v>32.02.11</v>
          </cell>
          <cell r="E914" t="str">
            <v>Concreto Fck 15 MPa</v>
          </cell>
          <cell r="F914" t="str">
            <v>m³</v>
          </cell>
        </row>
        <row r="915">
          <cell r="B915" t="str">
            <v>11.1.33</v>
          </cell>
          <cell r="D915" t="str">
            <v>32.02.11.01</v>
          </cell>
          <cell r="E915" t="str">
            <v>Concreto Fck 16 MPa</v>
          </cell>
          <cell r="F915" t="str">
            <v>m³</v>
          </cell>
        </row>
        <row r="916">
          <cell r="B916" t="str">
            <v>11.1.34</v>
          </cell>
          <cell r="D916" t="str">
            <v>32.02.12</v>
          </cell>
          <cell r="E916" t="str">
            <v>Concreto Fck 18 MPa</v>
          </cell>
          <cell r="F916" t="str">
            <v>m³</v>
          </cell>
        </row>
        <row r="917">
          <cell r="B917" t="str">
            <v>11.1.35</v>
          </cell>
          <cell r="D917" t="str">
            <v>32.02.13</v>
          </cell>
          <cell r="E917" t="str">
            <v>Concreto Fck 20 MPa</v>
          </cell>
          <cell r="F917" t="str">
            <v>m³</v>
          </cell>
        </row>
        <row r="918">
          <cell r="B918" t="str">
            <v>11.1.36</v>
          </cell>
          <cell r="D918" t="str">
            <v>32.02.14</v>
          </cell>
          <cell r="E918" t="str">
            <v>Concreto Fck 25 MPa</v>
          </cell>
          <cell r="F918" t="str">
            <v>m³</v>
          </cell>
        </row>
        <row r="919">
          <cell r="B919" t="str">
            <v>11.1.37</v>
          </cell>
          <cell r="D919" t="str">
            <v>32.02.16</v>
          </cell>
          <cell r="E919" t="str">
            <v>Concreto Fck 30 MPa</v>
          </cell>
          <cell r="F919" t="str">
            <v>m³</v>
          </cell>
        </row>
        <row r="920">
          <cell r="B920" t="str">
            <v>11.1.38</v>
          </cell>
          <cell r="D920" t="str">
            <v>32.02.16.01</v>
          </cell>
          <cell r="E920" t="str">
            <v>Concreto Fck 35 Mpa</v>
          </cell>
          <cell r="F920" t="str">
            <v>m³</v>
          </cell>
        </row>
        <row r="921">
          <cell r="B921" t="str">
            <v>11.1.39</v>
          </cell>
          <cell r="D921" t="str">
            <v>32.02.16.02</v>
          </cell>
          <cell r="E921" t="str">
            <v>Concreto Fck 40 MPa</v>
          </cell>
          <cell r="F921" t="str">
            <v>m³</v>
          </cell>
        </row>
        <row r="922">
          <cell r="B922" t="str">
            <v>11.1.40</v>
          </cell>
          <cell r="D922" t="str">
            <v>32.02.17</v>
          </cell>
          <cell r="E922" t="str">
            <v>Concreto Ciclópico</v>
          </cell>
          <cell r="F922" t="str">
            <v>m³</v>
          </cell>
        </row>
        <row r="923">
          <cell r="B923" t="str">
            <v>11.1.41</v>
          </cell>
          <cell r="D923" t="str">
            <v>32.02.18</v>
          </cell>
          <cell r="E923" t="str">
            <v>Bombeamento p/conc. qualquer resist.</v>
          </cell>
          <cell r="F923" t="str">
            <v>m³</v>
          </cell>
        </row>
        <row r="924">
          <cell r="B924" t="str">
            <v>11.1.42</v>
          </cell>
          <cell r="D924" t="str">
            <v>32.02.19</v>
          </cell>
          <cell r="E924" t="str">
            <v>Enrocamento pedra arrumada</v>
          </cell>
          <cell r="F924" t="str">
            <v>m³</v>
          </cell>
        </row>
        <row r="925">
          <cell r="B925" t="str">
            <v>11.1.43</v>
          </cell>
          <cell r="D925" t="str">
            <v>32.02.20</v>
          </cell>
          <cell r="E925" t="str">
            <v>Enrocamento pedra arrumada e rejuntada</v>
          </cell>
          <cell r="F925" t="str">
            <v>m³</v>
          </cell>
        </row>
        <row r="926">
          <cell r="B926" t="str">
            <v>11.1.44</v>
          </cell>
          <cell r="D926" t="str">
            <v>32.02.21</v>
          </cell>
          <cell r="E926" t="str">
            <v>Enrrocamento pedra jogada</v>
          </cell>
          <cell r="F926" t="str">
            <v>m³</v>
          </cell>
        </row>
        <row r="927">
          <cell r="B927" t="str">
            <v>11.1.45</v>
          </cell>
          <cell r="D927" t="str">
            <v>32.02.22</v>
          </cell>
          <cell r="E927" t="str">
            <v xml:space="preserve">Tubo concreto D=0,40m CA-1 - fornec. </v>
          </cell>
          <cell r="F927" t="str">
            <v>m</v>
          </cell>
        </row>
        <row r="928">
          <cell r="B928" t="str">
            <v>11.1.46</v>
          </cell>
          <cell r="D928" t="str">
            <v>32.02.23</v>
          </cell>
          <cell r="E928" t="str">
            <v>Tubo concreto D=0,40m CA-2 - fornec.</v>
          </cell>
          <cell r="F928" t="str">
            <v>m</v>
          </cell>
        </row>
        <row r="929">
          <cell r="B929" t="str">
            <v>11.1.47</v>
          </cell>
          <cell r="D929" t="str">
            <v>32.02.26</v>
          </cell>
          <cell r="E929" t="str">
            <v xml:space="preserve">Tubo concreto D=0,50m CA-3 - fornec. </v>
          </cell>
          <cell r="F929" t="str">
            <v>m</v>
          </cell>
        </row>
        <row r="930">
          <cell r="B930" t="str">
            <v>11.1.48</v>
          </cell>
          <cell r="D930" t="str">
            <v>32.02.28</v>
          </cell>
          <cell r="E930" t="str">
            <v>Tubo concreto D=0,60m CA-1 - fornec.</v>
          </cell>
          <cell r="F930" t="str">
            <v>m</v>
          </cell>
        </row>
        <row r="931">
          <cell r="B931" t="str">
            <v>11.1.49</v>
          </cell>
          <cell r="D931" t="str">
            <v>32.02.29</v>
          </cell>
          <cell r="E931" t="str">
            <v xml:space="preserve">Tubo concreto D=0,60m CA-2 - fornec. </v>
          </cell>
          <cell r="F931" t="str">
            <v>m</v>
          </cell>
        </row>
        <row r="932">
          <cell r="B932" t="str">
            <v>11.1.50</v>
          </cell>
          <cell r="D932" t="str">
            <v>32.02.30</v>
          </cell>
          <cell r="E932" t="str">
            <v>Tubo concreto D=0,60m CA-3 - fornec.</v>
          </cell>
          <cell r="F932" t="str">
            <v>m</v>
          </cell>
        </row>
        <row r="933">
          <cell r="B933" t="str">
            <v>11.1.51</v>
          </cell>
          <cell r="D933" t="str">
            <v>32.02.31</v>
          </cell>
          <cell r="E933" t="str">
            <v>Tubo concreto D=0,60m CA-4 - fornec.</v>
          </cell>
          <cell r="F933" t="str">
            <v>m</v>
          </cell>
        </row>
        <row r="934">
          <cell r="B934" t="str">
            <v>11.1.52</v>
          </cell>
          <cell r="D934" t="str">
            <v>32.02.32</v>
          </cell>
          <cell r="E934" t="str">
            <v>Tubo concreto D=0,80m CA-1 - fornec.</v>
          </cell>
          <cell r="F934" t="str">
            <v>m</v>
          </cell>
        </row>
        <row r="935">
          <cell r="B935" t="str">
            <v>11.1.53</v>
          </cell>
          <cell r="D935" t="str">
            <v>32.02.33</v>
          </cell>
          <cell r="E935" t="str">
            <v>Tubo concreto D=0,80m CA-2 - fornec.</v>
          </cell>
          <cell r="F935" t="str">
            <v>m</v>
          </cell>
        </row>
        <row r="936">
          <cell r="B936" t="str">
            <v>11.1.54</v>
          </cell>
          <cell r="D936" t="str">
            <v>32.02.34</v>
          </cell>
          <cell r="E936" t="str">
            <v>Tubo concreto D=0,80m CA-3 - fornec.</v>
          </cell>
          <cell r="F936" t="str">
            <v>m</v>
          </cell>
        </row>
        <row r="937">
          <cell r="B937" t="str">
            <v>11.1.55</v>
          </cell>
          <cell r="D937" t="str">
            <v>32.02.35</v>
          </cell>
          <cell r="E937" t="str">
            <v xml:space="preserve">Tubo concreto D=0,80m CA-4 - fornceimento </v>
          </cell>
          <cell r="F937" t="str">
            <v>m</v>
          </cell>
        </row>
        <row r="938">
          <cell r="B938" t="str">
            <v>11.1.56</v>
          </cell>
          <cell r="D938" t="str">
            <v>32.02.36</v>
          </cell>
          <cell r="E938" t="str">
            <v xml:space="preserve">Tubo concreto D=1,00m CA-1 - fornec. </v>
          </cell>
          <cell r="F938" t="str">
            <v>m</v>
          </cell>
        </row>
        <row r="939">
          <cell r="B939" t="str">
            <v>11.1.57</v>
          </cell>
          <cell r="D939" t="str">
            <v>32.02.40</v>
          </cell>
          <cell r="E939" t="str">
            <v xml:space="preserve">Tubo concreto D=1,20m CA-1 - fornec. </v>
          </cell>
          <cell r="F939" t="str">
            <v>m</v>
          </cell>
        </row>
        <row r="940">
          <cell r="B940" t="str">
            <v>11.1.58</v>
          </cell>
          <cell r="D940" t="str">
            <v>32.02.44</v>
          </cell>
          <cell r="E940" t="str">
            <v xml:space="preserve">Tubo concreto D=1,50m CA-1 - fornec. </v>
          </cell>
          <cell r="F940" t="str">
            <v>m</v>
          </cell>
        </row>
        <row r="941">
          <cell r="B941" t="str">
            <v>11.1.59</v>
          </cell>
          <cell r="D941" t="str">
            <v>32.02.48</v>
          </cell>
          <cell r="E941" t="str">
            <v>Tubo concreto D=0,40m assentamento</v>
          </cell>
          <cell r="F941" t="str">
            <v>m</v>
          </cell>
        </row>
        <row r="942">
          <cell r="B942" t="str">
            <v>11.1.60</v>
          </cell>
          <cell r="D942" t="str">
            <v>32.02.49</v>
          </cell>
          <cell r="E942" t="str">
            <v>Tubo de concreto D=0,50m assentamento</v>
          </cell>
          <cell r="F942" t="str">
            <v>m</v>
          </cell>
        </row>
        <row r="943">
          <cell r="B943" t="str">
            <v>11.1.61</v>
          </cell>
          <cell r="D943" t="str">
            <v>32.02.50</v>
          </cell>
          <cell r="E943" t="str">
            <v>Tubo concreto D=0,60m assentamento</v>
          </cell>
          <cell r="F943" t="str">
            <v>m</v>
          </cell>
        </row>
        <row r="944">
          <cell r="B944" t="str">
            <v>11.1.62</v>
          </cell>
          <cell r="D944" t="str">
            <v>32.02.51</v>
          </cell>
          <cell r="E944" t="str">
            <v xml:space="preserve">Tubo concreto D=0,80m assentamento </v>
          </cell>
          <cell r="F944" t="str">
            <v>m</v>
          </cell>
        </row>
        <row r="945">
          <cell r="B945" t="str">
            <v>11.1.63</v>
          </cell>
          <cell r="D945" t="str">
            <v>32.02.52</v>
          </cell>
          <cell r="E945" t="str">
            <v>Tubo concreto D=1,00m assentamento</v>
          </cell>
          <cell r="F945" t="str">
            <v>m</v>
          </cell>
        </row>
        <row r="946">
          <cell r="B946" t="str">
            <v>11.1.64</v>
          </cell>
          <cell r="D946" t="str">
            <v>32.02.53</v>
          </cell>
          <cell r="E946" t="str">
            <v>Tubo concreto D=1,20m assentamento</v>
          </cell>
          <cell r="F946" t="str">
            <v>m</v>
          </cell>
        </row>
        <row r="947">
          <cell r="B947" t="str">
            <v>11.1.65</v>
          </cell>
          <cell r="D947" t="str">
            <v>32.02.54</v>
          </cell>
          <cell r="E947" t="str">
            <v>Tubo concreto D=1,50m assentamento</v>
          </cell>
          <cell r="F947" t="str">
            <v>m</v>
          </cell>
        </row>
        <row r="948">
          <cell r="B948" t="str">
            <v>11.1.66</v>
          </cell>
          <cell r="D948" t="str">
            <v>32.02.55</v>
          </cell>
          <cell r="E948" t="str">
            <v>Gabião tipo caixa 50cm - tela galv.</v>
          </cell>
          <cell r="F948" t="str">
            <v>m³</v>
          </cell>
        </row>
        <row r="949">
          <cell r="B949" t="str">
            <v>11.1.67</v>
          </cell>
          <cell r="D949" t="str">
            <v>32.02.56.01</v>
          </cell>
          <cell r="E949" t="str">
            <v>Gabião tipo colchão e= 17cm - tela galv.</v>
          </cell>
          <cell r="F949" t="str">
            <v>m²</v>
          </cell>
        </row>
        <row r="950">
          <cell r="B950" t="str">
            <v>11.1.68</v>
          </cell>
          <cell r="D950" t="str">
            <v>32.02.57.01</v>
          </cell>
          <cell r="E950" t="str">
            <v>Gabião tipo colchão e= 23cm - tela galv.</v>
          </cell>
          <cell r="F950" t="str">
            <v>m²</v>
          </cell>
        </row>
        <row r="951">
          <cell r="B951" t="str">
            <v>11.1.69</v>
          </cell>
          <cell r="D951" t="str">
            <v>32.02.58.01</v>
          </cell>
          <cell r="E951" t="str">
            <v xml:space="preserve">Gabião tipo colchão espessura 30cm - tela galv. </v>
          </cell>
          <cell r="F951" t="str">
            <v>m²</v>
          </cell>
        </row>
        <row r="952">
          <cell r="B952" t="str">
            <v>11.1.70</v>
          </cell>
          <cell r="D952" t="str">
            <v>32.02.59.01</v>
          </cell>
          <cell r="E952" t="str">
            <v xml:space="preserve">Gabião tipo colchão e= 17cm - tela pvc </v>
          </cell>
          <cell r="F952" t="str">
            <v>m²</v>
          </cell>
        </row>
        <row r="953">
          <cell r="B953" t="str">
            <v>11.1.71</v>
          </cell>
          <cell r="D953" t="str">
            <v>32.02.60.01</v>
          </cell>
          <cell r="E953" t="str">
            <v>Gabião tipo colchão espessura 23cm - tela pvc</v>
          </cell>
          <cell r="F953" t="str">
            <v>m²</v>
          </cell>
        </row>
        <row r="954">
          <cell r="B954" t="str">
            <v>11.1.72</v>
          </cell>
          <cell r="D954" t="str">
            <v>32.02.61.01</v>
          </cell>
          <cell r="E954" t="str">
            <v>Gabião tipo colchão espessura 30cm - tela pvc</v>
          </cell>
          <cell r="F954" t="str">
            <v>m²</v>
          </cell>
        </row>
        <row r="955">
          <cell r="B955" t="str">
            <v>11.1.73</v>
          </cell>
          <cell r="D955" t="str">
            <v>32.02.62</v>
          </cell>
          <cell r="E955" t="str">
            <v>Gabião tipo saco - tela galv.</v>
          </cell>
          <cell r="F955" t="str">
            <v>m³</v>
          </cell>
        </row>
        <row r="956">
          <cell r="B956" t="str">
            <v>11.1.74</v>
          </cell>
          <cell r="D956" t="str">
            <v>32.02.63</v>
          </cell>
          <cell r="E956" t="str">
            <v>Camada filtrante pedra britada</v>
          </cell>
          <cell r="F956" t="str">
            <v>m³</v>
          </cell>
        </row>
        <row r="957">
          <cell r="B957" t="str">
            <v>11.1.75</v>
          </cell>
          <cell r="D957" t="str">
            <v>32.02.66</v>
          </cell>
          <cell r="E957" t="str">
            <v>Canaleta concreto 40 cm</v>
          </cell>
          <cell r="F957" t="str">
            <v>m</v>
          </cell>
        </row>
        <row r="958">
          <cell r="B958" t="str">
            <v>11.1.76</v>
          </cell>
          <cell r="D958" t="str">
            <v>32.02.67</v>
          </cell>
          <cell r="E958" t="str">
            <v>Canaleta concreto 60 cm</v>
          </cell>
          <cell r="F958" t="str">
            <v>m</v>
          </cell>
        </row>
        <row r="959">
          <cell r="B959" t="str">
            <v>11.1.77</v>
          </cell>
          <cell r="D959" t="str">
            <v>32.02.68</v>
          </cell>
          <cell r="E959" t="str">
            <v>Canaleta concreto 80 cm</v>
          </cell>
          <cell r="F959" t="str">
            <v>m</v>
          </cell>
        </row>
        <row r="960">
          <cell r="B960" t="str">
            <v>11.1.78</v>
          </cell>
          <cell r="D960" t="str">
            <v>32.02.69</v>
          </cell>
          <cell r="E960" t="str">
            <v>Tubo pvc perfurado ou não D=0,050m</v>
          </cell>
          <cell r="F960" t="str">
            <v>m</v>
          </cell>
        </row>
        <row r="961">
          <cell r="B961" t="str">
            <v>11.1.79</v>
          </cell>
          <cell r="D961" t="str">
            <v>32.02.71</v>
          </cell>
          <cell r="E961" t="str">
            <v>Tubo pvc perfurado ou não D=0,10m</v>
          </cell>
          <cell r="F961" t="str">
            <v>m</v>
          </cell>
        </row>
        <row r="962">
          <cell r="B962" t="str">
            <v>11.1.80</v>
          </cell>
          <cell r="D962" t="str">
            <v>32.02.72</v>
          </cell>
          <cell r="E962" t="str">
            <v>Tubo pvc perfurado ou não D=0,15m</v>
          </cell>
          <cell r="F962" t="str">
            <v>m</v>
          </cell>
        </row>
        <row r="963">
          <cell r="B963" t="str">
            <v>11.1.81</v>
          </cell>
          <cell r="D963" t="str">
            <v>32.02.73</v>
          </cell>
          <cell r="E963" t="str">
            <v xml:space="preserve">Manta geotêxtil não tecida </v>
          </cell>
          <cell r="F963" t="str">
            <v>kg</v>
          </cell>
        </row>
        <row r="964">
          <cell r="B964" t="str">
            <v>11.1.82</v>
          </cell>
          <cell r="D964" t="str">
            <v>32.02.74</v>
          </cell>
          <cell r="E964" t="str">
            <v xml:space="preserve">Manta geotêxtil tecida </v>
          </cell>
          <cell r="F964" t="str">
            <v>kg</v>
          </cell>
        </row>
        <row r="965">
          <cell r="B965" t="str">
            <v>11.1.83</v>
          </cell>
          <cell r="D965" t="str">
            <v>32.02.75</v>
          </cell>
          <cell r="E965" t="str">
            <v>Enchimento de vala com areia lavada</v>
          </cell>
          <cell r="F965" t="str">
            <v>m³</v>
          </cell>
        </row>
        <row r="966">
          <cell r="B966" t="str">
            <v>11.1.84</v>
          </cell>
          <cell r="D966" t="str">
            <v>32.02.76</v>
          </cell>
          <cell r="E966" t="str">
            <v>Enchimento de vala com pedra britada 3 e 4</v>
          </cell>
          <cell r="F966" t="str">
            <v>m³</v>
          </cell>
        </row>
        <row r="967">
          <cell r="B967" t="str">
            <v>11.1.85</v>
          </cell>
          <cell r="D967" t="str">
            <v>32.02.77</v>
          </cell>
          <cell r="E967" t="str">
            <v>Enchimento de vala com pedra rachão</v>
          </cell>
          <cell r="F967" t="str">
            <v>m³</v>
          </cell>
        </row>
        <row r="968">
          <cell r="B968" t="str">
            <v>11.1.86</v>
          </cell>
          <cell r="D968" t="str">
            <v>32.02.79</v>
          </cell>
          <cell r="E968" t="str">
            <v>Retaludamento mecânico 1ª/2ª cat.</v>
          </cell>
          <cell r="F968" t="str">
            <v>m³</v>
          </cell>
        </row>
        <row r="969">
          <cell r="B969" t="str">
            <v>11.1.87</v>
          </cell>
          <cell r="D969" t="str">
            <v>32.02.80.01</v>
          </cell>
          <cell r="E969" t="str">
            <v>Tubo aço corr.galv.met.não destrutivo</v>
          </cell>
          <cell r="F969" t="str">
            <v>kg</v>
          </cell>
        </row>
        <row r="970">
          <cell r="B970" t="str">
            <v>11.1.88</v>
          </cell>
          <cell r="D970" t="str">
            <v>32.02.80.02</v>
          </cell>
          <cell r="E970" t="str">
            <v>Tubo aço corr.epoxy met.não destrutivo</v>
          </cell>
          <cell r="F970" t="str">
            <v>kg</v>
          </cell>
        </row>
        <row r="971">
          <cell r="B971" t="str">
            <v>11.1.89</v>
          </cell>
          <cell r="D971" t="str">
            <v>32.02.80.03</v>
          </cell>
          <cell r="E971" t="str">
            <v>Tubo aço corr.galv.met. destrutivo</v>
          </cell>
          <cell r="F971" t="str">
            <v>kg</v>
          </cell>
        </row>
        <row r="972">
          <cell r="B972" t="str">
            <v>11.1.90</v>
          </cell>
          <cell r="D972" t="str">
            <v>32.02.80.04</v>
          </cell>
          <cell r="E972" t="str">
            <v>Tubo aço corr.epoxy met. destrutivo</v>
          </cell>
          <cell r="F972" t="str">
            <v>kg</v>
          </cell>
        </row>
        <row r="973">
          <cell r="B973" t="str">
            <v>11.1.91</v>
          </cell>
          <cell r="D973" t="str">
            <v>32.03.01</v>
          </cell>
          <cell r="E973" t="str">
            <v xml:space="preserve">Tacha c/elem refl. vidro esp.lap. monod. </v>
          </cell>
          <cell r="F973" t="str">
            <v>un</v>
          </cell>
        </row>
        <row r="974">
          <cell r="B974" t="str">
            <v>11.1.92</v>
          </cell>
          <cell r="D974" t="str">
            <v>32.03.02</v>
          </cell>
          <cell r="E974" t="str">
            <v xml:space="preserve">Tacha c/elem refl. vidro esp.lap.bidir. </v>
          </cell>
          <cell r="F974" t="str">
            <v>un</v>
          </cell>
        </row>
        <row r="975">
          <cell r="B975" t="str">
            <v>11.1.93</v>
          </cell>
          <cell r="D975" t="str">
            <v>32.03.03</v>
          </cell>
          <cell r="E975" t="str">
            <v xml:space="preserve">Tachão c/elem refl vidro esp.lap.monod. </v>
          </cell>
          <cell r="F975" t="str">
            <v>un</v>
          </cell>
        </row>
        <row r="976">
          <cell r="B976" t="str">
            <v>11.1.94</v>
          </cell>
          <cell r="D976" t="str">
            <v>32.03.04</v>
          </cell>
          <cell r="E976" t="str">
            <v>Tachão c/elem refl. vidro esp.lap bidirec.</v>
          </cell>
          <cell r="F976" t="str">
            <v>un</v>
          </cell>
        </row>
        <row r="977">
          <cell r="B977" t="str">
            <v>11.1.95</v>
          </cell>
          <cell r="D977" t="str">
            <v>32.03.04.01</v>
          </cell>
          <cell r="E977" t="str">
            <v xml:space="preserve">Tachão mini refl. vidro esp.lap.monod. </v>
          </cell>
          <cell r="F977" t="str">
            <v>un</v>
          </cell>
        </row>
        <row r="978">
          <cell r="B978" t="str">
            <v>11.1.96</v>
          </cell>
          <cell r="D978" t="str">
            <v>32.03.04.02</v>
          </cell>
          <cell r="E978" t="str">
            <v xml:space="preserve">Tachão mini refl. vidro esp.lap.bid </v>
          </cell>
          <cell r="F978" t="str">
            <v>un</v>
          </cell>
        </row>
        <row r="979">
          <cell r="B979" t="str">
            <v>11.1.97</v>
          </cell>
          <cell r="D979" t="str">
            <v>32.03.04.03</v>
          </cell>
          <cell r="E979" t="str">
            <v>Tacha c/elem refl de plastico monod.</v>
          </cell>
          <cell r="F979" t="str">
            <v>un</v>
          </cell>
        </row>
        <row r="980">
          <cell r="B980" t="str">
            <v>11.1.98</v>
          </cell>
          <cell r="D980" t="str">
            <v>32.03.04.04</v>
          </cell>
          <cell r="E980" t="str">
            <v xml:space="preserve">Tacha c/elem refl de plastico bidirec. </v>
          </cell>
          <cell r="F980" t="str">
            <v>un</v>
          </cell>
        </row>
        <row r="981">
          <cell r="B981" t="str">
            <v>11.1.99</v>
          </cell>
          <cell r="D981" t="str">
            <v>32.03.04.06</v>
          </cell>
          <cell r="E981" t="str">
            <v xml:space="preserve">Tacha c/elem refl prism. bidirec. </v>
          </cell>
          <cell r="F981" t="str">
            <v>un</v>
          </cell>
        </row>
        <row r="982">
          <cell r="B982" t="str">
            <v>11.1.100</v>
          </cell>
          <cell r="D982" t="str">
            <v>32.03.05</v>
          </cell>
          <cell r="E982" t="str">
            <v>Sinaliz. horiz. acril.base de água m²</v>
          </cell>
          <cell r="F982" t="str">
            <v>m²</v>
          </cell>
        </row>
        <row r="983">
          <cell r="B983" t="str">
            <v>11.1.101</v>
          </cell>
          <cell r="D983" t="str">
            <v>32.03.06</v>
          </cell>
          <cell r="E983" t="str">
            <v>Sinaliz. horiz. acril. base água c/visibead m²</v>
          </cell>
          <cell r="F983" t="str">
            <v>m²</v>
          </cell>
        </row>
        <row r="984">
          <cell r="B984" t="str">
            <v>11.1.102</v>
          </cell>
          <cell r="D984" t="str">
            <v>32.03.07</v>
          </cell>
          <cell r="E984" t="str">
            <v>Renovação tinta res. acríl./vinílica</v>
          </cell>
          <cell r="F984" t="str">
            <v>m²</v>
          </cell>
        </row>
        <row r="985">
          <cell r="B985" t="str">
            <v>11.1.103</v>
          </cell>
          <cell r="D985" t="str">
            <v>32.03.08</v>
          </cell>
          <cell r="E985" t="str">
            <v>Renovação mat.termopl.aspersão</v>
          </cell>
          <cell r="F985" t="str">
            <v>m²</v>
          </cell>
        </row>
        <row r="986">
          <cell r="B986" t="str">
            <v>11.1.104</v>
          </cell>
          <cell r="D986" t="str">
            <v>32.03.09</v>
          </cell>
          <cell r="E986" t="str">
            <v>Renovação mat.termopl.extrusão</v>
          </cell>
          <cell r="F986" t="str">
            <v>m²</v>
          </cell>
        </row>
        <row r="987">
          <cell r="B987" t="str">
            <v>11.1.105</v>
          </cell>
          <cell r="D987" t="str">
            <v>32.03.10</v>
          </cell>
          <cell r="E987" t="str">
            <v>Renovação tinta res. alqd.borracha clorada</v>
          </cell>
          <cell r="F987" t="str">
            <v>m²</v>
          </cell>
        </row>
        <row r="988">
          <cell r="B988" t="str">
            <v>11.1.106</v>
          </cell>
          <cell r="D988" t="str">
            <v>32.04.02</v>
          </cell>
          <cell r="E988" t="str">
            <v xml:space="preserve">Destocamento árv. com perímetro maior que 78cm </v>
          </cell>
          <cell r="F988" t="str">
            <v>un</v>
          </cell>
        </row>
        <row r="989">
          <cell r="B989" t="str">
            <v>11.1.107</v>
          </cell>
          <cell r="D989" t="str">
            <v>32.04.03</v>
          </cell>
          <cell r="E989" t="str">
            <v>Limp. terreno c/ dest.arv.perímetro&lt;= 78cm</v>
          </cell>
          <cell r="F989" t="str">
            <v>m²</v>
          </cell>
        </row>
        <row r="990">
          <cell r="B990" t="str">
            <v>11.1.108</v>
          </cell>
          <cell r="D990" t="str">
            <v>32.04.04</v>
          </cell>
          <cell r="E990" t="str">
            <v>Limp. terreno s/destocamento de árvores</v>
          </cell>
          <cell r="F990" t="str">
            <v>m²</v>
          </cell>
        </row>
        <row r="991">
          <cell r="B991" t="str">
            <v>11.1.109</v>
          </cell>
          <cell r="D991" t="str">
            <v>32.05.01</v>
          </cell>
          <cell r="E991" t="str">
            <v>Escavação 1/2ª cat. trator + pá carreg.</v>
          </cell>
          <cell r="F991" t="str">
            <v>m³</v>
          </cell>
        </row>
        <row r="992">
          <cell r="B992" t="str">
            <v>11.1.110</v>
          </cell>
          <cell r="D992" t="str">
            <v>32.05.02</v>
          </cell>
          <cell r="E992" t="str">
            <v>Escavação 1/2ª cat. c/ motoscraper</v>
          </cell>
          <cell r="F992" t="str">
            <v>m³</v>
          </cell>
        </row>
        <row r="993">
          <cell r="B993" t="str">
            <v>11.1.111</v>
          </cell>
          <cell r="D993" t="str">
            <v>32.05.03</v>
          </cell>
          <cell r="E993" t="str">
            <v>Escavação 1/2ª cat. c/ escav. hidraúlica</v>
          </cell>
          <cell r="F993" t="str">
            <v>m³</v>
          </cell>
        </row>
        <row r="994">
          <cell r="B994" t="str">
            <v>11.1.112</v>
          </cell>
          <cell r="D994" t="str">
            <v>32.05.04</v>
          </cell>
          <cell r="E994" t="str">
            <v>Escavação e carga material 2ª cat. c/ripper</v>
          </cell>
          <cell r="F994" t="str">
            <v>m³</v>
          </cell>
        </row>
        <row r="995">
          <cell r="B995" t="str">
            <v>11.1.113</v>
          </cell>
          <cell r="D995" t="str">
            <v>32.05.05</v>
          </cell>
          <cell r="E995" t="str">
            <v>Escavação carga material 2ª cat. com explosivo</v>
          </cell>
          <cell r="F995" t="str">
            <v>m³</v>
          </cell>
        </row>
        <row r="996">
          <cell r="B996" t="str">
            <v>11.1.114</v>
          </cell>
          <cell r="D996" t="str">
            <v>32.05.06</v>
          </cell>
          <cell r="E996" t="str">
            <v xml:space="preserve">Escavação e carga material de 3ª cat. </v>
          </cell>
          <cell r="F996" t="str">
            <v>m³</v>
          </cell>
        </row>
        <row r="997">
          <cell r="B997" t="str">
            <v>11.1.115</v>
          </cell>
          <cell r="D997" t="str">
            <v>32.06.01</v>
          </cell>
          <cell r="E997" t="str">
            <v xml:space="preserve">Compactação de aterro maior/igual 95%PS </v>
          </cell>
          <cell r="F997" t="str">
            <v>m³</v>
          </cell>
        </row>
        <row r="998">
          <cell r="B998" t="str">
            <v>11.1.116</v>
          </cell>
          <cell r="D998" t="str">
            <v>32.07.01</v>
          </cell>
          <cell r="E998" t="str">
            <v xml:space="preserve">Transporte de 1ª/2ª categoria até 1 km </v>
          </cell>
          <cell r="F998" t="str">
            <v>m³xkm</v>
          </cell>
        </row>
        <row r="999">
          <cell r="B999" t="str">
            <v>11.1.117</v>
          </cell>
          <cell r="D999" t="str">
            <v>32.07.02</v>
          </cell>
          <cell r="E999" t="str">
            <v xml:space="preserve">Transporte de 1ª/2ª categoria até 2 km </v>
          </cell>
          <cell r="F999" t="str">
            <v>m³xkm</v>
          </cell>
        </row>
        <row r="1000">
          <cell r="B1000" t="str">
            <v>11.1.118</v>
          </cell>
          <cell r="D1000" t="str">
            <v>32.07.03</v>
          </cell>
          <cell r="E1000" t="str">
            <v xml:space="preserve">Transporte de 1ª/2ª categoria até 5 km </v>
          </cell>
          <cell r="F1000" t="str">
            <v>m³xkm</v>
          </cell>
        </row>
        <row r="1001">
          <cell r="B1001" t="str">
            <v>11.1.119</v>
          </cell>
          <cell r="D1001" t="str">
            <v>32.07.04</v>
          </cell>
          <cell r="E1001" t="str">
            <v xml:space="preserve">Transporte de 1ª/2ª categoria até 10 km </v>
          </cell>
          <cell r="F1001" t="str">
            <v>m³xkm</v>
          </cell>
        </row>
        <row r="1002">
          <cell r="B1002" t="str">
            <v>11.1.120</v>
          </cell>
          <cell r="D1002" t="str">
            <v>32.07.05</v>
          </cell>
          <cell r="E1002" t="str">
            <v xml:space="preserve">Transporte de 1ª/2ª categoria até 15 km </v>
          </cell>
          <cell r="F1002" t="str">
            <v>m³xkm</v>
          </cell>
        </row>
        <row r="1003">
          <cell r="B1003" t="str">
            <v>11.1.121</v>
          </cell>
          <cell r="D1003" t="str">
            <v>32.07.06</v>
          </cell>
          <cell r="E1003" t="str">
            <v xml:space="preserve">Transporte de 1ª/2ª categoria alem 15 km </v>
          </cell>
          <cell r="F1003" t="str">
            <v>m³xkm</v>
          </cell>
        </row>
        <row r="1004">
          <cell r="B1004" t="str">
            <v>11.1.122</v>
          </cell>
          <cell r="D1004" t="str">
            <v>32.07.11</v>
          </cell>
          <cell r="E1004" t="str">
            <v xml:space="preserve">Transporte de solo cimento ate 5 km </v>
          </cell>
          <cell r="F1004" t="str">
            <v>m³xkm</v>
          </cell>
        </row>
        <row r="1005">
          <cell r="B1005" t="str">
            <v>11.1.123</v>
          </cell>
          <cell r="D1005" t="str">
            <v>32.08.01</v>
          </cell>
          <cell r="E1005" t="str">
            <v xml:space="preserve">Sub-base ou base solo cim 7% - Pulv. </v>
          </cell>
          <cell r="F1005" t="str">
            <v>m³</v>
          </cell>
        </row>
        <row r="1006">
          <cell r="B1006" t="str">
            <v>11.1.124</v>
          </cell>
          <cell r="D1006" t="str">
            <v>32.08.04</v>
          </cell>
          <cell r="E1006" t="str">
            <v xml:space="preserve">Sub-base ou base solo cim 10% - Pulv. </v>
          </cell>
          <cell r="F1006" t="str">
            <v>m³</v>
          </cell>
        </row>
        <row r="1008">
          <cell r="B1008" t="str">
            <v>Cód. Colinas</v>
          </cell>
          <cell r="D1008" t="str">
            <v>Código</v>
          </cell>
          <cell r="E1008" t="str">
            <v>Serviços</v>
          </cell>
          <cell r="F1008" t="str">
            <v>Unid.</v>
          </cell>
        </row>
        <row r="1011">
          <cell r="D1011" t="str">
            <v>FASE 34 - SERVIÇOS TERCEIRIZADOS</v>
          </cell>
        </row>
        <row r="1012">
          <cell r="B1012" t="str">
            <v>12.1.1</v>
          </cell>
          <cell r="D1012" t="str">
            <v>34.01.01</v>
          </cell>
          <cell r="E1012" t="str">
            <v xml:space="preserve">Arrecadador </v>
          </cell>
          <cell r="F1012" t="str">
            <v>sal. mês</v>
          </cell>
        </row>
        <row r="1013">
          <cell r="B1013" t="str">
            <v>12.1.2</v>
          </cell>
          <cell r="D1013" t="str">
            <v>34.01.02</v>
          </cell>
          <cell r="E1013" t="str">
            <v>Auxiliar Man. El. Eletronica</v>
          </cell>
          <cell r="F1013" t="str">
            <v>sal. mês</v>
          </cell>
        </row>
        <row r="1014">
          <cell r="B1014" t="str">
            <v>12.1.3</v>
          </cell>
          <cell r="D1014" t="str">
            <v>34.01.03</v>
          </cell>
          <cell r="E1014" t="str">
            <v>Auxiliar de Pista</v>
          </cell>
          <cell r="F1014" t="str">
            <v>sal. mês</v>
          </cell>
        </row>
        <row r="1015">
          <cell r="B1015" t="str">
            <v>12.1.4</v>
          </cell>
          <cell r="D1015" t="str">
            <v>34.01.04</v>
          </cell>
          <cell r="E1015" t="str">
            <v>Auxiliar de tráfego</v>
          </cell>
          <cell r="F1015" t="str">
            <v>sal. mês</v>
          </cell>
        </row>
        <row r="1016">
          <cell r="B1016" t="str">
            <v>12.1.5</v>
          </cell>
          <cell r="D1016" t="str">
            <v>34.01.05</v>
          </cell>
          <cell r="E1016" t="str">
            <v>Coordenador de pedágio</v>
          </cell>
          <cell r="F1016" t="str">
            <v>sal. mês</v>
          </cell>
        </row>
        <row r="1017">
          <cell r="B1017" t="str">
            <v>12.1.6</v>
          </cell>
          <cell r="D1017" t="str">
            <v>34.01.06</v>
          </cell>
          <cell r="E1017" t="str">
            <v>Supervisor de pedágio</v>
          </cell>
          <cell r="F1017" t="str">
            <v>sal. mês</v>
          </cell>
        </row>
        <row r="1018">
          <cell r="B1018" t="str">
            <v>12.1.7</v>
          </cell>
          <cell r="D1018" t="str">
            <v>34.01.07</v>
          </cell>
          <cell r="E1018" t="str">
            <v>Conferente</v>
          </cell>
          <cell r="F1018" t="str">
            <v>sal. mês</v>
          </cell>
        </row>
        <row r="1019">
          <cell r="B1019" t="str">
            <v>12.1.8</v>
          </cell>
          <cell r="D1019" t="str">
            <v>34.01.10</v>
          </cell>
          <cell r="E1019" t="str">
            <v xml:space="preserve">Técnico manut. Elet-eletr </v>
          </cell>
          <cell r="F1019" t="str">
            <v>sal. mês</v>
          </cell>
        </row>
        <row r="1020">
          <cell r="B1020" t="str">
            <v>12.1.9</v>
          </cell>
          <cell r="D1020" t="str">
            <v>34.01.11</v>
          </cell>
          <cell r="E1020" t="str">
            <v xml:space="preserve">Auxiliar Técnico </v>
          </cell>
          <cell r="F1020" t="str">
            <v>sal. mês</v>
          </cell>
        </row>
        <row r="1021">
          <cell r="B1021" t="str">
            <v>12.1.10</v>
          </cell>
          <cell r="D1021" t="str">
            <v>34.02.01</v>
          </cell>
          <cell r="E1021" t="str">
            <v>Balanceiro</v>
          </cell>
          <cell r="F1021" t="str">
            <v>sal. mês</v>
          </cell>
        </row>
        <row r="1022">
          <cell r="B1022" t="str">
            <v>12.1.11</v>
          </cell>
          <cell r="D1022" t="str">
            <v>34.02.02</v>
          </cell>
          <cell r="E1022" t="str">
            <v>Auxiliar de pesagem</v>
          </cell>
          <cell r="F1022" t="str">
            <v>sal. mês</v>
          </cell>
        </row>
        <row r="1023">
          <cell r="B1023" t="str">
            <v>12.1.12</v>
          </cell>
          <cell r="D1023" t="str">
            <v>34.03.01</v>
          </cell>
          <cell r="E1023" t="str">
            <v>Limpeza de áreas int. pisos acarpetados</v>
          </cell>
          <cell r="F1023" t="str">
            <v>m² x mês</v>
          </cell>
        </row>
        <row r="1024">
          <cell r="B1024" t="str">
            <v>12.1.13</v>
          </cell>
          <cell r="D1024" t="str">
            <v>34.03.02</v>
          </cell>
          <cell r="E1024" t="str">
            <v>Limpeza de áreas internas e pisos frios</v>
          </cell>
          <cell r="F1024" t="str">
            <v>m² x mês</v>
          </cell>
        </row>
        <row r="1025">
          <cell r="B1025" t="str">
            <v>12.1.14</v>
          </cell>
          <cell r="D1025" t="str">
            <v>34.03.03</v>
          </cell>
          <cell r="E1025" t="str">
            <v>Limpeza de áreas internas laboratórios</v>
          </cell>
          <cell r="F1025" t="str">
            <v>m² x mês</v>
          </cell>
        </row>
        <row r="1026">
          <cell r="B1026" t="str">
            <v>12.1.15</v>
          </cell>
          <cell r="D1026" t="str">
            <v>34.03.04</v>
          </cell>
          <cell r="E1026" t="str">
            <v>Limpeza de áreas int.almoxarif.e galpões</v>
          </cell>
          <cell r="F1026" t="str">
            <v>m² x mês</v>
          </cell>
        </row>
        <row r="1027">
          <cell r="B1027" t="str">
            <v>12.1.16</v>
          </cell>
          <cell r="D1027" t="str">
            <v>34.03.05</v>
          </cell>
          <cell r="E1027" t="str">
            <v>Limpeza de áreas internas oficinas</v>
          </cell>
          <cell r="F1027" t="str">
            <v>m² x mês</v>
          </cell>
        </row>
        <row r="1028">
          <cell r="B1028" t="str">
            <v>12.1.17</v>
          </cell>
          <cell r="D1028" t="str">
            <v>34.03.06</v>
          </cell>
          <cell r="E1028" t="str">
            <v>Limpeza áreas ext. pisos pav.e terra</v>
          </cell>
          <cell r="F1028" t="str">
            <v>m² x mês</v>
          </cell>
        </row>
        <row r="1029">
          <cell r="B1029" t="str">
            <v>12.1.18</v>
          </cell>
          <cell r="D1029" t="str">
            <v>34.03.07</v>
          </cell>
          <cell r="E1029" t="str">
            <v>Limpeza ext. pát.e áreas verdes alta freq.</v>
          </cell>
          <cell r="F1029" t="str">
            <v>m² x mês</v>
          </cell>
        </row>
        <row r="1030">
          <cell r="B1030" t="str">
            <v>12.1.19</v>
          </cell>
          <cell r="D1030" t="str">
            <v>34.03.08</v>
          </cell>
          <cell r="E1030" t="str">
            <v xml:space="preserve">Limpeza ext. pát.e áreas verdes média freq </v>
          </cell>
          <cell r="F1030" t="str">
            <v>m² x mês</v>
          </cell>
        </row>
        <row r="1031">
          <cell r="B1031" t="str">
            <v>12.1.20</v>
          </cell>
          <cell r="D1031" t="str">
            <v>34.03.09</v>
          </cell>
          <cell r="E1031" t="str">
            <v>Limpeza ext. pát.e áreas verdes baixa freq</v>
          </cell>
          <cell r="F1031" t="str">
            <v>m² x mês</v>
          </cell>
        </row>
        <row r="1032">
          <cell r="B1032" t="str">
            <v>12.1.21</v>
          </cell>
          <cell r="D1032" t="str">
            <v>34.03.10</v>
          </cell>
          <cell r="E1032" t="str">
            <v xml:space="preserve">Vidros externos c/ exp.risco trimestr. </v>
          </cell>
          <cell r="F1032" t="str">
            <v>m² x mês</v>
          </cell>
        </row>
        <row r="1033">
          <cell r="B1033" t="str">
            <v>12.1.22</v>
          </cell>
          <cell r="D1033" t="str">
            <v>34.03.11</v>
          </cell>
          <cell r="E1033" t="str">
            <v>Vidros externos s/ exp.risco - trimestr.</v>
          </cell>
          <cell r="F1033" t="str">
            <v>m² x mês</v>
          </cell>
        </row>
        <row r="1034">
          <cell r="B1034" t="str">
            <v>12.1.23</v>
          </cell>
          <cell r="D1034" t="str">
            <v>34.03.12</v>
          </cell>
          <cell r="E1034" t="str">
            <v xml:space="preserve">Vidros externos c/ exp.risco - s/estral </v>
          </cell>
          <cell r="F1034" t="str">
            <v>m² x mês</v>
          </cell>
        </row>
        <row r="1035">
          <cell r="B1035" t="str">
            <v>12.1.24</v>
          </cell>
          <cell r="D1035" t="str">
            <v>34.03.13</v>
          </cell>
          <cell r="E1035" t="str">
            <v xml:space="preserve">Vidros externos s/ exp.risco - s/estral </v>
          </cell>
          <cell r="F1035" t="str">
            <v>m² x mês</v>
          </cell>
        </row>
        <row r="1036">
          <cell r="B1036" t="str">
            <v>12.1.25</v>
          </cell>
          <cell r="D1036" t="str">
            <v>34.04.02</v>
          </cell>
          <cell r="E1036" t="str">
            <v xml:space="preserve">Vigilância 44h sem. de segunda a sextaVig.feira </v>
          </cell>
          <cell r="F1036" t="str">
            <v>p x dia</v>
          </cell>
        </row>
        <row r="1037">
          <cell r="B1037" t="str">
            <v>12.1.26</v>
          </cell>
          <cell r="D1037" t="str">
            <v>34.04.04</v>
          </cell>
          <cell r="E1037" t="str">
            <v xml:space="preserve">Vigilância 12h diurno de segunda a domingo </v>
          </cell>
          <cell r="F1037" t="str">
            <v>p x dia</v>
          </cell>
        </row>
        <row r="1038">
          <cell r="B1038" t="str">
            <v>12.1.27</v>
          </cell>
          <cell r="D1038" t="str">
            <v>34.04.06</v>
          </cell>
          <cell r="E1038" t="str">
            <v xml:space="preserve">Vigilância 12h noturno de segunda a domingo </v>
          </cell>
          <cell r="F1038" t="str">
            <v>p x dia</v>
          </cell>
        </row>
        <row r="1039">
          <cell r="B1039" t="str">
            <v>12.1.28</v>
          </cell>
          <cell r="D1039" t="str">
            <v>34.05.02</v>
          </cell>
          <cell r="E1039" t="str">
            <v xml:space="preserve">Portaria 44h sem. diurno deseg/ sexta-feira </v>
          </cell>
          <cell r="F1039" t="str">
            <v>p x dia</v>
          </cell>
        </row>
        <row r="1040">
          <cell r="B1040" t="str">
            <v>12.1.29</v>
          </cell>
          <cell r="D1040" t="str">
            <v>34.05.04</v>
          </cell>
          <cell r="E1040" t="str">
            <v xml:space="preserve">Portaria 12h sem. diurno deseg/ sexta-feira </v>
          </cell>
          <cell r="F1040" t="str">
            <v>p x dia</v>
          </cell>
        </row>
        <row r="1041">
          <cell r="B1041" t="str">
            <v>12.1.30</v>
          </cell>
          <cell r="D1041" t="str">
            <v>34.05.06</v>
          </cell>
          <cell r="E1041" t="str">
            <v xml:space="preserve">Portaria 8h diurno de segunda a domingo </v>
          </cell>
          <cell r="F1041" t="str">
            <v>p x dia</v>
          </cell>
        </row>
        <row r="1042">
          <cell r="B1042" t="str">
            <v>12.1.31</v>
          </cell>
          <cell r="D1042" t="str">
            <v>34.05.08</v>
          </cell>
          <cell r="E1042" t="str">
            <v xml:space="preserve">Portaria 24h diuturno de segunda a domingo </v>
          </cell>
          <cell r="F1042" t="str">
            <v>p x dia</v>
          </cell>
        </row>
        <row r="1043">
          <cell r="B1043" t="str">
            <v>12.1.32</v>
          </cell>
          <cell r="D1043" t="str">
            <v>34.07.01.01</v>
          </cell>
          <cell r="E1043" t="str">
            <v>Médico Supervisor</v>
          </cell>
          <cell r="F1043" t="str">
            <v>h</v>
          </cell>
        </row>
        <row r="1044">
          <cell r="B1044" t="str">
            <v>12.1.33</v>
          </cell>
          <cell r="D1044" t="str">
            <v>34.07.01.02</v>
          </cell>
          <cell r="E1044" t="str">
            <v>Paramédico</v>
          </cell>
          <cell r="F1044" t="str">
            <v>h</v>
          </cell>
        </row>
        <row r="1045">
          <cell r="B1045" t="str">
            <v>12.1.34</v>
          </cell>
          <cell r="D1045" t="str">
            <v>34.07.01.03</v>
          </cell>
          <cell r="E1045" t="str">
            <v>Atendente de primeiros socorros</v>
          </cell>
          <cell r="F1045" t="str">
            <v>h</v>
          </cell>
        </row>
        <row r="1046">
          <cell r="B1046" t="str">
            <v>12.1.35</v>
          </cell>
          <cell r="D1046" t="str">
            <v>34.07.01.04</v>
          </cell>
          <cell r="E1046" t="str">
            <v>Auxiliar Atendente de primeiros socorros</v>
          </cell>
          <cell r="F1046" t="str">
            <v>h</v>
          </cell>
        </row>
        <row r="1047">
          <cell r="B1047" t="str">
            <v>12.1.36</v>
          </cell>
          <cell r="D1047" t="str">
            <v>34.07.01.05</v>
          </cell>
          <cell r="E1047" t="str">
            <v>Motorista ambulância</v>
          </cell>
          <cell r="F1047" t="str">
            <v>h</v>
          </cell>
        </row>
        <row r="1048">
          <cell r="B1048" t="str">
            <v>12.1.37</v>
          </cell>
          <cell r="D1048" t="str">
            <v>34.07.01.06</v>
          </cell>
          <cell r="E1048" t="str">
            <v>Operador de guincho</v>
          </cell>
          <cell r="F1048" t="str">
            <v>h</v>
          </cell>
        </row>
        <row r="1049">
          <cell r="B1049" t="str">
            <v>12.1.38</v>
          </cell>
          <cell r="D1049" t="str">
            <v>34.08.27</v>
          </cell>
          <cell r="E1049" t="str">
            <v>Hidr. Daee e deprn</v>
          </cell>
          <cell r="F1049" t="str">
            <v xml:space="preserve">un </v>
          </cell>
        </row>
        <row r="1051">
          <cell r="B1051" t="str">
            <v>Cód. Colinas</v>
          </cell>
          <cell r="D1051" t="str">
            <v>Código</v>
          </cell>
          <cell r="E1051" t="str">
            <v>Serviços</v>
          </cell>
          <cell r="F1051" t="str">
            <v>Unid.</v>
          </cell>
        </row>
        <row r="1054">
          <cell r="D1054" t="str">
            <v>FASE 35 - EQUIPE DE PROJETO GERENCIAMENTO, MEIO AMBIENTE E OBRA</v>
          </cell>
        </row>
        <row r="1055">
          <cell r="B1055" t="str">
            <v>13.1.1</v>
          </cell>
          <cell r="D1055" t="str">
            <v>35.01.04</v>
          </cell>
          <cell r="E1055" t="str">
            <v>Analista de Sistema Júnior</v>
          </cell>
          <cell r="F1055" t="str">
            <v>h</v>
          </cell>
        </row>
        <row r="1056">
          <cell r="B1056" t="str">
            <v>13.1.2</v>
          </cell>
          <cell r="D1056" t="str">
            <v>35.01.05</v>
          </cell>
          <cell r="E1056" t="str">
            <v>Analista de Sistema Pleno</v>
          </cell>
          <cell r="F1056" t="str">
            <v>h</v>
          </cell>
        </row>
        <row r="1057">
          <cell r="B1057" t="str">
            <v>13.1.3</v>
          </cell>
          <cell r="D1057" t="str">
            <v>35.01.06</v>
          </cell>
          <cell r="E1057" t="str">
            <v>Analista de Sistema Senior</v>
          </cell>
          <cell r="F1057" t="str">
            <v>h</v>
          </cell>
        </row>
        <row r="1058">
          <cell r="B1058" t="str">
            <v>13.1.4</v>
          </cell>
          <cell r="D1058" t="str">
            <v>35.01.09</v>
          </cell>
          <cell r="E1058" t="str">
            <v>Auxiliar de Laboratório</v>
          </cell>
          <cell r="F1058" t="str">
            <v>h</v>
          </cell>
        </row>
        <row r="1059">
          <cell r="B1059" t="str">
            <v>13.1.5</v>
          </cell>
          <cell r="D1059" t="str">
            <v>35.01.10</v>
          </cell>
          <cell r="E1059" t="str">
            <v>Auxiliar Topografia</v>
          </cell>
          <cell r="F1059" t="str">
            <v>h</v>
          </cell>
        </row>
        <row r="1060">
          <cell r="B1060" t="str">
            <v>13.1.6</v>
          </cell>
          <cell r="D1060" t="str">
            <v>35.01.11</v>
          </cell>
          <cell r="E1060" t="str">
            <v>Auxiliar/Escritório</v>
          </cell>
          <cell r="F1060" t="str">
            <v>h</v>
          </cell>
        </row>
        <row r="1061">
          <cell r="B1061" t="str">
            <v>13.1.7</v>
          </cell>
          <cell r="D1061" t="str">
            <v>35.01.12</v>
          </cell>
          <cell r="E1061" t="str">
            <v>Chefe de Escritório</v>
          </cell>
          <cell r="F1061" t="str">
            <v>h</v>
          </cell>
        </row>
        <row r="1062">
          <cell r="B1062" t="str">
            <v>13.1.8</v>
          </cell>
          <cell r="D1062" t="str">
            <v>35.01.13</v>
          </cell>
          <cell r="E1062" t="str">
            <v>Consultor (sem vínculo)</v>
          </cell>
          <cell r="F1062" t="str">
            <v>h</v>
          </cell>
        </row>
        <row r="1063">
          <cell r="B1063" t="str">
            <v>13.1.9</v>
          </cell>
          <cell r="D1063" t="str">
            <v>35.01.13.01</v>
          </cell>
          <cell r="E1063" t="str">
            <v>Consultor jurídico (sem vínculo)</v>
          </cell>
          <cell r="F1063" t="str">
            <v>h</v>
          </cell>
        </row>
        <row r="1064">
          <cell r="B1064" t="str">
            <v>13.1.10</v>
          </cell>
          <cell r="D1064" t="str">
            <v>35.01.15</v>
          </cell>
          <cell r="E1064" t="str">
            <v>Digitado</v>
          </cell>
          <cell r="F1064" t="str">
            <v>h</v>
          </cell>
        </row>
        <row r="1065">
          <cell r="B1065" t="str">
            <v>13.1.11</v>
          </cell>
          <cell r="D1065" t="str">
            <v>35.01.16</v>
          </cell>
          <cell r="E1065" t="str">
            <v>Desenhista</v>
          </cell>
          <cell r="F1065" t="str">
            <v>h</v>
          </cell>
        </row>
        <row r="1066">
          <cell r="B1066" t="str">
            <v>13.1.12</v>
          </cell>
          <cell r="D1066" t="str">
            <v>35.01.17</v>
          </cell>
          <cell r="E1066" t="str">
            <v>Desenhista/Calculista</v>
          </cell>
          <cell r="F1066" t="str">
            <v>h</v>
          </cell>
        </row>
        <row r="1067">
          <cell r="B1067" t="str">
            <v>13.1.13</v>
          </cell>
          <cell r="D1067" t="str">
            <v>35.01.18</v>
          </cell>
          <cell r="E1067" t="str">
            <v>Economista Júnior</v>
          </cell>
          <cell r="F1067" t="str">
            <v>h</v>
          </cell>
        </row>
        <row r="1068">
          <cell r="B1068" t="str">
            <v>13.1.14</v>
          </cell>
          <cell r="D1068" t="str">
            <v>35.01.19</v>
          </cell>
          <cell r="E1068" t="str">
            <v>Economista Pleno</v>
          </cell>
          <cell r="F1068" t="str">
            <v>h</v>
          </cell>
        </row>
        <row r="1069">
          <cell r="B1069" t="str">
            <v>13.1.15</v>
          </cell>
          <cell r="D1069" t="str">
            <v>35.01.20</v>
          </cell>
          <cell r="E1069" t="str">
            <v>Economista Senior</v>
          </cell>
          <cell r="F1069" t="str">
            <v>h</v>
          </cell>
        </row>
        <row r="1070">
          <cell r="B1070" t="str">
            <v>13.1.16</v>
          </cell>
          <cell r="D1070" t="str">
            <v>35.01.21</v>
          </cell>
          <cell r="E1070" t="str">
            <v>Engenheiro Júnior</v>
          </cell>
          <cell r="F1070" t="str">
            <v>h</v>
          </cell>
        </row>
        <row r="1071">
          <cell r="B1071" t="str">
            <v>13.1.17</v>
          </cell>
          <cell r="D1071" t="str">
            <v>35.01.22</v>
          </cell>
          <cell r="E1071" t="str">
            <v>Engenheiro Pleno</v>
          </cell>
          <cell r="F1071" t="str">
            <v>h</v>
          </cell>
        </row>
        <row r="1072">
          <cell r="B1072" t="str">
            <v>13.1.18</v>
          </cell>
          <cell r="D1072" t="str">
            <v>35.01.23</v>
          </cell>
          <cell r="E1072" t="str">
            <v>Engenheiro Senior</v>
          </cell>
          <cell r="F1072" t="str">
            <v>h</v>
          </cell>
        </row>
        <row r="1073">
          <cell r="B1073" t="str">
            <v>13.1.19</v>
          </cell>
          <cell r="D1073" t="str">
            <v>35.01.24</v>
          </cell>
          <cell r="E1073" t="str">
            <v>Especialista em Treinamento Pleno</v>
          </cell>
          <cell r="F1073" t="str">
            <v>h</v>
          </cell>
        </row>
        <row r="1074">
          <cell r="B1074" t="str">
            <v>13.1.20</v>
          </cell>
          <cell r="D1074" t="str">
            <v>35.01.25</v>
          </cell>
          <cell r="E1074" t="str">
            <v>Especialista em Treinamento Senior</v>
          </cell>
          <cell r="F1074" t="str">
            <v>h</v>
          </cell>
        </row>
        <row r="1075">
          <cell r="B1075" t="str">
            <v>13.1.21</v>
          </cell>
          <cell r="D1075" t="str">
            <v>35.01.26</v>
          </cell>
          <cell r="E1075" t="str">
            <v>Fiscal de Obras</v>
          </cell>
          <cell r="F1075" t="str">
            <v>h</v>
          </cell>
        </row>
        <row r="1076">
          <cell r="B1076" t="str">
            <v>13.1.22</v>
          </cell>
          <cell r="D1076" t="str">
            <v>35.01.27</v>
          </cell>
          <cell r="E1076" t="str">
            <v>Geólogo Júnior</v>
          </cell>
          <cell r="F1076" t="str">
            <v>h</v>
          </cell>
        </row>
        <row r="1077">
          <cell r="B1077" t="str">
            <v>13.1.23</v>
          </cell>
          <cell r="D1077" t="str">
            <v>35.01.28</v>
          </cell>
          <cell r="E1077" t="str">
            <v>Geólogo Pleno</v>
          </cell>
          <cell r="F1077" t="str">
            <v>h</v>
          </cell>
        </row>
        <row r="1078">
          <cell r="B1078" t="str">
            <v>13.1.24</v>
          </cell>
          <cell r="D1078" t="str">
            <v>35.01.29</v>
          </cell>
          <cell r="E1078" t="str">
            <v>Geólogo Senior</v>
          </cell>
          <cell r="F1078" t="str">
            <v>h</v>
          </cell>
        </row>
        <row r="1079">
          <cell r="B1079" t="str">
            <v>13.1.25</v>
          </cell>
          <cell r="D1079" t="str">
            <v>35.01.30</v>
          </cell>
          <cell r="E1079" t="str">
            <v>Laboratorista</v>
          </cell>
          <cell r="F1079" t="str">
            <v>h</v>
          </cell>
        </row>
        <row r="1080">
          <cell r="B1080" t="str">
            <v>13.1.26</v>
          </cell>
          <cell r="D1080" t="str">
            <v>35.01.31</v>
          </cell>
          <cell r="E1080" t="str">
            <v>Laboratorista Auxiliar</v>
          </cell>
          <cell r="F1080" t="str">
            <v>h</v>
          </cell>
        </row>
        <row r="1081">
          <cell r="B1081" t="str">
            <v>13.1.27</v>
          </cell>
          <cell r="D1081" t="str">
            <v>35.01.32</v>
          </cell>
          <cell r="E1081" t="str">
            <v>Motorista</v>
          </cell>
          <cell r="F1081" t="str">
            <v>h</v>
          </cell>
        </row>
        <row r="1082">
          <cell r="B1082" t="str">
            <v>13.1.28</v>
          </cell>
          <cell r="D1082" t="str">
            <v>35.01.33</v>
          </cell>
          <cell r="E1082" t="str">
            <v>Nivelador</v>
          </cell>
          <cell r="F1082" t="str">
            <v>h</v>
          </cell>
        </row>
        <row r="1083">
          <cell r="B1083" t="str">
            <v>13.1.29</v>
          </cell>
          <cell r="D1083" t="str">
            <v>35.01.34</v>
          </cell>
          <cell r="E1083" t="str">
            <v>Operador de Microcomputador</v>
          </cell>
          <cell r="F1083" t="str">
            <v>h</v>
          </cell>
        </row>
        <row r="1084">
          <cell r="B1084" t="str">
            <v>13.1.30</v>
          </cell>
          <cell r="D1084" t="str">
            <v>35.01.35</v>
          </cell>
          <cell r="E1084" t="str">
            <v>Programador de Computador Júnior</v>
          </cell>
          <cell r="F1084" t="str">
            <v>h</v>
          </cell>
        </row>
        <row r="1085">
          <cell r="B1085" t="str">
            <v>13.1.31</v>
          </cell>
          <cell r="D1085" t="str">
            <v>35.01.36</v>
          </cell>
          <cell r="E1085" t="str">
            <v>Programador de Computador Pleno</v>
          </cell>
          <cell r="F1085" t="str">
            <v>h</v>
          </cell>
        </row>
        <row r="1086">
          <cell r="B1086" t="str">
            <v>13.1.32</v>
          </cell>
          <cell r="D1086" t="str">
            <v>35.01.37</v>
          </cell>
          <cell r="E1086" t="str">
            <v>Programador de Computador Senior</v>
          </cell>
          <cell r="F1086" t="str">
            <v>h</v>
          </cell>
        </row>
        <row r="1087">
          <cell r="B1087" t="str">
            <v>13.1.33</v>
          </cell>
          <cell r="D1087" t="str">
            <v>35.01.38</v>
          </cell>
          <cell r="E1087" t="str">
            <v>Psicólogo</v>
          </cell>
          <cell r="F1087" t="str">
            <v>h</v>
          </cell>
        </row>
        <row r="1088">
          <cell r="B1088" t="str">
            <v>13.1.34</v>
          </cell>
          <cell r="D1088" t="str">
            <v>35.01.39</v>
          </cell>
          <cell r="E1088" t="str">
            <v>Seccionista</v>
          </cell>
          <cell r="F1088" t="str">
            <v>h</v>
          </cell>
        </row>
        <row r="1089">
          <cell r="B1089" t="str">
            <v>13.1.35</v>
          </cell>
          <cell r="D1089" t="str">
            <v>35.01.40</v>
          </cell>
          <cell r="E1089" t="str">
            <v>Secretária</v>
          </cell>
          <cell r="F1089" t="str">
            <v>h</v>
          </cell>
        </row>
        <row r="1090">
          <cell r="B1090" t="str">
            <v>13.1.36</v>
          </cell>
          <cell r="D1090" t="str">
            <v>35.01.41</v>
          </cell>
          <cell r="E1090" t="str">
            <v>Topógrafo</v>
          </cell>
          <cell r="F1090" t="str">
            <v>h</v>
          </cell>
        </row>
        <row r="1091">
          <cell r="B1091" t="str">
            <v>13.1.37</v>
          </cell>
          <cell r="D1091" t="str">
            <v>35.01.42</v>
          </cell>
          <cell r="E1091" t="str">
            <v>Topógrafo Auxiliar</v>
          </cell>
          <cell r="F1091" t="str">
            <v>h</v>
          </cell>
        </row>
        <row r="1092">
          <cell r="B1092" t="str">
            <v>13.1.38</v>
          </cell>
          <cell r="D1092" t="str">
            <v>35.01.47</v>
          </cell>
          <cell r="E1092" t="str">
            <v>Entrevistador</v>
          </cell>
          <cell r="F1092" t="str">
            <v>h</v>
          </cell>
        </row>
        <row r="1093">
          <cell r="B1093" t="str">
            <v>13.1.39</v>
          </cell>
          <cell r="D1093" t="str">
            <v>35.02.04</v>
          </cell>
          <cell r="E1093" t="str">
            <v>Auxiliar de escritório</v>
          </cell>
          <cell r="F1093" t="str">
            <v>h</v>
          </cell>
        </row>
        <row r="1094">
          <cell r="B1094" t="str">
            <v>13.1.40</v>
          </cell>
          <cell r="D1094" t="str">
            <v>35.02.05</v>
          </cell>
          <cell r="E1094" t="str">
            <v>Auxiliar de topografia</v>
          </cell>
          <cell r="F1094" t="str">
            <v>h</v>
          </cell>
        </row>
        <row r="1095">
          <cell r="B1095" t="str">
            <v>13.1.41</v>
          </cell>
          <cell r="D1095" t="str">
            <v>35.02.06</v>
          </cell>
          <cell r="E1095" t="str">
            <v>Auxiliar Técnico</v>
          </cell>
          <cell r="F1095" t="str">
            <v>h</v>
          </cell>
        </row>
        <row r="1096">
          <cell r="B1096" t="str">
            <v>13.1.42</v>
          </cell>
          <cell r="D1096" t="str">
            <v>35.02.07</v>
          </cell>
          <cell r="E1096" t="str">
            <v>Consultor A</v>
          </cell>
          <cell r="F1096" t="str">
            <v>h</v>
          </cell>
        </row>
        <row r="1097">
          <cell r="B1097" t="str">
            <v>13.1.43</v>
          </cell>
          <cell r="D1097" t="str">
            <v>35.02.08</v>
          </cell>
          <cell r="E1097" t="str">
            <v xml:space="preserve">Consultor B </v>
          </cell>
          <cell r="F1097" t="str">
            <v>h</v>
          </cell>
        </row>
        <row r="1098">
          <cell r="B1098" t="str">
            <v>13.1.44</v>
          </cell>
          <cell r="D1098" t="str">
            <v>35.02.09</v>
          </cell>
          <cell r="E1098" t="str">
            <v>Consultor C</v>
          </cell>
          <cell r="F1098" t="str">
            <v>h</v>
          </cell>
        </row>
        <row r="1099">
          <cell r="B1099" t="str">
            <v>13.1.45</v>
          </cell>
          <cell r="D1099" t="str">
            <v xml:space="preserve">35.02.10 </v>
          </cell>
          <cell r="E1099" t="str">
            <v>Coordenador</v>
          </cell>
          <cell r="F1099" t="str">
            <v>h</v>
          </cell>
        </row>
        <row r="1100">
          <cell r="B1100" t="str">
            <v>13.1.46</v>
          </cell>
          <cell r="D1100" t="str">
            <v>35.02.11</v>
          </cell>
          <cell r="E1100" t="str">
            <v>Desenhista e Calculista I</v>
          </cell>
          <cell r="F1100" t="str">
            <v>h</v>
          </cell>
        </row>
        <row r="1101">
          <cell r="B1101" t="str">
            <v>13.1.47</v>
          </cell>
          <cell r="D1101" t="str">
            <v>35.02.12</v>
          </cell>
          <cell r="E1101" t="str">
            <v>Desenhista e Calculista II</v>
          </cell>
          <cell r="F1101" t="str">
            <v>h</v>
          </cell>
        </row>
        <row r="1102">
          <cell r="B1102" t="str">
            <v>13.1.48</v>
          </cell>
          <cell r="D1102" t="str">
            <v>35.02.13</v>
          </cell>
          <cell r="E1102" t="str">
            <v xml:space="preserve">Desenhista e Calculista III </v>
          </cell>
          <cell r="F1102" t="str">
            <v>h</v>
          </cell>
        </row>
        <row r="1103">
          <cell r="B1103" t="str">
            <v>13.1.49</v>
          </cell>
          <cell r="D1103" t="str">
            <v>35.02.14</v>
          </cell>
          <cell r="E1103" t="str">
            <v>Engenheiro Júnior</v>
          </cell>
          <cell r="F1103" t="str">
            <v>h</v>
          </cell>
        </row>
        <row r="1104">
          <cell r="B1104" t="str">
            <v>13.1.50</v>
          </cell>
          <cell r="D1104" t="str">
            <v>35.02.15</v>
          </cell>
          <cell r="E1104" t="str">
            <v>Engenheiro Pleno</v>
          </cell>
          <cell r="F1104" t="str">
            <v>h</v>
          </cell>
        </row>
        <row r="1105">
          <cell r="B1105" t="str">
            <v>13.1.51</v>
          </cell>
          <cell r="D1105" t="str">
            <v>35.02.16</v>
          </cell>
          <cell r="E1105" t="str">
            <v>Engenheiro Senior</v>
          </cell>
          <cell r="F1105" t="str">
            <v>h</v>
          </cell>
        </row>
        <row r="1106">
          <cell r="B1106" t="str">
            <v>13.1.52</v>
          </cell>
          <cell r="D1106" t="str">
            <v>35.02.17</v>
          </cell>
          <cell r="E1106" t="str">
            <v>Projetista A / Assistente Técnico I</v>
          </cell>
          <cell r="F1106" t="str">
            <v>h</v>
          </cell>
        </row>
        <row r="1107">
          <cell r="B1107" t="str">
            <v>13.1.53</v>
          </cell>
          <cell r="D1107" t="str">
            <v>35.02.18</v>
          </cell>
          <cell r="E1107" t="str">
            <v>Projetista B / Assistente Técnico II</v>
          </cell>
          <cell r="F1107" t="str">
            <v>h</v>
          </cell>
        </row>
        <row r="1108">
          <cell r="B1108" t="str">
            <v>13.1.54</v>
          </cell>
          <cell r="D1108" t="str">
            <v>35.02.19</v>
          </cell>
          <cell r="E1108" t="str">
            <v xml:space="preserve">Projetista C / Assistente Técnico III </v>
          </cell>
          <cell r="F1108" t="str">
            <v>h</v>
          </cell>
        </row>
        <row r="1109">
          <cell r="B1109" t="str">
            <v>13.1.55</v>
          </cell>
          <cell r="D1109" t="str">
            <v>35.02.23</v>
          </cell>
          <cell r="E1109" t="str">
            <v>Engenheiro Agronomo</v>
          </cell>
          <cell r="F1109" t="str">
            <v>h</v>
          </cell>
        </row>
        <row r="1110">
          <cell r="B1110" t="str">
            <v>13.1.56</v>
          </cell>
          <cell r="D1110" t="str">
            <v>35.02.24</v>
          </cell>
          <cell r="E1110" t="str">
            <v>Antropólogo</v>
          </cell>
          <cell r="F1110" t="str">
            <v>h</v>
          </cell>
        </row>
        <row r="1111">
          <cell r="B1111" t="str">
            <v>13.1.57</v>
          </cell>
          <cell r="D1111" t="str">
            <v>35.02.25</v>
          </cell>
          <cell r="E1111" t="str">
            <v>Nivelador</v>
          </cell>
          <cell r="F1111" t="str">
            <v>h</v>
          </cell>
        </row>
        <row r="1112">
          <cell r="B1112" t="str">
            <v>13.1.58</v>
          </cell>
          <cell r="D1112" t="str">
            <v>35.02.26</v>
          </cell>
          <cell r="E1112" t="str">
            <v>Topógrafo</v>
          </cell>
          <cell r="F1112" t="str">
            <v>h</v>
          </cell>
        </row>
        <row r="1113">
          <cell r="B1113" t="str">
            <v>13.1.59</v>
          </cell>
          <cell r="D1113" t="str">
            <v>35.02.28</v>
          </cell>
          <cell r="E1113" t="str">
            <v>Biólogo</v>
          </cell>
          <cell r="F1113" t="str">
            <v>h</v>
          </cell>
        </row>
        <row r="1114">
          <cell r="B1114" t="str">
            <v>13.1.60</v>
          </cell>
          <cell r="D1114" t="str">
            <v>35.02.29</v>
          </cell>
          <cell r="E1114" t="str">
            <v>Economista Júnior</v>
          </cell>
          <cell r="F1114" t="str">
            <v>h</v>
          </cell>
        </row>
        <row r="1115">
          <cell r="B1115" t="str">
            <v>13.1.61</v>
          </cell>
          <cell r="D1115" t="str">
            <v>35.02.30</v>
          </cell>
          <cell r="E1115" t="str">
            <v>Economista Pleno</v>
          </cell>
          <cell r="F1115" t="str">
            <v>h</v>
          </cell>
        </row>
        <row r="1116">
          <cell r="B1116" t="str">
            <v>13.1.62</v>
          </cell>
          <cell r="D1116" t="str">
            <v>35.02.31</v>
          </cell>
          <cell r="E1116" t="str">
            <v>Economista Senior</v>
          </cell>
          <cell r="F1116" t="str">
            <v>h</v>
          </cell>
        </row>
        <row r="1117">
          <cell r="B1117" t="str">
            <v>13.1.63</v>
          </cell>
          <cell r="D1117" t="str">
            <v>35.02.32</v>
          </cell>
          <cell r="E1117" t="str">
            <v>Especialista Ambiental</v>
          </cell>
          <cell r="F1117" t="str">
            <v>h</v>
          </cell>
        </row>
        <row r="1118">
          <cell r="B1118" t="str">
            <v>13.1.64</v>
          </cell>
          <cell r="D1118" t="str">
            <v>35.02.33</v>
          </cell>
          <cell r="E1118" t="str">
            <v>Geógrafo</v>
          </cell>
          <cell r="F1118" t="str">
            <v>h</v>
          </cell>
        </row>
        <row r="1119">
          <cell r="B1119" t="str">
            <v>13.1.65</v>
          </cell>
          <cell r="D1119" t="str">
            <v>35.02.34</v>
          </cell>
          <cell r="E1119" t="str">
            <v>Geólogo Júnior</v>
          </cell>
          <cell r="F1119" t="str">
            <v>h</v>
          </cell>
        </row>
        <row r="1120">
          <cell r="B1120" t="str">
            <v>13.1.66</v>
          </cell>
          <cell r="D1120" t="str">
            <v>35.02.35</v>
          </cell>
          <cell r="E1120" t="str">
            <v>Geólogo Pleno</v>
          </cell>
          <cell r="F1120" t="str">
            <v>h</v>
          </cell>
        </row>
        <row r="1121">
          <cell r="B1121" t="str">
            <v>13.1.67</v>
          </cell>
          <cell r="D1121" t="str">
            <v>35.02.36</v>
          </cell>
          <cell r="E1121" t="str">
            <v>Geólogo Senior</v>
          </cell>
          <cell r="F1121" t="str">
            <v>h</v>
          </cell>
        </row>
        <row r="1122">
          <cell r="B1122" t="str">
            <v>13.1.68</v>
          </cell>
          <cell r="D1122" t="str">
            <v>35.02.37</v>
          </cell>
          <cell r="E1122" t="str">
            <v>Sociólogo</v>
          </cell>
          <cell r="F1122" t="str">
            <v>h</v>
          </cell>
        </row>
        <row r="1123">
          <cell r="B1123" t="str">
            <v>13.1.69</v>
          </cell>
          <cell r="D1123" t="str">
            <v>35.02.38</v>
          </cell>
          <cell r="E1123" t="str">
            <v>Técnico Artes visuais</v>
          </cell>
          <cell r="F1123" t="str">
            <v>h</v>
          </cell>
        </row>
        <row r="1124">
          <cell r="B1124" t="str">
            <v>13.1.70</v>
          </cell>
          <cell r="D1124" t="str">
            <v>35.02.39</v>
          </cell>
          <cell r="E1124" t="str">
            <v>Arqueólogo</v>
          </cell>
          <cell r="F1124" t="str">
            <v>h</v>
          </cell>
        </row>
        <row r="1125">
          <cell r="B1125" t="str">
            <v>13.1.71</v>
          </cell>
          <cell r="D1125" t="str">
            <v>35.02.40</v>
          </cell>
          <cell r="E1125" t="str">
            <v>Geomorfologo</v>
          </cell>
          <cell r="F1125" t="str">
            <v>h</v>
          </cell>
        </row>
        <row r="1127">
          <cell r="B1127" t="str">
            <v>Cód. Colinas</v>
          </cell>
          <cell r="D1127" t="str">
            <v>Código</v>
          </cell>
          <cell r="E1127" t="str">
            <v>Serviços</v>
          </cell>
          <cell r="F1127" t="str">
            <v>Unid.</v>
          </cell>
        </row>
        <row r="1130">
          <cell r="D1130" t="str">
            <v>FASE 36 - CANTEIRO DE OBRA</v>
          </cell>
        </row>
        <row r="1131">
          <cell r="B1131" t="str">
            <v>14.1.1</v>
          </cell>
          <cell r="D1131" t="str">
            <v>36.01.01.01</v>
          </cell>
          <cell r="E1131" t="str">
            <v>Inst. Canteiro tipo I (1,50%)</v>
          </cell>
          <cell r="F1131" t="str">
            <v>gb</v>
          </cell>
        </row>
        <row r="1132">
          <cell r="B1132" t="str">
            <v>14.1.2</v>
          </cell>
          <cell r="D1132" t="str">
            <v>36.01.01.02</v>
          </cell>
          <cell r="E1132" t="str">
            <v xml:space="preserve">Oper. E manutençãocanteiro tipo I (0,875%) </v>
          </cell>
          <cell r="F1132" t="str">
            <v>gb</v>
          </cell>
        </row>
        <row r="1133">
          <cell r="B1133" t="str">
            <v>14.1.3</v>
          </cell>
          <cell r="D1133" t="str">
            <v>36.01.01.03</v>
          </cell>
          <cell r="E1133" t="str">
            <v>Desmobilização canteiro tipo I (0,125%)</v>
          </cell>
          <cell r="F1133" t="str">
            <v>gb</v>
          </cell>
        </row>
        <row r="1134">
          <cell r="B1134" t="str">
            <v>14.1.4</v>
          </cell>
          <cell r="D1134" t="str">
            <v>36.01.02.01</v>
          </cell>
          <cell r="E1134" t="str">
            <v>Inst. Canteiro tipo II (1,80%)</v>
          </cell>
          <cell r="F1134" t="str">
            <v>gb</v>
          </cell>
        </row>
        <row r="1135">
          <cell r="B1135" t="str">
            <v>14.1.5</v>
          </cell>
          <cell r="D1135" t="str">
            <v>36.01.02.02</v>
          </cell>
          <cell r="E1135" t="str">
            <v>Oper. E manutençãocanteiro tipo II (1,050%)</v>
          </cell>
          <cell r="F1135" t="str">
            <v>gb</v>
          </cell>
        </row>
        <row r="1136">
          <cell r="B1136" t="str">
            <v>14.1.6</v>
          </cell>
          <cell r="D1136" t="str">
            <v>36.01.02.03</v>
          </cell>
          <cell r="E1136" t="str">
            <v>Desmobilização canteiro tipo II (0,150%)</v>
          </cell>
          <cell r="F1136" t="str">
            <v>gb</v>
          </cell>
        </row>
        <row r="1137">
          <cell r="B1137" t="str">
            <v>14.1.7</v>
          </cell>
          <cell r="D1137" t="str">
            <v>36.01.03.01</v>
          </cell>
          <cell r="E1137" t="str">
            <v>Inst. Canteiro tipo III (4,80%)</v>
          </cell>
          <cell r="F1137" t="str">
            <v>gb</v>
          </cell>
        </row>
        <row r="1138">
          <cell r="B1138" t="str">
            <v>14.1.8</v>
          </cell>
          <cell r="D1138" t="str">
            <v xml:space="preserve">36.01.03.02 </v>
          </cell>
          <cell r="E1138" t="str">
            <v>Oper. E manutençãocanteiro tipo III (0,900%)</v>
          </cell>
          <cell r="F1138" t="str">
            <v>gb</v>
          </cell>
        </row>
        <row r="1139">
          <cell r="B1139" t="str">
            <v>14.1.9</v>
          </cell>
          <cell r="D1139" t="str">
            <v>36.01.03.03</v>
          </cell>
          <cell r="E1139" t="str">
            <v>Desmobilização canteiro tipo III (0,300%)</v>
          </cell>
          <cell r="F1139" t="str">
            <v>gb</v>
          </cell>
        </row>
        <row r="1141">
          <cell r="B1141" t="str">
            <v>Cód. Colinas</v>
          </cell>
          <cell r="D1141" t="str">
            <v>Código</v>
          </cell>
          <cell r="E1141" t="str">
            <v>Serviços</v>
          </cell>
          <cell r="F1141" t="str">
            <v>Unid.</v>
          </cell>
        </row>
        <row r="1144">
          <cell r="D1144" t="str">
            <v>FASE 37 - SERVIÇOS NÃO CONSTANTES NA PLANILHA</v>
          </cell>
        </row>
        <row r="1145">
          <cell r="B1145" t="str">
            <v>16.1.1</v>
          </cell>
          <cell r="D1145" t="str">
            <v>37.01.01</v>
          </cell>
          <cell r="E1145" t="str">
            <v>Rachão intertravado com bica corrida</v>
          </cell>
          <cell r="F1145" t="str">
            <v>m³</v>
          </cell>
        </row>
        <row r="1146">
          <cell r="B1146" t="str">
            <v>16.1.2</v>
          </cell>
          <cell r="D1146" t="str">
            <v>37.01.02</v>
          </cell>
          <cell r="E1146" t="str">
            <v>Camada de Bloqueio</v>
          </cell>
          <cell r="F1146" t="str">
            <v>m³</v>
          </cell>
        </row>
        <row r="1147">
          <cell r="B1147" t="str">
            <v>16.1.3</v>
          </cell>
          <cell r="D1147" t="str">
            <v>37.01.03</v>
          </cell>
          <cell r="E1147" t="str">
            <v>Conc. asf. us. quente - Grad. C c/ DOP.</v>
          </cell>
          <cell r="F1147" t="str">
            <v>m³</v>
          </cell>
        </row>
        <row r="1148">
          <cell r="B1148" t="str">
            <v>16.1.4</v>
          </cell>
          <cell r="D1148" t="str">
            <v>37.01.04</v>
          </cell>
          <cell r="E1148" t="str">
            <v>Compactação de Aterro maior /igual 95%PS( inclusive Reaterro mat. Brejoso)</v>
          </cell>
          <cell r="F1148" t="str">
            <v>m³</v>
          </cell>
        </row>
        <row r="1149">
          <cell r="B1149" t="str">
            <v>16.1.5</v>
          </cell>
          <cell r="D1149" t="str">
            <v>37.01.05</v>
          </cell>
          <cell r="E1149" t="str">
            <v>Tubo de concreto Ø 0,60m classe CA-2 ( fornecimento e assentamento )</v>
          </cell>
          <cell r="F1149" t="str">
            <v>m</v>
          </cell>
        </row>
        <row r="1150">
          <cell r="B1150" t="str">
            <v>16.1.6</v>
          </cell>
          <cell r="D1150" t="str">
            <v>37.01.06</v>
          </cell>
          <cell r="E1150" t="str">
            <v>Tubo de concreto Ø 1,00m classe CA-2 ( fornecimento e assentamento )</v>
          </cell>
          <cell r="F1150" t="str">
            <v>m</v>
          </cell>
        </row>
        <row r="1151">
          <cell r="B1151" t="str">
            <v>16.1.7</v>
          </cell>
          <cell r="D1151" t="str">
            <v>37.01.07</v>
          </cell>
          <cell r="E1151" t="str">
            <v>Escavação para execução de dreno</v>
          </cell>
          <cell r="F1151" t="str">
            <v>m³</v>
          </cell>
        </row>
        <row r="1152">
          <cell r="B1152" t="str">
            <v>16.1.8</v>
          </cell>
          <cell r="D1152" t="str">
            <v>37.01.08</v>
          </cell>
          <cell r="E1152" t="str">
            <v>Aquis. Mat. Espal. Conf. Rolagem mat. Sil. Argil. (*)</v>
          </cell>
          <cell r="F1152" t="str">
            <v>m³</v>
          </cell>
        </row>
        <row r="1153">
          <cell r="B1153" t="str">
            <v>16.1.9</v>
          </cell>
          <cell r="D1153" t="str">
            <v>37.01.09</v>
          </cell>
          <cell r="E1153" t="str">
            <v>Transporte de 1ª/2ª categoria até 1 Km (*)</v>
          </cell>
          <cell r="F1153" t="str">
            <v>m³xkm</v>
          </cell>
        </row>
        <row r="1154">
          <cell r="B1154" t="str">
            <v>16.1.10</v>
          </cell>
          <cell r="D1154" t="str">
            <v>37.01.10</v>
          </cell>
          <cell r="E1154" t="str">
            <v>Transporte de 1ª/2ª categoria até 2 Km (*)</v>
          </cell>
          <cell r="F1154" t="str">
            <v>m³xkm</v>
          </cell>
        </row>
        <row r="1155">
          <cell r="B1155" t="str">
            <v>16.1.11</v>
          </cell>
          <cell r="D1155" t="str">
            <v>37.01.11</v>
          </cell>
          <cell r="E1155" t="str">
            <v>Espalhamento de material no bota fora inclusive mat. de limpeza</v>
          </cell>
          <cell r="F1155" t="str">
            <v>m³</v>
          </cell>
        </row>
        <row r="1156">
          <cell r="B1156" t="str">
            <v>16.1.12</v>
          </cell>
          <cell r="D1156" t="str">
            <v>37.01.12</v>
          </cell>
          <cell r="E1156" t="str">
            <v>Conc. asf. us. quente - Binder - DERSA</v>
          </cell>
          <cell r="F1156" t="str">
            <v>m³</v>
          </cell>
        </row>
        <row r="1157">
          <cell r="B1157" t="str">
            <v>16.1.13</v>
          </cell>
          <cell r="D1157" t="str">
            <v>37.01.13</v>
          </cell>
          <cell r="E1157" t="str">
            <v>Conc. asf. us. quente - capa asfáltica - DERSA</v>
          </cell>
          <cell r="F1157" t="str">
            <v>m³</v>
          </cell>
        </row>
        <row r="1158">
          <cell r="B1158" t="str">
            <v>16.1.14</v>
          </cell>
          <cell r="D1158" t="str">
            <v>37.01.14</v>
          </cell>
          <cell r="E1158" t="str">
            <v>Tubo de concreto Ø 0,80m classe CA-2 ( fornecimento e assentamento )</v>
          </cell>
          <cell r="F1158" t="str">
            <v>m</v>
          </cell>
        </row>
        <row r="1159">
          <cell r="B1159" t="str">
            <v>16.1.15</v>
          </cell>
          <cell r="D1159" t="str">
            <v>37.01.15</v>
          </cell>
          <cell r="E1159" t="str">
            <v>Tubo de concreto Ø 0,80m classe CA-3 ( fornecimento e assentamento )</v>
          </cell>
          <cell r="F1159" t="str">
            <v>m</v>
          </cell>
        </row>
        <row r="1160">
          <cell r="B1160" t="str">
            <v>16.1.16</v>
          </cell>
          <cell r="D1160" t="str">
            <v>37.01.16</v>
          </cell>
          <cell r="E1160" t="str">
            <v>Tubo de concreto Ø 1,00m classe CA-4 ( fornecimento e assentamento )</v>
          </cell>
          <cell r="F1160" t="str">
            <v>m</v>
          </cell>
        </row>
        <row r="1161">
          <cell r="B1161" t="str">
            <v>16.1.17</v>
          </cell>
          <cell r="D1161" t="str">
            <v>37.01.17</v>
          </cell>
          <cell r="E1161" t="str">
            <v>Tubo de concreto Ø 1,20m classe CA-2 ( fornecimento e assentamento )</v>
          </cell>
          <cell r="F1161" t="str">
            <v>m</v>
          </cell>
        </row>
        <row r="1162">
          <cell r="B1162" t="str">
            <v>16.1.18</v>
          </cell>
          <cell r="D1162" t="str">
            <v>37.01.18</v>
          </cell>
          <cell r="E1162" t="str">
            <v>Tubo de aço corr. Epoxy met. Destrutivo-MP100/ e= 2,0mm/84kg/m Ø = 1,30m</v>
          </cell>
          <cell r="F1162" t="str">
            <v>kg</v>
          </cell>
        </row>
        <row r="1163">
          <cell r="B1163" t="str">
            <v>16.1.19</v>
          </cell>
          <cell r="D1163" t="str">
            <v>37.01.19</v>
          </cell>
          <cell r="E1163" t="str">
            <v>Tubo de aço corr. Epoxy met. Destrutivo-MP100/ e= 3,4mm/136kg/m Ø = 1,30m</v>
          </cell>
          <cell r="F1163" t="str">
            <v>kg</v>
          </cell>
        </row>
        <row r="1164">
          <cell r="B1164" t="str">
            <v>16.1.20</v>
          </cell>
          <cell r="D1164" t="str">
            <v>37.01.20</v>
          </cell>
          <cell r="E1164" t="str">
            <v>Tubo de aço corr. Epoxy met. Destrutivo-MP100/ e= 2,0mm/125kg/m Ø = 1,50m</v>
          </cell>
          <cell r="F1164" t="str">
            <v>kg</v>
          </cell>
        </row>
        <row r="1165">
          <cell r="B1165" t="str">
            <v>16.1.21</v>
          </cell>
          <cell r="D1165" t="str">
            <v>37.01.21</v>
          </cell>
          <cell r="E1165" t="str">
            <v>Tubo de aço corr. Epoxy met. Destrutivo-MP152/ e= 2,7mm/162kg/m Ø = 1,50m</v>
          </cell>
          <cell r="F1165" t="str">
            <v>kg</v>
          </cell>
        </row>
        <row r="1166">
          <cell r="B1166" t="str">
            <v>16.1.22</v>
          </cell>
          <cell r="D1166" t="str">
            <v>37.01.22</v>
          </cell>
          <cell r="E1166" t="str">
            <v>Remoção de Tubo Ø = 0,30m</v>
          </cell>
          <cell r="F1166" t="str">
            <v>m</v>
          </cell>
        </row>
        <row r="1167">
          <cell r="B1167" t="str">
            <v>16.1.23</v>
          </cell>
          <cell r="D1167" t="str">
            <v>37.01.23</v>
          </cell>
          <cell r="E1167" t="str">
            <v>Remoção de Tubo Ø = 0,40m</v>
          </cell>
          <cell r="F1167" t="str">
            <v>m</v>
          </cell>
        </row>
        <row r="1168">
          <cell r="B1168" t="str">
            <v>16.1.24</v>
          </cell>
          <cell r="D1168" t="str">
            <v>37.01.24</v>
          </cell>
          <cell r="E1168" t="str">
            <v>Remoção de Tubo Ø = 0,60m</v>
          </cell>
          <cell r="F1168" t="str">
            <v>m</v>
          </cell>
        </row>
        <row r="1169">
          <cell r="B1169" t="str">
            <v>16.1.25</v>
          </cell>
          <cell r="D1169" t="str">
            <v>37.01.25</v>
          </cell>
          <cell r="E1169" t="str">
            <v>Tubo de concreto Ø 0,60m classe CA-3 ( fornecimento e assentamento )</v>
          </cell>
          <cell r="F1169" t="str">
            <v>m</v>
          </cell>
        </row>
        <row r="1170">
          <cell r="B1170" t="str">
            <v>16.1.26</v>
          </cell>
          <cell r="D1170" t="str">
            <v>37.01.26</v>
          </cell>
          <cell r="E1170" t="str">
            <v>Tubo de concreto Ø 0,40m classe CA-2 ( fornecimento e assentamento )</v>
          </cell>
          <cell r="F1170" t="str">
            <v>m</v>
          </cell>
        </row>
        <row r="1171">
          <cell r="B1171" t="str">
            <v>16.1.27</v>
          </cell>
          <cell r="D1171" t="str">
            <v>37.01.27</v>
          </cell>
          <cell r="E1171" t="str">
            <v>Tubo de concreto Ø 1,50m classe CA-2 ( fornecimento e assentamento )</v>
          </cell>
          <cell r="F1171" t="str">
            <v>m</v>
          </cell>
        </row>
        <row r="1172">
          <cell r="B1172" t="str">
            <v>16.1.28</v>
          </cell>
          <cell r="D1172" t="str">
            <v>37.01.28</v>
          </cell>
          <cell r="E1172" t="str">
            <v>Remoção de Tubo Ø = 0,80m</v>
          </cell>
          <cell r="F1172" t="str">
            <v>m</v>
          </cell>
        </row>
        <row r="1173">
          <cell r="B1173" t="str">
            <v>16.1.29</v>
          </cell>
          <cell r="D1173" t="str">
            <v>37.01.29</v>
          </cell>
          <cell r="E1173" t="str">
            <v>Passeio</v>
          </cell>
          <cell r="F1173" t="str">
            <v>m²</v>
          </cell>
        </row>
        <row r="1174">
          <cell r="B1174" t="str">
            <v>16.1.30</v>
          </cell>
          <cell r="D1174" t="str">
            <v>37.01.30</v>
          </cell>
          <cell r="E1174" t="str">
            <v>Aterro - Solo mole - material de 3ª Categoria</v>
          </cell>
          <cell r="F1174" t="str">
            <v>m³</v>
          </cell>
        </row>
        <row r="1175">
          <cell r="B1175" t="str">
            <v>16.1.31</v>
          </cell>
          <cell r="D1175" t="str">
            <v>37.01.31</v>
          </cell>
          <cell r="E1175" t="str">
            <v>Aterros - materila de 3ª Categoria</v>
          </cell>
          <cell r="F1175" t="str">
            <v>m³</v>
          </cell>
        </row>
        <row r="1176">
          <cell r="B1176" t="str">
            <v>16.1.32</v>
          </cell>
          <cell r="D1176" t="str">
            <v>37.01.32</v>
          </cell>
          <cell r="E1176" t="str">
            <v>Revestimento vegetal de taludes com hidrossemeadura</v>
          </cell>
          <cell r="F1176" t="str">
            <v>m²</v>
          </cell>
        </row>
        <row r="1177">
          <cell r="B1177" t="str">
            <v>16.1.33</v>
          </cell>
          <cell r="D1177" t="str">
            <v>37.01.33</v>
          </cell>
          <cell r="E1177" t="str">
            <v>Abertura de caixa para execução do acostamento</v>
          </cell>
          <cell r="F1177" t="str">
            <v>m³</v>
          </cell>
        </row>
        <row r="1178">
          <cell r="B1178" t="str">
            <v>16.1.34</v>
          </cell>
          <cell r="D1178" t="str">
            <v>37.01.34</v>
          </cell>
          <cell r="E1178" t="str">
            <v>Demolição pavi.flex, incl.transp.até 1km</v>
          </cell>
          <cell r="F1178" t="str">
            <v>m²</v>
          </cell>
        </row>
        <row r="1179">
          <cell r="B1179" t="str">
            <v>16.1.35</v>
          </cell>
          <cell r="D1179" t="str">
            <v>37.01.35</v>
          </cell>
          <cell r="E1179" t="str">
            <v>Concreto Fck 13,5 MPa</v>
          </cell>
          <cell r="F1179" t="str">
            <v>m³</v>
          </cell>
        </row>
        <row r="1180">
          <cell r="B1180" t="str">
            <v>16.1.36</v>
          </cell>
          <cell r="D1180" t="str">
            <v>37.01.36</v>
          </cell>
          <cell r="E1180" t="str">
            <v>Gabião tipo colchão espessura 30cm - tela galv.</v>
          </cell>
          <cell r="F1180" t="str">
            <v>m³</v>
          </cell>
        </row>
        <row r="1181">
          <cell r="B1181" t="str">
            <v>16.1.37</v>
          </cell>
          <cell r="D1181" t="str">
            <v>37.01.37</v>
          </cell>
          <cell r="E1181" t="str">
            <v>Barreira double face New Jersey - des 5514 (TIPO 3)</v>
          </cell>
          <cell r="F1181" t="str">
            <v>m</v>
          </cell>
        </row>
        <row r="1182">
          <cell r="B1182" t="str">
            <v>16.1.38</v>
          </cell>
          <cell r="D1182" t="str">
            <v>37.01.38</v>
          </cell>
          <cell r="E1182" t="str">
            <v>Manta geotêxtil não tecido ( Bidim RT-09 ou similar)</v>
          </cell>
          <cell r="F1182" t="str">
            <v>kg</v>
          </cell>
        </row>
        <row r="1183">
          <cell r="B1183" t="str">
            <v>16.1.39</v>
          </cell>
          <cell r="D1183" t="str">
            <v>37.01.39</v>
          </cell>
          <cell r="E1183" t="str">
            <v>Escavação de material em jazida</v>
          </cell>
          <cell r="F1183" t="str">
            <v>m³</v>
          </cell>
        </row>
        <row r="1184">
          <cell r="B1184" t="str">
            <v>16.1.40</v>
          </cell>
          <cell r="D1184" t="str">
            <v>37.01.40</v>
          </cell>
          <cell r="E1184" t="str">
            <v>Tubo ovóide S=2,25 m²</v>
          </cell>
          <cell r="F1184" t="str">
            <v>m</v>
          </cell>
        </row>
        <row r="1185">
          <cell r="B1185" t="str">
            <v>16.1.41</v>
          </cell>
          <cell r="D1185" t="str">
            <v>37.01.41</v>
          </cell>
          <cell r="E1185" t="str">
            <v>Tubo ovóide S=3,00</v>
          </cell>
          <cell r="F1185" t="str">
            <v>m</v>
          </cell>
        </row>
        <row r="1186">
          <cell r="B1186" t="str">
            <v>16.1.42</v>
          </cell>
          <cell r="D1186" t="str">
            <v>37.01.42</v>
          </cell>
          <cell r="E1186" t="str">
            <v>Tubo ovóide S=4,00</v>
          </cell>
          <cell r="F1186" t="str">
            <v>m</v>
          </cell>
        </row>
        <row r="1187">
          <cell r="B1187" t="str">
            <v>16.1.43</v>
          </cell>
          <cell r="D1187" t="str">
            <v>37.01.43</v>
          </cell>
          <cell r="E1187" t="str">
            <v>Demolição do Pavimento</v>
          </cell>
          <cell r="F1187" t="str">
            <v>m²</v>
          </cell>
        </row>
        <row r="1188">
          <cell r="B1188" t="str">
            <v>16.1.44</v>
          </cell>
          <cell r="D1188" t="str">
            <v>37.01.44</v>
          </cell>
          <cell r="E1188" t="str">
            <v>Restauração do Pavimento</v>
          </cell>
          <cell r="F1188" t="str">
            <v>m²</v>
          </cell>
        </row>
        <row r="1189">
          <cell r="B1189" t="str">
            <v>16.1.45</v>
          </cell>
          <cell r="D1189" t="str">
            <v>37.01.45</v>
          </cell>
          <cell r="E1189" t="str">
            <v xml:space="preserve">Articulação de concreto tipo "Freyssinet" </v>
          </cell>
          <cell r="F1189" t="str">
            <v>m</v>
          </cell>
        </row>
        <row r="1190">
          <cell r="B1190" t="str">
            <v>16.1.46</v>
          </cell>
          <cell r="D1190" t="str">
            <v>37.01.46</v>
          </cell>
          <cell r="E1190" t="str">
            <v>Junta de dilatação tipo Jeene</v>
          </cell>
          <cell r="F1190" t="str">
            <v>m</v>
          </cell>
        </row>
        <row r="1191">
          <cell r="B1191" t="str">
            <v>16.1.47</v>
          </cell>
          <cell r="D1191" t="str">
            <v>37.01.47</v>
          </cell>
          <cell r="E1191" t="str">
            <v>Tirantes 280 kN</v>
          </cell>
          <cell r="F1191" t="str">
            <v>m</v>
          </cell>
        </row>
        <row r="1192">
          <cell r="B1192" t="str">
            <v>16.1.48</v>
          </cell>
          <cell r="D1192" t="str">
            <v>37.01.48</v>
          </cell>
          <cell r="E1192" t="str">
            <v>Tirantes 140 kN</v>
          </cell>
          <cell r="F1192" t="str">
            <v>m</v>
          </cell>
        </row>
        <row r="1193">
          <cell r="B1193" t="str">
            <v>16.1.49</v>
          </cell>
          <cell r="D1193" t="str">
            <v>37.01.49</v>
          </cell>
          <cell r="E1193" t="str">
            <v>Ap. Ancoragem p/ Cabos Proten. Ativa</v>
          </cell>
          <cell r="F1193" t="str">
            <v>un</v>
          </cell>
        </row>
        <row r="1194">
          <cell r="B1194" t="str">
            <v>16.1.50</v>
          </cell>
          <cell r="D1194" t="str">
            <v>37.01.50</v>
          </cell>
          <cell r="E1194" t="str">
            <v>Barbacãs</v>
          </cell>
          <cell r="F1194" t="str">
            <v>un</v>
          </cell>
        </row>
        <row r="1195">
          <cell r="B1195" t="str">
            <v>16.1.51</v>
          </cell>
          <cell r="D1195" t="str">
            <v>37.01.51</v>
          </cell>
          <cell r="E1195" t="str">
            <v>Tubo de concreto Ø 0,50m classe CA-2 ( fornecimento e assentamento )</v>
          </cell>
          <cell r="F1195" t="str">
            <v>m</v>
          </cell>
        </row>
        <row r="1196">
          <cell r="B1196" t="str">
            <v>16.1.52</v>
          </cell>
          <cell r="D1196" t="str">
            <v>37.01.52</v>
          </cell>
          <cell r="E1196" t="str">
            <v>Barreira de segurança tipo New Jersey - des 5396 (TIPO 1A)</v>
          </cell>
          <cell r="F1196" t="str">
            <v>m</v>
          </cell>
        </row>
        <row r="1197">
          <cell r="B1197" t="str">
            <v>16.1.53</v>
          </cell>
          <cell r="D1197" t="str">
            <v>37.01.53</v>
          </cell>
          <cell r="E1197" t="str">
            <v>Tubo MP 100 Ø 2,10m e= 2,0mm - ( Forncimento e assentamento )</v>
          </cell>
          <cell r="F1197" t="str">
            <v>m</v>
          </cell>
        </row>
        <row r="1198">
          <cell r="B1198" t="str">
            <v>16.1.54</v>
          </cell>
          <cell r="D1198" t="str">
            <v>37.01.54</v>
          </cell>
          <cell r="E1198" t="str">
            <v>Tubo MP 100 Ø 2,20m e= 2,7mm - ( Forncimento e assentamento )</v>
          </cell>
          <cell r="F1198" t="str">
            <v>m</v>
          </cell>
        </row>
        <row r="1199">
          <cell r="B1199" t="str">
            <v>16.1.55</v>
          </cell>
          <cell r="D1199" t="str">
            <v>37.01.55</v>
          </cell>
          <cell r="E1199" t="str">
            <v>Tubo MP 152 Ø 4,60m e= 2,7mm - ( Forncimento e assentamento )</v>
          </cell>
          <cell r="F1199" t="str">
            <v>m</v>
          </cell>
        </row>
        <row r="1200">
          <cell r="B1200" t="str">
            <v>16.1.56</v>
          </cell>
          <cell r="D1200" t="str">
            <v>37.01.56</v>
          </cell>
          <cell r="E1200" t="str">
            <v>Remoção de Tubo metálico Ø = 1,50m</v>
          </cell>
          <cell r="F1200" t="str">
            <v>m</v>
          </cell>
        </row>
        <row r="1201">
          <cell r="B1201" t="str">
            <v>16.1.57</v>
          </cell>
          <cell r="D1201" t="str">
            <v>37.01.57</v>
          </cell>
          <cell r="E1201" t="str">
            <v>Tubo Metálico Ø =2,30m</v>
          </cell>
          <cell r="F1201" t="str">
            <v>m</v>
          </cell>
        </row>
        <row r="1202">
          <cell r="B1202" t="str">
            <v>16.1.58</v>
          </cell>
          <cell r="D1202" t="str">
            <v>37.01.58</v>
          </cell>
          <cell r="E1202" t="str">
            <v>Tubo de concreto Ø 1,00m classe CA-3 ( fornecimento e assentamento )</v>
          </cell>
          <cell r="F1202" t="str">
            <v>m</v>
          </cell>
        </row>
        <row r="1203">
          <cell r="B1203" t="str">
            <v>16.1.59</v>
          </cell>
          <cell r="D1203" t="str">
            <v>37.01.59</v>
          </cell>
          <cell r="E1203" t="str">
            <v>Tubo de concreto Ø 0,50m classe CA-4 ( fornecimento e assentamento )</v>
          </cell>
          <cell r="F1203" t="str">
            <v>m</v>
          </cell>
        </row>
        <row r="1204">
          <cell r="B1204" t="str">
            <v>16.1.60</v>
          </cell>
          <cell r="D1204" t="str">
            <v>37.01.60</v>
          </cell>
          <cell r="E1204" t="str">
            <v>Tubo de concreto Ø 1,50m classe CA-3 ( fornecimento e assentamento )</v>
          </cell>
          <cell r="F1204" t="str">
            <v>m</v>
          </cell>
        </row>
        <row r="1205">
          <cell r="B1205" t="str">
            <v>16.1.61</v>
          </cell>
          <cell r="D1205" t="str">
            <v>37.01.61</v>
          </cell>
          <cell r="E1205" t="str">
            <v>Restauração do Pavimento</v>
          </cell>
          <cell r="F1205" t="str">
            <v>m³</v>
          </cell>
        </row>
        <row r="1206">
          <cell r="B1206" t="str">
            <v>16.1.62</v>
          </cell>
          <cell r="D1206" t="str">
            <v>37.01.62</v>
          </cell>
          <cell r="E1206" t="str">
            <v>Aterro solo mole - material de 3ª categoria</v>
          </cell>
          <cell r="F1206" t="str">
            <v>m³</v>
          </cell>
        </row>
        <row r="1207">
          <cell r="B1207" t="str">
            <v>16.1.63</v>
          </cell>
          <cell r="D1207" t="str">
            <v>37.01.63</v>
          </cell>
          <cell r="E1207" t="str">
            <v>Aterros - material de 3ª categoria</v>
          </cell>
          <cell r="F1207" t="str">
            <v>m³</v>
          </cell>
        </row>
        <row r="1208">
          <cell r="B1208" t="str">
            <v>16.1.64</v>
          </cell>
          <cell r="D1208" t="str">
            <v>37.01.64</v>
          </cell>
          <cell r="E1208" t="str">
            <v>Sub-base ou base solo brita c/ cimento</v>
          </cell>
          <cell r="F1208" t="str">
            <v>m³</v>
          </cell>
        </row>
        <row r="1209">
          <cell r="B1209" t="str">
            <v>16.1.65</v>
          </cell>
          <cell r="D1209" t="str">
            <v>37.01.65</v>
          </cell>
          <cell r="E1209" t="str">
            <v>Apiloamento / Nivelamento</v>
          </cell>
          <cell r="F1209" t="str">
            <v>m²</v>
          </cell>
        </row>
        <row r="1210">
          <cell r="B1210" t="str">
            <v>16.1.66</v>
          </cell>
          <cell r="D1210" t="str">
            <v>37.01.66</v>
          </cell>
          <cell r="E1210" t="str">
            <v>Tela metálica</v>
          </cell>
          <cell r="F1210" t="str">
            <v>m²</v>
          </cell>
        </row>
        <row r="1211">
          <cell r="B1211" t="str">
            <v>16.1.67</v>
          </cell>
          <cell r="D1211" t="str">
            <v>37.01.67</v>
          </cell>
        </row>
        <row r="1212">
          <cell r="B1212" t="str">
            <v>16.1.68</v>
          </cell>
          <cell r="D1212" t="str">
            <v>37.01.68</v>
          </cell>
          <cell r="E1212" t="str">
            <v>Perfuração  p/ DHP em solo</v>
          </cell>
          <cell r="F1212" t="str">
            <v>m</v>
          </cell>
        </row>
        <row r="1213">
          <cell r="B1213" t="str">
            <v>16.1.69</v>
          </cell>
          <cell r="D1213" t="str">
            <v>37.01.69</v>
          </cell>
          <cell r="E1213" t="str">
            <v>Perfuração  p/ tirante em solo</v>
          </cell>
          <cell r="F1213" t="str">
            <v>m</v>
          </cell>
        </row>
        <row r="1214">
          <cell r="B1214" t="str">
            <v>16.1.70</v>
          </cell>
          <cell r="D1214" t="str">
            <v>37.01.70</v>
          </cell>
          <cell r="E1214" t="str">
            <v>Túnnel Liner Ø 2,00 e=3,4mm epoxy</v>
          </cell>
          <cell r="F1214" t="str">
            <v>m</v>
          </cell>
        </row>
        <row r="1215">
          <cell r="B1215" t="str">
            <v>16.1.71</v>
          </cell>
          <cell r="D1215" t="str">
            <v>37.01.71</v>
          </cell>
          <cell r="E1215" t="str">
            <v>Implantação de Túnnel Liner Ø = 2,00m e=3,4mm ( em solo )</v>
          </cell>
          <cell r="F1215" t="str">
            <v>m</v>
          </cell>
        </row>
        <row r="1216">
          <cell r="B1216" t="str">
            <v>16.1.72</v>
          </cell>
          <cell r="D1216" t="str">
            <v>37.01.72</v>
          </cell>
          <cell r="E1216" t="str">
            <v>Implantação de Túnnel Liner Ø = 2,00m e=3,4mm ( em talus )</v>
          </cell>
          <cell r="F1216" t="str">
            <v>m</v>
          </cell>
        </row>
        <row r="1217">
          <cell r="B1217" t="str">
            <v>16.1.73</v>
          </cell>
          <cell r="D1217" t="str">
            <v>37.01.73</v>
          </cell>
          <cell r="E1217" t="str">
            <v>Implantação de fuste metálico Ø = 2,00m e=3,4mm ( em talus )</v>
          </cell>
          <cell r="F1217" t="str">
            <v>m</v>
          </cell>
        </row>
        <row r="1218">
          <cell r="B1218" t="str">
            <v>16.1.74</v>
          </cell>
          <cell r="D1218" t="str">
            <v>37.01.74</v>
          </cell>
          <cell r="E1218" t="str">
            <v>Levantamento Topográfico</v>
          </cell>
          <cell r="F1218" t="str">
            <v>m²</v>
          </cell>
        </row>
        <row r="1219">
          <cell r="B1219" t="str">
            <v>16.1.75</v>
          </cell>
          <cell r="D1219" t="str">
            <v>37.01.75</v>
          </cell>
          <cell r="E1219" t="str">
            <v>Remoção de Tubo metálico Ø = 1,50m</v>
          </cell>
        </row>
        <row r="1220">
          <cell r="B1220" t="str">
            <v>16.1.76</v>
          </cell>
          <cell r="D1220" t="str">
            <v>37.01.76</v>
          </cell>
          <cell r="E1220" t="str">
            <v>Injeção de calda de cimento p/ consolidação do Talude</v>
          </cell>
          <cell r="F1220" t="str">
            <v>kg</v>
          </cell>
        </row>
        <row r="1221">
          <cell r="B1221" t="str">
            <v>16.1.77</v>
          </cell>
          <cell r="D1221" t="str">
            <v>37.01.77</v>
          </cell>
          <cell r="E1221" t="str">
            <v xml:space="preserve">Perfuração  p/ DHP  em talus </v>
          </cell>
          <cell r="F1221" t="str">
            <v>m</v>
          </cell>
        </row>
        <row r="1222">
          <cell r="B1222" t="str">
            <v>16.1.78</v>
          </cell>
          <cell r="D1222" t="str">
            <v>37.01.78</v>
          </cell>
          <cell r="E1222" t="str">
            <v xml:space="preserve">Perfuração  p/ tirante em rocha sã </v>
          </cell>
          <cell r="F1222" t="str">
            <v>m</v>
          </cell>
        </row>
        <row r="1223">
          <cell r="B1223" t="str">
            <v>16.1.79</v>
          </cell>
          <cell r="D1223" t="str">
            <v>37.01.79</v>
          </cell>
          <cell r="E1223" t="str">
            <v>Perfuração  p/ tirante em talus</v>
          </cell>
          <cell r="F1223" t="str">
            <v>m</v>
          </cell>
        </row>
        <row r="1224">
          <cell r="B1224" t="str">
            <v>16.1.80</v>
          </cell>
          <cell r="D1224" t="str">
            <v>37.01.80</v>
          </cell>
          <cell r="E1224" t="str">
            <v>Apar. anc. p/ Tirantes 40 TF</v>
          </cell>
          <cell r="F1224" t="str">
            <v>un</v>
          </cell>
        </row>
        <row r="1225">
          <cell r="B1225" t="str">
            <v>16.1.81</v>
          </cell>
          <cell r="D1225" t="str">
            <v>37.01.81</v>
          </cell>
          <cell r="E1225" t="str">
            <v>Tiran. 60 TF 8F D= 1/2"</v>
          </cell>
          <cell r="F1225" t="str">
            <v>m</v>
          </cell>
        </row>
        <row r="1226">
          <cell r="B1226" t="str">
            <v>16.1.82</v>
          </cell>
          <cell r="D1226" t="str">
            <v>37.01.82</v>
          </cell>
          <cell r="E1226" t="str">
            <v>Dispositivo eletronico para canalização de Tráfego</v>
          </cell>
          <cell r="F1226" t="str">
            <v>un</v>
          </cell>
        </row>
        <row r="1227">
          <cell r="B1227" t="str">
            <v>16.1.83</v>
          </cell>
          <cell r="D1227" t="str">
            <v>37.01.83</v>
          </cell>
          <cell r="E1227" t="str">
            <v>Junta Fungenband tipo "O-22"</v>
          </cell>
          <cell r="F1227" t="str">
            <v>m</v>
          </cell>
        </row>
        <row r="1247">
          <cell r="B1247" t="str">
            <v>Cód. Colinas</v>
          </cell>
          <cell r="D1247" t="str">
            <v>Código</v>
          </cell>
          <cell r="E1247" t="str">
            <v>Serviços</v>
          </cell>
          <cell r="F1247" t="str">
            <v>Unid.</v>
          </cell>
        </row>
        <row r="1250">
          <cell r="D1250" t="str">
            <v>FASE 72 - ALUGUEL DE MAQUINAS, VEICULOS E EQUIPAMENTOS</v>
          </cell>
        </row>
        <row r="1251">
          <cell r="B1251" t="str">
            <v>15.1.1</v>
          </cell>
          <cell r="D1251" t="str">
            <v>72.01.01.01</v>
          </cell>
          <cell r="E1251" t="str">
            <v>AC.CONC.SUP.B436 C-A</v>
          </cell>
          <cell r="F1251" t="str">
            <v>h</v>
          </cell>
        </row>
        <row r="1252">
          <cell r="B1252" t="str">
            <v>15.1.2</v>
          </cell>
          <cell r="D1252" t="str">
            <v>72.01.01.02</v>
          </cell>
          <cell r="E1252" t="str">
            <v xml:space="preserve">AC.CONC.SUP.B436 C-B </v>
          </cell>
          <cell r="F1252" t="str">
            <v>h</v>
          </cell>
        </row>
        <row r="1253">
          <cell r="B1253" t="str">
            <v>15.1.3</v>
          </cell>
          <cell r="D1253" t="str">
            <v>72.01.01.03</v>
          </cell>
          <cell r="E1253" t="str">
            <v>AC.CONC.SUP.B436 C-C</v>
          </cell>
          <cell r="F1253" t="str">
            <v>h</v>
          </cell>
        </row>
        <row r="1254">
          <cell r="B1254" t="str">
            <v>15.1.4</v>
          </cell>
          <cell r="D1254" t="str">
            <v>72.01.01.04</v>
          </cell>
          <cell r="E1254" t="str">
            <v>AC.CONC.SUP.B436 C-D</v>
          </cell>
          <cell r="F1254" t="str">
            <v>h</v>
          </cell>
        </row>
        <row r="1255">
          <cell r="B1255" t="str">
            <v>15.1.5</v>
          </cell>
          <cell r="D1255" t="str">
            <v>72.01.02.01</v>
          </cell>
          <cell r="E1255" t="str">
            <v>AC.CONC.SUP.BG38 C-A</v>
          </cell>
          <cell r="F1255" t="str">
            <v>h</v>
          </cell>
        </row>
        <row r="1256">
          <cell r="B1256" t="str">
            <v>15.1.6</v>
          </cell>
          <cell r="D1256" t="str">
            <v>72.01.02.02</v>
          </cell>
          <cell r="E1256" t="str">
            <v>AC.CONC.SUP.BG38 C-B</v>
          </cell>
          <cell r="F1256" t="str">
            <v>h</v>
          </cell>
        </row>
        <row r="1257">
          <cell r="B1257" t="str">
            <v>15.1.7</v>
          </cell>
          <cell r="D1257" t="str">
            <v>72.01.02.03</v>
          </cell>
          <cell r="E1257" t="str">
            <v>AC.CONC.SUP.BG38 C-C</v>
          </cell>
          <cell r="F1257" t="str">
            <v>h</v>
          </cell>
        </row>
        <row r="1258">
          <cell r="B1258" t="str">
            <v>15.1.8</v>
          </cell>
          <cell r="D1258" t="str">
            <v>72.01.02.04</v>
          </cell>
          <cell r="E1258" t="str">
            <v>AC.CONC.SUP.BG38 C-D</v>
          </cell>
          <cell r="F1258" t="str">
            <v>h</v>
          </cell>
        </row>
        <row r="1259">
          <cell r="B1259" t="str">
            <v>15.1.9</v>
          </cell>
          <cell r="D1259" t="str">
            <v>72.02.01.01</v>
          </cell>
          <cell r="E1259" t="str">
            <v>VEIC.PEQ.1600CC C-A</v>
          </cell>
          <cell r="F1259" t="str">
            <v>h</v>
          </cell>
        </row>
        <row r="1260">
          <cell r="B1260" t="str">
            <v>15.1.10</v>
          </cell>
          <cell r="D1260" t="str">
            <v>72.02.01.02</v>
          </cell>
          <cell r="E1260" t="str">
            <v>VEIC.PEQ.1600CC C-B</v>
          </cell>
          <cell r="F1260" t="str">
            <v>h</v>
          </cell>
        </row>
        <row r="1261">
          <cell r="B1261" t="str">
            <v>15.1.11</v>
          </cell>
          <cell r="D1261" t="str">
            <v>72.02.01.03</v>
          </cell>
          <cell r="E1261" t="str">
            <v>VEIC.PEQ.1600CC C-C</v>
          </cell>
          <cell r="F1261" t="str">
            <v>h</v>
          </cell>
        </row>
        <row r="1262">
          <cell r="B1262" t="str">
            <v>15.1.12</v>
          </cell>
          <cell r="D1262" t="str">
            <v>72.02.01.04</v>
          </cell>
          <cell r="E1262" t="str">
            <v>VEIC.PEQ.1600CC C-D</v>
          </cell>
          <cell r="F1262" t="str">
            <v>h</v>
          </cell>
        </row>
        <row r="1263">
          <cell r="B1263" t="str">
            <v>15.1.13</v>
          </cell>
          <cell r="D1263" t="str">
            <v>72.02.01.05</v>
          </cell>
          <cell r="E1263" t="str">
            <v xml:space="preserve">VEIC.PEQ.1600CC C-E </v>
          </cell>
          <cell r="F1263" t="str">
            <v>km</v>
          </cell>
        </row>
        <row r="1264">
          <cell r="B1264" t="str">
            <v>15.1.14</v>
          </cell>
          <cell r="D1264" t="str">
            <v>72.02.01.06</v>
          </cell>
          <cell r="E1264" t="str">
            <v>VEIC.PEQ.1600CC C-F</v>
          </cell>
          <cell r="F1264" t="str">
            <v>vei.mens.</v>
          </cell>
        </row>
        <row r="1265">
          <cell r="B1265" t="str">
            <v>15.1.15</v>
          </cell>
          <cell r="D1265" t="str">
            <v>72.02.02.01</v>
          </cell>
          <cell r="E1265" t="str">
            <v>VEIC.PEQ.1000CC C-A</v>
          </cell>
          <cell r="F1265" t="str">
            <v>h</v>
          </cell>
        </row>
        <row r="1266">
          <cell r="B1266" t="str">
            <v>15.1.16</v>
          </cell>
          <cell r="D1266" t="str">
            <v>72.02.02.02</v>
          </cell>
          <cell r="E1266" t="str">
            <v>VEIC.PEQ.1000CC C-B</v>
          </cell>
          <cell r="F1266" t="str">
            <v>h</v>
          </cell>
        </row>
        <row r="1267">
          <cell r="B1267" t="str">
            <v>15.1.17</v>
          </cell>
          <cell r="D1267" t="str">
            <v>72.02.02.03</v>
          </cell>
          <cell r="E1267" t="str">
            <v>VEIC.PEQ.1000CC C-C</v>
          </cell>
          <cell r="F1267" t="str">
            <v>h</v>
          </cell>
        </row>
        <row r="1268">
          <cell r="B1268" t="str">
            <v>15.1.18</v>
          </cell>
          <cell r="D1268" t="str">
            <v>72.02.02.04</v>
          </cell>
          <cell r="E1268" t="str">
            <v>VEIC.PEQ.1000CC C-D</v>
          </cell>
          <cell r="F1268" t="str">
            <v>h</v>
          </cell>
        </row>
        <row r="1269">
          <cell r="B1269" t="str">
            <v>15.1.19</v>
          </cell>
          <cell r="D1269" t="str">
            <v>72.02.02.05</v>
          </cell>
          <cell r="E1269" t="str">
            <v>VEIC.PEQ.1000CC C-E</v>
          </cell>
          <cell r="F1269" t="str">
            <v>km</v>
          </cell>
        </row>
        <row r="1270">
          <cell r="B1270" t="str">
            <v>15.1.20</v>
          </cell>
          <cell r="D1270" t="str">
            <v>72.02.02.06</v>
          </cell>
          <cell r="E1270" t="str">
            <v xml:space="preserve">VEIC.PEQ.1000CC C-F </v>
          </cell>
          <cell r="F1270" t="str">
            <v>vei.mens.</v>
          </cell>
        </row>
        <row r="1271">
          <cell r="B1271" t="str">
            <v>15.1.21</v>
          </cell>
          <cell r="D1271" t="str">
            <v>72.02.03.01</v>
          </cell>
          <cell r="E1271" t="str">
            <v>VEIC.UTIL. 09 PS C-A</v>
          </cell>
          <cell r="F1271" t="str">
            <v>h</v>
          </cell>
        </row>
        <row r="1272">
          <cell r="B1272" t="str">
            <v>15.1.22</v>
          </cell>
          <cell r="D1272" t="str">
            <v xml:space="preserve">72.02.03.02 </v>
          </cell>
          <cell r="E1272" t="str">
            <v xml:space="preserve">VEIC.UTIL. 09 PS C-B </v>
          </cell>
          <cell r="F1272" t="str">
            <v>h</v>
          </cell>
        </row>
        <row r="1273">
          <cell r="B1273" t="str">
            <v>15.1.23</v>
          </cell>
          <cell r="D1273" t="str">
            <v>72.02.03.03</v>
          </cell>
          <cell r="E1273" t="str">
            <v>VEIC.UTIL. 09 PS C-C</v>
          </cell>
          <cell r="F1273" t="str">
            <v>h</v>
          </cell>
        </row>
        <row r="1274">
          <cell r="B1274" t="str">
            <v>15.1.24</v>
          </cell>
          <cell r="D1274" t="str">
            <v>72.02.03.04</v>
          </cell>
          <cell r="E1274" t="str">
            <v xml:space="preserve">VEIC.UTIL. 09 PS C-D </v>
          </cell>
          <cell r="F1274" t="str">
            <v>h</v>
          </cell>
        </row>
        <row r="1275">
          <cell r="B1275" t="str">
            <v>15.1.25</v>
          </cell>
          <cell r="D1275" t="str">
            <v>72.02.03.05</v>
          </cell>
          <cell r="E1275" t="str">
            <v>VEIC.UTIL. 09 PS C-E</v>
          </cell>
          <cell r="F1275" t="str">
            <v>km</v>
          </cell>
        </row>
        <row r="1276">
          <cell r="B1276" t="str">
            <v>15.1.26</v>
          </cell>
          <cell r="D1276" t="str">
            <v>72.02.03.06</v>
          </cell>
          <cell r="E1276" t="str">
            <v xml:space="preserve">VEIC.UTIL. 09 PS C-F </v>
          </cell>
          <cell r="F1276" t="str">
            <v>vei.mens.</v>
          </cell>
        </row>
        <row r="1277">
          <cell r="B1277" t="str">
            <v>15.1.27</v>
          </cell>
          <cell r="D1277" t="str">
            <v>72.02.04.01</v>
          </cell>
          <cell r="E1277" t="str">
            <v>VEIC.UT.PICK-UP C-A</v>
          </cell>
          <cell r="F1277" t="str">
            <v>h</v>
          </cell>
        </row>
        <row r="1278">
          <cell r="B1278" t="str">
            <v>15.1.28</v>
          </cell>
          <cell r="D1278" t="str">
            <v>72.02.04.02</v>
          </cell>
          <cell r="E1278" t="str">
            <v>VEIC.UT.PICK-UP C-B</v>
          </cell>
          <cell r="F1278" t="str">
            <v>h</v>
          </cell>
        </row>
        <row r="1279">
          <cell r="B1279" t="str">
            <v>15.1.29</v>
          </cell>
          <cell r="D1279" t="str">
            <v>72.02.04.03</v>
          </cell>
          <cell r="E1279" t="str">
            <v xml:space="preserve">VEIC.UT.PICK-UP C-C </v>
          </cell>
          <cell r="F1279" t="str">
            <v>h</v>
          </cell>
        </row>
        <row r="1280">
          <cell r="B1280" t="str">
            <v>15.1.30</v>
          </cell>
          <cell r="D1280" t="str">
            <v>72.02.04.04</v>
          </cell>
          <cell r="E1280" t="str">
            <v>VEIC.UT.PICK-UP C-D</v>
          </cell>
          <cell r="F1280" t="str">
            <v>h</v>
          </cell>
        </row>
        <row r="1281">
          <cell r="B1281" t="str">
            <v>15.1.31</v>
          </cell>
          <cell r="D1281" t="str">
            <v>72.02.04.05</v>
          </cell>
          <cell r="E1281" t="str">
            <v>VEIC.UT.PICK-UP C-E</v>
          </cell>
          <cell r="F1281" t="str">
            <v>km</v>
          </cell>
        </row>
        <row r="1282">
          <cell r="B1282" t="str">
            <v>15.1.32</v>
          </cell>
          <cell r="D1282" t="str">
            <v>72.02.04.06</v>
          </cell>
          <cell r="E1282" t="str">
            <v xml:space="preserve">VEIC.UT.PICK-UP C-F </v>
          </cell>
          <cell r="F1282" t="str">
            <v>vei.mens.</v>
          </cell>
        </row>
        <row r="1283">
          <cell r="B1283" t="str">
            <v>15.1.33</v>
          </cell>
          <cell r="D1283" t="str">
            <v>72.02.05.01</v>
          </cell>
          <cell r="E1283" t="str">
            <v xml:space="preserve">VEIC.PREMARCAÇÃO C-A </v>
          </cell>
          <cell r="F1283" t="str">
            <v>h</v>
          </cell>
        </row>
        <row r="1284">
          <cell r="B1284" t="str">
            <v>15.1.34</v>
          </cell>
          <cell r="D1284" t="str">
            <v>72.02.05.02</v>
          </cell>
          <cell r="E1284" t="str">
            <v>VEIC.PREMARCAÇÃO C-B</v>
          </cell>
          <cell r="F1284" t="str">
            <v>h</v>
          </cell>
        </row>
        <row r="1285">
          <cell r="B1285" t="str">
            <v>15.1.35</v>
          </cell>
          <cell r="D1285" t="str">
            <v>72.02.05.03</v>
          </cell>
          <cell r="E1285" t="str">
            <v xml:space="preserve">VEIC.PREMARCAÇÃO C-C </v>
          </cell>
          <cell r="F1285" t="str">
            <v>h</v>
          </cell>
        </row>
        <row r="1286">
          <cell r="B1286" t="str">
            <v>15.1.36</v>
          </cell>
          <cell r="D1286" t="str">
            <v>72.02.05.04</v>
          </cell>
          <cell r="E1286" t="str">
            <v xml:space="preserve">VEIC.PREMARCAÇÃO C-D </v>
          </cell>
          <cell r="F1286" t="str">
            <v>h</v>
          </cell>
        </row>
        <row r="1287">
          <cell r="B1287" t="str">
            <v>15.1.37</v>
          </cell>
          <cell r="D1287" t="str">
            <v>72.02.06.01</v>
          </cell>
          <cell r="E1287" t="str">
            <v>ONIBUS C-A</v>
          </cell>
          <cell r="F1287" t="str">
            <v>h</v>
          </cell>
        </row>
        <row r="1288">
          <cell r="B1288" t="str">
            <v>15.1.38</v>
          </cell>
          <cell r="D1288" t="str">
            <v>72.02.06.02</v>
          </cell>
          <cell r="E1288" t="str">
            <v xml:space="preserve">ONIBUS C-B </v>
          </cell>
          <cell r="F1288" t="str">
            <v>h</v>
          </cell>
        </row>
        <row r="1289">
          <cell r="B1289" t="str">
            <v>15.1.39</v>
          </cell>
          <cell r="D1289" t="str">
            <v>72.02.06.03</v>
          </cell>
          <cell r="E1289" t="str">
            <v>ONIBUS C-C</v>
          </cell>
          <cell r="F1289" t="str">
            <v>h</v>
          </cell>
        </row>
        <row r="1290">
          <cell r="B1290" t="str">
            <v>15.1.40</v>
          </cell>
          <cell r="D1290" t="str">
            <v>72.02.06.04</v>
          </cell>
          <cell r="E1290" t="str">
            <v>ONIBUS C-D</v>
          </cell>
          <cell r="F1290" t="str">
            <v>h</v>
          </cell>
        </row>
        <row r="1291">
          <cell r="B1291" t="str">
            <v>15.1.41</v>
          </cell>
          <cell r="D1291" t="str">
            <v>72.02.06.05</v>
          </cell>
          <cell r="E1291" t="str">
            <v>ONIBUS C-E</v>
          </cell>
          <cell r="F1291" t="str">
            <v>km</v>
          </cell>
        </row>
        <row r="1292">
          <cell r="B1292" t="str">
            <v>15.1.42</v>
          </cell>
          <cell r="D1292" t="str">
            <v>72.02.07.01</v>
          </cell>
          <cell r="E1292" t="str">
            <v>MICRO ONIBUS C-A</v>
          </cell>
          <cell r="F1292" t="str">
            <v>h</v>
          </cell>
        </row>
        <row r="1293">
          <cell r="B1293" t="str">
            <v>15.1.43</v>
          </cell>
          <cell r="D1293" t="str">
            <v>72.02.07.02</v>
          </cell>
          <cell r="E1293" t="str">
            <v>MICRO ONIBUS C-B</v>
          </cell>
          <cell r="F1293" t="str">
            <v>h</v>
          </cell>
        </row>
        <row r="1294">
          <cell r="B1294" t="str">
            <v>15.1.44</v>
          </cell>
          <cell r="D1294" t="str">
            <v>72.02.07.03</v>
          </cell>
          <cell r="E1294" t="str">
            <v>MICRO ONIBUS C-C</v>
          </cell>
          <cell r="F1294" t="str">
            <v>h</v>
          </cell>
        </row>
        <row r="1295">
          <cell r="B1295" t="str">
            <v>15.1.45</v>
          </cell>
          <cell r="D1295" t="str">
            <v>72.02.07.04</v>
          </cell>
          <cell r="E1295" t="str">
            <v>MICRO ONIBUS C-D</v>
          </cell>
          <cell r="F1295" t="str">
            <v>h</v>
          </cell>
        </row>
        <row r="1296">
          <cell r="B1296" t="str">
            <v>15.1.46</v>
          </cell>
          <cell r="D1296" t="str">
            <v>72.02.07.05</v>
          </cell>
          <cell r="E1296" t="str">
            <v>MICRO ONIBUS C-E</v>
          </cell>
          <cell r="F1296" t="str">
            <v>km</v>
          </cell>
        </row>
        <row r="1297">
          <cell r="B1297" t="str">
            <v>15.1.47</v>
          </cell>
          <cell r="D1297" t="str">
            <v>72.03.01.01</v>
          </cell>
          <cell r="E1297" t="str">
            <v>BATE EST.40/80T C-A</v>
          </cell>
          <cell r="F1297" t="str">
            <v>h</v>
          </cell>
        </row>
        <row r="1298">
          <cell r="B1298" t="str">
            <v>15.1.48</v>
          </cell>
          <cell r="D1298" t="str">
            <v>72.03.01.02</v>
          </cell>
          <cell r="E1298" t="str">
            <v>BATE EST.40/80T C-B</v>
          </cell>
          <cell r="F1298" t="str">
            <v>h</v>
          </cell>
        </row>
        <row r="1299">
          <cell r="B1299" t="str">
            <v>15.1.49</v>
          </cell>
          <cell r="D1299" t="str">
            <v>72.03.01.03</v>
          </cell>
          <cell r="E1299" t="str">
            <v>BATE EST.40/80T C-C</v>
          </cell>
          <cell r="F1299" t="str">
            <v>h</v>
          </cell>
        </row>
        <row r="1300">
          <cell r="B1300" t="str">
            <v>15.1.50</v>
          </cell>
          <cell r="D1300" t="str">
            <v>72.03.01.04</v>
          </cell>
          <cell r="E1300" t="str">
            <v>BATE EST.40/80T C-D</v>
          </cell>
          <cell r="F1300" t="str">
            <v>h</v>
          </cell>
        </row>
        <row r="1301">
          <cell r="B1301" t="str">
            <v>15.1.51</v>
          </cell>
          <cell r="D1301" t="str">
            <v>72.03.02.01</v>
          </cell>
          <cell r="E1301" t="str">
            <v>BATE EST.ATE 40T C-A</v>
          </cell>
          <cell r="F1301" t="str">
            <v>h</v>
          </cell>
        </row>
        <row r="1302">
          <cell r="B1302" t="str">
            <v>15.1.52</v>
          </cell>
          <cell r="D1302" t="str">
            <v>72.03.02.02</v>
          </cell>
          <cell r="E1302" t="str">
            <v>BATE EST.ATE 40T C-B</v>
          </cell>
          <cell r="F1302" t="str">
            <v>h</v>
          </cell>
        </row>
        <row r="1303">
          <cell r="B1303" t="str">
            <v>15.1.53</v>
          </cell>
          <cell r="D1303" t="str">
            <v>72.03.02.03</v>
          </cell>
          <cell r="E1303" t="str">
            <v>BATE EST.ATE 40T C-C</v>
          </cell>
          <cell r="F1303" t="str">
            <v>h</v>
          </cell>
        </row>
        <row r="1304">
          <cell r="B1304" t="str">
            <v>15.1.54</v>
          </cell>
          <cell r="D1304" t="str">
            <v>72.03.02.04</v>
          </cell>
          <cell r="E1304" t="str">
            <v>BATE EST.ATE 40T C-D</v>
          </cell>
          <cell r="F1304" t="str">
            <v>h</v>
          </cell>
        </row>
        <row r="1305">
          <cell r="B1305" t="str">
            <v>15.1.55</v>
          </cell>
          <cell r="D1305" t="str">
            <v>72.04.01.01</v>
          </cell>
          <cell r="E1305" t="str">
            <v>BETONEIRA 320L C-A</v>
          </cell>
          <cell r="F1305" t="str">
            <v>h</v>
          </cell>
        </row>
        <row r="1306">
          <cell r="B1306" t="str">
            <v>15.1.56</v>
          </cell>
          <cell r="D1306" t="str">
            <v>72.04.01.02</v>
          </cell>
          <cell r="E1306" t="str">
            <v>BETONEIRA 320L C-B</v>
          </cell>
          <cell r="F1306" t="str">
            <v>h</v>
          </cell>
        </row>
        <row r="1307">
          <cell r="B1307" t="str">
            <v>15.1.57</v>
          </cell>
          <cell r="D1307" t="str">
            <v>72.04.01.03</v>
          </cell>
          <cell r="E1307" t="str">
            <v>BETONEIRA 320L C-C</v>
          </cell>
          <cell r="F1307" t="str">
            <v>h</v>
          </cell>
        </row>
        <row r="1308">
          <cell r="B1308" t="str">
            <v>15.1.58</v>
          </cell>
          <cell r="D1308" t="str">
            <v>72.04.01.04</v>
          </cell>
          <cell r="E1308" t="str">
            <v>BETONEIRA 320L C-D</v>
          </cell>
          <cell r="F1308" t="str">
            <v>h</v>
          </cell>
        </row>
        <row r="1309">
          <cell r="B1309" t="str">
            <v>15.1.59</v>
          </cell>
          <cell r="D1309" t="str">
            <v>72.04.02.01</v>
          </cell>
          <cell r="E1309" t="str">
            <v>BETON.320L M.G.C-A</v>
          </cell>
          <cell r="F1309" t="str">
            <v>h</v>
          </cell>
        </row>
        <row r="1310">
          <cell r="B1310" t="str">
            <v>15.1.60</v>
          </cell>
          <cell r="D1310" t="str">
            <v>72.04.02.02</v>
          </cell>
          <cell r="E1310" t="str">
            <v>BETON.320L M.G.C-B</v>
          </cell>
          <cell r="F1310" t="str">
            <v>h</v>
          </cell>
        </row>
        <row r="1311">
          <cell r="B1311" t="str">
            <v>15.1.61</v>
          </cell>
          <cell r="D1311" t="str">
            <v>72.04.02.03</v>
          </cell>
          <cell r="E1311" t="str">
            <v>BETON.320L M.G.C-C</v>
          </cell>
          <cell r="F1311" t="str">
            <v>h</v>
          </cell>
        </row>
        <row r="1312">
          <cell r="B1312" t="str">
            <v>15.1.62</v>
          </cell>
          <cell r="D1312" t="str">
            <v>72.04.02.04</v>
          </cell>
          <cell r="E1312" t="str">
            <v>BETON.320L M.G.C-D</v>
          </cell>
          <cell r="F1312" t="str">
            <v>h</v>
          </cell>
        </row>
        <row r="1313">
          <cell r="B1313" t="str">
            <v>15.1.63</v>
          </cell>
          <cell r="D1313" t="str">
            <v>72.04.03.01</v>
          </cell>
          <cell r="E1313" t="str">
            <v>BETON.580L E.C/C.C-A</v>
          </cell>
          <cell r="F1313" t="str">
            <v>h</v>
          </cell>
        </row>
        <row r="1314">
          <cell r="B1314" t="str">
            <v>15.1.64</v>
          </cell>
          <cell r="D1314" t="str">
            <v>72.04.03.02</v>
          </cell>
          <cell r="E1314" t="str">
            <v>BETON.580L E.C/C.C-B</v>
          </cell>
          <cell r="F1314" t="str">
            <v>h</v>
          </cell>
        </row>
        <row r="1315">
          <cell r="B1315" t="str">
            <v>15.1.65</v>
          </cell>
          <cell r="D1315" t="str">
            <v>72.04.03.03</v>
          </cell>
          <cell r="E1315" t="str">
            <v>BETON.580L E.C/C.C-C</v>
          </cell>
          <cell r="F1315" t="str">
            <v>h</v>
          </cell>
        </row>
        <row r="1316">
          <cell r="B1316" t="str">
            <v>15.1.66</v>
          </cell>
          <cell r="D1316" t="str">
            <v>72.04.03.04</v>
          </cell>
          <cell r="E1316" t="str">
            <v>BETON.580L E.C/C.C-D</v>
          </cell>
          <cell r="F1316" t="str">
            <v>h</v>
          </cell>
        </row>
        <row r="1317">
          <cell r="B1317" t="str">
            <v>15.1.67</v>
          </cell>
          <cell r="D1317" t="str">
            <v>72.04.04.01</v>
          </cell>
          <cell r="E1317" t="str">
            <v xml:space="preserve">BETON.580L M.G.C-A </v>
          </cell>
          <cell r="F1317" t="str">
            <v>h</v>
          </cell>
        </row>
        <row r="1318">
          <cell r="B1318" t="str">
            <v>15.1.68</v>
          </cell>
          <cell r="D1318" t="str">
            <v>72.04.04.02</v>
          </cell>
          <cell r="E1318" t="str">
            <v>BETON.580L M.G.C-B</v>
          </cell>
          <cell r="F1318" t="str">
            <v>h</v>
          </cell>
        </row>
        <row r="1319">
          <cell r="B1319" t="str">
            <v>15.1.69</v>
          </cell>
          <cell r="D1319" t="str">
            <v>72.04.04.03</v>
          </cell>
          <cell r="E1319" t="str">
            <v>BETON.580L M.G.C-C</v>
          </cell>
          <cell r="F1319" t="str">
            <v>h</v>
          </cell>
        </row>
        <row r="1320">
          <cell r="B1320" t="str">
            <v>15.1.70</v>
          </cell>
          <cell r="D1320" t="str">
            <v>72.04.04.04</v>
          </cell>
          <cell r="E1320" t="str">
            <v>BETON.580L M.G.C-D</v>
          </cell>
          <cell r="F1320" t="str">
            <v>h</v>
          </cell>
        </row>
        <row r="1321">
          <cell r="B1321" t="str">
            <v>15.1.71</v>
          </cell>
          <cell r="D1321" t="str">
            <v>72.05.01.01</v>
          </cell>
          <cell r="E1321" t="str">
            <v>BOM.DREN.27M3/H C-A</v>
          </cell>
          <cell r="F1321" t="str">
            <v>h</v>
          </cell>
        </row>
        <row r="1322">
          <cell r="B1322" t="str">
            <v>15.1.72</v>
          </cell>
          <cell r="D1322" t="str">
            <v>72.05.01.02</v>
          </cell>
          <cell r="E1322" t="str">
            <v>BOM.DREN.27M3/H C-B</v>
          </cell>
          <cell r="F1322" t="str">
            <v>h</v>
          </cell>
        </row>
        <row r="1323">
          <cell r="B1323" t="str">
            <v>15.1.73</v>
          </cell>
          <cell r="D1323" t="str">
            <v>72.05.01.03</v>
          </cell>
          <cell r="E1323" t="str">
            <v>BOM.DREN.27M3/H C-C</v>
          </cell>
          <cell r="F1323" t="str">
            <v>h</v>
          </cell>
        </row>
        <row r="1324">
          <cell r="B1324" t="str">
            <v>15.1.74</v>
          </cell>
          <cell r="D1324" t="str">
            <v>72.05.01.04</v>
          </cell>
          <cell r="E1324" t="str">
            <v>BOM.DREN.27M3/H C-D</v>
          </cell>
          <cell r="F1324" t="str">
            <v>h</v>
          </cell>
        </row>
        <row r="1325">
          <cell r="B1325" t="str">
            <v>15.1.75</v>
          </cell>
          <cell r="D1325" t="str">
            <v>72.05.02.01</v>
          </cell>
          <cell r="E1325" t="str">
            <v>BOM.DREN.60M3/H C-A</v>
          </cell>
          <cell r="F1325" t="str">
            <v>h</v>
          </cell>
        </row>
        <row r="1326">
          <cell r="B1326" t="str">
            <v>15.1.76</v>
          </cell>
          <cell r="D1326" t="str">
            <v>72.05.02.02</v>
          </cell>
          <cell r="E1326" t="str">
            <v>BOM.DREN.60M3/H C-B</v>
          </cell>
          <cell r="F1326" t="str">
            <v>h</v>
          </cell>
        </row>
        <row r="1327">
          <cell r="B1327" t="str">
            <v>15.1.77</v>
          </cell>
          <cell r="D1327" t="str">
            <v>72.05.02.03</v>
          </cell>
          <cell r="E1327" t="str">
            <v>BOM.DREN.60M3/H C-C</v>
          </cell>
          <cell r="F1327" t="str">
            <v>h</v>
          </cell>
        </row>
        <row r="1328">
          <cell r="B1328" t="str">
            <v>15.1.78</v>
          </cell>
          <cell r="D1328" t="str">
            <v>72.05.02.04</v>
          </cell>
          <cell r="E1328" t="str">
            <v>BOM.DREN.60M3/H C-D</v>
          </cell>
          <cell r="F1328" t="str">
            <v>h</v>
          </cell>
        </row>
        <row r="1329">
          <cell r="B1329" t="str">
            <v>15.1.79</v>
          </cell>
          <cell r="D1329" t="str">
            <v>72.05.03.01</v>
          </cell>
          <cell r="E1329" t="str">
            <v>BOM.DREN.144M3/H C-A</v>
          </cell>
          <cell r="F1329" t="str">
            <v>h</v>
          </cell>
        </row>
        <row r="1330">
          <cell r="B1330" t="str">
            <v>15.1.80</v>
          </cell>
          <cell r="D1330" t="str">
            <v>72.05.03.02</v>
          </cell>
          <cell r="E1330" t="str">
            <v>BOM.DREN.144M3/H C-B</v>
          </cell>
          <cell r="F1330" t="str">
            <v>h</v>
          </cell>
        </row>
        <row r="1331">
          <cell r="B1331" t="str">
            <v>15.1.81</v>
          </cell>
          <cell r="D1331" t="str">
            <v>72.05.03.03</v>
          </cell>
          <cell r="E1331" t="str">
            <v>BOM.DREN.144M3/H C-C</v>
          </cell>
          <cell r="F1331" t="str">
            <v>h</v>
          </cell>
        </row>
        <row r="1332">
          <cell r="B1332" t="str">
            <v>15.1.82</v>
          </cell>
          <cell r="D1332" t="str">
            <v>72.05.03.04</v>
          </cell>
          <cell r="E1332" t="str">
            <v>BOM.DREN.144M3/H C-D</v>
          </cell>
          <cell r="F1332" t="str">
            <v>h</v>
          </cell>
        </row>
        <row r="1333">
          <cell r="B1333" t="str">
            <v>15.1.83</v>
          </cell>
          <cell r="D1333" t="str">
            <v>72.05.04.01</v>
          </cell>
          <cell r="E1333" t="str">
            <v>BOM.DREN.180M3/H C-A</v>
          </cell>
          <cell r="F1333" t="str">
            <v>h</v>
          </cell>
        </row>
        <row r="1334">
          <cell r="B1334" t="str">
            <v>15.1.84</v>
          </cell>
          <cell r="D1334" t="str">
            <v>72.05.04.02</v>
          </cell>
          <cell r="E1334" t="str">
            <v>BOM.DREN.180M3/H C-B</v>
          </cell>
          <cell r="F1334" t="str">
            <v>h</v>
          </cell>
        </row>
        <row r="1335">
          <cell r="B1335" t="str">
            <v>15.1.85</v>
          </cell>
          <cell r="D1335" t="str">
            <v>72.05.04.03</v>
          </cell>
          <cell r="E1335" t="str">
            <v>BOM.DREN.180M3/H C-C</v>
          </cell>
          <cell r="F1335" t="str">
            <v>h</v>
          </cell>
        </row>
        <row r="1336">
          <cell r="B1336" t="str">
            <v>15.1.86</v>
          </cell>
          <cell r="D1336" t="str">
            <v>72.05.04.04</v>
          </cell>
          <cell r="E1336" t="str">
            <v>BOM.DREN.180M3/H C-D</v>
          </cell>
          <cell r="F1336" t="str">
            <v>h</v>
          </cell>
        </row>
        <row r="1337">
          <cell r="B1337" t="str">
            <v>15.1.87</v>
          </cell>
          <cell r="D1337" t="str">
            <v>72.05.05.01</v>
          </cell>
          <cell r="E1337" t="str">
            <v>BOM.DREN.60.000L C-A</v>
          </cell>
          <cell r="F1337" t="str">
            <v>h</v>
          </cell>
        </row>
        <row r="1338">
          <cell r="B1338" t="str">
            <v>15.1.88</v>
          </cell>
          <cell r="D1338" t="str">
            <v>72.05.05.02</v>
          </cell>
          <cell r="E1338" t="str">
            <v>BOM.DREN.60.000L C-B</v>
          </cell>
          <cell r="F1338" t="str">
            <v>h</v>
          </cell>
        </row>
        <row r="1339">
          <cell r="B1339" t="str">
            <v>15.1.89</v>
          </cell>
          <cell r="D1339" t="str">
            <v>72.05.05.03</v>
          </cell>
          <cell r="E1339" t="str">
            <v>BOM.DREN.60.000L C-C</v>
          </cell>
          <cell r="F1339" t="str">
            <v>h</v>
          </cell>
        </row>
        <row r="1340">
          <cell r="B1340" t="str">
            <v>15.1.90</v>
          </cell>
          <cell r="D1340" t="str">
            <v>72.05.05.04</v>
          </cell>
          <cell r="E1340" t="str">
            <v>BOM.DREN.60.000L C-D</v>
          </cell>
          <cell r="F1340" t="str">
            <v>h</v>
          </cell>
        </row>
        <row r="1341">
          <cell r="B1341" t="str">
            <v>15.1.91</v>
          </cell>
          <cell r="D1341" t="str">
            <v>72.06.01.01</v>
          </cell>
          <cell r="E1341" t="str">
            <v>BOM.INJ.1M3/H C-A</v>
          </cell>
          <cell r="F1341" t="str">
            <v>h</v>
          </cell>
        </row>
        <row r="1342">
          <cell r="B1342" t="str">
            <v>15.1.92</v>
          </cell>
          <cell r="D1342" t="str">
            <v>72.06.01.02</v>
          </cell>
          <cell r="E1342" t="str">
            <v xml:space="preserve">BOM.INJ.1M3/H C-B </v>
          </cell>
          <cell r="F1342" t="str">
            <v>h</v>
          </cell>
        </row>
        <row r="1343">
          <cell r="B1343" t="str">
            <v>15.1.93</v>
          </cell>
          <cell r="D1343" t="str">
            <v>72.06.01.03</v>
          </cell>
          <cell r="E1343" t="str">
            <v>BOM.INJ.1M3/H C-C</v>
          </cell>
          <cell r="F1343" t="str">
            <v>h</v>
          </cell>
        </row>
        <row r="1344">
          <cell r="B1344" t="str">
            <v>15.1.94</v>
          </cell>
          <cell r="D1344" t="str">
            <v>72.06.01.04</v>
          </cell>
          <cell r="E1344" t="str">
            <v>BOM.INJ.1M3/H C-D</v>
          </cell>
          <cell r="F1344" t="str">
            <v>h</v>
          </cell>
        </row>
        <row r="1345">
          <cell r="B1345" t="str">
            <v>15.1.95</v>
          </cell>
          <cell r="D1345" t="str">
            <v>72.06.02.01</v>
          </cell>
          <cell r="E1345" t="str">
            <v>BOM.INJ.3M3/H C-A</v>
          </cell>
          <cell r="F1345" t="str">
            <v>h</v>
          </cell>
        </row>
        <row r="1346">
          <cell r="B1346" t="str">
            <v>15.1.96</v>
          </cell>
          <cell r="D1346" t="str">
            <v>72.06.02.02</v>
          </cell>
          <cell r="E1346" t="str">
            <v>BOM.INJ.3M3/H C-B</v>
          </cell>
          <cell r="F1346" t="str">
            <v>h</v>
          </cell>
        </row>
        <row r="1347">
          <cell r="B1347" t="str">
            <v>15.1.97</v>
          </cell>
          <cell r="D1347" t="str">
            <v>72.06.02.03</v>
          </cell>
          <cell r="E1347" t="str">
            <v>BOM.INJ.3M3/H C-C</v>
          </cell>
          <cell r="F1347" t="str">
            <v>h</v>
          </cell>
        </row>
        <row r="1348">
          <cell r="B1348" t="str">
            <v>15.1.98</v>
          </cell>
          <cell r="D1348" t="str">
            <v>72.06.02.04</v>
          </cell>
          <cell r="E1348" t="str">
            <v xml:space="preserve">BOM.INJ.3M3/H C-D </v>
          </cell>
          <cell r="F1348" t="str">
            <v>h</v>
          </cell>
        </row>
        <row r="1349">
          <cell r="B1349" t="str">
            <v>15.1.99</v>
          </cell>
          <cell r="D1349" t="str">
            <v>72.06.03.01</v>
          </cell>
          <cell r="E1349" t="str">
            <v>BOM.INJ.35 M3/H C-A</v>
          </cell>
          <cell r="F1349" t="str">
            <v>h</v>
          </cell>
        </row>
        <row r="1350">
          <cell r="B1350" t="str">
            <v>15.1.100</v>
          </cell>
          <cell r="D1350" t="str">
            <v>72.06.03.02</v>
          </cell>
          <cell r="E1350" t="str">
            <v>BOM.INJ.35 M3/H C-B</v>
          </cell>
          <cell r="F1350" t="str">
            <v>h</v>
          </cell>
        </row>
        <row r="1351">
          <cell r="B1351" t="str">
            <v>15.1.101</v>
          </cell>
          <cell r="D1351" t="str">
            <v xml:space="preserve">72.06.03.03 </v>
          </cell>
          <cell r="E1351" t="str">
            <v>BOM.INJ.35 M3/H C-C</v>
          </cell>
          <cell r="F1351" t="str">
            <v>h</v>
          </cell>
        </row>
        <row r="1352">
          <cell r="B1352" t="str">
            <v>15.1.102</v>
          </cell>
          <cell r="D1352" t="str">
            <v xml:space="preserve">72.06.03.04 </v>
          </cell>
          <cell r="E1352" t="str">
            <v>BOM.INJ.35 M3/H C-D</v>
          </cell>
          <cell r="F1352" t="str">
            <v>h</v>
          </cell>
        </row>
        <row r="1353">
          <cell r="B1353" t="str">
            <v>15.1.103</v>
          </cell>
          <cell r="D1353" t="str">
            <v>72.06.04.01</v>
          </cell>
          <cell r="E1353" t="str">
            <v>BOM.PROJ.MAN.10 C-A</v>
          </cell>
          <cell r="F1353" t="str">
            <v>h</v>
          </cell>
        </row>
        <row r="1354">
          <cell r="B1354" t="str">
            <v>15.1.104</v>
          </cell>
          <cell r="D1354" t="str">
            <v>72.06.04.02</v>
          </cell>
          <cell r="E1354" t="str">
            <v>BOM.PROJ.MAN.10 C-B</v>
          </cell>
          <cell r="F1354" t="str">
            <v>h</v>
          </cell>
        </row>
        <row r="1355">
          <cell r="B1355" t="str">
            <v>15.1.105</v>
          </cell>
          <cell r="D1355" t="str">
            <v>72.06.04.03</v>
          </cell>
          <cell r="E1355" t="str">
            <v>BOM.PROJ.MAN.10 C-C</v>
          </cell>
          <cell r="F1355" t="str">
            <v>h</v>
          </cell>
        </row>
        <row r="1356">
          <cell r="B1356" t="str">
            <v>15.1.106</v>
          </cell>
          <cell r="D1356" t="str">
            <v>72.06.04.04</v>
          </cell>
          <cell r="E1356" t="str">
            <v>BOM.PROJ.MAN.10 C-D</v>
          </cell>
          <cell r="F1356" t="str">
            <v>h</v>
          </cell>
        </row>
        <row r="1357">
          <cell r="B1357" t="str">
            <v>15.1.107</v>
          </cell>
          <cell r="D1357" t="str">
            <v>72.06.05.01</v>
          </cell>
          <cell r="E1357" t="str">
            <v>BOM.PROJ.23M3/H C-A</v>
          </cell>
          <cell r="F1357" t="str">
            <v>h</v>
          </cell>
        </row>
        <row r="1358">
          <cell r="B1358" t="str">
            <v>15.1.108</v>
          </cell>
          <cell r="D1358" t="str">
            <v>72.06.05.02</v>
          </cell>
          <cell r="E1358" t="str">
            <v>BOM.PROJ.23M3/H C-B</v>
          </cell>
          <cell r="F1358" t="str">
            <v>h</v>
          </cell>
        </row>
        <row r="1359">
          <cell r="B1359" t="str">
            <v>15.1.109</v>
          </cell>
          <cell r="D1359" t="str">
            <v>72.06.05.03</v>
          </cell>
          <cell r="E1359" t="str">
            <v>BOM.PROJ.23M3/H C-C</v>
          </cell>
          <cell r="F1359" t="str">
            <v>h</v>
          </cell>
        </row>
        <row r="1360">
          <cell r="B1360" t="str">
            <v>15.1.110</v>
          </cell>
          <cell r="D1360" t="str">
            <v>72.06.05.04</v>
          </cell>
          <cell r="E1360" t="str">
            <v>BOM.PROJ.23M3/H C-D</v>
          </cell>
          <cell r="F1360" t="str">
            <v>h</v>
          </cell>
        </row>
        <row r="1361">
          <cell r="B1361" t="str">
            <v>15.1.111</v>
          </cell>
          <cell r="D1361" t="str">
            <v>72.07.01.01</v>
          </cell>
          <cell r="E1361" t="str">
            <v>BOMBA HIDR.PROT.C-A</v>
          </cell>
          <cell r="F1361" t="str">
            <v>h</v>
          </cell>
        </row>
        <row r="1362">
          <cell r="B1362" t="str">
            <v>15.1.112</v>
          </cell>
          <cell r="D1362" t="str">
            <v>72.07.01.02</v>
          </cell>
          <cell r="E1362" t="str">
            <v>BOMBA HIDR.PROT.C-B</v>
          </cell>
          <cell r="F1362" t="str">
            <v>h</v>
          </cell>
        </row>
        <row r="1363">
          <cell r="B1363" t="str">
            <v>15.1.113</v>
          </cell>
          <cell r="D1363" t="str">
            <v>72.07.01.03</v>
          </cell>
          <cell r="E1363" t="str">
            <v>BOMBA HIDR.PROT.C-C</v>
          </cell>
          <cell r="F1363" t="str">
            <v>h</v>
          </cell>
        </row>
        <row r="1364">
          <cell r="B1364" t="str">
            <v>15.1.114</v>
          </cell>
          <cell r="D1364" t="str">
            <v>72.07.01.04</v>
          </cell>
          <cell r="E1364" t="str">
            <v>BOMBA HIDR.PROT.C-D</v>
          </cell>
          <cell r="F1364" t="str">
            <v>h</v>
          </cell>
        </row>
        <row r="1365">
          <cell r="B1365" t="str">
            <v>15.1.115</v>
          </cell>
          <cell r="D1365" t="str">
            <v>72.07.02.01</v>
          </cell>
          <cell r="E1365" t="str">
            <v>MAC.P/PROT. AU-1 C-A</v>
          </cell>
          <cell r="F1365" t="str">
            <v>h</v>
          </cell>
        </row>
        <row r="1366">
          <cell r="B1366" t="str">
            <v>15.1.116</v>
          </cell>
          <cell r="D1366" t="str">
            <v>72.07.02.02</v>
          </cell>
          <cell r="E1366" t="str">
            <v>MAC.P/PROT. AU-1 C-B</v>
          </cell>
          <cell r="F1366" t="str">
            <v>h</v>
          </cell>
        </row>
        <row r="1367">
          <cell r="B1367" t="str">
            <v>15.1.117</v>
          </cell>
          <cell r="D1367" t="str">
            <v>72.07.02.03</v>
          </cell>
          <cell r="E1367" t="str">
            <v>MAC.P/PROT. AU-1 C-C</v>
          </cell>
          <cell r="F1367" t="str">
            <v>h</v>
          </cell>
        </row>
        <row r="1368">
          <cell r="B1368" t="str">
            <v>15.1.118</v>
          </cell>
          <cell r="D1368" t="str">
            <v>72.07.02.04</v>
          </cell>
          <cell r="E1368" t="str">
            <v>MAC.P/PROT. AU-1 C-D</v>
          </cell>
          <cell r="F1368" t="str">
            <v>h</v>
          </cell>
        </row>
        <row r="1369">
          <cell r="B1369" t="str">
            <v>15.1.119</v>
          </cell>
          <cell r="D1369" t="str">
            <v>72.07.03.01</v>
          </cell>
          <cell r="E1369" t="str">
            <v>MAC.P/PROT. AU-5 C-A</v>
          </cell>
          <cell r="F1369" t="str">
            <v>h</v>
          </cell>
        </row>
        <row r="1370">
          <cell r="B1370" t="str">
            <v>15.1.120</v>
          </cell>
          <cell r="D1370" t="str">
            <v>72.07.03.02</v>
          </cell>
          <cell r="E1370" t="str">
            <v>MAC.P/PROT. AU-5 C-B</v>
          </cell>
          <cell r="F1370" t="str">
            <v>h</v>
          </cell>
        </row>
        <row r="1371">
          <cell r="B1371" t="str">
            <v>15.1.121</v>
          </cell>
          <cell r="D1371" t="str">
            <v>72.07.03.03</v>
          </cell>
          <cell r="E1371" t="str">
            <v>MAC.P/PROT. AU-5 C-C</v>
          </cell>
          <cell r="F1371" t="str">
            <v>h</v>
          </cell>
        </row>
        <row r="1372">
          <cell r="B1372" t="str">
            <v>15.1.122</v>
          </cell>
          <cell r="D1372" t="str">
            <v>72.07.03.04</v>
          </cell>
          <cell r="E1372" t="str">
            <v>MAC.P/PROT. AU-5 C-D</v>
          </cell>
          <cell r="F1372" t="str">
            <v>h</v>
          </cell>
        </row>
        <row r="1373">
          <cell r="B1373" t="str">
            <v>15.1.123</v>
          </cell>
          <cell r="D1373" t="str">
            <v>72.07.06.01</v>
          </cell>
          <cell r="E1373" t="str">
            <v>MAC.P/PROT.S-6 C-A</v>
          </cell>
          <cell r="F1373" t="str">
            <v>h</v>
          </cell>
        </row>
        <row r="1374">
          <cell r="B1374" t="str">
            <v>15.1.124</v>
          </cell>
          <cell r="D1374" t="str">
            <v>72.07.06.02</v>
          </cell>
          <cell r="E1374" t="str">
            <v>MAC.P/PROT.S-6 C-B</v>
          </cell>
          <cell r="F1374" t="str">
            <v>h</v>
          </cell>
        </row>
        <row r="1375">
          <cell r="B1375" t="str">
            <v>15.1.125</v>
          </cell>
          <cell r="D1375" t="str">
            <v>72.07.06.03</v>
          </cell>
          <cell r="E1375" t="str">
            <v>MAC.P/PROT.S-6 C-C</v>
          </cell>
          <cell r="F1375" t="str">
            <v>h</v>
          </cell>
        </row>
        <row r="1376">
          <cell r="B1376" t="str">
            <v>15.1.126</v>
          </cell>
          <cell r="D1376" t="str">
            <v>72.07.06.04</v>
          </cell>
          <cell r="E1376" t="str">
            <v>MAC.P/PROT.S-6 C-D</v>
          </cell>
          <cell r="F1376" t="str">
            <v>h</v>
          </cell>
        </row>
        <row r="1377">
          <cell r="B1377" t="str">
            <v>15.1.127</v>
          </cell>
          <cell r="D1377" t="str">
            <v>72.07.07.01</v>
          </cell>
          <cell r="E1377" t="str">
            <v>MAC.P/PROT.K-350 C-A</v>
          </cell>
          <cell r="F1377" t="str">
            <v>h</v>
          </cell>
        </row>
        <row r="1378">
          <cell r="B1378" t="str">
            <v>15.1.128</v>
          </cell>
          <cell r="D1378" t="str">
            <v>72.07.07.02</v>
          </cell>
          <cell r="E1378" t="str">
            <v>MAC.P/PROT.K-350 C-B</v>
          </cell>
          <cell r="F1378" t="str">
            <v>h</v>
          </cell>
        </row>
        <row r="1379">
          <cell r="B1379" t="str">
            <v>15.1.129</v>
          </cell>
          <cell r="D1379" t="str">
            <v>72.07.07.03</v>
          </cell>
          <cell r="E1379" t="str">
            <v>MAC.P/PROT.K-350 C-C</v>
          </cell>
          <cell r="F1379" t="str">
            <v>h</v>
          </cell>
        </row>
        <row r="1380">
          <cell r="B1380" t="str">
            <v>15.1.130</v>
          </cell>
          <cell r="D1380" t="str">
            <v>72.07.07.04</v>
          </cell>
          <cell r="E1380" t="str">
            <v>MAC.P/PROT.K-350 C-D</v>
          </cell>
          <cell r="F1380" t="str">
            <v>h</v>
          </cell>
        </row>
        <row r="1381">
          <cell r="B1381" t="str">
            <v>15.1.131</v>
          </cell>
          <cell r="D1381" t="str">
            <v>72.08.01.01</v>
          </cell>
          <cell r="E1381" t="str">
            <v>CHAS.IRRIG.6000L C-A</v>
          </cell>
          <cell r="F1381" t="str">
            <v>h</v>
          </cell>
        </row>
        <row r="1382">
          <cell r="B1382" t="str">
            <v>15.1.132</v>
          </cell>
          <cell r="D1382" t="str">
            <v>72.08.01.02</v>
          </cell>
          <cell r="E1382" t="str">
            <v>CHAS.IRRIG.6000L C-B</v>
          </cell>
          <cell r="F1382" t="str">
            <v>h</v>
          </cell>
        </row>
        <row r="1383">
          <cell r="B1383" t="str">
            <v>15.1.133</v>
          </cell>
          <cell r="D1383" t="str">
            <v>72.08.01.03</v>
          </cell>
          <cell r="E1383" t="str">
            <v>CHAS.IRRIG.6000L C-C</v>
          </cell>
          <cell r="F1383" t="str">
            <v>h</v>
          </cell>
        </row>
        <row r="1384">
          <cell r="B1384" t="str">
            <v>15.1.134</v>
          </cell>
          <cell r="D1384" t="str">
            <v>72.08.01.04</v>
          </cell>
          <cell r="E1384" t="str">
            <v>CHAS.IRRIG.6000L C-D</v>
          </cell>
          <cell r="F1384" t="str">
            <v>h</v>
          </cell>
        </row>
        <row r="1385">
          <cell r="B1385" t="str">
            <v>15.1.135</v>
          </cell>
          <cell r="D1385" t="str">
            <v>72.08.01.05</v>
          </cell>
          <cell r="E1385" t="str">
            <v>CHAS.IRRIG.6000L C-E</v>
          </cell>
          <cell r="F1385" t="str">
            <v>km</v>
          </cell>
        </row>
        <row r="1386">
          <cell r="B1386" t="str">
            <v>15.1.136</v>
          </cell>
          <cell r="D1386" t="str">
            <v>72.08.02.01</v>
          </cell>
          <cell r="E1386" t="str">
            <v>CHAS.IRRIG.9000L C-A</v>
          </cell>
          <cell r="F1386" t="str">
            <v>h</v>
          </cell>
        </row>
        <row r="1387">
          <cell r="B1387" t="str">
            <v>15.1.137</v>
          </cell>
          <cell r="D1387" t="str">
            <v>72.08.02.02</v>
          </cell>
          <cell r="E1387" t="str">
            <v>CHAS.IRRIG.9000L C-B</v>
          </cell>
          <cell r="F1387" t="str">
            <v>h</v>
          </cell>
        </row>
        <row r="1388">
          <cell r="B1388" t="str">
            <v>15.1.138</v>
          </cell>
          <cell r="D1388" t="str">
            <v>72.08.02.03</v>
          </cell>
          <cell r="E1388" t="str">
            <v>CHAS.IRRIG.9000L C-C</v>
          </cell>
          <cell r="F1388" t="str">
            <v>h</v>
          </cell>
        </row>
        <row r="1389">
          <cell r="B1389" t="str">
            <v>15.1.139</v>
          </cell>
          <cell r="D1389" t="str">
            <v>72.08.02.04</v>
          </cell>
          <cell r="E1389" t="str">
            <v>CHAS.IRRIG.9000L C-D</v>
          </cell>
          <cell r="F1389" t="str">
            <v>h</v>
          </cell>
        </row>
        <row r="1390">
          <cell r="B1390" t="str">
            <v>15.1.140</v>
          </cell>
          <cell r="D1390" t="str">
            <v>72.08.02.05</v>
          </cell>
          <cell r="E1390" t="str">
            <v>CHAS.IRRIG.9000L C-E</v>
          </cell>
          <cell r="F1390" t="str">
            <v>km</v>
          </cell>
        </row>
        <row r="1391">
          <cell r="B1391" t="str">
            <v>15.1.141</v>
          </cell>
          <cell r="D1391" t="str">
            <v>72.09.01.01</v>
          </cell>
          <cell r="E1391" t="str">
            <v>CHAS.BASC. 5M3 C-A</v>
          </cell>
          <cell r="F1391" t="str">
            <v>h</v>
          </cell>
        </row>
        <row r="1392">
          <cell r="B1392" t="str">
            <v>15.1.142</v>
          </cell>
          <cell r="D1392" t="str">
            <v>72.09.01.02</v>
          </cell>
          <cell r="E1392" t="str">
            <v>CHAS.BASC. 5M3 C-B</v>
          </cell>
          <cell r="F1392" t="str">
            <v>h</v>
          </cell>
        </row>
        <row r="1393">
          <cell r="B1393" t="str">
            <v>15.1.143</v>
          </cell>
          <cell r="D1393" t="str">
            <v>72.09.01.03</v>
          </cell>
          <cell r="E1393" t="str">
            <v>CHAS.BASC. 5M3 C-C</v>
          </cell>
          <cell r="F1393" t="str">
            <v>h</v>
          </cell>
        </row>
        <row r="1394">
          <cell r="B1394" t="str">
            <v>15.1.144</v>
          </cell>
          <cell r="D1394" t="str">
            <v>72.09.01.04</v>
          </cell>
          <cell r="E1394" t="str">
            <v>CHAS.BASC. 5M3 C-D</v>
          </cell>
          <cell r="F1394" t="str">
            <v>h</v>
          </cell>
        </row>
        <row r="1395">
          <cell r="B1395" t="str">
            <v>15.1.145</v>
          </cell>
          <cell r="D1395" t="str">
            <v>72.09.01.05</v>
          </cell>
          <cell r="E1395" t="str">
            <v>CHAS.BASC. 5M3 C-E</v>
          </cell>
          <cell r="F1395" t="str">
            <v>km</v>
          </cell>
        </row>
        <row r="1396">
          <cell r="B1396" t="str">
            <v>15.1.146</v>
          </cell>
          <cell r="D1396" t="str">
            <v>72.09.02.01</v>
          </cell>
          <cell r="E1396" t="str">
            <v>CHAS.BASC. 8M3 C-A</v>
          </cell>
          <cell r="F1396" t="str">
            <v>h</v>
          </cell>
        </row>
        <row r="1397">
          <cell r="B1397" t="str">
            <v>15.1.147</v>
          </cell>
          <cell r="D1397" t="str">
            <v>72.09.02.02</v>
          </cell>
          <cell r="E1397" t="str">
            <v>CHAS.BASC. 8M3 C-B</v>
          </cell>
          <cell r="F1397" t="str">
            <v>h</v>
          </cell>
        </row>
        <row r="1398">
          <cell r="B1398" t="str">
            <v>15.1.148</v>
          </cell>
          <cell r="D1398" t="str">
            <v>72.09.02.03</v>
          </cell>
          <cell r="E1398" t="str">
            <v>CHAS.BASC. 8M3 C-C</v>
          </cell>
          <cell r="F1398" t="str">
            <v>h</v>
          </cell>
        </row>
        <row r="1399">
          <cell r="B1399" t="str">
            <v>15.1.149</v>
          </cell>
          <cell r="D1399" t="str">
            <v>72.09.02.04</v>
          </cell>
          <cell r="E1399" t="str">
            <v>CHAS.BASC. 8M3 C-D</v>
          </cell>
          <cell r="F1399" t="str">
            <v>h</v>
          </cell>
        </row>
        <row r="1400">
          <cell r="B1400" t="str">
            <v>15.1.150</v>
          </cell>
          <cell r="D1400" t="str">
            <v>72.09.02.05</v>
          </cell>
          <cell r="E1400" t="str">
            <v xml:space="preserve">CHAS.BASC. 8M3 C-E </v>
          </cell>
          <cell r="F1400" t="str">
            <v>km</v>
          </cell>
        </row>
        <row r="1401">
          <cell r="B1401" t="str">
            <v>15.1.151</v>
          </cell>
          <cell r="D1401" t="str">
            <v>72.09.03.01</v>
          </cell>
          <cell r="E1401" t="str">
            <v>CHAS.BASC. 10M3 C-A</v>
          </cell>
          <cell r="F1401" t="str">
            <v>h</v>
          </cell>
        </row>
        <row r="1402">
          <cell r="B1402" t="str">
            <v>15.1.152</v>
          </cell>
          <cell r="D1402" t="str">
            <v>72.09.03.02</v>
          </cell>
          <cell r="E1402" t="str">
            <v>CHAS.BASC. 10M3 C-B</v>
          </cell>
          <cell r="F1402" t="str">
            <v>h</v>
          </cell>
        </row>
        <row r="1403">
          <cell r="B1403" t="str">
            <v>15.1.153</v>
          </cell>
          <cell r="D1403" t="str">
            <v>72.09.03.03</v>
          </cell>
          <cell r="E1403" t="str">
            <v>CHAS.BASC. 10M3 C-C</v>
          </cell>
          <cell r="F1403" t="str">
            <v>h</v>
          </cell>
        </row>
        <row r="1404">
          <cell r="B1404" t="str">
            <v>15.1.154</v>
          </cell>
          <cell r="D1404" t="str">
            <v>72.09.03.04</v>
          </cell>
          <cell r="E1404" t="str">
            <v>CHAS.BASC. 10M3 C-D</v>
          </cell>
          <cell r="F1404" t="str">
            <v>h</v>
          </cell>
        </row>
        <row r="1405">
          <cell r="B1405" t="str">
            <v>15.1.155</v>
          </cell>
          <cell r="D1405" t="str">
            <v>72.09.03.05</v>
          </cell>
          <cell r="E1405" t="str">
            <v>CHAS.BASC. 10M3 C-E</v>
          </cell>
          <cell r="F1405" t="str">
            <v>km</v>
          </cell>
        </row>
        <row r="1406">
          <cell r="B1406" t="str">
            <v>15.1.156</v>
          </cell>
          <cell r="D1406" t="str">
            <v>72.10.01.01</v>
          </cell>
          <cell r="E1406" t="str">
            <v>CHAS.BASC. 18,3M3 C-A</v>
          </cell>
          <cell r="F1406" t="str">
            <v>h</v>
          </cell>
        </row>
        <row r="1407">
          <cell r="B1407" t="str">
            <v>15.1.157</v>
          </cell>
          <cell r="D1407" t="str">
            <v>72.10.01.02</v>
          </cell>
          <cell r="E1407" t="str">
            <v>CHAS.BASC. 18,3M3 C-B</v>
          </cell>
          <cell r="F1407" t="str">
            <v>h</v>
          </cell>
        </row>
        <row r="1408">
          <cell r="B1408" t="str">
            <v>15.1.158</v>
          </cell>
          <cell r="D1408" t="str">
            <v>72.10.01.03</v>
          </cell>
          <cell r="E1408" t="str">
            <v>CHAS.BASC. 18,3M3 C-C</v>
          </cell>
          <cell r="F1408" t="str">
            <v>h</v>
          </cell>
        </row>
        <row r="1409">
          <cell r="B1409" t="str">
            <v>15.1.159</v>
          </cell>
          <cell r="D1409" t="str">
            <v>72.10.01.04</v>
          </cell>
          <cell r="E1409" t="str">
            <v>CHAS.BASC. 18,3M3 C-D</v>
          </cell>
          <cell r="F1409" t="str">
            <v>h</v>
          </cell>
        </row>
        <row r="1410">
          <cell r="B1410" t="str">
            <v>15.1.160</v>
          </cell>
          <cell r="D1410" t="str">
            <v>72.10.01.05</v>
          </cell>
          <cell r="E1410" t="str">
            <v>CHAS.BASC. 18,3M3 C-E</v>
          </cell>
          <cell r="F1410" t="str">
            <v>km</v>
          </cell>
        </row>
        <row r="1411">
          <cell r="B1411" t="str">
            <v>15.1.161</v>
          </cell>
          <cell r="D1411" t="str">
            <v>72.11.01.01</v>
          </cell>
          <cell r="E1411" t="str">
            <v xml:space="preserve">CHAS.BET. 5M3 C-A </v>
          </cell>
          <cell r="F1411" t="str">
            <v>h</v>
          </cell>
        </row>
        <row r="1412">
          <cell r="B1412" t="str">
            <v>15.1.162</v>
          </cell>
          <cell r="D1412" t="str">
            <v>72.11.01.02</v>
          </cell>
          <cell r="E1412" t="str">
            <v>CHAS.BET. 5M3 C-B</v>
          </cell>
          <cell r="F1412" t="str">
            <v>h</v>
          </cell>
        </row>
        <row r="1413">
          <cell r="B1413" t="str">
            <v>15.1.163</v>
          </cell>
          <cell r="D1413" t="str">
            <v>72.11.01.03</v>
          </cell>
          <cell r="E1413" t="str">
            <v>CHAS.BET. 5M3 C-C</v>
          </cell>
          <cell r="F1413" t="str">
            <v>h</v>
          </cell>
        </row>
        <row r="1414">
          <cell r="B1414" t="str">
            <v>15.1.164</v>
          </cell>
          <cell r="D1414" t="str">
            <v>72.11.01.04</v>
          </cell>
          <cell r="E1414" t="str">
            <v>CHAS.BET. 5M3 C-D</v>
          </cell>
          <cell r="F1414" t="str">
            <v>h</v>
          </cell>
        </row>
        <row r="1415">
          <cell r="B1415" t="str">
            <v>15.1.165</v>
          </cell>
          <cell r="D1415" t="str">
            <v>72.11.01.05</v>
          </cell>
          <cell r="E1415" t="str">
            <v>CHAS.BET. 5M3 C-E</v>
          </cell>
          <cell r="F1415" t="str">
            <v>km</v>
          </cell>
        </row>
        <row r="1416">
          <cell r="B1416" t="str">
            <v>15.1.166</v>
          </cell>
          <cell r="D1416" t="str">
            <v>72.11.02.01</v>
          </cell>
          <cell r="E1416" t="str">
            <v>CHAS.BET. 7M3 C-A</v>
          </cell>
          <cell r="F1416" t="str">
            <v>h</v>
          </cell>
        </row>
        <row r="1417">
          <cell r="B1417" t="str">
            <v>15.1.167</v>
          </cell>
          <cell r="D1417" t="str">
            <v>72.11.02.02</v>
          </cell>
          <cell r="E1417" t="str">
            <v>CHAS.BET. 7M3 C-B</v>
          </cell>
          <cell r="F1417" t="str">
            <v>h</v>
          </cell>
        </row>
        <row r="1418">
          <cell r="B1418" t="str">
            <v>15.1.168</v>
          </cell>
          <cell r="D1418" t="str">
            <v>72.11.02.03</v>
          </cell>
          <cell r="E1418" t="str">
            <v>CHAS.BET. 7M3 C-C</v>
          </cell>
          <cell r="F1418" t="str">
            <v>h</v>
          </cell>
        </row>
        <row r="1419">
          <cell r="B1419" t="str">
            <v>15.1.169</v>
          </cell>
          <cell r="D1419" t="str">
            <v>72.11.02.04</v>
          </cell>
          <cell r="E1419" t="str">
            <v>CHAS.BET. 7M3 C-D</v>
          </cell>
          <cell r="F1419" t="str">
            <v>h</v>
          </cell>
        </row>
        <row r="1420">
          <cell r="B1420" t="str">
            <v>15.1.170</v>
          </cell>
          <cell r="D1420" t="str">
            <v>72.11.02.05</v>
          </cell>
          <cell r="E1420" t="str">
            <v>CHAS.BET. 7M3 C-E</v>
          </cell>
          <cell r="F1420" t="str">
            <v>km</v>
          </cell>
        </row>
        <row r="1421">
          <cell r="B1421" t="str">
            <v>15.1.171</v>
          </cell>
          <cell r="D1421" t="str">
            <v>72.11.03.01</v>
          </cell>
          <cell r="E1421" t="str">
            <v>CHAS.BOMB.C.22T C-A</v>
          </cell>
          <cell r="F1421" t="str">
            <v>h</v>
          </cell>
        </row>
        <row r="1422">
          <cell r="B1422" t="str">
            <v>15.1.172</v>
          </cell>
          <cell r="D1422" t="str">
            <v>72.11.03.02</v>
          </cell>
          <cell r="E1422" t="str">
            <v>CHAS.BOMB.C.22T C-B</v>
          </cell>
          <cell r="F1422" t="str">
            <v>h</v>
          </cell>
        </row>
        <row r="1423">
          <cell r="B1423" t="str">
            <v>15.1.173</v>
          </cell>
          <cell r="D1423" t="str">
            <v>72.11.03.03</v>
          </cell>
          <cell r="E1423" t="str">
            <v>CHAS.BOMB.C.22T C-C</v>
          </cell>
          <cell r="F1423" t="str">
            <v>h</v>
          </cell>
        </row>
        <row r="1424">
          <cell r="B1424" t="str">
            <v>15.1.174</v>
          </cell>
          <cell r="D1424" t="str">
            <v>72.11.03.04</v>
          </cell>
          <cell r="E1424" t="str">
            <v>CHAS.BOMB.C.22T C-D</v>
          </cell>
          <cell r="F1424" t="str">
            <v>h</v>
          </cell>
        </row>
        <row r="1425">
          <cell r="B1425" t="str">
            <v>15.1.175</v>
          </cell>
          <cell r="D1425" t="str">
            <v>72.11.03.05</v>
          </cell>
          <cell r="E1425" t="str">
            <v>CHAS.BOMB.C.22T C-E</v>
          </cell>
          <cell r="F1425" t="str">
            <v>km</v>
          </cell>
        </row>
        <row r="1426">
          <cell r="B1426" t="str">
            <v>15.1.176</v>
          </cell>
          <cell r="D1426" t="str">
            <v>72.12.01.01</v>
          </cell>
          <cell r="E1426" t="str">
            <v>CHAS.C.M.4,5T C-A</v>
          </cell>
          <cell r="F1426" t="str">
            <v>h</v>
          </cell>
        </row>
        <row r="1427">
          <cell r="B1427" t="str">
            <v>15.1.177</v>
          </cell>
          <cell r="D1427" t="str">
            <v>72.12.01.02</v>
          </cell>
          <cell r="E1427" t="str">
            <v>CHAS.C.M.4,5T C-B</v>
          </cell>
          <cell r="F1427" t="str">
            <v>h</v>
          </cell>
        </row>
        <row r="1428">
          <cell r="B1428" t="str">
            <v>15.1.178</v>
          </cell>
          <cell r="D1428" t="str">
            <v>72.12.01.03</v>
          </cell>
          <cell r="E1428" t="str">
            <v>CHAS.C.M.4,5T C-C</v>
          </cell>
          <cell r="F1428" t="str">
            <v>h</v>
          </cell>
        </row>
        <row r="1429">
          <cell r="B1429" t="str">
            <v>15.1.179</v>
          </cell>
          <cell r="D1429" t="str">
            <v>72.12.01.04</v>
          </cell>
          <cell r="E1429" t="str">
            <v>CHAS.C.M.4,5T C-D</v>
          </cell>
          <cell r="F1429" t="str">
            <v>h</v>
          </cell>
        </row>
        <row r="1430">
          <cell r="B1430" t="str">
            <v>15.1.180</v>
          </cell>
          <cell r="D1430" t="str">
            <v>72.12.01.05</v>
          </cell>
          <cell r="E1430" t="str">
            <v>CHAS.C.M.4,5T C-E</v>
          </cell>
          <cell r="F1430" t="str">
            <v>km</v>
          </cell>
        </row>
        <row r="1431">
          <cell r="B1431" t="str">
            <v>15.1.181</v>
          </cell>
          <cell r="D1431" t="str">
            <v>72.12.02.01</v>
          </cell>
          <cell r="E1431" t="str">
            <v xml:space="preserve">CHAS.C.M.8,0T C-A </v>
          </cell>
          <cell r="F1431" t="str">
            <v>h</v>
          </cell>
        </row>
        <row r="1432">
          <cell r="B1432" t="str">
            <v>15.1.182</v>
          </cell>
          <cell r="D1432" t="str">
            <v>72.12.02.02</v>
          </cell>
          <cell r="E1432" t="str">
            <v>CHAS.C.M.8,0T C-B</v>
          </cell>
          <cell r="F1432" t="str">
            <v>h</v>
          </cell>
        </row>
        <row r="1433">
          <cell r="B1433" t="str">
            <v>15.1.183</v>
          </cell>
          <cell r="D1433" t="str">
            <v>72.12.02.03</v>
          </cell>
          <cell r="E1433" t="str">
            <v>CHAS.C.M.8,0T C-C</v>
          </cell>
          <cell r="F1433" t="str">
            <v>h</v>
          </cell>
        </row>
        <row r="1434">
          <cell r="B1434" t="str">
            <v>15.1.184</v>
          </cell>
          <cell r="D1434" t="str">
            <v>72.12.02.04</v>
          </cell>
          <cell r="E1434" t="str">
            <v xml:space="preserve">CHAS.C.M.8,0T C-D </v>
          </cell>
          <cell r="F1434" t="str">
            <v>h</v>
          </cell>
        </row>
        <row r="1435">
          <cell r="B1435" t="str">
            <v>15.1.185</v>
          </cell>
          <cell r="D1435" t="str">
            <v>72.12.02.05</v>
          </cell>
          <cell r="E1435" t="str">
            <v>CHAS.C.M.8,0T C-E</v>
          </cell>
          <cell r="F1435" t="str">
            <v>km</v>
          </cell>
        </row>
        <row r="1436">
          <cell r="B1436" t="str">
            <v>15.1.186</v>
          </cell>
          <cell r="D1436" t="str">
            <v>72.12.03.01</v>
          </cell>
          <cell r="E1436" t="str">
            <v>CHAS.C.M.10,5T C-A</v>
          </cell>
          <cell r="F1436" t="str">
            <v>h</v>
          </cell>
        </row>
        <row r="1437">
          <cell r="B1437" t="str">
            <v>15.1.187</v>
          </cell>
          <cell r="D1437" t="str">
            <v>72.12.03.02</v>
          </cell>
          <cell r="E1437" t="str">
            <v>CHAS.C.M.10,5T C-B</v>
          </cell>
          <cell r="F1437" t="str">
            <v>h</v>
          </cell>
        </row>
        <row r="1438">
          <cell r="B1438" t="str">
            <v>15.1.188</v>
          </cell>
          <cell r="D1438" t="str">
            <v>72.12.03.03</v>
          </cell>
          <cell r="E1438" t="str">
            <v>CHAS.C.M.10,5T C-C</v>
          </cell>
          <cell r="F1438" t="str">
            <v>h</v>
          </cell>
        </row>
        <row r="1439">
          <cell r="B1439" t="str">
            <v>15.1.189</v>
          </cell>
          <cell r="D1439" t="str">
            <v>72.12.03.04</v>
          </cell>
          <cell r="E1439" t="str">
            <v xml:space="preserve">CHAS.C.M.10,5T C-D </v>
          </cell>
          <cell r="F1439" t="str">
            <v>h</v>
          </cell>
        </row>
        <row r="1440">
          <cell r="B1440" t="str">
            <v>15.1.190</v>
          </cell>
          <cell r="D1440" t="str">
            <v>72.12.03.05</v>
          </cell>
          <cell r="E1440" t="str">
            <v>CHAS.C.M.10,5T C-E</v>
          </cell>
          <cell r="F1440" t="str">
            <v>km</v>
          </cell>
        </row>
        <row r="1441">
          <cell r="B1441" t="str">
            <v>15.1.191</v>
          </cell>
          <cell r="D1441" t="str">
            <v>72.12.04.01</v>
          </cell>
          <cell r="E1441" t="str">
            <v>CHAS.LUBR.3000L C-A</v>
          </cell>
          <cell r="F1441" t="str">
            <v>h</v>
          </cell>
        </row>
        <row r="1442">
          <cell r="B1442" t="str">
            <v>15.1.192</v>
          </cell>
          <cell r="D1442" t="str">
            <v>72.12.04.02</v>
          </cell>
          <cell r="E1442" t="str">
            <v>CHAS.LUBR.3000L C-B</v>
          </cell>
          <cell r="F1442" t="str">
            <v>h</v>
          </cell>
        </row>
        <row r="1443">
          <cell r="B1443" t="str">
            <v>15.1.193</v>
          </cell>
          <cell r="D1443" t="str">
            <v>72.12.04.03</v>
          </cell>
          <cell r="E1443" t="str">
            <v>CHAS.LUBR.3000L C-C</v>
          </cell>
          <cell r="F1443" t="str">
            <v>h</v>
          </cell>
        </row>
        <row r="1444">
          <cell r="B1444" t="str">
            <v>15.1.194</v>
          </cell>
          <cell r="D1444" t="str">
            <v>72.12.04.04</v>
          </cell>
          <cell r="E1444" t="str">
            <v>CHAS.LUBR.3000L C-D</v>
          </cell>
          <cell r="F1444" t="str">
            <v>h</v>
          </cell>
        </row>
        <row r="1445">
          <cell r="B1445" t="str">
            <v>15.1.195</v>
          </cell>
          <cell r="D1445" t="str">
            <v>72.12.04.05</v>
          </cell>
          <cell r="E1445" t="str">
            <v>CHAS.LUBR.3000L C-E</v>
          </cell>
          <cell r="F1445" t="str">
            <v>km</v>
          </cell>
        </row>
        <row r="1446">
          <cell r="B1446" t="str">
            <v>15.1.196</v>
          </cell>
          <cell r="D1446" t="str">
            <v>72.12.05.01</v>
          </cell>
          <cell r="E1446" t="str">
            <v>CHAS.LUBR.7000L C-A</v>
          </cell>
          <cell r="F1446" t="str">
            <v>h</v>
          </cell>
        </row>
        <row r="1447">
          <cell r="B1447" t="str">
            <v>15.1.197</v>
          </cell>
          <cell r="D1447" t="str">
            <v>72.12.05.02</v>
          </cell>
          <cell r="E1447" t="str">
            <v>CHAS.LUBR.7000L C-B</v>
          </cell>
          <cell r="F1447" t="str">
            <v>h</v>
          </cell>
        </row>
        <row r="1448">
          <cell r="B1448" t="str">
            <v>15.1.198</v>
          </cell>
          <cell r="D1448" t="str">
            <v>72.12.05.03</v>
          </cell>
          <cell r="E1448" t="str">
            <v>CHAS.LUBR.7000L C-C</v>
          </cell>
          <cell r="F1448" t="str">
            <v>h</v>
          </cell>
        </row>
        <row r="1449">
          <cell r="B1449" t="str">
            <v>15.1.199</v>
          </cell>
          <cell r="D1449" t="str">
            <v>72.12.05.04</v>
          </cell>
          <cell r="E1449" t="str">
            <v>CHAS.LUBR.7000L C-D</v>
          </cell>
          <cell r="F1449" t="str">
            <v>h</v>
          </cell>
        </row>
        <row r="1450">
          <cell r="B1450" t="str">
            <v>15.1.200</v>
          </cell>
          <cell r="D1450" t="str">
            <v>72.12.05.05</v>
          </cell>
          <cell r="E1450" t="str">
            <v>CHAS.LUBR.7000L C-E</v>
          </cell>
          <cell r="F1450" t="str">
            <v>km</v>
          </cell>
        </row>
        <row r="1451">
          <cell r="B1451" t="str">
            <v>15.1.201</v>
          </cell>
          <cell r="D1451" t="str">
            <v>72.12.06.01</v>
          </cell>
          <cell r="E1451" t="str">
            <v>CHAS.ABASTECEDOR C-A</v>
          </cell>
          <cell r="F1451" t="str">
            <v>h</v>
          </cell>
        </row>
        <row r="1452">
          <cell r="B1452" t="str">
            <v>15.1.202</v>
          </cell>
          <cell r="D1452" t="str">
            <v>72.12.06.02</v>
          </cell>
          <cell r="E1452" t="str">
            <v>CHAS.ABASTECEDOR C-B</v>
          </cell>
          <cell r="F1452" t="str">
            <v>h</v>
          </cell>
        </row>
        <row r="1453">
          <cell r="B1453" t="str">
            <v>15.1.203</v>
          </cell>
          <cell r="D1453" t="str">
            <v>72.12.06.03</v>
          </cell>
          <cell r="E1453" t="str">
            <v>CHAS.ABASTECEDOR C-C</v>
          </cell>
          <cell r="F1453" t="str">
            <v>h</v>
          </cell>
        </row>
        <row r="1454">
          <cell r="B1454" t="str">
            <v>15.1.204</v>
          </cell>
          <cell r="D1454" t="str">
            <v>72.12.06.04</v>
          </cell>
          <cell r="E1454" t="str">
            <v>CHAS.ABASTECEDOR C-D</v>
          </cell>
          <cell r="F1454" t="str">
            <v>h</v>
          </cell>
        </row>
        <row r="1455">
          <cell r="B1455" t="str">
            <v>15.1.205</v>
          </cell>
          <cell r="D1455" t="str">
            <v>72.12.06.05</v>
          </cell>
          <cell r="E1455" t="str">
            <v>CHAS.ABASTECEDOR C-E</v>
          </cell>
          <cell r="F1455" t="str">
            <v>km</v>
          </cell>
        </row>
        <row r="1456">
          <cell r="B1456" t="str">
            <v>15.1.206</v>
          </cell>
          <cell r="D1456" t="str">
            <v>72.12.07.01</v>
          </cell>
          <cell r="E1456" t="str">
            <v>CHAS.BOIAD.R. 8T C-A</v>
          </cell>
          <cell r="F1456" t="str">
            <v>h</v>
          </cell>
        </row>
        <row r="1457">
          <cell r="B1457" t="str">
            <v>15.1.207</v>
          </cell>
          <cell r="D1457" t="str">
            <v>72.12.07.02</v>
          </cell>
          <cell r="E1457" t="str">
            <v>CHAS.BOIAD.R. 8T C-B</v>
          </cell>
          <cell r="F1457" t="str">
            <v>h</v>
          </cell>
        </row>
        <row r="1458">
          <cell r="B1458" t="str">
            <v>15.1.208</v>
          </cell>
          <cell r="D1458" t="str">
            <v>72.12.07.03</v>
          </cell>
          <cell r="E1458" t="str">
            <v>CHAS.BOIAD.R. 8T C-C</v>
          </cell>
          <cell r="F1458" t="str">
            <v>h</v>
          </cell>
        </row>
        <row r="1459">
          <cell r="B1459" t="str">
            <v>15.1.209</v>
          </cell>
          <cell r="D1459" t="str">
            <v>72.12.07.04</v>
          </cell>
          <cell r="E1459" t="str">
            <v>CHAS.BOIAD.R. 8T C-D</v>
          </cell>
          <cell r="F1459" t="str">
            <v>h</v>
          </cell>
        </row>
        <row r="1460">
          <cell r="B1460" t="str">
            <v>15.1.210</v>
          </cell>
          <cell r="D1460" t="str">
            <v>72.12.08.04</v>
          </cell>
          <cell r="E1460" t="str">
            <v>CAMIN. ELEETRIF. C/CEST</v>
          </cell>
          <cell r="F1460" t="str">
            <v>h</v>
          </cell>
        </row>
        <row r="1461">
          <cell r="B1461" t="str">
            <v>15.1.211</v>
          </cell>
          <cell r="D1461" t="str">
            <v>72.13.01.01</v>
          </cell>
          <cell r="E1461" t="str">
            <v>CHAS.HIDROS.5600 C-A</v>
          </cell>
          <cell r="F1461" t="str">
            <v>h</v>
          </cell>
        </row>
        <row r="1462">
          <cell r="B1462" t="str">
            <v>15.1.212</v>
          </cell>
          <cell r="D1462" t="str">
            <v>72.13.01.02</v>
          </cell>
          <cell r="E1462" t="str">
            <v>CHAS.HIDROS.5600 C-B</v>
          </cell>
          <cell r="F1462" t="str">
            <v>h</v>
          </cell>
        </row>
        <row r="1463">
          <cell r="B1463" t="str">
            <v>15.1.213</v>
          </cell>
          <cell r="D1463" t="str">
            <v>72.13.01.03</v>
          </cell>
          <cell r="E1463" t="str">
            <v>CHAS.HIDROS.5600 C-C</v>
          </cell>
          <cell r="F1463" t="str">
            <v>h</v>
          </cell>
        </row>
        <row r="1464">
          <cell r="B1464" t="str">
            <v>15.1.214</v>
          </cell>
          <cell r="D1464" t="str">
            <v>72.13.01.04</v>
          </cell>
          <cell r="E1464" t="str">
            <v>CHAS.HIDROS.5600 C-D</v>
          </cell>
          <cell r="F1464" t="str">
            <v>h</v>
          </cell>
        </row>
        <row r="1465">
          <cell r="B1465" t="str">
            <v>15.1.215</v>
          </cell>
          <cell r="D1465" t="str">
            <v>72.13.01.05</v>
          </cell>
          <cell r="E1465" t="str">
            <v>CHAS.HIDROS.5600 C-E</v>
          </cell>
          <cell r="F1465" t="str">
            <v>km</v>
          </cell>
        </row>
        <row r="1466">
          <cell r="B1466" t="str">
            <v>15.1.216</v>
          </cell>
          <cell r="D1466" t="str">
            <v>72.14.01.01</v>
          </cell>
          <cell r="E1466" t="str">
            <v>CHAS.ESPARG.6000 C-A</v>
          </cell>
          <cell r="F1466" t="str">
            <v>h</v>
          </cell>
        </row>
        <row r="1467">
          <cell r="B1467" t="str">
            <v>15.1.217</v>
          </cell>
          <cell r="D1467" t="str">
            <v>72.14.01.02</v>
          </cell>
          <cell r="E1467" t="str">
            <v>CHAS.ESPARG.6000 C-B</v>
          </cell>
          <cell r="F1467" t="str">
            <v>h</v>
          </cell>
        </row>
        <row r="1468">
          <cell r="B1468" t="str">
            <v>15.1.218</v>
          </cell>
          <cell r="D1468" t="str">
            <v>72.14.01.03</v>
          </cell>
          <cell r="E1468" t="str">
            <v>CHAS.ESPARG.6000 C-C</v>
          </cell>
          <cell r="F1468" t="str">
            <v>h</v>
          </cell>
        </row>
        <row r="1469">
          <cell r="B1469" t="str">
            <v>15.1.219</v>
          </cell>
          <cell r="D1469" t="str">
            <v>72.14.01.04</v>
          </cell>
          <cell r="E1469" t="str">
            <v>CHAS.ESPARG.6000 C-D</v>
          </cell>
          <cell r="F1469" t="str">
            <v>h</v>
          </cell>
        </row>
        <row r="1470">
          <cell r="B1470" t="str">
            <v>15.1.220</v>
          </cell>
          <cell r="D1470" t="str">
            <v>72.14.01.05</v>
          </cell>
          <cell r="E1470" t="str">
            <v>CHAS.ESPARG.6000 C-E</v>
          </cell>
          <cell r="F1470" t="str">
            <v>km</v>
          </cell>
        </row>
        <row r="1471">
          <cell r="B1471" t="str">
            <v>15.1.221</v>
          </cell>
          <cell r="D1471" t="str">
            <v>72.15.01.01</v>
          </cell>
          <cell r="E1471" t="str">
            <v>CHAS.GUIN. 3,75T C-A</v>
          </cell>
          <cell r="F1471" t="str">
            <v>h</v>
          </cell>
        </row>
        <row r="1472">
          <cell r="B1472" t="str">
            <v>15.1.222</v>
          </cell>
          <cell r="D1472" t="str">
            <v>72.15.01.02</v>
          </cell>
          <cell r="E1472" t="str">
            <v>CHAS.GUIN. 3,75T C-B</v>
          </cell>
          <cell r="F1472" t="str">
            <v>h</v>
          </cell>
        </row>
        <row r="1473">
          <cell r="B1473" t="str">
            <v>15.1.223</v>
          </cell>
          <cell r="D1473" t="str">
            <v>72.15.01.03</v>
          </cell>
          <cell r="E1473" t="str">
            <v>CHAS.GUIN. 3,75T C-C</v>
          </cell>
          <cell r="F1473" t="str">
            <v>h</v>
          </cell>
        </row>
        <row r="1474">
          <cell r="B1474" t="str">
            <v>15.1.224</v>
          </cell>
          <cell r="D1474" t="str">
            <v>72.15.01.04</v>
          </cell>
          <cell r="E1474" t="str">
            <v>CHAS.GUIN. 3,75T C-D</v>
          </cell>
          <cell r="F1474" t="str">
            <v>h</v>
          </cell>
        </row>
        <row r="1475">
          <cell r="B1475" t="str">
            <v>15.1.225</v>
          </cell>
          <cell r="D1475" t="str">
            <v>72.15.01.05</v>
          </cell>
          <cell r="E1475" t="str">
            <v>CHAS.GUIN. 3,75T C-E</v>
          </cell>
          <cell r="F1475" t="str">
            <v>km</v>
          </cell>
        </row>
        <row r="1476">
          <cell r="B1476" t="str">
            <v>15.1.226</v>
          </cell>
          <cell r="D1476" t="str">
            <v>72.15.02.01</v>
          </cell>
          <cell r="E1476" t="str">
            <v>CHAS.GUINCHO 4,10T C-A</v>
          </cell>
          <cell r="F1476" t="str">
            <v>h</v>
          </cell>
        </row>
        <row r="1477">
          <cell r="B1477" t="str">
            <v>15.1.227</v>
          </cell>
          <cell r="D1477" t="str">
            <v>72.15.02.02</v>
          </cell>
          <cell r="E1477" t="str">
            <v>CHAS.GUINCHO 4,10T C-B</v>
          </cell>
          <cell r="F1477" t="str">
            <v>h</v>
          </cell>
        </row>
        <row r="1478">
          <cell r="B1478" t="str">
            <v>15.1.228</v>
          </cell>
          <cell r="D1478" t="str">
            <v>72.15.02.03</v>
          </cell>
          <cell r="E1478" t="str">
            <v>CHAS.GUINCHO 4,10T C-C</v>
          </cell>
          <cell r="F1478" t="str">
            <v>h</v>
          </cell>
        </row>
        <row r="1479">
          <cell r="B1479" t="str">
            <v>15.1.229</v>
          </cell>
          <cell r="D1479" t="str">
            <v>72.15.02.04</v>
          </cell>
          <cell r="E1479" t="str">
            <v>CHAS.GUINCHO 4,10T C-D</v>
          </cell>
          <cell r="F1479" t="str">
            <v>h</v>
          </cell>
        </row>
        <row r="1480">
          <cell r="B1480" t="str">
            <v>15.1.230</v>
          </cell>
          <cell r="D1480" t="str">
            <v>72.15.02.05</v>
          </cell>
          <cell r="E1480" t="str">
            <v>CHAS.GUINCHO 4,10T C-E</v>
          </cell>
          <cell r="F1480" t="str">
            <v>km</v>
          </cell>
        </row>
        <row r="1481">
          <cell r="B1481" t="str">
            <v>15.1.231</v>
          </cell>
          <cell r="D1481" t="str">
            <v>72.16.01.01</v>
          </cell>
          <cell r="E1481" t="str">
            <v>CHAS.US.L.A.10,5 C-A</v>
          </cell>
          <cell r="F1481" t="str">
            <v>h</v>
          </cell>
        </row>
        <row r="1482">
          <cell r="B1482" t="str">
            <v>15.1.232</v>
          </cell>
          <cell r="D1482" t="str">
            <v>72.16.01.02</v>
          </cell>
          <cell r="E1482" t="str">
            <v>CHAS.US.L.A.10,5 C-B</v>
          </cell>
          <cell r="F1482" t="str">
            <v>h</v>
          </cell>
        </row>
        <row r="1483">
          <cell r="B1483" t="str">
            <v>15.1.233</v>
          </cell>
          <cell r="D1483" t="str">
            <v>72.16.01.03</v>
          </cell>
          <cell r="E1483" t="str">
            <v>CHAS.US.L.A.10,5 C-C</v>
          </cell>
          <cell r="F1483" t="str">
            <v>h</v>
          </cell>
        </row>
        <row r="1484">
          <cell r="B1484" t="str">
            <v>15.1.234</v>
          </cell>
          <cell r="D1484" t="str">
            <v>72.16.01.04</v>
          </cell>
          <cell r="E1484" t="str">
            <v>CHAS.US.L.A.10,5 C-D</v>
          </cell>
          <cell r="F1484" t="str">
            <v>h</v>
          </cell>
        </row>
        <row r="1485">
          <cell r="B1485" t="str">
            <v>15.1.235</v>
          </cell>
          <cell r="D1485" t="str">
            <v>72.16.01.05</v>
          </cell>
          <cell r="E1485" t="str">
            <v>CHAS.US.L.A.10,5 C-E</v>
          </cell>
          <cell r="F1485" t="str">
            <v>km</v>
          </cell>
        </row>
        <row r="1486">
          <cell r="B1486" t="str">
            <v>15.1.236</v>
          </cell>
          <cell r="D1486" t="str">
            <v>72.16.02.01</v>
          </cell>
          <cell r="E1486" t="str">
            <v>CHAS.US.M.P.9M3 C-A</v>
          </cell>
          <cell r="F1486" t="str">
            <v>h</v>
          </cell>
        </row>
        <row r="1487">
          <cell r="B1487" t="str">
            <v>15.1.237</v>
          </cell>
          <cell r="D1487" t="str">
            <v>72.16.02.02</v>
          </cell>
          <cell r="E1487" t="str">
            <v>CHAS.US.M.P.9M3 C-B</v>
          </cell>
          <cell r="F1487" t="str">
            <v>h</v>
          </cell>
        </row>
        <row r="1488">
          <cell r="B1488" t="str">
            <v>15.1.238</v>
          </cell>
          <cell r="D1488" t="str">
            <v>72.16.02.03</v>
          </cell>
          <cell r="E1488" t="str">
            <v>CHAS.US.M.P.9M3 C-C</v>
          </cell>
          <cell r="F1488" t="str">
            <v>h</v>
          </cell>
        </row>
        <row r="1489">
          <cell r="B1489" t="str">
            <v>15.1.239</v>
          </cell>
          <cell r="D1489" t="str">
            <v>72.16.02.04</v>
          </cell>
          <cell r="E1489" t="str">
            <v>CHAS.US.M.P.9M3 C-D</v>
          </cell>
          <cell r="F1489" t="str">
            <v>h</v>
          </cell>
        </row>
        <row r="1490">
          <cell r="B1490" t="str">
            <v>15.1.240</v>
          </cell>
          <cell r="D1490" t="str">
            <v>72.17.01.01</v>
          </cell>
          <cell r="E1490" t="str">
            <v>CHAS.PANT.9M C-A</v>
          </cell>
          <cell r="F1490" t="str">
            <v>h</v>
          </cell>
        </row>
        <row r="1491">
          <cell r="B1491" t="str">
            <v>15.1.241</v>
          </cell>
          <cell r="D1491" t="str">
            <v>72.17.01.02</v>
          </cell>
          <cell r="E1491" t="str">
            <v>CHAS.PANT.9M C-B</v>
          </cell>
          <cell r="F1491" t="str">
            <v>h</v>
          </cell>
        </row>
        <row r="1492">
          <cell r="B1492" t="str">
            <v>15.1.242</v>
          </cell>
          <cell r="D1492" t="str">
            <v>72.17.01.03</v>
          </cell>
          <cell r="E1492" t="str">
            <v>CHAS.PANT.9M C-C</v>
          </cell>
          <cell r="F1492" t="str">
            <v>h</v>
          </cell>
        </row>
        <row r="1493">
          <cell r="B1493" t="str">
            <v>15.1.243</v>
          </cell>
          <cell r="D1493" t="str">
            <v>72.17.01.04</v>
          </cell>
          <cell r="E1493" t="str">
            <v>CHAS.PANT.9M C-D</v>
          </cell>
          <cell r="F1493" t="str">
            <v>h</v>
          </cell>
        </row>
        <row r="1494">
          <cell r="B1494" t="str">
            <v>15.1.244</v>
          </cell>
          <cell r="D1494" t="str">
            <v>72.18.01.01</v>
          </cell>
          <cell r="E1494" t="str">
            <v>CAV.M.CARR.30000 C-A</v>
          </cell>
          <cell r="F1494" t="str">
            <v>h</v>
          </cell>
        </row>
        <row r="1495">
          <cell r="B1495" t="str">
            <v>15.1.245</v>
          </cell>
          <cell r="D1495" t="str">
            <v>72.18.01.02</v>
          </cell>
          <cell r="E1495" t="str">
            <v>CAV.M.CARR.30000 C-B</v>
          </cell>
          <cell r="F1495" t="str">
            <v>h</v>
          </cell>
        </row>
        <row r="1496">
          <cell r="B1496" t="str">
            <v>15.1.246</v>
          </cell>
          <cell r="D1496" t="str">
            <v>72.18.01.03</v>
          </cell>
          <cell r="E1496" t="str">
            <v>CAV.M.CARR.30000 C-C</v>
          </cell>
          <cell r="F1496" t="str">
            <v>h</v>
          </cell>
        </row>
        <row r="1497">
          <cell r="B1497" t="str">
            <v>15.1.247</v>
          </cell>
          <cell r="D1497" t="str">
            <v>72.18.01.04</v>
          </cell>
          <cell r="E1497" t="str">
            <v>CAV.M.CARR.30000 C-D</v>
          </cell>
          <cell r="F1497" t="str">
            <v>h</v>
          </cell>
        </row>
        <row r="1498">
          <cell r="B1498" t="str">
            <v>15.1.248</v>
          </cell>
          <cell r="D1498" t="str">
            <v>72.18.01.05</v>
          </cell>
          <cell r="E1498" t="str">
            <v>CAV.M.CARR.30000 C-E</v>
          </cell>
          <cell r="F1498" t="str">
            <v>km</v>
          </cell>
        </row>
        <row r="1499">
          <cell r="B1499" t="str">
            <v>15.1.249</v>
          </cell>
          <cell r="D1499" t="str">
            <v>72.18.02.01</v>
          </cell>
          <cell r="E1499" t="str">
            <v>CAV.M.PRAN.30000 C-A</v>
          </cell>
          <cell r="F1499" t="str">
            <v>h</v>
          </cell>
        </row>
        <row r="1500">
          <cell r="B1500" t="str">
            <v>15.1.250</v>
          </cell>
          <cell r="D1500" t="str">
            <v>72.18.02.02</v>
          </cell>
          <cell r="E1500" t="str">
            <v>CAV.M.PRAN.30000 C-B</v>
          </cell>
          <cell r="F1500" t="str">
            <v>h</v>
          </cell>
        </row>
        <row r="1501">
          <cell r="B1501" t="str">
            <v>15.1.251</v>
          </cell>
          <cell r="D1501" t="str">
            <v>72.18.02.03</v>
          </cell>
          <cell r="E1501" t="str">
            <v>CAV.M.PRAN.30000 C-C</v>
          </cell>
          <cell r="F1501" t="str">
            <v>h</v>
          </cell>
        </row>
        <row r="1502">
          <cell r="B1502" t="str">
            <v>15.1.252</v>
          </cell>
          <cell r="D1502" t="str">
            <v>72.18.02.04</v>
          </cell>
          <cell r="E1502" t="str">
            <v>CAV.M.PRAN.30000 C-D</v>
          </cell>
          <cell r="F1502" t="str">
            <v>h</v>
          </cell>
        </row>
        <row r="1503">
          <cell r="B1503" t="str">
            <v>15.1.253</v>
          </cell>
          <cell r="D1503" t="str">
            <v>72.18.02.05</v>
          </cell>
          <cell r="E1503" t="str">
            <v>CAV.M.PRAN.30000 C-E</v>
          </cell>
          <cell r="F1503" t="str">
            <v>km</v>
          </cell>
        </row>
        <row r="1504">
          <cell r="B1504" t="str">
            <v>15.1.254</v>
          </cell>
          <cell r="D1504" t="str">
            <v>72.19.01.01</v>
          </cell>
          <cell r="E1504" t="str">
            <v>CAMPANULA C-A</v>
          </cell>
          <cell r="F1504" t="str">
            <v>h</v>
          </cell>
        </row>
        <row r="1505">
          <cell r="B1505" t="str">
            <v>15.1.255</v>
          </cell>
          <cell r="D1505" t="str">
            <v>72.19.01.02</v>
          </cell>
          <cell r="E1505" t="str">
            <v>CAMPANULA C-B</v>
          </cell>
          <cell r="F1505" t="str">
            <v>h</v>
          </cell>
        </row>
        <row r="1506">
          <cell r="B1506" t="str">
            <v>15.1.256</v>
          </cell>
          <cell r="D1506" t="str">
            <v>72.19.01.03</v>
          </cell>
          <cell r="E1506" t="str">
            <v>CAMPANULA C-C</v>
          </cell>
          <cell r="F1506" t="str">
            <v>h</v>
          </cell>
        </row>
        <row r="1507">
          <cell r="B1507" t="str">
            <v>15.1.257</v>
          </cell>
          <cell r="D1507" t="str">
            <v>72.19.01.04</v>
          </cell>
          <cell r="E1507" t="str">
            <v>CAMPANULA C-D</v>
          </cell>
          <cell r="F1507" t="str">
            <v>h</v>
          </cell>
        </row>
        <row r="1508">
          <cell r="B1508" t="str">
            <v>15.1.258</v>
          </cell>
          <cell r="D1508" t="str">
            <v>72.20.01.01</v>
          </cell>
          <cell r="E1508" t="str">
            <v xml:space="preserve">COMP.PERC.M.220 C-A </v>
          </cell>
          <cell r="F1508" t="str">
            <v>h</v>
          </cell>
        </row>
        <row r="1509">
          <cell r="B1509" t="str">
            <v>15.1.259</v>
          </cell>
          <cell r="D1509" t="str">
            <v>72.20.01.02</v>
          </cell>
          <cell r="E1509" t="str">
            <v>COMP.PERC.M.220 C-B</v>
          </cell>
          <cell r="F1509" t="str">
            <v>h</v>
          </cell>
        </row>
        <row r="1510">
          <cell r="B1510" t="str">
            <v>15.1.260</v>
          </cell>
          <cell r="D1510" t="str">
            <v>72.20.01.03</v>
          </cell>
          <cell r="E1510" t="str">
            <v>COMP.PERC.M.220 C-C</v>
          </cell>
          <cell r="F1510" t="str">
            <v>h</v>
          </cell>
        </row>
        <row r="1511">
          <cell r="B1511" t="str">
            <v>15.1.261</v>
          </cell>
          <cell r="D1511" t="str">
            <v>72.20.01.04</v>
          </cell>
          <cell r="E1511" t="str">
            <v>COMP.PERC.M.220 C-D</v>
          </cell>
          <cell r="F1511" t="str">
            <v>h</v>
          </cell>
        </row>
        <row r="1512">
          <cell r="B1512" t="str">
            <v>15.1.262</v>
          </cell>
          <cell r="D1512" t="str">
            <v>72.20.02.01</v>
          </cell>
          <cell r="E1512" t="str">
            <v>COMP.PL.M.1000 C-A</v>
          </cell>
          <cell r="F1512" t="str">
            <v>h</v>
          </cell>
        </row>
        <row r="1513">
          <cell r="B1513" t="str">
            <v>15.1.263</v>
          </cell>
          <cell r="D1513" t="str">
            <v>72.20.02.02</v>
          </cell>
          <cell r="E1513" t="str">
            <v>COMP.PL.M.1000 C-B</v>
          </cell>
          <cell r="F1513" t="str">
            <v>h</v>
          </cell>
        </row>
        <row r="1514">
          <cell r="B1514" t="str">
            <v>15.1.264</v>
          </cell>
          <cell r="D1514" t="str">
            <v>72.20.02.03</v>
          </cell>
          <cell r="E1514" t="str">
            <v>COMP.PL.M.1000 C-C</v>
          </cell>
          <cell r="F1514" t="str">
            <v>h</v>
          </cell>
        </row>
        <row r="1515">
          <cell r="B1515" t="str">
            <v>15.1.265</v>
          </cell>
          <cell r="D1515" t="str">
            <v>72.20.02.04</v>
          </cell>
          <cell r="E1515" t="str">
            <v>COMP.PL.M.1000 C-D</v>
          </cell>
          <cell r="F1515" t="str">
            <v>h</v>
          </cell>
        </row>
        <row r="1516">
          <cell r="B1516" t="str">
            <v>15.1.266</v>
          </cell>
          <cell r="D1516" t="str">
            <v>72.21.01.01</v>
          </cell>
          <cell r="E1516" t="str">
            <v>COMP. XA-90 MWD C-A</v>
          </cell>
          <cell r="F1516" t="str">
            <v>h</v>
          </cell>
        </row>
        <row r="1517">
          <cell r="B1517" t="str">
            <v>15.1.267</v>
          </cell>
          <cell r="D1517" t="str">
            <v>72.21.01.02</v>
          </cell>
          <cell r="E1517" t="str">
            <v>COMP. XA-90 MWD C-B</v>
          </cell>
          <cell r="F1517" t="str">
            <v>h</v>
          </cell>
        </row>
        <row r="1518">
          <cell r="B1518" t="str">
            <v>15.1.268</v>
          </cell>
          <cell r="D1518" t="str">
            <v>72.21.01.03</v>
          </cell>
          <cell r="E1518" t="str">
            <v>COMP. XA-90 MWD C-C</v>
          </cell>
          <cell r="F1518" t="str">
            <v>h</v>
          </cell>
        </row>
        <row r="1519">
          <cell r="B1519" t="str">
            <v>15.1.269</v>
          </cell>
          <cell r="D1519" t="str">
            <v>72.21.01.04</v>
          </cell>
          <cell r="E1519" t="str">
            <v>COMP. XA-90 MWD C-D</v>
          </cell>
          <cell r="F1519" t="str">
            <v>h</v>
          </cell>
        </row>
        <row r="1520">
          <cell r="B1520" t="str">
            <v>15.1.270</v>
          </cell>
          <cell r="D1520" t="str">
            <v>72.21.02.01</v>
          </cell>
          <cell r="E1520" t="str">
            <v>COMP. XA-125 MWD C-A</v>
          </cell>
          <cell r="F1520" t="str">
            <v>h</v>
          </cell>
        </row>
        <row r="1521">
          <cell r="B1521" t="str">
            <v>15.1.271</v>
          </cell>
          <cell r="D1521" t="str">
            <v>72.21.02.02</v>
          </cell>
          <cell r="E1521" t="str">
            <v>COMP. XA-125 MWD C-B</v>
          </cell>
          <cell r="F1521" t="str">
            <v>h</v>
          </cell>
        </row>
        <row r="1522">
          <cell r="B1522" t="str">
            <v>15.1.272</v>
          </cell>
          <cell r="D1522" t="str">
            <v>72.21.02.03</v>
          </cell>
          <cell r="E1522" t="str">
            <v>COMP. XA-125 MWD C-C</v>
          </cell>
          <cell r="F1522" t="str">
            <v>h</v>
          </cell>
        </row>
        <row r="1523">
          <cell r="B1523" t="str">
            <v>15.1.273</v>
          </cell>
          <cell r="D1523" t="str">
            <v>72.21.02.04</v>
          </cell>
          <cell r="E1523" t="str">
            <v>COMP. XA-125 MWD C-D</v>
          </cell>
          <cell r="F1523" t="str">
            <v>h</v>
          </cell>
        </row>
        <row r="1524">
          <cell r="B1524" t="str">
            <v>15.1.274</v>
          </cell>
          <cell r="D1524" t="str">
            <v>72.21.03.01</v>
          </cell>
          <cell r="E1524" t="str">
            <v>COMP. XA-175 MWD C-A</v>
          </cell>
          <cell r="F1524" t="str">
            <v>h</v>
          </cell>
        </row>
        <row r="1525">
          <cell r="B1525" t="str">
            <v>15.1.275</v>
          </cell>
          <cell r="D1525" t="str">
            <v>72.21.03.02</v>
          </cell>
          <cell r="E1525" t="str">
            <v>COMP. XA-175 MWD C-B</v>
          </cell>
          <cell r="F1525" t="str">
            <v>h</v>
          </cell>
        </row>
        <row r="1526">
          <cell r="B1526" t="str">
            <v>15.1.276</v>
          </cell>
          <cell r="D1526" t="str">
            <v>72.21.03.03</v>
          </cell>
          <cell r="E1526" t="str">
            <v>COMP. XA-175 MWD C-C</v>
          </cell>
          <cell r="F1526" t="str">
            <v>h</v>
          </cell>
        </row>
        <row r="1527">
          <cell r="B1527" t="str">
            <v>15.1.277</v>
          </cell>
          <cell r="D1527" t="str">
            <v>72.21.03.04</v>
          </cell>
          <cell r="E1527" t="str">
            <v>COMP. XA-175 MWD C-D</v>
          </cell>
          <cell r="F1527" t="str">
            <v>h</v>
          </cell>
        </row>
        <row r="1528">
          <cell r="B1528" t="str">
            <v>15.1.278</v>
          </cell>
          <cell r="D1528" t="str">
            <v>72.21.04.01</v>
          </cell>
          <cell r="E1528" t="str">
            <v>COMP. XA-360 MWD C-A</v>
          </cell>
          <cell r="F1528" t="str">
            <v>h</v>
          </cell>
        </row>
        <row r="1529">
          <cell r="B1529" t="str">
            <v>15.1.279</v>
          </cell>
          <cell r="D1529" t="str">
            <v>72.21.04.02</v>
          </cell>
          <cell r="E1529" t="str">
            <v>COMP. XA-360 MWD C-B</v>
          </cell>
          <cell r="F1529" t="str">
            <v>h</v>
          </cell>
        </row>
        <row r="1530">
          <cell r="B1530" t="str">
            <v>15.1.280</v>
          </cell>
          <cell r="D1530" t="str">
            <v>72.21.04.03</v>
          </cell>
          <cell r="E1530" t="str">
            <v>COMP. XA-360 MWD C-C</v>
          </cell>
          <cell r="F1530" t="str">
            <v>h</v>
          </cell>
        </row>
        <row r="1531">
          <cell r="B1531" t="str">
            <v>15.1.281</v>
          </cell>
          <cell r="D1531" t="str">
            <v>72.21.04.04</v>
          </cell>
          <cell r="E1531" t="str">
            <v>COMP. XA-360 MWD C-D</v>
          </cell>
          <cell r="F1531" t="str">
            <v>h</v>
          </cell>
        </row>
        <row r="1532">
          <cell r="B1532" t="str">
            <v>15.1.282</v>
          </cell>
          <cell r="D1532" t="str">
            <v>72.22.03.01</v>
          </cell>
          <cell r="E1532" t="str">
            <v>DEM.FAIXA Q. 500L C-A</v>
          </cell>
          <cell r="F1532" t="str">
            <v>h</v>
          </cell>
        </row>
        <row r="1533">
          <cell r="B1533" t="str">
            <v>15.1.283</v>
          </cell>
          <cell r="D1533" t="str">
            <v>72.22.03.02</v>
          </cell>
          <cell r="E1533" t="str">
            <v>DEM.FAIXA Q. 500L C-B</v>
          </cell>
          <cell r="F1533" t="str">
            <v>h</v>
          </cell>
        </row>
        <row r="1534">
          <cell r="B1534" t="str">
            <v>15.1.284</v>
          </cell>
          <cell r="D1534" t="str">
            <v>72.22.03.03</v>
          </cell>
          <cell r="E1534" t="str">
            <v>DEM.FAIXA Q. 500L C-C</v>
          </cell>
          <cell r="F1534" t="str">
            <v>h</v>
          </cell>
        </row>
        <row r="1535">
          <cell r="B1535" t="str">
            <v>15.1.285</v>
          </cell>
          <cell r="D1535" t="str">
            <v>72.22.03.04</v>
          </cell>
          <cell r="E1535" t="str">
            <v>DEM.FAIXA Q. 500L C-D</v>
          </cell>
          <cell r="F1535" t="str">
            <v>h</v>
          </cell>
        </row>
        <row r="1536">
          <cell r="B1536" t="str">
            <v>15.1.286</v>
          </cell>
          <cell r="D1536" t="str">
            <v>72.23.01.01</v>
          </cell>
          <cell r="E1536" t="str">
            <v>DIST.A.S/E 1000 C-A</v>
          </cell>
          <cell r="F1536" t="str">
            <v>h</v>
          </cell>
        </row>
        <row r="1537">
          <cell r="B1537" t="str">
            <v>15.1.287</v>
          </cell>
          <cell r="D1537" t="str">
            <v>72.23.01.02</v>
          </cell>
          <cell r="E1537" t="str">
            <v>DIST.A.S/E 1000 C-B</v>
          </cell>
          <cell r="F1537" t="str">
            <v>h</v>
          </cell>
        </row>
        <row r="1538">
          <cell r="B1538" t="str">
            <v>15.1.288</v>
          </cell>
          <cell r="D1538" t="str">
            <v>72.23.01.03</v>
          </cell>
          <cell r="E1538" t="str">
            <v>DIST.A.S/E 1000 C-C</v>
          </cell>
          <cell r="F1538" t="str">
            <v>h</v>
          </cell>
        </row>
        <row r="1539">
          <cell r="B1539" t="str">
            <v>15.1.289</v>
          </cell>
          <cell r="D1539" t="str">
            <v>72.23.01.04</v>
          </cell>
          <cell r="E1539" t="str">
            <v>DIST.A.S/E 1000 C-D</v>
          </cell>
          <cell r="F1539" t="str">
            <v>h</v>
          </cell>
        </row>
        <row r="1540">
          <cell r="B1540" t="str">
            <v>15.1.290</v>
          </cell>
          <cell r="D1540" t="str">
            <v>72.23.02.01</v>
          </cell>
          <cell r="E1540" t="str">
            <v>DIST.AGR.600T/H C-A</v>
          </cell>
          <cell r="F1540" t="str">
            <v>h</v>
          </cell>
        </row>
        <row r="1541">
          <cell r="B1541" t="str">
            <v>15.1.291</v>
          </cell>
          <cell r="D1541" t="str">
            <v>72.23.02.02</v>
          </cell>
          <cell r="E1541" t="str">
            <v>DIST.AGR.600T/H C-B</v>
          </cell>
          <cell r="F1541" t="str">
            <v>h</v>
          </cell>
        </row>
        <row r="1542">
          <cell r="B1542" t="str">
            <v>15.1.292</v>
          </cell>
          <cell r="D1542" t="str">
            <v>72.23.02.03</v>
          </cell>
          <cell r="E1542" t="str">
            <v>DIST.AGR.600T/H C-C</v>
          </cell>
          <cell r="F1542" t="str">
            <v>h</v>
          </cell>
        </row>
        <row r="1543">
          <cell r="B1543" t="str">
            <v>15.1.293</v>
          </cell>
          <cell r="D1543" t="str">
            <v>72.23.02.04</v>
          </cell>
          <cell r="E1543" t="str">
            <v>DIST.AGR.600T/H C-D</v>
          </cell>
          <cell r="F1543" t="str">
            <v>h</v>
          </cell>
        </row>
        <row r="1544">
          <cell r="B1544" t="str">
            <v>15.1.294</v>
          </cell>
          <cell r="D1544" t="str">
            <v>72.23.03.01</v>
          </cell>
          <cell r="E1544" t="str">
            <v>DISTR.ASF.R.2400 C-A</v>
          </cell>
          <cell r="F1544" t="str">
            <v>h</v>
          </cell>
        </row>
        <row r="1545">
          <cell r="B1545" t="str">
            <v>15.1.295</v>
          </cell>
          <cell r="D1545" t="str">
            <v>72.23.03.02</v>
          </cell>
          <cell r="E1545" t="str">
            <v>DISTR.ASF.R.2400 C-B</v>
          </cell>
          <cell r="F1545" t="str">
            <v>h</v>
          </cell>
        </row>
        <row r="1546">
          <cell r="B1546" t="str">
            <v>15.1.296</v>
          </cell>
          <cell r="D1546" t="str">
            <v>72.23.03.03</v>
          </cell>
          <cell r="E1546" t="str">
            <v>DISTR.ASF.R.2400 C-C</v>
          </cell>
          <cell r="F1546" t="str">
            <v>h</v>
          </cell>
        </row>
        <row r="1547">
          <cell r="B1547" t="str">
            <v>15.1.297</v>
          </cell>
          <cell r="D1547" t="str">
            <v>72.23.03.04</v>
          </cell>
          <cell r="E1547" t="str">
            <v>DISTR.ASF.R.2400 C-D</v>
          </cell>
          <cell r="F1547" t="str">
            <v>h</v>
          </cell>
        </row>
        <row r="1548">
          <cell r="B1548" t="str">
            <v>15.1.298</v>
          </cell>
          <cell r="D1548" t="str">
            <v>72.24.01.01</v>
          </cell>
          <cell r="E1548" t="str">
            <v>DIST.AD. SEM.700L C-A</v>
          </cell>
          <cell r="F1548" t="str">
            <v>h</v>
          </cell>
        </row>
        <row r="1549">
          <cell r="B1549" t="str">
            <v>15.1.299</v>
          </cell>
          <cell r="D1549" t="str">
            <v>72.24.01.02</v>
          </cell>
          <cell r="E1549" t="str">
            <v>DIST.AD. SEM.700L C-B</v>
          </cell>
          <cell r="F1549" t="str">
            <v>h</v>
          </cell>
        </row>
        <row r="1550">
          <cell r="B1550" t="str">
            <v>15.1.300</v>
          </cell>
          <cell r="D1550" t="str">
            <v>72.24.01.03</v>
          </cell>
          <cell r="E1550" t="str">
            <v>DIST.AD. SEM.700L C-C</v>
          </cell>
          <cell r="F1550" t="str">
            <v>h</v>
          </cell>
        </row>
        <row r="1551">
          <cell r="B1551" t="str">
            <v>15.1.301</v>
          </cell>
          <cell r="D1551" t="str">
            <v>72.24.01.04</v>
          </cell>
          <cell r="E1551" t="str">
            <v>DIST.AD. SEM.700L C-D</v>
          </cell>
          <cell r="F1551" t="str">
            <v>h</v>
          </cell>
        </row>
        <row r="1552">
          <cell r="B1552" t="str">
            <v>15.1.302</v>
          </cell>
          <cell r="D1552" t="str">
            <v>72.25.01.01</v>
          </cell>
          <cell r="E1552" t="str">
            <v>DRAGA C/EMB.A.400 C-A</v>
          </cell>
          <cell r="F1552" t="str">
            <v>h</v>
          </cell>
        </row>
        <row r="1553">
          <cell r="B1553" t="str">
            <v>15.1.303</v>
          </cell>
          <cell r="D1553" t="str">
            <v>72.25.01.02</v>
          </cell>
          <cell r="E1553" t="str">
            <v>DRAGA C/EMB.A.400 C-B</v>
          </cell>
          <cell r="F1553" t="str">
            <v>h</v>
          </cell>
        </row>
        <row r="1554">
          <cell r="B1554" t="str">
            <v>15.1.304</v>
          </cell>
          <cell r="D1554" t="str">
            <v>72.25.01.03</v>
          </cell>
          <cell r="E1554" t="str">
            <v>DRAGA C/EMB.A.400 C-C h</v>
          </cell>
          <cell r="F1554" t="str">
            <v>h</v>
          </cell>
        </row>
        <row r="1555">
          <cell r="B1555" t="str">
            <v>15.1.305</v>
          </cell>
          <cell r="D1555" t="str">
            <v>72.25.01.04</v>
          </cell>
          <cell r="E1555" t="str">
            <v>DRAGA C/EMB.A.400 C-D</v>
          </cell>
          <cell r="F1555" t="str">
            <v>h</v>
          </cell>
        </row>
        <row r="1556">
          <cell r="B1556" t="str">
            <v>15.1.306</v>
          </cell>
          <cell r="D1556" t="str">
            <v>72.26.01.01</v>
          </cell>
          <cell r="E1556" t="str">
            <v>EQUIP.VIS.OAE 25M C-A</v>
          </cell>
          <cell r="F1556" t="str">
            <v>h</v>
          </cell>
        </row>
        <row r="1557">
          <cell r="B1557" t="str">
            <v>15.1.307</v>
          </cell>
          <cell r="D1557" t="str">
            <v>72.26.01.02</v>
          </cell>
          <cell r="E1557" t="str">
            <v>EQUIP.VIS.OAE 25M C-B</v>
          </cell>
          <cell r="F1557" t="str">
            <v>h</v>
          </cell>
        </row>
        <row r="1558">
          <cell r="B1558" t="str">
            <v>15.1.308</v>
          </cell>
          <cell r="D1558" t="str">
            <v>72.26.01.03</v>
          </cell>
          <cell r="E1558" t="str">
            <v>EQUIP.VIS.OAE 25M C-C</v>
          </cell>
          <cell r="F1558" t="str">
            <v>h</v>
          </cell>
        </row>
        <row r="1559">
          <cell r="B1559" t="str">
            <v>15.1.309</v>
          </cell>
          <cell r="D1559" t="str">
            <v>72.26.01.04</v>
          </cell>
          <cell r="E1559" t="str">
            <v>EQUIP.VIS.OAE 25M C-D</v>
          </cell>
          <cell r="F1559" t="str">
            <v>h</v>
          </cell>
        </row>
        <row r="1560">
          <cell r="B1560" t="str">
            <v>15.1.310</v>
          </cell>
          <cell r="D1560" t="str">
            <v>72.26.02.01</v>
          </cell>
          <cell r="E1560" t="str">
            <v>EQ.VIS.OAE 12,14M C-A</v>
          </cell>
          <cell r="F1560" t="str">
            <v>h</v>
          </cell>
        </row>
        <row r="1561">
          <cell r="B1561" t="str">
            <v>15.1.311</v>
          </cell>
          <cell r="D1561" t="str">
            <v>72.26.02.02</v>
          </cell>
          <cell r="E1561" t="str">
            <v>EQ.VIS.OAE 12,14M C-B</v>
          </cell>
          <cell r="F1561" t="str">
            <v>h</v>
          </cell>
        </row>
        <row r="1562">
          <cell r="B1562" t="str">
            <v>15.1.312</v>
          </cell>
          <cell r="D1562" t="str">
            <v>72.26.02.03</v>
          </cell>
          <cell r="E1562" t="str">
            <v>EQ.VIS.OAE 12,14M C-C</v>
          </cell>
          <cell r="F1562" t="str">
            <v>h</v>
          </cell>
        </row>
        <row r="1563">
          <cell r="B1563" t="str">
            <v>15.1.313</v>
          </cell>
          <cell r="D1563" t="str">
            <v>72.26.02.04</v>
          </cell>
          <cell r="E1563" t="str">
            <v xml:space="preserve">EQ.VIS.OAE 12,14M C-D </v>
          </cell>
          <cell r="F1563" t="str">
            <v>h</v>
          </cell>
        </row>
        <row r="1564">
          <cell r="B1564" t="str">
            <v>15.1.314</v>
          </cell>
          <cell r="D1564" t="str">
            <v>72.26.03.01</v>
          </cell>
          <cell r="E1564" t="str">
            <v>EQ.VIS.OAE 7,62M C-A</v>
          </cell>
          <cell r="F1564" t="str">
            <v>h</v>
          </cell>
        </row>
        <row r="1565">
          <cell r="B1565" t="str">
            <v>15.1.315</v>
          </cell>
          <cell r="D1565" t="str">
            <v>72.26.03.02</v>
          </cell>
          <cell r="E1565" t="str">
            <v>EQ.VIS.OAE 7,62M C-B</v>
          </cell>
          <cell r="F1565" t="str">
            <v>h</v>
          </cell>
        </row>
        <row r="1566">
          <cell r="B1566" t="str">
            <v>15.1.316</v>
          </cell>
          <cell r="D1566" t="str">
            <v>72.26.03.03</v>
          </cell>
          <cell r="E1566" t="str">
            <v>EQ.VIS.OAE 7,62M C-C</v>
          </cell>
          <cell r="F1566" t="str">
            <v>h</v>
          </cell>
        </row>
        <row r="1567">
          <cell r="B1567" t="str">
            <v>15.1.317</v>
          </cell>
          <cell r="D1567" t="str">
            <v>72.26.03.04</v>
          </cell>
          <cell r="E1567" t="str">
            <v>EQ.VIS.OAE 7,62M C-D</v>
          </cell>
          <cell r="F1567" t="str">
            <v>h</v>
          </cell>
        </row>
        <row r="1568">
          <cell r="B1568" t="str">
            <v>15.1.318</v>
          </cell>
          <cell r="D1568" t="str">
            <v xml:space="preserve">72.26.04.06 </v>
          </cell>
          <cell r="E1568" t="str">
            <v>E. LAB. CAMPO/SEDE C-F</v>
          </cell>
          <cell r="F1568" t="str">
            <v>equip. mensal</v>
          </cell>
        </row>
        <row r="1569">
          <cell r="B1569" t="str">
            <v>15.1.319</v>
          </cell>
          <cell r="D1569" t="str">
            <v>72.27.01.01</v>
          </cell>
          <cell r="E1569" t="str">
            <v>ESC.H.S/ES.0,7M3 C-A</v>
          </cell>
          <cell r="F1569" t="str">
            <v>h</v>
          </cell>
        </row>
        <row r="1570">
          <cell r="B1570" t="str">
            <v>15.1.320</v>
          </cell>
          <cell r="D1570" t="str">
            <v>72.27.01.02</v>
          </cell>
          <cell r="E1570" t="str">
            <v>ESC.H.S/ES.0,7M3 C-B</v>
          </cell>
          <cell r="F1570" t="str">
            <v>h</v>
          </cell>
        </row>
        <row r="1571">
          <cell r="B1571" t="str">
            <v>15.1.321</v>
          </cell>
          <cell r="D1571" t="str">
            <v>72.27.01.03</v>
          </cell>
          <cell r="E1571" t="str">
            <v>ESC.H.S/ES.0,7M3 C-C</v>
          </cell>
          <cell r="F1571" t="str">
            <v>h</v>
          </cell>
        </row>
        <row r="1572">
          <cell r="B1572" t="str">
            <v>15.1.322</v>
          </cell>
          <cell r="D1572" t="str">
            <v>72.27.01.04</v>
          </cell>
          <cell r="E1572" t="str">
            <v>ESC.H.S/ES.0,7M3 C-D</v>
          </cell>
          <cell r="F1572" t="str">
            <v>h</v>
          </cell>
        </row>
        <row r="1573">
          <cell r="B1573" t="str">
            <v>15.1.323</v>
          </cell>
          <cell r="D1573" t="str">
            <v>72.27.02.01</v>
          </cell>
          <cell r="E1573" t="str">
            <v>ESC.H.S/ES.0,6M3 C-A</v>
          </cell>
          <cell r="F1573" t="str">
            <v>h</v>
          </cell>
        </row>
        <row r="1574">
          <cell r="B1574" t="str">
            <v>15.1.324</v>
          </cell>
          <cell r="D1574" t="str">
            <v>72.27.02.02</v>
          </cell>
          <cell r="E1574" t="str">
            <v xml:space="preserve">ESC.H.S/ES.0,6M3 C-B </v>
          </cell>
          <cell r="F1574" t="str">
            <v>h</v>
          </cell>
        </row>
        <row r="1575">
          <cell r="B1575" t="str">
            <v>15.1.325</v>
          </cell>
          <cell r="D1575" t="str">
            <v>72.27.02.03</v>
          </cell>
          <cell r="E1575" t="str">
            <v>ESC.H.S/ES.0,6M3 C-C</v>
          </cell>
          <cell r="F1575" t="str">
            <v>h</v>
          </cell>
        </row>
        <row r="1576">
          <cell r="B1576" t="str">
            <v>15.1.326</v>
          </cell>
          <cell r="D1576" t="str">
            <v>72.27.02.04</v>
          </cell>
          <cell r="E1576" t="str">
            <v>ESC.H.S/ES.0,6M3 C-D</v>
          </cell>
          <cell r="F1576" t="str">
            <v>h</v>
          </cell>
        </row>
        <row r="1577">
          <cell r="B1577" t="str">
            <v>15.1.327</v>
          </cell>
          <cell r="D1577" t="str">
            <v>72.27.03.01</v>
          </cell>
          <cell r="E1577" t="str">
            <v xml:space="preserve">ESC.H.S/ES.0,62M3 C-A </v>
          </cell>
          <cell r="F1577" t="str">
            <v>h</v>
          </cell>
        </row>
        <row r="1578">
          <cell r="B1578" t="str">
            <v>15.1.328</v>
          </cell>
          <cell r="D1578" t="str">
            <v>72.27.03.02</v>
          </cell>
          <cell r="E1578" t="str">
            <v>ESC.H.S/ES.0,62M3 C-B</v>
          </cell>
          <cell r="F1578" t="str">
            <v>h</v>
          </cell>
        </row>
        <row r="1579">
          <cell r="B1579" t="str">
            <v>15.1.329</v>
          </cell>
          <cell r="D1579" t="str">
            <v>72.27.03.03</v>
          </cell>
          <cell r="E1579" t="str">
            <v>ESC.H.S/ES.0,62M3 C-C</v>
          </cell>
          <cell r="F1579" t="str">
            <v>h</v>
          </cell>
        </row>
        <row r="1580">
          <cell r="B1580" t="str">
            <v>15.1.330</v>
          </cell>
          <cell r="D1580" t="str">
            <v>72.27.03.04</v>
          </cell>
          <cell r="E1580" t="str">
            <v>ESC.H.S/ES.0,62M3 C-D</v>
          </cell>
          <cell r="F1580" t="str">
            <v>h</v>
          </cell>
        </row>
        <row r="1581">
          <cell r="B1581" t="str">
            <v>15.1.331</v>
          </cell>
          <cell r="D1581" t="str">
            <v>72.27.04.01</v>
          </cell>
          <cell r="E1581" t="str">
            <v>ESC.H.S/ES.2,2M3 C-A</v>
          </cell>
          <cell r="F1581" t="str">
            <v>h</v>
          </cell>
        </row>
        <row r="1582">
          <cell r="B1582" t="str">
            <v>15.1.332</v>
          </cell>
          <cell r="D1582" t="str">
            <v>72.27.04.02</v>
          </cell>
          <cell r="E1582" t="str">
            <v>ESC.H.S/ES.2,2M3 C-B</v>
          </cell>
          <cell r="F1582" t="str">
            <v>h</v>
          </cell>
        </row>
        <row r="1583">
          <cell r="B1583" t="str">
            <v>15.1.333</v>
          </cell>
          <cell r="D1583" t="str">
            <v>72.27.04.03</v>
          </cell>
          <cell r="E1583" t="str">
            <v>ESC.H.S/ES.2,2M3 C-C</v>
          </cell>
          <cell r="F1583" t="str">
            <v>h</v>
          </cell>
        </row>
        <row r="1584">
          <cell r="B1584" t="str">
            <v>15.1.334</v>
          </cell>
          <cell r="D1584" t="str">
            <v>72.27.04.04</v>
          </cell>
          <cell r="E1584" t="str">
            <v>ESC.H.S/ES.2,2M3 C-D</v>
          </cell>
          <cell r="F1584" t="str">
            <v>h</v>
          </cell>
        </row>
        <row r="1585">
          <cell r="B1585" t="str">
            <v>15.1.335</v>
          </cell>
          <cell r="D1585" t="str">
            <v>72.27.05.01</v>
          </cell>
          <cell r="E1585" t="str">
            <v>ESC.H.S/PN0,25M3 C-A</v>
          </cell>
          <cell r="F1585" t="str">
            <v>h</v>
          </cell>
        </row>
        <row r="1586">
          <cell r="B1586" t="str">
            <v>15.1.336</v>
          </cell>
          <cell r="D1586" t="str">
            <v>72.27.05.02</v>
          </cell>
          <cell r="E1586" t="str">
            <v>ESC.H.S/PN0,25M3 C-B</v>
          </cell>
          <cell r="F1586" t="str">
            <v>h</v>
          </cell>
        </row>
        <row r="1587">
          <cell r="B1587" t="str">
            <v>15.1.337</v>
          </cell>
          <cell r="D1587" t="str">
            <v>72.27.05.03</v>
          </cell>
          <cell r="E1587" t="str">
            <v>ESC.H.S/PN0,25M3 C-C</v>
          </cell>
          <cell r="F1587" t="str">
            <v>h</v>
          </cell>
        </row>
        <row r="1588">
          <cell r="B1588" t="str">
            <v>15.1.338</v>
          </cell>
          <cell r="D1588" t="str">
            <v>72.27.05.04</v>
          </cell>
          <cell r="E1588" t="str">
            <v>ESC.H.S/PN0,25M3 C-D</v>
          </cell>
          <cell r="F1588" t="str">
            <v>h</v>
          </cell>
        </row>
        <row r="1589">
          <cell r="B1589" t="str">
            <v>15.1.339</v>
          </cell>
          <cell r="D1589" t="str">
            <v>72.28.01.01</v>
          </cell>
          <cell r="E1589" t="str">
            <v>EMPILHAD.2500KG C-A</v>
          </cell>
          <cell r="F1589" t="str">
            <v>h</v>
          </cell>
        </row>
        <row r="1590">
          <cell r="B1590" t="str">
            <v>15.1.340</v>
          </cell>
          <cell r="D1590" t="str">
            <v>72.28.01.02</v>
          </cell>
          <cell r="E1590" t="str">
            <v>EMPILHAD.2500KG C-B</v>
          </cell>
          <cell r="F1590" t="str">
            <v>h</v>
          </cell>
        </row>
        <row r="1591">
          <cell r="B1591" t="str">
            <v>15.1.341</v>
          </cell>
          <cell r="D1591" t="str">
            <v>72.28.01.03</v>
          </cell>
          <cell r="E1591" t="str">
            <v xml:space="preserve">EMPILHAD.2500KG C-C </v>
          </cell>
          <cell r="F1591" t="str">
            <v>h</v>
          </cell>
        </row>
        <row r="1592">
          <cell r="B1592" t="str">
            <v>15.1.342</v>
          </cell>
          <cell r="D1592" t="str">
            <v>72.28.01.04</v>
          </cell>
          <cell r="E1592" t="str">
            <v>EMPILHAD.2500KG C-D</v>
          </cell>
          <cell r="F1592" t="str">
            <v>h</v>
          </cell>
        </row>
        <row r="1593">
          <cell r="B1593" t="str">
            <v>15.1.343</v>
          </cell>
          <cell r="D1593" t="str">
            <v>72.28.02.01</v>
          </cell>
          <cell r="E1593" t="str">
            <v>EMPILHAD.5000KG C-A</v>
          </cell>
          <cell r="F1593" t="str">
            <v>h</v>
          </cell>
        </row>
        <row r="1594">
          <cell r="B1594" t="str">
            <v>15.1.344</v>
          </cell>
          <cell r="D1594" t="str">
            <v>72.28.02.02</v>
          </cell>
          <cell r="E1594" t="str">
            <v>EMPILHAD.5000KG C-B</v>
          </cell>
          <cell r="F1594" t="str">
            <v>h</v>
          </cell>
        </row>
        <row r="1595">
          <cell r="B1595" t="str">
            <v>15.1.345</v>
          </cell>
          <cell r="D1595" t="str">
            <v>72.28.02.03</v>
          </cell>
          <cell r="E1595" t="str">
            <v>EMPILHAD.5000KG C-C</v>
          </cell>
          <cell r="F1595" t="str">
            <v>h</v>
          </cell>
        </row>
        <row r="1596">
          <cell r="B1596" t="str">
            <v>15.1.346</v>
          </cell>
          <cell r="D1596" t="str">
            <v>72.28.02.04</v>
          </cell>
          <cell r="E1596" t="str">
            <v>EMPILHAD.5000KG C-D</v>
          </cell>
          <cell r="F1596" t="str">
            <v>h</v>
          </cell>
        </row>
        <row r="1597">
          <cell r="B1597" t="str">
            <v>15.1.347</v>
          </cell>
          <cell r="D1597" t="str">
            <v>72.29.01.01</v>
          </cell>
          <cell r="E1597" t="str">
            <v>FRES.F.S/PN 150 C-A</v>
          </cell>
          <cell r="F1597" t="str">
            <v>h</v>
          </cell>
        </row>
        <row r="1598">
          <cell r="B1598" t="str">
            <v>15.1.348</v>
          </cell>
          <cell r="D1598" t="str">
            <v>72.29.01.02</v>
          </cell>
          <cell r="E1598" t="str">
            <v>FRES.F.S/PN 150 C-B</v>
          </cell>
          <cell r="F1598" t="str">
            <v>h</v>
          </cell>
        </row>
        <row r="1599">
          <cell r="B1599" t="str">
            <v>15.1.349</v>
          </cell>
          <cell r="D1599" t="str">
            <v>72.29.01.03</v>
          </cell>
          <cell r="E1599" t="str">
            <v xml:space="preserve">FRES.F.S/PN 150 C-C </v>
          </cell>
          <cell r="F1599" t="str">
            <v>h</v>
          </cell>
        </row>
        <row r="1600">
          <cell r="B1600" t="str">
            <v>15.1.350</v>
          </cell>
          <cell r="D1600" t="str">
            <v>72.29.01.04</v>
          </cell>
          <cell r="E1600" t="str">
            <v>FRES.F.S/PN 150 C-D</v>
          </cell>
          <cell r="F1600" t="str">
            <v>h</v>
          </cell>
        </row>
        <row r="1601">
          <cell r="B1601" t="str">
            <v>15.1.351</v>
          </cell>
          <cell r="D1601" t="str">
            <v>72.29.02.01</v>
          </cell>
          <cell r="E1601" t="str">
            <v>FRES.F.S/EST.403 C-A</v>
          </cell>
          <cell r="F1601" t="str">
            <v>h</v>
          </cell>
        </row>
        <row r="1602">
          <cell r="B1602" t="str">
            <v>15.1.352</v>
          </cell>
          <cell r="D1602" t="str">
            <v>72.29.02.02</v>
          </cell>
          <cell r="E1602" t="str">
            <v>FRES.F.S/EST.403 C-B</v>
          </cell>
          <cell r="F1602" t="str">
            <v>h</v>
          </cell>
        </row>
        <row r="1603">
          <cell r="B1603" t="str">
            <v>15.1.353</v>
          </cell>
          <cell r="D1603" t="str">
            <v>72.29.02.03</v>
          </cell>
          <cell r="E1603" t="str">
            <v>FRES.F.S/EST.403 C-C</v>
          </cell>
          <cell r="F1603" t="str">
            <v>h</v>
          </cell>
        </row>
        <row r="1604">
          <cell r="B1604" t="str">
            <v>15.1.354</v>
          </cell>
          <cell r="D1604" t="str">
            <v>72.29.02.04</v>
          </cell>
          <cell r="E1604" t="str">
            <v>FRES.F.S/EST.403 C-D</v>
          </cell>
          <cell r="F1604" t="str">
            <v>h</v>
          </cell>
        </row>
        <row r="1605">
          <cell r="B1605" t="str">
            <v>15.1.355</v>
          </cell>
          <cell r="D1605" t="str">
            <v>72.31.01.01</v>
          </cell>
          <cell r="E1605" t="str">
            <v>GRUP.GERAD.40KVA C-A</v>
          </cell>
          <cell r="F1605" t="str">
            <v>h</v>
          </cell>
        </row>
        <row r="1606">
          <cell r="B1606" t="str">
            <v>15.1.356</v>
          </cell>
          <cell r="D1606" t="str">
            <v>72.31.01.02</v>
          </cell>
          <cell r="E1606" t="str">
            <v>GRUP.GERAD.40KVA C-B</v>
          </cell>
          <cell r="F1606" t="str">
            <v>h</v>
          </cell>
        </row>
        <row r="1607">
          <cell r="B1607" t="str">
            <v>15.1.357</v>
          </cell>
          <cell r="D1607" t="str">
            <v>72.31.01.03</v>
          </cell>
          <cell r="E1607" t="str">
            <v>GRUP.GERAD.40KVA C-C</v>
          </cell>
          <cell r="F1607" t="str">
            <v>h</v>
          </cell>
        </row>
        <row r="1608">
          <cell r="B1608" t="str">
            <v>15.1.358</v>
          </cell>
          <cell r="D1608" t="str">
            <v>72.31.01.04</v>
          </cell>
          <cell r="E1608" t="str">
            <v>GRUP.GERAD.40 KVA C-D</v>
          </cell>
          <cell r="F1608" t="str">
            <v>h</v>
          </cell>
        </row>
        <row r="1609">
          <cell r="B1609" t="str">
            <v>15.1.359</v>
          </cell>
          <cell r="D1609" t="str">
            <v>72.31.02.01</v>
          </cell>
          <cell r="E1609" t="str">
            <v>GRUP.GERAD.55 KVA C-A</v>
          </cell>
          <cell r="F1609" t="str">
            <v>h</v>
          </cell>
        </row>
        <row r="1610">
          <cell r="B1610" t="str">
            <v>15.1.360</v>
          </cell>
          <cell r="D1610" t="str">
            <v>72.31.02.02</v>
          </cell>
          <cell r="E1610" t="str">
            <v>GRUP.GERAD.55 KVA C-B</v>
          </cell>
          <cell r="F1610" t="str">
            <v>h</v>
          </cell>
        </row>
        <row r="1611">
          <cell r="B1611" t="str">
            <v>15.1.361</v>
          </cell>
          <cell r="D1611" t="str">
            <v>72.31.02.03</v>
          </cell>
          <cell r="E1611" t="str">
            <v>GRUP.GERAD.55 KVA C-C</v>
          </cell>
          <cell r="F1611" t="str">
            <v>h</v>
          </cell>
        </row>
        <row r="1612">
          <cell r="B1612" t="str">
            <v>15.1.362</v>
          </cell>
          <cell r="D1612" t="str">
            <v>72.31.02.04</v>
          </cell>
          <cell r="E1612" t="str">
            <v>GRUP.GERAD.55 KVA C-D</v>
          </cell>
          <cell r="F1612" t="str">
            <v>h</v>
          </cell>
        </row>
        <row r="1613">
          <cell r="B1613" t="str">
            <v>15.1.363</v>
          </cell>
          <cell r="D1613" t="str">
            <v>72.31.03.01</v>
          </cell>
          <cell r="E1613" t="str">
            <v>GRUP.GERAD.83 KVA C-A</v>
          </cell>
          <cell r="F1613" t="str">
            <v>h</v>
          </cell>
        </row>
        <row r="1614">
          <cell r="B1614" t="str">
            <v>15.1.364</v>
          </cell>
          <cell r="D1614" t="str">
            <v>72.31.03.02</v>
          </cell>
          <cell r="E1614" t="str">
            <v>GRUP.GERAD.83 KVA C-B</v>
          </cell>
          <cell r="F1614" t="str">
            <v>h</v>
          </cell>
        </row>
        <row r="1615">
          <cell r="B1615" t="str">
            <v>15.1.365</v>
          </cell>
          <cell r="D1615" t="str">
            <v>72.31.03.03</v>
          </cell>
          <cell r="E1615" t="str">
            <v>GRUP.GERAD.83 KVA C-C</v>
          </cell>
          <cell r="F1615" t="str">
            <v>h</v>
          </cell>
        </row>
        <row r="1616">
          <cell r="B1616" t="str">
            <v>15.1.366</v>
          </cell>
          <cell r="D1616" t="str">
            <v>72.31.03.04</v>
          </cell>
          <cell r="E1616" t="str">
            <v>GRUP.GERAD.83 KVA C-D</v>
          </cell>
          <cell r="F1616" t="str">
            <v>h</v>
          </cell>
        </row>
        <row r="1617">
          <cell r="B1617" t="str">
            <v>15.1.367</v>
          </cell>
          <cell r="D1617" t="str">
            <v>72.31.04.01</v>
          </cell>
          <cell r="E1617" t="str">
            <v>G.GERADOR 115 KVA C-A</v>
          </cell>
          <cell r="F1617" t="str">
            <v>h</v>
          </cell>
        </row>
        <row r="1618">
          <cell r="B1618" t="str">
            <v>15.1.368</v>
          </cell>
          <cell r="D1618" t="str">
            <v>72.31.04.02</v>
          </cell>
          <cell r="E1618" t="str">
            <v>G.GERADOR 115 KVA C-B</v>
          </cell>
          <cell r="F1618" t="str">
            <v>h</v>
          </cell>
        </row>
        <row r="1619">
          <cell r="B1619" t="str">
            <v>15.1.369</v>
          </cell>
          <cell r="D1619" t="str">
            <v>72.31.04.03</v>
          </cell>
          <cell r="E1619" t="str">
            <v>G.GERADOR 115 KVA C-C</v>
          </cell>
          <cell r="F1619" t="str">
            <v>h</v>
          </cell>
        </row>
        <row r="1620">
          <cell r="B1620" t="str">
            <v>15.1.370</v>
          </cell>
          <cell r="D1620" t="str">
            <v>72.31.04.04</v>
          </cell>
          <cell r="E1620" t="str">
            <v>G.GERADOR 115 KVA C-D</v>
          </cell>
          <cell r="F1620" t="str">
            <v>h</v>
          </cell>
        </row>
        <row r="1621">
          <cell r="B1621" t="str">
            <v>15.1.371</v>
          </cell>
          <cell r="D1621" t="str">
            <v>72.31.05.01</v>
          </cell>
          <cell r="E1621" t="str">
            <v>G.GER.POR.3,5KVA C-A</v>
          </cell>
          <cell r="F1621" t="str">
            <v>h</v>
          </cell>
        </row>
        <row r="1622">
          <cell r="B1622" t="str">
            <v>15.1.372</v>
          </cell>
          <cell r="D1622" t="str">
            <v>72.31.05.02</v>
          </cell>
          <cell r="E1622" t="str">
            <v>G.GER.POR.3,5KVA C-B</v>
          </cell>
          <cell r="F1622" t="str">
            <v>h</v>
          </cell>
        </row>
        <row r="1623">
          <cell r="B1623" t="str">
            <v>15.1.373</v>
          </cell>
          <cell r="D1623" t="str">
            <v>72.31.05.03</v>
          </cell>
          <cell r="E1623" t="str">
            <v>G.GER.POR.3,5KVA C-C</v>
          </cell>
          <cell r="F1623" t="str">
            <v>h</v>
          </cell>
        </row>
        <row r="1624">
          <cell r="B1624" t="str">
            <v>15.1.374</v>
          </cell>
          <cell r="D1624" t="str">
            <v>72.31.05.04</v>
          </cell>
          <cell r="E1624" t="str">
            <v>G.GER.POR.3,5KVA C-D</v>
          </cell>
          <cell r="F1624" t="str">
            <v>h</v>
          </cell>
        </row>
        <row r="1625">
          <cell r="B1625" t="str">
            <v>15.1.375</v>
          </cell>
          <cell r="D1625" t="str">
            <v>72.31.06.01</v>
          </cell>
          <cell r="E1625" t="str">
            <v>G.GER.POR.7KVA C-A</v>
          </cell>
          <cell r="F1625" t="str">
            <v>h</v>
          </cell>
        </row>
        <row r="1626">
          <cell r="B1626" t="str">
            <v>15.1.376</v>
          </cell>
          <cell r="D1626" t="str">
            <v>72.31.06.02</v>
          </cell>
          <cell r="E1626" t="str">
            <v>G.GER.POR.7KVA C-B</v>
          </cell>
          <cell r="F1626" t="str">
            <v>h</v>
          </cell>
        </row>
        <row r="1627">
          <cell r="B1627" t="str">
            <v>15.1.377</v>
          </cell>
          <cell r="D1627" t="str">
            <v>72.31.06.03</v>
          </cell>
          <cell r="E1627" t="str">
            <v>G.GER.POR.7KVA C-C</v>
          </cell>
          <cell r="F1627" t="str">
            <v>h</v>
          </cell>
        </row>
        <row r="1628">
          <cell r="B1628" t="str">
            <v>15.1.378</v>
          </cell>
          <cell r="D1628" t="str">
            <v>72.31.06.04</v>
          </cell>
          <cell r="E1628" t="str">
            <v>G.GER.POR.7KVA C-D</v>
          </cell>
          <cell r="F1628" t="str">
            <v>h</v>
          </cell>
        </row>
        <row r="1629">
          <cell r="B1629" t="str">
            <v>15.1.379</v>
          </cell>
          <cell r="D1629" t="str">
            <v>72.32.01.01</v>
          </cell>
          <cell r="E1629" t="str">
            <v>GUIN.ELET.COL.30MC-A</v>
          </cell>
          <cell r="F1629" t="str">
            <v>h</v>
          </cell>
        </row>
        <row r="1630">
          <cell r="B1630" t="str">
            <v>15.1.380</v>
          </cell>
          <cell r="D1630" t="str">
            <v>72.32.01.02</v>
          </cell>
          <cell r="E1630" t="str">
            <v>GUIN.ELET.COL.30MC-B</v>
          </cell>
          <cell r="F1630" t="str">
            <v>h</v>
          </cell>
        </row>
        <row r="1631">
          <cell r="B1631" t="str">
            <v>15.1.381</v>
          </cell>
          <cell r="D1631" t="str">
            <v>72.32.01.03</v>
          </cell>
          <cell r="E1631" t="str">
            <v>GUIN.ELET.COL.30MC-C</v>
          </cell>
          <cell r="F1631" t="str">
            <v>h</v>
          </cell>
        </row>
        <row r="1632">
          <cell r="B1632" t="str">
            <v>15.1.382</v>
          </cell>
          <cell r="D1632" t="str">
            <v>72.32.01.04</v>
          </cell>
          <cell r="E1632" t="str">
            <v>GUIN.ELET.COL.30MC-D</v>
          </cell>
          <cell r="F1632" t="str">
            <v>h</v>
          </cell>
        </row>
        <row r="1633">
          <cell r="B1633" t="str">
            <v>15.1.383</v>
          </cell>
          <cell r="D1633" t="str">
            <v>72.32.02.01</v>
          </cell>
          <cell r="E1633" t="str">
            <v>GUIN.ELET.EL.30M C-A</v>
          </cell>
          <cell r="F1633" t="str">
            <v>h</v>
          </cell>
        </row>
        <row r="1634">
          <cell r="B1634" t="str">
            <v>15.1.384</v>
          </cell>
          <cell r="D1634" t="str">
            <v>72.32.02.02</v>
          </cell>
          <cell r="E1634" t="str">
            <v>GUIN.ELET.EL.30M C-B</v>
          </cell>
          <cell r="F1634" t="str">
            <v>h</v>
          </cell>
        </row>
        <row r="1635">
          <cell r="B1635" t="str">
            <v>15.1.385</v>
          </cell>
          <cell r="D1635" t="str">
            <v>72.32.02.03</v>
          </cell>
          <cell r="E1635" t="str">
            <v>GUIN.ELET.EL.30M C-C</v>
          </cell>
          <cell r="F1635" t="str">
            <v>h</v>
          </cell>
        </row>
        <row r="1636">
          <cell r="B1636" t="str">
            <v>15.1.386</v>
          </cell>
          <cell r="D1636" t="str">
            <v>72.32.02.04</v>
          </cell>
          <cell r="E1636" t="str">
            <v>GUIN.ELET.EL.30M C-D</v>
          </cell>
          <cell r="F1636" t="str">
            <v>h</v>
          </cell>
        </row>
        <row r="1637">
          <cell r="B1637" t="str">
            <v>15.1.387</v>
          </cell>
          <cell r="D1637" t="str">
            <v>72.33.01.01</v>
          </cell>
          <cell r="E1637" t="str">
            <v>GUIN.H.S/PN 20T C-A</v>
          </cell>
          <cell r="F1637" t="str">
            <v>h</v>
          </cell>
        </row>
        <row r="1638">
          <cell r="B1638" t="str">
            <v>15.1.388</v>
          </cell>
          <cell r="D1638" t="str">
            <v>72.33.01.02</v>
          </cell>
          <cell r="E1638" t="str">
            <v>GUIN.H.S/PN 20T C-B h</v>
          </cell>
          <cell r="F1638" t="str">
            <v>h</v>
          </cell>
        </row>
        <row r="1639">
          <cell r="B1639" t="str">
            <v>15.1.389</v>
          </cell>
          <cell r="D1639" t="str">
            <v>72.33.01.03</v>
          </cell>
          <cell r="E1639" t="str">
            <v>GUIN.H.S/PN 20T C-C</v>
          </cell>
          <cell r="F1639" t="str">
            <v>h</v>
          </cell>
        </row>
        <row r="1640">
          <cell r="B1640" t="str">
            <v>15.1.390</v>
          </cell>
          <cell r="D1640" t="str">
            <v>72.33.01.04</v>
          </cell>
          <cell r="E1640" t="str">
            <v>GUIN.H.S/PN 20T C-D</v>
          </cell>
          <cell r="F1640" t="str">
            <v>h</v>
          </cell>
        </row>
        <row r="1641">
          <cell r="B1641" t="str">
            <v>15.1.391</v>
          </cell>
          <cell r="D1641" t="str">
            <v>72.33.02.01</v>
          </cell>
          <cell r="E1641" t="str">
            <v>GUIN.H.S/PN27,2T C-A</v>
          </cell>
          <cell r="F1641" t="str">
            <v>h</v>
          </cell>
        </row>
        <row r="1642">
          <cell r="B1642" t="str">
            <v>15.1.392</v>
          </cell>
          <cell r="D1642" t="str">
            <v>72.33.02.02</v>
          </cell>
          <cell r="E1642" t="str">
            <v>GUIN.H.S/PN27,2T C-B</v>
          </cell>
          <cell r="F1642" t="str">
            <v>h</v>
          </cell>
        </row>
        <row r="1643">
          <cell r="B1643" t="str">
            <v>15.1.393</v>
          </cell>
          <cell r="D1643" t="str">
            <v>72.33.02.03</v>
          </cell>
          <cell r="E1643" t="str">
            <v>GUIN.H.S/PN27,2T C-C</v>
          </cell>
          <cell r="F1643" t="str">
            <v>h</v>
          </cell>
        </row>
        <row r="1644">
          <cell r="B1644" t="str">
            <v>15.1.394</v>
          </cell>
          <cell r="D1644" t="str">
            <v>72.33.02.04</v>
          </cell>
          <cell r="E1644" t="str">
            <v>GUIN.H.S/PN27,2T C-D</v>
          </cell>
          <cell r="F1644" t="str">
            <v>h</v>
          </cell>
        </row>
        <row r="1645">
          <cell r="B1645" t="str">
            <v>15.1.395</v>
          </cell>
          <cell r="D1645" t="str">
            <v>72.34.01.01</v>
          </cell>
          <cell r="E1645" t="str">
            <v>LAVA JATO 200L/H C-A</v>
          </cell>
          <cell r="F1645" t="str">
            <v>h</v>
          </cell>
        </row>
        <row r="1646">
          <cell r="B1646" t="str">
            <v>15.1.396</v>
          </cell>
          <cell r="D1646" t="str">
            <v>72.34.01.02</v>
          </cell>
          <cell r="E1646" t="str">
            <v xml:space="preserve">LAVA JATO 200L/H C-B </v>
          </cell>
          <cell r="F1646" t="str">
            <v>h</v>
          </cell>
        </row>
        <row r="1647">
          <cell r="B1647" t="str">
            <v>15.1.397</v>
          </cell>
          <cell r="D1647" t="str">
            <v>72.34.01.03</v>
          </cell>
          <cell r="E1647" t="str">
            <v>LAVA JATO 200L/H C-C</v>
          </cell>
          <cell r="F1647" t="str">
            <v>h</v>
          </cell>
        </row>
        <row r="1648">
          <cell r="B1648" t="str">
            <v>15.1.398</v>
          </cell>
          <cell r="D1648" t="str">
            <v>72.34.01.04</v>
          </cell>
          <cell r="E1648" t="str">
            <v>LAVA JATO 200L/H C-D</v>
          </cell>
          <cell r="F1648" t="str">
            <v>h</v>
          </cell>
        </row>
        <row r="1649">
          <cell r="B1649" t="str">
            <v>15.1.399</v>
          </cell>
          <cell r="D1649" t="str">
            <v>72.35.01.01</v>
          </cell>
          <cell r="E1649" t="str">
            <v>MAR.ROMP.PN.11,2 C-A</v>
          </cell>
          <cell r="F1649" t="str">
            <v>h</v>
          </cell>
        </row>
        <row r="1650">
          <cell r="B1650" t="str">
            <v>15.1.400</v>
          </cell>
          <cell r="D1650" t="str">
            <v>72.35.01.02</v>
          </cell>
          <cell r="E1650" t="str">
            <v>MAR.ROMP.PN.11,2 C-B</v>
          </cell>
          <cell r="F1650" t="str">
            <v>h</v>
          </cell>
        </row>
        <row r="1651">
          <cell r="B1651" t="str">
            <v>15.1.401</v>
          </cell>
          <cell r="D1651" t="str">
            <v>72.35.01.03</v>
          </cell>
          <cell r="E1651" t="str">
            <v>MAR.ROMP.PN.11,2 C-C</v>
          </cell>
          <cell r="F1651" t="str">
            <v>h</v>
          </cell>
        </row>
        <row r="1652">
          <cell r="B1652" t="str">
            <v>15.1.402</v>
          </cell>
          <cell r="D1652" t="str">
            <v>72.35.01.04</v>
          </cell>
          <cell r="E1652" t="str">
            <v>MAR.ROMP.PN.11,2 C-D</v>
          </cell>
          <cell r="F1652" t="str">
            <v>h</v>
          </cell>
        </row>
        <row r="1653">
          <cell r="B1653" t="str">
            <v>15.1.403</v>
          </cell>
          <cell r="D1653" t="str">
            <v xml:space="preserve">72.35.02.01 </v>
          </cell>
          <cell r="E1653" t="str">
            <v>MAR.ROMP.PN.35KG C-A</v>
          </cell>
          <cell r="F1653" t="str">
            <v>h</v>
          </cell>
        </row>
        <row r="1654">
          <cell r="B1654" t="str">
            <v>15.1.404</v>
          </cell>
          <cell r="D1654" t="str">
            <v xml:space="preserve">72.35.02.02 </v>
          </cell>
          <cell r="E1654" t="str">
            <v>MAR.ROMP.PN.35KG C-B</v>
          </cell>
          <cell r="F1654" t="str">
            <v>h</v>
          </cell>
        </row>
        <row r="1655">
          <cell r="B1655" t="str">
            <v>15.1.405</v>
          </cell>
          <cell r="D1655" t="str">
            <v>72.35.02.03</v>
          </cell>
          <cell r="E1655" t="str">
            <v>MAR.ROMP.PN.35KG C-C</v>
          </cell>
          <cell r="F1655" t="str">
            <v>h</v>
          </cell>
        </row>
        <row r="1656">
          <cell r="B1656" t="str">
            <v>15.1.406</v>
          </cell>
          <cell r="D1656" t="str">
            <v>72.35.02.04</v>
          </cell>
          <cell r="E1656" t="str">
            <v>MAR.ROMP.PN.35KG C-D</v>
          </cell>
          <cell r="F1656" t="str">
            <v>h</v>
          </cell>
        </row>
        <row r="1657">
          <cell r="B1657" t="str">
            <v>15.1.407</v>
          </cell>
          <cell r="D1657" t="str">
            <v>72.35.03.01</v>
          </cell>
          <cell r="E1657" t="str">
            <v>MAR.ROMP.PN.42KG C-A</v>
          </cell>
          <cell r="F1657" t="str">
            <v>h</v>
          </cell>
        </row>
        <row r="1658">
          <cell r="B1658" t="str">
            <v>15.1.408</v>
          </cell>
          <cell r="D1658" t="str">
            <v>72.35.03.02</v>
          </cell>
          <cell r="E1658" t="str">
            <v>MAR.ROMP.PN.42KG C-B</v>
          </cell>
          <cell r="F1658" t="str">
            <v>h</v>
          </cell>
        </row>
        <row r="1659">
          <cell r="B1659" t="str">
            <v>15.1.409</v>
          </cell>
          <cell r="D1659" t="str">
            <v>72.35.03.03</v>
          </cell>
          <cell r="E1659" t="str">
            <v>MAR.ROMP.PN.42KG C-C</v>
          </cell>
          <cell r="F1659" t="str">
            <v>h</v>
          </cell>
        </row>
        <row r="1660">
          <cell r="B1660" t="str">
            <v>15.1.410</v>
          </cell>
          <cell r="D1660" t="str">
            <v>72.35.03.04</v>
          </cell>
          <cell r="E1660" t="str">
            <v>MAR.ROMP.PN.42KG C-D</v>
          </cell>
          <cell r="F1660" t="str">
            <v>h</v>
          </cell>
        </row>
        <row r="1661">
          <cell r="B1661" t="str">
            <v>15.1.411</v>
          </cell>
          <cell r="D1661" t="str">
            <v xml:space="preserve">72.36.01.01 </v>
          </cell>
          <cell r="E1661" t="str">
            <v>ROMP.HIDR.ESC. C-A</v>
          </cell>
          <cell r="F1661" t="str">
            <v>h</v>
          </cell>
        </row>
        <row r="1662">
          <cell r="B1662" t="str">
            <v>15.1.412</v>
          </cell>
          <cell r="D1662" t="str">
            <v>72.36.01.02</v>
          </cell>
          <cell r="E1662" t="str">
            <v>ROMP.HIDR.ESC. C-B</v>
          </cell>
          <cell r="F1662" t="str">
            <v>h</v>
          </cell>
        </row>
        <row r="1663">
          <cell r="B1663" t="str">
            <v>15.1.413</v>
          </cell>
          <cell r="D1663" t="str">
            <v>72.36.01.03</v>
          </cell>
          <cell r="E1663" t="str">
            <v>ROMP.HIDR.ESC. C-C</v>
          </cell>
          <cell r="F1663" t="str">
            <v>h</v>
          </cell>
        </row>
        <row r="1664">
          <cell r="B1664" t="str">
            <v>15.1.414</v>
          </cell>
          <cell r="D1664" t="str">
            <v xml:space="preserve">72.36.01.04 </v>
          </cell>
          <cell r="E1664" t="str">
            <v>ROMP.HIDR.ESC. C-D</v>
          </cell>
          <cell r="F1664" t="str">
            <v>h</v>
          </cell>
        </row>
        <row r="1665">
          <cell r="B1665" t="str">
            <v>15.1.415</v>
          </cell>
          <cell r="D1665" t="str">
            <v>72.36.02.01</v>
          </cell>
          <cell r="E1665" t="str">
            <v>ROMP.HID.RETRO. C-A</v>
          </cell>
          <cell r="F1665" t="str">
            <v>h</v>
          </cell>
        </row>
        <row r="1666">
          <cell r="B1666" t="str">
            <v>15.1.416</v>
          </cell>
          <cell r="D1666" t="str">
            <v xml:space="preserve">72.36.02.02 </v>
          </cell>
          <cell r="E1666" t="str">
            <v>ROMP.HID.RETRO. C-B</v>
          </cell>
          <cell r="F1666" t="str">
            <v>h</v>
          </cell>
        </row>
        <row r="1667">
          <cell r="B1667" t="str">
            <v>15.1.417</v>
          </cell>
          <cell r="D1667" t="str">
            <v xml:space="preserve">72.36.02.03 </v>
          </cell>
          <cell r="E1667" t="str">
            <v>ROMP.HID.RETRO. C-C</v>
          </cell>
          <cell r="F1667" t="str">
            <v>h</v>
          </cell>
        </row>
        <row r="1668">
          <cell r="B1668" t="str">
            <v>15.1.418</v>
          </cell>
          <cell r="D1668" t="str">
            <v>72.36.02.04</v>
          </cell>
          <cell r="E1668" t="str">
            <v>ROMP.HID.RETRO. C-D</v>
          </cell>
          <cell r="F1668" t="str">
            <v>h</v>
          </cell>
        </row>
        <row r="1669">
          <cell r="B1669" t="str">
            <v>15.1.419</v>
          </cell>
          <cell r="D1669" t="str">
            <v>72.37.01.01</v>
          </cell>
          <cell r="E1669" t="str">
            <v>MOTONIV.RIPPER C-A</v>
          </cell>
          <cell r="F1669" t="str">
            <v>h</v>
          </cell>
        </row>
        <row r="1670">
          <cell r="B1670" t="str">
            <v>15.1.420</v>
          </cell>
          <cell r="D1670" t="str">
            <v>72.37.01.02</v>
          </cell>
          <cell r="E1670" t="str">
            <v>MOTONIV.RIPPER C-B</v>
          </cell>
          <cell r="F1670" t="str">
            <v>h</v>
          </cell>
        </row>
        <row r="1671">
          <cell r="B1671" t="str">
            <v>15.1.421</v>
          </cell>
          <cell r="D1671" t="str">
            <v>72.37.01.03</v>
          </cell>
          <cell r="E1671" t="str">
            <v>MOTONIV.RIPPER C-C</v>
          </cell>
          <cell r="F1671" t="str">
            <v>h</v>
          </cell>
        </row>
        <row r="1672">
          <cell r="B1672" t="str">
            <v>15.1.422</v>
          </cell>
          <cell r="D1672" t="str">
            <v>72.37.01.04</v>
          </cell>
          <cell r="E1672" t="str">
            <v>MOTONIV.RIPPER C-D</v>
          </cell>
          <cell r="F1672" t="str">
            <v>h</v>
          </cell>
        </row>
        <row r="1673">
          <cell r="B1673" t="str">
            <v>15.1.423</v>
          </cell>
          <cell r="D1673" t="str">
            <v xml:space="preserve">72.37.02.01 </v>
          </cell>
          <cell r="E1673" t="str">
            <v>MOTONIV.ESCARIF. C-A</v>
          </cell>
          <cell r="F1673" t="str">
            <v>h</v>
          </cell>
        </row>
        <row r="1674">
          <cell r="B1674" t="str">
            <v>15.1.424</v>
          </cell>
          <cell r="D1674" t="str">
            <v xml:space="preserve">72.37.02.02 </v>
          </cell>
          <cell r="E1674" t="str">
            <v>MOTONIV.ESCARIF. C-B</v>
          </cell>
          <cell r="F1674" t="str">
            <v>h</v>
          </cell>
        </row>
        <row r="1675">
          <cell r="B1675" t="str">
            <v>15.1.425</v>
          </cell>
          <cell r="D1675" t="str">
            <v xml:space="preserve">72.37.02.03 </v>
          </cell>
          <cell r="E1675" t="str">
            <v>MOTONIV.ESCARIF. C-C</v>
          </cell>
          <cell r="F1675" t="str">
            <v>h</v>
          </cell>
        </row>
        <row r="1676">
          <cell r="B1676" t="str">
            <v>15.1.426</v>
          </cell>
          <cell r="D1676" t="str">
            <v>72.37.02.04</v>
          </cell>
          <cell r="E1676" t="str">
            <v>MOTONIV.ESCARIF. C-D</v>
          </cell>
          <cell r="F1676" t="str">
            <v>h</v>
          </cell>
        </row>
        <row r="1677">
          <cell r="B1677" t="str">
            <v>15.1.427</v>
          </cell>
          <cell r="D1677" t="str">
            <v>72.38.01.01</v>
          </cell>
          <cell r="E1677" t="str">
            <v>MOTOSCRAPER 15M3 C-A</v>
          </cell>
          <cell r="F1677" t="str">
            <v>h</v>
          </cell>
        </row>
        <row r="1678">
          <cell r="B1678" t="str">
            <v>15.1.428</v>
          </cell>
          <cell r="D1678" t="str">
            <v>72.38.01.02</v>
          </cell>
          <cell r="E1678" t="str">
            <v>MOTOSCRAPER 15M3 C-B</v>
          </cell>
          <cell r="F1678" t="str">
            <v>h</v>
          </cell>
        </row>
        <row r="1679">
          <cell r="B1679" t="str">
            <v>15.1.429</v>
          </cell>
          <cell r="D1679" t="str">
            <v xml:space="preserve">72.38.01.03 </v>
          </cell>
          <cell r="E1679" t="str">
            <v>MOTOSCRAPER 15M3 C-C</v>
          </cell>
          <cell r="F1679" t="str">
            <v>h</v>
          </cell>
        </row>
        <row r="1680">
          <cell r="B1680" t="str">
            <v>15.1.430</v>
          </cell>
          <cell r="D1680" t="str">
            <v>72.38.01.04</v>
          </cell>
          <cell r="E1680" t="str">
            <v>MOTOSCRAPER 15M3 C-D</v>
          </cell>
          <cell r="F1680" t="str">
            <v>h</v>
          </cell>
        </row>
        <row r="1681">
          <cell r="B1681" t="str">
            <v>15.1.431</v>
          </cell>
          <cell r="D1681" t="str">
            <v xml:space="preserve">72.38.02.01 </v>
          </cell>
          <cell r="E1681" t="str">
            <v>MOTOSCRAPER 26M3 C-A</v>
          </cell>
          <cell r="F1681" t="str">
            <v>h</v>
          </cell>
        </row>
        <row r="1682">
          <cell r="B1682" t="str">
            <v>15.1.432</v>
          </cell>
          <cell r="D1682" t="str">
            <v xml:space="preserve">72.38.02.02 </v>
          </cell>
          <cell r="E1682" t="str">
            <v>MOTOSCRAPER 26M3 C-B</v>
          </cell>
          <cell r="F1682" t="str">
            <v>h</v>
          </cell>
        </row>
        <row r="1683">
          <cell r="B1683" t="str">
            <v>15.1.433</v>
          </cell>
          <cell r="D1683" t="str">
            <v xml:space="preserve">72.38.02.03 </v>
          </cell>
          <cell r="E1683" t="str">
            <v>MOTOSCRAPER 26M3 C-C</v>
          </cell>
          <cell r="F1683" t="str">
            <v>h</v>
          </cell>
        </row>
        <row r="1684">
          <cell r="B1684" t="str">
            <v>15.1.434</v>
          </cell>
          <cell r="D1684" t="str">
            <v xml:space="preserve">72.38.02.04 </v>
          </cell>
          <cell r="E1684" t="str">
            <v>MOTOSCRAPER 26M3 C-D</v>
          </cell>
          <cell r="F1684" t="str">
            <v>h</v>
          </cell>
        </row>
        <row r="1685">
          <cell r="B1685" t="str">
            <v>15.1.435</v>
          </cell>
          <cell r="D1685" t="str">
            <v xml:space="preserve">72.39.01.01 </v>
          </cell>
          <cell r="E1685" t="str">
            <v>MAQ.SOLDA ELETR. C-A</v>
          </cell>
          <cell r="F1685" t="str">
            <v>h</v>
          </cell>
        </row>
        <row r="1686">
          <cell r="B1686" t="str">
            <v>15.1.436</v>
          </cell>
          <cell r="D1686" t="str">
            <v xml:space="preserve">72.39.01.02 </v>
          </cell>
          <cell r="E1686" t="str">
            <v>MAQ.SOLDA ELETR. C-B</v>
          </cell>
          <cell r="F1686" t="str">
            <v>h</v>
          </cell>
        </row>
        <row r="1687">
          <cell r="B1687" t="str">
            <v>15.1.437</v>
          </cell>
          <cell r="D1687" t="str">
            <v>72.39.01.03</v>
          </cell>
          <cell r="E1687" t="str">
            <v>MAQ.SOLDA ELETR. C-C</v>
          </cell>
          <cell r="F1687" t="str">
            <v>h</v>
          </cell>
        </row>
        <row r="1688">
          <cell r="B1688" t="str">
            <v>15.1.438</v>
          </cell>
          <cell r="D1688" t="str">
            <v xml:space="preserve">72.39.01.04 </v>
          </cell>
          <cell r="E1688" t="str">
            <v>MAQ.SOLDA ELETR. C-D</v>
          </cell>
          <cell r="F1688" t="str">
            <v>h</v>
          </cell>
        </row>
        <row r="1689">
          <cell r="B1689" t="str">
            <v>15.1.439</v>
          </cell>
          <cell r="D1689" t="str">
            <v xml:space="preserve">72.39.02.01 </v>
          </cell>
          <cell r="E1689" t="str">
            <v>MAQ.SOLDA DIESEL C-A</v>
          </cell>
          <cell r="F1689" t="str">
            <v>h</v>
          </cell>
        </row>
        <row r="1690">
          <cell r="B1690" t="str">
            <v>15.1.440</v>
          </cell>
          <cell r="D1690" t="str">
            <v xml:space="preserve">72.39.02.02 </v>
          </cell>
          <cell r="E1690" t="str">
            <v>MAQ.SOLDA DIESEL C-B</v>
          </cell>
          <cell r="F1690" t="str">
            <v>h</v>
          </cell>
        </row>
        <row r="1691">
          <cell r="B1691" t="str">
            <v>15.1.441</v>
          </cell>
          <cell r="D1691" t="str">
            <v xml:space="preserve">72.39.02.03 </v>
          </cell>
          <cell r="E1691" t="str">
            <v>MAQ.SOLDA DIESEL C-C</v>
          </cell>
          <cell r="F1691" t="str">
            <v>h</v>
          </cell>
        </row>
        <row r="1692">
          <cell r="B1692" t="str">
            <v>15.1.442</v>
          </cell>
          <cell r="D1692" t="str">
            <v xml:space="preserve">72.39.02.04 </v>
          </cell>
          <cell r="E1692" t="str">
            <v>MAQ.SOLDA DIESEL C-D</v>
          </cell>
          <cell r="F1692" t="str">
            <v>h</v>
          </cell>
        </row>
        <row r="1693">
          <cell r="B1693" t="str">
            <v>15.1.443</v>
          </cell>
          <cell r="D1693" t="str">
            <v xml:space="preserve">72.39.03.01 </v>
          </cell>
          <cell r="E1693" t="str">
            <v>MACARICO CORTE C-A</v>
          </cell>
          <cell r="F1693" t="str">
            <v>h</v>
          </cell>
        </row>
        <row r="1694">
          <cell r="B1694" t="str">
            <v>15.1.444</v>
          </cell>
          <cell r="D1694" t="str">
            <v>72.39.03.02</v>
          </cell>
          <cell r="E1694" t="str">
            <v>MACARICO CORTE C-B</v>
          </cell>
          <cell r="F1694" t="str">
            <v>h</v>
          </cell>
        </row>
        <row r="1695">
          <cell r="B1695" t="str">
            <v>15.1.445</v>
          </cell>
          <cell r="D1695" t="str">
            <v xml:space="preserve">72.39.03.03 </v>
          </cell>
          <cell r="E1695" t="str">
            <v>MACARICO CORTE C-C</v>
          </cell>
          <cell r="F1695" t="str">
            <v>h</v>
          </cell>
        </row>
        <row r="1696">
          <cell r="B1696" t="str">
            <v>15.1.446</v>
          </cell>
          <cell r="D1696" t="str">
            <v>72.39.03.04</v>
          </cell>
          <cell r="E1696" t="str">
            <v>MACARICO CORTE C-D</v>
          </cell>
          <cell r="F1696" t="str">
            <v>h</v>
          </cell>
        </row>
        <row r="1697">
          <cell r="B1697" t="str">
            <v>15.1.447</v>
          </cell>
          <cell r="D1697" t="str">
            <v xml:space="preserve">72.40.01.01 </v>
          </cell>
          <cell r="E1697" t="str">
            <v>TEODOLITO C/TRIP.C-A</v>
          </cell>
          <cell r="F1697" t="str">
            <v>h</v>
          </cell>
        </row>
        <row r="1698">
          <cell r="B1698" t="str">
            <v>15.1.448</v>
          </cell>
          <cell r="D1698" t="str">
            <v xml:space="preserve">72.40.01.02 </v>
          </cell>
          <cell r="E1698" t="str">
            <v>TEODOLITO C/TRIP.C-B</v>
          </cell>
          <cell r="F1698" t="str">
            <v>h</v>
          </cell>
        </row>
        <row r="1699">
          <cell r="B1699" t="str">
            <v>15.1.449</v>
          </cell>
          <cell r="D1699" t="str">
            <v xml:space="preserve">72.40.01.03 </v>
          </cell>
          <cell r="E1699" t="str">
            <v>TEODOLITO C/TRIP.C-C</v>
          </cell>
          <cell r="F1699" t="str">
            <v>h</v>
          </cell>
        </row>
        <row r="1700">
          <cell r="B1700" t="str">
            <v>15.1.450</v>
          </cell>
          <cell r="D1700" t="str">
            <v xml:space="preserve">72.40.01.04 </v>
          </cell>
          <cell r="E1700" t="str">
            <v>TEODOLITO C/TRIP.C-D</v>
          </cell>
          <cell r="F1700" t="str">
            <v>h</v>
          </cell>
        </row>
        <row r="1701">
          <cell r="B1701" t="str">
            <v>15.1.451</v>
          </cell>
          <cell r="D1701" t="str">
            <v xml:space="preserve">72.40.02.01 </v>
          </cell>
          <cell r="E1701" t="str">
            <v xml:space="preserve">ESTACAO TOTAL C-A </v>
          </cell>
          <cell r="F1701" t="str">
            <v>h</v>
          </cell>
        </row>
        <row r="1702">
          <cell r="B1702" t="str">
            <v>15.1.452</v>
          </cell>
          <cell r="D1702" t="str">
            <v>72.40.02.02</v>
          </cell>
          <cell r="E1702" t="str">
            <v>ESTACAO TOTAL C-B</v>
          </cell>
          <cell r="F1702" t="str">
            <v>h</v>
          </cell>
        </row>
        <row r="1703">
          <cell r="B1703" t="str">
            <v>15.1.453</v>
          </cell>
          <cell r="D1703" t="str">
            <v xml:space="preserve">72.40.02.03 </v>
          </cell>
          <cell r="E1703" t="str">
            <v>ESTACAO TOTAL C-C</v>
          </cell>
          <cell r="F1703" t="str">
            <v>h</v>
          </cell>
        </row>
        <row r="1704">
          <cell r="B1704" t="str">
            <v>15.1.454</v>
          </cell>
          <cell r="D1704" t="str">
            <v xml:space="preserve">72.40.02.04 </v>
          </cell>
          <cell r="E1704" t="str">
            <v>ESTACAO TOTAL C-D</v>
          </cell>
          <cell r="F1704" t="str">
            <v>h</v>
          </cell>
        </row>
        <row r="1705">
          <cell r="B1705" t="str">
            <v>15.1.455</v>
          </cell>
          <cell r="D1705" t="str">
            <v xml:space="preserve">72.40.03.01 </v>
          </cell>
          <cell r="E1705" t="str">
            <v xml:space="preserve">NIVEL C/TRIPE C-A </v>
          </cell>
          <cell r="F1705" t="str">
            <v>h</v>
          </cell>
        </row>
        <row r="1706">
          <cell r="B1706" t="str">
            <v>15.1.456</v>
          </cell>
          <cell r="D1706" t="str">
            <v>72.40.03.02</v>
          </cell>
          <cell r="E1706" t="str">
            <v>NIVEL C/TRIPE C-B</v>
          </cell>
          <cell r="F1706" t="str">
            <v>h</v>
          </cell>
        </row>
        <row r="1707">
          <cell r="B1707" t="str">
            <v>15.1.457</v>
          </cell>
          <cell r="D1707" t="str">
            <v>72.40.03.03</v>
          </cell>
          <cell r="E1707" t="str">
            <v>NIVEL C/TRIPE C-C</v>
          </cell>
          <cell r="F1707" t="str">
            <v>h</v>
          </cell>
        </row>
        <row r="1708">
          <cell r="B1708" t="str">
            <v>15.1.458</v>
          </cell>
          <cell r="D1708" t="str">
            <v>72.40.03.04</v>
          </cell>
          <cell r="E1708" t="str">
            <v>NIVEL C/TRIPE C-D</v>
          </cell>
          <cell r="F1708" t="str">
            <v>h</v>
          </cell>
        </row>
        <row r="1709">
          <cell r="B1709" t="str">
            <v>15.1.459</v>
          </cell>
          <cell r="D1709" t="str">
            <v>72.41.01.01</v>
          </cell>
          <cell r="E1709" t="str">
            <v>PA CAR.S/PN1,8M3 C-A</v>
          </cell>
          <cell r="F1709" t="str">
            <v>h</v>
          </cell>
        </row>
        <row r="1710">
          <cell r="B1710" t="str">
            <v>15.1.460</v>
          </cell>
          <cell r="D1710" t="str">
            <v>72.41.01.02</v>
          </cell>
          <cell r="E1710" t="str">
            <v>PA CAR.S/PN1,8M3 C-B</v>
          </cell>
          <cell r="F1710" t="str">
            <v>h</v>
          </cell>
        </row>
        <row r="1711">
          <cell r="B1711" t="str">
            <v>15.1.461</v>
          </cell>
          <cell r="D1711" t="str">
            <v xml:space="preserve">72.41.01.03 </v>
          </cell>
          <cell r="E1711" t="str">
            <v>PA CAR.S/PN1,8M3 C-C</v>
          </cell>
          <cell r="F1711" t="str">
            <v>h</v>
          </cell>
        </row>
        <row r="1712">
          <cell r="B1712" t="str">
            <v>15.1.462</v>
          </cell>
          <cell r="D1712" t="str">
            <v>72.41.01.04</v>
          </cell>
          <cell r="E1712" t="str">
            <v>PA CAR.S/PN1,8M3 C-D</v>
          </cell>
          <cell r="F1712" t="str">
            <v>h</v>
          </cell>
        </row>
        <row r="1713">
          <cell r="B1713" t="str">
            <v>15.1.463</v>
          </cell>
          <cell r="D1713" t="str">
            <v>72.41.02.01</v>
          </cell>
          <cell r="E1713" t="str">
            <v>PA CAR.S/PN2,2M3 C-A</v>
          </cell>
          <cell r="F1713" t="str">
            <v>h</v>
          </cell>
        </row>
        <row r="1714">
          <cell r="B1714" t="str">
            <v>15.1.464</v>
          </cell>
          <cell r="D1714" t="str">
            <v>72.41.02.02</v>
          </cell>
          <cell r="E1714" t="str">
            <v>PA CAR.S/PN2,2M3 C-B</v>
          </cell>
          <cell r="F1714" t="str">
            <v>h</v>
          </cell>
        </row>
        <row r="1715">
          <cell r="B1715" t="str">
            <v>15.1.465</v>
          </cell>
          <cell r="D1715" t="str">
            <v xml:space="preserve">72.41.02.03 </v>
          </cell>
          <cell r="E1715" t="str">
            <v>PA CAR.S/PN2,2M3 C-C</v>
          </cell>
          <cell r="F1715" t="str">
            <v>h</v>
          </cell>
        </row>
        <row r="1716">
          <cell r="B1716" t="str">
            <v>15.1.466</v>
          </cell>
          <cell r="D1716" t="str">
            <v>72.41.02.04</v>
          </cell>
          <cell r="E1716" t="str">
            <v>PA CAR.S/PN2,2M3 C-D</v>
          </cell>
          <cell r="F1716" t="str">
            <v>h</v>
          </cell>
        </row>
        <row r="1717">
          <cell r="B1717" t="str">
            <v>15.1.467</v>
          </cell>
          <cell r="D1717" t="str">
            <v>72.41.03.01</v>
          </cell>
          <cell r="E1717" t="str">
            <v>PA CAR.S/PN3,6M3 C-A</v>
          </cell>
          <cell r="F1717" t="str">
            <v>h</v>
          </cell>
        </row>
        <row r="1718">
          <cell r="B1718" t="str">
            <v>15.1.468</v>
          </cell>
          <cell r="D1718" t="str">
            <v xml:space="preserve">72.41.03.02 </v>
          </cell>
          <cell r="E1718" t="str">
            <v>PA CAR.S/PN3,6M3 C-B</v>
          </cell>
          <cell r="F1718" t="str">
            <v>h</v>
          </cell>
        </row>
        <row r="1719">
          <cell r="B1719" t="str">
            <v>15.1.469</v>
          </cell>
          <cell r="D1719" t="str">
            <v>72.41.03.03</v>
          </cell>
          <cell r="E1719" t="str">
            <v>PA CAR.S/PN3,6M3 C-C</v>
          </cell>
          <cell r="F1719" t="str">
            <v>h</v>
          </cell>
        </row>
        <row r="1720">
          <cell r="B1720" t="str">
            <v>15.1.470</v>
          </cell>
          <cell r="D1720" t="str">
            <v>72.41.03.04</v>
          </cell>
          <cell r="E1720" t="str">
            <v>PA CAR.S/PN3,6M3 C-D</v>
          </cell>
          <cell r="F1720" t="str">
            <v>h</v>
          </cell>
        </row>
        <row r="1721">
          <cell r="B1721" t="str">
            <v>15.1.471</v>
          </cell>
          <cell r="D1721" t="str">
            <v>72.41.04.01</v>
          </cell>
          <cell r="E1721" t="str">
            <v>PA CAR.S/ES.1,85 C-A</v>
          </cell>
          <cell r="F1721" t="str">
            <v>h</v>
          </cell>
        </row>
        <row r="1722">
          <cell r="B1722" t="str">
            <v>15.1.472</v>
          </cell>
          <cell r="D1722" t="str">
            <v xml:space="preserve">72.41.04.02 </v>
          </cell>
          <cell r="E1722" t="str">
            <v>PA CAR.S/ES.1,85 C-B</v>
          </cell>
          <cell r="F1722" t="str">
            <v>h</v>
          </cell>
        </row>
        <row r="1723">
          <cell r="B1723" t="str">
            <v>15.1.473</v>
          </cell>
          <cell r="D1723" t="str">
            <v xml:space="preserve">72.41.04.03 </v>
          </cell>
          <cell r="E1723" t="str">
            <v>PA CAR.S/ES.1,85 C-C</v>
          </cell>
          <cell r="F1723" t="str">
            <v>h</v>
          </cell>
        </row>
        <row r="1724">
          <cell r="B1724" t="str">
            <v>15.1.474</v>
          </cell>
          <cell r="D1724" t="str">
            <v>72.41.04.04</v>
          </cell>
          <cell r="E1724" t="str">
            <v>PA CAR.S/ES.1,85 C-D</v>
          </cell>
          <cell r="F1724" t="str">
            <v>h</v>
          </cell>
        </row>
        <row r="1725">
          <cell r="B1725" t="str">
            <v>15.1.475</v>
          </cell>
          <cell r="D1725" t="str">
            <v>72.41.05.01</v>
          </cell>
          <cell r="E1725" t="str">
            <v xml:space="preserve">PA CAR.S/ES.2,3 C-A </v>
          </cell>
          <cell r="F1725" t="str">
            <v>h</v>
          </cell>
        </row>
        <row r="1726">
          <cell r="B1726" t="str">
            <v>15.1.476</v>
          </cell>
          <cell r="D1726" t="str">
            <v>72.41.05.02</v>
          </cell>
          <cell r="E1726" t="str">
            <v>PA CAR.S/ES.2,3 C-B</v>
          </cell>
          <cell r="F1726" t="str">
            <v>h</v>
          </cell>
        </row>
        <row r="1727">
          <cell r="B1727" t="str">
            <v>15.1.477</v>
          </cell>
          <cell r="D1727" t="str">
            <v>72.41.05.03</v>
          </cell>
          <cell r="E1727" t="str">
            <v>PA CAR.S/ES.2,3 C-C</v>
          </cell>
          <cell r="F1727" t="str">
            <v>h</v>
          </cell>
        </row>
        <row r="1728">
          <cell r="B1728" t="str">
            <v>15.1.478</v>
          </cell>
          <cell r="D1728" t="str">
            <v xml:space="preserve">72.41.05.04 </v>
          </cell>
          <cell r="E1728" t="str">
            <v>PA CAR.S/ES.2,3 C-D</v>
          </cell>
          <cell r="F1728" t="str">
            <v>h</v>
          </cell>
        </row>
        <row r="1729">
          <cell r="B1729" t="str">
            <v>15.1.479</v>
          </cell>
          <cell r="D1729" t="str">
            <v>72.42.01.01</v>
          </cell>
          <cell r="E1729" t="str">
            <v>PERF. MANUAL C-A</v>
          </cell>
          <cell r="F1729" t="str">
            <v>h</v>
          </cell>
        </row>
        <row r="1730">
          <cell r="B1730" t="str">
            <v>15.1.480</v>
          </cell>
          <cell r="D1730" t="str">
            <v xml:space="preserve">72.42.01.02 </v>
          </cell>
          <cell r="E1730" t="str">
            <v>PERF. MANUAL C-B</v>
          </cell>
          <cell r="F1730" t="str">
            <v>h</v>
          </cell>
        </row>
        <row r="1731">
          <cell r="B1731" t="str">
            <v>15.1.481</v>
          </cell>
          <cell r="D1731" t="str">
            <v xml:space="preserve">72.42.01.03 </v>
          </cell>
          <cell r="E1731" t="str">
            <v>PERF. MANUAL C-C</v>
          </cell>
          <cell r="F1731" t="str">
            <v>h</v>
          </cell>
        </row>
        <row r="1732">
          <cell r="B1732" t="str">
            <v>15.1.482</v>
          </cell>
          <cell r="D1732" t="str">
            <v xml:space="preserve">72.42.01.04 </v>
          </cell>
          <cell r="E1732" t="str">
            <v>PERF. MANUAL C-D</v>
          </cell>
          <cell r="F1732" t="str">
            <v>h</v>
          </cell>
        </row>
        <row r="1733">
          <cell r="B1733" t="str">
            <v>15.1.483</v>
          </cell>
          <cell r="D1733" t="str">
            <v xml:space="preserve">72.42.02.01 </v>
          </cell>
          <cell r="E1733" t="str">
            <v>PERF.S/EST. C-A</v>
          </cell>
          <cell r="F1733" t="str">
            <v>h</v>
          </cell>
        </row>
        <row r="1734">
          <cell r="B1734" t="str">
            <v>15.1.484</v>
          </cell>
          <cell r="D1734" t="str">
            <v xml:space="preserve">72.42.02.02 </v>
          </cell>
          <cell r="E1734" t="str">
            <v>PERF.S/EST. C-B</v>
          </cell>
          <cell r="F1734" t="str">
            <v>h</v>
          </cell>
        </row>
        <row r="1735">
          <cell r="B1735" t="str">
            <v>15.1.485</v>
          </cell>
          <cell r="D1735" t="str">
            <v>72.42.02.03</v>
          </cell>
          <cell r="E1735" t="str">
            <v>PERF.S/EST. C-C</v>
          </cell>
          <cell r="F1735" t="str">
            <v>h</v>
          </cell>
        </row>
        <row r="1736">
          <cell r="B1736" t="str">
            <v>15.1.486</v>
          </cell>
          <cell r="D1736" t="str">
            <v xml:space="preserve">72.42.02.04 </v>
          </cell>
          <cell r="E1736" t="str">
            <v>PERF.S/EST. C-D</v>
          </cell>
          <cell r="F1736" t="str">
            <v>h</v>
          </cell>
        </row>
        <row r="1737">
          <cell r="B1737" t="str">
            <v>15.1.487</v>
          </cell>
          <cell r="D1737" t="str">
            <v>72.42.03.01</v>
          </cell>
          <cell r="E1737" t="str">
            <v>PERF.JUMBO C-A</v>
          </cell>
          <cell r="F1737" t="str">
            <v>h</v>
          </cell>
        </row>
        <row r="1738">
          <cell r="B1738" t="str">
            <v>15.1.488</v>
          </cell>
          <cell r="D1738" t="str">
            <v>72.42.03.02</v>
          </cell>
          <cell r="E1738" t="str">
            <v>PERF.JUMBO C-B</v>
          </cell>
          <cell r="F1738" t="str">
            <v>h</v>
          </cell>
        </row>
        <row r="1739">
          <cell r="B1739" t="str">
            <v>15.1.489</v>
          </cell>
          <cell r="D1739" t="str">
            <v xml:space="preserve">72.42.03.03 </v>
          </cell>
          <cell r="E1739" t="str">
            <v>PERF.JUMBO C-C</v>
          </cell>
          <cell r="F1739" t="str">
            <v>h</v>
          </cell>
        </row>
        <row r="1740">
          <cell r="B1740" t="str">
            <v>15.1.490</v>
          </cell>
          <cell r="D1740" t="str">
            <v>72.42.03.04</v>
          </cell>
          <cell r="E1740" t="str">
            <v>PERF.JUMBO C-D</v>
          </cell>
          <cell r="F1740" t="str">
            <v>h</v>
          </cell>
        </row>
        <row r="1741">
          <cell r="B1741" t="str">
            <v>15.1.491</v>
          </cell>
          <cell r="D1741" t="str">
            <v xml:space="preserve">72.42.04.01 </v>
          </cell>
          <cell r="E1741" t="str">
            <v>SONDA ROTATIVA C-A</v>
          </cell>
          <cell r="F1741" t="str">
            <v>h</v>
          </cell>
        </row>
        <row r="1742">
          <cell r="B1742" t="str">
            <v>15.1.492</v>
          </cell>
          <cell r="D1742" t="str">
            <v xml:space="preserve">72.42.04.02 </v>
          </cell>
          <cell r="E1742" t="str">
            <v>SONDA ROTATIVA C-B</v>
          </cell>
          <cell r="F1742" t="str">
            <v>h</v>
          </cell>
        </row>
        <row r="1743">
          <cell r="B1743" t="str">
            <v>15.1.493</v>
          </cell>
          <cell r="D1743" t="str">
            <v>72.42.04.03</v>
          </cell>
          <cell r="E1743" t="str">
            <v>SONDA ROTATIVA C-C</v>
          </cell>
          <cell r="F1743" t="str">
            <v>h</v>
          </cell>
        </row>
        <row r="1744">
          <cell r="B1744" t="str">
            <v>15.1.494</v>
          </cell>
          <cell r="D1744" t="str">
            <v>72.42.04.04</v>
          </cell>
          <cell r="E1744" t="str">
            <v>SONDA ROTATIVA C-D</v>
          </cell>
          <cell r="F1744" t="str">
            <v>h</v>
          </cell>
        </row>
        <row r="1745">
          <cell r="B1745" t="str">
            <v>15.1.495</v>
          </cell>
          <cell r="D1745" t="str">
            <v xml:space="preserve">72.42.05.01 </v>
          </cell>
          <cell r="E1745" t="str">
            <v>PERF.CINZAL C-A</v>
          </cell>
          <cell r="F1745" t="str">
            <v>h</v>
          </cell>
        </row>
        <row r="1746">
          <cell r="B1746" t="str">
            <v>15.1.496</v>
          </cell>
          <cell r="D1746" t="str">
            <v>72.42.05.02</v>
          </cell>
          <cell r="E1746" t="str">
            <v>PERF.CINZAL C-B</v>
          </cell>
          <cell r="F1746" t="str">
            <v>h</v>
          </cell>
        </row>
        <row r="1747">
          <cell r="B1747" t="str">
            <v>15.1.497</v>
          </cell>
          <cell r="D1747" t="str">
            <v xml:space="preserve">72.42.05.03 </v>
          </cell>
          <cell r="E1747" t="str">
            <v>PERF.CINZAL C-C</v>
          </cell>
          <cell r="F1747" t="str">
            <v>h</v>
          </cell>
        </row>
        <row r="1748">
          <cell r="B1748" t="str">
            <v>15.1.498</v>
          </cell>
          <cell r="D1748" t="str">
            <v xml:space="preserve">72.42.05.04 </v>
          </cell>
          <cell r="E1748" t="str">
            <v>PERF.CINZAL C-D</v>
          </cell>
          <cell r="F1748" t="str">
            <v>h</v>
          </cell>
        </row>
        <row r="1749">
          <cell r="B1749" t="str">
            <v>15.1.499</v>
          </cell>
          <cell r="D1749" t="str">
            <v xml:space="preserve">72.43.01.01 </v>
          </cell>
          <cell r="E1749" t="str">
            <v>RETRO CARR.0,77M3C-A</v>
          </cell>
          <cell r="F1749" t="str">
            <v>h</v>
          </cell>
        </row>
        <row r="1750">
          <cell r="B1750" t="str">
            <v>15.1.500</v>
          </cell>
          <cell r="D1750" t="str">
            <v>72.43.01.02</v>
          </cell>
          <cell r="E1750" t="str">
            <v>RETRO CARR.0,77M3C-B</v>
          </cell>
          <cell r="F1750" t="str">
            <v>h</v>
          </cell>
        </row>
        <row r="1751">
          <cell r="B1751" t="str">
            <v>15.1.501</v>
          </cell>
          <cell r="D1751" t="str">
            <v xml:space="preserve">72.43.01.03 </v>
          </cell>
          <cell r="E1751" t="str">
            <v>RETRO CARR.0,77M3C-C</v>
          </cell>
          <cell r="F1751" t="str">
            <v>h</v>
          </cell>
        </row>
        <row r="1752">
          <cell r="B1752" t="str">
            <v>15.1.502</v>
          </cell>
          <cell r="D1752" t="str">
            <v>72.43.01.04</v>
          </cell>
          <cell r="E1752" t="str">
            <v>RETRO CARR.0,77M3C-D</v>
          </cell>
          <cell r="F1752" t="str">
            <v>h</v>
          </cell>
        </row>
        <row r="1753">
          <cell r="B1753" t="str">
            <v>15.1.503</v>
          </cell>
          <cell r="D1753" t="str">
            <v xml:space="preserve">72.43.02.01 </v>
          </cell>
          <cell r="E1753" t="str">
            <v>RETRO CARR.0,30M3C-A</v>
          </cell>
          <cell r="F1753" t="str">
            <v>h</v>
          </cell>
        </row>
        <row r="1754">
          <cell r="B1754" t="str">
            <v>15.1.504</v>
          </cell>
          <cell r="D1754" t="str">
            <v>72.43.02.02</v>
          </cell>
          <cell r="E1754" t="str">
            <v>RETRO CARR.0,30M3C-B</v>
          </cell>
          <cell r="F1754" t="str">
            <v>h</v>
          </cell>
        </row>
        <row r="1755">
          <cell r="B1755" t="str">
            <v>15.1.505</v>
          </cell>
          <cell r="D1755" t="str">
            <v>72.43.02.03</v>
          </cell>
          <cell r="E1755" t="str">
            <v>RETRO CARR.0,30M3C-C</v>
          </cell>
          <cell r="F1755" t="str">
            <v>h</v>
          </cell>
        </row>
        <row r="1756">
          <cell r="B1756" t="str">
            <v>15.1.506</v>
          </cell>
          <cell r="D1756" t="str">
            <v>72.43.02.04</v>
          </cell>
          <cell r="E1756" t="str">
            <v>RETRO CARR.0,30M3C-D</v>
          </cell>
          <cell r="F1756" t="str">
            <v>h</v>
          </cell>
        </row>
        <row r="1757">
          <cell r="B1757" t="str">
            <v>15.1.507</v>
          </cell>
          <cell r="D1757" t="str">
            <v>72.44.01.01</v>
          </cell>
          <cell r="E1757" t="str">
            <v>ROCAD.MAN.GAS. C-A</v>
          </cell>
          <cell r="F1757" t="str">
            <v>h</v>
          </cell>
        </row>
        <row r="1758">
          <cell r="B1758" t="str">
            <v>15.1.508</v>
          </cell>
          <cell r="D1758" t="str">
            <v>72.44.01.02</v>
          </cell>
          <cell r="E1758" t="str">
            <v>ROCAD.MAN.GAS. C-B</v>
          </cell>
          <cell r="F1758" t="str">
            <v>h</v>
          </cell>
        </row>
        <row r="1759">
          <cell r="B1759" t="str">
            <v>15.1.509</v>
          </cell>
          <cell r="D1759" t="str">
            <v>72.44.01.03</v>
          </cell>
          <cell r="E1759" t="str">
            <v>ROCAD.MAN.GAS. C-C</v>
          </cell>
          <cell r="F1759" t="str">
            <v>h</v>
          </cell>
        </row>
        <row r="1760">
          <cell r="B1760" t="str">
            <v>15.1.510</v>
          </cell>
          <cell r="D1760" t="str">
            <v>72.44.01.04</v>
          </cell>
          <cell r="E1760" t="str">
            <v>ROCAD.MAN.GAS. C-D</v>
          </cell>
          <cell r="F1760" t="str">
            <v>h</v>
          </cell>
        </row>
        <row r="1761">
          <cell r="B1761" t="str">
            <v>15.1.511</v>
          </cell>
          <cell r="D1761" t="str">
            <v>72.44.02.01</v>
          </cell>
          <cell r="E1761" t="str">
            <v>ROCAD.MAN.ELETR. C-A</v>
          </cell>
          <cell r="F1761" t="str">
            <v>h</v>
          </cell>
        </row>
        <row r="1762">
          <cell r="B1762" t="str">
            <v>15.1.512</v>
          </cell>
          <cell r="D1762" t="str">
            <v>72.44.02.02</v>
          </cell>
          <cell r="E1762" t="str">
            <v>ROCAD.MAN.ELETR. C-B</v>
          </cell>
          <cell r="F1762" t="str">
            <v>h</v>
          </cell>
        </row>
        <row r="1763">
          <cell r="B1763" t="str">
            <v>15.1.513</v>
          </cell>
          <cell r="D1763" t="str">
            <v>72.44.02.03</v>
          </cell>
          <cell r="E1763" t="str">
            <v>ROCAD.MAN.ELETR. C-C</v>
          </cell>
          <cell r="F1763" t="str">
            <v>h</v>
          </cell>
        </row>
        <row r="1764">
          <cell r="B1764" t="str">
            <v>15.1.514</v>
          </cell>
          <cell r="D1764" t="str">
            <v>72.44.02.04</v>
          </cell>
          <cell r="E1764" t="str">
            <v>ROCAD.MAN.ELETR. C-D</v>
          </cell>
          <cell r="F1764" t="str">
            <v>h</v>
          </cell>
        </row>
        <row r="1765">
          <cell r="B1765" t="str">
            <v>15.1.515</v>
          </cell>
          <cell r="D1765" t="str">
            <v>72.44.03.01</v>
          </cell>
          <cell r="E1765" t="str">
            <v>ROCAD. REBOC. C-A</v>
          </cell>
          <cell r="F1765" t="str">
            <v>h</v>
          </cell>
        </row>
        <row r="1766">
          <cell r="B1766" t="str">
            <v>15.1.516</v>
          </cell>
          <cell r="D1766" t="str">
            <v>72.44.03.02</v>
          </cell>
          <cell r="E1766" t="str">
            <v>ROCAD. REBOC. C-B</v>
          </cell>
          <cell r="F1766" t="str">
            <v>h</v>
          </cell>
        </row>
        <row r="1767">
          <cell r="B1767" t="str">
            <v>15.1.517</v>
          </cell>
          <cell r="D1767" t="str">
            <v>72.44.03.03</v>
          </cell>
          <cell r="E1767" t="str">
            <v>ROCAD. REBOC. C-C</v>
          </cell>
          <cell r="F1767" t="str">
            <v>h</v>
          </cell>
        </row>
        <row r="1768">
          <cell r="B1768" t="str">
            <v>15.1.518</v>
          </cell>
          <cell r="D1768" t="str">
            <v>72.44.03.04</v>
          </cell>
          <cell r="E1768" t="str">
            <v>ROCAD. REBOC. C-D</v>
          </cell>
          <cell r="F1768" t="str">
            <v>h</v>
          </cell>
        </row>
        <row r="1769">
          <cell r="B1769" t="str">
            <v>15.1.519</v>
          </cell>
          <cell r="D1769" t="str">
            <v>72.45.01.01</v>
          </cell>
          <cell r="E1769" t="str">
            <v>ROLO COMPACT.7T C-A</v>
          </cell>
          <cell r="F1769" t="str">
            <v>h</v>
          </cell>
        </row>
        <row r="1770">
          <cell r="B1770" t="str">
            <v>15.1.520</v>
          </cell>
          <cell r="D1770" t="str">
            <v>72.45.01.02</v>
          </cell>
          <cell r="E1770" t="str">
            <v>ROLO COMPACT.7T C-B</v>
          </cell>
          <cell r="F1770" t="str">
            <v>h</v>
          </cell>
        </row>
        <row r="1771">
          <cell r="B1771" t="str">
            <v>15.1.521</v>
          </cell>
          <cell r="D1771" t="str">
            <v>72.45.01.03</v>
          </cell>
          <cell r="E1771" t="str">
            <v xml:space="preserve">ROLO COMPACT.7T C-C </v>
          </cell>
          <cell r="F1771" t="str">
            <v>h</v>
          </cell>
        </row>
        <row r="1772">
          <cell r="B1772" t="str">
            <v>15.1.522</v>
          </cell>
          <cell r="D1772" t="str">
            <v>72.45.01.04</v>
          </cell>
          <cell r="E1772" t="str">
            <v>ROLO COMPACT.7T C-D</v>
          </cell>
          <cell r="F1772" t="str">
            <v>h</v>
          </cell>
        </row>
        <row r="1773">
          <cell r="B1773" t="str">
            <v>15.1.523</v>
          </cell>
          <cell r="D1773" t="str">
            <v>72.45.02.01</v>
          </cell>
          <cell r="E1773" t="str">
            <v>ROLO COMPACT.7,7T C-A</v>
          </cell>
          <cell r="F1773" t="str">
            <v>h</v>
          </cell>
        </row>
        <row r="1774">
          <cell r="B1774" t="str">
            <v>15.1.524</v>
          </cell>
          <cell r="D1774" t="str">
            <v>72.45.02.02</v>
          </cell>
          <cell r="E1774" t="str">
            <v>ROLO COMPACT.7,7T C-B</v>
          </cell>
          <cell r="F1774" t="str">
            <v>h</v>
          </cell>
        </row>
        <row r="1775">
          <cell r="B1775" t="str">
            <v>15.1.525</v>
          </cell>
          <cell r="D1775" t="str">
            <v>72.45.02.03</v>
          </cell>
          <cell r="E1775" t="str">
            <v xml:space="preserve">ROLO COMPACT.7,7T C-C </v>
          </cell>
          <cell r="F1775" t="str">
            <v>h</v>
          </cell>
        </row>
        <row r="1776">
          <cell r="B1776" t="str">
            <v>15.1.526</v>
          </cell>
          <cell r="D1776" t="str">
            <v>72.45.02.04</v>
          </cell>
          <cell r="E1776" t="str">
            <v>ROLO COMPACT.7,7T C-D</v>
          </cell>
          <cell r="F1776" t="str">
            <v>h</v>
          </cell>
        </row>
        <row r="1777">
          <cell r="B1777" t="str">
            <v>15.1.527</v>
          </cell>
          <cell r="D1777" t="str">
            <v>72.45.03.01</v>
          </cell>
          <cell r="E1777" t="str">
            <v>ROLO COMPACT.10T C-A</v>
          </cell>
          <cell r="F1777" t="str">
            <v>h</v>
          </cell>
        </row>
        <row r="1778">
          <cell r="B1778" t="str">
            <v>15.1.528</v>
          </cell>
          <cell r="D1778" t="str">
            <v>72.45.03.02</v>
          </cell>
          <cell r="E1778" t="str">
            <v>ROLO COMPACT.10T C-B</v>
          </cell>
          <cell r="F1778" t="str">
            <v>h</v>
          </cell>
        </row>
        <row r="1779">
          <cell r="B1779" t="str">
            <v>15.1.529</v>
          </cell>
          <cell r="D1779" t="str">
            <v>72.45.03.03</v>
          </cell>
          <cell r="E1779" t="str">
            <v>ROLO COMPACT.10T C-C</v>
          </cell>
          <cell r="F1779" t="str">
            <v>h</v>
          </cell>
        </row>
        <row r="1780">
          <cell r="B1780" t="str">
            <v>15.1.530</v>
          </cell>
          <cell r="D1780" t="str">
            <v>72.45.03.04</v>
          </cell>
          <cell r="E1780" t="str">
            <v>ROLO COMPACT.10T C-D</v>
          </cell>
          <cell r="F1780" t="str">
            <v>h</v>
          </cell>
        </row>
        <row r="1781">
          <cell r="B1781" t="str">
            <v>15.1.531</v>
          </cell>
          <cell r="D1781" t="str">
            <v>72.45.04.01</v>
          </cell>
          <cell r="E1781" t="str">
            <v>ROLO COMPAC.11,3T C-A</v>
          </cell>
          <cell r="F1781" t="str">
            <v>h</v>
          </cell>
        </row>
        <row r="1782">
          <cell r="B1782" t="str">
            <v>15.1.532</v>
          </cell>
          <cell r="D1782" t="str">
            <v>72.45.04.02</v>
          </cell>
          <cell r="E1782" t="str">
            <v>ROLO COMPAC.11,3T C-B</v>
          </cell>
          <cell r="F1782" t="str">
            <v>h</v>
          </cell>
        </row>
        <row r="1783">
          <cell r="B1783" t="str">
            <v>15.1.533</v>
          </cell>
          <cell r="D1783" t="str">
            <v>72.45.04.03</v>
          </cell>
          <cell r="E1783" t="str">
            <v>ROLO COMPAC.11,3T C-C</v>
          </cell>
          <cell r="F1783" t="str">
            <v>h</v>
          </cell>
        </row>
        <row r="1784">
          <cell r="B1784" t="str">
            <v>15.1.534</v>
          </cell>
          <cell r="D1784" t="str">
            <v>72.45.04.04</v>
          </cell>
          <cell r="E1784" t="str">
            <v>ROLO COMPAC.11,3T C-D</v>
          </cell>
          <cell r="F1784" t="str">
            <v>h</v>
          </cell>
        </row>
        <row r="1785">
          <cell r="B1785" t="str">
            <v>15.1.535</v>
          </cell>
          <cell r="D1785" t="str">
            <v>72.45.05.01</v>
          </cell>
          <cell r="E1785" t="str">
            <v>ROLO COMPAC.15,5T C-A</v>
          </cell>
          <cell r="F1785" t="str">
            <v>h</v>
          </cell>
        </row>
        <row r="1786">
          <cell r="B1786" t="str">
            <v>15.1.536</v>
          </cell>
          <cell r="D1786" t="str">
            <v>72.45.05.02</v>
          </cell>
          <cell r="E1786" t="str">
            <v>ROLO COMPAC.15,5T C-B</v>
          </cell>
          <cell r="F1786" t="str">
            <v>h</v>
          </cell>
        </row>
        <row r="1787">
          <cell r="B1787" t="str">
            <v>15.1.537</v>
          </cell>
          <cell r="D1787" t="str">
            <v>72.45.05.03</v>
          </cell>
          <cell r="E1787" t="str">
            <v>ROLO COMPAC.15,5T C-C</v>
          </cell>
          <cell r="F1787" t="str">
            <v>h</v>
          </cell>
        </row>
        <row r="1788">
          <cell r="B1788" t="str">
            <v>15.1.538</v>
          </cell>
          <cell r="D1788" t="str">
            <v>72.45.05.04</v>
          </cell>
          <cell r="E1788" t="str">
            <v>ROLO COMPAC.15,5T C-D</v>
          </cell>
          <cell r="F1788" t="str">
            <v>h</v>
          </cell>
        </row>
        <row r="1789">
          <cell r="B1789" t="str">
            <v>15.1.539</v>
          </cell>
          <cell r="D1789" t="str">
            <v>72.45.06.01</v>
          </cell>
          <cell r="E1789" t="str">
            <v>ROLO COMP.PE15,5T C-A</v>
          </cell>
          <cell r="F1789" t="str">
            <v>h</v>
          </cell>
        </row>
        <row r="1790">
          <cell r="B1790" t="str">
            <v>15.1.540</v>
          </cell>
          <cell r="D1790" t="str">
            <v>72.45.06.02</v>
          </cell>
          <cell r="E1790" t="str">
            <v>ROLO COMP.PE15,5T C-B</v>
          </cell>
          <cell r="F1790" t="str">
            <v>h</v>
          </cell>
        </row>
        <row r="1791">
          <cell r="B1791" t="str">
            <v>15.1.541</v>
          </cell>
          <cell r="D1791" t="str">
            <v>72.45.06.03</v>
          </cell>
          <cell r="E1791" t="str">
            <v>ROLO COMP.PE15,5T C-C</v>
          </cell>
          <cell r="F1791" t="str">
            <v>h</v>
          </cell>
        </row>
        <row r="1792">
          <cell r="B1792" t="str">
            <v>15.1.542</v>
          </cell>
          <cell r="D1792" t="str">
            <v>72.45.06.04</v>
          </cell>
          <cell r="E1792" t="str">
            <v>ROLO COMP.PE15,5T C-D</v>
          </cell>
          <cell r="F1792" t="str">
            <v>h</v>
          </cell>
        </row>
        <row r="1793">
          <cell r="B1793" t="str">
            <v>15.1.543</v>
          </cell>
          <cell r="D1793" t="str">
            <v>72.46.01.01</v>
          </cell>
          <cell r="E1793" t="str">
            <v>ROLO COMP.ASF.7,2 C-A</v>
          </cell>
          <cell r="F1793" t="str">
            <v>h</v>
          </cell>
        </row>
        <row r="1794">
          <cell r="B1794" t="str">
            <v>15.1.544</v>
          </cell>
          <cell r="D1794" t="str">
            <v>72.46.01.02</v>
          </cell>
          <cell r="E1794" t="str">
            <v>ROLO COMP.ASF.7,2 C-B</v>
          </cell>
          <cell r="F1794" t="str">
            <v>h</v>
          </cell>
        </row>
        <row r="1795">
          <cell r="B1795" t="str">
            <v>15.1.545</v>
          </cell>
          <cell r="D1795" t="str">
            <v>72.46.01.03</v>
          </cell>
          <cell r="E1795" t="str">
            <v>ROLO COMP.ASF.7,2 C-C</v>
          </cell>
          <cell r="F1795" t="str">
            <v>h</v>
          </cell>
        </row>
        <row r="1796">
          <cell r="B1796" t="str">
            <v>15.1.546</v>
          </cell>
          <cell r="D1796" t="str">
            <v>72.46.01.04</v>
          </cell>
          <cell r="E1796" t="str">
            <v>ROLO COMP.ASF.7,2 C-D</v>
          </cell>
          <cell r="F1796" t="str">
            <v>h</v>
          </cell>
        </row>
        <row r="1797">
          <cell r="B1797" t="str">
            <v>15.1.547</v>
          </cell>
          <cell r="D1797" t="str">
            <v>72.46.02.01</v>
          </cell>
          <cell r="E1797" t="str">
            <v>ROLO COM.ASF.10,2 C-A</v>
          </cell>
          <cell r="F1797" t="str">
            <v>h</v>
          </cell>
        </row>
        <row r="1798">
          <cell r="B1798" t="str">
            <v>15.1.548</v>
          </cell>
          <cell r="D1798" t="str">
            <v>72.46.02.02</v>
          </cell>
          <cell r="E1798" t="str">
            <v>ROLO COM.ASF.10,2 C-B</v>
          </cell>
          <cell r="F1798" t="str">
            <v>h</v>
          </cell>
        </row>
        <row r="1799">
          <cell r="B1799" t="str">
            <v>15.1.549</v>
          </cell>
          <cell r="D1799" t="str">
            <v>72.46.02.03</v>
          </cell>
          <cell r="E1799" t="str">
            <v>ROLO COM.ASF.10,2 C-C</v>
          </cell>
          <cell r="F1799" t="str">
            <v>h</v>
          </cell>
        </row>
        <row r="1800">
          <cell r="B1800" t="str">
            <v>15.1.550</v>
          </cell>
          <cell r="D1800" t="str">
            <v>72.46.02.04</v>
          </cell>
          <cell r="E1800" t="str">
            <v>ROLO COM.ASF.10,2 C-D</v>
          </cell>
          <cell r="F1800" t="str">
            <v>h</v>
          </cell>
        </row>
        <row r="1801">
          <cell r="B1801" t="str">
            <v>15.1.551</v>
          </cell>
          <cell r="D1801" t="str">
            <v>72.47.01.01</v>
          </cell>
          <cell r="E1801" t="str">
            <v>ROLO COM.TAN.2,3 C-A</v>
          </cell>
          <cell r="F1801" t="str">
            <v>h</v>
          </cell>
        </row>
        <row r="1802">
          <cell r="B1802" t="str">
            <v>15.1.552</v>
          </cell>
          <cell r="D1802" t="str">
            <v>72.47.01.02</v>
          </cell>
          <cell r="E1802" t="str">
            <v>ROLO COM.TAN.2,3 C-B</v>
          </cell>
          <cell r="F1802" t="str">
            <v>h</v>
          </cell>
        </row>
        <row r="1803">
          <cell r="B1803" t="str">
            <v>15.1.553</v>
          </cell>
          <cell r="D1803" t="str">
            <v>72.47.01.03</v>
          </cell>
          <cell r="E1803" t="str">
            <v>ROLO COM.TAN.2,3 C-C</v>
          </cell>
          <cell r="F1803" t="str">
            <v>h</v>
          </cell>
        </row>
        <row r="1804">
          <cell r="B1804" t="str">
            <v>15.1.554</v>
          </cell>
          <cell r="D1804" t="str">
            <v>72.47.01.04</v>
          </cell>
          <cell r="E1804" t="str">
            <v>ROLO COM.TAN.2,3 C-D</v>
          </cell>
          <cell r="F1804" t="str">
            <v>h</v>
          </cell>
        </row>
        <row r="1805">
          <cell r="B1805" t="str">
            <v>15.1.555</v>
          </cell>
          <cell r="D1805" t="str">
            <v>72.47.02.01</v>
          </cell>
          <cell r="E1805" t="str">
            <v>ROLO COMP.TAN.7T C-A</v>
          </cell>
          <cell r="F1805" t="str">
            <v>h</v>
          </cell>
        </row>
        <row r="1806">
          <cell r="B1806" t="str">
            <v>15.1.556</v>
          </cell>
          <cell r="D1806" t="str">
            <v>72.47.02.02</v>
          </cell>
          <cell r="E1806" t="str">
            <v>ROLO COMP.TAN.7T C-B</v>
          </cell>
          <cell r="F1806" t="str">
            <v>h</v>
          </cell>
        </row>
        <row r="1807">
          <cell r="B1807" t="str">
            <v>15.1.557</v>
          </cell>
          <cell r="D1807" t="str">
            <v>72.47.02.03</v>
          </cell>
          <cell r="E1807" t="str">
            <v>ROLO COMP.TAN.7T C-C</v>
          </cell>
          <cell r="F1807" t="str">
            <v>h</v>
          </cell>
        </row>
        <row r="1808">
          <cell r="B1808" t="str">
            <v>15.1.558</v>
          </cell>
          <cell r="D1808" t="str">
            <v>72.47.02.04</v>
          </cell>
          <cell r="E1808" t="str">
            <v>ROLO COMP.TAN.7T C-D</v>
          </cell>
          <cell r="F1808" t="str">
            <v>h</v>
          </cell>
        </row>
        <row r="1809">
          <cell r="B1809" t="str">
            <v>15.1.559</v>
          </cell>
          <cell r="D1809" t="str">
            <v>72.47.03.01</v>
          </cell>
          <cell r="E1809" t="str">
            <v>ROLO COMP.TAN.12T C-A</v>
          </cell>
          <cell r="F1809" t="str">
            <v>h</v>
          </cell>
        </row>
        <row r="1810">
          <cell r="B1810" t="str">
            <v>15.1.560</v>
          </cell>
          <cell r="D1810" t="str">
            <v>72.47.03.02</v>
          </cell>
          <cell r="E1810" t="str">
            <v>ROLO COMP.TAN.12T C-B</v>
          </cell>
          <cell r="F1810" t="str">
            <v>h</v>
          </cell>
        </row>
        <row r="1811">
          <cell r="B1811" t="str">
            <v>15.1.561</v>
          </cell>
          <cell r="D1811" t="str">
            <v>72.47.03.03</v>
          </cell>
          <cell r="E1811" t="str">
            <v>ROLO COMP.TAN.12T C-C</v>
          </cell>
          <cell r="F1811" t="str">
            <v>h</v>
          </cell>
        </row>
        <row r="1812">
          <cell r="B1812" t="str">
            <v>15.1.562</v>
          </cell>
          <cell r="D1812" t="str">
            <v>72.47.03.04</v>
          </cell>
          <cell r="E1812" t="str">
            <v>ROLO COMP.TAN.12T C-D</v>
          </cell>
          <cell r="F1812" t="str">
            <v>h</v>
          </cell>
        </row>
        <row r="1813">
          <cell r="B1813" t="str">
            <v>15.1.563</v>
          </cell>
          <cell r="D1813" t="str">
            <v>72.48.01.01</v>
          </cell>
          <cell r="E1813" t="str">
            <v>ROLO COM.P.A.12,5 C-A</v>
          </cell>
          <cell r="F1813" t="str">
            <v>h</v>
          </cell>
        </row>
        <row r="1814">
          <cell r="B1814" t="str">
            <v>15.1.564</v>
          </cell>
          <cell r="D1814" t="str">
            <v>72.48.01.02</v>
          </cell>
          <cell r="E1814" t="str">
            <v>ROLO COM.P.A.12,5 C-B</v>
          </cell>
          <cell r="F1814" t="str">
            <v>h</v>
          </cell>
        </row>
        <row r="1815">
          <cell r="B1815" t="str">
            <v>15.1.565</v>
          </cell>
          <cell r="D1815" t="str">
            <v>72.48.01.03</v>
          </cell>
          <cell r="E1815" t="str">
            <v>ROLO COM.P.A.12,5 C-C</v>
          </cell>
          <cell r="F1815" t="str">
            <v>h</v>
          </cell>
        </row>
        <row r="1816">
          <cell r="B1816" t="str">
            <v>15.1.566</v>
          </cell>
          <cell r="D1816" t="str">
            <v>72.48.01.04</v>
          </cell>
          <cell r="E1816" t="str">
            <v>ROLO COM.P.A.12,5 C-D</v>
          </cell>
          <cell r="F1816" t="str">
            <v>h</v>
          </cell>
        </row>
        <row r="1817">
          <cell r="B1817" t="str">
            <v>15.1.567</v>
          </cell>
          <cell r="D1817" t="str">
            <v>72.48.02.01</v>
          </cell>
          <cell r="E1817" t="str">
            <v>ROLO COM.P.A.27T C-A</v>
          </cell>
          <cell r="F1817" t="str">
            <v>h</v>
          </cell>
        </row>
        <row r="1818">
          <cell r="B1818" t="str">
            <v>15.1.568</v>
          </cell>
          <cell r="D1818" t="str">
            <v>72.48.02.02</v>
          </cell>
          <cell r="E1818" t="str">
            <v>ROLO COM.P.A.27T C-B</v>
          </cell>
          <cell r="F1818" t="str">
            <v>h</v>
          </cell>
        </row>
        <row r="1819">
          <cell r="B1819" t="str">
            <v>15.1.569</v>
          </cell>
          <cell r="D1819" t="str">
            <v>72.48.02.03</v>
          </cell>
          <cell r="E1819" t="str">
            <v>ROLO COM.P.A.27T C-C</v>
          </cell>
          <cell r="F1819" t="str">
            <v>h</v>
          </cell>
        </row>
        <row r="1820">
          <cell r="B1820" t="str">
            <v>15.1.570</v>
          </cell>
          <cell r="D1820" t="str">
            <v>72.48.02.04</v>
          </cell>
          <cell r="E1820" t="str">
            <v>ROLO COM.P.A.27T C-D</v>
          </cell>
          <cell r="F1820" t="str">
            <v>h</v>
          </cell>
        </row>
        <row r="1821">
          <cell r="B1821" t="str">
            <v>15.1.571</v>
          </cell>
          <cell r="D1821" t="str">
            <v>72.49.01.01</v>
          </cell>
          <cell r="E1821" t="str">
            <v>TRAT.AGR.3,7TON C-A</v>
          </cell>
          <cell r="F1821" t="str">
            <v>h</v>
          </cell>
        </row>
        <row r="1822">
          <cell r="B1822" t="str">
            <v>15.1.572</v>
          </cell>
          <cell r="D1822" t="str">
            <v>72.49.01.02</v>
          </cell>
          <cell r="E1822" t="str">
            <v>TRAT.AGR.3,7TON C-B</v>
          </cell>
          <cell r="F1822" t="str">
            <v>h</v>
          </cell>
        </row>
        <row r="1823">
          <cell r="B1823" t="str">
            <v>15.1.573</v>
          </cell>
          <cell r="D1823" t="str">
            <v>72.49.01.03</v>
          </cell>
          <cell r="E1823" t="str">
            <v>TRAT.AGR.3,7TON C-C</v>
          </cell>
          <cell r="F1823" t="str">
            <v>h</v>
          </cell>
        </row>
        <row r="1824">
          <cell r="B1824" t="str">
            <v>15.1.574</v>
          </cell>
          <cell r="D1824" t="str">
            <v>72.49.01.04</v>
          </cell>
          <cell r="E1824" t="str">
            <v>TRAT.AGR.3,7TON C-D</v>
          </cell>
          <cell r="F1824" t="str">
            <v>h</v>
          </cell>
        </row>
        <row r="1825">
          <cell r="B1825" t="str">
            <v>15.1.575</v>
          </cell>
          <cell r="D1825" t="str">
            <v>72.49.02.01</v>
          </cell>
          <cell r="E1825" t="str">
            <v>TRAT.AGR.5TON C-A</v>
          </cell>
          <cell r="F1825" t="str">
            <v>h</v>
          </cell>
        </row>
        <row r="1826">
          <cell r="B1826" t="str">
            <v>15.1.576</v>
          </cell>
          <cell r="D1826" t="str">
            <v>72.49.02.02</v>
          </cell>
          <cell r="E1826" t="str">
            <v>TRAT.AGR.5TON C-B</v>
          </cell>
          <cell r="F1826" t="str">
            <v>h</v>
          </cell>
        </row>
        <row r="1827">
          <cell r="B1827" t="str">
            <v>15.1.577</v>
          </cell>
          <cell r="D1827" t="str">
            <v>72.49.02.03</v>
          </cell>
          <cell r="E1827" t="str">
            <v>TRAT.AGR.5TON C-C</v>
          </cell>
          <cell r="F1827" t="str">
            <v>h</v>
          </cell>
        </row>
        <row r="1828">
          <cell r="B1828" t="str">
            <v>15.1.578</v>
          </cell>
          <cell r="D1828" t="str">
            <v>72.49.02.04</v>
          </cell>
          <cell r="E1828" t="str">
            <v>TRAT.AGR.5TON C-D</v>
          </cell>
          <cell r="F1828" t="str">
            <v>h</v>
          </cell>
        </row>
        <row r="1829">
          <cell r="B1829" t="str">
            <v>15.1.579</v>
          </cell>
          <cell r="D1829" t="str">
            <v>72.49.03.01</v>
          </cell>
          <cell r="E1829" t="str">
            <v>MICRO TRAT.2,2T C-A</v>
          </cell>
          <cell r="F1829" t="str">
            <v>h</v>
          </cell>
        </row>
        <row r="1830">
          <cell r="B1830" t="str">
            <v>15.1.580</v>
          </cell>
          <cell r="D1830" t="str">
            <v>72.49.03.02</v>
          </cell>
          <cell r="E1830" t="str">
            <v>MICRO TRAT.2,2T C-B</v>
          </cell>
          <cell r="F1830" t="str">
            <v>h</v>
          </cell>
        </row>
        <row r="1831">
          <cell r="B1831" t="str">
            <v>15.1.581</v>
          </cell>
          <cell r="D1831" t="str">
            <v>72.49.03.03</v>
          </cell>
          <cell r="E1831" t="str">
            <v>MICRO TRAT.2,2T C-C</v>
          </cell>
          <cell r="F1831" t="str">
            <v>h</v>
          </cell>
        </row>
        <row r="1832">
          <cell r="B1832" t="str">
            <v>15.1.582</v>
          </cell>
          <cell r="D1832" t="str">
            <v>72.49.03.04</v>
          </cell>
          <cell r="E1832" t="str">
            <v>MICRO TRAT.2,2T C-D</v>
          </cell>
          <cell r="F1832" t="str">
            <v>h</v>
          </cell>
        </row>
        <row r="1833">
          <cell r="B1833" t="str">
            <v>15.1.583</v>
          </cell>
          <cell r="D1833" t="str">
            <v>72.49.04.01</v>
          </cell>
          <cell r="E1833" t="str">
            <v>TRAT.TRIT.VEG.5T C-A</v>
          </cell>
          <cell r="F1833" t="str">
            <v>h</v>
          </cell>
        </row>
        <row r="1834">
          <cell r="B1834" t="str">
            <v>15.1.584</v>
          </cell>
          <cell r="D1834" t="str">
            <v>72.49.04.02</v>
          </cell>
          <cell r="E1834" t="str">
            <v>TRAT.TRIT.VEG.5T C-B</v>
          </cell>
          <cell r="F1834" t="str">
            <v>h</v>
          </cell>
        </row>
        <row r="1835">
          <cell r="B1835" t="str">
            <v>15.1.585</v>
          </cell>
          <cell r="D1835" t="str">
            <v>72.49.04.03</v>
          </cell>
          <cell r="E1835" t="str">
            <v>TRAT.TRIT.VEG.5T C-C</v>
          </cell>
          <cell r="F1835" t="str">
            <v>h</v>
          </cell>
        </row>
        <row r="1836">
          <cell r="B1836" t="str">
            <v>15.1.586</v>
          </cell>
          <cell r="D1836" t="str">
            <v>72.49.04.04</v>
          </cell>
          <cell r="E1836" t="str">
            <v>TRAT.TRIT.VEG.5T C-D</v>
          </cell>
          <cell r="F1836" t="str">
            <v>h</v>
          </cell>
        </row>
        <row r="1837">
          <cell r="B1837" t="str">
            <v>15.1.587</v>
          </cell>
          <cell r="D1837" t="str">
            <v>72.49.05.01</v>
          </cell>
          <cell r="E1837" t="str">
            <v>TRAT.AGR.PULV.5T C-A</v>
          </cell>
          <cell r="F1837" t="str">
            <v>h</v>
          </cell>
        </row>
        <row r="1838">
          <cell r="B1838" t="str">
            <v>15.1.588</v>
          </cell>
          <cell r="D1838" t="str">
            <v>72.49.05.02</v>
          </cell>
          <cell r="E1838" t="str">
            <v>TRAT.AGR.PULV.5T C-B</v>
          </cell>
          <cell r="F1838" t="str">
            <v>h</v>
          </cell>
        </row>
        <row r="1839">
          <cell r="B1839" t="str">
            <v>15.1.589</v>
          </cell>
          <cell r="D1839" t="str">
            <v>72.49.05.03</v>
          </cell>
          <cell r="E1839" t="str">
            <v>TRAT.AGR.PULV.5T C-C</v>
          </cell>
          <cell r="F1839" t="str">
            <v>h</v>
          </cell>
        </row>
        <row r="1840">
          <cell r="B1840" t="str">
            <v>15.1.590</v>
          </cell>
          <cell r="D1840" t="str">
            <v>72.49.05.04</v>
          </cell>
          <cell r="E1840" t="str">
            <v>TRAT.AGR.PULV.5T C-D</v>
          </cell>
          <cell r="F1840" t="str">
            <v>h</v>
          </cell>
        </row>
        <row r="1841">
          <cell r="B1841" t="str">
            <v>15.1.591</v>
          </cell>
          <cell r="D1841" t="str">
            <v>72.50.01.01</v>
          </cell>
          <cell r="E1841" t="str">
            <v>TRAT.EST.L.1,93M3 C-A</v>
          </cell>
          <cell r="F1841" t="str">
            <v>h</v>
          </cell>
        </row>
        <row r="1842">
          <cell r="B1842" t="str">
            <v>15.1.592</v>
          </cell>
          <cell r="D1842" t="str">
            <v>72.50.01.02</v>
          </cell>
          <cell r="E1842" t="str">
            <v>TRAT.EST.L.1,93M3 C-B</v>
          </cell>
          <cell r="F1842" t="str">
            <v>h</v>
          </cell>
        </row>
        <row r="1843">
          <cell r="B1843" t="str">
            <v>15.1.593</v>
          </cell>
          <cell r="D1843" t="str">
            <v>72.50.01.03</v>
          </cell>
          <cell r="E1843" t="str">
            <v>TRAT.EST.L.1,93M3 C-C</v>
          </cell>
          <cell r="F1843" t="str">
            <v>h</v>
          </cell>
        </row>
        <row r="1844">
          <cell r="B1844" t="str">
            <v>15.1.594</v>
          </cell>
          <cell r="D1844" t="str">
            <v>72.50.01.04</v>
          </cell>
          <cell r="E1844" t="str">
            <v>TRAT.EST.L.1,93M3 C-D</v>
          </cell>
          <cell r="F1844" t="str">
            <v>h</v>
          </cell>
        </row>
        <row r="1845">
          <cell r="B1845" t="str">
            <v>15.1.595</v>
          </cell>
          <cell r="D1845" t="str">
            <v>72.50.02.01</v>
          </cell>
          <cell r="E1845" t="str">
            <v>TRAT.EST.L.3,18M3 C-A</v>
          </cell>
          <cell r="F1845" t="str">
            <v>h</v>
          </cell>
        </row>
        <row r="1846">
          <cell r="B1846" t="str">
            <v>15.1.596</v>
          </cell>
          <cell r="D1846" t="str">
            <v>72.50.02.02</v>
          </cell>
          <cell r="E1846" t="str">
            <v>TRAT.EST.L.3,18M3 C-B</v>
          </cell>
          <cell r="F1846" t="str">
            <v>h</v>
          </cell>
        </row>
        <row r="1847">
          <cell r="B1847" t="str">
            <v>15.1.597</v>
          </cell>
          <cell r="D1847" t="str">
            <v>72.50.02.03</v>
          </cell>
          <cell r="E1847" t="str">
            <v>TRAT.EST.L.3,18M3 C-C</v>
          </cell>
          <cell r="F1847" t="str">
            <v>h</v>
          </cell>
        </row>
        <row r="1848">
          <cell r="B1848" t="str">
            <v>15.1.598</v>
          </cell>
          <cell r="D1848" t="str">
            <v>72.50.02.04</v>
          </cell>
          <cell r="E1848" t="str">
            <v>TRAT.EST.L.3,18M3 C-D</v>
          </cell>
          <cell r="F1848" t="str">
            <v>h</v>
          </cell>
        </row>
        <row r="1849">
          <cell r="B1849" t="str">
            <v>15.1.599</v>
          </cell>
          <cell r="D1849" t="str">
            <v>72.50.03.01</v>
          </cell>
          <cell r="E1849" t="str">
            <v>TRAT.EST.L.2,28M3 C-A</v>
          </cell>
          <cell r="F1849" t="str">
            <v>h</v>
          </cell>
        </row>
        <row r="1850">
          <cell r="B1850" t="str">
            <v>15.1.600</v>
          </cell>
          <cell r="D1850" t="str">
            <v>72.50.03.02</v>
          </cell>
          <cell r="E1850" t="str">
            <v>TRAT.EST.L.2,28M3 C-B</v>
          </cell>
          <cell r="F1850" t="str">
            <v>h</v>
          </cell>
        </row>
        <row r="1851">
          <cell r="B1851" t="str">
            <v>15.1.601</v>
          </cell>
          <cell r="D1851" t="str">
            <v>72.50.03.03</v>
          </cell>
          <cell r="E1851" t="str">
            <v>TRAT.EST.L.2,28M3 C-C</v>
          </cell>
          <cell r="F1851" t="str">
            <v>h</v>
          </cell>
        </row>
        <row r="1852">
          <cell r="B1852" t="str">
            <v>15.1.602</v>
          </cell>
          <cell r="D1852" t="str">
            <v>72.50.03.04</v>
          </cell>
          <cell r="E1852" t="str">
            <v>TRAT.EST.L.2,28M3 C-D</v>
          </cell>
          <cell r="F1852" t="str">
            <v>h</v>
          </cell>
        </row>
        <row r="1853">
          <cell r="B1853" t="str">
            <v>15.1.603</v>
          </cell>
          <cell r="D1853" t="str">
            <v>72.50.04.01</v>
          </cell>
          <cell r="E1853" t="str">
            <v xml:space="preserve">TRAT.EST.R.1,93M3 C-A </v>
          </cell>
          <cell r="F1853" t="str">
            <v>h</v>
          </cell>
        </row>
        <row r="1854">
          <cell r="B1854" t="str">
            <v>15.1.604</v>
          </cell>
          <cell r="D1854" t="str">
            <v xml:space="preserve">72.50.04.02 </v>
          </cell>
          <cell r="E1854" t="str">
            <v xml:space="preserve">TRAT.EST.R.1,93M3 C-B </v>
          </cell>
          <cell r="F1854" t="str">
            <v>h</v>
          </cell>
        </row>
        <row r="1855">
          <cell r="B1855" t="str">
            <v>15.1.605</v>
          </cell>
          <cell r="D1855" t="str">
            <v>72.50.04.03</v>
          </cell>
          <cell r="E1855" t="str">
            <v xml:space="preserve">TRAT.EST.R.1,93M3 C-C </v>
          </cell>
          <cell r="F1855" t="str">
            <v>h</v>
          </cell>
        </row>
        <row r="1856">
          <cell r="B1856" t="str">
            <v>15.1.606</v>
          </cell>
          <cell r="D1856" t="str">
            <v>72.50.04.04</v>
          </cell>
          <cell r="E1856" t="str">
            <v xml:space="preserve">TRAT.EST.R.1,93M3 C-D </v>
          </cell>
          <cell r="F1856" t="str">
            <v>h</v>
          </cell>
        </row>
        <row r="1857">
          <cell r="B1857" t="str">
            <v>15.1.607</v>
          </cell>
          <cell r="D1857" t="str">
            <v>72.50.05.01</v>
          </cell>
          <cell r="E1857" t="str">
            <v xml:space="preserve">TRAT.EST.R.2,28M3 C-A </v>
          </cell>
          <cell r="F1857" t="str">
            <v>h</v>
          </cell>
        </row>
        <row r="1858">
          <cell r="B1858" t="str">
            <v>15.1.608</v>
          </cell>
          <cell r="D1858" t="str">
            <v>72.50.05.02</v>
          </cell>
          <cell r="E1858" t="str">
            <v>TRAT.EST.R..2,28M3 C-B</v>
          </cell>
          <cell r="F1858" t="str">
            <v>h</v>
          </cell>
        </row>
        <row r="1859">
          <cell r="B1859" t="str">
            <v>15.1.609</v>
          </cell>
          <cell r="D1859" t="str">
            <v>72.50.05.03</v>
          </cell>
          <cell r="E1859" t="str">
            <v xml:space="preserve">TRAT.EST.R.2,28M3 C-C </v>
          </cell>
          <cell r="F1859" t="str">
            <v>h</v>
          </cell>
        </row>
        <row r="1860">
          <cell r="B1860" t="str">
            <v>15.1.610</v>
          </cell>
          <cell r="D1860" t="str">
            <v>72.50.05.04</v>
          </cell>
          <cell r="E1860" t="str">
            <v xml:space="preserve">TRAT.EST.R.2,28M3 C-D </v>
          </cell>
          <cell r="F1860" t="str">
            <v>h</v>
          </cell>
        </row>
        <row r="1861">
          <cell r="B1861" t="str">
            <v>15.1.611</v>
          </cell>
          <cell r="D1861" t="str">
            <v>72.50.06.01</v>
          </cell>
          <cell r="E1861" t="str">
            <v>TRAT.EST.R.3,18M3 C-A</v>
          </cell>
          <cell r="F1861" t="str">
            <v>h</v>
          </cell>
        </row>
        <row r="1862">
          <cell r="B1862" t="str">
            <v>15.1.612</v>
          </cell>
          <cell r="D1862" t="str">
            <v>72.50.06.02</v>
          </cell>
          <cell r="E1862" t="str">
            <v>TRAT.EST.R.3,18M3 C-B</v>
          </cell>
          <cell r="F1862" t="str">
            <v>h</v>
          </cell>
        </row>
        <row r="1863">
          <cell r="B1863" t="str">
            <v>15.1.613</v>
          </cell>
          <cell r="D1863" t="str">
            <v>72.50.06.03</v>
          </cell>
          <cell r="E1863" t="str">
            <v>TRAT.EST.R.3,18M3 C-C</v>
          </cell>
          <cell r="F1863" t="str">
            <v>h</v>
          </cell>
        </row>
        <row r="1864">
          <cell r="B1864" t="str">
            <v>15.1.614</v>
          </cell>
          <cell r="D1864" t="str">
            <v xml:space="preserve">72.50.06.04 </v>
          </cell>
          <cell r="E1864" t="str">
            <v xml:space="preserve">TRAT.EST.R.3,18M3 C-D </v>
          </cell>
          <cell r="F1864" t="str">
            <v>h</v>
          </cell>
        </row>
        <row r="1865">
          <cell r="B1865" t="str">
            <v>15.1.615</v>
          </cell>
          <cell r="D1865" t="str">
            <v xml:space="preserve">72.52.01.01 </v>
          </cell>
          <cell r="E1865" t="str">
            <v>US.CONC.200M3/H C-A</v>
          </cell>
          <cell r="F1865" t="str">
            <v>h</v>
          </cell>
        </row>
        <row r="1866">
          <cell r="B1866" t="str">
            <v>15.1.616</v>
          </cell>
          <cell r="D1866" t="str">
            <v>72.52.01.02</v>
          </cell>
          <cell r="E1866" t="str">
            <v>US.CONC.200M3/H C-B</v>
          </cell>
          <cell r="F1866" t="str">
            <v>h</v>
          </cell>
        </row>
        <row r="1867">
          <cell r="B1867" t="str">
            <v>15.1.617</v>
          </cell>
          <cell r="D1867" t="str">
            <v xml:space="preserve">72.52.01.03 </v>
          </cell>
          <cell r="E1867" t="str">
            <v>US.CONC.200M3/H C-C</v>
          </cell>
          <cell r="F1867" t="str">
            <v>h</v>
          </cell>
        </row>
        <row r="1868">
          <cell r="B1868" t="str">
            <v>15.1.618</v>
          </cell>
          <cell r="D1868" t="str">
            <v>72.52.01.04</v>
          </cell>
          <cell r="E1868" t="str">
            <v>US.CONC.200M3/H C-D</v>
          </cell>
          <cell r="F1868" t="str">
            <v>h</v>
          </cell>
        </row>
        <row r="1869">
          <cell r="B1869" t="str">
            <v>15.1.619</v>
          </cell>
          <cell r="D1869" t="str">
            <v>72.52.02.01</v>
          </cell>
          <cell r="E1869" t="str">
            <v>US.CONC.40M3/H C-A</v>
          </cell>
          <cell r="F1869" t="str">
            <v>h</v>
          </cell>
        </row>
        <row r="1870">
          <cell r="B1870" t="str">
            <v>15.1.620</v>
          </cell>
          <cell r="D1870" t="str">
            <v>72.52.02.02</v>
          </cell>
          <cell r="E1870" t="str">
            <v>US.CONC.40M3/H C-B</v>
          </cell>
          <cell r="F1870" t="str">
            <v>h</v>
          </cell>
        </row>
        <row r="1871">
          <cell r="B1871" t="str">
            <v>15.1.621</v>
          </cell>
          <cell r="D1871" t="str">
            <v>72.52.02.03</v>
          </cell>
          <cell r="E1871" t="str">
            <v>US.CONC.40M3/H C-C</v>
          </cell>
          <cell r="F1871" t="str">
            <v>h</v>
          </cell>
        </row>
        <row r="1872">
          <cell r="B1872" t="str">
            <v>15.1.622</v>
          </cell>
          <cell r="D1872" t="str">
            <v>72.52.02.04</v>
          </cell>
          <cell r="E1872" t="str">
            <v>US.CONC.40M3/H C-D</v>
          </cell>
          <cell r="F1872" t="str">
            <v>h</v>
          </cell>
        </row>
        <row r="1873">
          <cell r="B1873" t="str">
            <v>15.1.623</v>
          </cell>
          <cell r="D1873" t="str">
            <v>72.52.03.01</v>
          </cell>
          <cell r="E1873" t="str">
            <v>US.GRAV.Q.80T/H C-A</v>
          </cell>
          <cell r="F1873" t="str">
            <v>h</v>
          </cell>
        </row>
        <row r="1874">
          <cell r="B1874" t="str">
            <v>15.1.624</v>
          </cell>
          <cell r="D1874" t="str">
            <v>72.52.03.02</v>
          </cell>
          <cell r="E1874" t="str">
            <v>US.GRAV.Q.80T/H C-B</v>
          </cell>
          <cell r="F1874" t="str">
            <v>h</v>
          </cell>
        </row>
        <row r="1875">
          <cell r="B1875" t="str">
            <v>15.1.625</v>
          </cell>
          <cell r="D1875" t="str">
            <v xml:space="preserve">72.52.03.03 </v>
          </cell>
          <cell r="E1875" t="str">
            <v>US.GRAV.Q.80T/H C-C</v>
          </cell>
          <cell r="F1875" t="str">
            <v>h</v>
          </cell>
        </row>
        <row r="1876">
          <cell r="B1876" t="str">
            <v>15.1.626</v>
          </cell>
          <cell r="D1876" t="str">
            <v>72.52.03.04</v>
          </cell>
          <cell r="E1876" t="str">
            <v>US.GRAV.Q.80T/H C-D</v>
          </cell>
          <cell r="F1876" t="str">
            <v>h</v>
          </cell>
        </row>
        <row r="1877">
          <cell r="B1877" t="str">
            <v>15.1.627</v>
          </cell>
          <cell r="D1877" t="str">
            <v xml:space="preserve">72.52.04.01 </v>
          </cell>
          <cell r="E1877" t="str">
            <v>US.ASF.FR.150T/H C-A</v>
          </cell>
          <cell r="F1877" t="str">
            <v>h</v>
          </cell>
        </row>
        <row r="1878">
          <cell r="B1878" t="str">
            <v>15.1.628</v>
          </cell>
          <cell r="D1878" t="str">
            <v xml:space="preserve">72.52.04.02 </v>
          </cell>
          <cell r="E1878" t="str">
            <v>US.ASF.FR.150T/H C-B</v>
          </cell>
          <cell r="F1878" t="str">
            <v>h</v>
          </cell>
        </row>
        <row r="1879">
          <cell r="B1879" t="str">
            <v>15.1.629</v>
          </cell>
          <cell r="D1879" t="str">
            <v xml:space="preserve">72.52.04.03 </v>
          </cell>
          <cell r="E1879" t="str">
            <v>US.ASF.FR.150T/H C-C</v>
          </cell>
          <cell r="F1879" t="str">
            <v>h</v>
          </cell>
        </row>
        <row r="1880">
          <cell r="B1880" t="str">
            <v>15.1.630</v>
          </cell>
          <cell r="D1880" t="str">
            <v>72.52.04.04</v>
          </cell>
          <cell r="E1880" t="str">
            <v>US.ASF.FR.150T/H C-D</v>
          </cell>
          <cell r="F1880" t="str">
            <v>h</v>
          </cell>
        </row>
        <row r="1881">
          <cell r="B1881" t="str">
            <v>15.1.631</v>
          </cell>
          <cell r="D1881" t="str">
            <v xml:space="preserve">72.52.05.01 </v>
          </cell>
          <cell r="E1881" t="str">
            <v xml:space="preserve">US.SOLOS 400T/H C-A </v>
          </cell>
          <cell r="F1881" t="str">
            <v>h</v>
          </cell>
        </row>
        <row r="1882">
          <cell r="B1882" t="str">
            <v>15.1.632</v>
          </cell>
          <cell r="D1882" t="str">
            <v xml:space="preserve">72.52.05.02 </v>
          </cell>
          <cell r="E1882" t="str">
            <v>US.SOLOS 400T/H C-B</v>
          </cell>
          <cell r="F1882" t="str">
            <v>h</v>
          </cell>
        </row>
        <row r="1883">
          <cell r="B1883" t="str">
            <v>15.1.633</v>
          </cell>
          <cell r="D1883" t="str">
            <v>72.52.05.03</v>
          </cell>
          <cell r="E1883" t="str">
            <v xml:space="preserve">US.SOLOS 400T/H C-C </v>
          </cell>
          <cell r="F1883" t="str">
            <v>h</v>
          </cell>
        </row>
        <row r="1884">
          <cell r="B1884" t="str">
            <v>15.1.634</v>
          </cell>
          <cell r="D1884" t="str">
            <v xml:space="preserve">72.52.05.04 </v>
          </cell>
          <cell r="E1884" t="str">
            <v>US.SOLOS 400T/H C-D</v>
          </cell>
          <cell r="F1884" t="str">
            <v>h</v>
          </cell>
        </row>
        <row r="1885">
          <cell r="B1885" t="str">
            <v>15.1.635</v>
          </cell>
          <cell r="D1885" t="str">
            <v xml:space="preserve">72.53.01.01 </v>
          </cell>
          <cell r="E1885" t="str">
            <v>VIBR.IMER.ELETR.C-A</v>
          </cell>
          <cell r="F1885" t="str">
            <v>h</v>
          </cell>
        </row>
        <row r="1886">
          <cell r="B1886" t="str">
            <v>15.1.636</v>
          </cell>
          <cell r="D1886" t="str">
            <v xml:space="preserve">72.53.01.02 </v>
          </cell>
          <cell r="E1886" t="str">
            <v>VIBR.IMER.ELETR.C-B</v>
          </cell>
          <cell r="F1886" t="str">
            <v>h</v>
          </cell>
        </row>
        <row r="1887">
          <cell r="B1887" t="str">
            <v>15.1.637</v>
          </cell>
          <cell r="D1887" t="str">
            <v>72.53.01.03</v>
          </cell>
          <cell r="E1887" t="str">
            <v>VIBR.IMER.ELETR.C-C</v>
          </cell>
          <cell r="F1887" t="str">
            <v>h</v>
          </cell>
        </row>
        <row r="1888">
          <cell r="B1888" t="str">
            <v>15.1.638</v>
          </cell>
          <cell r="D1888" t="str">
            <v xml:space="preserve">72.53.01.04 </v>
          </cell>
          <cell r="E1888" t="str">
            <v>VIBR.IMER.ELETR.C-D</v>
          </cell>
          <cell r="F1888" t="str">
            <v>h</v>
          </cell>
        </row>
        <row r="1889">
          <cell r="B1889" t="str">
            <v>15.1.639</v>
          </cell>
          <cell r="D1889" t="str">
            <v xml:space="preserve">72.53.02.01 </v>
          </cell>
          <cell r="E1889" t="str">
            <v>VIBR.IMER.GAS. C-A</v>
          </cell>
          <cell r="F1889" t="str">
            <v>h</v>
          </cell>
        </row>
        <row r="1890">
          <cell r="B1890" t="str">
            <v>15.1.640</v>
          </cell>
          <cell r="D1890" t="str">
            <v>72.53.02.02</v>
          </cell>
          <cell r="E1890" t="str">
            <v>VIBR.IMER.GAS. C-B</v>
          </cell>
          <cell r="F1890" t="str">
            <v>h</v>
          </cell>
        </row>
        <row r="1891">
          <cell r="B1891" t="str">
            <v>15.1.641</v>
          </cell>
          <cell r="D1891" t="str">
            <v xml:space="preserve">72.53.02.03 </v>
          </cell>
          <cell r="E1891" t="str">
            <v xml:space="preserve">VIBR.IMER.GAS. C-C </v>
          </cell>
          <cell r="F1891" t="str">
            <v>h</v>
          </cell>
        </row>
        <row r="1892">
          <cell r="B1892" t="str">
            <v>15.1.642</v>
          </cell>
          <cell r="D1892" t="str">
            <v xml:space="preserve">72.53.02.04 </v>
          </cell>
          <cell r="E1892" t="str">
            <v>VIBR.IMER.GAS. C-D</v>
          </cell>
          <cell r="F1892" t="str">
            <v>h</v>
          </cell>
        </row>
        <row r="1893">
          <cell r="B1893" t="str">
            <v>15.1.643</v>
          </cell>
          <cell r="D1893" t="str">
            <v>72.54.01.01</v>
          </cell>
          <cell r="E1893" t="str">
            <v>VIB.AC.AS.400T/H C-A</v>
          </cell>
          <cell r="F1893" t="str">
            <v>h</v>
          </cell>
        </row>
        <row r="1894">
          <cell r="B1894" t="str">
            <v>15.1.644</v>
          </cell>
          <cell r="D1894" t="str">
            <v>72.54.01.02</v>
          </cell>
          <cell r="E1894" t="str">
            <v>VIB.AC.AS.400T/H C-B</v>
          </cell>
          <cell r="F1894" t="str">
            <v>h</v>
          </cell>
        </row>
        <row r="1895">
          <cell r="B1895" t="str">
            <v>15.1.645</v>
          </cell>
          <cell r="D1895" t="str">
            <v xml:space="preserve">72.54.01.03 </v>
          </cell>
          <cell r="E1895" t="str">
            <v>VIB.AC.AS.400T/H C-C</v>
          </cell>
          <cell r="F1895" t="str">
            <v>h</v>
          </cell>
        </row>
        <row r="1896">
          <cell r="B1896" t="str">
            <v>15.1.646</v>
          </cell>
          <cell r="D1896" t="str">
            <v>72.54.01.04</v>
          </cell>
          <cell r="E1896" t="str">
            <v>VIB.AC.AS.400T/H C-D</v>
          </cell>
          <cell r="F1896" t="str">
            <v>h</v>
          </cell>
        </row>
        <row r="1897">
          <cell r="B1897" t="str">
            <v>15.1.647</v>
          </cell>
          <cell r="D1897" t="str">
            <v>72.54.02.01</v>
          </cell>
          <cell r="E1897" t="str">
            <v>VIB.AC.AS.2838T/H C-A</v>
          </cell>
          <cell r="F1897" t="str">
            <v>h</v>
          </cell>
        </row>
        <row r="1898">
          <cell r="B1898" t="str">
            <v>15.1.648</v>
          </cell>
          <cell r="D1898" t="str">
            <v>72.54.02.02</v>
          </cell>
          <cell r="E1898" t="str">
            <v>VIB.AC.AS.2838T/H C-B</v>
          </cell>
          <cell r="F1898" t="str">
            <v>h</v>
          </cell>
        </row>
        <row r="1899">
          <cell r="B1899" t="str">
            <v>15.1.649</v>
          </cell>
          <cell r="D1899" t="str">
            <v xml:space="preserve">72.54.02.03 </v>
          </cell>
          <cell r="E1899" t="str">
            <v>VIB.AC.AS.2838T/H C-C</v>
          </cell>
          <cell r="F1899" t="str">
            <v>h</v>
          </cell>
        </row>
        <row r="1900">
          <cell r="B1900" t="str">
            <v>15.1.650</v>
          </cell>
          <cell r="D1900" t="str">
            <v xml:space="preserve">72.54.02.04 </v>
          </cell>
          <cell r="E1900" t="str">
            <v>VIB.AC.AS.2838T/H C-D</v>
          </cell>
          <cell r="F1900" t="str">
            <v>h</v>
          </cell>
        </row>
        <row r="1901">
          <cell r="B1901" t="str">
            <v>15.1.651</v>
          </cell>
          <cell r="D1901" t="str">
            <v xml:space="preserve">72.54.03.01 </v>
          </cell>
          <cell r="E1901" t="str">
            <v>VIB.AC.AS.500T/H C-A</v>
          </cell>
          <cell r="F1901" t="str">
            <v>h</v>
          </cell>
        </row>
        <row r="1902">
          <cell r="B1902" t="str">
            <v>15.1.652</v>
          </cell>
          <cell r="D1902" t="str">
            <v>72.54.03.02</v>
          </cell>
          <cell r="E1902" t="str">
            <v xml:space="preserve">VIB.AC.AS.500T/H C-B </v>
          </cell>
          <cell r="F1902" t="str">
            <v>h</v>
          </cell>
        </row>
        <row r="1903">
          <cell r="B1903" t="str">
            <v>15.1.653</v>
          </cell>
          <cell r="D1903" t="str">
            <v>72.54.03.03</v>
          </cell>
          <cell r="E1903" t="str">
            <v xml:space="preserve">VIB.AC.AS.500T/H C-C </v>
          </cell>
          <cell r="F1903" t="str">
            <v>h</v>
          </cell>
        </row>
        <row r="1904">
          <cell r="B1904" t="str">
            <v>15.1.654</v>
          </cell>
          <cell r="D1904" t="str">
            <v>72.54.03.04</v>
          </cell>
          <cell r="E1904" t="str">
            <v xml:space="preserve">VIB.AC.AS.500T/H C-D </v>
          </cell>
          <cell r="F1904" t="str">
            <v>h</v>
          </cell>
        </row>
        <row r="1905">
          <cell r="B1905" t="str">
            <v>15.1.655</v>
          </cell>
          <cell r="D1905" t="str">
            <v>72.54.04.01</v>
          </cell>
          <cell r="E1905" t="str">
            <v xml:space="preserve">VIB.AC.AS.14,7T/H C-A </v>
          </cell>
          <cell r="F1905" t="str">
            <v>h</v>
          </cell>
        </row>
        <row r="1906">
          <cell r="B1906" t="str">
            <v>15.1.656</v>
          </cell>
          <cell r="D1906" t="str">
            <v>72.54.04.02</v>
          </cell>
          <cell r="E1906" t="str">
            <v xml:space="preserve">VIB.AC.AS.14,7T/H C-B </v>
          </cell>
          <cell r="F1906" t="str">
            <v>h</v>
          </cell>
        </row>
        <row r="1907">
          <cell r="B1907" t="str">
            <v>15.1.657</v>
          </cell>
          <cell r="D1907" t="str">
            <v>72.54.04.03</v>
          </cell>
          <cell r="E1907" t="str">
            <v>VIB.AC.AS.14,7T/H C-C</v>
          </cell>
          <cell r="F1907" t="str">
            <v>h</v>
          </cell>
        </row>
        <row r="1908">
          <cell r="B1908" t="str">
            <v>15.1.658</v>
          </cell>
          <cell r="D1908" t="str">
            <v>72.54.04.04</v>
          </cell>
          <cell r="E1908" t="str">
            <v>VIB.AC.AS.14,7T/H C-D</v>
          </cell>
          <cell r="F1908" t="str">
            <v>h</v>
          </cell>
        </row>
        <row r="1909">
          <cell r="B1909" t="str">
            <v>15.1.659</v>
          </cell>
          <cell r="D1909" t="str">
            <v>72.55.01.01</v>
          </cell>
          <cell r="E1909" t="str">
            <v>V.AC.CONC.200M3/H C-A</v>
          </cell>
          <cell r="F1909" t="str">
            <v>h</v>
          </cell>
        </row>
        <row r="1910">
          <cell r="B1910" t="str">
            <v>15.1.660</v>
          </cell>
          <cell r="D1910" t="str">
            <v>72.55.01.02</v>
          </cell>
          <cell r="E1910" t="str">
            <v>V.AC.CONC.200M3/H C-B</v>
          </cell>
          <cell r="F1910" t="str">
            <v>h</v>
          </cell>
        </row>
        <row r="1911">
          <cell r="B1911" t="str">
            <v>15.1.661</v>
          </cell>
          <cell r="D1911" t="str">
            <v>72.55.01.03</v>
          </cell>
          <cell r="E1911" t="str">
            <v xml:space="preserve">V.AC.CONC.200M3/H C-C </v>
          </cell>
          <cell r="F1911" t="str">
            <v>h</v>
          </cell>
        </row>
        <row r="1912">
          <cell r="B1912" t="str">
            <v>15.1.662</v>
          </cell>
          <cell r="D1912" t="str">
            <v>72.55.01.04</v>
          </cell>
          <cell r="E1912" t="str">
            <v xml:space="preserve">V.AC.CONC.200M3/H C-D </v>
          </cell>
          <cell r="F1912" t="str">
            <v>h</v>
          </cell>
        </row>
        <row r="1913">
          <cell r="B1913" t="str">
            <v>15.1.663</v>
          </cell>
          <cell r="D1913" t="str">
            <v>72.56.01.01</v>
          </cell>
          <cell r="E1913" t="str">
            <v xml:space="preserve">SERRA PAV.8HP C-A </v>
          </cell>
          <cell r="F1913" t="str">
            <v>h</v>
          </cell>
        </row>
        <row r="1914">
          <cell r="B1914" t="str">
            <v>15.1.664</v>
          </cell>
          <cell r="D1914" t="str">
            <v>72.56.01.02</v>
          </cell>
          <cell r="E1914" t="str">
            <v>SERRA PAV.8HP C-B</v>
          </cell>
          <cell r="F1914" t="str">
            <v>h</v>
          </cell>
        </row>
        <row r="1915">
          <cell r="B1915" t="str">
            <v>15.1.665</v>
          </cell>
          <cell r="D1915" t="str">
            <v>72.56.01.03</v>
          </cell>
          <cell r="E1915" t="str">
            <v>SERRA PAV.8HP C-C</v>
          </cell>
          <cell r="F1915" t="str">
            <v>h</v>
          </cell>
        </row>
        <row r="1916">
          <cell r="B1916" t="str">
            <v>15.1.666</v>
          </cell>
          <cell r="D1916" t="str">
            <v>72.56.01.04</v>
          </cell>
          <cell r="E1916" t="str">
            <v xml:space="preserve">SERRA PAV.8HP C-D </v>
          </cell>
          <cell r="F1916" t="str">
            <v>h</v>
          </cell>
        </row>
        <row r="1917">
          <cell r="B1917" t="str">
            <v>15.1.667</v>
          </cell>
          <cell r="D1917" t="str">
            <v>72.56.03.01</v>
          </cell>
          <cell r="E1917" t="str">
            <v xml:space="preserve">SERRA PAV.9HP C-A </v>
          </cell>
          <cell r="F1917" t="str">
            <v>h</v>
          </cell>
        </row>
        <row r="1918">
          <cell r="B1918" t="str">
            <v>15.1.668</v>
          </cell>
          <cell r="D1918" t="str">
            <v>72.56.03.02</v>
          </cell>
          <cell r="E1918" t="str">
            <v>SERRA PAV.9HP C-B</v>
          </cell>
          <cell r="F1918" t="str">
            <v>h</v>
          </cell>
        </row>
        <row r="1919">
          <cell r="B1919" t="str">
            <v>15.1.669</v>
          </cell>
          <cell r="D1919" t="str">
            <v>72.56.03.03</v>
          </cell>
          <cell r="E1919" t="str">
            <v>SERRA PAV.9HP C-C</v>
          </cell>
          <cell r="F1919" t="str">
            <v>h</v>
          </cell>
        </row>
        <row r="1920">
          <cell r="B1920" t="str">
            <v>15.1.670</v>
          </cell>
          <cell r="D1920" t="str">
            <v>72.56.03.04</v>
          </cell>
          <cell r="E1920" t="str">
            <v xml:space="preserve">SERRA PAV.9HP C-D </v>
          </cell>
          <cell r="F1920" t="str">
            <v>h</v>
          </cell>
        </row>
        <row r="1921">
          <cell r="B1921" t="str">
            <v>15.1.671</v>
          </cell>
          <cell r="D1921" t="str">
            <v>72.57.01.01</v>
          </cell>
          <cell r="E1921" t="str">
            <v>SELADORA A FRIO C-A</v>
          </cell>
          <cell r="F1921" t="str">
            <v>h</v>
          </cell>
        </row>
        <row r="1922">
          <cell r="B1922" t="str">
            <v>15.1.672</v>
          </cell>
          <cell r="D1922" t="str">
            <v>72.57.01.02</v>
          </cell>
          <cell r="E1922" t="str">
            <v>SELADORA A FRIO C-B</v>
          </cell>
          <cell r="F1922" t="str">
            <v>h</v>
          </cell>
        </row>
        <row r="1923">
          <cell r="B1923" t="str">
            <v>15.1.673</v>
          </cell>
          <cell r="D1923" t="str">
            <v>72.57.01.03</v>
          </cell>
          <cell r="E1923" t="str">
            <v>SELADORA A FRIO C-C</v>
          </cell>
          <cell r="F1923" t="str">
            <v>h</v>
          </cell>
        </row>
        <row r="1924">
          <cell r="B1924" t="str">
            <v>15.1.674</v>
          </cell>
          <cell r="D1924" t="str">
            <v>72.57.01.04</v>
          </cell>
          <cell r="E1924" t="str">
            <v>SELADORA A FRIO C-D</v>
          </cell>
          <cell r="F1924" t="str">
            <v>h</v>
          </cell>
        </row>
        <row r="1925">
          <cell r="B1925" t="str">
            <v>15.1.675</v>
          </cell>
          <cell r="D1925" t="str">
            <v>72.58.01.01</v>
          </cell>
          <cell r="E1925" t="str">
            <v>UNID.APLIC.EXTR. C-A</v>
          </cell>
          <cell r="F1925" t="str">
            <v>h</v>
          </cell>
        </row>
        <row r="1926">
          <cell r="B1926" t="str">
            <v>15.1.676</v>
          </cell>
          <cell r="D1926" t="str">
            <v>72.58.01.02</v>
          </cell>
          <cell r="E1926" t="str">
            <v>UNID.APLIC.EXTR. C-B</v>
          </cell>
          <cell r="F1926" t="str">
            <v>h</v>
          </cell>
        </row>
        <row r="1927">
          <cell r="B1927" t="str">
            <v>15.1.677</v>
          </cell>
          <cell r="D1927" t="str">
            <v>72.58.01.03</v>
          </cell>
          <cell r="E1927" t="str">
            <v>UNID.APLIC.EXTR. C-C</v>
          </cell>
          <cell r="F1927" t="str">
            <v>h</v>
          </cell>
        </row>
        <row r="1928">
          <cell r="B1928" t="str">
            <v>15.1.678</v>
          </cell>
          <cell r="D1928" t="str">
            <v>72.58.01.04</v>
          </cell>
          <cell r="E1928" t="str">
            <v>UNID.APLIC.EXTR. C-D</v>
          </cell>
          <cell r="F1928" t="str">
            <v>h</v>
          </cell>
        </row>
        <row r="1929">
          <cell r="B1929" t="str">
            <v>15.1.679</v>
          </cell>
          <cell r="D1929" t="str">
            <v>72.58.02.01</v>
          </cell>
          <cell r="E1929" t="str">
            <v xml:space="preserve">UNI.APLI.TINT.EL.C-A </v>
          </cell>
          <cell r="F1929" t="str">
            <v>h</v>
          </cell>
        </row>
        <row r="1930">
          <cell r="B1930" t="str">
            <v>15.1.680</v>
          </cell>
          <cell r="D1930" t="str">
            <v>72.58.02.02</v>
          </cell>
          <cell r="E1930" t="str">
            <v>UNI.APLI.TINT.EL.C-B</v>
          </cell>
          <cell r="F1930" t="str">
            <v>h</v>
          </cell>
        </row>
        <row r="1931">
          <cell r="B1931" t="str">
            <v>15.1.681</v>
          </cell>
          <cell r="D1931" t="str">
            <v>72.58.02.03</v>
          </cell>
          <cell r="E1931" t="str">
            <v xml:space="preserve">UNI.APLI.TINT.EL.C-C </v>
          </cell>
          <cell r="F1931" t="str">
            <v>h</v>
          </cell>
        </row>
        <row r="1932">
          <cell r="B1932" t="str">
            <v>15.1.682</v>
          </cell>
          <cell r="D1932" t="str">
            <v>72.58.02.04</v>
          </cell>
          <cell r="E1932" t="str">
            <v>UNI.APLI.TINT.EL.C-D</v>
          </cell>
          <cell r="F1932" t="str">
            <v>h</v>
          </cell>
        </row>
        <row r="1933">
          <cell r="B1933" t="str">
            <v>15.1.683</v>
          </cell>
          <cell r="D1933" t="str">
            <v>72.58.03.01</v>
          </cell>
          <cell r="E1933" t="str">
            <v>UNIDADE FUSORA C-A</v>
          </cell>
          <cell r="F1933" t="str">
            <v>h</v>
          </cell>
        </row>
        <row r="1934">
          <cell r="B1934" t="str">
            <v>15.1.684</v>
          </cell>
          <cell r="D1934" t="str">
            <v>72.58.03.02</v>
          </cell>
          <cell r="E1934" t="str">
            <v xml:space="preserve">UNIDADE FUSORA C-B </v>
          </cell>
          <cell r="F1934" t="str">
            <v>h</v>
          </cell>
        </row>
        <row r="1935">
          <cell r="B1935" t="str">
            <v>15.1.685</v>
          </cell>
          <cell r="D1935" t="str">
            <v>72.58.03.03</v>
          </cell>
          <cell r="E1935" t="str">
            <v>UNIDADE FUSORA C-C</v>
          </cell>
          <cell r="F1935" t="str">
            <v>h</v>
          </cell>
        </row>
        <row r="1936">
          <cell r="B1936" t="str">
            <v>15.1.686</v>
          </cell>
          <cell r="D1936" t="str">
            <v>72.58.03.04</v>
          </cell>
          <cell r="E1936" t="str">
            <v xml:space="preserve">UNIDADE FUSORA C-D </v>
          </cell>
          <cell r="F1936" t="str">
            <v>h</v>
          </cell>
        </row>
        <row r="1937">
          <cell r="B1937" t="str">
            <v>15.1.687</v>
          </cell>
          <cell r="D1937" t="str">
            <v>72.58.04.01</v>
          </cell>
          <cell r="E1937" t="str">
            <v>UN.APL.HOT-SPRAY C-A</v>
          </cell>
          <cell r="F1937" t="str">
            <v>h</v>
          </cell>
        </row>
        <row r="1938">
          <cell r="B1938" t="str">
            <v>15.1.688</v>
          </cell>
          <cell r="D1938" t="str">
            <v>72.58.04.02</v>
          </cell>
          <cell r="E1938" t="str">
            <v xml:space="preserve">UN.APL.HOT-SPRAY C-B </v>
          </cell>
          <cell r="F1938" t="str">
            <v>h</v>
          </cell>
        </row>
        <row r="1939">
          <cell r="B1939" t="str">
            <v>15.1.689</v>
          </cell>
          <cell r="D1939" t="str">
            <v>72.58.04.03</v>
          </cell>
          <cell r="E1939" t="str">
            <v>UN.APL.HOT-SPRAY C-C</v>
          </cell>
          <cell r="F1939" t="str">
            <v>h</v>
          </cell>
        </row>
        <row r="1940">
          <cell r="B1940" t="str">
            <v>15.1.690</v>
          </cell>
          <cell r="D1940" t="str">
            <v>72.58.04.04</v>
          </cell>
          <cell r="E1940" t="str">
            <v>UN.APL.HOT-SPRAY C-D</v>
          </cell>
          <cell r="F1940" t="str">
            <v>h</v>
          </cell>
        </row>
        <row r="1941">
          <cell r="B1941" t="str">
            <v>15.1.691</v>
          </cell>
          <cell r="D1941" t="str">
            <v>72.58.05.01</v>
          </cell>
          <cell r="E1941" t="str">
            <v>UN.APL.HOFFMAN C-A</v>
          </cell>
          <cell r="F1941" t="str">
            <v>h</v>
          </cell>
        </row>
        <row r="1942">
          <cell r="B1942" t="str">
            <v>15.1.692</v>
          </cell>
          <cell r="D1942" t="str">
            <v>72.58.05.02</v>
          </cell>
          <cell r="E1942" t="str">
            <v>UN.APL.HOFFMAN C-B</v>
          </cell>
          <cell r="F1942" t="str">
            <v>h</v>
          </cell>
        </row>
        <row r="1943">
          <cell r="B1943" t="str">
            <v>15.1.693</v>
          </cell>
          <cell r="D1943" t="str">
            <v>72.58.05.03</v>
          </cell>
          <cell r="E1943" t="str">
            <v>UN.APL.HOFFMAN C-C</v>
          </cell>
          <cell r="F1943" t="str">
            <v>h</v>
          </cell>
        </row>
        <row r="1944">
          <cell r="B1944" t="str">
            <v>15.1.694</v>
          </cell>
          <cell r="D1944" t="str">
            <v>72.58.05.04</v>
          </cell>
          <cell r="E1944" t="str">
            <v>UN.APL.HOFFMAN C-D</v>
          </cell>
          <cell r="F1944" t="str">
            <v>h</v>
          </cell>
        </row>
        <row r="1945">
          <cell r="B1945" t="str">
            <v>15.1.695</v>
          </cell>
          <cell r="D1945" t="str">
            <v>72.59.01.01</v>
          </cell>
          <cell r="E1945" t="str">
            <v>SILO EST.CIM.30T C-A</v>
          </cell>
          <cell r="F1945" t="str">
            <v>h</v>
          </cell>
        </row>
        <row r="1946">
          <cell r="B1946" t="str">
            <v>15.1.696</v>
          </cell>
          <cell r="D1946" t="str">
            <v>72.59.01.02</v>
          </cell>
          <cell r="E1946" t="str">
            <v>SILO EST.CIM.30T C-B</v>
          </cell>
          <cell r="F1946" t="str">
            <v>h</v>
          </cell>
        </row>
        <row r="1947">
          <cell r="B1947" t="str">
            <v>15.1.697</v>
          </cell>
          <cell r="D1947" t="str">
            <v>72.59.01.03</v>
          </cell>
          <cell r="E1947" t="str">
            <v>SILO EST.CIM.30T C-C</v>
          </cell>
          <cell r="F1947" t="str">
            <v>h</v>
          </cell>
        </row>
        <row r="1948">
          <cell r="B1948" t="str">
            <v>15.1.698</v>
          </cell>
          <cell r="D1948" t="str">
            <v>72.59.01.04</v>
          </cell>
          <cell r="E1948" t="str">
            <v>SILO EST.CIM.30T C-D</v>
          </cell>
          <cell r="F1948" t="str">
            <v>h</v>
          </cell>
        </row>
        <row r="1949">
          <cell r="B1949" t="str">
            <v>15.1.699</v>
          </cell>
          <cell r="D1949" t="str">
            <v>72.59.02.01</v>
          </cell>
          <cell r="E1949" t="str">
            <v>SILO EST.ASF.35T C-A</v>
          </cell>
          <cell r="F1949" t="str">
            <v>h</v>
          </cell>
        </row>
        <row r="1950">
          <cell r="B1950" t="str">
            <v>15.1.700</v>
          </cell>
          <cell r="D1950" t="str">
            <v>72.59.02.02</v>
          </cell>
          <cell r="E1950" t="str">
            <v xml:space="preserve">SILO EST.ASF.35T C-B </v>
          </cell>
          <cell r="F1950" t="str">
            <v>h</v>
          </cell>
        </row>
        <row r="1951">
          <cell r="B1951" t="str">
            <v>15.1.701</v>
          </cell>
          <cell r="D1951" t="str">
            <v>72.59.02.03</v>
          </cell>
          <cell r="E1951" t="str">
            <v xml:space="preserve">SILO EST.ASF.35T C-C </v>
          </cell>
          <cell r="F1951" t="str">
            <v>h</v>
          </cell>
        </row>
        <row r="1952">
          <cell r="B1952" t="str">
            <v>15.1.702</v>
          </cell>
          <cell r="D1952" t="str">
            <v>72.59.02.04</v>
          </cell>
          <cell r="E1952" t="str">
            <v xml:space="preserve">SILO EST.ASF.35T C-D </v>
          </cell>
          <cell r="F1952" t="str">
            <v>h</v>
          </cell>
        </row>
        <row r="1953">
          <cell r="B1953" t="str">
            <v>15.1.703</v>
          </cell>
          <cell r="D1953" t="str">
            <v>72.61.01.01</v>
          </cell>
          <cell r="E1953" t="str">
            <v xml:space="preserve">VAS.MEC.REBOC. C-A </v>
          </cell>
          <cell r="F1953" t="str">
            <v>h</v>
          </cell>
        </row>
        <row r="1954">
          <cell r="B1954" t="str">
            <v>15.1.704</v>
          </cell>
          <cell r="D1954" t="str">
            <v>72.61.01.02</v>
          </cell>
          <cell r="E1954" t="str">
            <v>VAS.MEC.REBOC. C-B</v>
          </cell>
          <cell r="F1954" t="str">
            <v>h</v>
          </cell>
        </row>
        <row r="1955">
          <cell r="B1955" t="str">
            <v>15.1.705</v>
          </cell>
          <cell r="D1955" t="str">
            <v>72.61.01.03</v>
          </cell>
          <cell r="E1955" t="str">
            <v>VAS.MEC.REBOC. C-C</v>
          </cell>
          <cell r="F1955" t="str">
            <v>h</v>
          </cell>
        </row>
        <row r="1956">
          <cell r="B1956" t="str">
            <v>15.1.706</v>
          </cell>
          <cell r="D1956" t="str">
            <v>72.61.01.04</v>
          </cell>
          <cell r="E1956" t="str">
            <v xml:space="preserve">VAS.MEC.REBOC. C-D </v>
          </cell>
          <cell r="F1956" t="str">
            <v>h</v>
          </cell>
        </row>
        <row r="1957">
          <cell r="B1957" t="str">
            <v>15.1.707</v>
          </cell>
          <cell r="D1957" t="str">
            <v>72.63.01.01</v>
          </cell>
          <cell r="E1957" t="str">
            <v xml:space="preserve">MAQUINA DE JATO C-A </v>
          </cell>
          <cell r="F1957" t="str">
            <v>h</v>
          </cell>
        </row>
        <row r="1958">
          <cell r="B1958" t="str">
            <v>15.1.708</v>
          </cell>
          <cell r="D1958" t="str">
            <v>72.63.01.02</v>
          </cell>
          <cell r="E1958" t="str">
            <v xml:space="preserve">MAQUINA DE JATO C-B </v>
          </cell>
          <cell r="F1958" t="str">
            <v>h</v>
          </cell>
        </row>
        <row r="1959">
          <cell r="B1959" t="str">
            <v>15.1.709</v>
          </cell>
          <cell r="D1959" t="str">
            <v>72.63.01.03</v>
          </cell>
          <cell r="E1959" t="str">
            <v>MAQUINA DE JATO C-C</v>
          </cell>
          <cell r="F1959" t="str">
            <v>h</v>
          </cell>
        </row>
        <row r="1960">
          <cell r="B1960" t="str">
            <v>15.1.710</v>
          </cell>
          <cell r="D1960" t="str">
            <v>72.63.01.04</v>
          </cell>
          <cell r="E1960" t="str">
            <v>MAQUINA DE JATO C-D</v>
          </cell>
          <cell r="F1960" t="str">
            <v>h</v>
          </cell>
        </row>
      </sheetData>
      <sheetData sheetId="6"/>
      <sheetData sheetId="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 H-UTIL.-EQIP."/>
      <sheetName val="CÓD.-SERVIÇO"/>
      <sheetName val="PROD-EQUIPE"/>
      <sheetName val="01.100.00"/>
      <sheetName val="BONIFICAÇÃO"/>
      <sheetName val="TPU-MARÇO_2002"/>
      <sheetName val="TPU_MARÇO_2002"/>
    </sheetNames>
    <sheetDataSet>
      <sheetData sheetId="0" refreshError="1"/>
      <sheetData sheetId="1" refreshError="1"/>
      <sheetData sheetId="2" refreshError="1"/>
      <sheetData sheetId="3" refreshError="1"/>
      <sheetData sheetId="4" refreshError="1"/>
      <sheetData sheetId="5" refreshError="1">
        <row r="2">
          <cell r="B2" t="str">
            <v>Cód. Colinas</v>
          </cell>
          <cell r="D2" t="str">
            <v>Código</v>
          </cell>
          <cell r="E2" t="str">
            <v>Serviços</v>
          </cell>
          <cell r="F2" t="str">
            <v>Unid.</v>
          </cell>
          <cell r="H2" t="str">
            <v>Cód.</v>
          </cell>
          <cell r="L2" t="str">
            <v>K</v>
          </cell>
        </row>
        <row r="3">
          <cell r="H3" t="str">
            <v>TER</v>
          </cell>
          <cell r="L3">
            <v>0</v>
          </cell>
        </row>
        <row r="4">
          <cell r="H4" t="str">
            <v>PAV</v>
          </cell>
          <cell r="L4">
            <v>0</v>
          </cell>
        </row>
        <row r="5">
          <cell r="D5" t="str">
            <v xml:space="preserve">FASE 21 - SERVIÇOS PRELIMINARES :  </v>
          </cell>
          <cell r="H5" t="str">
            <v>PAV1</v>
          </cell>
          <cell r="L5">
            <v>0</v>
          </cell>
        </row>
        <row r="6">
          <cell r="B6" t="str">
            <v>0.1.1</v>
          </cell>
          <cell r="D6" t="str">
            <v>21.01.01</v>
          </cell>
          <cell r="E6" t="str">
            <v>Sondagem a percussão até 15 m</v>
          </cell>
          <cell r="F6" t="str">
            <v>m</v>
          </cell>
          <cell r="H6" t="str">
            <v>PAV2</v>
          </cell>
          <cell r="L6">
            <v>0</v>
          </cell>
        </row>
        <row r="7">
          <cell r="B7" t="str">
            <v>0.1.2</v>
          </cell>
          <cell r="D7" t="str">
            <v xml:space="preserve">21.01.02 </v>
          </cell>
          <cell r="E7" t="str">
            <v>Sondagem a perc. até 15 m loc.alag.&lt;50cm</v>
          </cell>
          <cell r="F7" t="str">
            <v>m</v>
          </cell>
          <cell r="H7" t="str">
            <v>PAV3</v>
          </cell>
          <cell r="L7">
            <v>0</v>
          </cell>
        </row>
        <row r="8">
          <cell r="B8" t="str">
            <v>0.1.3</v>
          </cell>
          <cell r="D8" t="str">
            <v>21.01.03</v>
          </cell>
          <cell r="E8" t="str">
            <v>Sondagem a percussão de 15 a 30 m</v>
          </cell>
          <cell r="F8" t="str">
            <v>m</v>
          </cell>
          <cell r="H8" t="str">
            <v>PAV4</v>
          </cell>
          <cell r="L8">
            <v>0</v>
          </cell>
        </row>
        <row r="9">
          <cell r="B9" t="str">
            <v>0.1.4</v>
          </cell>
          <cell r="D9" t="str">
            <v xml:space="preserve">21.01.04 </v>
          </cell>
          <cell r="E9" t="str">
            <v>Sondagem a perc.15a30m loc.alag.&lt;50cm</v>
          </cell>
          <cell r="F9" t="str">
            <v>m</v>
          </cell>
          <cell r="H9" t="str">
            <v>PAV5</v>
          </cell>
          <cell r="L9">
            <v>0</v>
          </cell>
        </row>
        <row r="10">
          <cell r="B10" t="str">
            <v>0.1.5</v>
          </cell>
          <cell r="D10" t="str">
            <v>21.01.05</v>
          </cell>
          <cell r="E10" t="str">
            <v>Sondagem percussão superior 30 m</v>
          </cell>
          <cell r="F10" t="str">
            <v>m</v>
          </cell>
          <cell r="H10" t="str">
            <v>PAV6</v>
          </cell>
          <cell r="L10">
            <v>0</v>
          </cell>
        </row>
        <row r="11">
          <cell r="B11" t="str">
            <v>0.1.6</v>
          </cell>
          <cell r="D11" t="str">
            <v xml:space="preserve">21.01.06 </v>
          </cell>
          <cell r="E11" t="str">
            <v>Sondagem perc.+30 m loc.alag.&lt; 50 cm</v>
          </cell>
          <cell r="F11" t="str">
            <v>m</v>
          </cell>
          <cell r="H11" t="str">
            <v>PAV7</v>
          </cell>
          <cell r="L11">
            <v>0</v>
          </cell>
        </row>
        <row r="12">
          <cell r="B12" t="str">
            <v>0.1.7</v>
          </cell>
          <cell r="D12" t="str">
            <v>21.01.07</v>
          </cell>
          <cell r="E12" t="str">
            <v>Sondagem perc. - taxa fixa de instalação</v>
          </cell>
          <cell r="F12" t="str">
            <v>un</v>
          </cell>
          <cell r="H12" t="str">
            <v>DRE</v>
          </cell>
          <cell r="L12">
            <v>0</v>
          </cell>
        </row>
        <row r="13">
          <cell r="B13" t="str">
            <v>0.1.8</v>
          </cell>
          <cell r="D13" t="str">
            <v xml:space="preserve">21.01.08 </v>
          </cell>
          <cell r="E13" t="str">
            <v>Sondagem rotativa - taxa fixa instalação</v>
          </cell>
          <cell r="F13" t="str">
            <v>un</v>
          </cell>
          <cell r="H13" t="str">
            <v>VDT</v>
          </cell>
          <cell r="L13">
            <v>0</v>
          </cell>
        </row>
        <row r="14">
          <cell r="B14" t="str">
            <v>0.1.9</v>
          </cell>
          <cell r="D14" t="str">
            <v>21.01.09</v>
          </cell>
          <cell r="E14" t="str">
            <v>Sondagem - transporte de equipamento</v>
          </cell>
          <cell r="F14" t="str">
            <v>km x equip.</v>
          </cell>
          <cell r="H14" t="str">
            <v>IMO</v>
          </cell>
          <cell r="L14">
            <v>0</v>
          </cell>
        </row>
        <row r="15">
          <cell r="B15" t="str">
            <v>0.1.10</v>
          </cell>
          <cell r="D15" t="str">
            <v xml:space="preserve">21.01.10 </v>
          </cell>
          <cell r="E15" t="str">
            <v>Sondagem - deslocamento de equipamento</v>
          </cell>
          <cell r="F15" t="str">
            <v>m</v>
          </cell>
        </row>
        <row r="16">
          <cell r="B16" t="str">
            <v>0.1.11</v>
          </cell>
          <cell r="D16" t="str">
            <v>21.01.11</v>
          </cell>
          <cell r="E16" t="str">
            <v>Sondagem perc. - plataforma ou banqueta</v>
          </cell>
          <cell r="F16" t="str">
            <v>equip.</v>
          </cell>
        </row>
        <row r="17">
          <cell r="B17" t="str">
            <v>0.1.12</v>
          </cell>
          <cell r="D17" t="str">
            <v>21.01.12</v>
          </cell>
          <cell r="E17" t="str">
            <v>Sondagem rotativa - plataforma ou banqueta</v>
          </cell>
          <cell r="F17" t="str">
            <v>equip.</v>
          </cell>
        </row>
        <row r="18">
          <cell r="B18" t="str">
            <v>0.1.13</v>
          </cell>
          <cell r="D18" t="str">
            <v>21.01.13</v>
          </cell>
          <cell r="E18" t="str">
            <v>Abertura de picada</v>
          </cell>
          <cell r="F18" t="str">
            <v>m</v>
          </cell>
        </row>
        <row r="19">
          <cell r="B19" t="str">
            <v>0.1.14</v>
          </cell>
          <cell r="D19" t="str">
            <v>21.01.14</v>
          </cell>
          <cell r="E19" t="str">
            <v>Sondagem - flutuante</v>
          </cell>
          <cell r="F19" t="str">
            <v>obra</v>
          </cell>
        </row>
        <row r="20">
          <cell r="B20" t="str">
            <v>0.1.15</v>
          </cell>
          <cell r="D20" t="str">
            <v>21.01.15</v>
          </cell>
          <cell r="E20" t="str">
            <v>Sondagem percussão instalação flutuante</v>
          </cell>
          <cell r="F20" t="str">
            <v>sond.</v>
          </cell>
        </row>
        <row r="21">
          <cell r="B21" t="str">
            <v>0.1.16</v>
          </cell>
          <cell r="D21" t="str">
            <v>21.01.16</v>
          </cell>
          <cell r="E21" t="str">
            <v>Sondagem rotativa - instalação flutuante</v>
          </cell>
          <cell r="F21" t="str">
            <v>sond.</v>
          </cell>
        </row>
        <row r="22">
          <cell r="B22" t="str">
            <v>0.1.17</v>
          </cell>
          <cell r="D22" t="str">
            <v xml:space="preserve">21.01.17 </v>
          </cell>
          <cell r="E22" t="str">
            <v>Sondagem rotativa solo 57,10mm (AX)</v>
          </cell>
          <cell r="F22" t="str">
            <v>m</v>
          </cell>
        </row>
        <row r="23">
          <cell r="B23" t="str">
            <v>0.1.18</v>
          </cell>
          <cell r="D23" t="str">
            <v>21.01.18</v>
          </cell>
          <cell r="E23" t="str">
            <v>Sondagem rotativa solo 73,00mm (BX)</v>
          </cell>
          <cell r="F23" t="str">
            <v>m</v>
          </cell>
        </row>
        <row r="24">
          <cell r="B24" t="str">
            <v>0.1.19</v>
          </cell>
          <cell r="D24" t="str">
            <v xml:space="preserve">21.01.19 </v>
          </cell>
          <cell r="E24" t="str">
            <v>Sondagem rotativa solo 88,9mm (NX)</v>
          </cell>
          <cell r="F24" t="str">
            <v>m</v>
          </cell>
        </row>
        <row r="25">
          <cell r="B25" t="str">
            <v>0.1.20</v>
          </cell>
          <cell r="D25" t="str">
            <v xml:space="preserve">21.01.20 </v>
          </cell>
          <cell r="E25" t="str">
            <v>Sondagem rotativa solo 114,30mm (HX)</v>
          </cell>
          <cell r="F25" t="str">
            <v>m</v>
          </cell>
        </row>
        <row r="26">
          <cell r="B26" t="str">
            <v>0.1.21</v>
          </cell>
          <cell r="D26" t="str">
            <v>21.01.21</v>
          </cell>
          <cell r="E26" t="str">
            <v>Sondagem rotativa rocha alt. 57,1mm (AX)</v>
          </cell>
          <cell r="F26" t="str">
            <v>m</v>
          </cell>
        </row>
        <row r="27">
          <cell r="B27" t="str">
            <v>0.1.22</v>
          </cell>
          <cell r="D27" t="str">
            <v>21.01.22</v>
          </cell>
          <cell r="E27" t="str">
            <v>Sondagem rotativa rocha alt. 73,0mm (BX)</v>
          </cell>
          <cell r="F27" t="str">
            <v>m</v>
          </cell>
        </row>
        <row r="28">
          <cell r="B28" t="str">
            <v>0.1.23</v>
          </cell>
          <cell r="D28" t="str">
            <v>21.01.23</v>
          </cell>
          <cell r="E28" t="str">
            <v>Sondagem rotativa rocha alt. 88,9mm (NX)</v>
          </cell>
          <cell r="F28" t="str">
            <v>m</v>
          </cell>
        </row>
        <row r="29">
          <cell r="B29" t="str">
            <v>0.1.24</v>
          </cell>
          <cell r="D29" t="str">
            <v>21.01.24</v>
          </cell>
          <cell r="E29" t="str">
            <v>Sondagem rotativa rocha alt. 114,3mm (HX)</v>
          </cell>
          <cell r="F29" t="str">
            <v>m</v>
          </cell>
        </row>
        <row r="30">
          <cell r="B30" t="str">
            <v>0.1.25</v>
          </cell>
          <cell r="D30" t="str">
            <v xml:space="preserve">21.01.25 </v>
          </cell>
          <cell r="E30" t="str">
            <v>Sondagem rotativa rocha sã 57,10mm (AX)</v>
          </cell>
          <cell r="F30" t="str">
            <v>m</v>
          </cell>
        </row>
        <row r="31">
          <cell r="B31" t="str">
            <v>0.1.26</v>
          </cell>
          <cell r="D31" t="str">
            <v>21.01.26</v>
          </cell>
          <cell r="E31" t="str">
            <v>Sondagem rotativa rocha sã 73,00mm (BX)</v>
          </cell>
          <cell r="F31" t="str">
            <v>m</v>
          </cell>
        </row>
        <row r="32">
          <cell r="B32" t="str">
            <v>0.1.27</v>
          </cell>
          <cell r="D32" t="str">
            <v>21.01.27</v>
          </cell>
          <cell r="E32" t="str">
            <v xml:space="preserve">Sondagem rotativa rocha sã 88,90mm (NX) </v>
          </cell>
          <cell r="F32" t="str">
            <v>m</v>
          </cell>
        </row>
        <row r="33">
          <cell r="B33" t="str">
            <v>0.1.28</v>
          </cell>
          <cell r="D33" t="str">
            <v>21.01.28</v>
          </cell>
          <cell r="E33" t="str">
            <v>Sondagem rotativa rocha sã 114,3mm (HX)</v>
          </cell>
          <cell r="F33" t="str">
            <v>m</v>
          </cell>
        </row>
        <row r="34">
          <cell r="B34" t="str">
            <v>0.1.29</v>
          </cell>
          <cell r="D34" t="str">
            <v>21.01.29</v>
          </cell>
          <cell r="E34" t="str">
            <v>Sondagem à trado profundidade até 5 m</v>
          </cell>
          <cell r="F34" t="str">
            <v>m</v>
          </cell>
        </row>
        <row r="35">
          <cell r="B35" t="str">
            <v>0.1.30</v>
          </cell>
          <cell r="D35" t="str">
            <v>21.01.30</v>
          </cell>
          <cell r="E35" t="str">
            <v>Sondagem à trado profundidade 5 a 10 m</v>
          </cell>
          <cell r="F35" t="str">
            <v>m</v>
          </cell>
        </row>
        <row r="36">
          <cell r="B36" t="str">
            <v>0.1.31</v>
          </cell>
          <cell r="D36" t="str">
            <v>21.02.01</v>
          </cell>
          <cell r="E36" t="str">
            <v>Lev. até 10.000</v>
          </cell>
          <cell r="F36" t="str">
            <v>m²</v>
          </cell>
        </row>
        <row r="37">
          <cell r="B37" t="str">
            <v>0.1.32</v>
          </cell>
          <cell r="D37" t="str">
            <v>21.02.02</v>
          </cell>
          <cell r="E37" t="str">
            <v>Lev. até 10.000 m² em vegetação densa</v>
          </cell>
          <cell r="F37" t="str">
            <v>m²</v>
          </cell>
        </row>
        <row r="38">
          <cell r="B38" t="str">
            <v>0.1.33</v>
          </cell>
          <cell r="D38" t="str">
            <v>21.02.03</v>
          </cell>
          <cell r="E38" t="str">
            <v xml:space="preserve">Lev. até 10.000 m² em zona urbana </v>
          </cell>
          <cell r="F38" t="str">
            <v>m²</v>
          </cell>
        </row>
        <row r="39">
          <cell r="B39" t="str">
            <v>0.1.34</v>
          </cell>
          <cell r="D39" t="str">
            <v>21.02.04</v>
          </cell>
          <cell r="E39" t="str">
            <v>Lev. até 10.000 m² em zona suburbana</v>
          </cell>
          <cell r="F39" t="str">
            <v>m²</v>
          </cell>
        </row>
        <row r="40">
          <cell r="B40" t="str">
            <v>0.1.35</v>
          </cell>
          <cell r="D40" t="str">
            <v>21.02.05</v>
          </cell>
          <cell r="E40" t="str">
            <v>Lev. de 10.000 a 50.000 m²</v>
          </cell>
          <cell r="F40" t="str">
            <v>m²</v>
          </cell>
        </row>
        <row r="41">
          <cell r="B41" t="str">
            <v>0.1.36</v>
          </cell>
          <cell r="D41" t="str">
            <v>21.02.06</v>
          </cell>
          <cell r="E41" t="str">
            <v>Lev. de 10.000 a 50.000 m² vegetação densa</v>
          </cell>
          <cell r="F41" t="str">
            <v>m²</v>
          </cell>
        </row>
        <row r="42">
          <cell r="B42" t="str">
            <v>0.1.37</v>
          </cell>
          <cell r="D42" t="str">
            <v>21.02.07</v>
          </cell>
          <cell r="E42" t="str">
            <v>Lev. de 10.000 a 50.000 m² zona urbana</v>
          </cell>
          <cell r="F42" t="str">
            <v>m²</v>
          </cell>
        </row>
        <row r="43">
          <cell r="B43" t="str">
            <v>0.1.38</v>
          </cell>
          <cell r="D43" t="str">
            <v>21.02.08</v>
          </cell>
          <cell r="E43" t="str">
            <v>Lev. de 10.000 a 50.000 m² zona suburbana</v>
          </cell>
          <cell r="F43" t="str">
            <v>m²</v>
          </cell>
        </row>
        <row r="44">
          <cell r="B44" t="str">
            <v>0.1.39</v>
          </cell>
          <cell r="D44" t="str">
            <v>21.02.09</v>
          </cell>
          <cell r="E44" t="str">
            <v>Lev. superior a 50.000 m²</v>
          </cell>
          <cell r="F44" t="str">
            <v>m²</v>
          </cell>
        </row>
        <row r="45">
          <cell r="B45" t="str">
            <v>0.1.40</v>
          </cell>
          <cell r="D45" t="str">
            <v>21.02.10</v>
          </cell>
          <cell r="E45" t="str">
            <v>Lev. superior a 50.000 m² vegetação densa</v>
          </cell>
          <cell r="F45" t="str">
            <v>m²</v>
          </cell>
        </row>
        <row r="46">
          <cell r="B46" t="str">
            <v>0.1.41</v>
          </cell>
          <cell r="D46" t="str">
            <v>21.02.11</v>
          </cell>
          <cell r="E46" t="str">
            <v>Lev. superior a 50.000 m² zona urbana</v>
          </cell>
          <cell r="F46" t="str">
            <v>m²</v>
          </cell>
        </row>
        <row r="47">
          <cell r="B47" t="str">
            <v>0.1.42</v>
          </cell>
          <cell r="D47" t="str">
            <v xml:space="preserve">21.02.12 </v>
          </cell>
          <cell r="E47" t="str">
            <v>Lev. superior a 50.000 m² zona suburbana</v>
          </cell>
          <cell r="F47" t="str">
            <v>m²</v>
          </cell>
        </row>
        <row r="48">
          <cell r="B48" t="str">
            <v>0.1.43</v>
          </cell>
          <cell r="D48" t="str">
            <v>21.02.13</v>
          </cell>
          <cell r="E48" t="str">
            <v>Transp. Coordenadas</v>
          </cell>
          <cell r="F48" t="str">
            <v>km</v>
          </cell>
        </row>
        <row r="49">
          <cell r="B49" t="str">
            <v>0.1.44</v>
          </cell>
          <cell r="D49" t="str">
            <v>21.02.14</v>
          </cell>
          <cell r="E49" t="str">
            <v>Transp. Coord. Vgt</v>
          </cell>
          <cell r="F49" t="str">
            <v>km</v>
          </cell>
        </row>
        <row r="50">
          <cell r="B50" t="str">
            <v>0.1.45</v>
          </cell>
          <cell r="D50" t="str">
            <v>21.02.15</v>
          </cell>
          <cell r="E50" t="str">
            <v>Transporte coordenadas zona urbana</v>
          </cell>
          <cell r="F50" t="str">
            <v>km</v>
          </cell>
        </row>
        <row r="51">
          <cell r="B51" t="str">
            <v>0.1.46</v>
          </cell>
          <cell r="D51" t="str">
            <v>21.02.16</v>
          </cell>
          <cell r="E51" t="str">
            <v>Transporte coordenadas zona suburbana</v>
          </cell>
          <cell r="F51" t="str">
            <v>km</v>
          </cell>
        </row>
        <row r="52">
          <cell r="B52" t="str">
            <v>0.1.47</v>
          </cell>
          <cell r="D52" t="str">
            <v>21.02.17</v>
          </cell>
          <cell r="E52" t="str">
            <v>Transporte de turma</v>
          </cell>
          <cell r="F52" t="str">
            <v>km</v>
          </cell>
        </row>
        <row r="53">
          <cell r="B53" t="str">
            <v>0.1.48</v>
          </cell>
          <cell r="D53" t="str">
            <v>21.02.18</v>
          </cell>
          <cell r="E53" t="str">
            <v>Locação de anteprojeto região ondulada</v>
          </cell>
          <cell r="F53" t="str">
            <v>km</v>
          </cell>
        </row>
        <row r="54">
          <cell r="B54" t="str">
            <v>0.1.49</v>
          </cell>
          <cell r="D54" t="str">
            <v>21.02.19</v>
          </cell>
          <cell r="E54" t="str">
            <v>Locação anteprojeto região montanhosa</v>
          </cell>
          <cell r="F54" t="str">
            <v>km</v>
          </cell>
        </row>
        <row r="55">
          <cell r="B55" t="str">
            <v>0.1.50</v>
          </cell>
          <cell r="D55" t="str">
            <v>21.02.20</v>
          </cell>
          <cell r="E55" t="str">
            <v>Locação linha ensaio região ondulada</v>
          </cell>
          <cell r="F55" t="str">
            <v>km</v>
          </cell>
        </row>
        <row r="56">
          <cell r="B56" t="str">
            <v>0.1.51</v>
          </cell>
          <cell r="D56" t="str">
            <v>21.02.21</v>
          </cell>
          <cell r="E56" t="str">
            <v>Locação linha ensaio região montanhosa</v>
          </cell>
          <cell r="F56" t="str">
            <v>km</v>
          </cell>
        </row>
        <row r="57">
          <cell r="B57" t="str">
            <v>0.1.52</v>
          </cell>
          <cell r="D57" t="str">
            <v>21.02.22</v>
          </cell>
          <cell r="E57" t="str">
            <v>Locação linha expl.em região montanhosa</v>
          </cell>
          <cell r="F57" t="str">
            <v>km</v>
          </cell>
        </row>
        <row r="58">
          <cell r="B58" t="str">
            <v>0.1.53</v>
          </cell>
          <cell r="D58" t="str">
            <v>21.02.23</v>
          </cell>
          <cell r="E58" t="str">
            <v>Locação linha expl.região escarpada</v>
          </cell>
          <cell r="F58" t="str">
            <v>km</v>
          </cell>
        </row>
        <row r="59">
          <cell r="B59" t="str">
            <v>0.1.54</v>
          </cell>
          <cell r="D59" t="str">
            <v>21.02.24</v>
          </cell>
          <cell r="E59" t="str">
            <v>Locação projeto região plana</v>
          </cell>
          <cell r="F59" t="str">
            <v>km</v>
          </cell>
        </row>
        <row r="60">
          <cell r="B60" t="str">
            <v>0.1.55</v>
          </cell>
          <cell r="D60" t="str">
            <v>21.02.25</v>
          </cell>
          <cell r="E60" t="str">
            <v>Locação projeto região plana veget.densa</v>
          </cell>
          <cell r="F60" t="str">
            <v>km</v>
          </cell>
        </row>
        <row r="61">
          <cell r="B61" t="str">
            <v>0.1.56</v>
          </cell>
          <cell r="D61" t="str">
            <v>21.02.26</v>
          </cell>
          <cell r="E61" t="str">
            <v>Locação projeto reg. plana zona urbana</v>
          </cell>
          <cell r="F61" t="str">
            <v>km</v>
          </cell>
        </row>
        <row r="62">
          <cell r="B62" t="str">
            <v>0.1.57</v>
          </cell>
          <cell r="D62" t="str">
            <v>21.02.27</v>
          </cell>
          <cell r="E62" t="str">
            <v>Locação projeto reg.plana zona suburbana</v>
          </cell>
          <cell r="F62" t="str">
            <v>km</v>
          </cell>
        </row>
        <row r="63">
          <cell r="B63" t="str">
            <v>0.1.58</v>
          </cell>
          <cell r="D63" t="str">
            <v xml:space="preserve">21.02.28 </v>
          </cell>
          <cell r="E63" t="str">
            <v>Locação projeto reg.ondulada</v>
          </cell>
          <cell r="F63" t="str">
            <v>km</v>
          </cell>
        </row>
        <row r="64">
          <cell r="B64" t="str">
            <v>0.1.59</v>
          </cell>
          <cell r="D64" t="str">
            <v>21.02.29</v>
          </cell>
          <cell r="E64" t="str">
            <v>Locação projeto reg. ondulada veget.densa</v>
          </cell>
          <cell r="F64" t="str">
            <v>km</v>
          </cell>
        </row>
        <row r="65">
          <cell r="B65" t="str">
            <v>0.1.60</v>
          </cell>
          <cell r="D65" t="str">
            <v>21.02.30</v>
          </cell>
          <cell r="E65" t="str">
            <v>Locação projeto reg. ondulada zona urbana</v>
          </cell>
          <cell r="F65" t="str">
            <v>km</v>
          </cell>
        </row>
        <row r="66">
          <cell r="B66" t="str">
            <v>0.1.61</v>
          </cell>
          <cell r="D66" t="str">
            <v>21.02.31</v>
          </cell>
          <cell r="E66" t="str">
            <v>Locação projeto reg. ondulada zona suburbana</v>
          </cell>
          <cell r="F66" t="str">
            <v>km</v>
          </cell>
        </row>
        <row r="67">
          <cell r="B67" t="str">
            <v>0.1.62</v>
          </cell>
          <cell r="D67" t="str">
            <v>21.02.32</v>
          </cell>
          <cell r="E67" t="str">
            <v>Locação projeto região montanhosa</v>
          </cell>
          <cell r="F67" t="str">
            <v>km</v>
          </cell>
        </row>
        <row r="68">
          <cell r="B68" t="str">
            <v>0.1.63</v>
          </cell>
          <cell r="D68" t="str">
            <v>21.02.33</v>
          </cell>
          <cell r="E68" t="str">
            <v>Locação projeto reg. montanhosa veget.densa</v>
          </cell>
          <cell r="F68" t="str">
            <v>km</v>
          </cell>
        </row>
        <row r="69">
          <cell r="B69" t="str">
            <v>0.1.64</v>
          </cell>
          <cell r="D69" t="str">
            <v>21.02.34</v>
          </cell>
          <cell r="E69" t="str">
            <v>Locação projeto reg. montanhosa zona urbana</v>
          </cell>
          <cell r="F69" t="str">
            <v>km</v>
          </cell>
        </row>
        <row r="70">
          <cell r="B70" t="str">
            <v>0.1.65</v>
          </cell>
          <cell r="D70" t="str">
            <v>21.02.35</v>
          </cell>
          <cell r="E70" t="str">
            <v>Locação projeto reg. montanhosa zona suburbana</v>
          </cell>
          <cell r="F70" t="str">
            <v>km</v>
          </cell>
        </row>
        <row r="71">
          <cell r="B71" t="str">
            <v>0.1.66</v>
          </cell>
          <cell r="D71" t="str">
            <v>21.02.36</v>
          </cell>
          <cell r="E71" t="str">
            <v>Locação projeto região escarpada</v>
          </cell>
          <cell r="F71" t="str">
            <v>km</v>
          </cell>
        </row>
        <row r="72">
          <cell r="B72" t="str">
            <v>0.1.67</v>
          </cell>
          <cell r="D72" t="str">
            <v>21.02.37</v>
          </cell>
          <cell r="E72" t="str">
            <v>Locação projeto reg. escarpada veget. densa</v>
          </cell>
          <cell r="F72" t="str">
            <v>km</v>
          </cell>
        </row>
        <row r="73">
          <cell r="B73" t="str">
            <v>0.1.68</v>
          </cell>
          <cell r="D73" t="str">
            <v>21.02.38</v>
          </cell>
          <cell r="E73" t="str">
            <v>Locação projeto reg. escarpada z. urbana</v>
          </cell>
          <cell r="F73" t="str">
            <v>km</v>
          </cell>
        </row>
        <row r="74">
          <cell r="B74" t="str">
            <v>0.1.69</v>
          </cell>
          <cell r="D74" t="str">
            <v>21.02.39</v>
          </cell>
          <cell r="E74" t="str">
            <v>Locação projeto reg. escarpada z.suburbana</v>
          </cell>
          <cell r="F74" t="str">
            <v>km</v>
          </cell>
        </row>
        <row r="75">
          <cell r="B75" t="str">
            <v>0.1.70</v>
          </cell>
          <cell r="D75" t="str">
            <v>21.02.40</v>
          </cell>
          <cell r="E75" t="str">
            <v>Cadastro região ondulada</v>
          </cell>
          <cell r="F75" t="str">
            <v>km</v>
          </cell>
        </row>
        <row r="76">
          <cell r="B76" t="str">
            <v>0.1.71</v>
          </cell>
          <cell r="D76" t="str">
            <v>21.02.41</v>
          </cell>
          <cell r="E76" t="str">
            <v>Cadastro reg.ondulada veget.densa</v>
          </cell>
          <cell r="F76" t="str">
            <v>km</v>
          </cell>
        </row>
        <row r="77">
          <cell r="B77" t="str">
            <v>0.1.72</v>
          </cell>
          <cell r="D77" t="str">
            <v>21.02.42</v>
          </cell>
          <cell r="E77" t="str">
            <v>Cadastro reg.ondulada zona urbana</v>
          </cell>
          <cell r="F77" t="str">
            <v>km</v>
          </cell>
        </row>
        <row r="78">
          <cell r="B78" t="str">
            <v>0.1.73</v>
          </cell>
          <cell r="D78" t="str">
            <v>21.02.43</v>
          </cell>
          <cell r="E78" t="str">
            <v>Cadastro reg.ondulada zona suburbana</v>
          </cell>
          <cell r="F78" t="str">
            <v>km</v>
          </cell>
        </row>
        <row r="79">
          <cell r="B79" t="str">
            <v>0.1.74</v>
          </cell>
          <cell r="D79" t="str">
            <v>21.02.44</v>
          </cell>
          <cell r="E79" t="str">
            <v>Cadastro região montanhosa</v>
          </cell>
          <cell r="F79" t="str">
            <v>km</v>
          </cell>
        </row>
        <row r="80">
          <cell r="B80" t="str">
            <v>0.1.75</v>
          </cell>
          <cell r="D80" t="str">
            <v>21.02.45</v>
          </cell>
          <cell r="E80" t="str">
            <v>Cadastro região montanhosa veget. densa</v>
          </cell>
          <cell r="F80" t="str">
            <v>km</v>
          </cell>
        </row>
        <row r="81">
          <cell r="B81" t="str">
            <v>0.1.76</v>
          </cell>
          <cell r="D81" t="str">
            <v>21.02.46</v>
          </cell>
          <cell r="E81" t="str">
            <v>Cadastro reg. montanhosa zona urbana</v>
          </cell>
          <cell r="F81" t="str">
            <v>km</v>
          </cell>
        </row>
        <row r="82">
          <cell r="B82" t="str">
            <v>0.1.77</v>
          </cell>
          <cell r="D82" t="str">
            <v>21.02.47</v>
          </cell>
          <cell r="E82" t="str">
            <v>Cadastro região montanhosa zona suburbana</v>
          </cell>
          <cell r="F82" t="str">
            <v>km</v>
          </cell>
        </row>
        <row r="83">
          <cell r="B83" t="str">
            <v>0.1.78</v>
          </cell>
          <cell r="D83" t="str">
            <v>21.02.48</v>
          </cell>
          <cell r="E83" t="str">
            <v>Cadastro região escarpada</v>
          </cell>
          <cell r="F83" t="str">
            <v>km</v>
          </cell>
        </row>
        <row r="84">
          <cell r="B84" t="str">
            <v>0.1.79</v>
          </cell>
          <cell r="D84" t="str">
            <v>21.02.49</v>
          </cell>
          <cell r="E84" t="str">
            <v>Cadastro reg. escarpada vegetação densa</v>
          </cell>
          <cell r="F84" t="str">
            <v>km</v>
          </cell>
        </row>
        <row r="85">
          <cell r="B85" t="str">
            <v>0.1.80</v>
          </cell>
          <cell r="D85" t="str">
            <v>21.02.50</v>
          </cell>
          <cell r="E85" t="str">
            <v>Cadastro reg. escarpada zona urbana</v>
          </cell>
          <cell r="F85" t="str">
            <v>km</v>
          </cell>
        </row>
        <row r="86">
          <cell r="B86" t="str">
            <v>0.1.81</v>
          </cell>
          <cell r="D86" t="str">
            <v>21.02.51</v>
          </cell>
          <cell r="E86" t="str">
            <v>Cadastro reg. escarpada zona suburbana</v>
          </cell>
          <cell r="F86" t="str">
            <v>km</v>
          </cell>
        </row>
        <row r="87">
          <cell r="B87" t="str">
            <v>0.1.82</v>
          </cell>
          <cell r="D87" t="str">
            <v>21.02.52</v>
          </cell>
          <cell r="E87" t="str">
            <v>Lev.bat.áreas até 100000 m²</v>
          </cell>
          <cell r="F87" t="str">
            <v>m²</v>
          </cell>
        </row>
        <row r="88">
          <cell r="B88" t="str">
            <v>0.1.83</v>
          </cell>
          <cell r="D88" t="str">
            <v>21.02.53</v>
          </cell>
          <cell r="E88" t="str">
            <v>Lev.bat.áreas até 100000 m² veget.densa</v>
          </cell>
          <cell r="F88" t="str">
            <v>m²</v>
          </cell>
        </row>
        <row r="89">
          <cell r="B89" t="str">
            <v>0.1.84</v>
          </cell>
          <cell r="D89" t="str">
            <v>21.02.54</v>
          </cell>
          <cell r="E89" t="str">
            <v>Lev.bat.áreas até 100000 m² zona urbana</v>
          </cell>
          <cell r="F89" t="str">
            <v>m²</v>
          </cell>
        </row>
        <row r="90">
          <cell r="B90" t="str">
            <v>0.1.85</v>
          </cell>
          <cell r="D90" t="str">
            <v>21.02.55</v>
          </cell>
          <cell r="E90" t="str">
            <v>Lev.bat.áreas até 100000 m² z. suburbana</v>
          </cell>
          <cell r="F90" t="str">
            <v>m²</v>
          </cell>
        </row>
        <row r="91">
          <cell r="B91" t="str">
            <v>0.1.86</v>
          </cell>
          <cell r="D91" t="str">
            <v>21.02.56</v>
          </cell>
          <cell r="E91" t="str">
            <v>Lev.bat.áreas 100000 a 500000 m²</v>
          </cell>
          <cell r="F91" t="str">
            <v>m²</v>
          </cell>
        </row>
        <row r="92">
          <cell r="B92" t="str">
            <v>0.1.87</v>
          </cell>
          <cell r="D92" t="str">
            <v>21.02.57</v>
          </cell>
          <cell r="E92" t="str">
            <v>Lev.bat.áreas 100000/500000m² veg. densa</v>
          </cell>
          <cell r="F92" t="str">
            <v>m²</v>
          </cell>
        </row>
        <row r="93">
          <cell r="B93" t="str">
            <v>0.1.88</v>
          </cell>
          <cell r="D93" t="str">
            <v>21.02.58</v>
          </cell>
          <cell r="E93" t="str">
            <v>Lev.bat.áreas 100000/500000 m² z.urbana</v>
          </cell>
          <cell r="F93" t="str">
            <v>m²</v>
          </cell>
        </row>
        <row r="94">
          <cell r="B94" t="str">
            <v>0.1.89</v>
          </cell>
          <cell r="D94" t="str">
            <v>21.02.59</v>
          </cell>
          <cell r="E94" t="str">
            <v>Lev.bat.áreas 100000/500000m² z.suburbana</v>
          </cell>
          <cell r="F94" t="str">
            <v>m²</v>
          </cell>
        </row>
        <row r="95">
          <cell r="B95" t="str">
            <v>0.1.90</v>
          </cell>
          <cell r="D95" t="str">
            <v>21.02.60</v>
          </cell>
          <cell r="E95" t="str">
            <v>Lev.bat.áreas acima de 500000 m²</v>
          </cell>
          <cell r="F95" t="str">
            <v>m²</v>
          </cell>
        </row>
        <row r="96">
          <cell r="B96" t="str">
            <v>0.1.91</v>
          </cell>
          <cell r="D96" t="str">
            <v>21.02.61</v>
          </cell>
          <cell r="E96" t="str">
            <v>Lev.bat.áreas acima de 500000m² veget.densa</v>
          </cell>
          <cell r="F96" t="str">
            <v>m²</v>
          </cell>
        </row>
        <row r="97">
          <cell r="B97" t="str">
            <v>0.1.92</v>
          </cell>
          <cell r="D97" t="str">
            <v>21.02.62</v>
          </cell>
          <cell r="E97" t="str">
            <v>Lev.bat.áreas acima de 500000 m² z.urbana</v>
          </cell>
          <cell r="F97" t="str">
            <v>m²</v>
          </cell>
        </row>
        <row r="98">
          <cell r="B98" t="str">
            <v>0.1.93</v>
          </cell>
          <cell r="D98" t="str">
            <v>21.02.63</v>
          </cell>
          <cell r="E98" t="str">
            <v>Lev.bat.áreas acima de 500000 m² z. suburbana.</v>
          </cell>
          <cell r="F98" t="str">
            <v>m²</v>
          </cell>
        </row>
        <row r="99">
          <cell r="B99" t="str">
            <v>0.1.94</v>
          </cell>
          <cell r="D99" t="str">
            <v>21.02.64</v>
          </cell>
          <cell r="E99" t="str">
            <v>Lev.batimetrico</v>
          </cell>
          <cell r="F99" t="str">
            <v>km</v>
          </cell>
        </row>
        <row r="100">
          <cell r="B100" t="str">
            <v>0.1.95</v>
          </cell>
          <cell r="D100" t="str">
            <v>21.02.65</v>
          </cell>
          <cell r="E100" t="str">
            <v>Lev.Batimetrico em vegetação densa</v>
          </cell>
          <cell r="F100" t="str">
            <v>km</v>
          </cell>
        </row>
        <row r="101">
          <cell r="B101" t="str">
            <v>0.1.96</v>
          </cell>
          <cell r="D101" t="str">
            <v>21.02.66</v>
          </cell>
          <cell r="E101" t="str">
            <v>Lev.Batimetrico em zona urbana</v>
          </cell>
          <cell r="F101" t="str">
            <v>km</v>
          </cell>
        </row>
        <row r="102">
          <cell r="B102" t="str">
            <v>0.1.97</v>
          </cell>
          <cell r="D102" t="str">
            <v>21.02.67</v>
          </cell>
          <cell r="E102" t="str">
            <v>Lev.Batimetrico em zona suburbana</v>
          </cell>
          <cell r="F102" t="str">
            <v>km</v>
          </cell>
        </row>
        <row r="103">
          <cell r="B103" t="str">
            <v>0.1.98</v>
          </cell>
          <cell r="D103" t="str">
            <v>21.02.68</v>
          </cell>
          <cell r="E103" t="str">
            <v>Serv.hidrologia/drenagem reg. ondulada</v>
          </cell>
          <cell r="F103" t="str">
            <v>km</v>
          </cell>
        </row>
        <row r="104">
          <cell r="B104" t="str">
            <v>0.1.99</v>
          </cell>
          <cell r="D104" t="str">
            <v>21.02.69</v>
          </cell>
          <cell r="E104" t="str">
            <v>Serv.hidrologia/drenagem reg. montanhosa</v>
          </cell>
          <cell r="F104" t="str">
            <v>km</v>
          </cell>
        </row>
        <row r="105">
          <cell r="B105" t="str">
            <v>0.1.100</v>
          </cell>
          <cell r="D105" t="str">
            <v>21.02.70</v>
          </cell>
          <cell r="E105" t="str">
            <v>Serv.hidrologia/drenagem reg. escarpada</v>
          </cell>
          <cell r="F105" t="str">
            <v>km</v>
          </cell>
        </row>
        <row r="106">
          <cell r="B106" t="str">
            <v>0.1.101</v>
          </cell>
          <cell r="D106" t="str">
            <v>21.03.01</v>
          </cell>
          <cell r="E106" t="str">
            <v>Remoção cerca arame, incl. Transporte</v>
          </cell>
          <cell r="F106" t="str">
            <v>m</v>
          </cell>
        </row>
        <row r="107">
          <cell r="B107" t="str">
            <v>0.1.102</v>
          </cell>
          <cell r="D107" t="str">
            <v>21.03.02</v>
          </cell>
          <cell r="E107" t="str">
            <v>Remoção de defensa métalica simples</v>
          </cell>
          <cell r="F107" t="str">
            <v>m</v>
          </cell>
        </row>
        <row r="108">
          <cell r="B108" t="str">
            <v>0.1.103</v>
          </cell>
          <cell r="D108" t="str">
            <v>21.03.03</v>
          </cell>
          <cell r="E108" t="str">
            <v>Remoção de defensa metálica dupla</v>
          </cell>
          <cell r="F108" t="str">
            <v>m</v>
          </cell>
        </row>
        <row r="109">
          <cell r="B109" t="str">
            <v>0.1.104</v>
          </cell>
          <cell r="D109" t="str">
            <v>21.03.06</v>
          </cell>
          <cell r="E109" t="str">
            <v>Remoção canalização D&gt;0,60m</v>
          </cell>
          <cell r="F109" t="str">
            <v>m</v>
          </cell>
        </row>
        <row r="110">
          <cell r="B110" t="str">
            <v>0.1.105</v>
          </cell>
          <cell r="D110" t="str">
            <v>21.03.07</v>
          </cell>
          <cell r="E110" t="str">
            <v>Remoção canalização D&lt;0,60m</v>
          </cell>
          <cell r="F110" t="str">
            <v>m</v>
          </cell>
        </row>
        <row r="111">
          <cell r="B111" t="str">
            <v>0.1.106</v>
          </cell>
          <cell r="D111" t="str">
            <v>21.03.08</v>
          </cell>
          <cell r="E111" t="str">
            <v>Remoção e transporte de guia pré-moldada</v>
          </cell>
          <cell r="F111" t="str">
            <v>m</v>
          </cell>
        </row>
        <row r="112">
          <cell r="B112" t="str">
            <v>0.1.107</v>
          </cell>
          <cell r="D112" t="str">
            <v>21.03.09</v>
          </cell>
          <cell r="E112" t="str">
            <v>Remoção de estaca de eucalipto</v>
          </cell>
          <cell r="F112" t="str">
            <v>m</v>
          </cell>
        </row>
        <row r="113">
          <cell r="B113" t="str">
            <v>0.1.108</v>
          </cell>
          <cell r="D113" t="str">
            <v>21.03.10</v>
          </cell>
          <cell r="E113" t="str">
            <v>Remoção de tacha refletiva</v>
          </cell>
          <cell r="F113" t="str">
            <v>un</v>
          </cell>
        </row>
        <row r="114">
          <cell r="B114" t="str">
            <v>0.1.109</v>
          </cell>
          <cell r="D114" t="str">
            <v>21.03.11.07</v>
          </cell>
          <cell r="E114" t="str">
            <v>Remoção de pintura demarcatória de via</v>
          </cell>
          <cell r="F114" t="str">
            <v>m²</v>
          </cell>
        </row>
        <row r="115">
          <cell r="B115" t="str">
            <v>0.1.110</v>
          </cell>
          <cell r="D115" t="str">
            <v>21.04.01</v>
          </cell>
          <cell r="E115" t="str">
            <v>Cerca de arame farpado c/ 4 fios</v>
          </cell>
          <cell r="F115" t="str">
            <v>m</v>
          </cell>
        </row>
        <row r="116">
          <cell r="B116" t="str">
            <v>0.1.111</v>
          </cell>
          <cell r="D116" t="str">
            <v>21.04.02</v>
          </cell>
          <cell r="E116" t="str">
            <v>Cerca de arame farpado c/ 6 fios</v>
          </cell>
          <cell r="F116" t="str">
            <v>m</v>
          </cell>
        </row>
        <row r="117">
          <cell r="B117" t="str">
            <v>0.1.112</v>
          </cell>
          <cell r="D117" t="str">
            <v>21.04.03</v>
          </cell>
          <cell r="E117" t="str">
            <v>Cerca arame farpado por reaproveitamento</v>
          </cell>
          <cell r="F117" t="str">
            <v>m</v>
          </cell>
        </row>
        <row r="118">
          <cell r="B118" t="str">
            <v>0.1.113</v>
          </cell>
          <cell r="D118" t="str">
            <v>21.05.01</v>
          </cell>
          <cell r="E118" t="str">
            <v>Demolição de concreto Armado</v>
          </cell>
          <cell r="F118" t="str">
            <v>m³</v>
          </cell>
        </row>
        <row r="119">
          <cell r="B119" t="str">
            <v>0.1.114</v>
          </cell>
          <cell r="D119" t="str">
            <v>21.05.02</v>
          </cell>
          <cell r="E119" t="str">
            <v>Demolição de concreto simples</v>
          </cell>
          <cell r="F119" t="str">
            <v>m³</v>
          </cell>
        </row>
        <row r="120">
          <cell r="B120" t="str">
            <v>0.1.115</v>
          </cell>
          <cell r="D120" t="str">
            <v>21.05.04</v>
          </cell>
          <cell r="E120" t="str">
            <v>Demolição de Pavimento Rígido</v>
          </cell>
          <cell r="F120" t="str">
            <v>m³</v>
          </cell>
        </row>
        <row r="121">
          <cell r="B121" t="str">
            <v>0.1.116</v>
          </cell>
          <cell r="D121" t="str">
            <v>21.05.05</v>
          </cell>
          <cell r="E121" t="str">
            <v>Demolição de Edificação em Alvenaria</v>
          </cell>
          <cell r="F121" t="str">
            <v>m²</v>
          </cell>
        </row>
        <row r="122">
          <cell r="B122" t="str">
            <v>0.1.117</v>
          </cell>
          <cell r="D122" t="str">
            <v>21.05.06</v>
          </cell>
          <cell r="E122" t="str">
            <v>Demolição de Edificação em Madeira</v>
          </cell>
          <cell r="F122" t="str">
            <v>m²</v>
          </cell>
        </row>
        <row r="123">
          <cell r="B123" t="str">
            <v>0.1.118</v>
          </cell>
          <cell r="D123" t="str">
            <v>21.05.07</v>
          </cell>
          <cell r="E123" t="str">
            <v>Demolição pavi.flex, incl.transp.até 1km</v>
          </cell>
          <cell r="F123" t="str">
            <v>m³</v>
          </cell>
        </row>
        <row r="124">
          <cell r="B124" t="str">
            <v>0.1.119</v>
          </cell>
          <cell r="D124" t="str">
            <v>21.05.08</v>
          </cell>
          <cell r="E124" t="str">
            <v>Limpeza de dispositivo de drenagem</v>
          </cell>
          <cell r="F124" t="str">
            <v>m</v>
          </cell>
        </row>
        <row r="125">
          <cell r="B125" t="str">
            <v>0.1.120</v>
          </cell>
          <cell r="D125" t="str">
            <v>21.05.09</v>
          </cell>
          <cell r="E125" t="str">
            <v>Limpeza manual de terreno</v>
          </cell>
          <cell r="F125" t="str">
            <v>m²</v>
          </cell>
        </row>
        <row r="126">
          <cell r="B126" t="str">
            <v>0.1.121</v>
          </cell>
          <cell r="D126" t="str">
            <v>21.05.10</v>
          </cell>
          <cell r="E126" t="str">
            <v>Limpeza de dispositivo de drenagem para plataforma</v>
          </cell>
          <cell r="F126" t="str">
            <v>m</v>
          </cell>
        </row>
        <row r="128">
          <cell r="B128" t="str">
            <v>Cód. Colinas</v>
          </cell>
          <cell r="D128" t="str">
            <v>Código</v>
          </cell>
          <cell r="E128" t="str">
            <v>Serviços</v>
          </cell>
          <cell r="F128" t="str">
            <v>Unid.</v>
          </cell>
        </row>
        <row r="131">
          <cell r="D131" t="str">
            <v>FASE 22 - TERRAPLENAGEM</v>
          </cell>
        </row>
        <row r="132">
          <cell r="B132" t="str">
            <v>1.1.1</v>
          </cell>
          <cell r="D132" t="str">
            <v>22.01.01</v>
          </cell>
          <cell r="E132" t="str">
            <v>Limp. terreno s/destocamento de árvores</v>
          </cell>
          <cell r="F132" t="str">
            <v>m²</v>
          </cell>
        </row>
        <row r="133">
          <cell r="B133" t="str">
            <v>1.1.2</v>
          </cell>
          <cell r="D133" t="str">
            <v>22.01.02</v>
          </cell>
          <cell r="E133" t="str">
            <v>Limp. terreno c/ dest.arv.perímetro&lt;= 78cm</v>
          </cell>
          <cell r="F133" t="str">
            <v>m²</v>
          </cell>
        </row>
        <row r="134">
          <cell r="B134" t="str">
            <v>1.1.3</v>
          </cell>
          <cell r="D134" t="str">
            <v>22.01.03</v>
          </cell>
          <cell r="E134" t="str">
            <v>Limp manual terreno amont. de materiais</v>
          </cell>
          <cell r="F134" t="str">
            <v>m²</v>
          </cell>
        </row>
        <row r="135">
          <cell r="B135" t="str">
            <v>1.1.4</v>
          </cell>
          <cell r="D135" t="str">
            <v>22.01.04</v>
          </cell>
          <cell r="E135" t="str">
            <v>Derrub.dest.arv.P&gt;78</v>
          </cell>
          <cell r="F135" t="str">
            <v>un</v>
          </cell>
        </row>
        <row r="136">
          <cell r="B136" t="str">
            <v>1.1.5</v>
          </cell>
          <cell r="D136" t="str">
            <v>22.01.05</v>
          </cell>
          <cell r="E136" t="str">
            <v>Destocamento árv. com perímetro maior que 78cm</v>
          </cell>
          <cell r="F136" t="str">
            <v>un</v>
          </cell>
        </row>
        <row r="137">
          <cell r="B137" t="str">
            <v>1.1.6</v>
          </cell>
          <cell r="D137" t="str">
            <v>22.01.06</v>
          </cell>
          <cell r="E137" t="str">
            <v>Raspagem do terreno</v>
          </cell>
          <cell r="F137" t="str">
            <v>m²</v>
          </cell>
        </row>
        <row r="138">
          <cell r="B138" t="str">
            <v>1.1.7</v>
          </cell>
          <cell r="D138" t="str">
            <v>22.01.07</v>
          </cell>
          <cell r="E138" t="str">
            <v>Carga de material de limpeza de escavação</v>
          </cell>
          <cell r="F138" t="str">
            <v>m³</v>
          </cell>
        </row>
        <row r="139">
          <cell r="B139" t="str">
            <v>1.1.8</v>
          </cell>
          <cell r="D139" t="str">
            <v>22.02.01.01</v>
          </cell>
          <cell r="E139" t="str">
            <v>Escavação 1/2ª cat. trator + pá carreg.</v>
          </cell>
          <cell r="F139" t="str">
            <v>m³</v>
          </cell>
        </row>
        <row r="140">
          <cell r="B140" t="str">
            <v>1.1.9</v>
          </cell>
          <cell r="D140" t="str">
            <v>22.02.01.02</v>
          </cell>
          <cell r="E140" t="str">
            <v>Escavação 1/2ª cat. c/ motoscraper</v>
          </cell>
          <cell r="F140" t="str">
            <v>m³</v>
          </cell>
        </row>
        <row r="141">
          <cell r="B141" t="str">
            <v>1.1.10</v>
          </cell>
          <cell r="D141" t="str">
            <v>22.02.01.03</v>
          </cell>
          <cell r="E141" t="str">
            <v>Escavação 1/2ª cat. c/ escav. Hidraúlica</v>
          </cell>
          <cell r="F141" t="str">
            <v>m³</v>
          </cell>
        </row>
        <row r="142">
          <cell r="B142" t="str">
            <v>1.1.11</v>
          </cell>
          <cell r="D142" t="str">
            <v>22.02.02</v>
          </cell>
          <cell r="E142" t="str">
            <v>Escavação e carga material 2ª cat. c/ripper</v>
          </cell>
          <cell r="F142" t="str">
            <v>m³</v>
          </cell>
        </row>
        <row r="143">
          <cell r="B143" t="str">
            <v>1.1.12</v>
          </cell>
          <cell r="D143" t="str">
            <v>22.02.03</v>
          </cell>
          <cell r="E143" t="str">
            <v>Escavação carga material 2ª cat. com explosivo</v>
          </cell>
          <cell r="F143" t="str">
            <v>m³</v>
          </cell>
        </row>
        <row r="144">
          <cell r="B144" t="str">
            <v>1.1.13</v>
          </cell>
          <cell r="D144" t="str">
            <v>22.02.04</v>
          </cell>
          <cell r="E144" t="str">
            <v>Escavação e carga material de 3ª cat.</v>
          </cell>
          <cell r="F144" t="str">
            <v>m³</v>
          </cell>
        </row>
        <row r="145">
          <cell r="B145" t="str">
            <v>1.1.14</v>
          </cell>
          <cell r="D145" t="str">
            <v>22.02.05</v>
          </cell>
          <cell r="E145" t="str">
            <v>Escavação Carga solo mole sob lâmina d'agua</v>
          </cell>
          <cell r="F145" t="str">
            <v>m³</v>
          </cell>
        </row>
        <row r="146">
          <cell r="B146" t="str">
            <v>1.1.15</v>
          </cell>
          <cell r="D146" t="str">
            <v>22.02.06</v>
          </cell>
          <cell r="E146" t="str">
            <v>Carga de material limpeza</v>
          </cell>
          <cell r="F146" t="str">
            <v>m³</v>
          </cell>
        </row>
        <row r="147">
          <cell r="B147" t="str">
            <v>1.1.16</v>
          </cell>
          <cell r="D147" t="str">
            <v>22.02.07</v>
          </cell>
          <cell r="E147" t="str">
            <v>Escavação, carga e desc. Mat. Sil-arg. No corte</v>
          </cell>
          <cell r="F147" t="str">
            <v>m³</v>
          </cell>
        </row>
        <row r="148">
          <cell r="B148" t="str">
            <v>1.1.17</v>
          </cell>
          <cell r="D148" t="str">
            <v>22.02.08</v>
          </cell>
          <cell r="E148" t="str">
            <v>Aquis. Mat. Espal. Conf. Rolagem mat. Sil. Arg</v>
          </cell>
          <cell r="F148" t="str">
            <v>m³</v>
          </cell>
        </row>
        <row r="149">
          <cell r="B149" t="str">
            <v>1.1.18</v>
          </cell>
          <cell r="D149" t="str">
            <v>22.02.09</v>
          </cell>
          <cell r="E149" t="str">
            <v>Espalhamento/Regularização/Compactação/ de Material em bota-Fora</v>
          </cell>
          <cell r="F149" t="str">
            <v>m³</v>
          </cell>
        </row>
        <row r="150">
          <cell r="B150" t="str">
            <v>1.1.19</v>
          </cell>
          <cell r="D150" t="str">
            <v>22.03.01</v>
          </cell>
          <cell r="E150" t="str">
            <v xml:space="preserve">Transporte de 1ª/2ª categoria até 1 km </v>
          </cell>
          <cell r="F150" t="str">
            <v>m³xkm</v>
          </cell>
        </row>
        <row r="151">
          <cell r="B151" t="str">
            <v>1.1.20</v>
          </cell>
          <cell r="D151" t="str">
            <v>22.03.02</v>
          </cell>
          <cell r="E151" t="str">
            <v>Transporte de 1ª/2ª categoria até 2 km</v>
          </cell>
          <cell r="F151" t="str">
            <v>m³xkm</v>
          </cell>
        </row>
        <row r="152">
          <cell r="B152" t="str">
            <v>1.1.21</v>
          </cell>
          <cell r="D152" t="str">
            <v>22.03.03</v>
          </cell>
          <cell r="E152" t="str">
            <v xml:space="preserve">Transporte de 1ª/2ª categoria até 5 km </v>
          </cell>
          <cell r="F152" t="str">
            <v>m³xkm</v>
          </cell>
        </row>
        <row r="153">
          <cell r="B153" t="str">
            <v>1.1.22</v>
          </cell>
          <cell r="D153" t="str">
            <v>22.03.04</v>
          </cell>
          <cell r="E153" t="str">
            <v>Transporte de 1ª/2ª categoria até 10 km</v>
          </cell>
          <cell r="F153" t="str">
            <v>m³xkm</v>
          </cell>
        </row>
        <row r="154">
          <cell r="B154" t="str">
            <v>1.1.23</v>
          </cell>
          <cell r="D154" t="str">
            <v>22.03.05</v>
          </cell>
          <cell r="E154" t="str">
            <v>Transporte de 1ª/2ª categoria até 15 km</v>
          </cell>
          <cell r="F154" t="str">
            <v>m³xkm</v>
          </cell>
        </row>
        <row r="155">
          <cell r="B155" t="str">
            <v>1.1.24</v>
          </cell>
          <cell r="D155" t="str">
            <v>22.03.06</v>
          </cell>
          <cell r="E155" t="str">
            <v>Transporte de 1ª/2ª categoria alem 15 km</v>
          </cell>
          <cell r="F155" t="str">
            <v>m³xkm</v>
          </cell>
        </row>
        <row r="156">
          <cell r="B156" t="str">
            <v>1.1.25</v>
          </cell>
          <cell r="D156" t="str">
            <v>22.03.07</v>
          </cell>
          <cell r="E156" t="str">
            <v>Transporte de 3ª categoria até 1 km</v>
          </cell>
          <cell r="F156" t="str">
            <v>m³xkm</v>
          </cell>
        </row>
        <row r="157">
          <cell r="B157" t="str">
            <v>1.1.26</v>
          </cell>
          <cell r="D157" t="str">
            <v>22.03.08</v>
          </cell>
          <cell r="E157" t="str">
            <v xml:space="preserve">Transporte de 3ª categoria alem de 1 km </v>
          </cell>
          <cell r="F157" t="str">
            <v>m³xkm</v>
          </cell>
        </row>
        <row r="158">
          <cell r="B158" t="str">
            <v>1.1.27</v>
          </cell>
          <cell r="D158" t="str">
            <v>22.03.09</v>
          </cell>
          <cell r="E158" t="str">
            <v xml:space="preserve">Transporte de solo mole até 2 km </v>
          </cell>
          <cell r="F158" t="str">
            <v>m³xkm</v>
          </cell>
        </row>
        <row r="159">
          <cell r="B159" t="str">
            <v>1.1.28</v>
          </cell>
          <cell r="D159" t="str">
            <v>22.03.10</v>
          </cell>
          <cell r="E159" t="str">
            <v xml:space="preserve">Transporte de solo mole alem 2 km </v>
          </cell>
          <cell r="F159" t="str">
            <v>m³xkm</v>
          </cell>
        </row>
        <row r="160">
          <cell r="B160" t="str">
            <v>1.1.29</v>
          </cell>
          <cell r="D160" t="str">
            <v>22.03.11</v>
          </cell>
          <cell r="E160" t="str">
            <v>Transporte material de limpeza até 1km</v>
          </cell>
          <cell r="F160" t="str">
            <v>m³xkm</v>
          </cell>
        </row>
        <row r="161">
          <cell r="B161" t="str">
            <v>1.1.30</v>
          </cell>
          <cell r="D161" t="str">
            <v>22.03.12</v>
          </cell>
          <cell r="E161" t="str">
            <v xml:space="preserve">Transporte material de limpeza além de 1km </v>
          </cell>
          <cell r="F161" t="str">
            <v>m³xkm</v>
          </cell>
        </row>
        <row r="162">
          <cell r="B162" t="str">
            <v>1.1.31</v>
          </cell>
          <cell r="D162" t="str">
            <v>22.04.01</v>
          </cell>
          <cell r="E162" t="str">
            <v xml:space="preserve">Compactação de aterro maior/igual 95%PS </v>
          </cell>
          <cell r="F162" t="str">
            <v>m³</v>
          </cell>
        </row>
        <row r="163">
          <cell r="B163" t="str">
            <v>1.1.32</v>
          </cell>
          <cell r="D163" t="str">
            <v>22.06.01</v>
          </cell>
          <cell r="E163" t="str">
            <v>Lastro fundação de aterro c/areia lavada</v>
          </cell>
          <cell r="F163" t="str">
            <v>m³</v>
          </cell>
        </row>
        <row r="164">
          <cell r="B164" t="str">
            <v>1.1.33</v>
          </cell>
          <cell r="D164" t="str">
            <v>22.06.04</v>
          </cell>
          <cell r="E164" t="str">
            <v>Lastro fundação de aterro c/pedra rachão</v>
          </cell>
          <cell r="F164" t="str">
            <v>m³</v>
          </cell>
        </row>
        <row r="165">
          <cell r="B165" t="str">
            <v>1.1.34</v>
          </cell>
          <cell r="D165" t="str">
            <v>22.06.05</v>
          </cell>
          <cell r="E165" t="str">
            <v xml:space="preserve">Espalhamento Adensamento Material de Fund. de Aterro </v>
          </cell>
          <cell r="F165" t="str">
            <v>m³</v>
          </cell>
        </row>
        <row r="166">
          <cell r="B166" t="str">
            <v>1.1.35</v>
          </cell>
          <cell r="D166" t="str">
            <v>22.07.01</v>
          </cell>
          <cell r="E166" t="str">
            <v>Valeta de proteção manual</v>
          </cell>
          <cell r="F166" t="str">
            <v>m</v>
          </cell>
        </row>
        <row r="168">
          <cell r="B168" t="str">
            <v>Cód. Colinas</v>
          </cell>
          <cell r="D168" t="str">
            <v>Código</v>
          </cell>
          <cell r="E168" t="str">
            <v>Serviços</v>
          </cell>
          <cell r="F168" t="str">
            <v>Unid.</v>
          </cell>
        </row>
        <row r="171">
          <cell r="D171" t="str">
            <v>FASE 23 - PAVIMENTAÇÃO</v>
          </cell>
        </row>
        <row r="172">
          <cell r="B172" t="str">
            <v>3.1.1</v>
          </cell>
          <cell r="D172" t="str">
            <v>23.01.01</v>
          </cell>
          <cell r="E172" t="str">
            <v>Dem. Pav. Flex. m³ 3,95</v>
          </cell>
          <cell r="F172" t="str">
            <v>m³</v>
          </cell>
        </row>
        <row r="173">
          <cell r="B173" t="str">
            <v>3.1.2</v>
          </cell>
          <cell r="D173" t="str">
            <v>23.02.01</v>
          </cell>
          <cell r="E173" t="str">
            <v>Melhoria/preparo sub-leito - 100% PN</v>
          </cell>
          <cell r="F173" t="str">
            <v>m²</v>
          </cell>
        </row>
        <row r="174">
          <cell r="B174" t="str">
            <v>3.1.3</v>
          </cell>
          <cell r="D174" t="str">
            <v>23.02.02</v>
          </cell>
          <cell r="E174" t="str">
            <v xml:space="preserve">Melhoria/preparo sub-leito - 100% PI </v>
          </cell>
          <cell r="F174" t="str">
            <v>m²</v>
          </cell>
        </row>
        <row r="175">
          <cell r="B175" t="str">
            <v>3.1.4</v>
          </cell>
          <cell r="D175" t="str">
            <v>23.03.01</v>
          </cell>
          <cell r="E175" t="str">
            <v>Reforço sub-leito escav.solo escolhido</v>
          </cell>
          <cell r="F175" t="str">
            <v>m³</v>
          </cell>
        </row>
        <row r="176">
          <cell r="B176" t="str">
            <v>3.1.5</v>
          </cell>
          <cell r="D176" t="str">
            <v>23.03.02.01</v>
          </cell>
          <cell r="E176" t="str">
            <v xml:space="preserve">Reforço de sub-leito - transp até 01km </v>
          </cell>
          <cell r="F176" t="str">
            <v>m³xkm</v>
          </cell>
        </row>
        <row r="177">
          <cell r="B177" t="str">
            <v>3.1.6</v>
          </cell>
          <cell r="D177" t="str">
            <v>23.03.02.02</v>
          </cell>
          <cell r="E177" t="str">
            <v xml:space="preserve">Reforço de sub-leito - transp até 02km </v>
          </cell>
          <cell r="F177" t="str">
            <v>m³xkm</v>
          </cell>
        </row>
        <row r="178">
          <cell r="B178" t="str">
            <v>3.1.7</v>
          </cell>
          <cell r="D178" t="str">
            <v>23.03.02.03</v>
          </cell>
          <cell r="E178" t="str">
            <v>Reforço de sub-leito - transp até 05km</v>
          </cell>
          <cell r="F178" t="str">
            <v>m³xkm</v>
          </cell>
        </row>
        <row r="179">
          <cell r="B179" t="str">
            <v>3.1.8</v>
          </cell>
          <cell r="D179" t="str">
            <v>23.03.02.04</v>
          </cell>
          <cell r="E179" t="str">
            <v xml:space="preserve">Reforço de sub-leito - transp até 10km </v>
          </cell>
          <cell r="F179" t="str">
            <v>m³xkm</v>
          </cell>
        </row>
        <row r="180">
          <cell r="B180" t="str">
            <v>3.1.9</v>
          </cell>
          <cell r="D180" t="str">
            <v>23.03.02.05</v>
          </cell>
          <cell r="E180" t="str">
            <v>Reforço de sub-leito - transp até 15km</v>
          </cell>
          <cell r="F180" t="str">
            <v>m³xkm</v>
          </cell>
        </row>
        <row r="181">
          <cell r="B181" t="str">
            <v>3.1.10</v>
          </cell>
          <cell r="D181" t="str">
            <v>23.03.02.06</v>
          </cell>
          <cell r="E181" t="str">
            <v xml:space="preserve">Reforço de sub-leito - transp. + 15km </v>
          </cell>
          <cell r="F181" t="str">
            <v>m³xkm</v>
          </cell>
        </row>
        <row r="182">
          <cell r="B182" t="str">
            <v>3.1.11</v>
          </cell>
          <cell r="D182" t="str">
            <v>23.03.03</v>
          </cell>
          <cell r="E182" t="str">
            <v xml:space="preserve">Reforço de sub-leito compact 100% PI </v>
          </cell>
          <cell r="F182" t="str">
            <v>m³</v>
          </cell>
        </row>
        <row r="183">
          <cell r="B183" t="str">
            <v>3.1.12</v>
          </cell>
          <cell r="D183" t="str">
            <v>23.03.04</v>
          </cell>
          <cell r="E183" t="str">
            <v xml:space="preserve">Reforço de sub-leito compact 100% PN </v>
          </cell>
          <cell r="F183" t="str">
            <v>m³</v>
          </cell>
        </row>
        <row r="184">
          <cell r="B184" t="str">
            <v>3.1.13</v>
          </cell>
          <cell r="D184" t="str">
            <v>23.04.01.01.26</v>
          </cell>
          <cell r="E184" t="str">
            <v>Sub-base ou base solo cim 3% - Usina</v>
          </cell>
          <cell r="F184" t="str">
            <v>m³</v>
          </cell>
        </row>
        <row r="185">
          <cell r="B185" t="str">
            <v>3.1.14</v>
          </cell>
          <cell r="D185" t="str">
            <v>23.04.01.02</v>
          </cell>
          <cell r="E185" t="str">
            <v>Sub-base ou base solo cim 4% - Usina</v>
          </cell>
          <cell r="F185" t="str">
            <v>m³</v>
          </cell>
        </row>
        <row r="186">
          <cell r="B186" t="str">
            <v>3.1.15</v>
          </cell>
          <cell r="D186" t="str">
            <v>23.04.01.03</v>
          </cell>
          <cell r="E186" t="str">
            <v>Sub-base ou base solo cim 5% - Usina</v>
          </cell>
          <cell r="F186" t="str">
            <v>m³</v>
          </cell>
        </row>
        <row r="187">
          <cell r="B187" t="str">
            <v>3.1.16</v>
          </cell>
          <cell r="D187" t="str">
            <v>23.04.01.04</v>
          </cell>
          <cell r="E187" t="str">
            <v>Sub-base ou base solo cim 6% - Usina</v>
          </cell>
          <cell r="F187" t="str">
            <v>m³</v>
          </cell>
        </row>
        <row r="188">
          <cell r="B188" t="str">
            <v>3.1.17</v>
          </cell>
          <cell r="D188" t="str">
            <v>23.04.01.05</v>
          </cell>
          <cell r="E188" t="str">
            <v>Sub-base ou base solo cim 7% - Usina</v>
          </cell>
          <cell r="F188" t="str">
            <v>m³</v>
          </cell>
        </row>
        <row r="189">
          <cell r="B189" t="str">
            <v>3.1.18</v>
          </cell>
          <cell r="D189" t="str">
            <v>23.04.01.06</v>
          </cell>
          <cell r="E189" t="str">
            <v>Sub-base ou base solo cim 8% - Usina</v>
          </cell>
          <cell r="F189" t="str">
            <v>m³</v>
          </cell>
        </row>
        <row r="190">
          <cell r="B190" t="str">
            <v>3.1.19</v>
          </cell>
          <cell r="D190" t="str">
            <v>23.04.01.07</v>
          </cell>
          <cell r="E190" t="str">
            <v>Sub-base ou base solo cim 9% - Usina</v>
          </cell>
          <cell r="F190" t="str">
            <v>m³</v>
          </cell>
        </row>
        <row r="191">
          <cell r="B191" t="str">
            <v>3.1.20</v>
          </cell>
          <cell r="D191" t="str">
            <v>23.04.01.08</v>
          </cell>
          <cell r="E191" t="str">
            <v>Sub-base ou base solo cim 10% - Usina</v>
          </cell>
          <cell r="F191" t="str">
            <v>m³</v>
          </cell>
        </row>
        <row r="192">
          <cell r="B192" t="str">
            <v>3.1.21</v>
          </cell>
          <cell r="D192" t="str">
            <v>23.04.01.09</v>
          </cell>
          <cell r="E192" t="str">
            <v>Sub-base ou base solo cim 11% - Usina</v>
          </cell>
          <cell r="F192" t="str">
            <v>m³</v>
          </cell>
        </row>
        <row r="193">
          <cell r="B193" t="str">
            <v>3.1.22</v>
          </cell>
          <cell r="D193" t="str">
            <v>23.04.01.10</v>
          </cell>
          <cell r="E193" t="str">
            <v>Sub-base ou base solo cim 12% - Usina</v>
          </cell>
          <cell r="F193" t="str">
            <v>m³</v>
          </cell>
        </row>
        <row r="194">
          <cell r="B194" t="str">
            <v>3.1.23</v>
          </cell>
          <cell r="D194" t="str">
            <v>23.04.01.11</v>
          </cell>
          <cell r="E194" t="str">
            <v>Sub-base ou base solo cim 3% - Pulv.</v>
          </cell>
          <cell r="F194" t="str">
            <v>m³</v>
          </cell>
        </row>
        <row r="195">
          <cell r="B195" t="str">
            <v>3.1.24</v>
          </cell>
          <cell r="D195" t="str">
            <v>23.04.01.12</v>
          </cell>
          <cell r="E195" t="str">
            <v>Sub-base ou base solo cim 4% - Pulv.</v>
          </cell>
          <cell r="F195" t="str">
            <v>m³</v>
          </cell>
        </row>
        <row r="196">
          <cell r="B196" t="str">
            <v>3.1.25</v>
          </cell>
          <cell r="D196" t="str">
            <v>23.04.01.13</v>
          </cell>
          <cell r="E196" t="str">
            <v xml:space="preserve">Sub-base ou base solo cim 5% - Pulv. </v>
          </cell>
          <cell r="F196" t="str">
            <v>m³</v>
          </cell>
        </row>
        <row r="197">
          <cell r="B197" t="str">
            <v>3.1.26</v>
          </cell>
          <cell r="D197" t="str">
            <v>23.04.01.14</v>
          </cell>
          <cell r="E197" t="str">
            <v>Sub-base ou base solo cim 6% - Pulv.</v>
          </cell>
          <cell r="F197" t="str">
            <v>m³</v>
          </cell>
        </row>
        <row r="198">
          <cell r="B198" t="str">
            <v>3.1.27</v>
          </cell>
          <cell r="D198" t="str">
            <v>23.04.01.15</v>
          </cell>
          <cell r="E198" t="str">
            <v xml:space="preserve">Sub-base ou base solo cim 7% - Pulv. </v>
          </cell>
          <cell r="F198" t="str">
            <v>m³</v>
          </cell>
        </row>
        <row r="199">
          <cell r="B199" t="str">
            <v>3.1.28</v>
          </cell>
          <cell r="D199" t="str">
            <v>23.04.01.16</v>
          </cell>
          <cell r="E199" t="str">
            <v xml:space="preserve">Sub-base ou base solo cim 8% - Pulv. </v>
          </cell>
          <cell r="F199" t="str">
            <v>m³</v>
          </cell>
        </row>
        <row r="200">
          <cell r="B200" t="str">
            <v>3.1.29</v>
          </cell>
          <cell r="D200" t="str">
            <v>23.04.01.17</v>
          </cell>
          <cell r="E200" t="str">
            <v xml:space="preserve">Sub-base ou base solo cim 9% - Pulv. </v>
          </cell>
          <cell r="F200" t="str">
            <v>m³</v>
          </cell>
        </row>
        <row r="201">
          <cell r="B201" t="str">
            <v>3.1.30</v>
          </cell>
          <cell r="D201" t="str">
            <v>23.04.01.18</v>
          </cell>
          <cell r="E201" t="str">
            <v xml:space="preserve">Sub-base ou base solo cim 10% - Pulv. </v>
          </cell>
          <cell r="F201" t="str">
            <v>m³</v>
          </cell>
        </row>
        <row r="202">
          <cell r="B202" t="str">
            <v>3.1.31</v>
          </cell>
          <cell r="D202" t="str">
            <v>23.04.01.19</v>
          </cell>
          <cell r="E202" t="str">
            <v xml:space="preserve">Sub-base ou base solo cim 11% - Pulv. </v>
          </cell>
          <cell r="F202" t="str">
            <v>m³</v>
          </cell>
        </row>
        <row r="203">
          <cell r="B203" t="str">
            <v>3.1.32</v>
          </cell>
          <cell r="D203" t="str">
            <v>23.04.01.20</v>
          </cell>
          <cell r="E203" t="str">
            <v xml:space="preserve">Sub-base ou base solo cim 12% - Pulv. </v>
          </cell>
          <cell r="F203" t="str">
            <v>m³</v>
          </cell>
        </row>
        <row r="204">
          <cell r="B204" t="str">
            <v>3.1.33</v>
          </cell>
          <cell r="D204" t="str">
            <v>23.04.02.01</v>
          </cell>
          <cell r="E204" t="str">
            <v xml:space="preserve">Sub-base ou base solo brita c/ cim.3% </v>
          </cell>
          <cell r="F204" t="str">
            <v>m³</v>
          </cell>
        </row>
        <row r="205">
          <cell r="B205" t="str">
            <v>3.1.34</v>
          </cell>
          <cell r="D205" t="str">
            <v>23.04.02.02</v>
          </cell>
          <cell r="E205" t="str">
            <v xml:space="preserve">Sub-base ou base solo brita c/ cim.4% </v>
          </cell>
          <cell r="F205" t="str">
            <v>m³</v>
          </cell>
        </row>
        <row r="206">
          <cell r="B206" t="str">
            <v>3.1.35</v>
          </cell>
          <cell r="D206" t="str">
            <v>23.04.02.03</v>
          </cell>
          <cell r="E206" t="str">
            <v xml:space="preserve">Sub-base ou base solo brita c/ cim.5% </v>
          </cell>
          <cell r="F206" t="str">
            <v>m³</v>
          </cell>
        </row>
        <row r="207">
          <cell r="B207" t="str">
            <v>3.1.36</v>
          </cell>
          <cell r="D207" t="str">
            <v>23.04.02.04</v>
          </cell>
          <cell r="E207" t="str">
            <v xml:space="preserve">Sub-base ou base solo brita c/ cim.6% </v>
          </cell>
          <cell r="F207" t="str">
            <v>m³</v>
          </cell>
        </row>
        <row r="208">
          <cell r="B208" t="str">
            <v>3.1.37</v>
          </cell>
          <cell r="D208" t="str">
            <v>23.04.02.05</v>
          </cell>
          <cell r="E208" t="str">
            <v xml:space="preserve">Sub-base ou base de solo brita 50% brita </v>
          </cell>
          <cell r="F208" t="str">
            <v>m³</v>
          </cell>
        </row>
        <row r="209">
          <cell r="B209" t="str">
            <v>3.1.38</v>
          </cell>
          <cell r="D209" t="str">
            <v>23.04.02.07</v>
          </cell>
          <cell r="E209" t="str">
            <v>Sub-base ou base de solo brita 60% brita</v>
          </cell>
          <cell r="F209" t="str">
            <v>m³</v>
          </cell>
        </row>
        <row r="210">
          <cell r="B210" t="str">
            <v>3.1.39</v>
          </cell>
          <cell r="D210" t="str">
            <v>23.04.02.09</v>
          </cell>
          <cell r="E210" t="str">
            <v>Sub-base ou base de solo brita 70% brita</v>
          </cell>
          <cell r="F210" t="str">
            <v>m³</v>
          </cell>
        </row>
        <row r="211">
          <cell r="B211" t="str">
            <v>3.1.40</v>
          </cell>
          <cell r="D211" t="str">
            <v>23.04.02.11</v>
          </cell>
          <cell r="E211" t="str">
            <v xml:space="preserve">Sub-base ou base de solo brita 80% brita </v>
          </cell>
          <cell r="F211" t="str">
            <v>m³</v>
          </cell>
        </row>
        <row r="212">
          <cell r="B212" t="str">
            <v>3.1.41</v>
          </cell>
          <cell r="D212" t="str">
            <v>23.04.02.13</v>
          </cell>
          <cell r="E212" t="str">
            <v>Sub-base ou base de solo brita 90% brita</v>
          </cell>
          <cell r="F212" t="str">
            <v>m³</v>
          </cell>
        </row>
        <row r="213">
          <cell r="B213" t="str">
            <v>3.1.42</v>
          </cell>
          <cell r="D213" t="str">
            <v>23.04.03.01</v>
          </cell>
          <cell r="E213" t="str">
            <v xml:space="preserve">Sub-base ou base brita grad. simples </v>
          </cell>
          <cell r="F213" t="str">
            <v>m³</v>
          </cell>
        </row>
        <row r="214">
          <cell r="B214" t="str">
            <v>3.1.43</v>
          </cell>
          <cell r="D214" t="str">
            <v>23.04.03.02</v>
          </cell>
          <cell r="E214" t="str">
            <v>Sub-base ou base de Pedra Britada</v>
          </cell>
          <cell r="F214" t="str">
            <v>m³</v>
          </cell>
        </row>
        <row r="215">
          <cell r="B215" t="str">
            <v>3.1.44</v>
          </cell>
          <cell r="D215" t="str">
            <v>23.04.03.03</v>
          </cell>
          <cell r="E215" t="str">
            <v>Sub-base ou base de Bica Corrida</v>
          </cell>
          <cell r="F215" t="str">
            <v>m³</v>
          </cell>
        </row>
        <row r="216">
          <cell r="B216" t="str">
            <v>3.1.45</v>
          </cell>
          <cell r="D216" t="str">
            <v>23.04.03.04</v>
          </cell>
          <cell r="E216" t="str">
            <v>Sub-base ou base de Pedra Rachão, Conf. ET-POO/042 (DERSA)</v>
          </cell>
          <cell r="F216" t="str">
            <v>m³</v>
          </cell>
        </row>
        <row r="217">
          <cell r="B217" t="str">
            <v>3.1.46</v>
          </cell>
          <cell r="D217" t="str">
            <v>23.04.04.01</v>
          </cell>
          <cell r="E217" t="str">
            <v>Sub-base/base brita grad.c/ cim 1% vol.</v>
          </cell>
          <cell r="F217" t="str">
            <v>m³</v>
          </cell>
        </row>
        <row r="218">
          <cell r="B218" t="str">
            <v>3.1.47</v>
          </cell>
          <cell r="D218" t="str">
            <v>23.04.04.02</v>
          </cell>
          <cell r="E218" t="str">
            <v xml:space="preserve">Sub-base/base brita grad.c/cim 2% vol. </v>
          </cell>
          <cell r="F218" t="str">
            <v>m³</v>
          </cell>
        </row>
        <row r="219">
          <cell r="B219" t="str">
            <v>3.1.48</v>
          </cell>
          <cell r="D219" t="str">
            <v>23.04.04.03</v>
          </cell>
          <cell r="E219" t="str">
            <v xml:space="preserve">Sub-base/base brita grad.c/cim 3% vol. </v>
          </cell>
          <cell r="F219" t="str">
            <v>m³</v>
          </cell>
        </row>
        <row r="220">
          <cell r="B220" t="str">
            <v>3.1.49</v>
          </cell>
          <cell r="D220" t="str">
            <v>23.04.04.04</v>
          </cell>
          <cell r="E220" t="str">
            <v xml:space="preserve">Sub-base/base brita grad.c/cim 4% vol. </v>
          </cell>
          <cell r="F220" t="str">
            <v>m³</v>
          </cell>
        </row>
        <row r="221">
          <cell r="B221" t="str">
            <v>3.1.50</v>
          </cell>
          <cell r="D221" t="str">
            <v>23.04.05.01</v>
          </cell>
          <cell r="E221" t="str">
            <v>Sub-base/base solo estabiliz. Granulometr.</v>
          </cell>
          <cell r="F221" t="str">
            <v>m³</v>
          </cell>
        </row>
        <row r="222">
          <cell r="B222" t="str">
            <v>3.1.51</v>
          </cell>
          <cell r="D222" t="str">
            <v>23.04.06.01</v>
          </cell>
          <cell r="E222" t="str">
            <v>Sub-base/base macadame hidraúlico</v>
          </cell>
          <cell r="F222" t="str">
            <v>m³</v>
          </cell>
        </row>
        <row r="223">
          <cell r="B223" t="str">
            <v>3.1.52</v>
          </cell>
          <cell r="D223" t="str">
            <v>23.04.06.02</v>
          </cell>
          <cell r="E223" t="str">
            <v>Sub-base/base macadame betum.</v>
          </cell>
          <cell r="F223" t="str">
            <v>m³</v>
          </cell>
        </row>
        <row r="224">
          <cell r="B224" t="str">
            <v>3.1.53</v>
          </cell>
          <cell r="D224" t="str">
            <v>23.04.07.01</v>
          </cell>
          <cell r="E224" t="str">
            <v xml:space="preserve">Sub-base/base solo aren. fino 95%PI </v>
          </cell>
          <cell r="F224" t="str">
            <v>m³</v>
          </cell>
        </row>
        <row r="225">
          <cell r="B225" t="str">
            <v>3.1.54</v>
          </cell>
          <cell r="D225" t="str">
            <v>23.04.07.03</v>
          </cell>
          <cell r="E225" t="str">
            <v xml:space="preserve">Sub-base/base solo estabiliz. quimic. </v>
          </cell>
          <cell r="F225" t="str">
            <v>m³</v>
          </cell>
        </row>
        <row r="226">
          <cell r="B226" t="str">
            <v>3.1.55</v>
          </cell>
          <cell r="D226" t="str">
            <v>23.05.01</v>
          </cell>
          <cell r="E226" t="str">
            <v xml:space="preserve">Imprimadura bet. impermeabilizante </v>
          </cell>
          <cell r="F226" t="str">
            <v>m²</v>
          </cell>
        </row>
        <row r="227">
          <cell r="B227" t="str">
            <v>3.1.56</v>
          </cell>
          <cell r="D227" t="str">
            <v>23.05.02</v>
          </cell>
          <cell r="E227" t="str">
            <v xml:space="preserve">Imprimadura betuminosa ligante </v>
          </cell>
          <cell r="F227" t="str">
            <v>m²</v>
          </cell>
        </row>
        <row r="228">
          <cell r="B228" t="str">
            <v>3.1.57</v>
          </cell>
          <cell r="D228" t="str">
            <v>23.05.03</v>
          </cell>
          <cell r="E228" t="str">
            <v xml:space="preserve">Imprimadura bet. auxiliar de ligação </v>
          </cell>
          <cell r="F228" t="str">
            <v>m²</v>
          </cell>
        </row>
        <row r="229">
          <cell r="B229" t="str">
            <v>3.1.58</v>
          </cell>
          <cell r="D229" t="str">
            <v>23.05.04</v>
          </cell>
          <cell r="E229" t="str">
            <v>Imprimadura betuminosa ligante modif. Polimero</v>
          </cell>
          <cell r="F229" t="str">
            <v>m²</v>
          </cell>
        </row>
        <row r="230">
          <cell r="B230" t="str">
            <v>3.1.59</v>
          </cell>
          <cell r="D230" t="str">
            <v>23.06.01</v>
          </cell>
          <cell r="E230" t="str">
            <v xml:space="preserve">Tratamento superficial simples </v>
          </cell>
          <cell r="F230" t="str">
            <v>m²</v>
          </cell>
        </row>
        <row r="231">
          <cell r="B231" t="str">
            <v>3.1.60</v>
          </cell>
          <cell r="D231" t="str">
            <v>23.06.02</v>
          </cell>
          <cell r="E231" t="str">
            <v xml:space="preserve">Tratamento superficial duplo </v>
          </cell>
          <cell r="F231" t="str">
            <v>m³</v>
          </cell>
        </row>
        <row r="232">
          <cell r="B232" t="str">
            <v>3.1.61</v>
          </cell>
          <cell r="D232" t="str">
            <v>23.06.03</v>
          </cell>
          <cell r="E232" t="str">
            <v xml:space="preserve">Tratamento superficial triplo </v>
          </cell>
          <cell r="F232" t="str">
            <v>m³</v>
          </cell>
        </row>
        <row r="233">
          <cell r="B233" t="str">
            <v>3.1.62</v>
          </cell>
          <cell r="D233" t="str">
            <v>23.06.04</v>
          </cell>
          <cell r="E233" t="str">
            <v>Micro Pavimento c/ Polimero Com Fibra</v>
          </cell>
          <cell r="F233" t="str">
            <v>m²</v>
          </cell>
        </row>
        <row r="234">
          <cell r="B234" t="str">
            <v>3.1.63</v>
          </cell>
          <cell r="D234" t="str">
            <v>23.06.04.01</v>
          </cell>
          <cell r="E234" t="str">
            <v>Micro Pavimento c/ Polimero Sem Fibra</v>
          </cell>
          <cell r="F234" t="str">
            <v>m²</v>
          </cell>
        </row>
        <row r="235">
          <cell r="B235" t="str">
            <v>3.1.64</v>
          </cell>
          <cell r="D235" t="str">
            <v>23.06.05</v>
          </cell>
          <cell r="E235" t="str">
            <v xml:space="preserve">Tratamento superf. c/ lama asfáltica </v>
          </cell>
          <cell r="F235" t="str">
            <v>m²</v>
          </cell>
        </row>
        <row r="236">
          <cell r="B236" t="str">
            <v>3.1.65</v>
          </cell>
          <cell r="D236" t="str">
            <v>23.06.06</v>
          </cell>
          <cell r="E236" t="str">
            <v xml:space="preserve">Tratamento sup.cam. lama asfáltica grossa </v>
          </cell>
          <cell r="F236" t="str">
            <v>m²</v>
          </cell>
        </row>
        <row r="237">
          <cell r="B237" t="str">
            <v>3.1.66</v>
          </cell>
          <cell r="D237" t="str">
            <v>23.06.07</v>
          </cell>
          <cell r="E237" t="str">
            <v xml:space="preserve">Tratamento superf. simples modif. p/polimero </v>
          </cell>
          <cell r="F237" t="str">
            <v>m²</v>
          </cell>
        </row>
        <row r="238">
          <cell r="B238" t="str">
            <v>3.1.67</v>
          </cell>
          <cell r="D238" t="str">
            <v>23.06.08</v>
          </cell>
          <cell r="E238" t="str">
            <v xml:space="preserve">Tratamento superf. duplo modif. p/polimero </v>
          </cell>
          <cell r="F238" t="str">
            <v>m³</v>
          </cell>
        </row>
        <row r="239">
          <cell r="B239" t="str">
            <v>3.1.68</v>
          </cell>
          <cell r="D239" t="str">
            <v>23.06.09</v>
          </cell>
          <cell r="E239" t="str">
            <v xml:space="preserve">Tratamento superf. triplo modif. p/polimero </v>
          </cell>
          <cell r="F239" t="str">
            <v>m³</v>
          </cell>
        </row>
        <row r="240">
          <cell r="B240" t="str">
            <v>3.1.69</v>
          </cell>
          <cell r="D240" t="str">
            <v>23.07.01</v>
          </cell>
          <cell r="E240" t="str">
            <v xml:space="preserve">Camada Base Pré-misturado a frio </v>
          </cell>
          <cell r="F240" t="str">
            <v>m³</v>
          </cell>
        </row>
        <row r="241">
          <cell r="B241" t="str">
            <v>3.1.70</v>
          </cell>
          <cell r="D241" t="str">
            <v>23.08.01.01</v>
          </cell>
          <cell r="E241" t="str">
            <v xml:space="preserve">Conc. asf. us.quente - Binder grad. A s/DOP </v>
          </cell>
          <cell r="F241" t="str">
            <v>m³</v>
          </cell>
        </row>
        <row r="242">
          <cell r="B242" t="str">
            <v>3.1.71</v>
          </cell>
          <cell r="D242" t="str">
            <v>23.08.02</v>
          </cell>
          <cell r="E242" t="str">
            <v xml:space="preserve">Conc. asf. us.quente - Binder grad. B c/DOP </v>
          </cell>
          <cell r="F242" t="str">
            <v>m³</v>
          </cell>
        </row>
        <row r="243">
          <cell r="B243" t="str">
            <v>3.1.72</v>
          </cell>
          <cell r="D243" t="str">
            <v>23.08.02.01</v>
          </cell>
          <cell r="E243" t="str">
            <v xml:space="preserve">Conc. asf. us.quente - Binder grad. B s/DOP </v>
          </cell>
          <cell r="F243" t="str">
            <v>m³</v>
          </cell>
        </row>
        <row r="244">
          <cell r="B244" t="str">
            <v>3.1.73</v>
          </cell>
          <cell r="D244" t="str">
            <v>23.08.03.01</v>
          </cell>
          <cell r="E244" t="str">
            <v xml:space="preserve">Camada Rolante -CBUQ Graduação - "C" s/DOP </v>
          </cell>
          <cell r="F244" t="str">
            <v>m³</v>
          </cell>
        </row>
        <row r="245">
          <cell r="B245" t="str">
            <v>3.1.74</v>
          </cell>
          <cell r="D245" t="str">
            <v>23.08.03.03</v>
          </cell>
          <cell r="E245" t="str">
            <v xml:space="preserve">Camada Rolante -CBUQ Graduação - "C" c/DOP </v>
          </cell>
          <cell r="F245" t="str">
            <v>m³</v>
          </cell>
        </row>
        <row r="246">
          <cell r="B246" t="str">
            <v>3.1.75</v>
          </cell>
          <cell r="D246" t="str">
            <v>23.08.06</v>
          </cell>
          <cell r="E246" t="str">
            <v>Conc. asfaltico modificado / 15% em peso de Borracha ( CONTINUO)</v>
          </cell>
          <cell r="F246" t="str">
            <v>m³</v>
          </cell>
        </row>
        <row r="247">
          <cell r="B247" t="str">
            <v>3.1.76</v>
          </cell>
          <cell r="D247" t="str">
            <v>23.09.01</v>
          </cell>
          <cell r="E247" t="str">
            <v>Capa selante tipo 2</v>
          </cell>
          <cell r="F247" t="str">
            <v>m²</v>
          </cell>
        </row>
        <row r="248">
          <cell r="B248" t="str">
            <v>3.1.77</v>
          </cell>
          <cell r="D248" t="str">
            <v>23.09.02</v>
          </cell>
          <cell r="E248" t="str">
            <v xml:space="preserve">Capa selante tipo 3 </v>
          </cell>
          <cell r="F248" t="str">
            <v>m²</v>
          </cell>
        </row>
        <row r="249">
          <cell r="B249" t="str">
            <v>3.1.78</v>
          </cell>
          <cell r="D249" t="str">
            <v>23.10.01</v>
          </cell>
          <cell r="E249" t="str">
            <v xml:space="preserve">Fresagem de pav., indep. espessura </v>
          </cell>
          <cell r="F249" t="str">
            <v>m³</v>
          </cell>
        </row>
        <row r="250">
          <cell r="B250" t="str">
            <v>3.1.79</v>
          </cell>
          <cell r="D250" t="str">
            <v>23.11.01</v>
          </cell>
          <cell r="E250" t="str">
            <v>Pavimento de conc. pobre rolado</v>
          </cell>
          <cell r="F250" t="str">
            <v>m³</v>
          </cell>
        </row>
        <row r="251">
          <cell r="B251" t="str">
            <v>3.1.80</v>
          </cell>
          <cell r="D251" t="str">
            <v>23.11.03</v>
          </cell>
          <cell r="E251" t="str">
            <v xml:space="preserve">Pavimento de conc. Mecanico </v>
          </cell>
          <cell r="F251" t="str">
            <v>m³</v>
          </cell>
        </row>
        <row r="252">
          <cell r="B252" t="str">
            <v>3.1.81</v>
          </cell>
          <cell r="D252" t="str">
            <v>23.12.01</v>
          </cell>
          <cell r="E252" t="str">
            <v xml:space="preserve">Pavimento conc intertr. 6 cm </v>
          </cell>
          <cell r="F252" t="str">
            <v>m²</v>
          </cell>
        </row>
        <row r="253">
          <cell r="B253" t="str">
            <v>3.1.82</v>
          </cell>
          <cell r="D253" t="str">
            <v>23.12.02</v>
          </cell>
          <cell r="E253" t="str">
            <v xml:space="preserve">Pavimento conc intertr. 8 cm </v>
          </cell>
          <cell r="F253" t="str">
            <v>m²</v>
          </cell>
        </row>
        <row r="254">
          <cell r="B254" t="str">
            <v>3.1.83</v>
          </cell>
          <cell r="D254" t="str">
            <v>23.12.03</v>
          </cell>
          <cell r="E254" t="str">
            <v>Pavimento conc intertr. 10 cm</v>
          </cell>
          <cell r="F254" t="str">
            <v>m²</v>
          </cell>
        </row>
        <row r="256">
          <cell r="B256" t="str">
            <v>Cód. Colinas</v>
          </cell>
          <cell r="D256" t="str">
            <v>Código</v>
          </cell>
          <cell r="E256" t="str">
            <v>Serviços</v>
          </cell>
          <cell r="F256" t="str">
            <v>Unid.</v>
          </cell>
        </row>
        <row r="259">
          <cell r="D259" t="str">
            <v>FASE 24 - OBRAS DE ARTE CORRENTE E DRENAGEM</v>
          </cell>
        </row>
        <row r="260">
          <cell r="B260" t="str">
            <v>4.1.1</v>
          </cell>
          <cell r="D260" t="str">
            <v>24.01.01</v>
          </cell>
          <cell r="E260" t="str">
            <v xml:space="preserve">Aterro de acesso </v>
          </cell>
          <cell r="F260" t="str">
            <v>m³</v>
          </cell>
        </row>
        <row r="261">
          <cell r="B261" t="str">
            <v>4.1.2</v>
          </cell>
          <cell r="D261" t="str">
            <v>24.02.01</v>
          </cell>
          <cell r="E261" t="str">
            <v xml:space="preserve">Escavação manual para obras sem explosivos </v>
          </cell>
          <cell r="F261" t="str">
            <v>m³</v>
          </cell>
        </row>
        <row r="262">
          <cell r="B262" t="str">
            <v>4.1.3</v>
          </cell>
          <cell r="D262" t="str">
            <v>24.02.02</v>
          </cell>
          <cell r="E262" t="str">
            <v xml:space="preserve">Escavação mecânica para obras sem explosivos </v>
          </cell>
          <cell r="F262" t="str">
            <v>m³</v>
          </cell>
        </row>
        <row r="263">
          <cell r="B263" t="str">
            <v>4.1.4</v>
          </cell>
          <cell r="D263" t="str">
            <v>24.02.03</v>
          </cell>
          <cell r="E263" t="str">
            <v xml:space="preserve">Escavação mecânica para obras com explosivo </v>
          </cell>
          <cell r="F263" t="str">
            <v>m³</v>
          </cell>
        </row>
        <row r="264">
          <cell r="B264" t="str">
            <v>4.1.5</v>
          </cell>
          <cell r="D264" t="str">
            <v>24.02.04</v>
          </cell>
          <cell r="E264" t="str">
            <v xml:space="preserve">Escavação corta-rio sem explosivo </v>
          </cell>
          <cell r="F264" t="str">
            <v>m³</v>
          </cell>
        </row>
        <row r="265">
          <cell r="B265" t="str">
            <v>4.1.6</v>
          </cell>
          <cell r="D265" t="str">
            <v>24.02.05</v>
          </cell>
          <cell r="E265" t="str">
            <v xml:space="preserve">Escavação corta-rio com explosivo </v>
          </cell>
          <cell r="F265" t="str">
            <v>m³</v>
          </cell>
        </row>
        <row r="266">
          <cell r="B266" t="str">
            <v>4.1.7</v>
          </cell>
          <cell r="D266" t="str">
            <v>24.02.08</v>
          </cell>
          <cell r="E266" t="str">
            <v xml:space="preserve">Escavação fund., bueiro ou dreno sem expl. até 2 m </v>
          </cell>
          <cell r="F266" t="str">
            <v>m³</v>
          </cell>
        </row>
        <row r="267">
          <cell r="B267" t="str">
            <v>4.1.8</v>
          </cell>
          <cell r="D267" t="str">
            <v xml:space="preserve">24.02.09 </v>
          </cell>
          <cell r="E267" t="str">
            <v xml:space="preserve">Acresc. p/Escav. 1,5 m profundidade, além 2m </v>
          </cell>
          <cell r="F267" t="str">
            <v>m³</v>
          </cell>
        </row>
        <row r="268">
          <cell r="B268" t="str">
            <v>4.1.9</v>
          </cell>
          <cell r="D268" t="str">
            <v>24.02.10</v>
          </cell>
          <cell r="E268" t="str">
            <v xml:space="preserve">Escavação fund., bueiro ou dreno c/expl. até 2 m </v>
          </cell>
          <cell r="F268" t="str">
            <v>m³</v>
          </cell>
        </row>
        <row r="269">
          <cell r="B269" t="str">
            <v>4.1.10</v>
          </cell>
          <cell r="D269" t="str">
            <v>24.02.11</v>
          </cell>
          <cell r="E269" t="str">
            <v xml:space="preserve">Acresc.esc. ensec.explos.c/ 1,5m prof. além 2m </v>
          </cell>
          <cell r="F269" t="str">
            <v>m³</v>
          </cell>
        </row>
        <row r="270">
          <cell r="B270" t="str">
            <v>4.1.11</v>
          </cell>
          <cell r="D270" t="str">
            <v>24.02.12</v>
          </cell>
          <cell r="E270" t="str">
            <v xml:space="preserve">Escavação fund. dentro ensec. sem expl. até 3m </v>
          </cell>
          <cell r="F270" t="str">
            <v>m³</v>
          </cell>
        </row>
        <row r="271">
          <cell r="B271" t="str">
            <v>4.1.12</v>
          </cell>
          <cell r="D271" t="str">
            <v>24.02.13</v>
          </cell>
          <cell r="E271" t="str">
            <v xml:space="preserve">Acresc. p/escav. ensec. p/cada 1m prof. além 3m </v>
          </cell>
          <cell r="F271" t="str">
            <v>m³</v>
          </cell>
        </row>
        <row r="272">
          <cell r="B272" t="str">
            <v>4.1.13</v>
          </cell>
          <cell r="D272" t="str">
            <v>24.02.14</v>
          </cell>
          <cell r="E272" t="str">
            <v xml:space="preserve">Escavação fund. dentro ensec. com expl. até 3 m </v>
          </cell>
          <cell r="F272" t="str">
            <v>m³</v>
          </cell>
        </row>
        <row r="273">
          <cell r="B273" t="str">
            <v>4.1.14</v>
          </cell>
          <cell r="D273" t="str">
            <v>24.02.15</v>
          </cell>
          <cell r="E273" t="str">
            <v>Acresc. p/escav. ensec.c/explos.c/ 1,5m além 3m</v>
          </cell>
          <cell r="F273" t="str">
            <v>m³</v>
          </cell>
        </row>
        <row r="274">
          <cell r="B274" t="str">
            <v>4.1.15</v>
          </cell>
          <cell r="D274" t="str">
            <v>24.03.01</v>
          </cell>
          <cell r="E274" t="str">
            <v xml:space="preserve">Parede ensecadeira com prancha - esp. 0,05m </v>
          </cell>
          <cell r="F274" t="str">
            <v>m²</v>
          </cell>
        </row>
        <row r="275">
          <cell r="B275" t="str">
            <v>4.1.16</v>
          </cell>
          <cell r="D275" t="str">
            <v>24.03.02</v>
          </cell>
          <cell r="E275" t="str">
            <v>Parede ensecadeira com prancha - esp. 0,075m</v>
          </cell>
          <cell r="F275" t="str">
            <v>m²</v>
          </cell>
        </row>
        <row r="276">
          <cell r="B276" t="str">
            <v>4.1.17</v>
          </cell>
          <cell r="D276" t="str">
            <v>24.03.04</v>
          </cell>
          <cell r="E276" t="str">
            <v xml:space="preserve">Argila ench. ensecadeira, incl. apiloamento </v>
          </cell>
          <cell r="F276" t="str">
            <v>m³</v>
          </cell>
        </row>
        <row r="277">
          <cell r="B277" t="str">
            <v>4.1.18</v>
          </cell>
          <cell r="D277" t="str">
            <v>24.03.05</v>
          </cell>
          <cell r="E277" t="str">
            <v xml:space="preserve">Esgotamento continuo água </v>
          </cell>
          <cell r="F277" t="str">
            <v>m³</v>
          </cell>
        </row>
        <row r="278">
          <cell r="B278" t="str">
            <v>4.1.19</v>
          </cell>
          <cell r="D278" t="str">
            <v>24.03.06</v>
          </cell>
          <cell r="E278" t="str">
            <v>Escoramento de valas/cavas p/ fund. contínuo</v>
          </cell>
          <cell r="F278" t="str">
            <v>m²</v>
          </cell>
        </row>
        <row r="279">
          <cell r="B279" t="str">
            <v>4.1.20</v>
          </cell>
          <cell r="D279" t="str">
            <v>24.03.07</v>
          </cell>
          <cell r="E279" t="str">
            <v xml:space="preserve">Escoramento de valas/cavas para fund. descont. </v>
          </cell>
          <cell r="F279" t="str">
            <v>m²</v>
          </cell>
        </row>
        <row r="280">
          <cell r="B280" t="str">
            <v>4.1.21</v>
          </cell>
          <cell r="D280" t="str">
            <v>24.03.08</v>
          </cell>
          <cell r="E280" t="str">
            <v>Escoramento para formas</v>
          </cell>
          <cell r="F280" t="str">
            <v>m²</v>
          </cell>
        </row>
        <row r="281">
          <cell r="B281" t="str">
            <v>4.1.22</v>
          </cell>
          <cell r="D281" t="str">
            <v>24.04.01</v>
          </cell>
          <cell r="E281" t="str">
            <v xml:space="preserve">Cimbramento de passagem secundária e galeria ret. </v>
          </cell>
          <cell r="F281" t="str">
            <v>m³</v>
          </cell>
        </row>
        <row r="282">
          <cell r="B282" t="str">
            <v>4.1.23</v>
          </cell>
          <cell r="D282" t="str">
            <v>24.04.02</v>
          </cell>
          <cell r="E282" t="str">
            <v>Cimbramento de galeria em abóboda</v>
          </cell>
          <cell r="F282" t="str">
            <v>m³</v>
          </cell>
        </row>
        <row r="283">
          <cell r="B283" t="str">
            <v>4.1.24</v>
          </cell>
          <cell r="D283" t="str">
            <v>24.04.03</v>
          </cell>
          <cell r="E283" t="str">
            <v>Andaime de madeira</v>
          </cell>
          <cell r="F283" t="str">
            <v>m³</v>
          </cell>
        </row>
        <row r="284">
          <cell r="B284" t="str">
            <v>4.1.25</v>
          </cell>
          <cell r="D284" t="str">
            <v>24.04.04</v>
          </cell>
          <cell r="E284" t="str">
            <v xml:space="preserve">Andaime tubular </v>
          </cell>
          <cell r="F284" t="str">
            <v>m³</v>
          </cell>
        </row>
        <row r="285">
          <cell r="B285" t="str">
            <v>4.1.26</v>
          </cell>
          <cell r="D285" t="str">
            <v>24.05.01</v>
          </cell>
          <cell r="E285" t="str">
            <v xml:space="preserve">Forma plana para concreto comum </v>
          </cell>
          <cell r="F285" t="str">
            <v>m²</v>
          </cell>
        </row>
        <row r="286">
          <cell r="B286" t="str">
            <v>4.1.27</v>
          </cell>
          <cell r="D286" t="str">
            <v>24.05.02</v>
          </cell>
          <cell r="E286" t="str">
            <v xml:space="preserve">Forma plana para concreto aparente </v>
          </cell>
          <cell r="F286" t="str">
            <v>m²</v>
          </cell>
        </row>
        <row r="287">
          <cell r="B287" t="str">
            <v>4.1.28</v>
          </cell>
          <cell r="D287" t="str">
            <v>24.06.01</v>
          </cell>
          <cell r="E287" t="str">
            <v xml:space="preserve">Aço CA-25 </v>
          </cell>
          <cell r="F287" t="str">
            <v>kg</v>
          </cell>
        </row>
        <row r="288">
          <cell r="B288" t="str">
            <v>4.1.29</v>
          </cell>
          <cell r="D288" t="str">
            <v>24.06.02</v>
          </cell>
          <cell r="E288" t="str">
            <v xml:space="preserve">Aço CA-50 </v>
          </cell>
          <cell r="F288" t="str">
            <v>kg</v>
          </cell>
        </row>
        <row r="289">
          <cell r="B289" t="str">
            <v>4.1.30</v>
          </cell>
          <cell r="D289" t="str">
            <v xml:space="preserve">24.06.03 </v>
          </cell>
          <cell r="E289" t="str">
            <v xml:space="preserve">Aço CA-60 </v>
          </cell>
          <cell r="F289" t="str">
            <v>kg</v>
          </cell>
        </row>
        <row r="290">
          <cell r="B290" t="str">
            <v>4.1.31</v>
          </cell>
          <cell r="D290" t="str">
            <v>24.06.04</v>
          </cell>
          <cell r="E290" t="str">
            <v xml:space="preserve">Tela metálica </v>
          </cell>
          <cell r="F290" t="str">
            <v>m³</v>
          </cell>
        </row>
        <row r="291">
          <cell r="B291" t="str">
            <v>4.1.32</v>
          </cell>
          <cell r="D291" t="str">
            <v>24.07.01</v>
          </cell>
          <cell r="E291" t="str">
            <v xml:space="preserve">Concreto Fck 10 Mpa </v>
          </cell>
          <cell r="F291" t="str">
            <v>m³</v>
          </cell>
        </row>
        <row r="292">
          <cell r="B292" t="str">
            <v>4.1.33</v>
          </cell>
          <cell r="D292" t="str">
            <v>24.07.02</v>
          </cell>
          <cell r="E292" t="str">
            <v xml:space="preserve">Concreto Fck 15 MPa </v>
          </cell>
          <cell r="F292" t="str">
            <v>m³</v>
          </cell>
        </row>
        <row r="293">
          <cell r="B293" t="str">
            <v>4.1.34</v>
          </cell>
          <cell r="D293" t="str">
            <v>24.07.03</v>
          </cell>
          <cell r="E293" t="str">
            <v xml:space="preserve">Concreto Fck 18 MPa </v>
          </cell>
          <cell r="F293" t="str">
            <v>m³</v>
          </cell>
        </row>
        <row r="294">
          <cell r="B294" t="str">
            <v>4.1.35</v>
          </cell>
          <cell r="D294" t="str">
            <v>24.07.04</v>
          </cell>
          <cell r="E294" t="str">
            <v>Concreto Fck 20 MPa</v>
          </cell>
          <cell r="F294" t="str">
            <v>m³</v>
          </cell>
        </row>
        <row r="295">
          <cell r="B295" t="str">
            <v>4.1.36</v>
          </cell>
          <cell r="D295" t="str">
            <v>24.07.05</v>
          </cell>
          <cell r="E295" t="str">
            <v xml:space="preserve">Concreto Fck 25 Mpa </v>
          </cell>
          <cell r="F295" t="str">
            <v>m³</v>
          </cell>
        </row>
        <row r="296">
          <cell r="B296" t="str">
            <v>4.1.37</v>
          </cell>
          <cell r="D296" t="str">
            <v>24.07.07</v>
          </cell>
          <cell r="E296" t="str">
            <v xml:space="preserve">Concreto Fck 30 MPa </v>
          </cell>
          <cell r="F296" t="str">
            <v>m³</v>
          </cell>
        </row>
        <row r="297">
          <cell r="B297" t="str">
            <v>4.1.38</v>
          </cell>
          <cell r="D297" t="str">
            <v>24.07.08</v>
          </cell>
          <cell r="E297" t="str">
            <v xml:space="preserve">Concreto Ciclópico </v>
          </cell>
          <cell r="F297" t="str">
            <v>m³</v>
          </cell>
        </row>
        <row r="298">
          <cell r="B298" t="str">
            <v>4.1.39</v>
          </cell>
          <cell r="D298" t="str">
            <v>24.07.09</v>
          </cell>
          <cell r="E298" t="str">
            <v>Bombeamento p/ concreto qualquer resistência</v>
          </cell>
          <cell r="F298" t="str">
            <v>m³</v>
          </cell>
        </row>
        <row r="299">
          <cell r="B299" t="str">
            <v>4.1.40</v>
          </cell>
          <cell r="D299" t="str">
            <v>24.07.10</v>
          </cell>
          <cell r="E299" t="str">
            <v xml:space="preserve">Concreto Fck 12 Mpa </v>
          </cell>
          <cell r="F299" t="str">
            <v>m³</v>
          </cell>
        </row>
        <row r="300">
          <cell r="B300" t="str">
            <v>4.1.41</v>
          </cell>
          <cell r="D300" t="str">
            <v>24.07.11</v>
          </cell>
          <cell r="E300" t="str">
            <v xml:space="preserve">Concreto Fck 16 MPa </v>
          </cell>
          <cell r="F300" t="str">
            <v>m³</v>
          </cell>
        </row>
        <row r="301">
          <cell r="B301" t="str">
            <v>4.1.42</v>
          </cell>
          <cell r="D301" t="str">
            <v>24.07.12</v>
          </cell>
          <cell r="E301" t="str">
            <v>Concreto Fck 35 MPa</v>
          </cell>
          <cell r="F301" t="str">
            <v>m³</v>
          </cell>
        </row>
        <row r="302">
          <cell r="B302" t="str">
            <v>4.1.43</v>
          </cell>
          <cell r="D302" t="str">
            <v>24.07.13</v>
          </cell>
          <cell r="E302" t="str">
            <v xml:space="preserve">Concreto Fck 40 MPa </v>
          </cell>
          <cell r="F302" t="str">
            <v>m³</v>
          </cell>
        </row>
        <row r="303">
          <cell r="B303" t="str">
            <v>4.1.44</v>
          </cell>
          <cell r="D303" t="str">
            <v>24.08.01</v>
          </cell>
          <cell r="E303" t="str">
            <v>Junta elástica em PVC tipo O-12</v>
          </cell>
          <cell r="F303" t="str">
            <v>m</v>
          </cell>
        </row>
        <row r="304">
          <cell r="B304" t="str">
            <v>4.1.45</v>
          </cell>
          <cell r="D304" t="str">
            <v>24.08.02</v>
          </cell>
          <cell r="E304" t="str">
            <v xml:space="preserve">Junta elástica em PVC tipo O-22 </v>
          </cell>
          <cell r="F304" t="str">
            <v>m</v>
          </cell>
        </row>
        <row r="305">
          <cell r="B305" t="str">
            <v>4.1.46</v>
          </cell>
          <cell r="D305" t="str">
            <v>24.09.01</v>
          </cell>
          <cell r="E305" t="str">
            <v xml:space="preserve">Enrocamento pedra arrumada </v>
          </cell>
          <cell r="F305" t="str">
            <v>m³</v>
          </cell>
        </row>
        <row r="306">
          <cell r="B306" t="str">
            <v>4.1.47</v>
          </cell>
          <cell r="D306" t="str">
            <v>24.09.02</v>
          </cell>
          <cell r="E306" t="str">
            <v xml:space="preserve">Enrocamento pedra arrumada e rejuntada </v>
          </cell>
          <cell r="F306" t="str">
            <v>m³</v>
          </cell>
        </row>
        <row r="307">
          <cell r="B307" t="str">
            <v>4.1.48</v>
          </cell>
          <cell r="D307" t="str">
            <v>24.09.03</v>
          </cell>
          <cell r="E307" t="str">
            <v xml:space="preserve">Enrrocamento pedra jogada </v>
          </cell>
          <cell r="F307" t="str">
            <v>m³</v>
          </cell>
        </row>
        <row r="308">
          <cell r="B308" t="str">
            <v>4.1.49</v>
          </cell>
          <cell r="D308" t="str">
            <v>24.09.04</v>
          </cell>
          <cell r="E308" t="str">
            <v>Gabião tipo caixa 50cm - tela galv.</v>
          </cell>
          <cell r="F308" t="str">
            <v>m³</v>
          </cell>
        </row>
        <row r="309">
          <cell r="B309" t="str">
            <v>4.1.50</v>
          </cell>
        </row>
        <row r="310">
          <cell r="B310" t="str">
            <v>4.1.51</v>
          </cell>
        </row>
        <row r="311">
          <cell r="B311" t="str">
            <v>4.1.52</v>
          </cell>
          <cell r="D311" t="str">
            <v>24.09.05.01</v>
          </cell>
          <cell r="E311" t="str">
            <v xml:space="preserve">Gabião tipo colchão espessura 17cm - tela galv. </v>
          </cell>
          <cell r="F311" t="str">
            <v>m²</v>
          </cell>
        </row>
        <row r="312">
          <cell r="B312" t="str">
            <v>4.1.53</v>
          </cell>
          <cell r="D312" t="str">
            <v>24.09.06.01</v>
          </cell>
          <cell r="E312" t="str">
            <v xml:space="preserve">Gabião tipo colchão espessura 23cm - tela galv. </v>
          </cell>
          <cell r="F312" t="str">
            <v>m²</v>
          </cell>
        </row>
        <row r="313">
          <cell r="B313" t="str">
            <v>4.1.54</v>
          </cell>
          <cell r="D313" t="str">
            <v>24.09.07.01</v>
          </cell>
          <cell r="E313" t="str">
            <v>Gabião tipo colchão espessura 30cm - tela galv.</v>
          </cell>
          <cell r="F313" t="str">
            <v>m²</v>
          </cell>
        </row>
        <row r="314">
          <cell r="B314" t="str">
            <v>4.1.55</v>
          </cell>
          <cell r="D314" t="str">
            <v>24.09.08.01</v>
          </cell>
          <cell r="E314" t="str">
            <v>Gabião tipo colchão espessura 17cm - tela pvc</v>
          </cell>
          <cell r="F314" t="str">
            <v>m²</v>
          </cell>
        </row>
        <row r="315">
          <cell r="B315" t="str">
            <v>4.1.56</v>
          </cell>
          <cell r="D315" t="str">
            <v>24.09.09.01</v>
          </cell>
          <cell r="E315" t="str">
            <v>Gabião tipo colchão espessura 23cm - tela pvc</v>
          </cell>
          <cell r="F315" t="str">
            <v>m²</v>
          </cell>
        </row>
        <row r="316">
          <cell r="B316" t="str">
            <v>4.1.57</v>
          </cell>
          <cell r="D316" t="str">
            <v>24.09.10.01</v>
          </cell>
          <cell r="E316" t="str">
            <v>Gabião tipo colchão espessura 30cm - tela pvc</v>
          </cell>
          <cell r="F316" t="str">
            <v>m²</v>
          </cell>
        </row>
        <row r="317">
          <cell r="B317" t="str">
            <v>4.1.58</v>
          </cell>
          <cell r="D317" t="str">
            <v>24.09.11</v>
          </cell>
          <cell r="E317" t="str">
            <v xml:space="preserve">Gabião tipo saco - tela galv. </v>
          </cell>
          <cell r="F317" t="str">
            <v>m³</v>
          </cell>
        </row>
        <row r="318">
          <cell r="B318" t="str">
            <v>4.1.59</v>
          </cell>
          <cell r="D318" t="str">
            <v>24.09.12</v>
          </cell>
          <cell r="E318" t="str">
            <v>Gabião tipo saco - tela galv. revestido de PVC</v>
          </cell>
          <cell r="F318" t="str">
            <v>m³</v>
          </cell>
        </row>
        <row r="319">
          <cell r="B319" t="str">
            <v>4.1.60</v>
          </cell>
          <cell r="D319" t="str">
            <v>24.09.13</v>
          </cell>
          <cell r="E319" t="str">
            <v>Camada filtrante pedra britada</v>
          </cell>
          <cell r="F319" t="str">
            <v>m³</v>
          </cell>
        </row>
        <row r="320">
          <cell r="B320" t="str">
            <v>4.1.61</v>
          </cell>
          <cell r="D320" t="str">
            <v>24.10.02</v>
          </cell>
          <cell r="E320" t="str">
            <v xml:space="preserve">Calçamento concreto Fck 15 MPa </v>
          </cell>
          <cell r="F320" t="str">
            <v>m³</v>
          </cell>
        </row>
        <row r="321">
          <cell r="B321" t="str">
            <v>4.1.62</v>
          </cell>
          <cell r="D321" t="str">
            <v>24.10.03</v>
          </cell>
          <cell r="E321" t="str">
            <v>Calçamento concreto Fck 10 MPa</v>
          </cell>
          <cell r="F321" t="str">
            <v>m³</v>
          </cell>
        </row>
        <row r="322">
          <cell r="B322" t="str">
            <v>4.1.63</v>
          </cell>
          <cell r="D322" t="str">
            <v>24.11.01</v>
          </cell>
          <cell r="E322" t="str">
            <v xml:space="preserve">Alvenaria tijolo </v>
          </cell>
          <cell r="F322" t="str">
            <v>m³</v>
          </cell>
        </row>
        <row r="323">
          <cell r="B323" t="str">
            <v>4.1.64</v>
          </cell>
          <cell r="D323" t="str">
            <v>24.11.02</v>
          </cell>
          <cell r="E323" t="str">
            <v>Alvenaria de pedra seca</v>
          </cell>
          <cell r="F323" t="str">
            <v>m³</v>
          </cell>
        </row>
        <row r="324">
          <cell r="B324" t="str">
            <v>4.1.65</v>
          </cell>
          <cell r="D324" t="str">
            <v>24.11.04</v>
          </cell>
          <cell r="E324" t="str">
            <v>Alvenaria de pedra argamassada</v>
          </cell>
          <cell r="F324" t="str">
            <v>m³</v>
          </cell>
        </row>
        <row r="325">
          <cell r="B325" t="str">
            <v>4.1.66</v>
          </cell>
          <cell r="D325" t="str">
            <v>24.11.05</v>
          </cell>
          <cell r="E325" t="str">
            <v>Alvenaria de bloco de concreto</v>
          </cell>
          <cell r="F325" t="str">
            <v>m³</v>
          </cell>
        </row>
        <row r="326">
          <cell r="B326" t="str">
            <v>4.1.67</v>
          </cell>
          <cell r="D326" t="str">
            <v>24.11.07</v>
          </cell>
          <cell r="E326" t="str">
            <v>Argamassa de cimento e areia traço 1:3 esp 2cm</v>
          </cell>
          <cell r="F326" t="str">
            <v>m²</v>
          </cell>
        </row>
        <row r="327">
          <cell r="B327" t="str">
            <v>4.1.68</v>
          </cell>
          <cell r="D327" t="str">
            <v>24.12.01.01</v>
          </cell>
          <cell r="E327" t="str">
            <v xml:space="preserve">Enchimento de vala com pedra britada 1 e 2 </v>
          </cell>
          <cell r="F327" t="str">
            <v>m³</v>
          </cell>
        </row>
        <row r="328">
          <cell r="B328" t="str">
            <v>4.1.69</v>
          </cell>
          <cell r="D328" t="str">
            <v>24.12.01.02</v>
          </cell>
          <cell r="E328" t="str">
            <v xml:space="preserve">Enchimento de vala com pedra britada 3 e 4 </v>
          </cell>
          <cell r="F328" t="str">
            <v>m³</v>
          </cell>
        </row>
        <row r="329">
          <cell r="B329" t="str">
            <v>4.1.70</v>
          </cell>
          <cell r="D329" t="str">
            <v>24.12.02</v>
          </cell>
          <cell r="E329" t="str">
            <v>Enchimento de vala com areia</v>
          </cell>
          <cell r="F329" t="str">
            <v>m³</v>
          </cell>
        </row>
        <row r="330">
          <cell r="B330" t="str">
            <v>4.1.71</v>
          </cell>
          <cell r="D330" t="str">
            <v>24.12.03</v>
          </cell>
          <cell r="E330" t="str">
            <v>Enchimento de vala com pedra marroada</v>
          </cell>
          <cell r="F330" t="str">
            <v>m³</v>
          </cell>
        </row>
        <row r="331">
          <cell r="B331" t="str">
            <v>4.1.72</v>
          </cell>
          <cell r="D331" t="str">
            <v>24.12.05</v>
          </cell>
          <cell r="E331" t="str">
            <v>Enchimento base tubo com pedra britada</v>
          </cell>
          <cell r="F331" t="str">
            <v>m³</v>
          </cell>
        </row>
        <row r="332">
          <cell r="B332" t="str">
            <v>4.1.73</v>
          </cell>
          <cell r="D332" t="str">
            <v xml:space="preserve">24.12.06 </v>
          </cell>
          <cell r="E332" t="str">
            <v xml:space="preserve">Enchimento base tubo com pedregulho de cava </v>
          </cell>
          <cell r="F332" t="str">
            <v>m³</v>
          </cell>
        </row>
        <row r="333">
          <cell r="B333" t="str">
            <v>4.1.74</v>
          </cell>
          <cell r="D333" t="str">
            <v>24.12.08</v>
          </cell>
          <cell r="E333" t="str">
            <v>Compactação manual com reaterro solo local</v>
          </cell>
          <cell r="F333" t="str">
            <v>m³</v>
          </cell>
        </row>
        <row r="334">
          <cell r="B334" t="str">
            <v>4.1.75</v>
          </cell>
          <cell r="D334" t="str">
            <v>24.13.01</v>
          </cell>
          <cell r="E334" t="str">
            <v>Val. 0,50m² 1ª categoria</v>
          </cell>
          <cell r="F334" t="str">
            <v>m³</v>
          </cell>
        </row>
        <row r="335">
          <cell r="B335" t="str">
            <v>4.1.76</v>
          </cell>
          <cell r="D335" t="str">
            <v>24.13.02</v>
          </cell>
          <cell r="E335" t="str">
            <v xml:space="preserve">Val. 0,50m² 2ª categoria </v>
          </cell>
          <cell r="F335" t="str">
            <v>m³</v>
          </cell>
        </row>
        <row r="336">
          <cell r="B336" t="str">
            <v>4.1.77</v>
          </cell>
          <cell r="D336" t="str">
            <v>24.13.03</v>
          </cell>
          <cell r="E336" t="str">
            <v>Val. 0,50m² 3ª categoria</v>
          </cell>
          <cell r="F336" t="str">
            <v>m³</v>
          </cell>
        </row>
        <row r="337">
          <cell r="B337" t="str">
            <v>4.1.78</v>
          </cell>
          <cell r="D337" t="str">
            <v>24.13.04</v>
          </cell>
          <cell r="E337" t="str">
            <v>Val. seção transversal maior 0,50m² 1ª cat.</v>
          </cell>
          <cell r="F337" t="str">
            <v>m³</v>
          </cell>
        </row>
        <row r="338">
          <cell r="B338" t="str">
            <v>4.1.79</v>
          </cell>
          <cell r="D338" t="str">
            <v>24.13.05</v>
          </cell>
          <cell r="E338" t="str">
            <v xml:space="preserve">Val. seção transversal maior 0,50m² 2ª cat. </v>
          </cell>
          <cell r="F338" t="str">
            <v>m³</v>
          </cell>
        </row>
        <row r="339">
          <cell r="B339" t="str">
            <v>4.1.80</v>
          </cell>
          <cell r="D339" t="str">
            <v>24.13.06</v>
          </cell>
          <cell r="E339" t="str">
            <v>Val. seção transversal maior 0,50m² 3ª cat.</v>
          </cell>
          <cell r="F339" t="str">
            <v>m³</v>
          </cell>
        </row>
        <row r="340">
          <cell r="B340" t="str">
            <v>4.1.81</v>
          </cell>
          <cell r="D340" t="str">
            <v>24.13.07</v>
          </cell>
          <cell r="E340" t="str">
            <v>Val. 0,50m² 3ª categoria ar comprimido</v>
          </cell>
          <cell r="F340" t="str">
            <v>m³</v>
          </cell>
        </row>
        <row r="341">
          <cell r="B341" t="str">
            <v>4.1.82</v>
          </cell>
          <cell r="D341" t="str">
            <v>24.14.01</v>
          </cell>
          <cell r="E341" t="str">
            <v>Manta geotêxtil não tecido</v>
          </cell>
          <cell r="F341" t="str">
            <v>kg</v>
          </cell>
        </row>
        <row r="342">
          <cell r="B342" t="str">
            <v>4.1.83</v>
          </cell>
          <cell r="D342" t="str">
            <v>24.14.01.01</v>
          </cell>
          <cell r="F342" t="str">
            <v>m²</v>
          </cell>
        </row>
        <row r="343">
          <cell r="B343" t="str">
            <v>4.1.84</v>
          </cell>
          <cell r="D343" t="str">
            <v>24.14.01.02</v>
          </cell>
          <cell r="F343" t="str">
            <v>m²</v>
          </cell>
        </row>
        <row r="344">
          <cell r="B344" t="str">
            <v>4.1.85</v>
          </cell>
          <cell r="D344" t="str">
            <v>24.14.01.03</v>
          </cell>
          <cell r="F344" t="str">
            <v>m²</v>
          </cell>
        </row>
        <row r="345">
          <cell r="B345" t="str">
            <v>4.1.86</v>
          </cell>
          <cell r="D345" t="str">
            <v>24.14.01.04</v>
          </cell>
          <cell r="F345" t="str">
            <v>m²</v>
          </cell>
        </row>
        <row r="346">
          <cell r="B346" t="str">
            <v>4.1.87</v>
          </cell>
          <cell r="D346" t="str">
            <v>24.14.01.05</v>
          </cell>
          <cell r="F346" t="str">
            <v>m²</v>
          </cell>
        </row>
        <row r="347">
          <cell r="B347" t="str">
            <v>4.1.88</v>
          </cell>
          <cell r="D347" t="str">
            <v>24.14.01.06</v>
          </cell>
          <cell r="F347" t="str">
            <v>m²</v>
          </cell>
        </row>
        <row r="348">
          <cell r="B348" t="str">
            <v>4.1.89</v>
          </cell>
          <cell r="D348" t="str">
            <v>24.14.02</v>
          </cell>
          <cell r="E348" t="str">
            <v>Manta geotêxtil tecido</v>
          </cell>
          <cell r="F348" t="str">
            <v>kg</v>
          </cell>
        </row>
        <row r="349">
          <cell r="B349" t="str">
            <v>4.1.90</v>
          </cell>
          <cell r="D349" t="str">
            <v>24.15.01</v>
          </cell>
          <cell r="E349" t="str">
            <v>Tubo dreno concreto 15 cm</v>
          </cell>
          <cell r="F349" t="str">
            <v>m</v>
          </cell>
        </row>
        <row r="350">
          <cell r="B350" t="str">
            <v>4.1.91</v>
          </cell>
          <cell r="D350" t="str">
            <v>24.15.02</v>
          </cell>
          <cell r="E350" t="str">
            <v>Tubo dreno concreto 20 cm</v>
          </cell>
          <cell r="F350" t="str">
            <v>m</v>
          </cell>
        </row>
        <row r="351">
          <cell r="B351" t="str">
            <v>4.1.92</v>
          </cell>
          <cell r="D351" t="str">
            <v>24.15.03</v>
          </cell>
          <cell r="E351" t="str">
            <v>Tubo dreno barro 15 cm</v>
          </cell>
          <cell r="F351" t="str">
            <v>m</v>
          </cell>
        </row>
        <row r="352">
          <cell r="B352" t="str">
            <v>4.1.93</v>
          </cell>
          <cell r="D352" t="str">
            <v>24.15.04</v>
          </cell>
          <cell r="E352" t="str">
            <v>Tubo dreno barro 20 cm</v>
          </cell>
          <cell r="F352" t="str">
            <v>m</v>
          </cell>
        </row>
        <row r="353">
          <cell r="B353" t="str">
            <v>4.1.94</v>
          </cell>
          <cell r="D353" t="str">
            <v>24.15.05</v>
          </cell>
          <cell r="E353" t="str">
            <v>Tubo de pvc perfurado ou não D=0,050m</v>
          </cell>
          <cell r="F353" t="str">
            <v>m</v>
          </cell>
        </row>
        <row r="354">
          <cell r="B354" t="str">
            <v>4.1.95</v>
          </cell>
          <cell r="D354" t="str">
            <v>24.15.07</v>
          </cell>
          <cell r="E354" t="str">
            <v>Tubo de pvc perfurado ou não D=0,10m</v>
          </cell>
          <cell r="F354" t="str">
            <v>m</v>
          </cell>
        </row>
        <row r="355">
          <cell r="B355" t="str">
            <v>4.1.96</v>
          </cell>
          <cell r="D355" t="str">
            <v>24.15.08</v>
          </cell>
          <cell r="E355" t="str">
            <v>Tubo de pvc perfurado ou não D=0,15m</v>
          </cell>
          <cell r="F355" t="str">
            <v>m</v>
          </cell>
        </row>
        <row r="356">
          <cell r="B356" t="str">
            <v>4.1.97</v>
          </cell>
          <cell r="D356" t="str">
            <v>24.15.09</v>
          </cell>
          <cell r="E356" t="str">
            <v>Dreno horizontal profundo</v>
          </cell>
          <cell r="F356" t="str">
            <v>m</v>
          </cell>
        </row>
        <row r="357">
          <cell r="B357" t="str">
            <v>4.1.98</v>
          </cell>
          <cell r="D357" t="str">
            <v>24.15.11</v>
          </cell>
          <cell r="F357" t="str">
            <v>m</v>
          </cell>
        </row>
        <row r="358">
          <cell r="B358" t="str">
            <v>4.1.99</v>
          </cell>
          <cell r="D358" t="str">
            <v>24.15.12</v>
          </cell>
          <cell r="F358" t="str">
            <v>m</v>
          </cell>
        </row>
        <row r="359">
          <cell r="B359" t="str">
            <v>4.1.100</v>
          </cell>
          <cell r="D359" t="str">
            <v>24.15.13</v>
          </cell>
          <cell r="F359" t="str">
            <v>m</v>
          </cell>
        </row>
        <row r="360">
          <cell r="B360" t="str">
            <v>4.1.101</v>
          </cell>
          <cell r="D360" t="str">
            <v>24.15.14</v>
          </cell>
          <cell r="F360" t="str">
            <v>m</v>
          </cell>
        </row>
        <row r="361">
          <cell r="B361" t="str">
            <v>4.1.102</v>
          </cell>
          <cell r="D361" t="str">
            <v>24.15.15</v>
          </cell>
          <cell r="F361" t="str">
            <v>m</v>
          </cell>
        </row>
        <row r="362">
          <cell r="B362" t="str">
            <v>4.1.103</v>
          </cell>
          <cell r="D362" t="str">
            <v>24.15.16</v>
          </cell>
          <cell r="F362" t="str">
            <v>m</v>
          </cell>
        </row>
        <row r="363">
          <cell r="B363" t="str">
            <v>4.1.104</v>
          </cell>
          <cell r="D363" t="str">
            <v>24.15.17</v>
          </cell>
          <cell r="F363" t="str">
            <v>m</v>
          </cell>
        </row>
        <row r="364">
          <cell r="B364" t="str">
            <v>4.1.105</v>
          </cell>
          <cell r="D364" t="str">
            <v>24.16.01</v>
          </cell>
          <cell r="E364" t="str">
            <v>Tubo De concreto D=0,40m classe CA-1</v>
          </cell>
          <cell r="F364" t="str">
            <v>m</v>
          </cell>
        </row>
        <row r="365">
          <cell r="B365" t="str">
            <v>4.1.106</v>
          </cell>
          <cell r="D365" t="str">
            <v>24.16.02</v>
          </cell>
          <cell r="E365" t="str">
            <v xml:space="preserve">Tubo De concreto D=0,40m classe CA-2 </v>
          </cell>
          <cell r="F365" t="str">
            <v>m</v>
          </cell>
        </row>
        <row r="366">
          <cell r="B366" t="str">
            <v>4.1.107</v>
          </cell>
          <cell r="D366" t="str">
            <v>24.16.03</v>
          </cell>
        </row>
        <row r="367">
          <cell r="B367" t="str">
            <v>4.1.108</v>
          </cell>
          <cell r="D367" t="str">
            <v>24.16.04</v>
          </cell>
        </row>
        <row r="368">
          <cell r="B368" t="str">
            <v>4.1.109</v>
          </cell>
          <cell r="D368" t="str">
            <v>24.16.05</v>
          </cell>
        </row>
        <row r="369">
          <cell r="B369" t="str">
            <v>4.1.110</v>
          </cell>
          <cell r="D369" t="str">
            <v>24.16.06</v>
          </cell>
        </row>
        <row r="370">
          <cell r="B370" t="str">
            <v>4.1.111</v>
          </cell>
          <cell r="D370" t="str">
            <v>24.16.07</v>
          </cell>
          <cell r="E370" t="str">
            <v>Tubo De concreto D=0,60m classe CA-1</v>
          </cell>
          <cell r="F370" t="str">
            <v>m</v>
          </cell>
        </row>
        <row r="371">
          <cell r="B371" t="str">
            <v>4.1.112</v>
          </cell>
          <cell r="D371" t="str">
            <v>24.16.08</v>
          </cell>
          <cell r="E371" t="str">
            <v>Tubo De concreto D=0,60m classe CA-2</v>
          </cell>
          <cell r="F371" t="str">
            <v>m</v>
          </cell>
        </row>
        <row r="372">
          <cell r="B372" t="str">
            <v>4.1.113</v>
          </cell>
          <cell r="D372" t="str">
            <v>24.16.09</v>
          </cell>
          <cell r="E372" t="str">
            <v>Tubo De concreto D=0,60m classe CA-3</v>
          </cell>
          <cell r="F372" t="str">
            <v>m</v>
          </cell>
        </row>
        <row r="373">
          <cell r="B373" t="str">
            <v>4.1.114</v>
          </cell>
          <cell r="D373" t="str">
            <v>24.16.10.10</v>
          </cell>
          <cell r="E373" t="str">
            <v>Tubo De concreto D=0,60m classe CA-4</v>
          </cell>
          <cell r="F373" t="str">
            <v>m</v>
          </cell>
        </row>
        <row r="374">
          <cell r="B374" t="str">
            <v>4.1.115</v>
          </cell>
          <cell r="D374" t="str">
            <v>24.16.11</v>
          </cell>
          <cell r="E374" t="str">
            <v>Tubo De concreto D=0,80m classe CA-1</v>
          </cell>
          <cell r="F374" t="str">
            <v>m</v>
          </cell>
        </row>
        <row r="375">
          <cell r="B375" t="str">
            <v>4.1.116</v>
          </cell>
          <cell r="D375" t="str">
            <v>24.16.12</v>
          </cell>
          <cell r="E375" t="str">
            <v>Tubo De concreto D=0,80m classe CA-2</v>
          </cell>
          <cell r="F375" t="str">
            <v>m</v>
          </cell>
        </row>
        <row r="376">
          <cell r="B376" t="str">
            <v>4.1.117</v>
          </cell>
          <cell r="D376" t="str">
            <v>24.16.13</v>
          </cell>
          <cell r="E376" t="str">
            <v>Tubo De concreto D=0,80m classe CA-3</v>
          </cell>
          <cell r="F376" t="str">
            <v>m</v>
          </cell>
        </row>
        <row r="377">
          <cell r="B377" t="str">
            <v>4.1.118</v>
          </cell>
          <cell r="D377" t="str">
            <v>24.16.14</v>
          </cell>
          <cell r="E377" t="str">
            <v>Tubo De concreto D=0,80m classe CA-4</v>
          </cell>
          <cell r="F377" t="str">
            <v>m</v>
          </cell>
        </row>
        <row r="378">
          <cell r="B378" t="str">
            <v>4.1.119</v>
          </cell>
          <cell r="D378" t="str">
            <v>24.16.15</v>
          </cell>
          <cell r="E378" t="str">
            <v xml:space="preserve">Tubo De concreto D=1,00m classe CA-1 </v>
          </cell>
          <cell r="F378" t="str">
            <v>m</v>
          </cell>
        </row>
        <row r="379">
          <cell r="B379" t="str">
            <v>4.1.120</v>
          </cell>
          <cell r="D379" t="str">
            <v>24.16.16</v>
          </cell>
          <cell r="E379" t="str">
            <v xml:space="preserve">Tubo De concreto D=1,00m classe CA-2 </v>
          </cell>
          <cell r="F379" t="str">
            <v>m</v>
          </cell>
        </row>
        <row r="380">
          <cell r="B380" t="str">
            <v>4.1.121</v>
          </cell>
          <cell r="D380" t="str">
            <v>24.16.17</v>
          </cell>
          <cell r="E380" t="str">
            <v>Tubo De concreto D=1,00m classe CA-3</v>
          </cell>
          <cell r="F380" t="str">
            <v>m</v>
          </cell>
        </row>
        <row r="381">
          <cell r="B381" t="str">
            <v>4.1.122</v>
          </cell>
          <cell r="D381" t="str">
            <v>24.16.18</v>
          </cell>
          <cell r="E381" t="str">
            <v>Tubo De concreto D=1,00m classe CA-4</v>
          </cell>
          <cell r="F381" t="str">
            <v>m</v>
          </cell>
        </row>
        <row r="382">
          <cell r="B382" t="str">
            <v>4.1.123</v>
          </cell>
          <cell r="D382" t="str">
            <v>24.16.19</v>
          </cell>
          <cell r="E382" t="str">
            <v>Tubo De concreto D=1,20m classe CA-1</v>
          </cell>
          <cell r="F382" t="str">
            <v>m</v>
          </cell>
        </row>
        <row r="383">
          <cell r="B383" t="str">
            <v>4.1.124</v>
          </cell>
          <cell r="D383" t="str">
            <v>24.16.20</v>
          </cell>
          <cell r="E383" t="str">
            <v>Tubo De concreto D=1,20m classe CA-2</v>
          </cell>
          <cell r="F383" t="str">
            <v>m</v>
          </cell>
        </row>
        <row r="384">
          <cell r="B384" t="str">
            <v>4.1.125</v>
          </cell>
          <cell r="D384" t="str">
            <v>24.16.21</v>
          </cell>
          <cell r="E384" t="str">
            <v>Tubo De concreto D=1,20m classe CA-3</v>
          </cell>
          <cell r="F384" t="str">
            <v>m</v>
          </cell>
        </row>
        <row r="385">
          <cell r="B385" t="str">
            <v>4.1.126</v>
          </cell>
          <cell r="D385" t="str">
            <v>24.16.22</v>
          </cell>
          <cell r="E385" t="str">
            <v>Tubo De concreto D=1,20m classe CA-4</v>
          </cell>
          <cell r="F385" t="str">
            <v>m</v>
          </cell>
        </row>
        <row r="386">
          <cell r="B386" t="str">
            <v>4.1.127</v>
          </cell>
          <cell r="D386" t="str">
            <v>24.16.23</v>
          </cell>
          <cell r="E386" t="str">
            <v>Tubo De concreto D=1,50m classe CA-1</v>
          </cell>
          <cell r="F386" t="str">
            <v>m</v>
          </cell>
        </row>
        <row r="387">
          <cell r="B387" t="str">
            <v>4.1.128</v>
          </cell>
          <cell r="D387" t="str">
            <v>24.16.24</v>
          </cell>
          <cell r="E387" t="str">
            <v>Tubo De concreto D=1,50m classe CA-2</v>
          </cell>
          <cell r="F387" t="str">
            <v>m</v>
          </cell>
        </row>
        <row r="388">
          <cell r="B388" t="str">
            <v>4.1.129</v>
          </cell>
          <cell r="D388" t="str">
            <v>24.16.25</v>
          </cell>
          <cell r="E388" t="str">
            <v>Tubo De concreto D=1,50m classe CA-3</v>
          </cell>
          <cell r="F388" t="str">
            <v>m</v>
          </cell>
        </row>
        <row r="389">
          <cell r="B389" t="str">
            <v>4.1.130</v>
          </cell>
          <cell r="D389" t="str">
            <v>24.16.26</v>
          </cell>
          <cell r="E389" t="str">
            <v>Tubo De concreto D=1,50m classe CA-4</v>
          </cell>
          <cell r="F389" t="str">
            <v>m</v>
          </cell>
        </row>
        <row r="390">
          <cell r="B390" t="str">
            <v>4.1.131</v>
          </cell>
          <cell r="D390" t="str">
            <v>24.16.27</v>
          </cell>
          <cell r="E390" t="str">
            <v>Tubo de concreto simples D=0,40m</v>
          </cell>
          <cell r="F390" t="str">
            <v>m</v>
          </cell>
        </row>
        <row r="391">
          <cell r="B391" t="str">
            <v>4.1.132</v>
          </cell>
          <cell r="D391" t="str">
            <v>24.16.28</v>
          </cell>
          <cell r="E391" t="str">
            <v>Tubo de concreto simples D=0,60m</v>
          </cell>
          <cell r="F391" t="str">
            <v>m</v>
          </cell>
        </row>
        <row r="392">
          <cell r="B392" t="str">
            <v>4.1.133</v>
          </cell>
          <cell r="D392" t="str">
            <v>24.16.29</v>
          </cell>
          <cell r="F392" t="str">
            <v>m</v>
          </cell>
        </row>
        <row r="393">
          <cell r="B393" t="str">
            <v>4.1.134</v>
          </cell>
          <cell r="D393" t="str">
            <v>24.16.30</v>
          </cell>
          <cell r="F393" t="str">
            <v>m</v>
          </cell>
        </row>
        <row r="394">
          <cell r="B394" t="str">
            <v>4.1.135</v>
          </cell>
          <cell r="D394" t="str">
            <v>24.16.31</v>
          </cell>
          <cell r="F394" t="str">
            <v>m</v>
          </cell>
        </row>
        <row r="395">
          <cell r="B395" t="str">
            <v>4.1.136</v>
          </cell>
          <cell r="D395" t="str">
            <v>24.16.32</v>
          </cell>
          <cell r="F395" t="str">
            <v>m</v>
          </cell>
        </row>
        <row r="396">
          <cell r="B396" t="str">
            <v>4.1.137</v>
          </cell>
          <cell r="D396" t="str">
            <v>24.18.01</v>
          </cell>
          <cell r="E396" t="str">
            <v>Canaleta concreto 40 cm</v>
          </cell>
          <cell r="F396" t="str">
            <v>m</v>
          </cell>
        </row>
        <row r="397">
          <cell r="B397" t="str">
            <v>4.1.138</v>
          </cell>
          <cell r="D397" t="str">
            <v>24.18.02</v>
          </cell>
          <cell r="E397" t="str">
            <v>Canaleta concreto 60 cm</v>
          </cell>
          <cell r="F397" t="str">
            <v>m</v>
          </cell>
        </row>
        <row r="398">
          <cell r="B398" t="str">
            <v>4.1.139</v>
          </cell>
          <cell r="D398" t="str">
            <v>24.18.03</v>
          </cell>
          <cell r="E398" t="str">
            <v>Canaleta concreto 80 cm</v>
          </cell>
          <cell r="F398" t="str">
            <v>m</v>
          </cell>
        </row>
        <row r="399">
          <cell r="B399" t="str">
            <v>4.1.140</v>
          </cell>
          <cell r="D399" t="str">
            <v>24.19.01</v>
          </cell>
          <cell r="E399" t="str">
            <v>Lastro de concreto Fck 10 MPa</v>
          </cell>
          <cell r="F399" t="str">
            <v>m³</v>
          </cell>
        </row>
        <row r="400">
          <cell r="B400" t="str">
            <v>4.1.141</v>
          </cell>
          <cell r="D400" t="str">
            <v>24.19.02</v>
          </cell>
          <cell r="E400" t="str">
            <v>Sarjeta pré-fabricada de concreto Fck 15 MPa</v>
          </cell>
          <cell r="F400" t="str">
            <v>m²</v>
          </cell>
        </row>
        <row r="401">
          <cell r="B401" t="str">
            <v>4.1.142</v>
          </cell>
          <cell r="D401" t="str">
            <v>24.19.03</v>
          </cell>
          <cell r="E401" t="str">
            <v>Guia pre-fabricada concreto Fck 15 MPa</v>
          </cell>
          <cell r="F401" t="str">
            <v>m</v>
          </cell>
        </row>
        <row r="402">
          <cell r="B402" t="str">
            <v>4.1.143</v>
          </cell>
          <cell r="D402" t="str">
            <v>24.19.04</v>
          </cell>
          <cell r="E402" t="str">
            <v>Sarjeta concreto Fck 15 MPa</v>
          </cell>
          <cell r="F402" t="str">
            <v>m³</v>
          </cell>
        </row>
        <row r="403">
          <cell r="B403" t="str">
            <v>4.1.144</v>
          </cell>
          <cell r="D403" t="str">
            <v>24.19.05</v>
          </cell>
          <cell r="E403" t="str">
            <v>Guia concreto Fck 15 MPa</v>
          </cell>
          <cell r="F403" t="str">
            <v>m³</v>
          </cell>
        </row>
        <row r="404">
          <cell r="B404" t="str">
            <v>4.1.145</v>
          </cell>
          <cell r="D404" t="str">
            <v>24.19.06</v>
          </cell>
          <cell r="E404" t="str">
            <v>Telar e tampão de ferro fundido</v>
          </cell>
          <cell r="F404" t="str">
            <v>un</v>
          </cell>
        </row>
        <row r="405">
          <cell r="B405" t="str">
            <v>4.1.146</v>
          </cell>
          <cell r="D405" t="str">
            <v>24.19.07</v>
          </cell>
          <cell r="E405" t="str">
            <v>Grelha de concreto 0,10 X ,094 x 1,20m</v>
          </cell>
          <cell r="F405" t="str">
            <v>un</v>
          </cell>
        </row>
        <row r="406">
          <cell r="B406" t="str">
            <v>4.1.147</v>
          </cell>
          <cell r="D406" t="str">
            <v>24.19.07.01</v>
          </cell>
          <cell r="F406" t="str">
            <v>un</v>
          </cell>
        </row>
        <row r="407">
          <cell r="B407" t="str">
            <v>4.1.148</v>
          </cell>
          <cell r="D407" t="str">
            <v>24.19.08</v>
          </cell>
          <cell r="E407" t="str">
            <v xml:space="preserve">Grelha de fºfº p/ boca de lobo tipo GRS-135 </v>
          </cell>
          <cell r="F407" t="str">
            <v>un</v>
          </cell>
        </row>
        <row r="408">
          <cell r="B408" t="str">
            <v>4.1.149</v>
          </cell>
          <cell r="D408" t="str">
            <v>24.20.01</v>
          </cell>
          <cell r="E408" t="str">
            <v>Tubo aço corr.galv.met.não destrutivo</v>
          </cell>
          <cell r="F408" t="str">
            <v>kg</v>
          </cell>
        </row>
        <row r="409">
          <cell r="B409" t="str">
            <v>4.1.150</v>
          </cell>
          <cell r="D409" t="str">
            <v>24.20.02</v>
          </cell>
          <cell r="E409" t="str">
            <v>Tubo aço corr.epoxy met.não destrutivo</v>
          </cell>
          <cell r="F409" t="str">
            <v>kg</v>
          </cell>
        </row>
        <row r="410">
          <cell r="B410" t="str">
            <v>4.1.151</v>
          </cell>
          <cell r="D410" t="str">
            <v>24.20.03</v>
          </cell>
          <cell r="E410" t="str">
            <v>Tubo aço corr.galv.met. destrutivo</v>
          </cell>
          <cell r="F410" t="str">
            <v>kg</v>
          </cell>
        </row>
        <row r="411">
          <cell r="B411" t="str">
            <v>4.1.152</v>
          </cell>
          <cell r="D411" t="str">
            <v>24.20.04</v>
          </cell>
          <cell r="E411" t="str">
            <v>Tubo aço corr.epoxy met. destrutivo</v>
          </cell>
          <cell r="F411" t="str">
            <v>kg</v>
          </cell>
        </row>
        <row r="412">
          <cell r="B412" t="str">
            <v>4.1.153</v>
          </cell>
          <cell r="D412" t="str">
            <v>24.21.01</v>
          </cell>
          <cell r="E412" t="str">
            <v>Broca de concreto armado D=20,00cm</v>
          </cell>
          <cell r="F412" t="str">
            <v>m</v>
          </cell>
        </row>
        <row r="413">
          <cell r="B413" t="str">
            <v>4.1.154</v>
          </cell>
          <cell r="D413" t="str">
            <v>24.21.02</v>
          </cell>
          <cell r="E413" t="str">
            <v>Broca de concreto armado D=25,00cm</v>
          </cell>
          <cell r="F413" t="str">
            <v>m</v>
          </cell>
        </row>
        <row r="414">
          <cell r="B414" t="str">
            <v>4.1.155</v>
          </cell>
          <cell r="D414" t="str">
            <v>24.21.03</v>
          </cell>
          <cell r="E414" t="str">
            <v>Broca de concreto armado D=15,00cm</v>
          </cell>
          <cell r="F414" t="str">
            <v>m</v>
          </cell>
        </row>
        <row r="416">
          <cell r="B416" t="str">
            <v>Cód. Colinas</v>
          </cell>
          <cell r="D416" t="str">
            <v>Código</v>
          </cell>
          <cell r="E416" t="str">
            <v>Serviços</v>
          </cell>
          <cell r="F416" t="str">
            <v>Unid.</v>
          </cell>
        </row>
        <row r="419">
          <cell r="D419" t="str">
            <v>FASE-25 OBRAS DE CONTENÇÃO</v>
          </cell>
        </row>
        <row r="420">
          <cell r="B420" t="str">
            <v>5.1.1</v>
          </cell>
          <cell r="D420" t="str">
            <v>25.01.01</v>
          </cell>
          <cell r="E420" t="str">
            <v>Aterro de acesso</v>
          </cell>
          <cell r="F420" t="str">
            <v>m³</v>
          </cell>
        </row>
        <row r="421">
          <cell r="B421" t="str">
            <v>5.1.2</v>
          </cell>
          <cell r="D421" t="str">
            <v>25.01.03.05</v>
          </cell>
          <cell r="E421" t="str">
            <v>At. Solo cim. 6% pulv.</v>
          </cell>
          <cell r="F421" t="str">
            <v>m³</v>
          </cell>
        </row>
        <row r="422">
          <cell r="B422" t="str">
            <v>5.1.3</v>
          </cell>
          <cell r="D422" t="str">
            <v>25.02.01</v>
          </cell>
          <cell r="E422" t="str">
            <v>Escavação manual para obras sem explosivos</v>
          </cell>
          <cell r="F422" t="str">
            <v>m³</v>
          </cell>
        </row>
        <row r="423">
          <cell r="B423" t="str">
            <v>5.1.4</v>
          </cell>
          <cell r="D423" t="str">
            <v>25.02.02</v>
          </cell>
          <cell r="E423" t="str">
            <v>Escavação mecânica para obras sem explosivos</v>
          </cell>
          <cell r="F423" t="str">
            <v>m³</v>
          </cell>
        </row>
        <row r="424">
          <cell r="B424" t="str">
            <v>5.1.5</v>
          </cell>
          <cell r="D424" t="str">
            <v>25.02.03</v>
          </cell>
          <cell r="E424" t="str">
            <v>Escavação mecânica para obras com explosivo</v>
          </cell>
          <cell r="F424" t="str">
            <v>m³</v>
          </cell>
        </row>
        <row r="425">
          <cell r="B425" t="str">
            <v>5.1.6</v>
          </cell>
          <cell r="D425" t="str">
            <v>25.02.04</v>
          </cell>
          <cell r="E425" t="str">
            <v>Escavação corta-rio sem explosivo</v>
          </cell>
          <cell r="F425" t="str">
            <v>m³</v>
          </cell>
        </row>
        <row r="426">
          <cell r="B426" t="str">
            <v>5.1.7</v>
          </cell>
          <cell r="D426" t="str">
            <v>25.02.05</v>
          </cell>
          <cell r="E426" t="str">
            <v>Escavação corta-rio com explosivo</v>
          </cell>
          <cell r="F426" t="str">
            <v>m³</v>
          </cell>
        </row>
        <row r="427">
          <cell r="B427" t="str">
            <v>5.1.8</v>
          </cell>
          <cell r="D427" t="str">
            <v>25.02.06</v>
          </cell>
          <cell r="E427" t="str">
            <v>Escavação fund., bueiro ou dreno sem expl. até 2 m</v>
          </cell>
          <cell r="F427" t="str">
            <v>m³</v>
          </cell>
        </row>
        <row r="428">
          <cell r="B428" t="str">
            <v>5.1.9</v>
          </cell>
          <cell r="D428" t="str">
            <v>25.02.07</v>
          </cell>
          <cell r="E428" t="str">
            <v>Acresc. p/Escav. 1,5 m profundidade, além 2m</v>
          </cell>
          <cell r="F428" t="str">
            <v>m³</v>
          </cell>
        </row>
        <row r="429">
          <cell r="B429" t="str">
            <v>5.1.10</v>
          </cell>
          <cell r="D429" t="str">
            <v>25.02.08</v>
          </cell>
          <cell r="E429" t="str">
            <v>Escavação fund., bueiro ou dreno c/expl. até 2 m</v>
          </cell>
          <cell r="F429" t="str">
            <v>m³</v>
          </cell>
        </row>
        <row r="430">
          <cell r="B430" t="str">
            <v>5.1.11</v>
          </cell>
          <cell r="D430" t="str">
            <v>25.02.09</v>
          </cell>
          <cell r="E430" t="str">
            <v>Acresc.escav. ensec.explos.c/ 1,5m prof. além 2m</v>
          </cell>
          <cell r="F430" t="str">
            <v>m³</v>
          </cell>
        </row>
        <row r="431">
          <cell r="B431" t="str">
            <v>5.1.12</v>
          </cell>
          <cell r="D431" t="str">
            <v>25.02.10</v>
          </cell>
          <cell r="E431" t="str">
            <v>Escavação fund. dentro ensec. sem expl. até 3m</v>
          </cell>
          <cell r="F431" t="str">
            <v>m³</v>
          </cell>
        </row>
        <row r="432">
          <cell r="B432" t="str">
            <v>5.1.13</v>
          </cell>
          <cell r="D432" t="str">
            <v>25.02.11</v>
          </cell>
          <cell r="E432" t="str">
            <v>Acresc. p/escav. ensec. p/cada 1m prof. além 3m</v>
          </cell>
          <cell r="F432" t="str">
            <v>m³</v>
          </cell>
        </row>
        <row r="433">
          <cell r="B433" t="str">
            <v>5.1.14</v>
          </cell>
          <cell r="D433" t="str">
            <v>25.02.12</v>
          </cell>
          <cell r="E433" t="str">
            <v>Escavação fund. dentro ensec. com expl. até 3 m</v>
          </cell>
          <cell r="F433" t="str">
            <v>m³</v>
          </cell>
        </row>
        <row r="434">
          <cell r="B434" t="str">
            <v>5.1.15</v>
          </cell>
          <cell r="D434" t="str">
            <v>25.02.13</v>
          </cell>
          <cell r="E434" t="str">
            <v>Acresc. p/escav. ensec.c/explos.c/ 1,5m além 3m</v>
          </cell>
          <cell r="F434" t="str">
            <v>m³</v>
          </cell>
        </row>
        <row r="435">
          <cell r="B435" t="str">
            <v>5.1.16</v>
          </cell>
          <cell r="D435" t="str">
            <v>25.03.01</v>
          </cell>
          <cell r="E435" t="str">
            <v xml:space="preserve">Parede ensecadeira com prancha - esp. 2" </v>
          </cell>
          <cell r="F435" t="str">
            <v>m²</v>
          </cell>
        </row>
        <row r="436">
          <cell r="B436" t="str">
            <v>5.1.17</v>
          </cell>
          <cell r="D436" t="str">
            <v>25.03.02</v>
          </cell>
          <cell r="E436" t="str">
            <v xml:space="preserve">Parede ensecadeira com prancha - esp. 3" </v>
          </cell>
          <cell r="F436" t="str">
            <v>m²</v>
          </cell>
        </row>
        <row r="437">
          <cell r="B437" t="str">
            <v>5.1.18</v>
          </cell>
          <cell r="D437" t="str">
            <v>25.03.04</v>
          </cell>
          <cell r="E437" t="str">
            <v>Argila ench. ensecadeira, incl. apiloamento</v>
          </cell>
          <cell r="F437" t="str">
            <v>m³</v>
          </cell>
        </row>
        <row r="438">
          <cell r="B438" t="str">
            <v>5.1.19</v>
          </cell>
          <cell r="D438" t="str">
            <v>25.03.05</v>
          </cell>
          <cell r="E438" t="str">
            <v>Esgotamento continuo água</v>
          </cell>
          <cell r="F438" t="str">
            <v>m³</v>
          </cell>
        </row>
        <row r="439">
          <cell r="B439" t="str">
            <v>5.1.20</v>
          </cell>
          <cell r="D439" t="str">
            <v>25.03.06</v>
          </cell>
          <cell r="E439" t="str">
            <v>Escoramento de valas/cavas p/ fund. contínuo</v>
          </cell>
          <cell r="F439" t="str">
            <v>m²</v>
          </cell>
        </row>
        <row r="440">
          <cell r="B440" t="str">
            <v>5.1.21</v>
          </cell>
          <cell r="D440" t="str">
            <v>25.03.08</v>
          </cell>
          <cell r="E440" t="str">
            <v>Escoramento para formas</v>
          </cell>
          <cell r="F440" t="str">
            <v>m²</v>
          </cell>
        </row>
        <row r="441">
          <cell r="B441" t="str">
            <v>5.1.22</v>
          </cell>
          <cell r="D441" t="str">
            <v>25.04.01</v>
          </cell>
          <cell r="E441" t="str">
            <v>Estaca concreto pre-moldado20cm 20/25 T</v>
          </cell>
          <cell r="F441" t="str">
            <v>m</v>
          </cell>
        </row>
        <row r="442">
          <cell r="B442" t="str">
            <v>5.1.23</v>
          </cell>
          <cell r="D442" t="str">
            <v>25.04.02</v>
          </cell>
          <cell r="E442" t="str">
            <v xml:space="preserve">Estaca concreto pre-moldado25cm - 30/35 T </v>
          </cell>
          <cell r="F442" t="str">
            <v>m</v>
          </cell>
        </row>
        <row r="443">
          <cell r="B443" t="str">
            <v>5.1.24</v>
          </cell>
          <cell r="D443" t="str">
            <v>25.04.03</v>
          </cell>
          <cell r="E443" t="str">
            <v>Estaca concreto pre-moldado30cm - 40/45 T</v>
          </cell>
          <cell r="F443" t="str">
            <v>m</v>
          </cell>
        </row>
        <row r="444">
          <cell r="B444" t="str">
            <v>5.1.25</v>
          </cell>
          <cell r="D444" t="str">
            <v>25.04.04</v>
          </cell>
          <cell r="E444" t="str">
            <v>Estaca concreto pre-moldado35cm 50/60 T</v>
          </cell>
          <cell r="F444" t="str">
            <v>m</v>
          </cell>
        </row>
        <row r="445">
          <cell r="B445" t="str">
            <v>5.1.26</v>
          </cell>
          <cell r="D445" t="str">
            <v>25.04.05</v>
          </cell>
          <cell r="E445" t="str">
            <v>Estaca concreto pre-moldado40cm - 70/80 T</v>
          </cell>
          <cell r="F445" t="str">
            <v>m</v>
          </cell>
        </row>
        <row r="446">
          <cell r="B446" t="str">
            <v>5.1.27</v>
          </cell>
          <cell r="D446" t="str">
            <v>25.04.06</v>
          </cell>
          <cell r="E446" t="str">
            <v>Estaca metálica, fornec.e cravação</v>
          </cell>
          <cell r="F446" t="str">
            <v>kg</v>
          </cell>
        </row>
        <row r="447">
          <cell r="B447" t="str">
            <v>5.1.28</v>
          </cell>
          <cell r="D447" t="str">
            <v>25.04.07</v>
          </cell>
          <cell r="E447" t="str">
            <v>Estaca de madeira D=20cm - 8ton</v>
          </cell>
          <cell r="F447" t="str">
            <v>m</v>
          </cell>
        </row>
        <row r="448">
          <cell r="B448" t="str">
            <v>5.1.29</v>
          </cell>
          <cell r="D448" t="str">
            <v>25.04.08</v>
          </cell>
          <cell r="E448" t="str">
            <v>Estaca de madeira D=25cm - 15ton</v>
          </cell>
          <cell r="F448" t="str">
            <v>m</v>
          </cell>
        </row>
        <row r="449">
          <cell r="B449" t="str">
            <v>5.1.30</v>
          </cell>
          <cell r="D449" t="str">
            <v>25.04.09</v>
          </cell>
          <cell r="E449" t="str">
            <v>Estaca raiz em solo D= 15cm</v>
          </cell>
          <cell r="F449" t="str">
            <v>m</v>
          </cell>
        </row>
        <row r="450">
          <cell r="B450" t="str">
            <v>5.1.31</v>
          </cell>
          <cell r="D450" t="str">
            <v>25.04.10</v>
          </cell>
          <cell r="E450" t="str">
            <v>Estaca raiz em solo D= 16cm</v>
          </cell>
          <cell r="F450" t="str">
            <v>m</v>
          </cell>
        </row>
        <row r="451">
          <cell r="B451" t="str">
            <v>5.1.32</v>
          </cell>
          <cell r="D451" t="str">
            <v>25.04.11</v>
          </cell>
          <cell r="E451" t="str">
            <v>Estaca raiz em solo D= 20cm</v>
          </cell>
          <cell r="F451" t="str">
            <v>m</v>
          </cell>
        </row>
        <row r="452">
          <cell r="B452" t="str">
            <v>5.1.33</v>
          </cell>
          <cell r="D452" t="str">
            <v>25.04.12</v>
          </cell>
          <cell r="E452" t="str">
            <v>Estaca raiz em solo D= 25cm</v>
          </cell>
          <cell r="F452" t="str">
            <v>m</v>
          </cell>
        </row>
        <row r="453">
          <cell r="B453" t="str">
            <v>5.1.34</v>
          </cell>
          <cell r="D453" t="str">
            <v>25.04.13</v>
          </cell>
          <cell r="E453" t="str">
            <v>Estaca raiz em solo D= 31cm</v>
          </cell>
          <cell r="F453" t="str">
            <v>m</v>
          </cell>
        </row>
        <row r="454">
          <cell r="B454" t="str">
            <v>5.1.35</v>
          </cell>
          <cell r="D454" t="str">
            <v>25.04.14</v>
          </cell>
          <cell r="E454" t="str">
            <v>Estaca raiz em solo D= 40cm</v>
          </cell>
          <cell r="F454" t="str">
            <v>m</v>
          </cell>
        </row>
        <row r="455">
          <cell r="B455" t="str">
            <v>5.1.36</v>
          </cell>
          <cell r="D455" t="str">
            <v>25.04.15</v>
          </cell>
          <cell r="E455" t="str">
            <v>Estaca raiz em rocha alterada D= 15cm</v>
          </cell>
          <cell r="F455" t="str">
            <v>m</v>
          </cell>
        </row>
        <row r="456">
          <cell r="B456" t="str">
            <v>5.1.37</v>
          </cell>
          <cell r="D456" t="str">
            <v>25.04.16</v>
          </cell>
          <cell r="E456" t="str">
            <v>Estaca raiz em rocha alterada D= 16cm</v>
          </cell>
          <cell r="F456" t="str">
            <v>m</v>
          </cell>
        </row>
        <row r="457">
          <cell r="B457" t="str">
            <v>5.1.38</v>
          </cell>
          <cell r="D457" t="str">
            <v>25.04.17</v>
          </cell>
          <cell r="E457" t="str">
            <v>Estaca raiz em rocha alterada D= 20cm</v>
          </cell>
          <cell r="F457" t="str">
            <v>m</v>
          </cell>
        </row>
        <row r="458">
          <cell r="B458" t="str">
            <v>5.1.39</v>
          </cell>
          <cell r="D458" t="str">
            <v>25.04.18</v>
          </cell>
          <cell r="E458" t="str">
            <v>Estaca raiz em rocha alterada D= 25cm</v>
          </cell>
          <cell r="F458" t="str">
            <v>m</v>
          </cell>
        </row>
        <row r="459">
          <cell r="B459" t="str">
            <v>5.1.40</v>
          </cell>
          <cell r="D459" t="str">
            <v>25.04.19</v>
          </cell>
          <cell r="E459" t="str">
            <v>Estaca raiz em rocha alterada D= 31cm</v>
          </cell>
          <cell r="F459" t="str">
            <v>m</v>
          </cell>
        </row>
        <row r="460">
          <cell r="B460" t="str">
            <v>5.1.41</v>
          </cell>
          <cell r="D460" t="str">
            <v>25.04.20</v>
          </cell>
          <cell r="E460" t="str">
            <v>Estaca raiz em rocha alterada D= 40cm</v>
          </cell>
          <cell r="F460" t="str">
            <v>m</v>
          </cell>
        </row>
        <row r="461">
          <cell r="B461" t="str">
            <v>5.1.42</v>
          </cell>
          <cell r="D461" t="str">
            <v>25.04.21</v>
          </cell>
          <cell r="E461" t="str">
            <v>Estaca raiz - Taxa de instalação equipamento</v>
          </cell>
          <cell r="F461" t="str">
            <v>un</v>
          </cell>
        </row>
        <row r="462">
          <cell r="B462" t="str">
            <v>5.1.43</v>
          </cell>
          <cell r="D462" t="str">
            <v>25.05.01</v>
          </cell>
          <cell r="E462" t="str">
            <v>Andaime de madeira</v>
          </cell>
          <cell r="F462" t="str">
            <v>m³</v>
          </cell>
        </row>
        <row r="463">
          <cell r="B463" t="str">
            <v>5.1.44</v>
          </cell>
          <cell r="D463" t="str">
            <v>25.05.02</v>
          </cell>
          <cell r="E463" t="str">
            <v>Andaime tubular</v>
          </cell>
          <cell r="F463" t="str">
            <v>m³</v>
          </cell>
        </row>
        <row r="464">
          <cell r="B464" t="str">
            <v>5.1.45</v>
          </cell>
          <cell r="D464" t="str">
            <v>25.06.01</v>
          </cell>
          <cell r="E464" t="str">
            <v>Forma plana para conc. armado comum</v>
          </cell>
          <cell r="F464" t="str">
            <v>m²</v>
          </cell>
        </row>
        <row r="465">
          <cell r="B465" t="str">
            <v>5.1.46</v>
          </cell>
          <cell r="D465" t="str">
            <v>25.06.02</v>
          </cell>
          <cell r="E465" t="str">
            <v>Formas para concreto protendido ou aparente</v>
          </cell>
          <cell r="F465" t="str">
            <v>m²</v>
          </cell>
        </row>
        <row r="466">
          <cell r="B466" t="str">
            <v>5.1.47</v>
          </cell>
          <cell r="D466" t="str">
            <v>25.07.01</v>
          </cell>
          <cell r="E466" t="str">
            <v>Aço CA-25</v>
          </cell>
          <cell r="F466" t="str">
            <v>kg</v>
          </cell>
        </row>
        <row r="467">
          <cell r="B467" t="str">
            <v>5.1.48</v>
          </cell>
          <cell r="D467" t="str">
            <v>25.07.02</v>
          </cell>
          <cell r="E467" t="str">
            <v>Aço CA-50</v>
          </cell>
          <cell r="F467" t="str">
            <v>kg</v>
          </cell>
        </row>
        <row r="468">
          <cell r="B468" t="str">
            <v>5.1.49</v>
          </cell>
          <cell r="D468" t="str">
            <v>25.07.03</v>
          </cell>
          <cell r="E468" t="str">
            <v>Aço CA-60</v>
          </cell>
          <cell r="F468" t="str">
            <v>kg</v>
          </cell>
        </row>
        <row r="469">
          <cell r="B469" t="str">
            <v>5.1.50</v>
          </cell>
          <cell r="D469" t="str">
            <v>25.07.04</v>
          </cell>
          <cell r="E469" t="str">
            <v>Aço para concreto protendido</v>
          </cell>
          <cell r="F469" t="str">
            <v>kg</v>
          </cell>
        </row>
        <row r="470">
          <cell r="B470" t="str">
            <v>5.1.51</v>
          </cell>
          <cell r="D470" t="str">
            <v>25.07.05</v>
          </cell>
          <cell r="E470" t="str">
            <v>Tela metálica</v>
          </cell>
          <cell r="F470" t="str">
            <v>kg</v>
          </cell>
        </row>
        <row r="471">
          <cell r="B471" t="str">
            <v>5.1.52</v>
          </cell>
          <cell r="D471" t="str">
            <v>25.07.06</v>
          </cell>
          <cell r="E471" t="str">
            <v xml:space="preserve">Aço para concreto protendido tipo Dywidag </v>
          </cell>
          <cell r="F471" t="str">
            <v>kg</v>
          </cell>
        </row>
        <row r="472">
          <cell r="B472" t="str">
            <v>5.1.53</v>
          </cell>
          <cell r="D472" t="str">
            <v>25.08.02</v>
          </cell>
          <cell r="E472" t="str">
            <v>Apar. anc. p/ cabos de protensão ativo de 12 f -8 mm</v>
          </cell>
          <cell r="F472" t="str">
            <v>un</v>
          </cell>
        </row>
        <row r="473">
          <cell r="B473" t="str">
            <v>5.1.54</v>
          </cell>
          <cell r="D473" t="str">
            <v>25.08.03</v>
          </cell>
          <cell r="E473" t="str">
            <v>Apar. anc. p/ cabos de protensão ativo de 4 f -1/2"</v>
          </cell>
          <cell r="F473" t="str">
            <v>un</v>
          </cell>
        </row>
        <row r="474">
          <cell r="B474" t="str">
            <v>5.1.55</v>
          </cell>
          <cell r="D474" t="str">
            <v>25.08.04</v>
          </cell>
          <cell r="E474" t="str">
            <v>Apar. anc. p/ cabos de protensão ativo de 6 f -1/2"</v>
          </cell>
          <cell r="F474" t="str">
            <v>un</v>
          </cell>
        </row>
        <row r="475">
          <cell r="B475" t="str">
            <v>5.1.56</v>
          </cell>
          <cell r="D475" t="str">
            <v>25.08.05</v>
          </cell>
          <cell r="E475" t="str">
            <v>Apar. anc. p/ cabos de protensão ativo de 12 f -1/2"</v>
          </cell>
          <cell r="F475" t="str">
            <v>un</v>
          </cell>
        </row>
        <row r="476">
          <cell r="B476" t="str">
            <v>5.1.57</v>
          </cell>
          <cell r="D476" t="str">
            <v>25.08.06</v>
          </cell>
          <cell r="E476" t="str">
            <v>Apar. anc. p/ cabos de protensão ativo de 19 f -1/2"</v>
          </cell>
          <cell r="F476" t="str">
            <v>un</v>
          </cell>
        </row>
        <row r="477">
          <cell r="B477" t="str">
            <v>5.1.58</v>
          </cell>
          <cell r="D477" t="str">
            <v>25.08.07</v>
          </cell>
          <cell r="E477" t="str">
            <v>Apar. anc. p/ cabos de protensão ativo de 22 f -1/2"</v>
          </cell>
          <cell r="F477" t="str">
            <v>un</v>
          </cell>
        </row>
        <row r="478">
          <cell r="B478" t="str">
            <v>5.1.59</v>
          </cell>
          <cell r="D478" t="str">
            <v>25.08.09</v>
          </cell>
          <cell r="E478" t="str">
            <v>Apar. anc. p/ cabos de protensão pas. de 4 f -1/2"</v>
          </cell>
          <cell r="F478" t="str">
            <v>un</v>
          </cell>
        </row>
        <row r="479">
          <cell r="B479" t="str">
            <v>5.1.60</v>
          </cell>
          <cell r="D479" t="str">
            <v>25.08.10</v>
          </cell>
          <cell r="E479" t="str">
            <v>Apar. anc. p/ cabos de protensão pas. de 6 f -1/2"</v>
          </cell>
          <cell r="F479" t="str">
            <v>un</v>
          </cell>
        </row>
        <row r="480">
          <cell r="B480" t="str">
            <v>5.1.61</v>
          </cell>
          <cell r="D480" t="str">
            <v>25.08.12</v>
          </cell>
          <cell r="E480" t="str">
            <v>Apar. anc. p/ cabos de protensão pas. de 19 f -1/2"</v>
          </cell>
          <cell r="F480" t="str">
            <v>un</v>
          </cell>
        </row>
        <row r="481">
          <cell r="B481" t="str">
            <v>5.1.62</v>
          </cell>
          <cell r="D481" t="str">
            <v>25.08.15.01</v>
          </cell>
          <cell r="E481" t="str">
            <v>Tiran. 40 TF 5F D= 1/2"</v>
          </cell>
          <cell r="F481" t="str">
            <v>m</v>
          </cell>
        </row>
        <row r="482">
          <cell r="B482" t="str">
            <v>5.1.63</v>
          </cell>
          <cell r="D482" t="str">
            <v>25.08.15.02</v>
          </cell>
          <cell r="E482" t="str">
            <v>Tiran. 60 TF 8F D= 1/2"</v>
          </cell>
          <cell r="F482" t="str">
            <v>m</v>
          </cell>
        </row>
        <row r="483">
          <cell r="B483" t="str">
            <v>5.1.64</v>
          </cell>
          <cell r="D483" t="str">
            <v>25.08.15.03</v>
          </cell>
          <cell r="E483" t="str">
            <v>Tiran. 80 TF 10F D=1/2"</v>
          </cell>
          <cell r="F483" t="str">
            <v>m</v>
          </cell>
        </row>
        <row r="484">
          <cell r="B484" t="str">
            <v>5.1.65</v>
          </cell>
          <cell r="D484" t="str">
            <v>25.08.15.04</v>
          </cell>
          <cell r="E484" t="str">
            <v>Tiran. 100TF 12F D=1/2"</v>
          </cell>
          <cell r="F484" t="str">
            <v>m</v>
          </cell>
        </row>
        <row r="485">
          <cell r="B485" t="str">
            <v>5.1.66</v>
          </cell>
          <cell r="D485" t="str">
            <v>25.08.16.02</v>
          </cell>
          <cell r="E485" t="str">
            <v>Termo fixo para tirante 40tf 8 D= 1/2"</v>
          </cell>
          <cell r="F485" t="str">
            <v>un</v>
          </cell>
        </row>
        <row r="486">
          <cell r="B486" t="str">
            <v>5.1.67</v>
          </cell>
          <cell r="D486" t="str">
            <v>25.08.16.02</v>
          </cell>
          <cell r="E486" t="str">
            <v>Termo fixo para tirante 60tf 8 D= 1/2"</v>
          </cell>
          <cell r="F486" t="str">
            <v>un</v>
          </cell>
        </row>
        <row r="487">
          <cell r="B487" t="str">
            <v>5.1.68</v>
          </cell>
          <cell r="D487" t="str">
            <v>25.08.16.03</v>
          </cell>
          <cell r="E487" t="str">
            <v>Termo fixo para tirante 80tf 10 D= 1/2"</v>
          </cell>
          <cell r="F487" t="str">
            <v>un</v>
          </cell>
        </row>
        <row r="488">
          <cell r="B488" t="str">
            <v>5.1.69</v>
          </cell>
          <cell r="D488" t="str">
            <v>25.09.01</v>
          </cell>
          <cell r="E488" t="str">
            <v>Concreto Fck 10 MPa</v>
          </cell>
          <cell r="F488" t="str">
            <v>m³</v>
          </cell>
        </row>
        <row r="489">
          <cell r="B489" t="str">
            <v>5.1.70</v>
          </cell>
          <cell r="D489" t="str">
            <v>25.09.02</v>
          </cell>
          <cell r="E489" t="str">
            <v>Concreto Fck 15 MPa</v>
          </cell>
          <cell r="F489" t="str">
            <v>m³</v>
          </cell>
        </row>
        <row r="490">
          <cell r="B490" t="str">
            <v>5.1.71</v>
          </cell>
          <cell r="D490" t="str">
            <v>25.09.03</v>
          </cell>
          <cell r="E490" t="str">
            <v>Concreto Fck 18 MPa</v>
          </cell>
          <cell r="F490" t="str">
            <v>m³</v>
          </cell>
        </row>
        <row r="491">
          <cell r="B491" t="str">
            <v>5.1.72</v>
          </cell>
          <cell r="D491" t="str">
            <v>25.09.04</v>
          </cell>
          <cell r="E491" t="str">
            <v>Concreto Fck 20 Mpa</v>
          </cell>
          <cell r="F491" t="str">
            <v>m³</v>
          </cell>
        </row>
        <row r="492">
          <cell r="B492" t="str">
            <v>5.1.73</v>
          </cell>
          <cell r="D492" t="str">
            <v>25.09.05</v>
          </cell>
          <cell r="E492" t="str">
            <v>Concreto Fck 25 MPa</v>
          </cell>
          <cell r="F492" t="str">
            <v>m³</v>
          </cell>
        </row>
        <row r="493">
          <cell r="B493" t="str">
            <v>5.1.74</v>
          </cell>
          <cell r="D493" t="str">
            <v>25.09.06</v>
          </cell>
          <cell r="E493" t="str">
            <v>Concreto Fck 30 MPa</v>
          </cell>
          <cell r="F493" t="str">
            <v>m³</v>
          </cell>
        </row>
        <row r="494">
          <cell r="B494" t="str">
            <v>5.1.75</v>
          </cell>
          <cell r="D494" t="str">
            <v>25.09.07</v>
          </cell>
          <cell r="E494" t="str">
            <v>Concreto Fck 35 Mpa</v>
          </cell>
          <cell r="F494" t="str">
            <v>m³</v>
          </cell>
        </row>
        <row r="495">
          <cell r="B495" t="str">
            <v>5.1.76</v>
          </cell>
          <cell r="D495" t="str">
            <v>25.09.08</v>
          </cell>
          <cell r="E495" t="str">
            <v>Concreto Ciclópico</v>
          </cell>
          <cell r="F495" t="str">
            <v>m³</v>
          </cell>
        </row>
        <row r="496">
          <cell r="B496" t="str">
            <v>5.1.77</v>
          </cell>
          <cell r="D496" t="str">
            <v>25.09.10</v>
          </cell>
          <cell r="E496" t="str">
            <v>Concreto Projetado</v>
          </cell>
          <cell r="F496" t="str">
            <v>m³</v>
          </cell>
        </row>
        <row r="497">
          <cell r="B497" t="str">
            <v>5.1.78</v>
          </cell>
          <cell r="D497" t="str">
            <v>25.09.11</v>
          </cell>
          <cell r="E497" t="str">
            <v>Bombeamento concreto qualquer resistência</v>
          </cell>
          <cell r="F497" t="str">
            <v>m³</v>
          </cell>
        </row>
        <row r="498">
          <cell r="B498" t="str">
            <v>5.1.79</v>
          </cell>
          <cell r="D498" t="str">
            <v>25.09.12</v>
          </cell>
          <cell r="E498" t="str">
            <v>Injeção de calda de cimento</v>
          </cell>
          <cell r="F498" t="str">
            <v>kg</v>
          </cell>
        </row>
        <row r="499">
          <cell r="B499" t="str">
            <v>5.1.80</v>
          </cell>
          <cell r="D499" t="str">
            <v>25.09.13</v>
          </cell>
          <cell r="E499" t="str">
            <v>Concreto Fck 12 Mpa</v>
          </cell>
          <cell r="F499" t="str">
            <v>m³</v>
          </cell>
        </row>
        <row r="500">
          <cell r="B500" t="str">
            <v>5.1.81</v>
          </cell>
          <cell r="D500" t="str">
            <v>25.09.14</v>
          </cell>
          <cell r="E500" t="str">
            <v>Concreto Fck 16 MPa</v>
          </cell>
          <cell r="F500" t="str">
            <v>m³</v>
          </cell>
        </row>
        <row r="501">
          <cell r="B501" t="str">
            <v>5.1.82</v>
          </cell>
          <cell r="D501" t="str">
            <v>25.09.15</v>
          </cell>
          <cell r="E501" t="str">
            <v>Concreto Fck 40 Mpa</v>
          </cell>
          <cell r="F501" t="str">
            <v>m³</v>
          </cell>
        </row>
        <row r="502">
          <cell r="B502" t="str">
            <v>5.1.83</v>
          </cell>
          <cell r="D502" t="str">
            <v>25.10.01</v>
          </cell>
          <cell r="E502" t="str">
            <v>Perf. p/ dreno e tir.solo D=57,10mm (AX)</v>
          </cell>
          <cell r="F502" t="str">
            <v>m</v>
          </cell>
        </row>
        <row r="503">
          <cell r="B503" t="str">
            <v>5.1.84</v>
          </cell>
          <cell r="D503" t="str">
            <v>25.10.02</v>
          </cell>
          <cell r="E503" t="str">
            <v>Perf. p/ dreno e tir.solo D=73,00mm (BX)</v>
          </cell>
          <cell r="F503" t="str">
            <v>m</v>
          </cell>
        </row>
        <row r="504">
          <cell r="B504" t="str">
            <v>5.1.85</v>
          </cell>
          <cell r="D504" t="str">
            <v>25.10.03</v>
          </cell>
          <cell r="E504" t="str">
            <v>Perf. p/ dreno e tir.solo D=88,9mm (NX)</v>
          </cell>
          <cell r="F504" t="str">
            <v>m</v>
          </cell>
        </row>
        <row r="505">
          <cell r="B505" t="str">
            <v>5.1.86</v>
          </cell>
          <cell r="D505" t="str">
            <v>25.10.04</v>
          </cell>
          <cell r="E505" t="str">
            <v>Perf. p/ dreno e tir.solo D=114,30mm (HX)</v>
          </cell>
          <cell r="F505" t="str">
            <v>m</v>
          </cell>
        </row>
        <row r="506">
          <cell r="B506" t="str">
            <v>5.1.87</v>
          </cell>
          <cell r="D506" t="str">
            <v>25.10.05</v>
          </cell>
          <cell r="E506" t="str">
            <v>Perf. p/ dreno e tir.rochaalt. D=57,10mm (AX)</v>
          </cell>
          <cell r="F506" t="str">
            <v>m</v>
          </cell>
        </row>
        <row r="507">
          <cell r="B507" t="str">
            <v>5.1.88</v>
          </cell>
          <cell r="D507" t="str">
            <v>25.10.06</v>
          </cell>
          <cell r="E507" t="str">
            <v>Perf. p/ dreno e tir.rochaalt. D=73,00mm (BX)</v>
          </cell>
          <cell r="F507" t="str">
            <v>m</v>
          </cell>
        </row>
        <row r="508">
          <cell r="B508" t="str">
            <v>5.1.89</v>
          </cell>
          <cell r="D508" t="str">
            <v>25.10.07</v>
          </cell>
          <cell r="E508" t="str">
            <v>Perf. p/ dreno e tir.rochaalt. D=88,90mm (NX)</v>
          </cell>
          <cell r="F508" t="str">
            <v>m</v>
          </cell>
        </row>
        <row r="509">
          <cell r="B509" t="str">
            <v>5.1.90</v>
          </cell>
          <cell r="D509" t="str">
            <v>25.10.08</v>
          </cell>
          <cell r="E509" t="str">
            <v>Perf. p/ dreno e tir.rochaalt. D=114,30mm (HX)</v>
          </cell>
          <cell r="F509" t="str">
            <v>m</v>
          </cell>
        </row>
        <row r="510">
          <cell r="B510" t="str">
            <v>5.1.91</v>
          </cell>
          <cell r="D510" t="str">
            <v>25.10.09</v>
          </cell>
          <cell r="E510" t="str">
            <v>Perf. p/ dreno e tir.rocha sã D=57,10mm (AX)</v>
          </cell>
          <cell r="F510" t="str">
            <v>m</v>
          </cell>
        </row>
        <row r="511">
          <cell r="B511" t="str">
            <v>5.1.92</v>
          </cell>
          <cell r="D511" t="str">
            <v>25.10.10</v>
          </cell>
          <cell r="E511" t="str">
            <v>Perf. p/ dreno e tir.rocha sã D=73,00mm (BX)</v>
          </cell>
          <cell r="F511" t="str">
            <v>m</v>
          </cell>
        </row>
        <row r="512">
          <cell r="B512" t="str">
            <v>5.1.93</v>
          </cell>
          <cell r="D512" t="str">
            <v>25.10.11</v>
          </cell>
          <cell r="E512" t="str">
            <v>Perf. p/ dreno e tir.rocha sã D=88,90mm (NX)</v>
          </cell>
          <cell r="F512" t="str">
            <v>m</v>
          </cell>
        </row>
        <row r="513">
          <cell r="B513" t="str">
            <v>5.1.94</v>
          </cell>
          <cell r="D513" t="str">
            <v>25.10.12</v>
          </cell>
          <cell r="E513" t="str">
            <v>Perf. p/ dreno e tir.rocha sã D=114,30mm (HX)</v>
          </cell>
          <cell r="F513" t="str">
            <v>m</v>
          </cell>
        </row>
        <row r="514">
          <cell r="B514" t="str">
            <v>5.1.95</v>
          </cell>
          <cell r="D514" t="str">
            <v>25.11.01</v>
          </cell>
          <cell r="E514" t="str">
            <v>Enrocamento pedra arrumada</v>
          </cell>
          <cell r="F514" t="str">
            <v>m³</v>
          </cell>
        </row>
        <row r="515">
          <cell r="B515" t="str">
            <v>5.1.96</v>
          </cell>
          <cell r="D515" t="str">
            <v>25.11.02</v>
          </cell>
          <cell r="E515" t="str">
            <v>Enrocamento pedra arrumada e rejuntada</v>
          </cell>
          <cell r="F515" t="str">
            <v>m³</v>
          </cell>
        </row>
        <row r="516">
          <cell r="B516" t="str">
            <v>5.1.97</v>
          </cell>
          <cell r="D516" t="str">
            <v>25.11.03</v>
          </cell>
          <cell r="E516" t="str">
            <v>Enrrocamento pedra jogada</v>
          </cell>
          <cell r="F516" t="str">
            <v>m³</v>
          </cell>
        </row>
        <row r="517">
          <cell r="B517" t="str">
            <v>5.1.98</v>
          </cell>
          <cell r="D517" t="str">
            <v>25.11.04</v>
          </cell>
          <cell r="E517" t="str">
            <v>Gabião tipo caixa 50 cm - tela galv.</v>
          </cell>
          <cell r="F517" t="str">
            <v>m³</v>
          </cell>
        </row>
        <row r="518">
          <cell r="B518" t="str">
            <v>5.1.99</v>
          </cell>
          <cell r="D518" t="str">
            <v>25.11.05.01</v>
          </cell>
          <cell r="E518" t="str">
            <v>Gabião tipo colchão espessura 17cm - tela galv.</v>
          </cell>
          <cell r="F518" t="str">
            <v>m²</v>
          </cell>
        </row>
        <row r="519">
          <cell r="B519" t="str">
            <v>5.1.100</v>
          </cell>
          <cell r="D519" t="str">
            <v>25.11.06.01</v>
          </cell>
          <cell r="E519" t="str">
            <v>Gabião tipo colchão e= 23cm - tela galv.</v>
          </cell>
          <cell r="F519" t="str">
            <v>m²</v>
          </cell>
        </row>
        <row r="520">
          <cell r="B520" t="str">
            <v>5.1.101</v>
          </cell>
          <cell r="D520" t="str">
            <v>25.11.07.01</v>
          </cell>
          <cell r="E520" t="str">
            <v>Gabião tipo colchão espessura 30cm - tela galv.</v>
          </cell>
          <cell r="F520" t="str">
            <v>m²</v>
          </cell>
        </row>
        <row r="521">
          <cell r="B521" t="str">
            <v>5.1.102</v>
          </cell>
          <cell r="D521" t="str">
            <v>25.11.08.01</v>
          </cell>
          <cell r="E521" t="str">
            <v xml:space="preserve">Gabião tipo colchão espessura 17cm - tela pvc </v>
          </cell>
          <cell r="F521" t="str">
            <v>m²</v>
          </cell>
        </row>
        <row r="522">
          <cell r="B522" t="str">
            <v>5.1.103</v>
          </cell>
          <cell r="D522" t="str">
            <v>25.11.09.01</v>
          </cell>
          <cell r="E522" t="str">
            <v>Gabião tipo colchão espessura 23cm - tela pvc</v>
          </cell>
          <cell r="F522" t="str">
            <v>m²</v>
          </cell>
        </row>
        <row r="523">
          <cell r="B523" t="str">
            <v>5.1.104</v>
          </cell>
          <cell r="D523" t="str">
            <v>25.11.10.01</v>
          </cell>
          <cell r="E523" t="str">
            <v>Gabião tipo colchão espessura 30cm - tela pvc</v>
          </cell>
          <cell r="F523" t="str">
            <v>m²</v>
          </cell>
        </row>
        <row r="524">
          <cell r="B524" t="str">
            <v>5.1.105</v>
          </cell>
          <cell r="D524" t="str">
            <v>25.11.11</v>
          </cell>
          <cell r="E524" t="str">
            <v>Gabião tipo saco - tela galv.</v>
          </cell>
          <cell r="F524" t="str">
            <v>m³</v>
          </cell>
        </row>
        <row r="525">
          <cell r="B525" t="str">
            <v>5.1.106</v>
          </cell>
          <cell r="D525" t="str">
            <v>25.11.12</v>
          </cell>
          <cell r="E525" t="str">
            <v>Camada filtrante pedra britada</v>
          </cell>
          <cell r="F525" t="str">
            <v>m³</v>
          </cell>
        </row>
        <row r="526">
          <cell r="B526" t="str">
            <v>5.1.107</v>
          </cell>
          <cell r="D526" t="str">
            <v>25.12.02</v>
          </cell>
          <cell r="E526" t="str">
            <v xml:space="preserve">Calçamento concreto Fck 15 MPa </v>
          </cell>
          <cell r="F526" t="str">
            <v>m³</v>
          </cell>
        </row>
        <row r="527">
          <cell r="B527" t="str">
            <v>5.1.108</v>
          </cell>
          <cell r="D527" t="str">
            <v>25.12.03</v>
          </cell>
          <cell r="E527" t="str">
            <v xml:space="preserve">Calçamento concreto Fck 10 MPa </v>
          </cell>
          <cell r="F527" t="str">
            <v>m³</v>
          </cell>
        </row>
        <row r="528">
          <cell r="B528" t="str">
            <v>5.1.109</v>
          </cell>
          <cell r="D528" t="str">
            <v>25.13.02</v>
          </cell>
          <cell r="E528" t="str">
            <v xml:space="preserve">Alvenaria de pedra seca </v>
          </cell>
          <cell r="F528" t="str">
            <v>m³</v>
          </cell>
        </row>
        <row r="529">
          <cell r="B529" t="str">
            <v>5.1.110</v>
          </cell>
          <cell r="D529" t="str">
            <v>25.13.04</v>
          </cell>
          <cell r="E529" t="str">
            <v>Alvenaria de pedra argamassada</v>
          </cell>
          <cell r="F529" t="str">
            <v>m³</v>
          </cell>
        </row>
        <row r="530">
          <cell r="B530" t="str">
            <v>5.1.111</v>
          </cell>
          <cell r="D530" t="str">
            <v>25.13.05</v>
          </cell>
          <cell r="E530" t="str">
            <v>Alvenaria de bloco de concreto</v>
          </cell>
          <cell r="F530" t="str">
            <v>m³</v>
          </cell>
        </row>
        <row r="531">
          <cell r="B531" t="str">
            <v>5.1.112</v>
          </cell>
          <cell r="D531" t="str">
            <v>25.13.07</v>
          </cell>
          <cell r="E531" t="str">
            <v>Argamassa de cimento e areia traço 1:3 esp 2cm</v>
          </cell>
          <cell r="F531" t="str">
            <v>m²</v>
          </cell>
        </row>
        <row r="532">
          <cell r="B532" t="str">
            <v>5.1.113</v>
          </cell>
          <cell r="D532" t="str">
            <v>25.14.01</v>
          </cell>
          <cell r="E532" t="str">
            <v>Manta geotêxtil não tecida</v>
          </cell>
          <cell r="F532" t="str">
            <v>kg</v>
          </cell>
        </row>
        <row r="533">
          <cell r="B533" t="str">
            <v>5.1.114</v>
          </cell>
          <cell r="D533" t="str">
            <v>25.14.02</v>
          </cell>
          <cell r="E533" t="str">
            <v xml:space="preserve">Manta geotêxtil tecida </v>
          </cell>
          <cell r="F533" t="str">
            <v>kg</v>
          </cell>
        </row>
        <row r="534">
          <cell r="B534" t="str">
            <v>5.1.115</v>
          </cell>
          <cell r="D534" t="str">
            <v>25.15.03</v>
          </cell>
          <cell r="E534" t="str">
            <v>Fornecimento de tubo dreno barro 15 cm</v>
          </cell>
          <cell r="F534" t="str">
            <v>m</v>
          </cell>
        </row>
        <row r="535">
          <cell r="B535" t="str">
            <v>5.1.116</v>
          </cell>
          <cell r="D535" t="str">
            <v>25.15.04</v>
          </cell>
          <cell r="E535" t="str">
            <v>Fornecimento de tubo dreno barro 20 cm</v>
          </cell>
          <cell r="F535" t="str">
            <v>m</v>
          </cell>
        </row>
        <row r="536">
          <cell r="B536" t="str">
            <v>5.1.117</v>
          </cell>
          <cell r="D536" t="str">
            <v>25.15.05</v>
          </cell>
          <cell r="E536" t="str">
            <v>Assentamento de tubo dreno concreto 15 cm</v>
          </cell>
          <cell r="F536" t="str">
            <v>m</v>
          </cell>
        </row>
        <row r="537">
          <cell r="B537" t="str">
            <v>5.1.118</v>
          </cell>
          <cell r="D537" t="str">
            <v>25.15.06</v>
          </cell>
          <cell r="E537" t="str">
            <v>Assentamento de tubo dreno concreto 20 cm</v>
          </cell>
          <cell r="F537" t="str">
            <v>m</v>
          </cell>
        </row>
        <row r="538">
          <cell r="B538" t="str">
            <v>5.1.119</v>
          </cell>
          <cell r="D538" t="str">
            <v>25.15.07</v>
          </cell>
          <cell r="E538" t="str">
            <v>Assentamento de tubo dreno barro 15 cm</v>
          </cell>
          <cell r="F538" t="str">
            <v>m</v>
          </cell>
        </row>
        <row r="539">
          <cell r="B539" t="str">
            <v>5.1.120</v>
          </cell>
          <cell r="D539" t="str">
            <v>25.15.08</v>
          </cell>
          <cell r="E539" t="str">
            <v>Assentamento de tubo dreno barro 20 cm</v>
          </cell>
          <cell r="F539" t="str">
            <v>m</v>
          </cell>
        </row>
        <row r="540">
          <cell r="B540" t="str">
            <v>5.1.121</v>
          </cell>
          <cell r="D540" t="str">
            <v>25.15.09</v>
          </cell>
          <cell r="E540" t="str">
            <v>Tubo de pvc perfurado ou não D=0,050m</v>
          </cell>
          <cell r="F540" t="str">
            <v>m</v>
          </cell>
        </row>
        <row r="541">
          <cell r="B541" t="str">
            <v>5.1.122</v>
          </cell>
          <cell r="D541" t="str">
            <v>25.15.11</v>
          </cell>
          <cell r="E541" t="str">
            <v xml:space="preserve">Tubo de pvc perfurado ou não D=0,10m </v>
          </cell>
          <cell r="F541" t="str">
            <v>m</v>
          </cell>
        </row>
        <row r="542">
          <cell r="B542" t="str">
            <v>5.1.123</v>
          </cell>
          <cell r="D542" t="str">
            <v>25.15.12</v>
          </cell>
          <cell r="E542" t="str">
            <v xml:space="preserve">Tubo de pvc perfurado ou não D=0,15m </v>
          </cell>
          <cell r="F542" t="str">
            <v>m</v>
          </cell>
        </row>
        <row r="543">
          <cell r="B543" t="str">
            <v>5.1.124</v>
          </cell>
          <cell r="D543" t="str">
            <v>25.18.01</v>
          </cell>
          <cell r="E543" t="str">
            <v>Grama armada com adubo</v>
          </cell>
          <cell r="F543" t="str">
            <v>m²</v>
          </cell>
        </row>
        <row r="544">
          <cell r="B544" t="str">
            <v>5.1.125</v>
          </cell>
          <cell r="D544" t="str">
            <v>25.18.02</v>
          </cell>
          <cell r="E544" t="str">
            <v>Grama armada sem adubo</v>
          </cell>
          <cell r="F544" t="str">
            <v>m²</v>
          </cell>
        </row>
        <row r="546">
          <cell r="B546" t="str">
            <v>Cód. Colinas</v>
          </cell>
          <cell r="D546" t="str">
            <v>Código</v>
          </cell>
          <cell r="E546" t="str">
            <v>Serviços</v>
          </cell>
          <cell r="F546" t="str">
            <v>Unid.</v>
          </cell>
        </row>
        <row r="549">
          <cell r="D549" t="str">
            <v>FASE-26 OBRAS DE ARTE ESPECIAIS</v>
          </cell>
        </row>
        <row r="550">
          <cell r="B550" t="str">
            <v>6.1.1</v>
          </cell>
          <cell r="D550" t="str">
            <v>26.01.01</v>
          </cell>
          <cell r="E550" t="str">
            <v>Escavação manual para obras sem explosivos</v>
          </cell>
          <cell r="F550" t="str">
            <v>m³</v>
          </cell>
        </row>
        <row r="551">
          <cell r="B551" t="str">
            <v>6.1.2</v>
          </cell>
          <cell r="D551" t="str">
            <v>26.01.02</v>
          </cell>
          <cell r="E551" t="str">
            <v>Escavação mecânica para obras sem explosivos</v>
          </cell>
          <cell r="F551" t="str">
            <v>m³</v>
          </cell>
        </row>
        <row r="552">
          <cell r="B552" t="str">
            <v>6.1.3</v>
          </cell>
          <cell r="D552" t="str">
            <v>26.01.03</v>
          </cell>
          <cell r="E552" t="str">
            <v>Escavação mecânica para obras com explosivo</v>
          </cell>
          <cell r="F552" t="str">
            <v>m³</v>
          </cell>
        </row>
        <row r="553">
          <cell r="B553" t="str">
            <v>6.1.4</v>
          </cell>
          <cell r="D553" t="str">
            <v>26.02.01</v>
          </cell>
          <cell r="E553" t="str">
            <v xml:space="preserve">Estaca concreto pre-moldado20cm 20/25 T </v>
          </cell>
          <cell r="F553" t="str">
            <v>m</v>
          </cell>
        </row>
        <row r="554">
          <cell r="B554" t="str">
            <v>6.1.5</v>
          </cell>
          <cell r="D554" t="str">
            <v>26.02.02</v>
          </cell>
          <cell r="E554" t="str">
            <v>Estaca concreto pre-moldado25cm - 30/35 T</v>
          </cell>
          <cell r="F554" t="str">
            <v>m</v>
          </cell>
        </row>
        <row r="555">
          <cell r="B555" t="str">
            <v>6.1.6</v>
          </cell>
          <cell r="D555" t="str">
            <v>26.02.03</v>
          </cell>
          <cell r="E555" t="str">
            <v xml:space="preserve">Estaca concreto pre-moldado30cm - 40/45 T </v>
          </cell>
          <cell r="F555" t="str">
            <v>m</v>
          </cell>
        </row>
        <row r="556">
          <cell r="B556" t="str">
            <v>6.1.7</v>
          </cell>
          <cell r="D556" t="str">
            <v>26.02.04</v>
          </cell>
          <cell r="E556" t="str">
            <v>Estaca concreto pre-moldado35cm 50/60 T</v>
          </cell>
          <cell r="F556" t="str">
            <v>m</v>
          </cell>
        </row>
        <row r="557">
          <cell r="B557" t="str">
            <v>6.1.8</v>
          </cell>
          <cell r="D557" t="str">
            <v>26.02.05</v>
          </cell>
          <cell r="E557" t="str">
            <v>Estaca concreto pre-moldado40cm - 70/80 T</v>
          </cell>
          <cell r="F557" t="str">
            <v>m</v>
          </cell>
        </row>
        <row r="558">
          <cell r="B558" t="str">
            <v>6.1.9</v>
          </cell>
          <cell r="D558" t="str">
            <v>26.02.06</v>
          </cell>
          <cell r="E558" t="str">
            <v>Estaca concreto - Taxa mobil. de equip. bate-estaca</v>
          </cell>
          <cell r="F558" t="str">
            <v>un</v>
          </cell>
        </row>
        <row r="559">
          <cell r="B559" t="str">
            <v>6.1.10</v>
          </cell>
          <cell r="D559" t="str">
            <v>26.02.07</v>
          </cell>
          <cell r="E559" t="str">
            <v xml:space="preserve">Estaca metálica, fornec.e cravação </v>
          </cell>
          <cell r="F559" t="str">
            <v>kg</v>
          </cell>
        </row>
        <row r="560">
          <cell r="B560" t="str">
            <v>6.1.11</v>
          </cell>
          <cell r="D560" t="str">
            <v>26.02.13</v>
          </cell>
          <cell r="E560" t="str">
            <v>Estacão em solo D=1,00m</v>
          </cell>
          <cell r="F560" t="str">
            <v>m</v>
          </cell>
        </row>
        <row r="561">
          <cell r="B561" t="str">
            <v>6.1.12</v>
          </cell>
          <cell r="D561" t="str">
            <v>26.02.14</v>
          </cell>
          <cell r="E561" t="str">
            <v>Estacão em solo D=1,20m</v>
          </cell>
          <cell r="F561" t="str">
            <v>m</v>
          </cell>
        </row>
        <row r="562">
          <cell r="B562" t="str">
            <v>6.1.13</v>
          </cell>
          <cell r="D562" t="str">
            <v>26.02.15</v>
          </cell>
          <cell r="E562" t="str">
            <v>Estacão em solo D=1,40m</v>
          </cell>
          <cell r="F562" t="str">
            <v>m</v>
          </cell>
        </row>
        <row r="563">
          <cell r="B563" t="str">
            <v>6.1.14</v>
          </cell>
          <cell r="D563" t="str">
            <v>26.02.16</v>
          </cell>
          <cell r="E563" t="str">
            <v xml:space="preserve">Estacão em solo D=1,50m </v>
          </cell>
          <cell r="F563" t="str">
            <v>m</v>
          </cell>
        </row>
        <row r="564">
          <cell r="B564" t="str">
            <v>6.1.15</v>
          </cell>
          <cell r="D564" t="str">
            <v>26.02.17</v>
          </cell>
          <cell r="E564" t="str">
            <v xml:space="preserve">Estacão em solo D=1,60m </v>
          </cell>
          <cell r="F564" t="str">
            <v>m</v>
          </cell>
        </row>
        <row r="565">
          <cell r="B565" t="str">
            <v>6.1.16</v>
          </cell>
          <cell r="D565" t="str">
            <v>26.02.18</v>
          </cell>
          <cell r="E565" t="str">
            <v xml:space="preserve">Estacão em solo D=1,80m </v>
          </cell>
          <cell r="F565" t="str">
            <v>m</v>
          </cell>
        </row>
        <row r="566">
          <cell r="B566" t="str">
            <v>6.1.17</v>
          </cell>
          <cell r="D566" t="str">
            <v>26.02.19</v>
          </cell>
          <cell r="E566" t="str">
            <v xml:space="preserve">Estacão -Taxa mobilização de equip. </v>
          </cell>
          <cell r="F566" t="str">
            <v>un</v>
          </cell>
        </row>
        <row r="567">
          <cell r="B567" t="str">
            <v>6.1.18</v>
          </cell>
          <cell r="D567" t="str">
            <v>26.02.20</v>
          </cell>
          <cell r="E567" t="str">
            <v>Camisa metálica</v>
          </cell>
          <cell r="F567" t="str">
            <v>kg</v>
          </cell>
        </row>
        <row r="568">
          <cell r="B568" t="str">
            <v>6.1.19</v>
          </cell>
          <cell r="D568" t="str">
            <v>26.02.21</v>
          </cell>
          <cell r="E568" t="str">
            <v xml:space="preserve">Estaca de madeira D=20cm - 8ton </v>
          </cell>
          <cell r="F568" t="str">
            <v>m</v>
          </cell>
        </row>
        <row r="569">
          <cell r="B569" t="str">
            <v>6.1.20</v>
          </cell>
          <cell r="D569" t="str">
            <v>26.02.22</v>
          </cell>
          <cell r="E569" t="str">
            <v xml:space="preserve">Estaca de madeira D=25cm - 15ton </v>
          </cell>
          <cell r="F569" t="str">
            <v>m</v>
          </cell>
        </row>
        <row r="570">
          <cell r="B570" t="str">
            <v>6.1.21</v>
          </cell>
          <cell r="D570" t="str">
            <v>26.03.25</v>
          </cell>
          <cell r="E570" t="str">
            <v xml:space="preserve">Escavação Tub.céu aberto 1/2 cat. - solo </v>
          </cell>
          <cell r="F570" t="str">
            <v>m³</v>
          </cell>
        </row>
        <row r="571">
          <cell r="B571" t="str">
            <v>6.1.22</v>
          </cell>
          <cell r="D571" t="str">
            <v>26.03.26</v>
          </cell>
          <cell r="E571" t="str">
            <v xml:space="preserve">Escavação tub. Ar compr. 1/2 cat. - solo </v>
          </cell>
          <cell r="F571" t="str">
            <v>m³</v>
          </cell>
        </row>
        <row r="572">
          <cell r="B572" t="str">
            <v>6.1.23</v>
          </cell>
          <cell r="D572" t="str">
            <v>26.03.27</v>
          </cell>
          <cell r="E572" t="str">
            <v xml:space="preserve">Escavação tub. Céu aberto 3 cat. - rocha </v>
          </cell>
          <cell r="F572" t="str">
            <v>m³</v>
          </cell>
        </row>
        <row r="573">
          <cell r="B573" t="str">
            <v>6.1.24</v>
          </cell>
          <cell r="D573" t="str">
            <v>26.03.28</v>
          </cell>
          <cell r="E573" t="str">
            <v xml:space="preserve">Escavação tub. Ar comprimido 3 cat. - rocha </v>
          </cell>
          <cell r="F573" t="str">
            <v>m³</v>
          </cell>
        </row>
        <row r="574">
          <cell r="B574" t="str">
            <v>6.1.25</v>
          </cell>
          <cell r="D574" t="str">
            <v>26.04.01</v>
          </cell>
          <cell r="E574" t="str">
            <v xml:space="preserve">Cimbramento pontes e viadutos c/estaca </v>
          </cell>
          <cell r="F574" t="str">
            <v>m³</v>
          </cell>
        </row>
        <row r="575">
          <cell r="B575" t="str">
            <v>6.1.26</v>
          </cell>
          <cell r="D575" t="str">
            <v>26.04.02</v>
          </cell>
          <cell r="E575" t="str">
            <v xml:space="preserve">Cimbramento pontes e viadutos s/estaca </v>
          </cell>
          <cell r="F575" t="str">
            <v>m³</v>
          </cell>
        </row>
        <row r="576">
          <cell r="B576" t="str">
            <v>6.1.27</v>
          </cell>
          <cell r="D576" t="str">
            <v>26.04.03</v>
          </cell>
          <cell r="E576" t="str">
            <v xml:space="preserve">Cimbramento de passagem sec. galeria ret. </v>
          </cell>
          <cell r="F576" t="str">
            <v>m³</v>
          </cell>
        </row>
        <row r="577">
          <cell r="B577" t="str">
            <v>6.1.28</v>
          </cell>
          <cell r="D577" t="str">
            <v>26.04.05</v>
          </cell>
          <cell r="E577" t="str">
            <v xml:space="preserve">Andaime de madeira </v>
          </cell>
          <cell r="F577" t="str">
            <v>m³</v>
          </cell>
        </row>
        <row r="578">
          <cell r="B578" t="str">
            <v>6.1.29</v>
          </cell>
          <cell r="D578" t="str">
            <v>26.04.06</v>
          </cell>
          <cell r="E578" t="str">
            <v xml:space="preserve">Andaime tubular </v>
          </cell>
          <cell r="F578" t="str">
            <v>m³</v>
          </cell>
        </row>
        <row r="579">
          <cell r="B579" t="str">
            <v>6.1.30</v>
          </cell>
          <cell r="D579" t="str">
            <v>26.05.01</v>
          </cell>
          <cell r="E579" t="str">
            <v xml:space="preserve">Forma plana para conc. armado comum </v>
          </cell>
          <cell r="F579" t="str">
            <v>m²</v>
          </cell>
        </row>
        <row r="580">
          <cell r="B580" t="str">
            <v>6.1.31</v>
          </cell>
          <cell r="D580" t="str">
            <v>26.05.02</v>
          </cell>
          <cell r="E580" t="str">
            <v xml:space="preserve">Forma plana p/conc.protend. ou aparente </v>
          </cell>
          <cell r="F580" t="str">
            <v>m²</v>
          </cell>
        </row>
        <row r="581">
          <cell r="B581" t="str">
            <v>6.1.32</v>
          </cell>
          <cell r="D581" t="str">
            <v>26.05.03</v>
          </cell>
          <cell r="E581" t="str">
            <v xml:space="preserve">Forma sem reaproveitamento </v>
          </cell>
          <cell r="F581" t="str">
            <v>m²</v>
          </cell>
        </row>
        <row r="582">
          <cell r="B582" t="str">
            <v>6.1.33</v>
          </cell>
          <cell r="D582" t="str">
            <v>26.05.04</v>
          </cell>
          <cell r="E582" t="str">
            <v xml:space="preserve">Forma metálicas especial para vigas </v>
          </cell>
          <cell r="F582" t="str">
            <v>m²</v>
          </cell>
        </row>
        <row r="583">
          <cell r="B583" t="str">
            <v>6.1.34</v>
          </cell>
          <cell r="D583" t="str">
            <v>26.05.05</v>
          </cell>
          <cell r="E583" t="str">
            <v xml:space="preserve">Forma curva para concreto comum </v>
          </cell>
          <cell r="F583" t="str">
            <v>m²</v>
          </cell>
        </row>
        <row r="584">
          <cell r="B584" t="str">
            <v>6.1.35</v>
          </cell>
          <cell r="D584" t="str">
            <v>26.05.06</v>
          </cell>
          <cell r="E584" t="str">
            <v>Forma curva para concreto aparente</v>
          </cell>
          <cell r="F584" t="str">
            <v>m²</v>
          </cell>
        </row>
        <row r="585">
          <cell r="B585" t="str">
            <v>6.1.36</v>
          </cell>
          <cell r="D585" t="str">
            <v>26.06.01</v>
          </cell>
          <cell r="E585" t="str">
            <v xml:space="preserve">Aço CA-25 </v>
          </cell>
          <cell r="F585" t="str">
            <v>kg</v>
          </cell>
        </row>
        <row r="586">
          <cell r="B586" t="str">
            <v>6.1.37</v>
          </cell>
          <cell r="D586" t="str">
            <v>26.06.02</v>
          </cell>
          <cell r="E586" t="str">
            <v>Aço CA-50</v>
          </cell>
          <cell r="F586" t="str">
            <v>kg</v>
          </cell>
        </row>
        <row r="587">
          <cell r="B587" t="str">
            <v>6.1.38</v>
          </cell>
          <cell r="D587" t="str">
            <v>26.06.03</v>
          </cell>
          <cell r="E587" t="str">
            <v>Aço CA-60</v>
          </cell>
          <cell r="F587" t="str">
            <v>kg</v>
          </cell>
        </row>
        <row r="588">
          <cell r="B588" t="str">
            <v>6.1.39</v>
          </cell>
          <cell r="D588" t="str">
            <v>26.06.04</v>
          </cell>
          <cell r="E588" t="str">
            <v>Aço para concreto protendido</v>
          </cell>
          <cell r="F588" t="str">
            <v>kg</v>
          </cell>
        </row>
        <row r="589">
          <cell r="B589" t="str">
            <v>6.1.40</v>
          </cell>
          <cell r="D589" t="str">
            <v>26.06.05</v>
          </cell>
          <cell r="E589" t="str">
            <v xml:space="preserve">Tela metálica </v>
          </cell>
          <cell r="F589" t="str">
            <v>kg</v>
          </cell>
        </row>
        <row r="590">
          <cell r="B590" t="str">
            <v>6.1.41</v>
          </cell>
          <cell r="D590" t="str">
            <v>26.06.06</v>
          </cell>
          <cell r="E590" t="str">
            <v>Aço para concreto protendido ST 85/105</v>
          </cell>
          <cell r="F590" t="str">
            <v>kg</v>
          </cell>
        </row>
        <row r="591">
          <cell r="B591" t="str">
            <v>6.1.42</v>
          </cell>
          <cell r="D591" t="str">
            <v>26.07.03</v>
          </cell>
          <cell r="E591" t="str">
            <v xml:space="preserve">Apar. anc. p/ cabos de protensão ativo de 4 f -1/2" </v>
          </cell>
          <cell r="F591" t="str">
            <v>un</v>
          </cell>
        </row>
        <row r="592">
          <cell r="B592" t="str">
            <v>6.1.43</v>
          </cell>
          <cell r="D592" t="str">
            <v>26.07.04</v>
          </cell>
          <cell r="E592" t="str">
            <v>Apar. anc. p/ cabos de protensão ativo de 6 f -1/2"</v>
          </cell>
          <cell r="F592" t="str">
            <v>un</v>
          </cell>
        </row>
        <row r="593">
          <cell r="B593" t="str">
            <v>6.1.44</v>
          </cell>
          <cell r="D593" t="str">
            <v>26.07.05</v>
          </cell>
          <cell r="E593" t="str">
            <v xml:space="preserve">Apar. anc. p/ cabos de protensão ativo de 12 f -1/2" </v>
          </cell>
          <cell r="F593" t="str">
            <v>un</v>
          </cell>
        </row>
        <row r="594">
          <cell r="B594" t="str">
            <v>6.1.45</v>
          </cell>
          <cell r="D594" t="str">
            <v>26.07.06</v>
          </cell>
          <cell r="E594" t="str">
            <v xml:space="preserve">Apar. anc. p/ cabos de protensão ativo de 19 f -1/2" </v>
          </cell>
          <cell r="F594" t="str">
            <v>un</v>
          </cell>
        </row>
        <row r="595">
          <cell r="B595" t="str">
            <v>6.1.46</v>
          </cell>
          <cell r="D595" t="str">
            <v>26.07.09</v>
          </cell>
          <cell r="E595" t="str">
            <v xml:space="preserve">Apar. anc. p/ cabos de protensão pas. de 4 f -1/2" </v>
          </cell>
          <cell r="F595" t="str">
            <v>un</v>
          </cell>
        </row>
        <row r="596">
          <cell r="B596" t="str">
            <v>6.1.47</v>
          </cell>
          <cell r="D596" t="str">
            <v>26.07.10</v>
          </cell>
          <cell r="E596" t="str">
            <v>Apar. anc. p/ cabos de protensão pas. de 6 f -1/2"</v>
          </cell>
          <cell r="F596" t="str">
            <v>un</v>
          </cell>
        </row>
        <row r="597">
          <cell r="B597" t="str">
            <v>6.1.48</v>
          </cell>
          <cell r="D597" t="str">
            <v>26.07.12</v>
          </cell>
          <cell r="E597" t="str">
            <v xml:space="preserve">Apar. anc. p/ cabos de protensão pas. de 19 f -1/2" </v>
          </cell>
          <cell r="F597" t="str">
            <v>un</v>
          </cell>
        </row>
        <row r="598">
          <cell r="B598" t="str">
            <v>6.1.49</v>
          </cell>
          <cell r="D598" t="str">
            <v>26.08.01</v>
          </cell>
          <cell r="E598" t="str">
            <v>Aparelho de apoio neoprene fretado</v>
          </cell>
          <cell r="F598" t="str">
            <v>dm³</v>
          </cell>
        </row>
        <row r="599">
          <cell r="B599" t="str">
            <v>6.1.50</v>
          </cell>
          <cell r="D599" t="str">
            <v>26.08.02</v>
          </cell>
          <cell r="E599" t="str">
            <v>Aparelho de apoio neoprene com teflon</v>
          </cell>
          <cell r="F599" t="str">
            <v>dm³</v>
          </cell>
        </row>
        <row r="600">
          <cell r="B600" t="str">
            <v>6.1.51</v>
          </cell>
          <cell r="D600" t="str">
            <v>26.08.03</v>
          </cell>
          <cell r="E600" t="str">
            <v xml:space="preserve">Articulação de concreto tipo "Freyssinet" </v>
          </cell>
          <cell r="F600" t="str">
            <v>dm²</v>
          </cell>
        </row>
        <row r="601">
          <cell r="B601" t="str">
            <v>6.1.52</v>
          </cell>
          <cell r="D601" t="str">
            <v>26.09.01</v>
          </cell>
          <cell r="E601" t="str">
            <v>Concreto Fck 10 MPa</v>
          </cell>
          <cell r="F601" t="str">
            <v>m³</v>
          </cell>
        </row>
        <row r="602">
          <cell r="B602" t="str">
            <v>6.1.53</v>
          </cell>
          <cell r="D602" t="str">
            <v>26.09.02</v>
          </cell>
          <cell r="E602" t="str">
            <v>Concreto Fck 15 MPa</v>
          </cell>
          <cell r="F602" t="str">
            <v>m³</v>
          </cell>
        </row>
        <row r="603">
          <cell r="B603" t="str">
            <v>6.1.54</v>
          </cell>
          <cell r="D603" t="str">
            <v>26.09.03</v>
          </cell>
          <cell r="E603" t="str">
            <v>Concreto Fck 18 MPa</v>
          </cell>
          <cell r="F603" t="str">
            <v>m³</v>
          </cell>
        </row>
        <row r="604">
          <cell r="B604" t="str">
            <v>6.1.55</v>
          </cell>
          <cell r="D604" t="str">
            <v>26.09.04</v>
          </cell>
          <cell r="E604" t="str">
            <v>Concreto Fck 20 MPa</v>
          </cell>
          <cell r="F604" t="str">
            <v>m³</v>
          </cell>
        </row>
        <row r="605">
          <cell r="B605" t="str">
            <v>6.1.56</v>
          </cell>
          <cell r="D605" t="str">
            <v>26.09.05</v>
          </cell>
          <cell r="E605" t="str">
            <v>Concreto Fck 25 MPa</v>
          </cell>
          <cell r="F605" t="str">
            <v>m³</v>
          </cell>
        </row>
        <row r="606">
          <cell r="B606" t="str">
            <v>6.1.57</v>
          </cell>
          <cell r="D606" t="str">
            <v>26.09.06</v>
          </cell>
          <cell r="E606" t="str">
            <v xml:space="preserve">Concreto Fck 30 MPa </v>
          </cell>
          <cell r="F606" t="str">
            <v>m³</v>
          </cell>
        </row>
        <row r="607">
          <cell r="B607" t="str">
            <v>6.1.58</v>
          </cell>
          <cell r="D607" t="str">
            <v>26.09.07</v>
          </cell>
          <cell r="E607" t="str">
            <v>Concreto Ciclópico</v>
          </cell>
          <cell r="F607" t="str">
            <v>m³</v>
          </cell>
        </row>
        <row r="608">
          <cell r="B608" t="str">
            <v>6.1.59</v>
          </cell>
          <cell r="D608" t="str">
            <v>26.09.09</v>
          </cell>
          <cell r="E608" t="str">
            <v>Bombeamento p/ conc. qualquer resist.</v>
          </cell>
          <cell r="F608" t="str">
            <v>m³</v>
          </cell>
        </row>
        <row r="609">
          <cell r="B609" t="str">
            <v>6.1.60</v>
          </cell>
          <cell r="D609" t="str">
            <v>26.09.10</v>
          </cell>
          <cell r="E609" t="str">
            <v>Concreto Fck 12 MPa</v>
          </cell>
          <cell r="F609" t="str">
            <v>m³</v>
          </cell>
        </row>
        <row r="610">
          <cell r="B610" t="str">
            <v>6.1.61</v>
          </cell>
          <cell r="D610" t="str">
            <v>26.09.11</v>
          </cell>
          <cell r="E610" t="str">
            <v>Concreto Fck 16 Mpa</v>
          </cell>
          <cell r="F610" t="str">
            <v>m³</v>
          </cell>
        </row>
        <row r="611">
          <cell r="B611" t="str">
            <v>6.1.62</v>
          </cell>
          <cell r="D611" t="str">
            <v>26.09.12</v>
          </cell>
          <cell r="E611" t="str">
            <v>Concreto Fck 35 MPa</v>
          </cell>
          <cell r="F611" t="str">
            <v>m³</v>
          </cell>
        </row>
        <row r="612">
          <cell r="B612" t="str">
            <v>6.1.63</v>
          </cell>
          <cell r="D612" t="str">
            <v>26.09.13</v>
          </cell>
          <cell r="E612" t="str">
            <v>Concreto Fck 40 MPa</v>
          </cell>
          <cell r="F612" t="str">
            <v>m³</v>
          </cell>
        </row>
        <row r="613">
          <cell r="B613" t="str">
            <v>6.1.64</v>
          </cell>
          <cell r="D613" t="str">
            <v>26.10.01</v>
          </cell>
          <cell r="E613" t="str">
            <v>Junta/retração c/lábio polim. ab.15 até 40mm</v>
          </cell>
          <cell r="F613" t="str">
            <v>m</v>
          </cell>
        </row>
        <row r="614">
          <cell r="B614" t="str">
            <v>6.1.65</v>
          </cell>
          <cell r="D614" t="str">
            <v>26.10.02</v>
          </cell>
          <cell r="E614" t="str">
            <v>Junta/retração c/lábio polim. ab.40 até 50mm</v>
          </cell>
          <cell r="F614" t="str">
            <v>m</v>
          </cell>
        </row>
        <row r="615">
          <cell r="B615" t="str">
            <v>6.1.66</v>
          </cell>
          <cell r="D615" t="str">
            <v>26.10.03</v>
          </cell>
          <cell r="E615" t="str">
            <v>Junta/retração c/lábio polim. ab. 50 até 70mm</v>
          </cell>
          <cell r="F615" t="str">
            <v>m</v>
          </cell>
        </row>
        <row r="616">
          <cell r="B616" t="str">
            <v>6.1.67</v>
          </cell>
          <cell r="D616" t="str">
            <v>26.10.04</v>
          </cell>
          <cell r="E616" t="str">
            <v>Junta de dilatação metálica</v>
          </cell>
          <cell r="F616" t="str">
            <v>m</v>
          </cell>
        </row>
        <row r="617">
          <cell r="B617" t="str">
            <v>6.1.68</v>
          </cell>
          <cell r="D617" t="str">
            <v>26.10.05</v>
          </cell>
          <cell r="E617" t="str">
            <v>Juntas de dilatação metálica c/neoprene</v>
          </cell>
          <cell r="F617" t="str">
            <v>m</v>
          </cell>
        </row>
        <row r="618">
          <cell r="B618" t="str">
            <v>6.1.69</v>
          </cell>
          <cell r="D618" t="str">
            <v>26.11.01</v>
          </cell>
          <cell r="E618" t="str">
            <v>G.c.intransponível tipo I - des. 5289</v>
          </cell>
          <cell r="F618" t="str">
            <v>m</v>
          </cell>
        </row>
        <row r="619">
          <cell r="B619" t="str">
            <v>6.1.70</v>
          </cell>
          <cell r="D619" t="str">
            <v>26.11.02</v>
          </cell>
          <cell r="E619" t="str">
            <v>G.c.intransponível tipo II - des. 5307</v>
          </cell>
          <cell r="F619" t="str">
            <v>m</v>
          </cell>
        </row>
        <row r="620">
          <cell r="B620" t="str">
            <v>6.1.71</v>
          </cell>
          <cell r="D620" t="str">
            <v>26.11.03</v>
          </cell>
          <cell r="E620" t="str">
            <v xml:space="preserve">G.c.de conc. pré passarela - des. 5370 </v>
          </cell>
          <cell r="F620" t="str">
            <v>m</v>
          </cell>
        </row>
        <row r="621">
          <cell r="B621" t="str">
            <v>6.1.72</v>
          </cell>
          <cell r="D621" t="str">
            <v>26.11.04</v>
          </cell>
          <cell r="E621" t="str">
            <v xml:space="preserve">Barreira de seg.tipo New Jersey des-5396 </v>
          </cell>
          <cell r="F621" t="str">
            <v>m</v>
          </cell>
        </row>
        <row r="622">
          <cell r="B622" t="str">
            <v>6.1.73</v>
          </cell>
          <cell r="D622" t="str">
            <v>26.11.05</v>
          </cell>
          <cell r="E622" t="str">
            <v>Barreira double face New Jersey des 5514</v>
          </cell>
          <cell r="F622" t="str">
            <v>m</v>
          </cell>
        </row>
        <row r="623">
          <cell r="B623" t="str">
            <v>6.1.74</v>
          </cell>
          <cell r="D623" t="str">
            <v>26.11.06</v>
          </cell>
          <cell r="E623" t="str">
            <v>Barreira double face New Jersey O.A.E.des 5464</v>
          </cell>
          <cell r="F623" t="str">
            <v>m</v>
          </cell>
        </row>
        <row r="624">
          <cell r="B624" t="str">
            <v>6.1.75</v>
          </cell>
          <cell r="D624" t="str">
            <v>26.11.07</v>
          </cell>
          <cell r="E624" t="str">
            <v>Barreira double face New Jersey des 5465</v>
          </cell>
          <cell r="F624" t="str">
            <v>m</v>
          </cell>
        </row>
        <row r="625">
          <cell r="B625" t="str">
            <v>6.1.76</v>
          </cell>
          <cell r="D625" t="str">
            <v>26.11.08</v>
          </cell>
          <cell r="E625" t="str">
            <v>Barreira com passeio p/ O.A.E. - des 5397</v>
          </cell>
          <cell r="F625" t="str">
            <v>m</v>
          </cell>
        </row>
        <row r="626">
          <cell r="B626" t="str">
            <v>6.1.77</v>
          </cell>
          <cell r="D626" t="str">
            <v>26.12.01</v>
          </cell>
          <cell r="E626" t="str">
            <v>Tubo de pvc perfurado ou não D=0,050m</v>
          </cell>
          <cell r="F626" t="str">
            <v>m</v>
          </cell>
        </row>
        <row r="627">
          <cell r="B627" t="str">
            <v>6.1.78</v>
          </cell>
          <cell r="D627" t="str">
            <v>26.12.03</v>
          </cell>
          <cell r="E627" t="str">
            <v>Tubo de pvc perfurado ou não D=0,10m</v>
          </cell>
          <cell r="F627" t="str">
            <v>m</v>
          </cell>
        </row>
        <row r="628">
          <cell r="B628" t="str">
            <v>6.1.79</v>
          </cell>
          <cell r="D628" t="str">
            <v>26.12.04</v>
          </cell>
          <cell r="E628" t="str">
            <v>Tubo de pvc perfurado ou não D=0,15m</v>
          </cell>
          <cell r="F628" t="str">
            <v>m</v>
          </cell>
        </row>
        <row r="629">
          <cell r="B629" t="str">
            <v>6.1.80</v>
          </cell>
          <cell r="D629" t="str">
            <v>26.13.01</v>
          </cell>
          <cell r="E629" t="str">
            <v>Lançamento viga P&lt;= 50ton-guindaste autoprop</v>
          </cell>
          <cell r="F629" t="str">
            <v>un</v>
          </cell>
        </row>
        <row r="630">
          <cell r="B630" t="str">
            <v>6.1.81</v>
          </cell>
          <cell r="D630" t="str">
            <v>26.13.02</v>
          </cell>
          <cell r="E630" t="str">
            <v>Lançamento viga 50&lt;P&lt;=80 -guind. Autoprop</v>
          </cell>
          <cell r="F630" t="str">
            <v>un</v>
          </cell>
        </row>
        <row r="631">
          <cell r="B631" t="str">
            <v>6.1.82</v>
          </cell>
          <cell r="D631" t="str">
            <v>26.14.01</v>
          </cell>
          <cell r="E631" t="str">
            <v>Esgotamento continuo água</v>
          </cell>
          <cell r="F631" t="str">
            <v>m³</v>
          </cell>
        </row>
        <row r="632">
          <cell r="B632" t="str">
            <v>6.1.83</v>
          </cell>
          <cell r="D632" t="str">
            <v>26.14.03</v>
          </cell>
          <cell r="E632" t="str">
            <v>Parede ensecadeira com prancha - esp. 0,05m</v>
          </cell>
          <cell r="F632" t="str">
            <v>m²</v>
          </cell>
        </row>
        <row r="633">
          <cell r="B633" t="str">
            <v>6.1.84</v>
          </cell>
          <cell r="D633" t="str">
            <v>26.14.04</v>
          </cell>
          <cell r="E633" t="str">
            <v>Parede ensecadeira com prancha - esp. 0,075m</v>
          </cell>
          <cell r="F633" t="str">
            <v>m²</v>
          </cell>
        </row>
        <row r="634">
          <cell r="B634" t="str">
            <v>6.1.85</v>
          </cell>
          <cell r="D634" t="str">
            <v>26.15.01</v>
          </cell>
          <cell r="E634" t="str">
            <v>Enrocamento pedra arrumada</v>
          </cell>
          <cell r="F634" t="str">
            <v>m³</v>
          </cell>
        </row>
        <row r="635">
          <cell r="B635" t="str">
            <v>6.1.86</v>
          </cell>
          <cell r="D635" t="str">
            <v>26.15.02</v>
          </cell>
          <cell r="E635" t="str">
            <v>Enrocamento pedra arrumada e rejuntada</v>
          </cell>
          <cell r="F635" t="str">
            <v>m³</v>
          </cell>
        </row>
        <row r="636">
          <cell r="B636" t="str">
            <v>6.1.87</v>
          </cell>
          <cell r="D636" t="str">
            <v>26.15.03</v>
          </cell>
          <cell r="E636" t="str">
            <v>Enrocamento pedra jogada</v>
          </cell>
          <cell r="F636" t="str">
            <v>m³</v>
          </cell>
        </row>
        <row r="638">
          <cell r="B638" t="str">
            <v>Cód. Colinas</v>
          </cell>
          <cell r="D638" t="str">
            <v>Código</v>
          </cell>
          <cell r="E638" t="str">
            <v>Serviços</v>
          </cell>
          <cell r="F638" t="str">
            <v>Unid.</v>
          </cell>
        </row>
        <row r="641">
          <cell r="D641" t="str">
            <v>FASE-27 RECUPERAÇÃO DE OBRAS ARTE ESPECIAIS</v>
          </cell>
        </row>
        <row r="642">
          <cell r="B642" t="str">
            <v>7.1.1</v>
          </cell>
          <cell r="D642" t="str">
            <v>27.01.01</v>
          </cell>
          <cell r="E642" t="str">
            <v>Remoção manual de concreto segregado</v>
          </cell>
          <cell r="F642" t="str">
            <v>dm³</v>
          </cell>
        </row>
        <row r="643">
          <cell r="B643" t="str">
            <v>7.1.2</v>
          </cell>
          <cell r="D643" t="str">
            <v>27.01.02</v>
          </cell>
          <cell r="E643" t="str">
            <v>Demolição de concreto simples</v>
          </cell>
          <cell r="F643" t="str">
            <v>m³</v>
          </cell>
        </row>
        <row r="644">
          <cell r="B644" t="str">
            <v>7.1.3</v>
          </cell>
          <cell r="D644" t="str">
            <v>27.01.03</v>
          </cell>
          <cell r="E644" t="str">
            <v>Demolição de concreto armado</v>
          </cell>
          <cell r="F644" t="str">
            <v>m³</v>
          </cell>
        </row>
        <row r="645">
          <cell r="B645" t="str">
            <v>7.1.4</v>
          </cell>
          <cell r="D645" t="str">
            <v>27.01.04</v>
          </cell>
          <cell r="E645" t="str">
            <v xml:space="preserve">Remoção, carga e transp. entulho em geral </v>
          </cell>
          <cell r="F645" t="str">
            <v>tonxkm</v>
          </cell>
        </row>
        <row r="646">
          <cell r="B646" t="str">
            <v>7.1.5</v>
          </cell>
          <cell r="D646" t="str">
            <v>27.02.01</v>
          </cell>
          <cell r="E646" t="str">
            <v>Apic. manual concreto c/ eliminação sup. lisas</v>
          </cell>
          <cell r="F646" t="str">
            <v>m²</v>
          </cell>
        </row>
        <row r="647">
          <cell r="B647" t="str">
            <v>7.1.6</v>
          </cell>
          <cell r="D647" t="str">
            <v>27.02.02</v>
          </cell>
          <cell r="E647" t="str">
            <v>Limpeza com jato d´água s/ sup. de concreto</v>
          </cell>
          <cell r="F647" t="str">
            <v>m²</v>
          </cell>
        </row>
        <row r="648">
          <cell r="B648" t="str">
            <v>7.1.7</v>
          </cell>
          <cell r="D648" t="str">
            <v>27.02.03</v>
          </cell>
          <cell r="E648" t="str">
            <v>Lixamento manual da superfície de concreto</v>
          </cell>
          <cell r="F648" t="str">
            <v>m²</v>
          </cell>
        </row>
        <row r="649">
          <cell r="B649" t="str">
            <v>7.1.8</v>
          </cell>
          <cell r="D649" t="str">
            <v>27.02.04</v>
          </cell>
          <cell r="E649" t="str">
            <v>Jateamento de concreto com areia</v>
          </cell>
          <cell r="F649" t="str">
            <v>m²</v>
          </cell>
        </row>
        <row r="650">
          <cell r="B650" t="str">
            <v>7.1.9</v>
          </cell>
          <cell r="D650" t="str">
            <v>27.02.05</v>
          </cell>
          <cell r="E650" t="str">
            <v>Jateamento em estr. concreto com água</v>
          </cell>
          <cell r="F650" t="str">
            <v>m²</v>
          </cell>
        </row>
        <row r="651">
          <cell r="B651" t="str">
            <v>7.1.10</v>
          </cell>
          <cell r="D651" t="str">
            <v>27.02.06</v>
          </cell>
          <cell r="E651" t="str">
            <v>Jateamento ao metal quase branco c/ areia</v>
          </cell>
          <cell r="F651" t="str">
            <v>m²</v>
          </cell>
        </row>
        <row r="652">
          <cell r="B652" t="str">
            <v>7.1.11</v>
          </cell>
          <cell r="D652" t="str">
            <v>27.02.07</v>
          </cell>
          <cell r="E652" t="str">
            <v>Jateamento ao metal branco com areia</v>
          </cell>
          <cell r="F652" t="str">
            <v>m²</v>
          </cell>
        </row>
        <row r="653">
          <cell r="B653" t="str">
            <v>7.1.12</v>
          </cell>
          <cell r="D653" t="str">
            <v>27.02.08</v>
          </cell>
          <cell r="E653" t="str">
            <v>Limpeza manual com escova de aço para aço</v>
          </cell>
          <cell r="F653" t="str">
            <v>m</v>
          </cell>
        </row>
        <row r="654">
          <cell r="B654" t="str">
            <v>7.1.13</v>
          </cell>
          <cell r="D654" t="str">
            <v>27.02.09</v>
          </cell>
          <cell r="E654" t="str">
            <v>Limpeza manual c/escova aço para concreto</v>
          </cell>
          <cell r="F654" t="str">
            <v>m²</v>
          </cell>
        </row>
        <row r="655">
          <cell r="B655" t="str">
            <v>7.1.14</v>
          </cell>
          <cell r="D655" t="str">
            <v>27.03.01</v>
          </cell>
          <cell r="E655" t="str">
            <v>Andaime de madeira</v>
          </cell>
          <cell r="F655" t="str">
            <v>m³</v>
          </cell>
        </row>
        <row r="656">
          <cell r="B656" t="str">
            <v>7.1.15</v>
          </cell>
          <cell r="D656" t="str">
            <v>27.03.02</v>
          </cell>
          <cell r="E656" t="str">
            <v>Andaime tubular</v>
          </cell>
          <cell r="F656" t="str">
            <v>m³</v>
          </cell>
        </row>
        <row r="657">
          <cell r="B657" t="str">
            <v>7.1.16</v>
          </cell>
          <cell r="D657" t="str">
            <v>27.03.03</v>
          </cell>
          <cell r="E657" t="str">
            <v>Andaime suspenso</v>
          </cell>
          <cell r="F657" t="str">
            <v>m²</v>
          </cell>
        </row>
        <row r="658">
          <cell r="B658" t="str">
            <v>7.1.17</v>
          </cell>
          <cell r="D658" t="str">
            <v>27.04.01</v>
          </cell>
          <cell r="E658" t="str">
            <v xml:space="preserve">Furo no concreto D=1" profund. de 05cm </v>
          </cell>
          <cell r="F658" t="str">
            <v>un</v>
          </cell>
        </row>
        <row r="659">
          <cell r="B659" t="str">
            <v>7.1.18</v>
          </cell>
          <cell r="D659" t="str">
            <v>27.04.02</v>
          </cell>
          <cell r="E659" t="str">
            <v>Furo no concreto D=1" profund. de 15cm</v>
          </cell>
          <cell r="F659" t="str">
            <v>un</v>
          </cell>
        </row>
        <row r="660">
          <cell r="B660" t="str">
            <v>7.1.19</v>
          </cell>
          <cell r="D660" t="str">
            <v>27.04.03</v>
          </cell>
          <cell r="E660" t="str">
            <v xml:space="preserve">Furo no concreto D=1" profund. de 30cm </v>
          </cell>
          <cell r="F660" t="str">
            <v>un</v>
          </cell>
        </row>
        <row r="661">
          <cell r="B661" t="str">
            <v>7.1.20</v>
          </cell>
          <cell r="D661" t="str">
            <v>27.04.04</v>
          </cell>
          <cell r="E661" t="str">
            <v>Furo no concreto D=3/4" profund. de 05cm</v>
          </cell>
          <cell r="F661" t="str">
            <v>un</v>
          </cell>
        </row>
        <row r="662">
          <cell r="B662" t="str">
            <v>7.1.21</v>
          </cell>
          <cell r="D662" t="str">
            <v>27.04.05</v>
          </cell>
          <cell r="E662" t="str">
            <v>Furo no concreto D=3/4" profund. de 15cm</v>
          </cell>
          <cell r="F662" t="str">
            <v>un</v>
          </cell>
        </row>
        <row r="663">
          <cell r="B663" t="str">
            <v>7.1.22</v>
          </cell>
          <cell r="D663" t="str">
            <v>27.04.06</v>
          </cell>
          <cell r="E663" t="str">
            <v>Furo no concreto D=3/4" profund. de 30cm</v>
          </cell>
          <cell r="F663" t="str">
            <v>un</v>
          </cell>
        </row>
        <row r="664">
          <cell r="B664" t="str">
            <v>7.1.23</v>
          </cell>
          <cell r="D664" t="str">
            <v>27.04.07</v>
          </cell>
          <cell r="E664" t="str">
            <v>Furo no concreto D=1/2" profund. de 05cm</v>
          </cell>
          <cell r="F664" t="str">
            <v>un</v>
          </cell>
        </row>
        <row r="665">
          <cell r="B665" t="str">
            <v>7.1.24</v>
          </cell>
          <cell r="D665" t="str">
            <v>27.04.08</v>
          </cell>
          <cell r="E665" t="str">
            <v>Furo no concreto D=1/2" profund. de 15cm</v>
          </cell>
          <cell r="F665" t="str">
            <v>un</v>
          </cell>
        </row>
        <row r="666">
          <cell r="B666" t="str">
            <v>7.1.25</v>
          </cell>
          <cell r="D666" t="str">
            <v>27.04.09</v>
          </cell>
          <cell r="E666" t="str">
            <v>Furo no concreto D=1/2" profund. de 30cm</v>
          </cell>
          <cell r="F666" t="str">
            <v>un</v>
          </cell>
        </row>
        <row r="667">
          <cell r="B667" t="str">
            <v>7.1.26</v>
          </cell>
          <cell r="D667" t="str">
            <v>27.04.10</v>
          </cell>
          <cell r="E667" t="str">
            <v>Furo no concreto D=3/8" profund. de 05cm</v>
          </cell>
          <cell r="F667" t="str">
            <v>un</v>
          </cell>
        </row>
        <row r="668">
          <cell r="B668" t="str">
            <v>7.1.27</v>
          </cell>
          <cell r="D668" t="str">
            <v>27.04.11</v>
          </cell>
          <cell r="E668" t="str">
            <v>Furo no concreto D=3/8" profund. de 15cm</v>
          </cell>
          <cell r="F668" t="str">
            <v>un</v>
          </cell>
        </row>
        <row r="669">
          <cell r="B669" t="str">
            <v>7.1.28</v>
          </cell>
          <cell r="D669" t="str">
            <v>27.04.12</v>
          </cell>
          <cell r="E669" t="str">
            <v>Furo no concreto D=3/8" profund. de 30cm</v>
          </cell>
          <cell r="F669" t="str">
            <v>un</v>
          </cell>
        </row>
        <row r="670">
          <cell r="B670" t="str">
            <v>7.1.29</v>
          </cell>
          <cell r="D670" t="str">
            <v>27.05.01</v>
          </cell>
          <cell r="E670" t="str">
            <v>Forma plana para conc. armado comum</v>
          </cell>
          <cell r="F670" t="str">
            <v>m²</v>
          </cell>
        </row>
        <row r="671">
          <cell r="B671" t="str">
            <v>7.1.30</v>
          </cell>
          <cell r="D671" t="str">
            <v>27.05.02</v>
          </cell>
          <cell r="E671" t="str">
            <v>Forma plana p/conc.protend. ou aparente</v>
          </cell>
          <cell r="F671" t="str">
            <v>m²</v>
          </cell>
        </row>
        <row r="672">
          <cell r="B672" t="str">
            <v>7.1.31</v>
          </cell>
          <cell r="D672" t="str">
            <v>27.05.03</v>
          </cell>
          <cell r="E672" t="str">
            <v>Formas metálica para concreto</v>
          </cell>
          <cell r="F672" t="str">
            <v>m²</v>
          </cell>
        </row>
        <row r="673">
          <cell r="B673" t="str">
            <v>7.1.32</v>
          </cell>
          <cell r="D673" t="str">
            <v>27.06.01</v>
          </cell>
          <cell r="E673" t="str">
            <v>Aço CA-25</v>
          </cell>
          <cell r="F673" t="str">
            <v>kg</v>
          </cell>
        </row>
        <row r="674">
          <cell r="B674" t="str">
            <v>7.1.33</v>
          </cell>
          <cell r="D674" t="str">
            <v xml:space="preserve">27.06.02 </v>
          </cell>
          <cell r="E674" t="str">
            <v>Aço CA-50</v>
          </cell>
          <cell r="F674" t="str">
            <v>kg</v>
          </cell>
        </row>
        <row r="675">
          <cell r="B675" t="str">
            <v>7.1.34</v>
          </cell>
          <cell r="D675" t="str">
            <v>27.06.03</v>
          </cell>
          <cell r="E675" t="str">
            <v>Aço CA-60</v>
          </cell>
          <cell r="F675" t="str">
            <v>kg</v>
          </cell>
        </row>
        <row r="676">
          <cell r="B676" t="str">
            <v>7.1.35</v>
          </cell>
          <cell r="D676" t="str">
            <v>27.06.04</v>
          </cell>
          <cell r="E676" t="str">
            <v>Aço para concreto protendido</v>
          </cell>
          <cell r="F676" t="str">
            <v>kg</v>
          </cell>
        </row>
        <row r="677">
          <cell r="B677" t="str">
            <v>7.1.36</v>
          </cell>
          <cell r="D677" t="str">
            <v>27.06.05</v>
          </cell>
          <cell r="E677" t="str">
            <v>Tela metálica</v>
          </cell>
          <cell r="F677" t="str">
            <v>kg</v>
          </cell>
        </row>
        <row r="678">
          <cell r="B678" t="str">
            <v>7.1.37</v>
          </cell>
          <cell r="D678" t="str">
            <v>27.06.06</v>
          </cell>
          <cell r="E678" t="str">
            <v>Substituição de aço da armadura</v>
          </cell>
          <cell r="F678" t="str">
            <v>kg</v>
          </cell>
        </row>
        <row r="679">
          <cell r="B679" t="str">
            <v>7.1.38</v>
          </cell>
          <cell r="D679" t="str">
            <v>27.06.07</v>
          </cell>
          <cell r="E679" t="str">
            <v>Retirada da armadura corroída</v>
          </cell>
          <cell r="F679" t="str">
            <v>kg</v>
          </cell>
        </row>
        <row r="680">
          <cell r="B680" t="str">
            <v>7.1.39</v>
          </cell>
          <cell r="D680" t="str">
            <v>27.06.08</v>
          </cell>
          <cell r="E680" t="str">
            <v>Aço para concreto protendido ST 85/105</v>
          </cell>
          <cell r="F680" t="str">
            <v>kg</v>
          </cell>
        </row>
        <row r="681">
          <cell r="B681" t="str">
            <v>7.1.40</v>
          </cell>
          <cell r="D681" t="str">
            <v>27.06.09</v>
          </cell>
          <cell r="E681" t="str">
            <v>Emenda barras de aço com luva prensada d=12mm</v>
          </cell>
          <cell r="F681" t="str">
            <v>un</v>
          </cell>
        </row>
        <row r="682">
          <cell r="B682" t="str">
            <v>7.1.41</v>
          </cell>
          <cell r="D682" t="str">
            <v>27.06.10</v>
          </cell>
          <cell r="E682" t="str">
            <v>Emenda barras de aço com luva prensada d=16mm</v>
          </cell>
          <cell r="F682" t="str">
            <v>un</v>
          </cell>
        </row>
        <row r="683">
          <cell r="B683" t="str">
            <v>7.1.42</v>
          </cell>
          <cell r="D683" t="str">
            <v>27.06.11</v>
          </cell>
          <cell r="E683" t="str">
            <v>Emenda barras de aço com luva prensada d=20mm</v>
          </cell>
          <cell r="F683" t="str">
            <v>un</v>
          </cell>
        </row>
        <row r="684">
          <cell r="B684" t="str">
            <v>7.1.43</v>
          </cell>
          <cell r="D684" t="str">
            <v>27.06.12</v>
          </cell>
          <cell r="E684" t="str">
            <v>Emenda barras de aço com luva prensada d=25mm</v>
          </cell>
          <cell r="F684" t="str">
            <v>un</v>
          </cell>
        </row>
        <row r="685">
          <cell r="B685" t="str">
            <v>7.1.44</v>
          </cell>
          <cell r="D685" t="str">
            <v>27.06.13</v>
          </cell>
          <cell r="E685" t="str">
            <v>Emenda barras de aço com rosca d=12mm</v>
          </cell>
          <cell r="F685" t="str">
            <v>un</v>
          </cell>
        </row>
        <row r="686">
          <cell r="B686" t="str">
            <v>7.1.45</v>
          </cell>
          <cell r="D686" t="str">
            <v>27.06.14</v>
          </cell>
          <cell r="E686" t="str">
            <v>Emenda barras de aço com rosca d=16mm</v>
          </cell>
          <cell r="F686" t="str">
            <v>un</v>
          </cell>
        </row>
        <row r="687">
          <cell r="B687" t="str">
            <v>7.1.46</v>
          </cell>
          <cell r="D687" t="str">
            <v>27.06.15</v>
          </cell>
          <cell r="E687" t="str">
            <v>Emenda barras de aço com rosca d=20mm</v>
          </cell>
          <cell r="F687" t="str">
            <v>un</v>
          </cell>
        </row>
        <row r="688">
          <cell r="B688" t="str">
            <v>7.1.47</v>
          </cell>
          <cell r="D688" t="str">
            <v>27.06.16</v>
          </cell>
          <cell r="E688" t="str">
            <v>Emenda barras de aço com rosca d=25mm</v>
          </cell>
          <cell r="F688" t="str">
            <v>un</v>
          </cell>
        </row>
        <row r="689">
          <cell r="B689" t="str">
            <v>7.1.48</v>
          </cell>
          <cell r="D689" t="str">
            <v>27.06.17</v>
          </cell>
          <cell r="E689" t="str">
            <v xml:space="preserve">Chumbamento barras c/ resina epox. Injecão </v>
          </cell>
          <cell r="F689" t="str">
            <v>kg</v>
          </cell>
        </row>
        <row r="690">
          <cell r="B690" t="str">
            <v>7.1.49</v>
          </cell>
          <cell r="D690" t="str">
            <v>27.07.03</v>
          </cell>
          <cell r="E690" t="str">
            <v>Apar. anc. p/ cabos de protensão ativo de 4 f -1/2"</v>
          </cell>
          <cell r="F690" t="str">
            <v>un</v>
          </cell>
        </row>
        <row r="691">
          <cell r="B691" t="str">
            <v>7.1.50</v>
          </cell>
          <cell r="D691" t="str">
            <v>27.07.04</v>
          </cell>
          <cell r="E691" t="str">
            <v>Apar. anc. p/ cabos de protensão ativo de 6 f -1/2"</v>
          </cell>
          <cell r="F691" t="str">
            <v>un</v>
          </cell>
        </row>
        <row r="692">
          <cell r="B692" t="str">
            <v>7.1.51</v>
          </cell>
          <cell r="D692" t="str">
            <v>27.07.05</v>
          </cell>
          <cell r="E692" t="str">
            <v>Apar. anc. p/ cabos de protensão ativo de 12 f -1/2"</v>
          </cell>
          <cell r="F692" t="str">
            <v>un</v>
          </cell>
        </row>
        <row r="693">
          <cell r="B693" t="str">
            <v>7.1.52</v>
          </cell>
          <cell r="D693" t="str">
            <v xml:space="preserve">27.07.06 </v>
          </cell>
          <cell r="E693" t="str">
            <v>Apar. anc. p/ cabos de protensão ativo de 19 f -1/2"</v>
          </cell>
          <cell r="F693" t="str">
            <v>un</v>
          </cell>
        </row>
        <row r="694">
          <cell r="B694" t="str">
            <v>7.1.53</v>
          </cell>
          <cell r="D694" t="str">
            <v>27.07.09</v>
          </cell>
          <cell r="E694" t="str">
            <v xml:space="preserve">Apar. anc. p/ cabos de protensão pas. de 4 f -1/2" </v>
          </cell>
          <cell r="F694" t="str">
            <v>un</v>
          </cell>
        </row>
        <row r="695">
          <cell r="B695" t="str">
            <v>7.1.54</v>
          </cell>
          <cell r="D695" t="str">
            <v>27.07.10</v>
          </cell>
          <cell r="E695" t="str">
            <v>Apar. anc. p/ cabos de protensão pas. de 6 f -1/2"</v>
          </cell>
          <cell r="F695" t="str">
            <v>un</v>
          </cell>
        </row>
        <row r="696">
          <cell r="B696" t="str">
            <v>7.1.55</v>
          </cell>
          <cell r="D696" t="str">
            <v xml:space="preserve">27.07.12 </v>
          </cell>
          <cell r="E696" t="str">
            <v xml:space="preserve">Apar. anc. p/ cabos de protensão pas. de 19 f -1/2" </v>
          </cell>
          <cell r="F696" t="str">
            <v>un</v>
          </cell>
        </row>
        <row r="697">
          <cell r="B697" t="str">
            <v>7.1.56</v>
          </cell>
          <cell r="D697" t="str">
            <v>27.08.01</v>
          </cell>
          <cell r="E697" t="str">
            <v>Substituição aparelho apoio neoprene fretado</v>
          </cell>
          <cell r="F697" t="str">
            <v>dm³</v>
          </cell>
        </row>
        <row r="698">
          <cell r="B698" t="str">
            <v>7.1.57</v>
          </cell>
          <cell r="D698" t="str">
            <v>27.08.02</v>
          </cell>
          <cell r="E698" t="str">
            <v>Substituição aparelho apoio neoprene c/teflon</v>
          </cell>
          <cell r="F698" t="str">
            <v>dm³</v>
          </cell>
        </row>
        <row r="699">
          <cell r="B699" t="str">
            <v>7.1.58</v>
          </cell>
          <cell r="D699" t="str">
            <v>27.09.01</v>
          </cell>
          <cell r="E699" t="str">
            <v>Concreto Fck 10 MPa</v>
          </cell>
          <cell r="F699" t="str">
            <v>m³</v>
          </cell>
        </row>
        <row r="700">
          <cell r="B700" t="str">
            <v>7.1.59</v>
          </cell>
          <cell r="D700" t="str">
            <v>27.09.02</v>
          </cell>
          <cell r="E700" t="str">
            <v>Concreto Fck 15 MPa</v>
          </cell>
          <cell r="F700" t="str">
            <v>m³</v>
          </cell>
        </row>
        <row r="701">
          <cell r="B701" t="str">
            <v>7.1.60</v>
          </cell>
          <cell r="D701" t="str">
            <v xml:space="preserve">27.09.03 </v>
          </cell>
          <cell r="E701" t="str">
            <v>Concreto Fck 18 MPa</v>
          </cell>
          <cell r="F701" t="str">
            <v>m³</v>
          </cell>
        </row>
        <row r="702">
          <cell r="B702" t="str">
            <v>7.1.61</v>
          </cell>
          <cell r="D702" t="str">
            <v>27.09.04</v>
          </cell>
          <cell r="E702" t="str">
            <v>Concreto Fck 20 MPa</v>
          </cell>
          <cell r="F702" t="str">
            <v>m³</v>
          </cell>
        </row>
        <row r="703">
          <cell r="B703" t="str">
            <v>7.1.62</v>
          </cell>
          <cell r="D703" t="str">
            <v>27.09.05</v>
          </cell>
          <cell r="E703" t="str">
            <v>Concreto Fck 25 MPa</v>
          </cell>
          <cell r="F703" t="str">
            <v>m³</v>
          </cell>
        </row>
        <row r="704">
          <cell r="B704" t="str">
            <v>7.1.63</v>
          </cell>
          <cell r="D704" t="str">
            <v>27.09.07</v>
          </cell>
          <cell r="E704" t="str">
            <v>Concreto Fck 30 MPa</v>
          </cell>
          <cell r="F704" t="str">
            <v>m³</v>
          </cell>
        </row>
        <row r="705">
          <cell r="B705" t="str">
            <v>7.1.64</v>
          </cell>
          <cell r="D705" t="str">
            <v>27.09.08</v>
          </cell>
          <cell r="E705" t="str">
            <v>Concreto Ciclópico</v>
          </cell>
          <cell r="F705" t="str">
            <v>m³</v>
          </cell>
        </row>
        <row r="706">
          <cell r="B706" t="str">
            <v>7.1.65</v>
          </cell>
          <cell r="D706" t="str">
            <v xml:space="preserve">27.09.09 </v>
          </cell>
          <cell r="E706" t="str">
            <v>Concreto Projetado, medido na seção</v>
          </cell>
          <cell r="F706" t="str">
            <v>m³</v>
          </cell>
        </row>
        <row r="707">
          <cell r="B707" t="str">
            <v>7.1.66</v>
          </cell>
          <cell r="D707" t="str">
            <v>27.09.10</v>
          </cell>
          <cell r="E707" t="str">
            <v xml:space="preserve">Bombeamento p/ conc. qualquer resist. </v>
          </cell>
          <cell r="F707" t="str">
            <v>m³</v>
          </cell>
        </row>
        <row r="708">
          <cell r="B708" t="str">
            <v>7.1.67</v>
          </cell>
          <cell r="D708" t="str">
            <v>27.09.11</v>
          </cell>
          <cell r="E708" t="str">
            <v>Concreto grout alta resistência</v>
          </cell>
          <cell r="F708" t="str">
            <v>m³</v>
          </cell>
        </row>
        <row r="709">
          <cell r="B709" t="str">
            <v>7.1.68</v>
          </cell>
          <cell r="D709" t="str">
            <v>27.09.12</v>
          </cell>
          <cell r="E709" t="str">
            <v>Enchimento com concreto celular</v>
          </cell>
          <cell r="F709" t="str">
            <v>m³</v>
          </cell>
        </row>
        <row r="710">
          <cell r="B710" t="str">
            <v>7.1.69</v>
          </cell>
          <cell r="D710" t="str">
            <v>27.09.13</v>
          </cell>
          <cell r="E710" t="str">
            <v>Concreto Fck 12 Mpa</v>
          </cell>
          <cell r="F710" t="str">
            <v>m³</v>
          </cell>
        </row>
        <row r="711">
          <cell r="B711" t="str">
            <v>7.1.70</v>
          </cell>
          <cell r="D711" t="str">
            <v>27.09.14</v>
          </cell>
          <cell r="E711" t="str">
            <v>Concreto Fck 16 Mpa</v>
          </cell>
          <cell r="F711" t="str">
            <v>m³</v>
          </cell>
        </row>
        <row r="712">
          <cell r="B712" t="str">
            <v>7.1.71</v>
          </cell>
          <cell r="D712" t="str">
            <v>27.09.15</v>
          </cell>
          <cell r="E712" t="str">
            <v>Concreto Fck 35 Mpa</v>
          </cell>
          <cell r="F712" t="str">
            <v>m³</v>
          </cell>
        </row>
        <row r="713">
          <cell r="B713" t="str">
            <v>7.1.72</v>
          </cell>
          <cell r="D713" t="str">
            <v>27.09.16</v>
          </cell>
          <cell r="E713" t="str">
            <v>Concreto Fck 40 Mpa</v>
          </cell>
          <cell r="F713" t="str">
            <v>m³</v>
          </cell>
        </row>
        <row r="714">
          <cell r="B714" t="str">
            <v>7.1.73</v>
          </cell>
          <cell r="D714" t="str">
            <v>27.10.01</v>
          </cell>
          <cell r="E714" t="str">
            <v>Junta/retração c/lábio polim. ab.15 até 40mm-subst.</v>
          </cell>
          <cell r="F714" t="str">
            <v>m</v>
          </cell>
        </row>
        <row r="715">
          <cell r="B715" t="str">
            <v>7.1.74</v>
          </cell>
          <cell r="D715" t="str">
            <v>27.10.02</v>
          </cell>
          <cell r="E715" t="str">
            <v>Junta/retração c/lábio polim. ab.40 até 50mm-subst.</v>
          </cell>
          <cell r="F715" t="str">
            <v>m</v>
          </cell>
        </row>
        <row r="716">
          <cell r="B716" t="str">
            <v>7.1.75</v>
          </cell>
          <cell r="D716" t="str">
            <v>27.10.03</v>
          </cell>
          <cell r="E716" t="str">
            <v>Junta/retração c/lábio polim. ab. 50 até 70mm-subst.</v>
          </cell>
          <cell r="F716" t="str">
            <v>m</v>
          </cell>
        </row>
        <row r="717">
          <cell r="B717" t="str">
            <v>7.1.76</v>
          </cell>
          <cell r="D717" t="str">
            <v>27.10.04</v>
          </cell>
          <cell r="E717" t="str">
            <v>Substituição de junta metálica</v>
          </cell>
          <cell r="F717" t="str">
            <v>m</v>
          </cell>
        </row>
        <row r="718">
          <cell r="B718" t="str">
            <v>7.1.77</v>
          </cell>
          <cell r="D718" t="str">
            <v>27.11.01</v>
          </cell>
          <cell r="E718" t="str">
            <v>Preparação e aplicação de argamassa</v>
          </cell>
          <cell r="F718" t="str">
            <v>m³</v>
          </cell>
        </row>
        <row r="719">
          <cell r="B719" t="str">
            <v>7.1.78</v>
          </cell>
          <cell r="D719" t="str">
            <v>27.11.02</v>
          </cell>
          <cell r="E719" t="str">
            <v>Ades.epoxi p/ trincas e fis.extrut.(incl. furo e mang.)</v>
          </cell>
          <cell r="F719" t="str">
            <v>kg</v>
          </cell>
        </row>
        <row r="720">
          <cell r="B720" t="str">
            <v>7.1.79</v>
          </cell>
          <cell r="D720" t="str">
            <v>27.11.03</v>
          </cell>
          <cell r="E720" t="str">
            <v>Injeção de calda de cimento</v>
          </cell>
          <cell r="F720" t="str">
            <v>kg</v>
          </cell>
        </row>
        <row r="721">
          <cell r="B721" t="str">
            <v>7.1.80</v>
          </cell>
          <cell r="D721" t="str">
            <v>27.11.05</v>
          </cell>
          <cell r="E721" t="str">
            <v>Injeção de calda de cimento em bainhas</v>
          </cell>
          <cell r="F721" t="str">
            <v>kg</v>
          </cell>
        </row>
        <row r="722">
          <cell r="B722" t="str">
            <v>7.1.81</v>
          </cell>
          <cell r="D722" t="str">
            <v>27.11.09</v>
          </cell>
          <cell r="E722" t="str">
            <v>Argamassa de cimento e areia traço 1:6</v>
          </cell>
          <cell r="F722" t="str">
            <v>m³</v>
          </cell>
        </row>
        <row r="723">
          <cell r="B723" t="str">
            <v>7.1.82</v>
          </cell>
          <cell r="D723" t="str">
            <v>27.11.10</v>
          </cell>
          <cell r="E723" t="str">
            <v>Argamassa cimento e areia traço 1:3 esp 2cm</v>
          </cell>
          <cell r="F723" t="str">
            <v>m²</v>
          </cell>
        </row>
        <row r="724">
          <cell r="B724" t="str">
            <v>7.1.83</v>
          </cell>
          <cell r="D724" t="str">
            <v>27.12.01</v>
          </cell>
          <cell r="E724" t="str">
            <v>Tubo de pvc perfurado ou não D=0,050m</v>
          </cell>
          <cell r="F724" t="str">
            <v>m</v>
          </cell>
        </row>
        <row r="725">
          <cell r="B725" t="str">
            <v>7.1.84</v>
          </cell>
          <cell r="D725" t="str">
            <v>27.12.03</v>
          </cell>
          <cell r="E725" t="str">
            <v>Tubo de pvc perfurado ou não D=0,10m</v>
          </cell>
          <cell r="F725" t="str">
            <v>m</v>
          </cell>
        </row>
        <row r="726">
          <cell r="B726" t="str">
            <v>7.1.85</v>
          </cell>
          <cell r="D726" t="str">
            <v>27.12.04</v>
          </cell>
          <cell r="E726" t="str">
            <v xml:space="preserve">Tubo de pvc perfurado ou não D=0,15m </v>
          </cell>
          <cell r="F726" t="str">
            <v>m</v>
          </cell>
        </row>
        <row r="727">
          <cell r="B727" t="str">
            <v>7.1.86</v>
          </cell>
          <cell r="D727" t="str">
            <v>27.13.02</v>
          </cell>
          <cell r="E727" t="str">
            <v>Aditivo super plastificante</v>
          </cell>
          <cell r="F727" t="str">
            <v>kg</v>
          </cell>
        </row>
        <row r="728">
          <cell r="B728" t="str">
            <v>7.1.87</v>
          </cell>
          <cell r="D728" t="str">
            <v>27.13.03</v>
          </cell>
          <cell r="E728" t="str">
            <v>Aditivo super fluidificante</v>
          </cell>
          <cell r="F728" t="str">
            <v>kg</v>
          </cell>
        </row>
        <row r="729">
          <cell r="B729" t="str">
            <v>7.1.88</v>
          </cell>
          <cell r="D729" t="str">
            <v>27.13.04</v>
          </cell>
          <cell r="E729" t="str">
            <v xml:space="preserve">Aditivo acelerador de pega </v>
          </cell>
          <cell r="F729" t="str">
            <v>kg</v>
          </cell>
        </row>
        <row r="730">
          <cell r="B730" t="str">
            <v>7.1.89</v>
          </cell>
          <cell r="D730" t="str">
            <v>27.13.05</v>
          </cell>
          <cell r="E730" t="str">
            <v>Aditivo retardador de pega</v>
          </cell>
          <cell r="F730" t="str">
            <v>kg</v>
          </cell>
        </row>
        <row r="731">
          <cell r="B731" t="str">
            <v>7.1.90</v>
          </cell>
          <cell r="D731" t="str">
            <v>27.14.03</v>
          </cell>
          <cell r="E731" t="str">
            <v>Pintura a base de epoxi - 2 demãos</v>
          </cell>
          <cell r="F731" t="str">
            <v>m²</v>
          </cell>
        </row>
        <row r="733">
          <cell r="B733" t="str">
            <v>Cód. Colinas</v>
          </cell>
          <cell r="D733" t="str">
            <v>Código</v>
          </cell>
          <cell r="E733" t="str">
            <v>Serviços</v>
          </cell>
          <cell r="F733" t="str">
            <v>Unid.</v>
          </cell>
        </row>
        <row r="736">
          <cell r="D736" t="str">
            <v>FASE 28 - SINALIZAÇÃO E ELEMENTOS DE SEGURANÇA</v>
          </cell>
        </row>
        <row r="737">
          <cell r="B737" t="str">
            <v>8.1.1</v>
          </cell>
          <cell r="D737" t="str">
            <v>28.01.02</v>
          </cell>
          <cell r="E737" t="str">
            <v>Placa de aço + GT</v>
          </cell>
          <cell r="F737" t="str">
            <v>m²</v>
          </cell>
        </row>
        <row r="738">
          <cell r="B738" t="str">
            <v>8.1.2</v>
          </cell>
          <cell r="D738" t="str">
            <v>28.01.04</v>
          </cell>
          <cell r="E738" t="str">
            <v>Placa de aço GT+ GT</v>
          </cell>
          <cell r="F738" t="str">
            <v>m²</v>
          </cell>
        </row>
        <row r="739">
          <cell r="B739" t="str">
            <v>8.1.3</v>
          </cell>
          <cell r="D739" t="str">
            <v>28.01.05</v>
          </cell>
          <cell r="E739" t="str">
            <v>Placa de aço GT+ AI</v>
          </cell>
          <cell r="F739" t="str">
            <v>m²</v>
          </cell>
        </row>
        <row r="740">
          <cell r="B740" t="str">
            <v>8.1.4</v>
          </cell>
          <cell r="D740" t="str">
            <v>28.01.07</v>
          </cell>
          <cell r="E740" t="str">
            <v>Placa alumínio mod. GT+GT</v>
          </cell>
          <cell r="F740" t="str">
            <v>m²</v>
          </cell>
        </row>
        <row r="741">
          <cell r="B741" t="str">
            <v>8.1.5</v>
          </cell>
          <cell r="D741" t="str">
            <v>28.01.08</v>
          </cell>
          <cell r="E741" t="str">
            <v xml:space="preserve">Placa al. mod. GT+AI </v>
          </cell>
          <cell r="F741" t="str">
            <v>m²</v>
          </cell>
        </row>
        <row r="742">
          <cell r="B742" t="str">
            <v>8.1.6</v>
          </cell>
          <cell r="D742" t="str">
            <v>28.01.10</v>
          </cell>
          <cell r="E742" t="str">
            <v xml:space="preserve">Placa al.mod.Ed./Ob.GT+Vinil </v>
          </cell>
          <cell r="F742" t="str">
            <v>m²</v>
          </cell>
        </row>
        <row r="743">
          <cell r="B743" t="str">
            <v>8.1.7</v>
          </cell>
          <cell r="D743" t="str">
            <v>28.01.17</v>
          </cell>
          <cell r="E743" t="str">
            <v xml:space="preserve">Placa em al. mod. p/Port/Semi-Port - GT+GT </v>
          </cell>
          <cell r="F743" t="str">
            <v>m²</v>
          </cell>
        </row>
        <row r="744">
          <cell r="B744" t="str">
            <v>8.1.8</v>
          </cell>
          <cell r="D744" t="str">
            <v>28.01.18</v>
          </cell>
          <cell r="E744" t="str">
            <v>Placa al. mod. p/Port./Semi GT+AI</v>
          </cell>
          <cell r="F744" t="str">
            <v>m²</v>
          </cell>
        </row>
        <row r="745">
          <cell r="B745" t="str">
            <v>8.1.9</v>
          </cell>
          <cell r="D745" t="str">
            <v>28.03.01</v>
          </cell>
          <cell r="E745" t="str">
            <v>Sinaliz.hor. res.alquid. + bor.clor.</v>
          </cell>
          <cell r="F745" t="str">
            <v>m²</v>
          </cell>
        </row>
        <row r="746">
          <cell r="B746" t="str">
            <v>8.1.10</v>
          </cell>
          <cell r="D746" t="str">
            <v>28.03.02</v>
          </cell>
          <cell r="E746" t="str">
            <v xml:space="preserve">Sinaliz.hor. c/resina vinilica ou acrilica </v>
          </cell>
          <cell r="F746" t="str">
            <v>m²</v>
          </cell>
        </row>
        <row r="747">
          <cell r="B747" t="str">
            <v>8.1.11</v>
          </cell>
          <cell r="D747" t="str">
            <v>28.03.03</v>
          </cell>
          <cell r="E747" t="str">
            <v xml:space="preserve">Sinaliz.hor. com termoplast. Hot-spray </v>
          </cell>
          <cell r="F747" t="str">
            <v>m²</v>
          </cell>
        </row>
        <row r="748">
          <cell r="B748" t="str">
            <v>8.1.12</v>
          </cell>
          <cell r="D748" t="str">
            <v>28.03.04</v>
          </cell>
          <cell r="E748" t="str">
            <v xml:space="preserve">Sinaliz.hor. c/termoplast.spray- c/visib </v>
          </cell>
          <cell r="F748" t="str">
            <v>m²</v>
          </cell>
        </row>
        <row r="749">
          <cell r="B749" t="str">
            <v>8.1.13</v>
          </cell>
          <cell r="D749" t="str">
            <v>28.03.05</v>
          </cell>
          <cell r="E749" t="str">
            <v>Sinaliz. hor. c/termoplast estrudado</v>
          </cell>
          <cell r="F749" t="str">
            <v>m²</v>
          </cell>
        </row>
        <row r="750">
          <cell r="B750" t="str">
            <v>8.1.14</v>
          </cell>
          <cell r="D750" t="str">
            <v>28.03.06</v>
          </cell>
          <cell r="E750" t="str">
            <v>Sinaliz. hor tinta para pouco trafego</v>
          </cell>
          <cell r="F750" t="str">
            <v>m²</v>
          </cell>
        </row>
        <row r="751">
          <cell r="B751" t="str">
            <v>8.1.15</v>
          </cell>
          <cell r="D751" t="str">
            <v>28.03.07</v>
          </cell>
          <cell r="E751" t="str">
            <v>Sinaliz. horiz. acril.base de água</v>
          </cell>
          <cell r="F751" t="str">
            <v>m²</v>
          </cell>
        </row>
        <row r="752">
          <cell r="B752" t="str">
            <v>8.1.16</v>
          </cell>
          <cell r="D752" t="str">
            <v>28.03.08</v>
          </cell>
          <cell r="E752" t="str">
            <v>Sinaliz. horiz. acril. base água c/visibead</v>
          </cell>
          <cell r="F752" t="str">
            <v>m²</v>
          </cell>
        </row>
        <row r="753">
          <cell r="B753" t="str">
            <v>8.1.17</v>
          </cell>
          <cell r="D753" t="str">
            <v>28.03.09</v>
          </cell>
          <cell r="E753" t="str">
            <v xml:space="preserve">Tacha c/elem refl. vidro esp.lap. monod. </v>
          </cell>
          <cell r="F753" t="str">
            <v>un</v>
          </cell>
        </row>
        <row r="754">
          <cell r="B754" t="str">
            <v>8.1.18</v>
          </cell>
          <cell r="D754" t="str">
            <v>28.03.09.01</v>
          </cell>
          <cell r="E754" t="str">
            <v>Tacha c/elem refl. vidro esp.lap.bidir.</v>
          </cell>
          <cell r="F754" t="str">
            <v>un</v>
          </cell>
        </row>
        <row r="755">
          <cell r="B755" t="str">
            <v>8.1.19</v>
          </cell>
          <cell r="D755" t="str">
            <v>28.03.10</v>
          </cell>
          <cell r="E755" t="str">
            <v xml:space="preserve">Tachão mini refl. vidro esp.lap.monod. </v>
          </cell>
          <cell r="F755" t="str">
            <v>un</v>
          </cell>
        </row>
        <row r="756">
          <cell r="B756" t="str">
            <v>8.1.20</v>
          </cell>
          <cell r="D756" t="str">
            <v>28.03.10.01</v>
          </cell>
          <cell r="E756" t="str">
            <v>Tachão mini refl. vidro esp.lap.bid</v>
          </cell>
          <cell r="F756" t="str">
            <v>un</v>
          </cell>
        </row>
        <row r="757">
          <cell r="B757" t="str">
            <v>8.1.21</v>
          </cell>
          <cell r="D757" t="str">
            <v>28.03.11</v>
          </cell>
          <cell r="E757" t="str">
            <v xml:space="preserve">Tachão c/elem refl vidro esp.lap.monod. </v>
          </cell>
          <cell r="F757" t="str">
            <v>un</v>
          </cell>
        </row>
        <row r="758">
          <cell r="B758" t="str">
            <v>8.1.22</v>
          </cell>
          <cell r="D758" t="str">
            <v>28.03.12</v>
          </cell>
          <cell r="E758" t="str">
            <v xml:space="preserve">Tachão c/elem refl. vidro esp.lap bidirec. </v>
          </cell>
          <cell r="F758" t="str">
            <v>un</v>
          </cell>
        </row>
        <row r="759">
          <cell r="B759" t="str">
            <v>8.1.23</v>
          </cell>
          <cell r="D759" t="str">
            <v>28.03.13</v>
          </cell>
          <cell r="E759" t="str">
            <v>Tacha c/elem refl de plastico monod.</v>
          </cell>
          <cell r="F759" t="str">
            <v>un</v>
          </cell>
        </row>
        <row r="760">
          <cell r="B760" t="str">
            <v>8.1.24</v>
          </cell>
          <cell r="D760" t="str">
            <v>28.03.14</v>
          </cell>
          <cell r="E760" t="str">
            <v>Tacha c/elem refl de plastico bidirec.</v>
          </cell>
          <cell r="F760" t="str">
            <v>un</v>
          </cell>
        </row>
        <row r="761">
          <cell r="B761" t="str">
            <v>8.1.25</v>
          </cell>
          <cell r="D761" t="str">
            <v>28.03.15</v>
          </cell>
          <cell r="E761" t="str">
            <v xml:space="preserve">Tacha c/elem refl prism.monodirec. </v>
          </cell>
          <cell r="F761" t="str">
            <v>un</v>
          </cell>
        </row>
        <row r="762">
          <cell r="B762" t="str">
            <v>8.1.26</v>
          </cell>
          <cell r="D762" t="str">
            <v>28.03.16</v>
          </cell>
          <cell r="E762" t="str">
            <v xml:space="preserve">Tacha c/elem refl prism. bidirec. </v>
          </cell>
          <cell r="F762" t="str">
            <v>un</v>
          </cell>
        </row>
        <row r="763">
          <cell r="B763" t="str">
            <v>8.1.27</v>
          </cell>
          <cell r="D763" t="str">
            <v>28.04.01</v>
          </cell>
          <cell r="E763" t="str">
            <v>Balizador de solo</v>
          </cell>
          <cell r="F763" t="str">
            <v>un</v>
          </cell>
        </row>
        <row r="764">
          <cell r="B764" t="str">
            <v>8.1.28</v>
          </cell>
          <cell r="D764" t="str">
            <v>28.04.05</v>
          </cell>
          <cell r="E764" t="str">
            <v xml:space="preserve">Barreira plast. bicolor 1000x 500x500mm </v>
          </cell>
          <cell r="F764" t="str">
            <v>un</v>
          </cell>
        </row>
        <row r="765">
          <cell r="B765" t="str">
            <v>8.1.29</v>
          </cell>
          <cell r="D765" t="str">
            <v>28.04.06</v>
          </cell>
          <cell r="E765" t="str">
            <v>Cilindro Canalizador de trafego</v>
          </cell>
          <cell r="F765" t="str">
            <v>un</v>
          </cell>
        </row>
        <row r="766">
          <cell r="B766" t="str">
            <v>8.1.30</v>
          </cell>
          <cell r="D766" t="str">
            <v>28.04.07</v>
          </cell>
          <cell r="E766" t="str">
            <v>Balizador cilindrico GT</v>
          </cell>
          <cell r="F766" t="str">
            <v>un</v>
          </cell>
        </row>
        <row r="767">
          <cell r="B767" t="str">
            <v>8.1.31</v>
          </cell>
          <cell r="D767" t="str">
            <v>28.04.08</v>
          </cell>
          <cell r="E767" t="str">
            <v xml:space="preserve">Balizador cilindrico AI </v>
          </cell>
          <cell r="F767" t="str">
            <v>un</v>
          </cell>
        </row>
        <row r="768">
          <cell r="B768" t="str">
            <v>8.1.32</v>
          </cell>
          <cell r="D768" t="str">
            <v>28.04.09</v>
          </cell>
          <cell r="E768" t="str">
            <v>Baia proteção simples</v>
          </cell>
          <cell r="F768" t="str">
            <v>un</v>
          </cell>
        </row>
        <row r="769">
          <cell r="B769" t="str">
            <v>8.1.33</v>
          </cell>
          <cell r="D769" t="str">
            <v>28.04.10</v>
          </cell>
          <cell r="E769" t="str">
            <v>Baia proteção duplo</v>
          </cell>
          <cell r="F769" t="str">
            <v>un</v>
          </cell>
        </row>
        <row r="770">
          <cell r="B770" t="str">
            <v>8.1.34</v>
          </cell>
          <cell r="D770" t="str">
            <v>28.04.11</v>
          </cell>
          <cell r="E770" t="str">
            <v>Baia proteção master</v>
          </cell>
          <cell r="F770" t="str">
            <v>un</v>
          </cell>
        </row>
        <row r="771">
          <cell r="B771" t="str">
            <v>8.1.35</v>
          </cell>
          <cell r="D771" t="str">
            <v xml:space="preserve">28.04.12 </v>
          </cell>
          <cell r="E771" t="str">
            <v xml:space="preserve">Lamela ant.fixada em barr.N.Jersey h=0,60m </v>
          </cell>
          <cell r="F771" t="str">
            <v>m</v>
          </cell>
        </row>
        <row r="772">
          <cell r="B772" t="str">
            <v>8.1.36</v>
          </cell>
          <cell r="D772" t="str">
            <v>28.04.13</v>
          </cell>
          <cell r="E772" t="str">
            <v xml:space="preserve">Lamela ant.fixada em barr.N.Jersey h=0,80m </v>
          </cell>
          <cell r="F772" t="str">
            <v>m</v>
          </cell>
        </row>
        <row r="773">
          <cell r="B773" t="str">
            <v>8.1.37</v>
          </cell>
          <cell r="D773" t="str">
            <v>28.04.14</v>
          </cell>
          <cell r="E773" t="str">
            <v>Lamela ant.fixada em defensa h=0,80m</v>
          </cell>
          <cell r="F773" t="str">
            <v>m</v>
          </cell>
        </row>
        <row r="774">
          <cell r="B774" t="str">
            <v>8.1.38</v>
          </cell>
          <cell r="D774" t="str">
            <v>28.05.01</v>
          </cell>
          <cell r="E774" t="str">
            <v xml:space="preserve">Defensa -maleável simples </v>
          </cell>
          <cell r="F774" t="str">
            <v>m</v>
          </cell>
        </row>
        <row r="775">
          <cell r="B775" t="str">
            <v>8.1.39</v>
          </cell>
          <cell r="D775" t="str">
            <v>28.05.02</v>
          </cell>
          <cell r="E775" t="str">
            <v xml:space="preserve">Defensa -maleável duplo </v>
          </cell>
          <cell r="F775" t="str">
            <v>m</v>
          </cell>
        </row>
        <row r="776">
          <cell r="B776" t="str">
            <v>8.1.40</v>
          </cell>
          <cell r="D776" t="str">
            <v>28.05.03</v>
          </cell>
          <cell r="E776" t="str">
            <v>Defensa -maleável simples - implantação</v>
          </cell>
          <cell r="F776" t="str">
            <v>m</v>
          </cell>
        </row>
        <row r="777">
          <cell r="B777" t="str">
            <v>8.1.41</v>
          </cell>
          <cell r="D777" t="str">
            <v>28.05.04</v>
          </cell>
          <cell r="E777" t="str">
            <v>Defensa -maleável duplo - implantação</v>
          </cell>
          <cell r="F777" t="str">
            <v>m</v>
          </cell>
        </row>
        <row r="778">
          <cell r="B778" t="str">
            <v>8.1.42</v>
          </cell>
          <cell r="D778" t="str">
            <v>28.05.05</v>
          </cell>
          <cell r="E778" t="str">
            <v xml:space="preserve">Defensa -semi-maleável simples - fornecim. </v>
          </cell>
          <cell r="F778" t="str">
            <v>m</v>
          </cell>
        </row>
        <row r="779">
          <cell r="B779" t="str">
            <v>8.1.43</v>
          </cell>
          <cell r="D779" t="str">
            <v>28.05.06</v>
          </cell>
          <cell r="E779" t="str">
            <v xml:space="preserve">Defensa -semi-maleável simples - instalação </v>
          </cell>
          <cell r="F779" t="str">
            <v>m</v>
          </cell>
        </row>
        <row r="780">
          <cell r="B780" t="str">
            <v>8.1.44</v>
          </cell>
          <cell r="D780" t="str">
            <v>28.06.01</v>
          </cell>
          <cell r="E780" t="str">
            <v xml:space="preserve">G.c.intransponível tipo I - des. 5289 </v>
          </cell>
          <cell r="F780" t="str">
            <v>m</v>
          </cell>
        </row>
        <row r="781">
          <cell r="B781" t="str">
            <v>8.1.45</v>
          </cell>
          <cell r="D781" t="str">
            <v>28.06.02</v>
          </cell>
          <cell r="E781" t="str">
            <v xml:space="preserve">G.c.intransponível tipo II - des. 5307 </v>
          </cell>
          <cell r="F781" t="str">
            <v>m</v>
          </cell>
        </row>
        <row r="782">
          <cell r="B782" t="str">
            <v>8.1.46</v>
          </cell>
          <cell r="D782" t="str">
            <v>28.06.03</v>
          </cell>
          <cell r="E782" t="str">
            <v>G.c.de conc. pré passarela - des. 5370</v>
          </cell>
          <cell r="F782" t="str">
            <v>m</v>
          </cell>
        </row>
        <row r="783">
          <cell r="B783" t="str">
            <v>8.1.47</v>
          </cell>
          <cell r="D783" t="str">
            <v>28.06.04</v>
          </cell>
          <cell r="E783" t="str">
            <v xml:space="preserve">Barreira de segurança tipo New Jersey - des. 5396 </v>
          </cell>
          <cell r="F783" t="str">
            <v>m</v>
          </cell>
        </row>
        <row r="784">
          <cell r="B784" t="str">
            <v>8.1.48</v>
          </cell>
          <cell r="D784" t="str">
            <v>28.06.05</v>
          </cell>
          <cell r="E784" t="str">
            <v xml:space="preserve">Barreira double face New Jersey des 5514 </v>
          </cell>
          <cell r="F784" t="str">
            <v>m</v>
          </cell>
        </row>
        <row r="785">
          <cell r="B785" t="str">
            <v>8.1.49</v>
          </cell>
          <cell r="D785" t="str">
            <v>28.06.06</v>
          </cell>
          <cell r="E785" t="str">
            <v xml:space="preserve">Barreira double face New Jersey O.A.E.des 5464 </v>
          </cell>
          <cell r="F785" t="str">
            <v>m</v>
          </cell>
        </row>
        <row r="786">
          <cell r="B786" t="str">
            <v>8.1.50</v>
          </cell>
          <cell r="D786" t="str">
            <v>28.06.07</v>
          </cell>
          <cell r="E786" t="str">
            <v xml:space="preserve">Barreira double face New Jersey des 5465 </v>
          </cell>
          <cell r="F786" t="str">
            <v>m</v>
          </cell>
        </row>
        <row r="787">
          <cell r="B787" t="str">
            <v>8.1.51</v>
          </cell>
          <cell r="D787" t="str">
            <v>28.06.08</v>
          </cell>
          <cell r="E787" t="str">
            <v xml:space="preserve">Barreira com passeio p/ O.A.E. - des 5397 </v>
          </cell>
          <cell r="F787" t="str">
            <v>m</v>
          </cell>
        </row>
        <row r="788">
          <cell r="B788" t="str">
            <v>8.1.52</v>
          </cell>
          <cell r="D788" t="str">
            <v>28.06.09</v>
          </cell>
          <cell r="E788" t="str">
            <v xml:space="preserve">Barreira New-Jersey extrudada </v>
          </cell>
          <cell r="F788" t="str">
            <v>m</v>
          </cell>
        </row>
        <row r="789">
          <cell r="B789" t="str">
            <v>8.1.53</v>
          </cell>
          <cell r="D789" t="str">
            <v>28.06.10</v>
          </cell>
          <cell r="E789" t="str">
            <v xml:space="preserve">Suporte madeira tratada 0,10 x 0,10m </v>
          </cell>
          <cell r="F789" t="str">
            <v>m</v>
          </cell>
        </row>
        <row r="790">
          <cell r="B790" t="str">
            <v>8.1.54</v>
          </cell>
          <cell r="D790" t="str">
            <v>28.06.11</v>
          </cell>
          <cell r="E790" t="str">
            <v xml:space="preserve">Suporte de perfil metálico galvanizado </v>
          </cell>
          <cell r="F790" t="str">
            <v>kg</v>
          </cell>
        </row>
        <row r="791">
          <cell r="B791" t="str">
            <v>8.1.55</v>
          </cell>
          <cell r="D791" t="str">
            <v>28.06.12</v>
          </cell>
          <cell r="E791" t="str">
            <v xml:space="preserve">Suporte de tubo galvanizado d= 2 1/2" </v>
          </cell>
          <cell r="F791" t="str">
            <v>m</v>
          </cell>
        </row>
        <row r="792">
          <cell r="B792" t="str">
            <v>8.1.56</v>
          </cell>
          <cell r="D792" t="str">
            <v>28.07.01</v>
          </cell>
          <cell r="E792" t="str">
            <v xml:space="preserve">Broca de concreto armado D=20,00cm </v>
          </cell>
          <cell r="F792" t="str">
            <v>m</v>
          </cell>
        </row>
        <row r="793">
          <cell r="B793" t="str">
            <v>8.1.57</v>
          </cell>
          <cell r="D793" t="str">
            <v>28.07.02</v>
          </cell>
          <cell r="E793" t="str">
            <v xml:space="preserve">Broca de concreto armado D=25,00cm </v>
          </cell>
          <cell r="F793" t="str">
            <v>m</v>
          </cell>
        </row>
        <row r="794">
          <cell r="B794" t="str">
            <v>8.1.58</v>
          </cell>
          <cell r="D794" t="str">
            <v>28.07.03</v>
          </cell>
          <cell r="E794" t="str">
            <v>Broca de concreto armado D=15,00cm</v>
          </cell>
          <cell r="F794" t="str">
            <v>m</v>
          </cell>
        </row>
        <row r="795">
          <cell r="B795" t="str">
            <v>8.1.59</v>
          </cell>
          <cell r="D795" t="str">
            <v>28.07.04</v>
          </cell>
          <cell r="E795" t="str">
            <v xml:space="preserve">Placa institucional </v>
          </cell>
          <cell r="F795" t="str">
            <v>un</v>
          </cell>
        </row>
        <row r="796">
          <cell r="B796" t="str">
            <v>8.1.60</v>
          </cell>
          <cell r="D796" t="str">
            <v>28.07.05</v>
          </cell>
          <cell r="E796" t="str">
            <v xml:space="preserve">Manut placa instit. </v>
          </cell>
          <cell r="F796" t="str">
            <v>manut x mês</v>
          </cell>
        </row>
        <row r="798">
          <cell r="B798" t="str">
            <v>Cód. Colinas</v>
          </cell>
          <cell r="D798" t="str">
            <v>Código</v>
          </cell>
          <cell r="E798" t="str">
            <v>Serviços</v>
          </cell>
          <cell r="F798" t="str">
            <v>Unid.</v>
          </cell>
        </row>
        <row r="801">
          <cell r="D801" t="str">
            <v>FASE 30 - SERVIÇO DE PROTEÇÂO AO MEIO AMBIENTE</v>
          </cell>
        </row>
        <row r="802">
          <cell r="B802" t="str">
            <v>9.1.1</v>
          </cell>
          <cell r="D802" t="str">
            <v>30.01.01</v>
          </cell>
          <cell r="E802" t="str">
            <v>Grama placa s/adubo</v>
          </cell>
          <cell r="F802" t="str">
            <v>m²</v>
          </cell>
        </row>
        <row r="803">
          <cell r="B803" t="str">
            <v>9.1.2</v>
          </cell>
          <cell r="D803" t="str">
            <v>30.01.02</v>
          </cell>
          <cell r="E803" t="str">
            <v>Grama placa c/adubo</v>
          </cell>
          <cell r="F803" t="str">
            <v>m²</v>
          </cell>
        </row>
        <row r="804">
          <cell r="B804" t="str">
            <v>9.1.3</v>
          </cell>
          <cell r="D804" t="str">
            <v>30.01.03</v>
          </cell>
          <cell r="E804" t="str">
            <v>Grama muda s/adubo</v>
          </cell>
          <cell r="F804" t="str">
            <v>m²</v>
          </cell>
        </row>
        <row r="805">
          <cell r="B805" t="str">
            <v>9.1.4</v>
          </cell>
          <cell r="D805" t="str">
            <v>30.01.04</v>
          </cell>
          <cell r="E805" t="str">
            <v>Grama muda c/adubo</v>
          </cell>
          <cell r="F805" t="str">
            <v>m²</v>
          </cell>
        </row>
        <row r="806">
          <cell r="B806" t="str">
            <v>9.1.5</v>
          </cell>
          <cell r="D806" t="str">
            <v>30.01.05</v>
          </cell>
          <cell r="E806" t="str">
            <v>Plant. Semen. s/adubo</v>
          </cell>
          <cell r="F806" t="str">
            <v>m²</v>
          </cell>
        </row>
        <row r="807">
          <cell r="B807" t="str">
            <v>9.1.6</v>
          </cell>
          <cell r="D807" t="str">
            <v>30.01.06</v>
          </cell>
          <cell r="E807" t="str">
            <v>Plant. Semen. c/adubo</v>
          </cell>
          <cell r="F807" t="str">
            <v>m²</v>
          </cell>
        </row>
        <row r="808">
          <cell r="B808" t="str">
            <v>9.1.7</v>
          </cell>
          <cell r="D808" t="str">
            <v>30.01.07</v>
          </cell>
          <cell r="E808" t="str">
            <v>Hidrossemeadura</v>
          </cell>
          <cell r="F808" t="str">
            <v>m²</v>
          </cell>
        </row>
        <row r="809">
          <cell r="B809" t="str">
            <v>9.1.8</v>
          </cell>
          <cell r="D809" t="str">
            <v>30.01.08</v>
          </cell>
          <cell r="E809" t="str">
            <v>Irrig. Revest. Vegetal</v>
          </cell>
          <cell r="F809" t="str">
            <v>m²</v>
          </cell>
        </row>
        <row r="810">
          <cell r="B810" t="str">
            <v>9.1.9</v>
          </cell>
          <cell r="D810" t="str">
            <v>30.01.21</v>
          </cell>
          <cell r="E810" t="str">
            <v xml:space="preserve">Plantio de arbustos </v>
          </cell>
          <cell r="F810" t="str">
            <v>un</v>
          </cell>
        </row>
        <row r="811">
          <cell r="B811" t="str">
            <v>9.1.10</v>
          </cell>
          <cell r="D811" t="str">
            <v>30.01.22</v>
          </cell>
          <cell r="E811" t="str">
            <v>Plantio de arvores</v>
          </cell>
          <cell r="F811" t="str">
            <v>un</v>
          </cell>
        </row>
        <row r="812">
          <cell r="B812" t="str">
            <v>9.1.11</v>
          </cell>
          <cell r="D812" t="str">
            <v>30.01.30</v>
          </cell>
          <cell r="E812" t="str">
            <v xml:space="preserve">Plant gram sem c adu. </v>
          </cell>
          <cell r="F812" t="str">
            <v>m²</v>
          </cell>
        </row>
        <row r="813">
          <cell r="B813" t="str">
            <v>9.1.12</v>
          </cell>
          <cell r="D813" t="str">
            <v>30.02.02</v>
          </cell>
          <cell r="E813" t="str">
            <v xml:space="preserve">Alambrado com tela de arame galv., mourao de conc, </v>
          </cell>
          <cell r="F813" t="str">
            <v>m²</v>
          </cell>
        </row>
        <row r="815">
          <cell r="B815" t="str">
            <v>Cód. Colinas</v>
          </cell>
          <cell r="D815" t="str">
            <v>Código</v>
          </cell>
          <cell r="E815" t="str">
            <v>Serviços</v>
          </cell>
          <cell r="F815" t="str">
            <v>Unid.</v>
          </cell>
        </row>
        <row r="818">
          <cell r="D818" t="str">
            <v>FASE 31 - CONSERVAÇÃO DE ROTINA</v>
          </cell>
        </row>
        <row r="819">
          <cell r="B819" t="str">
            <v>10.1.1</v>
          </cell>
          <cell r="D819" t="str">
            <v>31.01.01</v>
          </cell>
          <cell r="E819" t="str">
            <v>Remendo pre-mist. Quente</v>
          </cell>
          <cell r="F819" t="str">
            <v>m³</v>
          </cell>
        </row>
        <row r="820">
          <cell r="B820" t="str">
            <v>10.1.2</v>
          </cell>
          <cell r="D820" t="str">
            <v>31.01.02</v>
          </cell>
          <cell r="E820" t="str">
            <v>Remendo pre-mist. Frio</v>
          </cell>
          <cell r="F820" t="str">
            <v>m³</v>
          </cell>
        </row>
        <row r="821">
          <cell r="B821" t="str">
            <v>10.1.3</v>
          </cell>
          <cell r="D821" t="str">
            <v>31.01.03</v>
          </cell>
          <cell r="E821" t="str">
            <v>Reparo em pav. Tapa buraco</v>
          </cell>
          <cell r="F821" t="str">
            <v>m³</v>
          </cell>
        </row>
        <row r="822">
          <cell r="B822" t="str">
            <v>10.1.4</v>
          </cell>
          <cell r="D822" t="str">
            <v>31.01.04</v>
          </cell>
          <cell r="E822" t="str">
            <v>Reparo de base brita graduada</v>
          </cell>
          <cell r="F822" t="str">
            <v>m³</v>
          </cell>
        </row>
        <row r="823">
          <cell r="B823" t="str">
            <v>10.1.5</v>
          </cell>
          <cell r="D823" t="str">
            <v>31.01.05</v>
          </cell>
          <cell r="E823" t="str">
            <v>Selagem de trinca</v>
          </cell>
          <cell r="F823" t="str">
            <v>litros</v>
          </cell>
        </row>
        <row r="824">
          <cell r="B824" t="str">
            <v>10.1.6</v>
          </cell>
          <cell r="D824" t="str">
            <v>31.01.06</v>
          </cell>
          <cell r="E824" t="str">
            <v>Reparo de concreto portland</v>
          </cell>
          <cell r="F824" t="str">
            <v>m³</v>
          </cell>
        </row>
        <row r="825">
          <cell r="B825" t="str">
            <v>10.1.7</v>
          </cell>
          <cell r="D825" t="str">
            <v>31.01.07</v>
          </cell>
          <cell r="E825" t="str">
            <v xml:space="preserve">Repos. Ver. Prim. Pista </v>
          </cell>
          <cell r="F825" t="str">
            <v>m³</v>
          </cell>
        </row>
        <row r="826">
          <cell r="B826" t="str">
            <v>10.1.8</v>
          </cell>
          <cell r="D826" t="str">
            <v>31.01.08</v>
          </cell>
          <cell r="E826" t="str">
            <v>Repos. Ver. Prim. Acost.</v>
          </cell>
          <cell r="F826" t="str">
            <v>m³</v>
          </cell>
        </row>
        <row r="827">
          <cell r="B827" t="str">
            <v>10.1.9</v>
          </cell>
          <cell r="D827" t="str">
            <v>31.01.09</v>
          </cell>
          <cell r="E827" t="str">
            <v xml:space="preserve">Reconformação de plataforma </v>
          </cell>
          <cell r="F827" t="str">
            <v>km</v>
          </cell>
        </row>
        <row r="828">
          <cell r="B828" t="str">
            <v>10.1.10</v>
          </cell>
          <cell r="D828" t="str">
            <v>31.01.10</v>
          </cell>
          <cell r="E828" t="str">
            <v xml:space="preserve">Reconformação de acostamento </v>
          </cell>
          <cell r="F828" t="str">
            <v>km</v>
          </cell>
        </row>
        <row r="829">
          <cell r="B829" t="str">
            <v>10.1.11</v>
          </cell>
          <cell r="D829" t="str">
            <v>31.02.01</v>
          </cell>
          <cell r="E829" t="str">
            <v>Plantio de grama em placa sem adubo</v>
          </cell>
          <cell r="F829" t="str">
            <v>m²</v>
          </cell>
        </row>
        <row r="830">
          <cell r="B830" t="str">
            <v>10.1.12</v>
          </cell>
          <cell r="D830" t="str">
            <v>31.02.02</v>
          </cell>
          <cell r="E830" t="str">
            <v>Plantio de grama em placa com adubo</v>
          </cell>
          <cell r="F830" t="str">
            <v>m²</v>
          </cell>
        </row>
        <row r="831">
          <cell r="B831" t="str">
            <v>10.1.13</v>
          </cell>
          <cell r="D831" t="str">
            <v>31.02.03</v>
          </cell>
          <cell r="E831" t="str">
            <v>Roçada manual</v>
          </cell>
          <cell r="F831" t="str">
            <v>ha</v>
          </cell>
        </row>
        <row r="832">
          <cell r="B832" t="str">
            <v>10.1.14</v>
          </cell>
          <cell r="D832" t="str">
            <v>31.02.04</v>
          </cell>
          <cell r="E832" t="str">
            <v xml:space="preserve">Roçada mecânica </v>
          </cell>
          <cell r="F832" t="str">
            <v>ha</v>
          </cell>
        </row>
        <row r="833">
          <cell r="B833" t="str">
            <v>10.1.15</v>
          </cell>
          <cell r="D833" t="str">
            <v>31.02.05</v>
          </cell>
          <cell r="E833" t="str">
            <v>Capina manual</v>
          </cell>
          <cell r="F833" t="str">
            <v>ha</v>
          </cell>
        </row>
        <row r="834">
          <cell r="B834" t="str">
            <v>10.1.16</v>
          </cell>
          <cell r="D834" t="str">
            <v>31.02.06</v>
          </cell>
          <cell r="E834" t="str">
            <v>Capina química</v>
          </cell>
          <cell r="F834" t="str">
            <v>m²</v>
          </cell>
        </row>
        <row r="835">
          <cell r="B835" t="str">
            <v>10.1.17</v>
          </cell>
          <cell r="D835" t="str">
            <v>31.02.07</v>
          </cell>
          <cell r="E835" t="str">
            <v>Conservação manual de aceiro</v>
          </cell>
          <cell r="F835" t="str">
            <v>ha</v>
          </cell>
        </row>
        <row r="836">
          <cell r="B836" t="str">
            <v>10.1.18</v>
          </cell>
          <cell r="D836" t="str">
            <v>31.02.08</v>
          </cell>
          <cell r="E836" t="str">
            <v>Despraguejamento manual de gramado</v>
          </cell>
          <cell r="F836" t="str">
            <v>ha</v>
          </cell>
        </row>
        <row r="837">
          <cell r="B837" t="str">
            <v>10.1.19</v>
          </cell>
          <cell r="D837" t="str">
            <v>31.02.09</v>
          </cell>
          <cell r="E837" t="str">
            <v>Remoção lixo entulho</v>
          </cell>
          <cell r="F837" t="str">
            <v>equipexh</v>
          </cell>
        </row>
        <row r="838">
          <cell r="B838" t="str">
            <v>10.1.20</v>
          </cell>
          <cell r="D838" t="str">
            <v>31.03.01</v>
          </cell>
          <cell r="E838" t="str">
            <v>Reparo total de cerca</v>
          </cell>
          <cell r="F838" t="str">
            <v>m</v>
          </cell>
        </row>
        <row r="839">
          <cell r="B839" t="str">
            <v>10.1.21</v>
          </cell>
          <cell r="D839" t="str">
            <v>31.03.02</v>
          </cell>
          <cell r="E839" t="str">
            <v>Reparo parcial de cerca - mourão</v>
          </cell>
          <cell r="F839" t="str">
            <v>m</v>
          </cell>
        </row>
        <row r="840">
          <cell r="B840" t="str">
            <v>10.1.22</v>
          </cell>
          <cell r="D840" t="str">
            <v>31.03.03</v>
          </cell>
          <cell r="E840" t="str">
            <v>Reparo parcial de cerca - arame</v>
          </cell>
          <cell r="F840" t="str">
            <v>m</v>
          </cell>
        </row>
        <row r="841">
          <cell r="B841" t="str">
            <v>10.1.23</v>
          </cell>
          <cell r="D841" t="str">
            <v>31.04.01</v>
          </cell>
          <cell r="E841" t="str">
            <v>Recomposição manual de aterro</v>
          </cell>
          <cell r="F841" t="str">
            <v>m³</v>
          </cell>
        </row>
        <row r="842">
          <cell r="B842" t="str">
            <v>10.1.24</v>
          </cell>
          <cell r="D842" t="str">
            <v>31.04.02</v>
          </cell>
          <cell r="E842" t="str">
            <v>Recomposição mecânica de aterro</v>
          </cell>
          <cell r="F842" t="str">
            <v>m³</v>
          </cell>
        </row>
        <row r="843">
          <cell r="B843" t="str">
            <v>10.1.25</v>
          </cell>
          <cell r="D843" t="str">
            <v>31.04.03</v>
          </cell>
          <cell r="E843" t="str">
            <v xml:space="preserve">Remoção manual de barreira </v>
          </cell>
          <cell r="F843" t="str">
            <v>m³</v>
          </cell>
        </row>
        <row r="844">
          <cell r="B844" t="str">
            <v>10.1.26</v>
          </cell>
          <cell r="D844" t="str">
            <v>31.04.04</v>
          </cell>
          <cell r="E844" t="str">
            <v>Remoção mecânica de barreira</v>
          </cell>
          <cell r="F844" t="str">
            <v>m³</v>
          </cell>
        </row>
        <row r="845">
          <cell r="B845" t="str">
            <v>10.1.27</v>
          </cell>
          <cell r="D845" t="str">
            <v>31.05.01</v>
          </cell>
          <cell r="E845" t="str">
            <v>Limpeza de drenagem da plataforma</v>
          </cell>
          <cell r="F845" t="str">
            <v>m</v>
          </cell>
        </row>
        <row r="846">
          <cell r="B846" t="str">
            <v>10.1.28</v>
          </cell>
          <cell r="D846" t="str">
            <v>31.05.02</v>
          </cell>
          <cell r="E846" t="str">
            <v>Limpeza de drenagem fora da plataforma</v>
          </cell>
          <cell r="F846" t="str">
            <v>m</v>
          </cell>
        </row>
        <row r="847">
          <cell r="B847" t="str">
            <v>10.1.29</v>
          </cell>
          <cell r="D847" t="str">
            <v>31.05.03</v>
          </cell>
          <cell r="E847" t="str">
            <v>Limpeza de bueiros diametro até 60cm</v>
          </cell>
          <cell r="F847" t="str">
            <v>m</v>
          </cell>
        </row>
        <row r="848">
          <cell r="B848" t="str">
            <v>10.1.30</v>
          </cell>
          <cell r="D848" t="str">
            <v>31.05.04</v>
          </cell>
          <cell r="E848" t="str">
            <v>Limpeza de bueiros diametro até 80cm</v>
          </cell>
          <cell r="F848" t="str">
            <v>m</v>
          </cell>
        </row>
        <row r="849">
          <cell r="B849" t="str">
            <v>10.1.31</v>
          </cell>
          <cell r="D849" t="str">
            <v>31.05.05</v>
          </cell>
          <cell r="E849" t="str">
            <v>Limpeza de bueiros diametro até 100cm</v>
          </cell>
          <cell r="F849" t="str">
            <v>m</v>
          </cell>
        </row>
        <row r="850">
          <cell r="B850" t="str">
            <v>10.1.32</v>
          </cell>
          <cell r="D850" t="str">
            <v>31.05.06</v>
          </cell>
          <cell r="E850" t="str">
            <v>Limpeza de bueiros diametro até 120cm</v>
          </cell>
          <cell r="F850" t="str">
            <v>m</v>
          </cell>
        </row>
        <row r="851">
          <cell r="B851" t="str">
            <v>10.1.33</v>
          </cell>
          <cell r="D851" t="str">
            <v>31.05.07</v>
          </cell>
          <cell r="E851" t="str">
            <v>Limpeza de bueiros diametro até 150cm</v>
          </cell>
          <cell r="F851" t="str">
            <v>m</v>
          </cell>
        </row>
        <row r="852">
          <cell r="B852" t="str">
            <v>10.1.34</v>
          </cell>
          <cell r="D852" t="str">
            <v>31.05.08</v>
          </cell>
          <cell r="E852" t="str">
            <v>Limpeza de galeria</v>
          </cell>
          <cell r="F852" t="str">
            <v>m</v>
          </cell>
        </row>
        <row r="853">
          <cell r="B853" t="str">
            <v>10.1.35</v>
          </cell>
          <cell r="D853" t="str">
            <v>31.05.09</v>
          </cell>
          <cell r="E853" t="str">
            <v>Reparo drenagem superficial de concreto</v>
          </cell>
          <cell r="F853" t="str">
            <v>m³</v>
          </cell>
        </row>
        <row r="854">
          <cell r="B854" t="str">
            <v>10.1.36</v>
          </cell>
          <cell r="D854" t="str">
            <v>31.05.10</v>
          </cell>
          <cell r="E854" t="str">
            <v>Demolição de concreto simples</v>
          </cell>
          <cell r="F854" t="str">
            <v>m³</v>
          </cell>
        </row>
        <row r="855">
          <cell r="B855" t="str">
            <v>10.1.37</v>
          </cell>
          <cell r="D855" t="str">
            <v>31.05.11</v>
          </cell>
          <cell r="E855" t="str">
            <v xml:space="preserve">Demolição de concreto Armado </v>
          </cell>
          <cell r="F855" t="str">
            <v>m³</v>
          </cell>
        </row>
        <row r="856">
          <cell r="B856" t="str">
            <v>10.1.38</v>
          </cell>
          <cell r="D856" t="str">
            <v>31.05.12</v>
          </cell>
          <cell r="E856" t="str">
            <v>Demolição e retirada de guarda-corpo</v>
          </cell>
          <cell r="F856" t="str">
            <v>m³</v>
          </cell>
        </row>
        <row r="857">
          <cell r="B857" t="str">
            <v>10.1.39</v>
          </cell>
          <cell r="D857" t="str">
            <v>31.06.01</v>
          </cell>
          <cell r="E857" t="str">
            <v>Limpeza de placa</v>
          </cell>
          <cell r="F857" t="str">
            <v>m²</v>
          </cell>
        </row>
        <row r="858">
          <cell r="B858" t="str">
            <v>10.1.40</v>
          </cell>
          <cell r="D858" t="str">
            <v>31.06.02</v>
          </cell>
          <cell r="E858" t="str">
            <v>Substituição de placa</v>
          </cell>
          <cell r="F858" t="str">
            <v>m²</v>
          </cell>
        </row>
        <row r="859">
          <cell r="B859" t="str">
            <v>10.1.41</v>
          </cell>
          <cell r="D859" t="str">
            <v>31.06.03</v>
          </cell>
          <cell r="E859" t="str">
            <v>Fornec. de placa de aco FP+GT</v>
          </cell>
          <cell r="F859" t="str">
            <v>m²</v>
          </cell>
        </row>
        <row r="860">
          <cell r="B860" t="str">
            <v>10.1.42</v>
          </cell>
          <cell r="D860" t="str">
            <v>31.06.05</v>
          </cell>
          <cell r="E860" t="str">
            <v>Placa de alumínio GT+GT</v>
          </cell>
          <cell r="F860" t="str">
            <v>m²</v>
          </cell>
        </row>
        <row r="861">
          <cell r="B861" t="str">
            <v>10.1.43</v>
          </cell>
          <cell r="D861" t="str">
            <v>31.06.06</v>
          </cell>
          <cell r="E861" t="str">
            <v>Suporte madeira tratada 0,10 x 0,10m</v>
          </cell>
          <cell r="F861" t="str">
            <v>m</v>
          </cell>
        </row>
        <row r="862">
          <cell r="B862" t="str">
            <v>10.1.44</v>
          </cell>
          <cell r="D862" t="str">
            <v>31.06.07</v>
          </cell>
          <cell r="E862" t="str">
            <v>Suporte de perfil metálico galvanizado</v>
          </cell>
          <cell r="F862" t="str">
            <v>kg</v>
          </cell>
        </row>
        <row r="863">
          <cell r="B863" t="str">
            <v>10.1.45</v>
          </cell>
          <cell r="D863" t="str">
            <v>31.06.08</v>
          </cell>
          <cell r="E863" t="str">
            <v>Suporte de tubo galvanizado d=2 1/2"</v>
          </cell>
          <cell r="F863" t="str">
            <v>m</v>
          </cell>
        </row>
        <row r="864">
          <cell r="B864" t="str">
            <v>10.1.46</v>
          </cell>
          <cell r="D864" t="str">
            <v>31.06.09</v>
          </cell>
          <cell r="E864" t="str">
            <v>Limpeza tacha refletiva mono/bidirecional</v>
          </cell>
          <cell r="F864" t="str">
            <v>un</v>
          </cell>
        </row>
        <row r="865">
          <cell r="B865" t="str">
            <v>10.1.47</v>
          </cell>
          <cell r="D865" t="str">
            <v>31.06.10</v>
          </cell>
          <cell r="E865" t="str">
            <v>Pintura de caiação 2 demãos</v>
          </cell>
          <cell r="F865" t="str">
            <v>m²</v>
          </cell>
        </row>
        <row r="866">
          <cell r="B866" t="str">
            <v>10.1.48</v>
          </cell>
          <cell r="D866" t="str">
            <v>31.07.01</v>
          </cell>
          <cell r="E866" t="str">
            <v>Substituição de defensa semi-maleável sem mat.</v>
          </cell>
          <cell r="F866" t="str">
            <v>m</v>
          </cell>
        </row>
        <row r="867">
          <cell r="B867" t="str">
            <v>10.1.49</v>
          </cell>
          <cell r="D867" t="str">
            <v>31.07.02</v>
          </cell>
          <cell r="E867" t="str">
            <v>Defensa semi-maleável - fornecimento</v>
          </cell>
          <cell r="F867" t="str">
            <v>m</v>
          </cell>
        </row>
        <row r="868">
          <cell r="B868" t="str">
            <v>10.1.50</v>
          </cell>
          <cell r="D868" t="str">
            <v>31.07.03</v>
          </cell>
          <cell r="E868" t="str">
            <v>Defensa semi-maleável - Instalação</v>
          </cell>
          <cell r="F868" t="str">
            <v>m</v>
          </cell>
        </row>
        <row r="869">
          <cell r="B869" t="str">
            <v>10.1.51</v>
          </cell>
          <cell r="D869" t="str">
            <v>31.07.04</v>
          </cell>
          <cell r="E869" t="str">
            <v>Reparo de guarda corpo metálico</v>
          </cell>
          <cell r="F869" t="str">
            <v>m²</v>
          </cell>
        </row>
        <row r="870">
          <cell r="B870" t="str">
            <v>10.1.52</v>
          </cell>
          <cell r="D870" t="str">
            <v>31.08.01</v>
          </cell>
          <cell r="E870" t="str">
            <v>Limpeza superficial concreto</v>
          </cell>
          <cell r="F870" t="str">
            <v>m²</v>
          </cell>
        </row>
        <row r="871">
          <cell r="B871" t="str">
            <v>10.1.53</v>
          </cell>
          <cell r="D871" t="str">
            <v>31.08.02</v>
          </cell>
          <cell r="E871" t="str">
            <v>Alvenaria de 1 tijolo</v>
          </cell>
          <cell r="F871" t="str">
            <v>m³</v>
          </cell>
        </row>
        <row r="872">
          <cell r="B872" t="str">
            <v>10.1.54</v>
          </cell>
          <cell r="D872" t="str">
            <v>31.08.03</v>
          </cell>
          <cell r="E872" t="str">
            <v xml:space="preserve">Recolhimento de animais </v>
          </cell>
          <cell r="F872" t="str">
            <v>equipexhora</v>
          </cell>
        </row>
        <row r="873">
          <cell r="B873" t="str">
            <v>10.1.55</v>
          </cell>
          <cell r="D873" t="str">
            <v>31.08.07</v>
          </cell>
          <cell r="E873" t="str">
            <v>Equipe para serviços conservação</v>
          </cell>
          <cell r="F873" t="str">
            <v>equipexdia</v>
          </cell>
        </row>
        <row r="874">
          <cell r="B874" t="str">
            <v>10.1.56</v>
          </cell>
          <cell r="D874" t="str">
            <v>31.08.08</v>
          </cell>
          <cell r="E874" t="str">
            <v>Transporte de pessoal</v>
          </cell>
          <cell r="F874" t="str">
            <v>km</v>
          </cell>
        </row>
        <row r="875">
          <cell r="B875" t="str">
            <v>10.1.57</v>
          </cell>
          <cell r="D875" t="str">
            <v>31.08.09</v>
          </cell>
          <cell r="E875" t="str">
            <v>Pintura latex acrílica</v>
          </cell>
          <cell r="F875" t="str">
            <v>m²</v>
          </cell>
        </row>
        <row r="876">
          <cell r="B876" t="str">
            <v>10.1.58</v>
          </cell>
          <cell r="D876" t="str">
            <v>31.09.01</v>
          </cell>
          <cell r="E876" t="str">
            <v>Guia concreto Fck 15 Mpa</v>
          </cell>
          <cell r="F876" t="str">
            <v>m³</v>
          </cell>
        </row>
        <row r="877">
          <cell r="B877" t="str">
            <v>10.1.59</v>
          </cell>
          <cell r="D877" t="str">
            <v>31.09.02</v>
          </cell>
          <cell r="E877" t="str">
            <v>Sarjeta concreto Fck 15 Mpa</v>
          </cell>
          <cell r="F877" t="str">
            <v>m³</v>
          </cell>
        </row>
        <row r="879">
          <cell r="B879" t="str">
            <v>Cód. Colinas</v>
          </cell>
          <cell r="D879" t="str">
            <v>Código</v>
          </cell>
          <cell r="E879" t="str">
            <v>Serviços</v>
          </cell>
          <cell r="F879" t="str">
            <v>Unid.</v>
          </cell>
        </row>
        <row r="882">
          <cell r="D882" t="str">
            <v>FASE 32 - CONSERVAÇÃO ESPECIAL</v>
          </cell>
        </row>
        <row r="883">
          <cell r="B883" t="str">
            <v>11.1.1</v>
          </cell>
          <cell r="D883" t="str">
            <v>32.01.01</v>
          </cell>
          <cell r="E883" t="str">
            <v>Reforço de sub-leito - Escavação</v>
          </cell>
          <cell r="F883" t="str">
            <v>m³</v>
          </cell>
        </row>
        <row r="884">
          <cell r="B884" t="str">
            <v>11.1.2</v>
          </cell>
          <cell r="D884" t="str">
            <v>32.01.02</v>
          </cell>
          <cell r="E884" t="str">
            <v>Reforço de sub-leito - compactação</v>
          </cell>
          <cell r="F884" t="str">
            <v>m³</v>
          </cell>
        </row>
        <row r="885">
          <cell r="B885" t="str">
            <v>11.1.3</v>
          </cell>
          <cell r="D885" t="str">
            <v>32.01.03</v>
          </cell>
          <cell r="E885" t="str">
            <v xml:space="preserve">Preparo e melhoramento sub-leito </v>
          </cell>
          <cell r="F885" t="str">
            <v>m²</v>
          </cell>
        </row>
        <row r="886">
          <cell r="B886" t="str">
            <v>11.1.4</v>
          </cell>
          <cell r="D886" t="str">
            <v>32.01.05</v>
          </cell>
          <cell r="E886" t="str">
            <v>Sub-base ou base brita grad. simples</v>
          </cell>
          <cell r="F886" t="str">
            <v>m³</v>
          </cell>
        </row>
        <row r="887">
          <cell r="B887" t="str">
            <v>11.1.5</v>
          </cell>
          <cell r="D887" t="str">
            <v>32.01.06</v>
          </cell>
          <cell r="E887" t="str">
            <v>Imprimadura bet. impermeabilizante</v>
          </cell>
          <cell r="F887" t="str">
            <v>m²</v>
          </cell>
        </row>
        <row r="888">
          <cell r="B888" t="str">
            <v>11.1.6</v>
          </cell>
          <cell r="D888" t="str">
            <v>32.01.07</v>
          </cell>
          <cell r="E888" t="str">
            <v>Imprimadura betuminosa ligante</v>
          </cell>
          <cell r="F888" t="str">
            <v>m²</v>
          </cell>
        </row>
        <row r="889">
          <cell r="B889" t="str">
            <v>11.1.7</v>
          </cell>
          <cell r="D889" t="str">
            <v>32.01.08</v>
          </cell>
          <cell r="E889" t="str">
            <v>Tratamento superf. c/ lama asfáltica</v>
          </cell>
          <cell r="F889" t="str">
            <v>m²</v>
          </cell>
        </row>
        <row r="890">
          <cell r="B890" t="str">
            <v>11.1.8</v>
          </cell>
          <cell r="D890" t="str">
            <v>32.01.09</v>
          </cell>
          <cell r="E890" t="str">
            <v>Camada de lama asfáltica grossa</v>
          </cell>
          <cell r="F890" t="str">
            <v>m²</v>
          </cell>
        </row>
        <row r="891">
          <cell r="B891" t="str">
            <v>11.1.9</v>
          </cell>
          <cell r="D891" t="str">
            <v>32.01.10.01</v>
          </cell>
          <cell r="E891" t="str">
            <v>Camada de rolamento CBUQ - panos s/DOP</v>
          </cell>
          <cell r="F891" t="str">
            <v>m³</v>
          </cell>
        </row>
        <row r="892">
          <cell r="B892" t="str">
            <v>11.1.10</v>
          </cell>
          <cell r="D892" t="str">
            <v>32.01.11</v>
          </cell>
          <cell r="E892" t="str">
            <v>Camada Base/regularização de pré mist. A frio</v>
          </cell>
          <cell r="F892" t="str">
            <v>m³</v>
          </cell>
        </row>
        <row r="893">
          <cell r="B893" t="str">
            <v>11.1.11</v>
          </cell>
          <cell r="D893" t="str">
            <v>32.01.12</v>
          </cell>
          <cell r="E893" t="str">
            <v>Capa selante Betuminosa</v>
          </cell>
          <cell r="F893" t="str">
            <v>m²</v>
          </cell>
        </row>
        <row r="894">
          <cell r="B894" t="str">
            <v>11.1.12</v>
          </cell>
          <cell r="D894" t="str">
            <v>32.01.13</v>
          </cell>
          <cell r="E894" t="str">
            <v>Fresagem Pavimento</v>
          </cell>
          <cell r="F894" t="str">
            <v>m³</v>
          </cell>
        </row>
        <row r="895">
          <cell r="B895" t="str">
            <v>11.1.13</v>
          </cell>
          <cell r="D895" t="str">
            <v>32.01.14</v>
          </cell>
          <cell r="E895" t="str">
            <v>Imprimadura bet. auxiliar de ligação</v>
          </cell>
          <cell r="F895" t="str">
            <v>m²</v>
          </cell>
        </row>
        <row r="896">
          <cell r="B896" t="str">
            <v>11.1.14</v>
          </cell>
          <cell r="D896" t="str">
            <v>32.01.17</v>
          </cell>
          <cell r="E896" t="str">
            <v>Remoção Camada de rolamento</v>
          </cell>
          <cell r="F896" t="str">
            <v>m³</v>
          </cell>
        </row>
        <row r="897">
          <cell r="B897" t="str">
            <v>11.1.15</v>
          </cell>
          <cell r="D897" t="str">
            <v>32.01.18</v>
          </cell>
          <cell r="E897" t="str">
            <v>Tratamento superficial duplo</v>
          </cell>
          <cell r="F897" t="str">
            <v>m³</v>
          </cell>
        </row>
        <row r="898">
          <cell r="B898" t="str">
            <v>11.1.16</v>
          </cell>
          <cell r="D898" t="str">
            <v>32.01.19</v>
          </cell>
          <cell r="E898" t="str">
            <v>Tratamento superficial triplo</v>
          </cell>
          <cell r="F898" t="str">
            <v>m³</v>
          </cell>
        </row>
        <row r="899">
          <cell r="B899" t="str">
            <v>11.1.17</v>
          </cell>
          <cell r="D899" t="str">
            <v>32.02.01</v>
          </cell>
          <cell r="E899" t="str">
            <v xml:space="preserve">Escavação manual de 1ª/2ª categoria </v>
          </cell>
          <cell r="F899" t="str">
            <v>m³</v>
          </cell>
        </row>
        <row r="900">
          <cell r="B900" t="str">
            <v>11.1.18</v>
          </cell>
          <cell r="D900" t="str">
            <v>32.02.01.01</v>
          </cell>
          <cell r="E900" t="str">
            <v>Escavação fund., bueiro ou dreno s/expl.até 2m</v>
          </cell>
          <cell r="F900" t="str">
            <v>m³</v>
          </cell>
        </row>
        <row r="901">
          <cell r="B901" t="str">
            <v>11.1.19</v>
          </cell>
          <cell r="D901" t="str">
            <v>32.02.01.02</v>
          </cell>
          <cell r="E901" t="str">
            <v>Acresc. p/Escav. 1,5 m prof., além 2m</v>
          </cell>
          <cell r="F901" t="str">
            <v>m³</v>
          </cell>
        </row>
        <row r="902">
          <cell r="B902" t="str">
            <v>11.1.20</v>
          </cell>
          <cell r="D902" t="str">
            <v>32.02.01.03</v>
          </cell>
          <cell r="E902" t="str">
            <v>Escavação fund., bueiro ou dreno c/expl. até 2 m</v>
          </cell>
          <cell r="F902" t="str">
            <v>m³</v>
          </cell>
        </row>
        <row r="903">
          <cell r="B903" t="str">
            <v>11.1.21</v>
          </cell>
          <cell r="D903" t="str">
            <v>32.02.01.04</v>
          </cell>
          <cell r="E903" t="str">
            <v>Acresc. p/escav. ensec.c/explos. c/ 1,5m além 3m</v>
          </cell>
          <cell r="F903" t="str">
            <v>m³</v>
          </cell>
        </row>
        <row r="904">
          <cell r="B904" t="str">
            <v>11.1.22</v>
          </cell>
          <cell r="D904" t="str">
            <v>32.02.02</v>
          </cell>
          <cell r="E904" t="str">
            <v>Compactação manual com reaterro solo local</v>
          </cell>
          <cell r="F904" t="str">
            <v>m³</v>
          </cell>
        </row>
        <row r="905">
          <cell r="B905" t="str">
            <v>11.1.23</v>
          </cell>
          <cell r="D905" t="str">
            <v>32.02.03</v>
          </cell>
          <cell r="E905" t="str">
            <v>Forma plana para concreto comum</v>
          </cell>
          <cell r="F905" t="str">
            <v>m²</v>
          </cell>
        </row>
        <row r="906">
          <cell r="B906" t="str">
            <v>11.1.24</v>
          </cell>
          <cell r="D906" t="str">
            <v>32.02.04</v>
          </cell>
          <cell r="E906" t="str">
            <v>Forma plana para concreto aparente</v>
          </cell>
          <cell r="F906" t="str">
            <v>m²</v>
          </cell>
        </row>
        <row r="907">
          <cell r="B907" t="str">
            <v>11.1.25</v>
          </cell>
          <cell r="D907" t="str">
            <v>32.02.05</v>
          </cell>
          <cell r="E907" t="str">
            <v>Forma curva para concreto comum</v>
          </cell>
          <cell r="F907" t="str">
            <v>m²</v>
          </cell>
        </row>
        <row r="908">
          <cell r="B908" t="str">
            <v>11.1.26</v>
          </cell>
          <cell r="D908" t="str">
            <v>32.02.06</v>
          </cell>
          <cell r="E908" t="str">
            <v>Forma curva para concreto aparente</v>
          </cell>
          <cell r="F908" t="str">
            <v>m²</v>
          </cell>
        </row>
        <row r="909">
          <cell r="B909" t="str">
            <v>11.1.27</v>
          </cell>
          <cell r="D909" t="str">
            <v>32.02.07</v>
          </cell>
          <cell r="E909" t="str">
            <v>Aço CA-25</v>
          </cell>
          <cell r="F909" t="str">
            <v>kg</v>
          </cell>
        </row>
        <row r="910">
          <cell r="B910" t="str">
            <v>11.1.28</v>
          </cell>
          <cell r="D910" t="str">
            <v>32.02.08</v>
          </cell>
          <cell r="E910" t="str">
            <v>Aço CA-50</v>
          </cell>
          <cell r="F910" t="str">
            <v>kg</v>
          </cell>
        </row>
        <row r="911">
          <cell r="B911" t="str">
            <v>11.1.29</v>
          </cell>
          <cell r="D911" t="str">
            <v>32.02.09</v>
          </cell>
          <cell r="E911" t="str">
            <v>Aço CA-60</v>
          </cell>
          <cell r="F911" t="str">
            <v>kg</v>
          </cell>
        </row>
        <row r="912">
          <cell r="B912" t="str">
            <v>11.1.30</v>
          </cell>
          <cell r="D912" t="str">
            <v>32.02.10</v>
          </cell>
          <cell r="E912" t="str">
            <v>Concreto Fck 10 MPa</v>
          </cell>
          <cell r="F912" t="str">
            <v>m³</v>
          </cell>
        </row>
        <row r="913">
          <cell r="B913" t="str">
            <v>11.1.31</v>
          </cell>
          <cell r="D913" t="str">
            <v>32.02.10.01</v>
          </cell>
          <cell r="E913" t="str">
            <v>Concreto Fck 12 MPa</v>
          </cell>
          <cell r="F913" t="str">
            <v>m³</v>
          </cell>
        </row>
        <row r="914">
          <cell r="B914" t="str">
            <v>11.1.32</v>
          </cell>
          <cell r="D914" t="str">
            <v>32.02.11</v>
          </cell>
          <cell r="E914" t="str">
            <v>Concreto Fck 15 MPa</v>
          </cell>
          <cell r="F914" t="str">
            <v>m³</v>
          </cell>
        </row>
        <row r="915">
          <cell r="B915" t="str">
            <v>11.1.33</v>
          </cell>
          <cell r="D915" t="str">
            <v>32.02.11.01</v>
          </cell>
          <cell r="E915" t="str">
            <v>Concreto Fck 16 MPa</v>
          </cell>
          <cell r="F915" t="str">
            <v>m³</v>
          </cell>
        </row>
        <row r="916">
          <cell r="B916" t="str">
            <v>11.1.34</v>
          </cell>
          <cell r="D916" t="str">
            <v>32.02.12</v>
          </cell>
          <cell r="E916" t="str">
            <v>Concreto Fck 18 MPa</v>
          </cell>
          <cell r="F916" t="str">
            <v>m³</v>
          </cell>
        </row>
        <row r="917">
          <cell r="B917" t="str">
            <v>11.1.35</v>
          </cell>
          <cell r="D917" t="str">
            <v>32.02.13</v>
          </cell>
          <cell r="E917" t="str">
            <v>Concreto Fck 20 MPa</v>
          </cell>
          <cell r="F917" t="str">
            <v>m³</v>
          </cell>
        </row>
        <row r="918">
          <cell r="B918" t="str">
            <v>11.1.36</v>
          </cell>
          <cell r="D918" t="str">
            <v>32.02.14</v>
          </cell>
          <cell r="E918" t="str">
            <v>Concreto Fck 25 MPa</v>
          </cell>
          <cell r="F918" t="str">
            <v>m³</v>
          </cell>
        </row>
        <row r="919">
          <cell r="B919" t="str">
            <v>11.1.37</v>
          </cell>
          <cell r="D919" t="str">
            <v>32.02.16</v>
          </cell>
          <cell r="E919" t="str">
            <v>Concreto Fck 30 MPa</v>
          </cell>
          <cell r="F919" t="str">
            <v>m³</v>
          </cell>
        </row>
        <row r="920">
          <cell r="B920" t="str">
            <v>11.1.38</v>
          </cell>
          <cell r="D920" t="str">
            <v>32.02.16.01</v>
          </cell>
          <cell r="E920" t="str">
            <v>Concreto Fck 35 Mpa</v>
          </cell>
          <cell r="F920" t="str">
            <v>m³</v>
          </cell>
        </row>
        <row r="921">
          <cell r="B921" t="str">
            <v>11.1.39</v>
          </cell>
          <cell r="D921" t="str">
            <v>32.02.16.02</v>
          </cell>
          <cell r="E921" t="str">
            <v>Concreto Fck 40 MPa</v>
          </cell>
          <cell r="F921" t="str">
            <v>m³</v>
          </cell>
        </row>
        <row r="922">
          <cell r="B922" t="str">
            <v>11.1.40</v>
          </cell>
          <cell r="D922" t="str">
            <v>32.02.17</v>
          </cell>
          <cell r="E922" t="str">
            <v>Concreto Ciclópico</v>
          </cell>
          <cell r="F922" t="str">
            <v>m³</v>
          </cell>
        </row>
        <row r="923">
          <cell r="B923" t="str">
            <v>11.1.41</v>
          </cell>
          <cell r="D923" t="str">
            <v>32.02.18</v>
          </cell>
          <cell r="E923" t="str">
            <v>Bombeamento p/conc. qualquer resist.</v>
          </cell>
          <cell r="F923" t="str">
            <v>m³</v>
          </cell>
        </row>
        <row r="924">
          <cell r="B924" t="str">
            <v>11.1.42</v>
          </cell>
          <cell r="D924" t="str">
            <v>32.02.19</v>
          </cell>
          <cell r="E924" t="str">
            <v>Enrocamento pedra arrumada</v>
          </cell>
          <cell r="F924" t="str">
            <v>m³</v>
          </cell>
        </row>
        <row r="925">
          <cell r="B925" t="str">
            <v>11.1.43</v>
          </cell>
          <cell r="D925" t="str">
            <v>32.02.20</v>
          </cell>
          <cell r="E925" t="str">
            <v>Enrocamento pedra arrumada e rejuntada</v>
          </cell>
          <cell r="F925" t="str">
            <v>m³</v>
          </cell>
        </row>
        <row r="926">
          <cell r="B926" t="str">
            <v>11.1.44</v>
          </cell>
          <cell r="D926" t="str">
            <v>32.02.21</v>
          </cell>
          <cell r="E926" t="str">
            <v>Enrrocamento pedra jogada</v>
          </cell>
          <cell r="F926" t="str">
            <v>m³</v>
          </cell>
        </row>
        <row r="927">
          <cell r="B927" t="str">
            <v>11.1.45</v>
          </cell>
          <cell r="D927" t="str">
            <v>32.02.22</v>
          </cell>
          <cell r="E927" t="str">
            <v xml:space="preserve">Tubo concreto D=0,40m CA-1 - fornec. </v>
          </cell>
          <cell r="F927" t="str">
            <v>m</v>
          </cell>
        </row>
        <row r="928">
          <cell r="B928" t="str">
            <v>11.1.46</v>
          </cell>
          <cell r="D928" t="str">
            <v>32.02.23</v>
          </cell>
          <cell r="E928" t="str">
            <v>Tubo concreto D=0,40m CA-2 - fornec.</v>
          </cell>
          <cell r="F928" t="str">
            <v>m</v>
          </cell>
        </row>
        <row r="929">
          <cell r="B929" t="str">
            <v>11.1.47</v>
          </cell>
          <cell r="D929" t="str">
            <v>32.02.26</v>
          </cell>
          <cell r="E929" t="str">
            <v xml:space="preserve">Tubo concreto D=0,50m CA-3 - fornec. </v>
          </cell>
          <cell r="F929" t="str">
            <v>m</v>
          </cell>
        </row>
        <row r="930">
          <cell r="B930" t="str">
            <v>11.1.48</v>
          </cell>
          <cell r="D930" t="str">
            <v>32.02.28</v>
          </cell>
          <cell r="E930" t="str">
            <v>Tubo concreto D=0,60m CA-1 - fornec.</v>
          </cell>
          <cell r="F930" t="str">
            <v>m</v>
          </cell>
        </row>
        <row r="931">
          <cell r="B931" t="str">
            <v>11.1.49</v>
          </cell>
          <cell r="D931" t="str">
            <v>32.02.29</v>
          </cell>
          <cell r="E931" t="str">
            <v xml:space="preserve">Tubo concreto D=0,60m CA-2 - fornec. </v>
          </cell>
          <cell r="F931" t="str">
            <v>m</v>
          </cell>
        </row>
        <row r="932">
          <cell r="B932" t="str">
            <v>11.1.50</v>
          </cell>
          <cell r="D932" t="str">
            <v>32.02.30</v>
          </cell>
          <cell r="E932" t="str">
            <v>Tubo concreto D=0,60m CA-3 - fornec.</v>
          </cell>
          <cell r="F932" t="str">
            <v>m</v>
          </cell>
        </row>
        <row r="933">
          <cell r="B933" t="str">
            <v>11.1.51</v>
          </cell>
          <cell r="D933" t="str">
            <v>32.02.31</v>
          </cell>
          <cell r="E933" t="str">
            <v>Tubo concreto D=0,60m CA-4 - fornec.</v>
          </cell>
          <cell r="F933" t="str">
            <v>m</v>
          </cell>
        </row>
        <row r="934">
          <cell r="B934" t="str">
            <v>11.1.52</v>
          </cell>
          <cell r="D934" t="str">
            <v>32.02.32</v>
          </cell>
          <cell r="E934" t="str">
            <v>Tubo concreto D=0,80m CA-1 - fornec.</v>
          </cell>
          <cell r="F934" t="str">
            <v>m</v>
          </cell>
        </row>
        <row r="935">
          <cell r="B935" t="str">
            <v>11.1.53</v>
          </cell>
          <cell r="D935" t="str">
            <v>32.02.33</v>
          </cell>
          <cell r="E935" t="str">
            <v>Tubo concreto D=0,80m CA-2 - fornec.</v>
          </cell>
          <cell r="F935" t="str">
            <v>m</v>
          </cell>
        </row>
        <row r="936">
          <cell r="B936" t="str">
            <v>11.1.54</v>
          </cell>
          <cell r="D936" t="str">
            <v>32.02.34</v>
          </cell>
          <cell r="E936" t="str">
            <v>Tubo concreto D=0,80m CA-3 - fornec.</v>
          </cell>
          <cell r="F936" t="str">
            <v>m</v>
          </cell>
        </row>
        <row r="937">
          <cell r="B937" t="str">
            <v>11.1.55</v>
          </cell>
          <cell r="D937" t="str">
            <v>32.02.35</v>
          </cell>
          <cell r="E937" t="str">
            <v xml:space="preserve">Tubo concreto D=0,80m CA-4 - fornceimento </v>
          </cell>
          <cell r="F937" t="str">
            <v>m</v>
          </cell>
        </row>
        <row r="938">
          <cell r="B938" t="str">
            <v>11.1.56</v>
          </cell>
          <cell r="D938" t="str">
            <v>32.02.36</v>
          </cell>
          <cell r="E938" t="str">
            <v xml:space="preserve">Tubo concreto D=1,00m CA-1 - fornec. </v>
          </cell>
          <cell r="F938" t="str">
            <v>m</v>
          </cell>
        </row>
        <row r="939">
          <cell r="B939" t="str">
            <v>11.1.57</v>
          </cell>
          <cell r="D939" t="str">
            <v>32.02.40</v>
          </cell>
          <cell r="E939" t="str">
            <v xml:space="preserve">Tubo concreto D=1,20m CA-1 - fornec. </v>
          </cell>
          <cell r="F939" t="str">
            <v>m</v>
          </cell>
        </row>
        <row r="940">
          <cell r="B940" t="str">
            <v>11.1.58</v>
          </cell>
          <cell r="D940" t="str">
            <v>32.02.44</v>
          </cell>
          <cell r="E940" t="str">
            <v xml:space="preserve">Tubo concreto D=1,50m CA-1 - fornec. </v>
          </cell>
          <cell r="F940" t="str">
            <v>m</v>
          </cell>
        </row>
        <row r="941">
          <cell r="B941" t="str">
            <v>11.1.59</v>
          </cell>
          <cell r="D941" t="str">
            <v>32.02.48</v>
          </cell>
          <cell r="E941" t="str">
            <v>Tubo concreto D=0,40m assentamento</v>
          </cell>
          <cell r="F941" t="str">
            <v>m</v>
          </cell>
        </row>
        <row r="942">
          <cell r="B942" t="str">
            <v>11.1.60</v>
          </cell>
          <cell r="D942" t="str">
            <v>32.02.49</v>
          </cell>
          <cell r="E942" t="str">
            <v>Tubo de concreto D=0,50m assentamento</v>
          </cell>
          <cell r="F942" t="str">
            <v>m</v>
          </cell>
        </row>
        <row r="943">
          <cell r="B943" t="str">
            <v>11.1.61</v>
          </cell>
          <cell r="D943" t="str">
            <v>32.02.50</v>
          </cell>
          <cell r="E943" t="str">
            <v>Tubo concreto D=0,60m assentamento</v>
          </cell>
          <cell r="F943" t="str">
            <v>m</v>
          </cell>
        </row>
        <row r="944">
          <cell r="B944" t="str">
            <v>11.1.62</v>
          </cell>
          <cell r="D944" t="str">
            <v>32.02.51</v>
          </cell>
          <cell r="E944" t="str">
            <v xml:space="preserve">Tubo concreto D=0,80m assentamento </v>
          </cell>
          <cell r="F944" t="str">
            <v>m</v>
          </cell>
        </row>
        <row r="945">
          <cell r="B945" t="str">
            <v>11.1.63</v>
          </cell>
          <cell r="D945" t="str">
            <v>32.02.52</v>
          </cell>
          <cell r="E945" t="str">
            <v>Tubo concreto D=1,00m assentamento</v>
          </cell>
          <cell r="F945" t="str">
            <v>m</v>
          </cell>
        </row>
        <row r="946">
          <cell r="B946" t="str">
            <v>11.1.64</v>
          </cell>
          <cell r="D946" t="str">
            <v>32.02.53</v>
          </cell>
          <cell r="E946" t="str">
            <v>Tubo concreto D=1,20m assentamento</v>
          </cell>
          <cell r="F946" t="str">
            <v>m</v>
          </cell>
        </row>
        <row r="947">
          <cell r="B947" t="str">
            <v>11.1.65</v>
          </cell>
          <cell r="D947" t="str">
            <v>32.02.54</v>
          </cell>
          <cell r="E947" t="str">
            <v>Tubo concreto D=1,50m assentamento</v>
          </cell>
          <cell r="F947" t="str">
            <v>m</v>
          </cell>
        </row>
        <row r="948">
          <cell r="B948" t="str">
            <v>11.1.66</v>
          </cell>
          <cell r="D948" t="str">
            <v>32.02.55</v>
          </cell>
          <cell r="E948" t="str">
            <v>Gabião tipo caixa 50cm - tela galv.</v>
          </cell>
          <cell r="F948" t="str">
            <v>m³</v>
          </cell>
        </row>
        <row r="949">
          <cell r="B949" t="str">
            <v>11.1.67</v>
          </cell>
          <cell r="D949" t="str">
            <v>32.02.56.01</v>
          </cell>
          <cell r="E949" t="str">
            <v>Gabião tipo colchão e= 17cm - tela galv.</v>
          </cell>
          <cell r="F949" t="str">
            <v>m²</v>
          </cell>
        </row>
        <row r="950">
          <cell r="B950" t="str">
            <v>11.1.68</v>
          </cell>
          <cell r="D950" t="str">
            <v>32.02.57.01</v>
          </cell>
          <cell r="E950" t="str">
            <v>Gabião tipo colchão e= 23cm - tela galv.</v>
          </cell>
          <cell r="F950" t="str">
            <v>m²</v>
          </cell>
        </row>
        <row r="951">
          <cell r="B951" t="str">
            <v>11.1.69</v>
          </cell>
          <cell r="D951" t="str">
            <v>32.02.58.01</v>
          </cell>
          <cell r="E951" t="str">
            <v xml:space="preserve">Gabião tipo colchão espessura 30cm - tela galv. </v>
          </cell>
          <cell r="F951" t="str">
            <v>m²</v>
          </cell>
        </row>
        <row r="952">
          <cell r="B952" t="str">
            <v>11.1.70</v>
          </cell>
          <cell r="D952" t="str">
            <v>32.02.59.01</v>
          </cell>
          <cell r="E952" t="str">
            <v xml:space="preserve">Gabião tipo colchão e= 17cm - tela pvc </v>
          </cell>
          <cell r="F952" t="str">
            <v>m²</v>
          </cell>
        </row>
        <row r="953">
          <cell r="B953" t="str">
            <v>11.1.71</v>
          </cell>
          <cell r="D953" t="str">
            <v>32.02.60.01</v>
          </cell>
          <cell r="E953" t="str">
            <v>Gabião tipo colchão espessura 23cm - tela pvc</v>
          </cell>
          <cell r="F953" t="str">
            <v>m²</v>
          </cell>
        </row>
        <row r="954">
          <cell r="B954" t="str">
            <v>11.1.72</v>
          </cell>
          <cell r="D954" t="str">
            <v>32.02.61.01</v>
          </cell>
          <cell r="E954" t="str">
            <v>Gabião tipo colchão espessura 30cm - tela pvc</v>
          </cell>
          <cell r="F954" t="str">
            <v>m²</v>
          </cell>
        </row>
        <row r="955">
          <cell r="B955" t="str">
            <v>11.1.73</v>
          </cell>
          <cell r="D955" t="str">
            <v>32.02.62</v>
          </cell>
          <cell r="E955" t="str">
            <v>Gabião tipo saco - tela galv.</v>
          </cell>
          <cell r="F955" t="str">
            <v>m³</v>
          </cell>
        </row>
        <row r="956">
          <cell r="B956" t="str">
            <v>11.1.74</v>
          </cell>
          <cell r="D956" t="str">
            <v>32.02.63</v>
          </cell>
          <cell r="E956" t="str">
            <v>Camada filtrante pedra britada</v>
          </cell>
          <cell r="F956" t="str">
            <v>m³</v>
          </cell>
        </row>
        <row r="957">
          <cell r="B957" t="str">
            <v>11.1.75</v>
          </cell>
          <cell r="D957" t="str">
            <v>32.02.66</v>
          </cell>
          <cell r="E957" t="str">
            <v>Canaleta concreto 40 cm</v>
          </cell>
          <cell r="F957" t="str">
            <v>m</v>
          </cell>
        </row>
        <row r="958">
          <cell r="B958" t="str">
            <v>11.1.76</v>
          </cell>
          <cell r="D958" t="str">
            <v>32.02.67</v>
          </cell>
          <cell r="E958" t="str">
            <v>Canaleta concreto 60 cm</v>
          </cell>
          <cell r="F958" t="str">
            <v>m</v>
          </cell>
        </row>
        <row r="959">
          <cell r="B959" t="str">
            <v>11.1.77</v>
          </cell>
          <cell r="D959" t="str">
            <v>32.02.68</v>
          </cell>
          <cell r="E959" t="str">
            <v>Canaleta concreto 80 cm</v>
          </cell>
          <cell r="F959" t="str">
            <v>m</v>
          </cell>
        </row>
        <row r="960">
          <cell r="B960" t="str">
            <v>11.1.78</v>
          </cell>
          <cell r="D960" t="str">
            <v>32.02.69</v>
          </cell>
          <cell r="E960" t="str">
            <v>Tubo pvc perfurado ou não D=0,050m</v>
          </cell>
          <cell r="F960" t="str">
            <v>m</v>
          </cell>
        </row>
        <row r="961">
          <cell r="B961" t="str">
            <v>11.1.79</v>
          </cell>
          <cell r="D961" t="str">
            <v>32.02.71</v>
          </cell>
          <cell r="E961" t="str">
            <v>Tubo pvc perfurado ou não D=0,10m</v>
          </cell>
          <cell r="F961" t="str">
            <v>m</v>
          </cell>
        </row>
        <row r="962">
          <cell r="B962" t="str">
            <v>11.1.80</v>
          </cell>
          <cell r="D962" t="str">
            <v>32.02.72</v>
          </cell>
          <cell r="E962" t="str">
            <v>Tubo pvc perfurado ou não D=0,15m</v>
          </cell>
          <cell r="F962" t="str">
            <v>m</v>
          </cell>
        </row>
        <row r="963">
          <cell r="B963" t="str">
            <v>11.1.81</v>
          </cell>
          <cell r="D963" t="str">
            <v>32.02.73</v>
          </cell>
          <cell r="E963" t="str">
            <v xml:space="preserve">Manta geotêxtil não tecida </v>
          </cell>
          <cell r="F963" t="str">
            <v>kg</v>
          </cell>
        </row>
        <row r="964">
          <cell r="B964" t="str">
            <v>11.1.82</v>
          </cell>
          <cell r="D964" t="str">
            <v>32.02.74</v>
          </cell>
          <cell r="E964" t="str">
            <v xml:space="preserve">Manta geotêxtil tecida </v>
          </cell>
          <cell r="F964" t="str">
            <v>kg</v>
          </cell>
        </row>
        <row r="965">
          <cell r="B965" t="str">
            <v>11.1.83</v>
          </cell>
          <cell r="D965" t="str">
            <v>32.02.75</v>
          </cell>
          <cell r="E965" t="str">
            <v>Enchimento de vala com areia lavada</v>
          </cell>
          <cell r="F965" t="str">
            <v>m³</v>
          </cell>
        </row>
        <row r="966">
          <cell r="B966" t="str">
            <v>11.1.84</v>
          </cell>
          <cell r="D966" t="str">
            <v>32.02.76</v>
          </cell>
          <cell r="E966" t="str">
            <v>Enchimento de vala com pedra britada 3 e 4</v>
          </cell>
          <cell r="F966" t="str">
            <v>m³</v>
          </cell>
        </row>
        <row r="967">
          <cell r="B967" t="str">
            <v>11.1.85</v>
          </cell>
          <cell r="D967" t="str">
            <v>32.02.77</v>
          </cell>
          <cell r="E967" t="str">
            <v>Enchimento de vala com pedra rachão</v>
          </cell>
          <cell r="F967" t="str">
            <v>m³</v>
          </cell>
        </row>
        <row r="968">
          <cell r="B968" t="str">
            <v>11.1.86</v>
          </cell>
          <cell r="D968" t="str">
            <v>32.02.79</v>
          </cell>
          <cell r="E968" t="str">
            <v>Retaludamento mecânico 1ª/2ª cat.</v>
          </cell>
          <cell r="F968" t="str">
            <v>m³</v>
          </cell>
        </row>
        <row r="969">
          <cell r="B969" t="str">
            <v>11.1.87</v>
          </cell>
          <cell r="D969" t="str">
            <v>32.02.80.01</v>
          </cell>
          <cell r="E969" t="str">
            <v>Tubo aço corr.galv.met.não destrutivo</v>
          </cell>
          <cell r="F969" t="str">
            <v>kg</v>
          </cell>
        </row>
        <row r="970">
          <cell r="B970" t="str">
            <v>11.1.88</v>
          </cell>
          <cell r="D970" t="str">
            <v>32.02.80.02</v>
          </cell>
          <cell r="E970" t="str">
            <v>Tubo aço corr.epoxy met.não destrutivo</v>
          </cell>
          <cell r="F970" t="str">
            <v>kg</v>
          </cell>
        </row>
        <row r="971">
          <cell r="B971" t="str">
            <v>11.1.89</v>
          </cell>
          <cell r="D971" t="str">
            <v>32.02.80.03</v>
          </cell>
          <cell r="E971" t="str">
            <v>Tubo aço corr.galv.met. destrutivo</v>
          </cell>
          <cell r="F971" t="str">
            <v>kg</v>
          </cell>
        </row>
        <row r="972">
          <cell r="B972" t="str">
            <v>11.1.90</v>
          </cell>
          <cell r="D972" t="str">
            <v>32.02.80.04</v>
          </cell>
          <cell r="E972" t="str">
            <v>Tubo aço corr.epoxy met. destrutivo</v>
          </cell>
          <cell r="F972" t="str">
            <v>kg</v>
          </cell>
        </row>
        <row r="973">
          <cell r="B973" t="str">
            <v>11.1.91</v>
          </cell>
          <cell r="D973" t="str">
            <v>32.03.01</v>
          </cell>
          <cell r="E973" t="str">
            <v xml:space="preserve">Tacha c/elem refl. vidro esp.lap. monod. </v>
          </cell>
          <cell r="F973" t="str">
            <v>un</v>
          </cell>
        </row>
        <row r="974">
          <cell r="B974" t="str">
            <v>11.1.92</v>
          </cell>
          <cell r="D974" t="str">
            <v>32.03.02</v>
          </cell>
          <cell r="E974" t="str">
            <v xml:space="preserve">Tacha c/elem refl. vidro esp.lap.bidir. </v>
          </cell>
          <cell r="F974" t="str">
            <v>un</v>
          </cell>
        </row>
        <row r="975">
          <cell r="B975" t="str">
            <v>11.1.93</v>
          </cell>
          <cell r="D975" t="str">
            <v>32.03.03</v>
          </cell>
          <cell r="E975" t="str">
            <v xml:space="preserve">Tachão c/elem refl vidro esp.lap.monod. </v>
          </cell>
          <cell r="F975" t="str">
            <v>un</v>
          </cell>
        </row>
        <row r="976">
          <cell r="B976" t="str">
            <v>11.1.94</v>
          </cell>
          <cell r="D976" t="str">
            <v>32.03.04</v>
          </cell>
          <cell r="E976" t="str">
            <v>Tachão c/elem refl. vidro esp.lap bidirec.</v>
          </cell>
          <cell r="F976" t="str">
            <v>un</v>
          </cell>
        </row>
        <row r="977">
          <cell r="B977" t="str">
            <v>11.1.95</v>
          </cell>
          <cell r="D977" t="str">
            <v>32.03.04.01</v>
          </cell>
          <cell r="E977" t="str">
            <v xml:space="preserve">Tachão mini refl. vidro esp.lap.monod. </v>
          </cell>
          <cell r="F977" t="str">
            <v>un</v>
          </cell>
        </row>
        <row r="978">
          <cell r="B978" t="str">
            <v>11.1.96</v>
          </cell>
          <cell r="D978" t="str">
            <v>32.03.04.02</v>
          </cell>
          <cell r="E978" t="str">
            <v xml:space="preserve">Tachão mini refl. vidro esp.lap.bid </v>
          </cell>
          <cell r="F978" t="str">
            <v>un</v>
          </cell>
        </row>
        <row r="979">
          <cell r="B979" t="str">
            <v>11.1.97</v>
          </cell>
          <cell r="D979" t="str">
            <v>32.03.04.03</v>
          </cell>
          <cell r="E979" t="str">
            <v>Tacha c/elem refl de plastico monod.</v>
          </cell>
          <cell r="F979" t="str">
            <v>un</v>
          </cell>
        </row>
        <row r="980">
          <cell r="B980" t="str">
            <v>11.1.98</v>
          </cell>
          <cell r="D980" t="str">
            <v>32.03.04.04</v>
          </cell>
          <cell r="E980" t="str">
            <v xml:space="preserve">Tacha c/elem refl de plastico bidirec. </v>
          </cell>
          <cell r="F980" t="str">
            <v>un</v>
          </cell>
        </row>
        <row r="981">
          <cell r="B981" t="str">
            <v>11.1.99</v>
          </cell>
          <cell r="D981" t="str">
            <v>32.03.04.06</v>
          </cell>
          <cell r="E981" t="str">
            <v xml:space="preserve">Tacha c/elem refl prism. bidirec. </v>
          </cell>
          <cell r="F981" t="str">
            <v>un</v>
          </cell>
        </row>
        <row r="982">
          <cell r="B982" t="str">
            <v>11.1.100</v>
          </cell>
          <cell r="D982" t="str">
            <v>32.03.05</v>
          </cell>
          <cell r="E982" t="str">
            <v>Sinaliz. horiz. acril.base de água m²</v>
          </cell>
          <cell r="F982" t="str">
            <v>m²</v>
          </cell>
        </row>
        <row r="983">
          <cell r="B983" t="str">
            <v>11.1.101</v>
          </cell>
          <cell r="D983" t="str">
            <v>32.03.06</v>
          </cell>
          <cell r="E983" t="str">
            <v>Sinaliz. horiz. acril. base água c/visibead m²</v>
          </cell>
          <cell r="F983" t="str">
            <v>m²</v>
          </cell>
        </row>
        <row r="984">
          <cell r="B984" t="str">
            <v>11.1.102</v>
          </cell>
          <cell r="D984" t="str">
            <v>32.03.07</v>
          </cell>
          <cell r="E984" t="str">
            <v>Renovação tinta res. acríl./vinílica</v>
          </cell>
          <cell r="F984" t="str">
            <v>m²</v>
          </cell>
        </row>
        <row r="985">
          <cell r="B985" t="str">
            <v>11.1.103</v>
          </cell>
          <cell r="D985" t="str">
            <v>32.03.08</v>
          </cell>
          <cell r="E985" t="str">
            <v>Renovação mat.termopl.aspersão</v>
          </cell>
          <cell r="F985" t="str">
            <v>m²</v>
          </cell>
        </row>
        <row r="986">
          <cell r="B986" t="str">
            <v>11.1.104</v>
          </cell>
          <cell r="D986" t="str">
            <v>32.03.09</v>
          </cell>
          <cell r="E986" t="str">
            <v>Renovação mat.termopl.extrusão</v>
          </cell>
          <cell r="F986" t="str">
            <v>m²</v>
          </cell>
        </row>
        <row r="987">
          <cell r="B987" t="str">
            <v>11.1.105</v>
          </cell>
          <cell r="D987" t="str">
            <v>32.03.10</v>
          </cell>
          <cell r="E987" t="str">
            <v>Renovação tinta res. alqd.borracha clorada</v>
          </cell>
          <cell r="F987" t="str">
            <v>m²</v>
          </cell>
        </row>
        <row r="988">
          <cell r="B988" t="str">
            <v>11.1.106</v>
          </cell>
          <cell r="D988" t="str">
            <v>32.04.02</v>
          </cell>
          <cell r="E988" t="str">
            <v xml:space="preserve">Destocamento árv. com perímetro maior que 78cm </v>
          </cell>
          <cell r="F988" t="str">
            <v>un</v>
          </cell>
        </row>
        <row r="989">
          <cell r="B989" t="str">
            <v>11.1.107</v>
          </cell>
          <cell r="D989" t="str">
            <v>32.04.03</v>
          </cell>
          <cell r="E989" t="str">
            <v>Limp. terreno c/ dest.arv.perímetro&lt;= 78cm</v>
          </cell>
          <cell r="F989" t="str">
            <v>m²</v>
          </cell>
        </row>
        <row r="990">
          <cell r="B990" t="str">
            <v>11.1.108</v>
          </cell>
          <cell r="D990" t="str">
            <v>32.04.04</v>
          </cell>
          <cell r="E990" t="str">
            <v>Limp. terreno s/destocamento de árvores</v>
          </cell>
          <cell r="F990" t="str">
            <v>m²</v>
          </cell>
        </row>
        <row r="991">
          <cell r="B991" t="str">
            <v>11.1.109</v>
          </cell>
          <cell r="D991" t="str">
            <v>32.05.01</v>
          </cell>
          <cell r="E991" t="str">
            <v>Escavação 1/2ª cat. trator + pá carreg.</v>
          </cell>
          <cell r="F991" t="str">
            <v>m³</v>
          </cell>
        </row>
        <row r="992">
          <cell r="B992" t="str">
            <v>11.1.110</v>
          </cell>
          <cell r="D992" t="str">
            <v>32.05.02</v>
          </cell>
          <cell r="E992" t="str">
            <v>Escavação 1/2ª cat. c/ motoscraper</v>
          </cell>
          <cell r="F992" t="str">
            <v>m³</v>
          </cell>
        </row>
        <row r="993">
          <cell r="B993" t="str">
            <v>11.1.111</v>
          </cell>
          <cell r="D993" t="str">
            <v>32.05.03</v>
          </cell>
          <cell r="E993" t="str">
            <v>Escavação 1/2ª cat. c/ escav. hidraúlica</v>
          </cell>
          <cell r="F993" t="str">
            <v>m³</v>
          </cell>
        </row>
        <row r="994">
          <cell r="B994" t="str">
            <v>11.1.112</v>
          </cell>
          <cell r="D994" t="str">
            <v>32.05.04</v>
          </cell>
          <cell r="E994" t="str">
            <v>Escavação e carga material 2ª cat. c/ripper</v>
          </cell>
          <cell r="F994" t="str">
            <v>m³</v>
          </cell>
        </row>
        <row r="995">
          <cell r="B995" t="str">
            <v>11.1.113</v>
          </cell>
          <cell r="D995" t="str">
            <v>32.05.05</v>
          </cell>
          <cell r="E995" t="str">
            <v>Escavação carga material 2ª cat. com explosivo</v>
          </cell>
          <cell r="F995" t="str">
            <v>m³</v>
          </cell>
        </row>
        <row r="996">
          <cell r="B996" t="str">
            <v>11.1.114</v>
          </cell>
          <cell r="D996" t="str">
            <v>32.05.06</v>
          </cell>
          <cell r="E996" t="str">
            <v xml:space="preserve">Escavação e carga material de 3ª cat. </v>
          </cell>
          <cell r="F996" t="str">
            <v>m³</v>
          </cell>
        </row>
        <row r="997">
          <cell r="B997" t="str">
            <v>11.1.115</v>
          </cell>
          <cell r="D997" t="str">
            <v>32.06.01</v>
          </cell>
          <cell r="E997" t="str">
            <v xml:space="preserve">Compactação de aterro maior/igual 95%PS </v>
          </cell>
          <cell r="F997" t="str">
            <v>m³</v>
          </cell>
        </row>
        <row r="998">
          <cell r="B998" t="str">
            <v>11.1.116</v>
          </cell>
          <cell r="D998" t="str">
            <v>32.07.01</v>
          </cell>
          <cell r="E998" t="str">
            <v xml:space="preserve">Transporte de 1ª/2ª categoria até 1 km </v>
          </cell>
          <cell r="F998" t="str">
            <v>m³xkm</v>
          </cell>
        </row>
        <row r="999">
          <cell r="B999" t="str">
            <v>11.1.117</v>
          </cell>
          <cell r="D999" t="str">
            <v>32.07.02</v>
          </cell>
          <cell r="E999" t="str">
            <v xml:space="preserve">Transporte de 1ª/2ª categoria até 2 km </v>
          </cell>
          <cell r="F999" t="str">
            <v>m³xkm</v>
          </cell>
        </row>
        <row r="1000">
          <cell r="B1000" t="str">
            <v>11.1.118</v>
          </cell>
          <cell r="D1000" t="str">
            <v>32.07.03</v>
          </cell>
          <cell r="E1000" t="str">
            <v xml:space="preserve">Transporte de 1ª/2ª categoria até 5 km </v>
          </cell>
          <cell r="F1000" t="str">
            <v>m³xkm</v>
          </cell>
        </row>
        <row r="1001">
          <cell r="B1001" t="str">
            <v>11.1.119</v>
          </cell>
          <cell r="D1001" t="str">
            <v>32.07.04</v>
          </cell>
          <cell r="E1001" t="str">
            <v xml:space="preserve">Transporte de 1ª/2ª categoria até 10 km </v>
          </cell>
          <cell r="F1001" t="str">
            <v>m³xkm</v>
          </cell>
        </row>
        <row r="1002">
          <cell r="B1002" t="str">
            <v>11.1.120</v>
          </cell>
          <cell r="D1002" t="str">
            <v>32.07.05</v>
          </cell>
          <cell r="E1002" t="str">
            <v xml:space="preserve">Transporte de 1ª/2ª categoria até 15 km </v>
          </cell>
          <cell r="F1002" t="str">
            <v>m³xkm</v>
          </cell>
        </row>
        <row r="1003">
          <cell r="B1003" t="str">
            <v>11.1.121</v>
          </cell>
          <cell r="D1003" t="str">
            <v>32.07.06</v>
          </cell>
          <cell r="E1003" t="str">
            <v xml:space="preserve">Transporte de 1ª/2ª categoria alem 15 km </v>
          </cell>
          <cell r="F1003" t="str">
            <v>m³xkm</v>
          </cell>
        </row>
        <row r="1004">
          <cell r="B1004" t="str">
            <v>11.1.122</v>
          </cell>
          <cell r="D1004" t="str">
            <v>32.07.11</v>
          </cell>
          <cell r="E1004" t="str">
            <v xml:space="preserve">Transporte de solo cimento ate 5 km </v>
          </cell>
          <cell r="F1004" t="str">
            <v>m³xkm</v>
          </cell>
        </row>
        <row r="1005">
          <cell r="B1005" t="str">
            <v>11.1.123</v>
          </cell>
          <cell r="D1005" t="str">
            <v>32.08.01</v>
          </cell>
          <cell r="E1005" t="str">
            <v xml:space="preserve">Sub-base ou base solo cim 7% - Pulv. </v>
          </cell>
          <cell r="F1005" t="str">
            <v>m³</v>
          </cell>
        </row>
        <row r="1006">
          <cell r="B1006" t="str">
            <v>11.1.124</v>
          </cell>
          <cell r="D1006" t="str">
            <v>32.08.04</v>
          </cell>
          <cell r="E1006" t="str">
            <v xml:space="preserve">Sub-base ou base solo cim 10% - Pulv. </v>
          </cell>
          <cell r="F1006" t="str">
            <v>m³</v>
          </cell>
        </row>
        <row r="1008">
          <cell r="B1008" t="str">
            <v>Cód. Colinas</v>
          </cell>
          <cell r="D1008" t="str">
            <v>Código</v>
          </cell>
          <cell r="E1008" t="str">
            <v>Serviços</v>
          </cell>
          <cell r="F1008" t="str">
            <v>Unid.</v>
          </cell>
        </row>
        <row r="1011">
          <cell r="D1011" t="str">
            <v>FASE 34 - SERVIÇOS TERCEIRIZADOS</v>
          </cell>
        </row>
        <row r="1012">
          <cell r="B1012" t="str">
            <v>12.1.1</v>
          </cell>
          <cell r="D1012" t="str">
            <v>34.01.01</v>
          </cell>
          <cell r="E1012" t="str">
            <v xml:space="preserve">Arrecadador </v>
          </cell>
          <cell r="F1012" t="str">
            <v>sal. mês</v>
          </cell>
        </row>
        <row r="1013">
          <cell r="B1013" t="str">
            <v>12.1.2</v>
          </cell>
          <cell r="D1013" t="str">
            <v>34.01.02</v>
          </cell>
          <cell r="E1013" t="str">
            <v>Auxiliar Man. El. Eletronica</v>
          </cell>
          <cell r="F1013" t="str">
            <v>sal. mês</v>
          </cell>
        </row>
        <row r="1014">
          <cell r="B1014" t="str">
            <v>12.1.3</v>
          </cell>
          <cell r="D1014" t="str">
            <v>34.01.03</v>
          </cell>
          <cell r="E1014" t="str">
            <v>Auxiliar de Pista</v>
          </cell>
          <cell r="F1014" t="str">
            <v>sal. mês</v>
          </cell>
        </row>
        <row r="1015">
          <cell r="B1015" t="str">
            <v>12.1.4</v>
          </cell>
          <cell r="D1015" t="str">
            <v>34.01.04</v>
          </cell>
          <cell r="E1015" t="str">
            <v>Auxiliar de tráfego</v>
          </cell>
          <cell r="F1015" t="str">
            <v>sal. mês</v>
          </cell>
        </row>
        <row r="1016">
          <cell r="B1016" t="str">
            <v>12.1.5</v>
          </cell>
          <cell r="D1016" t="str">
            <v>34.01.05</v>
          </cell>
          <cell r="E1016" t="str">
            <v>Coordenador de pedágio</v>
          </cell>
          <cell r="F1016" t="str">
            <v>sal. mês</v>
          </cell>
        </row>
        <row r="1017">
          <cell r="B1017" t="str">
            <v>12.1.6</v>
          </cell>
          <cell r="D1017" t="str">
            <v>34.01.06</v>
          </cell>
          <cell r="E1017" t="str">
            <v>Supervisor de pedágio</v>
          </cell>
          <cell r="F1017" t="str">
            <v>sal. mês</v>
          </cell>
        </row>
        <row r="1018">
          <cell r="B1018" t="str">
            <v>12.1.7</v>
          </cell>
          <cell r="D1018" t="str">
            <v>34.01.07</v>
          </cell>
          <cell r="E1018" t="str">
            <v>Conferente</v>
          </cell>
          <cell r="F1018" t="str">
            <v>sal. mês</v>
          </cell>
        </row>
        <row r="1019">
          <cell r="B1019" t="str">
            <v>12.1.8</v>
          </cell>
          <cell r="D1019" t="str">
            <v>34.01.10</v>
          </cell>
          <cell r="E1019" t="str">
            <v xml:space="preserve">Técnico manut. Elet-eletr </v>
          </cell>
          <cell r="F1019" t="str">
            <v>sal. mês</v>
          </cell>
        </row>
        <row r="1020">
          <cell r="B1020" t="str">
            <v>12.1.9</v>
          </cell>
          <cell r="D1020" t="str">
            <v>34.01.11</v>
          </cell>
          <cell r="E1020" t="str">
            <v xml:space="preserve">Auxiliar Técnico </v>
          </cell>
          <cell r="F1020" t="str">
            <v>sal. mês</v>
          </cell>
        </row>
        <row r="1021">
          <cell r="B1021" t="str">
            <v>12.1.10</v>
          </cell>
          <cell r="D1021" t="str">
            <v>34.02.01</v>
          </cell>
          <cell r="E1021" t="str">
            <v>Balanceiro</v>
          </cell>
          <cell r="F1021" t="str">
            <v>sal. mês</v>
          </cell>
        </row>
        <row r="1022">
          <cell r="B1022" t="str">
            <v>12.1.11</v>
          </cell>
          <cell r="D1022" t="str">
            <v>34.02.02</v>
          </cell>
          <cell r="E1022" t="str">
            <v>Auxiliar de pesagem</v>
          </cell>
          <cell r="F1022" t="str">
            <v>sal. mês</v>
          </cell>
        </row>
        <row r="1023">
          <cell r="B1023" t="str">
            <v>12.1.12</v>
          </cell>
          <cell r="D1023" t="str">
            <v>34.03.01</v>
          </cell>
          <cell r="E1023" t="str">
            <v>Limpeza de áreas int. pisos acarpetados</v>
          </cell>
          <cell r="F1023" t="str">
            <v>m² x mês</v>
          </cell>
        </row>
        <row r="1024">
          <cell r="B1024" t="str">
            <v>12.1.13</v>
          </cell>
          <cell r="D1024" t="str">
            <v>34.03.02</v>
          </cell>
          <cell r="E1024" t="str">
            <v>Limpeza de áreas internas e pisos frios</v>
          </cell>
          <cell r="F1024" t="str">
            <v>m² x mês</v>
          </cell>
        </row>
        <row r="1025">
          <cell r="B1025" t="str">
            <v>12.1.14</v>
          </cell>
          <cell r="D1025" t="str">
            <v>34.03.03</v>
          </cell>
          <cell r="E1025" t="str">
            <v>Limpeza de áreas internas laboratórios</v>
          </cell>
          <cell r="F1025" t="str">
            <v>m² x mês</v>
          </cell>
        </row>
        <row r="1026">
          <cell r="B1026" t="str">
            <v>12.1.15</v>
          </cell>
          <cell r="D1026" t="str">
            <v>34.03.04</v>
          </cell>
          <cell r="E1026" t="str">
            <v>Limpeza de áreas int.almoxarif.e galpões</v>
          </cell>
          <cell r="F1026" t="str">
            <v>m² x mês</v>
          </cell>
        </row>
        <row r="1027">
          <cell r="B1027" t="str">
            <v>12.1.16</v>
          </cell>
          <cell r="D1027" t="str">
            <v>34.03.05</v>
          </cell>
          <cell r="E1027" t="str">
            <v>Limpeza de áreas internas oficinas</v>
          </cell>
          <cell r="F1027" t="str">
            <v>m² x mês</v>
          </cell>
        </row>
        <row r="1028">
          <cell r="B1028" t="str">
            <v>12.1.17</v>
          </cell>
          <cell r="D1028" t="str">
            <v>34.03.06</v>
          </cell>
          <cell r="E1028" t="str">
            <v>Limpeza áreas ext. pisos pav.e terra</v>
          </cell>
          <cell r="F1028" t="str">
            <v>m² x mês</v>
          </cell>
        </row>
        <row r="1029">
          <cell r="B1029" t="str">
            <v>12.1.18</v>
          </cell>
          <cell r="D1029" t="str">
            <v>34.03.07</v>
          </cell>
          <cell r="E1029" t="str">
            <v>Limpeza ext. pát.e áreas verdes alta freq.</v>
          </cell>
          <cell r="F1029" t="str">
            <v>m² x mês</v>
          </cell>
        </row>
        <row r="1030">
          <cell r="B1030" t="str">
            <v>12.1.19</v>
          </cell>
          <cell r="D1030" t="str">
            <v>34.03.08</v>
          </cell>
          <cell r="E1030" t="str">
            <v xml:space="preserve">Limpeza ext. pát.e áreas verdes média freq </v>
          </cell>
          <cell r="F1030" t="str">
            <v>m² x mês</v>
          </cell>
        </row>
        <row r="1031">
          <cell r="B1031" t="str">
            <v>12.1.20</v>
          </cell>
          <cell r="D1031" t="str">
            <v>34.03.09</v>
          </cell>
          <cell r="E1031" t="str">
            <v>Limpeza ext. pát.e áreas verdes baixa freq</v>
          </cell>
          <cell r="F1031" t="str">
            <v>m² x mês</v>
          </cell>
        </row>
        <row r="1032">
          <cell r="B1032" t="str">
            <v>12.1.21</v>
          </cell>
          <cell r="D1032" t="str">
            <v>34.03.10</v>
          </cell>
          <cell r="E1032" t="str">
            <v xml:space="preserve">Vidros externos c/ exp.risco trimestr. </v>
          </cell>
          <cell r="F1032" t="str">
            <v>m² x mês</v>
          </cell>
        </row>
        <row r="1033">
          <cell r="B1033" t="str">
            <v>12.1.22</v>
          </cell>
          <cell r="D1033" t="str">
            <v>34.03.11</v>
          </cell>
          <cell r="E1033" t="str">
            <v>Vidros externos s/ exp.risco - trimestr.</v>
          </cell>
          <cell r="F1033" t="str">
            <v>m² x mês</v>
          </cell>
        </row>
        <row r="1034">
          <cell r="B1034" t="str">
            <v>12.1.23</v>
          </cell>
          <cell r="D1034" t="str">
            <v>34.03.12</v>
          </cell>
          <cell r="E1034" t="str">
            <v xml:space="preserve">Vidros externos c/ exp.risco - s/estral </v>
          </cell>
          <cell r="F1034" t="str">
            <v>m² x mês</v>
          </cell>
        </row>
        <row r="1035">
          <cell r="B1035" t="str">
            <v>12.1.24</v>
          </cell>
          <cell r="D1035" t="str">
            <v>34.03.13</v>
          </cell>
          <cell r="E1035" t="str">
            <v xml:space="preserve">Vidros externos s/ exp.risco - s/estral </v>
          </cell>
          <cell r="F1035" t="str">
            <v>m² x mês</v>
          </cell>
        </row>
        <row r="1036">
          <cell r="B1036" t="str">
            <v>12.1.25</v>
          </cell>
          <cell r="D1036" t="str">
            <v>34.04.02</v>
          </cell>
          <cell r="E1036" t="str">
            <v xml:space="preserve">Vigilância 44h sem. de segunda a sextaVig.feira </v>
          </cell>
          <cell r="F1036" t="str">
            <v>p x dia</v>
          </cell>
        </row>
        <row r="1037">
          <cell r="B1037" t="str">
            <v>12.1.26</v>
          </cell>
          <cell r="D1037" t="str">
            <v>34.04.04</v>
          </cell>
          <cell r="E1037" t="str">
            <v xml:space="preserve">Vigilância 12h diurno de segunda a domingo </v>
          </cell>
          <cell r="F1037" t="str">
            <v>p x dia</v>
          </cell>
        </row>
        <row r="1038">
          <cell r="B1038" t="str">
            <v>12.1.27</v>
          </cell>
          <cell r="D1038" t="str">
            <v>34.04.06</v>
          </cell>
          <cell r="E1038" t="str">
            <v xml:space="preserve">Vigilância 12h noturno de segunda a domingo </v>
          </cell>
          <cell r="F1038" t="str">
            <v>p x dia</v>
          </cell>
        </row>
        <row r="1039">
          <cell r="B1039" t="str">
            <v>12.1.28</v>
          </cell>
          <cell r="D1039" t="str">
            <v>34.05.02</v>
          </cell>
          <cell r="E1039" t="str">
            <v xml:space="preserve">Portaria 44h sem. diurno deseg/ sexta-feira </v>
          </cell>
          <cell r="F1039" t="str">
            <v>p x dia</v>
          </cell>
        </row>
        <row r="1040">
          <cell r="B1040" t="str">
            <v>12.1.29</v>
          </cell>
          <cell r="D1040" t="str">
            <v>34.05.04</v>
          </cell>
          <cell r="E1040" t="str">
            <v xml:space="preserve">Portaria 12h sem. diurno deseg/ sexta-feira </v>
          </cell>
          <cell r="F1040" t="str">
            <v>p x dia</v>
          </cell>
        </row>
        <row r="1041">
          <cell r="B1041" t="str">
            <v>12.1.30</v>
          </cell>
          <cell r="D1041" t="str">
            <v>34.05.06</v>
          </cell>
          <cell r="E1041" t="str">
            <v xml:space="preserve">Portaria 8h diurno de segunda a domingo </v>
          </cell>
          <cell r="F1041" t="str">
            <v>p x dia</v>
          </cell>
        </row>
        <row r="1042">
          <cell r="B1042" t="str">
            <v>12.1.31</v>
          </cell>
          <cell r="D1042" t="str">
            <v>34.05.08</v>
          </cell>
          <cell r="E1042" t="str">
            <v xml:space="preserve">Portaria 24h diuturno de segunda a domingo </v>
          </cell>
          <cell r="F1042" t="str">
            <v>p x dia</v>
          </cell>
        </row>
        <row r="1043">
          <cell r="B1043" t="str">
            <v>12.1.32</v>
          </cell>
          <cell r="D1043" t="str">
            <v>34.07.01.01</v>
          </cell>
          <cell r="E1043" t="str">
            <v>Médico Supervisor</v>
          </cell>
          <cell r="F1043" t="str">
            <v>h</v>
          </cell>
        </row>
        <row r="1044">
          <cell r="B1044" t="str">
            <v>12.1.33</v>
          </cell>
          <cell r="D1044" t="str">
            <v>34.07.01.02</v>
          </cell>
          <cell r="E1044" t="str">
            <v>Paramédico</v>
          </cell>
          <cell r="F1044" t="str">
            <v>h</v>
          </cell>
        </row>
        <row r="1045">
          <cell r="B1045" t="str">
            <v>12.1.34</v>
          </cell>
          <cell r="D1045" t="str">
            <v>34.07.01.03</v>
          </cell>
          <cell r="E1045" t="str">
            <v>Atendente de primeiros socorros</v>
          </cell>
          <cell r="F1045" t="str">
            <v>h</v>
          </cell>
        </row>
        <row r="1046">
          <cell r="B1046" t="str">
            <v>12.1.35</v>
          </cell>
          <cell r="D1046" t="str">
            <v>34.07.01.04</v>
          </cell>
          <cell r="E1046" t="str">
            <v>Auxiliar Atendente de primeiros socorros</v>
          </cell>
          <cell r="F1046" t="str">
            <v>h</v>
          </cell>
        </row>
        <row r="1047">
          <cell r="B1047" t="str">
            <v>12.1.36</v>
          </cell>
          <cell r="D1047" t="str">
            <v>34.07.01.05</v>
          </cell>
          <cell r="E1047" t="str">
            <v>Motorista ambulância</v>
          </cell>
          <cell r="F1047" t="str">
            <v>h</v>
          </cell>
        </row>
        <row r="1048">
          <cell r="B1048" t="str">
            <v>12.1.37</v>
          </cell>
          <cell r="D1048" t="str">
            <v>34.07.01.06</v>
          </cell>
          <cell r="E1048" t="str">
            <v>Operador de guincho</v>
          </cell>
          <cell r="F1048" t="str">
            <v>h</v>
          </cell>
        </row>
        <row r="1049">
          <cell r="B1049" t="str">
            <v>12.1.38</v>
          </cell>
          <cell r="D1049" t="str">
            <v>34.08.27</v>
          </cell>
          <cell r="E1049" t="str">
            <v>Hidr. Daee e deprn</v>
          </cell>
          <cell r="F1049" t="str">
            <v xml:space="preserve">un </v>
          </cell>
        </row>
        <row r="1051">
          <cell r="B1051" t="str">
            <v>Cód. Colinas</v>
          </cell>
          <cell r="D1051" t="str">
            <v>Código</v>
          </cell>
          <cell r="E1051" t="str">
            <v>Serviços</v>
          </cell>
          <cell r="F1051" t="str">
            <v>Unid.</v>
          </cell>
        </row>
        <row r="1054">
          <cell r="D1054" t="str">
            <v>FASE 35 - EQUIPE DE PROJETO GERENCIAMENTO, MEIO AMBIENTE E OBRA</v>
          </cell>
        </row>
        <row r="1055">
          <cell r="B1055" t="str">
            <v>13.1.1</v>
          </cell>
          <cell r="D1055" t="str">
            <v>35.01.04</v>
          </cell>
          <cell r="E1055" t="str">
            <v>Analista de Sistema Júnior</v>
          </cell>
          <cell r="F1055" t="str">
            <v>h</v>
          </cell>
        </row>
        <row r="1056">
          <cell r="B1056" t="str">
            <v>13.1.2</v>
          </cell>
          <cell r="D1056" t="str">
            <v>35.01.05</v>
          </cell>
          <cell r="E1056" t="str">
            <v>Analista de Sistema Pleno</v>
          </cell>
          <cell r="F1056" t="str">
            <v>h</v>
          </cell>
        </row>
        <row r="1057">
          <cell r="B1057" t="str">
            <v>13.1.3</v>
          </cell>
          <cell r="D1057" t="str">
            <v>35.01.06</v>
          </cell>
          <cell r="E1057" t="str">
            <v>Analista de Sistema Senior</v>
          </cell>
          <cell r="F1057" t="str">
            <v>h</v>
          </cell>
        </row>
        <row r="1058">
          <cell r="B1058" t="str">
            <v>13.1.4</v>
          </cell>
          <cell r="D1058" t="str">
            <v>35.01.09</v>
          </cell>
          <cell r="E1058" t="str">
            <v>Auxiliar de Laboratório</v>
          </cell>
          <cell r="F1058" t="str">
            <v>h</v>
          </cell>
        </row>
        <row r="1059">
          <cell r="B1059" t="str">
            <v>13.1.5</v>
          </cell>
          <cell r="D1059" t="str">
            <v>35.01.10</v>
          </cell>
          <cell r="E1059" t="str">
            <v>Auxiliar Topografia</v>
          </cell>
          <cell r="F1059" t="str">
            <v>h</v>
          </cell>
        </row>
        <row r="1060">
          <cell r="B1060" t="str">
            <v>13.1.6</v>
          </cell>
          <cell r="D1060" t="str">
            <v>35.01.11</v>
          </cell>
          <cell r="E1060" t="str">
            <v>Auxiliar/Escritório</v>
          </cell>
          <cell r="F1060" t="str">
            <v>h</v>
          </cell>
        </row>
        <row r="1061">
          <cell r="B1061" t="str">
            <v>13.1.7</v>
          </cell>
          <cell r="D1061" t="str">
            <v>35.01.12</v>
          </cell>
          <cell r="E1061" t="str">
            <v>Chefe de Escritório</v>
          </cell>
          <cell r="F1061" t="str">
            <v>h</v>
          </cell>
        </row>
        <row r="1062">
          <cell r="B1062" t="str">
            <v>13.1.8</v>
          </cell>
          <cell r="D1062" t="str">
            <v>35.01.13</v>
          </cell>
          <cell r="E1062" t="str">
            <v>Consultor (sem vínculo)</v>
          </cell>
          <cell r="F1062" t="str">
            <v>h</v>
          </cell>
        </row>
        <row r="1063">
          <cell r="B1063" t="str">
            <v>13.1.9</v>
          </cell>
          <cell r="D1063" t="str">
            <v>35.01.13.01</v>
          </cell>
          <cell r="E1063" t="str">
            <v>Consultor jurídico (sem vínculo)</v>
          </cell>
          <cell r="F1063" t="str">
            <v>h</v>
          </cell>
        </row>
        <row r="1064">
          <cell r="B1064" t="str">
            <v>13.1.10</v>
          </cell>
          <cell r="D1064" t="str">
            <v>35.01.15</v>
          </cell>
          <cell r="E1064" t="str">
            <v>Digitado</v>
          </cell>
          <cell r="F1064" t="str">
            <v>h</v>
          </cell>
        </row>
        <row r="1065">
          <cell r="B1065" t="str">
            <v>13.1.11</v>
          </cell>
          <cell r="D1065" t="str">
            <v>35.01.16</v>
          </cell>
          <cell r="E1065" t="str">
            <v>Desenhista</v>
          </cell>
          <cell r="F1065" t="str">
            <v>h</v>
          </cell>
        </row>
        <row r="1066">
          <cell r="B1066" t="str">
            <v>13.1.12</v>
          </cell>
          <cell r="D1066" t="str">
            <v>35.01.17</v>
          </cell>
          <cell r="E1066" t="str">
            <v>Desenhista/Calculista</v>
          </cell>
          <cell r="F1066" t="str">
            <v>h</v>
          </cell>
        </row>
        <row r="1067">
          <cell r="B1067" t="str">
            <v>13.1.13</v>
          </cell>
          <cell r="D1067" t="str">
            <v>35.01.18</v>
          </cell>
          <cell r="E1067" t="str">
            <v>Economista Júnior</v>
          </cell>
          <cell r="F1067" t="str">
            <v>h</v>
          </cell>
        </row>
        <row r="1068">
          <cell r="B1068" t="str">
            <v>13.1.14</v>
          </cell>
          <cell r="D1068" t="str">
            <v>35.01.19</v>
          </cell>
          <cell r="E1068" t="str">
            <v>Economista Pleno</v>
          </cell>
          <cell r="F1068" t="str">
            <v>h</v>
          </cell>
        </row>
        <row r="1069">
          <cell r="B1069" t="str">
            <v>13.1.15</v>
          </cell>
          <cell r="D1069" t="str">
            <v>35.01.20</v>
          </cell>
          <cell r="E1069" t="str">
            <v>Economista Senior</v>
          </cell>
          <cell r="F1069" t="str">
            <v>h</v>
          </cell>
        </row>
        <row r="1070">
          <cell r="B1070" t="str">
            <v>13.1.16</v>
          </cell>
          <cell r="D1070" t="str">
            <v>35.01.21</v>
          </cell>
          <cell r="E1070" t="str">
            <v>Engenheiro Júnior</v>
          </cell>
          <cell r="F1070" t="str">
            <v>h</v>
          </cell>
        </row>
        <row r="1071">
          <cell r="B1071" t="str">
            <v>13.1.17</v>
          </cell>
          <cell r="D1071" t="str">
            <v>35.01.22</v>
          </cell>
          <cell r="E1071" t="str">
            <v>Engenheiro Pleno</v>
          </cell>
          <cell r="F1071" t="str">
            <v>h</v>
          </cell>
        </row>
        <row r="1072">
          <cell r="B1072" t="str">
            <v>13.1.18</v>
          </cell>
          <cell r="D1072" t="str">
            <v>35.01.23</v>
          </cell>
          <cell r="E1072" t="str">
            <v>Engenheiro Senior</v>
          </cell>
          <cell r="F1072" t="str">
            <v>h</v>
          </cell>
        </row>
        <row r="1073">
          <cell r="B1073" t="str">
            <v>13.1.19</v>
          </cell>
          <cell r="D1073" t="str">
            <v>35.01.24</v>
          </cell>
          <cell r="E1073" t="str">
            <v>Especialista em Treinamento Pleno</v>
          </cell>
          <cell r="F1073" t="str">
            <v>h</v>
          </cell>
        </row>
        <row r="1074">
          <cell r="B1074" t="str">
            <v>13.1.20</v>
          </cell>
          <cell r="D1074" t="str">
            <v>35.01.25</v>
          </cell>
          <cell r="E1074" t="str">
            <v>Especialista em Treinamento Senior</v>
          </cell>
          <cell r="F1074" t="str">
            <v>h</v>
          </cell>
        </row>
        <row r="1075">
          <cell r="B1075" t="str">
            <v>13.1.21</v>
          </cell>
          <cell r="D1075" t="str">
            <v>35.01.26</v>
          </cell>
          <cell r="E1075" t="str">
            <v>Fiscal de Obras</v>
          </cell>
          <cell r="F1075" t="str">
            <v>h</v>
          </cell>
        </row>
        <row r="1076">
          <cell r="B1076" t="str">
            <v>13.1.22</v>
          </cell>
          <cell r="D1076" t="str">
            <v>35.01.27</v>
          </cell>
          <cell r="E1076" t="str">
            <v>Geólogo Júnior</v>
          </cell>
          <cell r="F1076" t="str">
            <v>h</v>
          </cell>
        </row>
        <row r="1077">
          <cell r="B1077" t="str">
            <v>13.1.23</v>
          </cell>
          <cell r="D1077" t="str">
            <v>35.01.28</v>
          </cell>
          <cell r="E1077" t="str">
            <v>Geólogo Pleno</v>
          </cell>
          <cell r="F1077" t="str">
            <v>h</v>
          </cell>
        </row>
        <row r="1078">
          <cell r="B1078" t="str">
            <v>13.1.24</v>
          </cell>
          <cell r="D1078" t="str">
            <v>35.01.29</v>
          </cell>
          <cell r="E1078" t="str">
            <v>Geólogo Senior</v>
          </cell>
          <cell r="F1078" t="str">
            <v>h</v>
          </cell>
        </row>
        <row r="1079">
          <cell r="B1079" t="str">
            <v>13.1.25</v>
          </cell>
          <cell r="D1079" t="str">
            <v>35.01.30</v>
          </cell>
          <cell r="E1079" t="str">
            <v>Laboratorista</v>
          </cell>
          <cell r="F1079" t="str">
            <v>h</v>
          </cell>
        </row>
        <row r="1080">
          <cell r="B1080" t="str">
            <v>13.1.26</v>
          </cell>
          <cell r="D1080" t="str">
            <v>35.01.31</v>
          </cell>
          <cell r="E1080" t="str">
            <v>Laboratorista Auxiliar</v>
          </cell>
          <cell r="F1080" t="str">
            <v>h</v>
          </cell>
        </row>
        <row r="1081">
          <cell r="B1081" t="str">
            <v>13.1.27</v>
          </cell>
          <cell r="D1081" t="str">
            <v>35.01.32</v>
          </cell>
          <cell r="E1081" t="str">
            <v>Motorista</v>
          </cell>
          <cell r="F1081" t="str">
            <v>h</v>
          </cell>
        </row>
        <row r="1082">
          <cell r="B1082" t="str">
            <v>13.1.28</v>
          </cell>
          <cell r="D1082" t="str">
            <v>35.01.33</v>
          </cell>
          <cell r="E1082" t="str">
            <v>Nivelador</v>
          </cell>
          <cell r="F1082" t="str">
            <v>h</v>
          </cell>
        </row>
        <row r="1083">
          <cell r="B1083" t="str">
            <v>13.1.29</v>
          </cell>
          <cell r="D1083" t="str">
            <v>35.01.34</v>
          </cell>
          <cell r="E1083" t="str">
            <v>Operador de Microcomputador</v>
          </cell>
          <cell r="F1083" t="str">
            <v>h</v>
          </cell>
        </row>
        <row r="1084">
          <cell r="B1084" t="str">
            <v>13.1.30</v>
          </cell>
          <cell r="D1084" t="str">
            <v>35.01.35</v>
          </cell>
          <cell r="E1084" t="str">
            <v>Programador de Computador Júnior</v>
          </cell>
          <cell r="F1084" t="str">
            <v>h</v>
          </cell>
        </row>
        <row r="1085">
          <cell r="B1085" t="str">
            <v>13.1.31</v>
          </cell>
          <cell r="D1085" t="str">
            <v>35.01.36</v>
          </cell>
          <cell r="E1085" t="str">
            <v>Programador de Computador Pleno</v>
          </cell>
          <cell r="F1085" t="str">
            <v>h</v>
          </cell>
        </row>
        <row r="1086">
          <cell r="B1086" t="str">
            <v>13.1.32</v>
          </cell>
          <cell r="D1086" t="str">
            <v>35.01.37</v>
          </cell>
          <cell r="E1086" t="str">
            <v>Programador de Computador Senior</v>
          </cell>
          <cell r="F1086" t="str">
            <v>h</v>
          </cell>
        </row>
        <row r="1087">
          <cell r="B1087" t="str">
            <v>13.1.33</v>
          </cell>
          <cell r="D1087" t="str">
            <v>35.01.38</v>
          </cell>
          <cell r="E1087" t="str">
            <v>Psicólogo</v>
          </cell>
          <cell r="F1087" t="str">
            <v>h</v>
          </cell>
        </row>
        <row r="1088">
          <cell r="B1088" t="str">
            <v>13.1.34</v>
          </cell>
          <cell r="D1088" t="str">
            <v>35.01.39</v>
          </cell>
          <cell r="E1088" t="str">
            <v>Seccionista</v>
          </cell>
          <cell r="F1088" t="str">
            <v>h</v>
          </cell>
        </row>
        <row r="1089">
          <cell r="B1089" t="str">
            <v>13.1.35</v>
          </cell>
          <cell r="D1089" t="str">
            <v>35.01.40</v>
          </cell>
          <cell r="E1089" t="str">
            <v>Secretária</v>
          </cell>
          <cell r="F1089" t="str">
            <v>h</v>
          </cell>
        </row>
        <row r="1090">
          <cell r="B1090" t="str">
            <v>13.1.36</v>
          </cell>
          <cell r="D1090" t="str">
            <v>35.01.41</v>
          </cell>
          <cell r="E1090" t="str">
            <v>Topógrafo</v>
          </cell>
          <cell r="F1090" t="str">
            <v>h</v>
          </cell>
        </row>
        <row r="1091">
          <cell r="B1091" t="str">
            <v>13.1.37</v>
          </cell>
          <cell r="D1091" t="str">
            <v>35.01.42</v>
          </cell>
          <cell r="E1091" t="str">
            <v>Topógrafo Auxiliar</v>
          </cell>
          <cell r="F1091" t="str">
            <v>h</v>
          </cell>
        </row>
        <row r="1092">
          <cell r="B1092" t="str">
            <v>13.1.38</v>
          </cell>
          <cell r="D1092" t="str">
            <v>35.01.47</v>
          </cell>
          <cell r="E1092" t="str">
            <v>Entrevistador</v>
          </cell>
          <cell r="F1092" t="str">
            <v>h</v>
          </cell>
        </row>
        <row r="1093">
          <cell r="B1093" t="str">
            <v>13.1.39</v>
          </cell>
          <cell r="D1093" t="str">
            <v>35.02.04</v>
          </cell>
          <cell r="E1093" t="str">
            <v>Auxiliar de escritório</v>
          </cell>
          <cell r="F1093" t="str">
            <v>h</v>
          </cell>
        </row>
        <row r="1094">
          <cell r="B1094" t="str">
            <v>13.1.40</v>
          </cell>
          <cell r="D1094" t="str">
            <v>35.02.05</v>
          </cell>
          <cell r="E1094" t="str">
            <v>Auxiliar de topografia</v>
          </cell>
          <cell r="F1094" t="str">
            <v>h</v>
          </cell>
        </row>
        <row r="1095">
          <cell r="B1095" t="str">
            <v>13.1.41</v>
          </cell>
          <cell r="D1095" t="str">
            <v>35.02.06</v>
          </cell>
          <cell r="E1095" t="str">
            <v>Auxiliar Técnico</v>
          </cell>
          <cell r="F1095" t="str">
            <v>h</v>
          </cell>
        </row>
        <row r="1096">
          <cell r="B1096" t="str">
            <v>13.1.42</v>
          </cell>
          <cell r="D1096" t="str">
            <v>35.02.07</v>
          </cell>
          <cell r="E1096" t="str">
            <v>Consultor A</v>
          </cell>
          <cell r="F1096" t="str">
            <v>h</v>
          </cell>
        </row>
        <row r="1097">
          <cell r="B1097" t="str">
            <v>13.1.43</v>
          </cell>
          <cell r="D1097" t="str">
            <v>35.02.08</v>
          </cell>
          <cell r="E1097" t="str">
            <v xml:space="preserve">Consultor B </v>
          </cell>
          <cell r="F1097" t="str">
            <v>h</v>
          </cell>
        </row>
        <row r="1098">
          <cell r="B1098" t="str">
            <v>13.1.44</v>
          </cell>
          <cell r="D1098" t="str">
            <v>35.02.09</v>
          </cell>
          <cell r="E1098" t="str">
            <v>Consultor C</v>
          </cell>
          <cell r="F1098" t="str">
            <v>h</v>
          </cell>
        </row>
        <row r="1099">
          <cell r="B1099" t="str">
            <v>13.1.45</v>
          </cell>
          <cell r="D1099" t="str">
            <v xml:space="preserve">35.02.10 </v>
          </cell>
          <cell r="E1099" t="str">
            <v>Coordenador</v>
          </cell>
          <cell r="F1099" t="str">
            <v>h</v>
          </cell>
        </row>
        <row r="1100">
          <cell r="B1100" t="str">
            <v>13.1.46</v>
          </cell>
          <cell r="D1100" t="str">
            <v>35.02.11</v>
          </cell>
          <cell r="E1100" t="str">
            <v>Desenhista e Calculista I</v>
          </cell>
          <cell r="F1100" t="str">
            <v>h</v>
          </cell>
        </row>
        <row r="1101">
          <cell r="B1101" t="str">
            <v>13.1.47</v>
          </cell>
          <cell r="D1101" t="str">
            <v>35.02.12</v>
          </cell>
          <cell r="E1101" t="str">
            <v>Desenhista e Calculista II</v>
          </cell>
          <cell r="F1101" t="str">
            <v>h</v>
          </cell>
        </row>
        <row r="1102">
          <cell r="B1102" t="str">
            <v>13.1.48</v>
          </cell>
          <cell r="D1102" t="str">
            <v>35.02.13</v>
          </cell>
          <cell r="E1102" t="str">
            <v xml:space="preserve">Desenhista e Calculista III </v>
          </cell>
          <cell r="F1102" t="str">
            <v>h</v>
          </cell>
        </row>
        <row r="1103">
          <cell r="B1103" t="str">
            <v>13.1.49</v>
          </cell>
          <cell r="D1103" t="str">
            <v>35.02.14</v>
          </cell>
          <cell r="E1103" t="str">
            <v>Engenheiro Júnior</v>
          </cell>
          <cell r="F1103" t="str">
            <v>h</v>
          </cell>
        </row>
        <row r="1104">
          <cell r="B1104" t="str">
            <v>13.1.50</v>
          </cell>
          <cell r="D1104" t="str">
            <v>35.02.15</v>
          </cell>
          <cell r="E1104" t="str">
            <v>Engenheiro Pleno</v>
          </cell>
          <cell r="F1104" t="str">
            <v>h</v>
          </cell>
        </row>
        <row r="1105">
          <cell r="B1105" t="str">
            <v>13.1.51</v>
          </cell>
          <cell r="D1105" t="str">
            <v>35.02.16</v>
          </cell>
          <cell r="E1105" t="str">
            <v>Engenheiro Senior</v>
          </cell>
          <cell r="F1105" t="str">
            <v>h</v>
          </cell>
        </row>
        <row r="1106">
          <cell r="B1106" t="str">
            <v>13.1.52</v>
          </cell>
          <cell r="D1106" t="str">
            <v>35.02.17</v>
          </cell>
          <cell r="E1106" t="str">
            <v>Projetista A / Assistente Técnico I</v>
          </cell>
          <cell r="F1106" t="str">
            <v>h</v>
          </cell>
        </row>
        <row r="1107">
          <cell r="B1107" t="str">
            <v>13.1.53</v>
          </cell>
          <cell r="D1107" t="str">
            <v>35.02.18</v>
          </cell>
          <cell r="E1107" t="str">
            <v>Projetista B / Assistente Técnico II</v>
          </cell>
          <cell r="F1107" t="str">
            <v>h</v>
          </cell>
        </row>
        <row r="1108">
          <cell r="B1108" t="str">
            <v>13.1.54</v>
          </cell>
          <cell r="D1108" t="str">
            <v>35.02.19</v>
          </cell>
          <cell r="E1108" t="str">
            <v xml:space="preserve">Projetista C / Assistente Técnico III </v>
          </cell>
          <cell r="F1108" t="str">
            <v>h</v>
          </cell>
        </row>
        <row r="1109">
          <cell r="B1109" t="str">
            <v>13.1.55</v>
          </cell>
          <cell r="D1109" t="str">
            <v>35.02.23</v>
          </cell>
          <cell r="E1109" t="str">
            <v>Engenheiro Agronomo</v>
          </cell>
          <cell r="F1109" t="str">
            <v>h</v>
          </cell>
        </row>
        <row r="1110">
          <cell r="B1110" t="str">
            <v>13.1.56</v>
          </cell>
          <cell r="D1110" t="str">
            <v>35.02.24</v>
          </cell>
          <cell r="E1110" t="str">
            <v>Antropólogo</v>
          </cell>
          <cell r="F1110" t="str">
            <v>h</v>
          </cell>
        </row>
        <row r="1111">
          <cell r="B1111" t="str">
            <v>13.1.57</v>
          </cell>
          <cell r="D1111" t="str">
            <v>35.02.25</v>
          </cell>
          <cell r="E1111" t="str">
            <v>Nivelador</v>
          </cell>
          <cell r="F1111" t="str">
            <v>h</v>
          </cell>
        </row>
        <row r="1112">
          <cell r="B1112" t="str">
            <v>13.1.58</v>
          </cell>
          <cell r="D1112" t="str">
            <v>35.02.26</v>
          </cell>
          <cell r="E1112" t="str">
            <v>Topógrafo</v>
          </cell>
          <cell r="F1112" t="str">
            <v>h</v>
          </cell>
        </row>
        <row r="1113">
          <cell r="B1113" t="str">
            <v>13.1.59</v>
          </cell>
          <cell r="D1113" t="str">
            <v>35.02.28</v>
          </cell>
          <cell r="E1113" t="str">
            <v>Biólogo</v>
          </cell>
          <cell r="F1113" t="str">
            <v>h</v>
          </cell>
        </row>
        <row r="1114">
          <cell r="B1114" t="str">
            <v>13.1.60</v>
          </cell>
          <cell r="D1114" t="str">
            <v>35.02.29</v>
          </cell>
          <cell r="E1114" t="str">
            <v>Economista Júnior</v>
          </cell>
          <cell r="F1114" t="str">
            <v>h</v>
          </cell>
        </row>
        <row r="1115">
          <cell r="B1115" t="str">
            <v>13.1.61</v>
          </cell>
          <cell r="D1115" t="str">
            <v>35.02.30</v>
          </cell>
          <cell r="E1115" t="str">
            <v>Economista Pleno</v>
          </cell>
          <cell r="F1115" t="str">
            <v>h</v>
          </cell>
        </row>
        <row r="1116">
          <cell r="B1116" t="str">
            <v>13.1.62</v>
          </cell>
          <cell r="D1116" t="str">
            <v>35.02.31</v>
          </cell>
          <cell r="E1116" t="str">
            <v>Economista Senior</v>
          </cell>
          <cell r="F1116" t="str">
            <v>h</v>
          </cell>
        </row>
        <row r="1117">
          <cell r="B1117" t="str">
            <v>13.1.63</v>
          </cell>
          <cell r="D1117" t="str">
            <v>35.02.32</v>
          </cell>
          <cell r="E1117" t="str">
            <v>Especialista Ambiental</v>
          </cell>
          <cell r="F1117" t="str">
            <v>h</v>
          </cell>
        </row>
        <row r="1118">
          <cell r="B1118" t="str">
            <v>13.1.64</v>
          </cell>
          <cell r="D1118" t="str">
            <v>35.02.33</v>
          </cell>
          <cell r="E1118" t="str">
            <v>Geógrafo</v>
          </cell>
          <cell r="F1118" t="str">
            <v>h</v>
          </cell>
        </row>
        <row r="1119">
          <cell r="B1119" t="str">
            <v>13.1.65</v>
          </cell>
          <cell r="D1119" t="str">
            <v>35.02.34</v>
          </cell>
          <cell r="E1119" t="str">
            <v>Geólogo Júnior</v>
          </cell>
          <cell r="F1119" t="str">
            <v>h</v>
          </cell>
        </row>
        <row r="1120">
          <cell r="B1120" t="str">
            <v>13.1.66</v>
          </cell>
          <cell r="D1120" t="str">
            <v>35.02.35</v>
          </cell>
          <cell r="E1120" t="str">
            <v>Geólogo Pleno</v>
          </cell>
          <cell r="F1120" t="str">
            <v>h</v>
          </cell>
        </row>
        <row r="1121">
          <cell r="B1121" t="str">
            <v>13.1.67</v>
          </cell>
          <cell r="D1121" t="str">
            <v>35.02.36</v>
          </cell>
          <cell r="E1121" t="str">
            <v>Geólogo Senior</v>
          </cell>
          <cell r="F1121" t="str">
            <v>h</v>
          </cell>
        </row>
        <row r="1122">
          <cell r="B1122" t="str">
            <v>13.1.68</v>
          </cell>
          <cell r="D1122" t="str">
            <v>35.02.37</v>
          </cell>
          <cell r="E1122" t="str">
            <v>Sociólogo</v>
          </cell>
          <cell r="F1122" t="str">
            <v>h</v>
          </cell>
        </row>
        <row r="1123">
          <cell r="B1123" t="str">
            <v>13.1.69</v>
          </cell>
          <cell r="D1123" t="str">
            <v>35.02.38</v>
          </cell>
          <cell r="E1123" t="str">
            <v>Técnico Artes visuais</v>
          </cell>
          <cell r="F1123" t="str">
            <v>h</v>
          </cell>
        </row>
        <row r="1124">
          <cell r="B1124" t="str">
            <v>13.1.70</v>
          </cell>
          <cell r="D1124" t="str">
            <v>35.02.39</v>
          </cell>
          <cell r="E1124" t="str">
            <v>Arqueólogo</v>
          </cell>
          <cell r="F1124" t="str">
            <v>h</v>
          </cell>
        </row>
        <row r="1125">
          <cell r="B1125" t="str">
            <v>13.1.71</v>
          </cell>
          <cell r="D1125" t="str">
            <v>35.02.40</v>
          </cell>
          <cell r="E1125" t="str">
            <v>Geomorfologo</v>
          </cell>
          <cell r="F1125" t="str">
            <v>h</v>
          </cell>
        </row>
        <row r="1127">
          <cell r="B1127" t="str">
            <v>Cód. Colinas</v>
          </cell>
          <cell r="D1127" t="str">
            <v>Código</v>
          </cell>
          <cell r="E1127" t="str">
            <v>Serviços</v>
          </cell>
          <cell r="F1127" t="str">
            <v>Unid.</v>
          </cell>
        </row>
        <row r="1130">
          <cell r="D1130" t="str">
            <v>FASE 36 - CANTEIRO DE OBRA</v>
          </cell>
        </row>
        <row r="1131">
          <cell r="B1131" t="str">
            <v>14.1.1</v>
          </cell>
          <cell r="D1131" t="str">
            <v>36.01.01.01</v>
          </cell>
          <cell r="E1131" t="str">
            <v>Inst. Canteiro tipo I (1,50%)</v>
          </cell>
          <cell r="F1131" t="str">
            <v>gb</v>
          </cell>
        </row>
        <row r="1132">
          <cell r="B1132" t="str">
            <v>14.1.2</v>
          </cell>
          <cell r="D1132" t="str">
            <v>36.01.01.02</v>
          </cell>
          <cell r="E1132" t="str">
            <v xml:space="preserve">Oper. E manutençãocanteiro tipo I (0,875%) </v>
          </cell>
          <cell r="F1132" t="str">
            <v>gb</v>
          </cell>
        </row>
        <row r="1133">
          <cell r="B1133" t="str">
            <v>14.1.3</v>
          </cell>
          <cell r="D1133" t="str">
            <v>36.01.01.03</v>
          </cell>
          <cell r="E1133" t="str">
            <v>Desmobilização canteiro tipo I (0,125%)</v>
          </cell>
          <cell r="F1133" t="str">
            <v>gb</v>
          </cell>
        </row>
        <row r="1134">
          <cell r="B1134" t="str">
            <v>14.1.4</v>
          </cell>
          <cell r="D1134" t="str">
            <v>36.01.02.01</v>
          </cell>
          <cell r="E1134" t="str">
            <v>Inst. Canteiro tipo II (1,80%)</v>
          </cell>
          <cell r="F1134" t="str">
            <v>gb</v>
          </cell>
        </row>
        <row r="1135">
          <cell r="B1135" t="str">
            <v>14.1.5</v>
          </cell>
          <cell r="D1135" t="str">
            <v>36.01.02.02</v>
          </cell>
          <cell r="E1135" t="str">
            <v>Oper. E manutençãocanteiro tipo II (1,050%)</v>
          </cell>
          <cell r="F1135" t="str">
            <v>gb</v>
          </cell>
        </row>
        <row r="1136">
          <cell r="B1136" t="str">
            <v>14.1.6</v>
          </cell>
          <cell r="D1136" t="str">
            <v>36.01.02.03</v>
          </cell>
          <cell r="E1136" t="str">
            <v>Desmobilização canteiro tipo II (0,150%)</v>
          </cell>
          <cell r="F1136" t="str">
            <v>gb</v>
          </cell>
        </row>
        <row r="1137">
          <cell r="B1137" t="str">
            <v>14.1.7</v>
          </cell>
          <cell r="D1137" t="str">
            <v>36.01.03.01</v>
          </cell>
          <cell r="E1137" t="str">
            <v>Inst. Canteiro tipo III (4,80%)</v>
          </cell>
          <cell r="F1137" t="str">
            <v>gb</v>
          </cell>
        </row>
        <row r="1138">
          <cell r="B1138" t="str">
            <v>14.1.8</v>
          </cell>
          <cell r="D1138" t="str">
            <v xml:space="preserve">36.01.03.02 </v>
          </cell>
          <cell r="E1138" t="str">
            <v>Oper. E manutençãocanteiro tipo III (0,900%)</v>
          </cell>
          <cell r="F1138" t="str">
            <v>gb</v>
          </cell>
        </row>
        <row r="1139">
          <cell r="B1139" t="str">
            <v>14.1.9</v>
          </cell>
          <cell r="D1139" t="str">
            <v>36.01.03.03</v>
          </cell>
          <cell r="E1139" t="str">
            <v>Desmobilização canteiro tipo III (0,300%)</v>
          </cell>
          <cell r="F1139" t="str">
            <v>gb</v>
          </cell>
        </row>
        <row r="1141">
          <cell r="B1141" t="str">
            <v>Cód. Colinas</v>
          </cell>
          <cell r="D1141" t="str">
            <v>Código</v>
          </cell>
          <cell r="E1141" t="str">
            <v>Serviços</v>
          </cell>
          <cell r="F1141" t="str">
            <v>Unid.</v>
          </cell>
        </row>
        <row r="1144">
          <cell r="D1144" t="str">
            <v>FASE 37 - SERVIÇOS NÃO CONSTANTES NA PLANILHA</v>
          </cell>
        </row>
        <row r="1145">
          <cell r="B1145" t="str">
            <v>16.1.1</v>
          </cell>
          <cell r="D1145" t="str">
            <v>37.01.01</v>
          </cell>
          <cell r="E1145" t="str">
            <v>Rachão intertravado com bica corrida</v>
          </cell>
          <cell r="F1145" t="str">
            <v>m³</v>
          </cell>
        </row>
        <row r="1146">
          <cell r="B1146" t="str">
            <v>16.1.2</v>
          </cell>
          <cell r="D1146" t="str">
            <v>37.01.02</v>
          </cell>
          <cell r="E1146" t="str">
            <v>Camada de Bloqueio</v>
          </cell>
          <cell r="F1146" t="str">
            <v>m³</v>
          </cell>
        </row>
        <row r="1147">
          <cell r="B1147" t="str">
            <v>16.1.3</v>
          </cell>
          <cell r="D1147" t="str">
            <v>37.01.03</v>
          </cell>
          <cell r="E1147" t="str">
            <v>Conc. asf. us. quente - Grad. C c/ DOP.</v>
          </cell>
          <cell r="F1147" t="str">
            <v>m³</v>
          </cell>
        </row>
        <row r="1148">
          <cell r="B1148" t="str">
            <v>16.1.4</v>
          </cell>
          <cell r="D1148" t="str">
            <v>37.01.04</v>
          </cell>
          <cell r="E1148" t="str">
            <v>Compactação de Aterro maior /igual 95%PS( inclusive Reaterro mat. Brejoso)</v>
          </cell>
          <cell r="F1148" t="str">
            <v>m³</v>
          </cell>
        </row>
        <row r="1149">
          <cell r="B1149" t="str">
            <v>16.1.5</v>
          </cell>
          <cell r="D1149" t="str">
            <v>37.01.05</v>
          </cell>
          <cell r="E1149" t="str">
            <v>Tubo de concreto Ø 0,60m classe CA-2 ( fornecimento e assentamento )</v>
          </cell>
          <cell r="F1149" t="str">
            <v>m</v>
          </cell>
        </row>
        <row r="1150">
          <cell r="B1150" t="str">
            <v>16.1.6</v>
          </cell>
          <cell r="D1150" t="str">
            <v>37.01.06</v>
          </cell>
          <cell r="E1150" t="str">
            <v>Tubo de concreto Ø 1,00m classe CA-2 ( fornecimento e assentamento )</v>
          </cell>
          <cell r="F1150" t="str">
            <v>m</v>
          </cell>
        </row>
        <row r="1151">
          <cell r="B1151" t="str">
            <v>16.1.7</v>
          </cell>
          <cell r="D1151" t="str">
            <v>37.01.07</v>
          </cell>
          <cell r="E1151" t="str">
            <v>Escavação para execução de dreno</v>
          </cell>
          <cell r="F1151" t="str">
            <v>m³</v>
          </cell>
        </row>
        <row r="1152">
          <cell r="B1152" t="str">
            <v>16.1.8</v>
          </cell>
          <cell r="D1152" t="str">
            <v>37.01.08</v>
          </cell>
          <cell r="E1152" t="str">
            <v>Aquis. Mat. Espal. Conf. Rolagem mat. Sil. Argil. (*)</v>
          </cell>
          <cell r="F1152" t="str">
            <v>m³</v>
          </cell>
        </row>
        <row r="1153">
          <cell r="B1153" t="str">
            <v>16.1.9</v>
          </cell>
          <cell r="D1153" t="str">
            <v>37.01.09</v>
          </cell>
          <cell r="E1153" t="str">
            <v>Transporte de 1ª/2ª categoria até 1 Km (*)</v>
          </cell>
          <cell r="F1153" t="str">
            <v>m³xkm</v>
          </cell>
        </row>
        <row r="1154">
          <cell r="B1154" t="str">
            <v>16.1.10</v>
          </cell>
          <cell r="D1154" t="str">
            <v>37.01.10</v>
          </cell>
          <cell r="E1154" t="str">
            <v>Transporte de 1ª/2ª categoria até 2 Km (*)</v>
          </cell>
          <cell r="F1154" t="str">
            <v>m³xkm</v>
          </cell>
        </row>
        <row r="1155">
          <cell r="B1155" t="str">
            <v>16.1.11</v>
          </cell>
          <cell r="D1155" t="str">
            <v>37.01.11</v>
          </cell>
          <cell r="E1155" t="str">
            <v>Espalhamento de material no bota fora inclusive mat. de limpeza</v>
          </cell>
          <cell r="F1155" t="str">
            <v>m³</v>
          </cell>
        </row>
        <row r="1156">
          <cell r="B1156" t="str">
            <v>16.1.12</v>
          </cell>
          <cell r="D1156" t="str">
            <v>37.01.12</v>
          </cell>
          <cell r="E1156" t="str">
            <v>Conc. asf. us. quente - Binder - DERSA</v>
          </cell>
          <cell r="F1156" t="str">
            <v>m³</v>
          </cell>
        </row>
        <row r="1157">
          <cell r="B1157" t="str">
            <v>16.1.13</v>
          </cell>
          <cell r="D1157" t="str">
            <v>37.01.13</v>
          </cell>
          <cell r="E1157" t="str">
            <v>Conc. asf. us. quente - capa asfáltica - DERSA</v>
          </cell>
          <cell r="F1157" t="str">
            <v>m³</v>
          </cell>
        </row>
        <row r="1158">
          <cell r="B1158" t="str">
            <v>16.1.14</v>
          </cell>
          <cell r="D1158" t="str">
            <v>37.01.14</v>
          </cell>
          <cell r="E1158" t="str">
            <v>Tubo de concreto Ø 0,80m classe CA-2 ( fornecimento e assentamento )</v>
          </cell>
          <cell r="F1158" t="str">
            <v>m</v>
          </cell>
        </row>
        <row r="1159">
          <cell r="B1159" t="str">
            <v>16.1.15</v>
          </cell>
          <cell r="D1159" t="str">
            <v>37.01.15</v>
          </cell>
          <cell r="E1159" t="str">
            <v>Tubo de concreto Ø 0,80m classe CA-3 ( fornecimento e assentamento )</v>
          </cell>
          <cell r="F1159" t="str">
            <v>m</v>
          </cell>
        </row>
        <row r="1160">
          <cell r="B1160" t="str">
            <v>16.1.16</v>
          </cell>
          <cell r="D1160" t="str">
            <v>37.01.16</v>
          </cell>
          <cell r="E1160" t="str">
            <v>Tubo de concreto Ø 1,00m classe CA-4 ( fornecimento e assentamento )</v>
          </cell>
          <cell r="F1160" t="str">
            <v>m</v>
          </cell>
        </row>
        <row r="1161">
          <cell r="B1161" t="str">
            <v>16.1.17</v>
          </cell>
          <cell r="D1161" t="str">
            <v>37.01.17</v>
          </cell>
          <cell r="E1161" t="str">
            <v>Tubo de concreto Ø 1,20m classe CA-2 ( fornecimento e assentamento )</v>
          </cell>
          <cell r="F1161" t="str">
            <v>m</v>
          </cell>
        </row>
        <row r="1162">
          <cell r="B1162" t="str">
            <v>16.1.18</v>
          </cell>
          <cell r="D1162" t="str">
            <v>37.01.18</v>
          </cell>
          <cell r="E1162" t="str">
            <v>Tubo de aço corr. Epoxy met. Destrutivo-MP100/ e= 2,0mm/84kg/m Ø = 1,30m</v>
          </cell>
          <cell r="F1162" t="str">
            <v>kg</v>
          </cell>
        </row>
        <row r="1163">
          <cell r="B1163" t="str">
            <v>16.1.19</v>
          </cell>
          <cell r="D1163" t="str">
            <v>37.01.19</v>
          </cell>
          <cell r="E1163" t="str">
            <v>Tubo de aço corr. Epoxy met. Destrutivo-MP100/ e= 3,4mm/136kg/m Ø = 1,30m</v>
          </cell>
          <cell r="F1163" t="str">
            <v>kg</v>
          </cell>
        </row>
        <row r="1164">
          <cell r="B1164" t="str">
            <v>16.1.20</v>
          </cell>
          <cell r="D1164" t="str">
            <v>37.01.20</v>
          </cell>
          <cell r="E1164" t="str">
            <v>Tubo de aço corr. Epoxy met. Destrutivo-MP100/ e= 2,0mm/125kg/m Ø = 1,50m</v>
          </cell>
          <cell r="F1164" t="str">
            <v>kg</v>
          </cell>
        </row>
        <row r="1165">
          <cell r="B1165" t="str">
            <v>16.1.21</v>
          </cell>
          <cell r="D1165" t="str">
            <v>37.01.21</v>
          </cell>
          <cell r="E1165" t="str">
            <v>Tubo de aço corr. Epoxy met. Destrutivo-MP152/ e= 2,7mm/162kg/m Ø = 1,50m</v>
          </cell>
          <cell r="F1165" t="str">
            <v>kg</v>
          </cell>
        </row>
        <row r="1166">
          <cell r="B1166" t="str">
            <v>16.1.22</v>
          </cell>
          <cell r="D1166" t="str">
            <v>37.01.22</v>
          </cell>
          <cell r="E1166" t="str">
            <v>Remoção de Tubo Ø = 0,30m</v>
          </cell>
          <cell r="F1166" t="str">
            <v>m</v>
          </cell>
        </row>
        <row r="1167">
          <cell r="B1167" t="str">
            <v>16.1.23</v>
          </cell>
          <cell r="D1167" t="str">
            <v>37.01.23</v>
          </cell>
          <cell r="E1167" t="str">
            <v>Remoção de Tubo Ø = 0,40m</v>
          </cell>
          <cell r="F1167" t="str">
            <v>m</v>
          </cell>
        </row>
        <row r="1168">
          <cell r="B1168" t="str">
            <v>16.1.24</v>
          </cell>
          <cell r="D1168" t="str">
            <v>37.01.24</v>
          </cell>
          <cell r="E1168" t="str">
            <v>Remoção de Tubo Ø = 0,60m</v>
          </cell>
          <cell r="F1168" t="str">
            <v>m</v>
          </cell>
        </row>
        <row r="1169">
          <cell r="B1169" t="str">
            <v>16.1.25</v>
          </cell>
          <cell r="D1169" t="str">
            <v>37.01.25</v>
          </cell>
          <cell r="E1169" t="str">
            <v>Tubo de concreto Ø 0,60m classe CA-3 ( fornecimento e assentamento )</v>
          </cell>
          <cell r="F1169" t="str">
            <v>m</v>
          </cell>
        </row>
        <row r="1170">
          <cell r="B1170" t="str">
            <v>16.1.26</v>
          </cell>
          <cell r="D1170" t="str">
            <v>37.01.26</v>
          </cell>
          <cell r="E1170" t="str">
            <v>Tubo de concreto Ø 0,40m classe CA-2 ( fornecimento e assentamento )</v>
          </cell>
          <cell r="F1170" t="str">
            <v>m</v>
          </cell>
        </row>
        <row r="1171">
          <cell r="B1171" t="str">
            <v>16.1.27</v>
          </cell>
          <cell r="D1171" t="str">
            <v>37.01.27</v>
          </cell>
          <cell r="E1171" t="str">
            <v>Tubo de concreto Ø 1,50m classe CA-2 ( fornecimento e assentamento )</v>
          </cell>
          <cell r="F1171" t="str">
            <v>m</v>
          </cell>
        </row>
        <row r="1172">
          <cell r="B1172" t="str">
            <v>16.1.28</v>
          </cell>
          <cell r="D1172" t="str">
            <v>37.01.28</v>
          </cell>
          <cell r="E1172" t="str">
            <v>Remoção de Tubo Ø = 0,80m</v>
          </cell>
          <cell r="F1172" t="str">
            <v>m</v>
          </cell>
        </row>
        <row r="1173">
          <cell r="B1173" t="str">
            <v>16.1.29</v>
          </cell>
          <cell r="D1173" t="str">
            <v>37.01.29</v>
          </cell>
          <cell r="E1173" t="str">
            <v>Passeio</v>
          </cell>
          <cell r="F1173" t="str">
            <v>m²</v>
          </cell>
        </row>
        <row r="1174">
          <cell r="B1174" t="str">
            <v>16.1.30</v>
          </cell>
          <cell r="D1174" t="str">
            <v>37.01.30</v>
          </cell>
          <cell r="E1174" t="str">
            <v>Aterro - Solo mole - material de 3ª Categoria</v>
          </cell>
          <cell r="F1174" t="str">
            <v>m³</v>
          </cell>
        </row>
        <row r="1175">
          <cell r="B1175" t="str">
            <v>16.1.31</v>
          </cell>
          <cell r="D1175" t="str">
            <v>37.01.31</v>
          </cell>
          <cell r="E1175" t="str">
            <v>Aterros - materila de 3ª Categoria</v>
          </cell>
          <cell r="F1175" t="str">
            <v>m³</v>
          </cell>
        </row>
        <row r="1176">
          <cell r="B1176" t="str">
            <v>16.1.32</v>
          </cell>
          <cell r="D1176" t="str">
            <v>37.01.32</v>
          </cell>
          <cell r="E1176" t="str">
            <v>Revestimento vegetal de taludes com hidrossemeadura</v>
          </cell>
          <cell r="F1176" t="str">
            <v>m²</v>
          </cell>
        </row>
        <row r="1177">
          <cell r="B1177" t="str">
            <v>16.1.33</v>
          </cell>
          <cell r="D1177" t="str">
            <v>37.01.33</v>
          </cell>
          <cell r="E1177" t="str">
            <v>Abertura de caixa para execução do acostamento</v>
          </cell>
          <cell r="F1177" t="str">
            <v>m³</v>
          </cell>
        </row>
        <row r="1178">
          <cell r="B1178" t="str">
            <v>16.1.34</v>
          </cell>
          <cell r="D1178" t="str">
            <v>37.01.34</v>
          </cell>
          <cell r="E1178" t="str">
            <v>Demolição pavi.flex, incl.transp.até 1km</v>
          </cell>
          <cell r="F1178" t="str">
            <v>m²</v>
          </cell>
        </row>
        <row r="1179">
          <cell r="B1179" t="str">
            <v>16.1.35</v>
          </cell>
          <cell r="D1179" t="str">
            <v>37.01.35</v>
          </cell>
          <cell r="E1179" t="str">
            <v>Concreto Fck 13,5 MPa</v>
          </cell>
          <cell r="F1179" t="str">
            <v>m³</v>
          </cell>
        </row>
        <row r="1180">
          <cell r="B1180" t="str">
            <v>16.1.36</v>
          </cell>
          <cell r="D1180" t="str">
            <v>37.01.36</v>
          </cell>
          <cell r="E1180" t="str">
            <v>Gabião tipo colchão espessura 30cm - tela galv.</v>
          </cell>
          <cell r="F1180" t="str">
            <v>m³</v>
          </cell>
        </row>
        <row r="1181">
          <cell r="B1181" t="str">
            <v>16.1.37</v>
          </cell>
          <cell r="D1181" t="str">
            <v>37.01.37</v>
          </cell>
          <cell r="E1181" t="str">
            <v>Barreira double face New Jersey - des 5514 (TIPO 3)</v>
          </cell>
          <cell r="F1181" t="str">
            <v>m</v>
          </cell>
        </row>
        <row r="1182">
          <cell r="B1182" t="str">
            <v>16.1.38</v>
          </cell>
          <cell r="D1182" t="str">
            <v>37.01.38</v>
          </cell>
          <cell r="E1182" t="str">
            <v>Manta geotêxtil não tecido ( Bidim RT-09 ou similar)</v>
          </cell>
          <cell r="F1182" t="str">
            <v>kg</v>
          </cell>
        </row>
        <row r="1183">
          <cell r="B1183" t="str">
            <v>16.1.39</v>
          </cell>
          <cell r="D1183" t="str">
            <v>37.01.39</v>
          </cell>
          <cell r="E1183" t="str">
            <v>Escavação de material em jazida</v>
          </cell>
          <cell r="F1183" t="str">
            <v>m³</v>
          </cell>
        </row>
        <row r="1184">
          <cell r="B1184" t="str">
            <v>16.1.40</v>
          </cell>
          <cell r="D1184" t="str">
            <v>37.01.40</v>
          </cell>
          <cell r="E1184" t="str">
            <v>Tubo ovóide S=2,25 m²</v>
          </cell>
          <cell r="F1184" t="str">
            <v>m</v>
          </cell>
        </row>
        <row r="1185">
          <cell r="B1185" t="str">
            <v>16.1.41</v>
          </cell>
          <cell r="D1185" t="str">
            <v>37.01.41</v>
          </cell>
          <cell r="E1185" t="str">
            <v>Tubo ovóide S=3,00</v>
          </cell>
          <cell r="F1185" t="str">
            <v>m</v>
          </cell>
        </row>
        <row r="1186">
          <cell r="B1186" t="str">
            <v>16.1.42</v>
          </cell>
          <cell r="D1186" t="str">
            <v>37.01.42</v>
          </cell>
          <cell r="E1186" t="str">
            <v>Tubo ovóide S=4,00</v>
          </cell>
          <cell r="F1186" t="str">
            <v>m</v>
          </cell>
        </row>
        <row r="1187">
          <cell r="B1187" t="str">
            <v>16.1.43</v>
          </cell>
          <cell r="D1187" t="str">
            <v>37.01.43</v>
          </cell>
          <cell r="E1187" t="str">
            <v>Demolição do Pavimento</v>
          </cell>
          <cell r="F1187" t="str">
            <v>m²</v>
          </cell>
        </row>
        <row r="1188">
          <cell r="B1188" t="str">
            <v>16.1.44</v>
          </cell>
          <cell r="D1188" t="str">
            <v>37.01.44</v>
          </cell>
          <cell r="E1188" t="str">
            <v>Restauração do Pavimento</v>
          </cell>
          <cell r="F1188" t="str">
            <v>m²</v>
          </cell>
        </row>
        <row r="1189">
          <cell r="B1189" t="str">
            <v>16.1.45</v>
          </cell>
          <cell r="D1189" t="str">
            <v>37.01.45</v>
          </cell>
          <cell r="E1189" t="str">
            <v xml:space="preserve">Articulação de concreto tipo "Freyssinet" </v>
          </cell>
          <cell r="F1189" t="str">
            <v>m</v>
          </cell>
        </row>
        <row r="1190">
          <cell r="B1190" t="str">
            <v>16.1.46</v>
          </cell>
          <cell r="D1190" t="str">
            <v>37.01.46</v>
          </cell>
          <cell r="E1190" t="str">
            <v>Junta de dilatação tipo Jeene</v>
          </cell>
          <cell r="F1190" t="str">
            <v>m</v>
          </cell>
        </row>
        <row r="1191">
          <cell r="B1191" t="str">
            <v>16.1.47</v>
          </cell>
          <cell r="D1191" t="str">
            <v>37.01.47</v>
          </cell>
          <cell r="E1191" t="str">
            <v>Tirantes 280 kN</v>
          </cell>
          <cell r="F1191" t="str">
            <v>m</v>
          </cell>
        </row>
        <row r="1192">
          <cell r="B1192" t="str">
            <v>16.1.48</v>
          </cell>
          <cell r="D1192" t="str">
            <v>37.01.48</v>
          </cell>
          <cell r="E1192" t="str">
            <v>Tirantes 140 kN</v>
          </cell>
          <cell r="F1192" t="str">
            <v>m</v>
          </cell>
        </row>
        <row r="1193">
          <cell r="B1193" t="str">
            <v>16.1.49</v>
          </cell>
          <cell r="D1193" t="str">
            <v>37.01.49</v>
          </cell>
          <cell r="E1193" t="str">
            <v>Ap. Ancoragem p/ Cabos Proten. Ativa</v>
          </cell>
          <cell r="F1193" t="str">
            <v>un</v>
          </cell>
        </row>
        <row r="1194">
          <cell r="B1194" t="str">
            <v>16.1.50</v>
          </cell>
          <cell r="D1194" t="str">
            <v>37.01.50</v>
          </cell>
          <cell r="E1194" t="str">
            <v>Barbacãs</v>
          </cell>
          <cell r="F1194" t="str">
            <v>un</v>
          </cell>
        </row>
        <row r="1195">
          <cell r="B1195" t="str">
            <v>16.1.51</v>
          </cell>
          <cell r="D1195" t="str">
            <v>37.01.51</v>
          </cell>
          <cell r="E1195" t="str">
            <v>Tubo de concreto Ø 0,50m classe CA-2 ( fornecimento e assentamento )</v>
          </cell>
          <cell r="F1195" t="str">
            <v>m</v>
          </cell>
        </row>
        <row r="1196">
          <cell r="B1196" t="str">
            <v>16.1.52</v>
          </cell>
          <cell r="D1196" t="str">
            <v>37.01.52</v>
          </cell>
          <cell r="E1196" t="str">
            <v>Barreira de segurança tipo New Jersey - des 5396 (TIPO 1A)</v>
          </cell>
          <cell r="F1196" t="str">
            <v>m</v>
          </cell>
        </row>
        <row r="1197">
          <cell r="B1197" t="str">
            <v>16.1.53</v>
          </cell>
          <cell r="D1197" t="str">
            <v>37.01.53</v>
          </cell>
          <cell r="E1197" t="str">
            <v>Tubo MP 100 Ø 2,10m e= 2,0mm - ( Forncimento e assentamento )</v>
          </cell>
          <cell r="F1197" t="str">
            <v>m</v>
          </cell>
        </row>
        <row r="1198">
          <cell r="B1198" t="str">
            <v>16.1.54</v>
          </cell>
          <cell r="D1198" t="str">
            <v>37.01.54</v>
          </cell>
          <cell r="E1198" t="str">
            <v>Tubo MP 100 Ø 2,20m e= 2,7mm - ( Forncimento e assentamento )</v>
          </cell>
          <cell r="F1198" t="str">
            <v>m</v>
          </cell>
        </row>
        <row r="1199">
          <cell r="B1199" t="str">
            <v>16.1.55</v>
          </cell>
          <cell r="D1199" t="str">
            <v>37.01.55</v>
          </cell>
          <cell r="E1199" t="str">
            <v>Tubo MP 152 Ø 4,60m e= 2,7mm - ( Forncimento e assentamento )</v>
          </cell>
          <cell r="F1199" t="str">
            <v>m</v>
          </cell>
        </row>
        <row r="1200">
          <cell r="B1200" t="str">
            <v>16.1.56</v>
          </cell>
          <cell r="D1200" t="str">
            <v>37.01.56</v>
          </cell>
          <cell r="E1200" t="str">
            <v>Remoção de Tubo metálico Ø = 1,50m</v>
          </cell>
          <cell r="F1200" t="str">
            <v>m</v>
          </cell>
        </row>
        <row r="1201">
          <cell r="B1201" t="str">
            <v>16.1.57</v>
          </cell>
          <cell r="D1201" t="str">
            <v>37.01.57</v>
          </cell>
          <cell r="E1201" t="str">
            <v>Tubo Metálico Ø =2,30m</v>
          </cell>
          <cell r="F1201" t="str">
            <v>m</v>
          </cell>
        </row>
        <row r="1202">
          <cell r="B1202" t="str">
            <v>16.1.58</v>
          </cell>
          <cell r="D1202" t="str">
            <v>37.01.58</v>
          </cell>
          <cell r="E1202" t="str">
            <v>Tubo de concreto Ø 1,00m classe CA-3 ( fornecimento e assentamento )</v>
          </cell>
          <cell r="F1202" t="str">
            <v>m</v>
          </cell>
        </row>
        <row r="1203">
          <cell r="B1203" t="str">
            <v>16.1.59</v>
          </cell>
          <cell r="D1203" t="str">
            <v>37.01.59</v>
          </cell>
          <cell r="E1203" t="str">
            <v>Tubo de concreto Ø 0,50m classe CA-4 ( fornecimento e assentamento )</v>
          </cell>
          <cell r="F1203" t="str">
            <v>m</v>
          </cell>
        </row>
        <row r="1204">
          <cell r="B1204" t="str">
            <v>16.1.60</v>
          </cell>
          <cell r="D1204" t="str">
            <v>37.01.60</v>
          </cell>
          <cell r="E1204" t="str">
            <v>Tubo de concreto Ø 1,50m classe CA-3 ( fornecimento e assentamento )</v>
          </cell>
          <cell r="F1204" t="str">
            <v>m</v>
          </cell>
        </row>
        <row r="1205">
          <cell r="B1205" t="str">
            <v>16.1.61</v>
          </cell>
          <cell r="D1205" t="str">
            <v>37.01.61</v>
          </cell>
          <cell r="E1205" t="str">
            <v>Restauração do Pavimento</v>
          </cell>
          <cell r="F1205" t="str">
            <v>m³</v>
          </cell>
        </row>
        <row r="1206">
          <cell r="B1206" t="str">
            <v>16.1.62</v>
          </cell>
          <cell r="D1206" t="str">
            <v>37.01.62</v>
          </cell>
          <cell r="E1206" t="str">
            <v>Aterro solo mole - material de 3ª categoria</v>
          </cell>
          <cell r="F1206" t="str">
            <v>m³</v>
          </cell>
        </row>
        <row r="1207">
          <cell r="B1207" t="str">
            <v>16.1.63</v>
          </cell>
          <cell r="D1207" t="str">
            <v>37.01.63</v>
          </cell>
          <cell r="E1207" t="str">
            <v>Aterros - material de 3ª categoria</v>
          </cell>
          <cell r="F1207" t="str">
            <v>m³</v>
          </cell>
        </row>
        <row r="1208">
          <cell r="B1208" t="str">
            <v>16.1.64</v>
          </cell>
          <cell r="D1208" t="str">
            <v>37.01.64</v>
          </cell>
          <cell r="E1208" t="str">
            <v>Sub-base ou base solo brita c/ cimento</v>
          </cell>
          <cell r="F1208" t="str">
            <v>m³</v>
          </cell>
        </row>
        <row r="1209">
          <cell r="B1209" t="str">
            <v>16.1.65</v>
          </cell>
          <cell r="D1209" t="str">
            <v>37.01.65</v>
          </cell>
          <cell r="E1209" t="str">
            <v>Apiloamento / Nivelamento</v>
          </cell>
          <cell r="F1209" t="str">
            <v>m²</v>
          </cell>
        </row>
        <row r="1210">
          <cell r="B1210" t="str">
            <v>16.1.66</v>
          </cell>
          <cell r="D1210" t="str">
            <v>37.01.66</v>
          </cell>
          <cell r="E1210" t="str">
            <v>Tela metálica</v>
          </cell>
          <cell r="F1210" t="str">
            <v>m²</v>
          </cell>
        </row>
        <row r="1211">
          <cell r="B1211" t="str">
            <v>16.1.67</v>
          </cell>
          <cell r="D1211" t="str">
            <v>37.01.67</v>
          </cell>
        </row>
        <row r="1212">
          <cell r="B1212" t="str">
            <v>16.1.68</v>
          </cell>
          <cell r="D1212" t="str">
            <v>37.01.68</v>
          </cell>
          <cell r="E1212" t="str">
            <v>Perfuração  p/ DHP em solo</v>
          </cell>
          <cell r="F1212" t="str">
            <v>m</v>
          </cell>
        </row>
        <row r="1213">
          <cell r="B1213" t="str">
            <v>16.1.69</v>
          </cell>
          <cell r="D1213" t="str">
            <v>37.01.69</v>
          </cell>
          <cell r="E1213" t="str">
            <v>Perfuração  p/ tirante em solo</v>
          </cell>
          <cell r="F1213" t="str">
            <v>m</v>
          </cell>
        </row>
        <row r="1214">
          <cell r="B1214" t="str">
            <v>16.1.70</v>
          </cell>
          <cell r="D1214" t="str">
            <v>37.01.70</v>
          </cell>
          <cell r="E1214" t="str">
            <v>Túnnel Liner Ø 2,00 e=3,4mm epoxy</v>
          </cell>
          <cell r="F1214" t="str">
            <v>m</v>
          </cell>
        </row>
        <row r="1215">
          <cell r="B1215" t="str">
            <v>16.1.71</v>
          </cell>
          <cell r="D1215" t="str">
            <v>37.01.71</v>
          </cell>
          <cell r="E1215" t="str">
            <v>Implantação de Túnnel Liner Ø = 2,00m e=3,4mm ( em solo )</v>
          </cell>
          <cell r="F1215" t="str">
            <v>m</v>
          </cell>
        </row>
        <row r="1216">
          <cell r="B1216" t="str">
            <v>16.1.72</v>
          </cell>
          <cell r="D1216" t="str">
            <v>37.01.72</v>
          </cell>
          <cell r="E1216" t="str">
            <v>Implantação de Túnnel Liner Ø = 2,00m e=3,4mm ( em talus )</v>
          </cell>
          <cell r="F1216" t="str">
            <v>m</v>
          </cell>
        </row>
        <row r="1217">
          <cell r="B1217" t="str">
            <v>16.1.73</v>
          </cell>
          <cell r="D1217" t="str">
            <v>37.01.73</v>
          </cell>
          <cell r="E1217" t="str">
            <v>Implantação de fuste metálico Ø = 2,00m e=3,4mm ( em talus )</v>
          </cell>
          <cell r="F1217" t="str">
            <v>m</v>
          </cell>
        </row>
        <row r="1218">
          <cell r="B1218" t="str">
            <v>16.1.74</v>
          </cell>
          <cell r="D1218" t="str">
            <v>37.01.74</v>
          </cell>
          <cell r="E1218" t="str">
            <v>Levantamento Topográfico</v>
          </cell>
          <cell r="F1218" t="str">
            <v>m²</v>
          </cell>
        </row>
        <row r="1219">
          <cell r="B1219" t="str">
            <v>16.1.75</v>
          </cell>
          <cell r="D1219" t="str">
            <v>37.01.75</v>
          </cell>
          <cell r="E1219" t="str">
            <v>Remoção de Tubo metálico Ø = 1,50m</v>
          </cell>
        </row>
        <row r="1220">
          <cell r="B1220" t="str">
            <v>16.1.76</v>
          </cell>
          <cell r="D1220" t="str">
            <v>37.01.76</v>
          </cell>
          <cell r="E1220" t="str">
            <v>Injeção de calda de cimento p/ consolidação do Talude</v>
          </cell>
          <cell r="F1220" t="str">
            <v>kg</v>
          </cell>
        </row>
        <row r="1221">
          <cell r="B1221" t="str">
            <v>16.1.77</v>
          </cell>
          <cell r="D1221" t="str">
            <v>37.01.77</v>
          </cell>
          <cell r="E1221" t="str">
            <v xml:space="preserve">Perfuração  p/ DHP  em talus </v>
          </cell>
          <cell r="F1221" t="str">
            <v>m</v>
          </cell>
        </row>
        <row r="1222">
          <cell r="B1222" t="str">
            <v>16.1.78</v>
          </cell>
          <cell r="D1222" t="str">
            <v>37.01.78</v>
          </cell>
          <cell r="E1222" t="str">
            <v xml:space="preserve">Perfuração  p/ tirante em rocha sã </v>
          </cell>
          <cell r="F1222" t="str">
            <v>m</v>
          </cell>
        </row>
        <row r="1223">
          <cell r="B1223" t="str">
            <v>16.1.79</v>
          </cell>
          <cell r="D1223" t="str">
            <v>37.01.79</v>
          </cell>
          <cell r="E1223" t="str">
            <v>Perfuração  p/ tirante em talus</v>
          </cell>
          <cell r="F1223" t="str">
            <v>m</v>
          </cell>
        </row>
        <row r="1224">
          <cell r="B1224" t="str">
            <v>16.1.80</v>
          </cell>
          <cell r="D1224" t="str">
            <v>37.01.80</v>
          </cell>
          <cell r="E1224" t="str">
            <v>Apar. anc. p/ Tirantes 40 TF</v>
          </cell>
          <cell r="F1224" t="str">
            <v>un</v>
          </cell>
        </row>
        <row r="1225">
          <cell r="B1225" t="str">
            <v>16.1.81</v>
          </cell>
          <cell r="D1225" t="str">
            <v>37.01.81</v>
          </cell>
          <cell r="E1225" t="str">
            <v>Tiran. 60 TF 8F D= 1/2"</v>
          </cell>
          <cell r="F1225" t="str">
            <v>m</v>
          </cell>
        </row>
        <row r="1226">
          <cell r="B1226" t="str">
            <v>16.1.82</v>
          </cell>
          <cell r="D1226" t="str">
            <v>37.01.82</v>
          </cell>
          <cell r="E1226" t="str">
            <v>Dispositivo eletronico para canalização de Tráfego</v>
          </cell>
          <cell r="F1226" t="str">
            <v>un</v>
          </cell>
        </row>
        <row r="1227">
          <cell r="B1227" t="str">
            <v>16.1.83</v>
          </cell>
          <cell r="D1227" t="str">
            <v>37.01.83</v>
          </cell>
          <cell r="E1227" t="str">
            <v>Junta Fungenband tipo "O-22"</v>
          </cell>
          <cell r="F1227" t="str">
            <v>m</v>
          </cell>
        </row>
        <row r="1247">
          <cell r="B1247" t="str">
            <v>Cód. Colinas</v>
          </cell>
          <cell r="D1247" t="str">
            <v>Código</v>
          </cell>
          <cell r="E1247" t="str">
            <v>Serviços</v>
          </cell>
          <cell r="F1247" t="str">
            <v>Unid.</v>
          </cell>
        </row>
        <row r="1250">
          <cell r="D1250" t="str">
            <v>FASE 72 - ALUGUEL DE MAQUINAS, VEICULOS E EQUIPAMENTOS</v>
          </cell>
        </row>
        <row r="1251">
          <cell r="B1251" t="str">
            <v>15.1.1</v>
          </cell>
          <cell r="D1251" t="str">
            <v>72.01.01.01</v>
          </cell>
          <cell r="E1251" t="str">
            <v>AC.CONC.SUP.B436 C-A</v>
          </cell>
          <cell r="F1251" t="str">
            <v>h</v>
          </cell>
        </row>
        <row r="1252">
          <cell r="B1252" t="str">
            <v>15.1.2</v>
          </cell>
          <cell r="D1252" t="str">
            <v>72.01.01.02</v>
          </cell>
          <cell r="E1252" t="str">
            <v xml:space="preserve">AC.CONC.SUP.B436 C-B </v>
          </cell>
          <cell r="F1252" t="str">
            <v>h</v>
          </cell>
        </row>
        <row r="1253">
          <cell r="B1253" t="str">
            <v>15.1.3</v>
          </cell>
          <cell r="D1253" t="str">
            <v>72.01.01.03</v>
          </cell>
          <cell r="E1253" t="str">
            <v>AC.CONC.SUP.B436 C-C</v>
          </cell>
          <cell r="F1253" t="str">
            <v>h</v>
          </cell>
        </row>
        <row r="1254">
          <cell r="B1254" t="str">
            <v>15.1.4</v>
          </cell>
          <cell r="D1254" t="str">
            <v>72.01.01.04</v>
          </cell>
          <cell r="E1254" t="str">
            <v>AC.CONC.SUP.B436 C-D</v>
          </cell>
          <cell r="F1254" t="str">
            <v>h</v>
          </cell>
        </row>
        <row r="1255">
          <cell r="B1255" t="str">
            <v>15.1.5</v>
          </cell>
          <cell r="D1255" t="str">
            <v>72.01.02.01</v>
          </cell>
          <cell r="E1255" t="str">
            <v>AC.CONC.SUP.BG38 C-A</v>
          </cell>
          <cell r="F1255" t="str">
            <v>h</v>
          </cell>
        </row>
        <row r="1256">
          <cell r="B1256" t="str">
            <v>15.1.6</v>
          </cell>
          <cell r="D1256" t="str">
            <v>72.01.02.02</v>
          </cell>
          <cell r="E1256" t="str">
            <v>AC.CONC.SUP.BG38 C-B</v>
          </cell>
          <cell r="F1256" t="str">
            <v>h</v>
          </cell>
        </row>
        <row r="1257">
          <cell r="B1257" t="str">
            <v>15.1.7</v>
          </cell>
          <cell r="D1257" t="str">
            <v>72.01.02.03</v>
          </cell>
          <cell r="E1257" t="str">
            <v>AC.CONC.SUP.BG38 C-C</v>
          </cell>
          <cell r="F1257" t="str">
            <v>h</v>
          </cell>
        </row>
        <row r="1258">
          <cell r="B1258" t="str">
            <v>15.1.8</v>
          </cell>
          <cell r="D1258" t="str">
            <v>72.01.02.04</v>
          </cell>
          <cell r="E1258" t="str">
            <v>AC.CONC.SUP.BG38 C-D</v>
          </cell>
          <cell r="F1258" t="str">
            <v>h</v>
          </cell>
        </row>
        <row r="1259">
          <cell r="B1259" t="str">
            <v>15.1.9</v>
          </cell>
          <cell r="D1259" t="str">
            <v>72.02.01.01</v>
          </cell>
          <cell r="E1259" t="str">
            <v>VEIC.PEQ.1600CC C-A</v>
          </cell>
          <cell r="F1259" t="str">
            <v>h</v>
          </cell>
        </row>
        <row r="1260">
          <cell r="B1260" t="str">
            <v>15.1.10</v>
          </cell>
          <cell r="D1260" t="str">
            <v>72.02.01.02</v>
          </cell>
          <cell r="E1260" t="str">
            <v>VEIC.PEQ.1600CC C-B</v>
          </cell>
          <cell r="F1260" t="str">
            <v>h</v>
          </cell>
        </row>
        <row r="1261">
          <cell r="B1261" t="str">
            <v>15.1.11</v>
          </cell>
          <cell r="D1261" t="str">
            <v>72.02.01.03</v>
          </cell>
          <cell r="E1261" t="str">
            <v>VEIC.PEQ.1600CC C-C</v>
          </cell>
          <cell r="F1261" t="str">
            <v>h</v>
          </cell>
        </row>
        <row r="1262">
          <cell r="B1262" t="str">
            <v>15.1.12</v>
          </cell>
          <cell r="D1262" t="str">
            <v>72.02.01.04</v>
          </cell>
          <cell r="E1262" t="str">
            <v>VEIC.PEQ.1600CC C-D</v>
          </cell>
          <cell r="F1262" t="str">
            <v>h</v>
          </cell>
        </row>
        <row r="1263">
          <cell r="B1263" t="str">
            <v>15.1.13</v>
          </cell>
          <cell r="D1263" t="str">
            <v>72.02.01.05</v>
          </cell>
          <cell r="E1263" t="str">
            <v xml:space="preserve">VEIC.PEQ.1600CC C-E </v>
          </cell>
          <cell r="F1263" t="str">
            <v>km</v>
          </cell>
        </row>
        <row r="1264">
          <cell r="B1264" t="str">
            <v>15.1.14</v>
          </cell>
          <cell r="D1264" t="str">
            <v>72.02.01.06</v>
          </cell>
          <cell r="E1264" t="str">
            <v>VEIC.PEQ.1600CC C-F</v>
          </cell>
          <cell r="F1264" t="str">
            <v>vei.mens.</v>
          </cell>
        </row>
        <row r="1265">
          <cell r="B1265" t="str">
            <v>15.1.15</v>
          </cell>
          <cell r="D1265" t="str">
            <v>72.02.02.01</v>
          </cell>
          <cell r="E1265" t="str">
            <v>VEIC.PEQ.1000CC C-A</v>
          </cell>
          <cell r="F1265" t="str">
            <v>h</v>
          </cell>
        </row>
        <row r="1266">
          <cell r="B1266" t="str">
            <v>15.1.16</v>
          </cell>
          <cell r="D1266" t="str">
            <v>72.02.02.02</v>
          </cell>
          <cell r="E1266" t="str">
            <v>VEIC.PEQ.1000CC C-B</v>
          </cell>
          <cell r="F1266" t="str">
            <v>h</v>
          </cell>
        </row>
        <row r="1267">
          <cell r="B1267" t="str">
            <v>15.1.17</v>
          </cell>
          <cell r="D1267" t="str">
            <v>72.02.02.03</v>
          </cell>
          <cell r="E1267" t="str">
            <v>VEIC.PEQ.1000CC C-C</v>
          </cell>
          <cell r="F1267" t="str">
            <v>h</v>
          </cell>
        </row>
        <row r="1268">
          <cell r="B1268" t="str">
            <v>15.1.18</v>
          </cell>
          <cell r="D1268" t="str">
            <v>72.02.02.04</v>
          </cell>
          <cell r="E1268" t="str">
            <v>VEIC.PEQ.1000CC C-D</v>
          </cell>
          <cell r="F1268" t="str">
            <v>h</v>
          </cell>
        </row>
        <row r="1269">
          <cell r="B1269" t="str">
            <v>15.1.19</v>
          </cell>
          <cell r="D1269" t="str">
            <v>72.02.02.05</v>
          </cell>
          <cell r="E1269" t="str">
            <v>VEIC.PEQ.1000CC C-E</v>
          </cell>
          <cell r="F1269" t="str">
            <v>km</v>
          </cell>
        </row>
        <row r="1270">
          <cell r="B1270" t="str">
            <v>15.1.20</v>
          </cell>
          <cell r="D1270" t="str">
            <v>72.02.02.06</v>
          </cell>
          <cell r="E1270" t="str">
            <v xml:space="preserve">VEIC.PEQ.1000CC C-F </v>
          </cell>
          <cell r="F1270" t="str">
            <v>vei.mens.</v>
          </cell>
        </row>
        <row r="1271">
          <cell r="B1271" t="str">
            <v>15.1.21</v>
          </cell>
          <cell r="D1271" t="str">
            <v>72.02.03.01</v>
          </cell>
          <cell r="E1271" t="str">
            <v>VEIC.UTIL. 09 PS C-A</v>
          </cell>
          <cell r="F1271" t="str">
            <v>h</v>
          </cell>
        </row>
        <row r="1272">
          <cell r="B1272" t="str">
            <v>15.1.22</v>
          </cell>
          <cell r="D1272" t="str">
            <v xml:space="preserve">72.02.03.02 </v>
          </cell>
          <cell r="E1272" t="str">
            <v xml:space="preserve">VEIC.UTIL. 09 PS C-B </v>
          </cell>
          <cell r="F1272" t="str">
            <v>h</v>
          </cell>
        </row>
        <row r="1273">
          <cell r="B1273" t="str">
            <v>15.1.23</v>
          </cell>
          <cell r="D1273" t="str">
            <v>72.02.03.03</v>
          </cell>
          <cell r="E1273" t="str">
            <v>VEIC.UTIL. 09 PS C-C</v>
          </cell>
          <cell r="F1273" t="str">
            <v>h</v>
          </cell>
        </row>
        <row r="1274">
          <cell r="B1274" t="str">
            <v>15.1.24</v>
          </cell>
          <cell r="D1274" t="str">
            <v>72.02.03.04</v>
          </cell>
          <cell r="E1274" t="str">
            <v xml:space="preserve">VEIC.UTIL. 09 PS C-D </v>
          </cell>
          <cell r="F1274" t="str">
            <v>h</v>
          </cell>
        </row>
        <row r="1275">
          <cell r="B1275" t="str">
            <v>15.1.25</v>
          </cell>
          <cell r="D1275" t="str">
            <v>72.02.03.05</v>
          </cell>
          <cell r="E1275" t="str">
            <v>VEIC.UTIL. 09 PS C-E</v>
          </cell>
          <cell r="F1275" t="str">
            <v>km</v>
          </cell>
        </row>
        <row r="1276">
          <cell r="B1276" t="str">
            <v>15.1.26</v>
          </cell>
          <cell r="D1276" t="str">
            <v>72.02.03.06</v>
          </cell>
          <cell r="E1276" t="str">
            <v xml:space="preserve">VEIC.UTIL. 09 PS C-F </v>
          </cell>
          <cell r="F1276" t="str">
            <v>vei.mens.</v>
          </cell>
        </row>
        <row r="1277">
          <cell r="B1277" t="str">
            <v>15.1.27</v>
          </cell>
          <cell r="D1277" t="str">
            <v>72.02.04.01</v>
          </cell>
          <cell r="E1277" t="str">
            <v>VEIC.UT.PICK-UP C-A</v>
          </cell>
          <cell r="F1277" t="str">
            <v>h</v>
          </cell>
        </row>
        <row r="1278">
          <cell r="B1278" t="str">
            <v>15.1.28</v>
          </cell>
          <cell r="D1278" t="str">
            <v>72.02.04.02</v>
          </cell>
          <cell r="E1278" t="str">
            <v>VEIC.UT.PICK-UP C-B</v>
          </cell>
          <cell r="F1278" t="str">
            <v>h</v>
          </cell>
        </row>
        <row r="1279">
          <cell r="B1279" t="str">
            <v>15.1.29</v>
          </cell>
          <cell r="D1279" t="str">
            <v>72.02.04.03</v>
          </cell>
          <cell r="E1279" t="str">
            <v xml:space="preserve">VEIC.UT.PICK-UP C-C </v>
          </cell>
          <cell r="F1279" t="str">
            <v>h</v>
          </cell>
        </row>
        <row r="1280">
          <cell r="B1280" t="str">
            <v>15.1.30</v>
          </cell>
          <cell r="D1280" t="str">
            <v>72.02.04.04</v>
          </cell>
          <cell r="E1280" t="str">
            <v>VEIC.UT.PICK-UP C-D</v>
          </cell>
          <cell r="F1280" t="str">
            <v>h</v>
          </cell>
        </row>
        <row r="1281">
          <cell r="B1281" t="str">
            <v>15.1.31</v>
          </cell>
          <cell r="D1281" t="str">
            <v>72.02.04.05</v>
          </cell>
          <cell r="E1281" t="str">
            <v>VEIC.UT.PICK-UP C-E</v>
          </cell>
          <cell r="F1281" t="str">
            <v>km</v>
          </cell>
        </row>
        <row r="1282">
          <cell r="B1282" t="str">
            <v>15.1.32</v>
          </cell>
          <cell r="D1282" t="str">
            <v>72.02.04.06</v>
          </cell>
          <cell r="E1282" t="str">
            <v xml:space="preserve">VEIC.UT.PICK-UP C-F </v>
          </cell>
          <cell r="F1282" t="str">
            <v>vei.mens.</v>
          </cell>
        </row>
        <row r="1283">
          <cell r="B1283" t="str">
            <v>15.1.33</v>
          </cell>
          <cell r="D1283" t="str">
            <v>72.02.05.01</v>
          </cell>
          <cell r="E1283" t="str">
            <v xml:space="preserve">VEIC.PREMARCAÇÃO C-A </v>
          </cell>
          <cell r="F1283" t="str">
            <v>h</v>
          </cell>
        </row>
        <row r="1284">
          <cell r="B1284" t="str">
            <v>15.1.34</v>
          </cell>
          <cell r="D1284" t="str">
            <v>72.02.05.02</v>
          </cell>
          <cell r="E1284" t="str">
            <v>VEIC.PREMARCAÇÃO C-B</v>
          </cell>
          <cell r="F1284" t="str">
            <v>h</v>
          </cell>
        </row>
        <row r="1285">
          <cell r="B1285" t="str">
            <v>15.1.35</v>
          </cell>
          <cell r="D1285" t="str">
            <v>72.02.05.03</v>
          </cell>
          <cell r="E1285" t="str">
            <v xml:space="preserve">VEIC.PREMARCAÇÃO C-C </v>
          </cell>
          <cell r="F1285" t="str">
            <v>h</v>
          </cell>
        </row>
        <row r="1286">
          <cell r="B1286" t="str">
            <v>15.1.36</v>
          </cell>
          <cell r="D1286" t="str">
            <v>72.02.05.04</v>
          </cell>
          <cell r="E1286" t="str">
            <v xml:space="preserve">VEIC.PREMARCAÇÃO C-D </v>
          </cell>
          <cell r="F1286" t="str">
            <v>h</v>
          </cell>
        </row>
        <row r="1287">
          <cell r="B1287" t="str">
            <v>15.1.37</v>
          </cell>
          <cell r="D1287" t="str">
            <v>72.02.06.01</v>
          </cell>
          <cell r="E1287" t="str">
            <v>ONIBUS C-A</v>
          </cell>
          <cell r="F1287" t="str">
            <v>h</v>
          </cell>
        </row>
        <row r="1288">
          <cell r="B1288" t="str">
            <v>15.1.38</v>
          </cell>
          <cell r="D1288" t="str">
            <v>72.02.06.02</v>
          </cell>
          <cell r="E1288" t="str">
            <v xml:space="preserve">ONIBUS C-B </v>
          </cell>
          <cell r="F1288" t="str">
            <v>h</v>
          </cell>
        </row>
        <row r="1289">
          <cell r="B1289" t="str">
            <v>15.1.39</v>
          </cell>
          <cell r="D1289" t="str">
            <v>72.02.06.03</v>
          </cell>
          <cell r="E1289" t="str">
            <v>ONIBUS C-C</v>
          </cell>
          <cell r="F1289" t="str">
            <v>h</v>
          </cell>
        </row>
        <row r="1290">
          <cell r="B1290" t="str">
            <v>15.1.40</v>
          </cell>
          <cell r="D1290" t="str">
            <v>72.02.06.04</v>
          </cell>
          <cell r="E1290" t="str">
            <v>ONIBUS C-D</v>
          </cell>
          <cell r="F1290" t="str">
            <v>h</v>
          </cell>
        </row>
        <row r="1291">
          <cell r="B1291" t="str">
            <v>15.1.41</v>
          </cell>
          <cell r="D1291" t="str">
            <v>72.02.06.05</v>
          </cell>
          <cell r="E1291" t="str">
            <v>ONIBUS C-E</v>
          </cell>
          <cell r="F1291" t="str">
            <v>km</v>
          </cell>
        </row>
        <row r="1292">
          <cell r="B1292" t="str">
            <v>15.1.42</v>
          </cell>
          <cell r="D1292" t="str">
            <v>72.02.07.01</v>
          </cell>
          <cell r="E1292" t="str">
            <v>MICRO ONIBUS C-A</v>
          </cell>
          <cell r="F1292" t="str">
            <v>h</v>
          </cell>
        </row>
        <row r="1293">
          <cell r="B1293" t="str">
            <v>15.1.43</v>
          </cell>
          <cell r="D1293" t="str">
            <v>72.02.07.02</v>
          </cell>
          <cell r="E1293" t="str">
            <v>MICRO ONIBUS C-B</v>
          </cell>
          <cell r="F1293" t="str">
            <v>h</v>
          </cell>
        </row>
        <row r="1294">
          <cell r="B1294" t="str">
            <v>15.1.44</v>
          </cell>
          <cell r="D1294" t="str">
            <v>72.02.07.03</v>
          </cell>
          <cell r="E1294" t="str">
            <v>MICRO ONIBUS C-C</v>
          </cell>
          <cell r="F1294" t="str">
            <v>h</v>
          </cell>
        </row>
        <row r="1295">
          <cell r="B1295" t="str">
            <v>15.1.45</v>
          </cell>
          <cell r="D1295" t="str">
            <v>72.02.07.04</v>
          </cell>
          <cell r="E1295" t="str">
            <v>MICRO ONIBUS C-D</v>
          </cell>
          <cell r="F1295" t="str">
            <v>h</v>
          </cell>
        </row>
        <row r="1296">
          <cell r="B1296" t="str">
            <v>15.1.46</v>
          </cell>
          <cell r="D1296" t="str">
            <v>72.02.07.05</v>
          </cell>
          <cell r="E1296" t="str">
            <v>MICRO ONIBUS C-E</v>
          </cell>
          <cell r="F1296" t="str">
            <v>km</v>
          </cell>
        </row>
        <row r="1297">
          <cell r="B1297" t="str">
            <v>15.1.47</v>
          </cell>
          <cell r="D1297" t="str">
            <v>72.03.01.01</v>
          </cell>
          <cell r="E1297" t="str">
            <v>BATE EST.40/80T C-A</v>
          </cell>
          <cell r="F1297" t="str">
            <v>h</v>
          </cell>
        </row>
        <row r="1298">
          <cell r="B1298" t="str">
            <v>15.1.48</v>
          </cell>
          <cell r="D1298" t="str">
            <v>72.03.01.02</v>
          </cell>
          <cell r="E1298" t="str">
            <v>BATE EST.40/80T C-B</v>
          </cell>
          <cell r="F1298" t="str">
            <v>h</v>
          </cell>
        </row>
        <row r="1299">
          <cell r="B1299" t="str">
            <v>15.1.49</v>
          </cell>
          <cell r="D1299" t="str">
            <v>72.03.01.03</v>
          </cell>
          <cell r="E1299" t="str">
            <v>BATE EST.40/80T C-C</v>
          </cell>
          <cell r="F1299" t="str">
            <v>h</v>
          </cell>
        </row>
        <row r="1300">
          <cell r="B1300" t="str">
            <v>15.1.50</v>
          </cell>
          <cell r="D1300" t="str">
            <v>72.03.01.04</v>
          </cell>
          <cell r="E1300" t="str">
            <v>BATE EST.40/80T C-D</v>
          </cell>
          <cell r="F1300" t="str">
            <v>h</v>
          </cell>
        </row>
        <row r="1301">
          <cell r="B1301" t="str">
            <v>15.1.51</v>
          </cell>
          <cell r="D1301" t="str">
            <v>72.03.02.01</v>
          </cell>
          <cell r="E1301" t="str">
            <v>BATE EST.ATE 40T C-A</v>
          </cell>
          <cell r="F1301" t="str">
            <v>h</v>
          </cell>
        </row>
        <row r="1302">
          <cell r="B1302" t="str">
            <v>15.1.52</v>
          </cell>
          <cell r="D1302" t="str">
            <v>72.03.02.02</v>
          </cell>
          <cell r="E1302" t="str">
            <v>BATE EST.ATE 40T C-B</v>
          </cell>
          <cell r="F1302" t="str">
            <v>h</v>
          </cell>
        </row>
        <row r="1303">
          <cell r="B1303" t="str">
            <v>15.1.53</v>
          </cell>
          <cell r="D1303" t="str">
            <v>72.03.02.03</v>
          </cell>
          <cell r="E1303" t="str">
            <v>BATE EST.ATE 40T C-C</v>
          </cell>
          <cell r="F1303" t="str">
            <v>h</v>
          </cell>
        </row>
        <row r="1304">
          <cell r="B1304" t="str">
            <v>15.1.54</v>
          </cell>
          <cell r="D1304" t="str">
            <v>72.03.02.04</v>
          </cell>
          <cell r="E1304" t="str">
            <v>BATE EST.ATE 40T C-D</v>
          </cell>
          <cell r="F1304" t="str">
            <v>h</v>
          </cell>
        </row>
        <row r="1305">
          <cell r="B1305" t="str">
            <v>15.1.55</v>
          </cell>
          <cell r="D1305" t="str">
            <v>72.04.01.01</v>
          </cell>
          <cell r="E1305" t="str">
            <v>BETONEIRA 320L C-A</v>
          </cell>
          <cell r="F1305" t="str">
            <v>h</v>
          </cell>
        </row>
        <row r="1306">
          <cell r="B1306" t="str">
            <v>15.1.56</v>
          </cell>
          <cell r="D1306" t="str">
            <v>72.04.01.02</v>
          </cell>
          <cell r="E1306" t="str">
            <v>BETONEIRA 320L C-B</v>
          </cell>
          <cell r="F1306" t="str">
            <v>h</v>
          </cell>
        </row>
        <row r="1307">
          <cell r="B1307" t="str">
            <v>15.1.57</v>
          </cell>
          <cell r="D1307" t="str">
            <v>72.04.01.03</v>
          </cell>
          <cell r="E1307" t="str">
            <v>BETONEIRA 320L C-C</v>
          </cell>
          <cell r="F1307" t="str">
            <v>h</v>
          </cell>
        </row>
        <row r="1308">
          <cell r="B1308" t="str">
            <v>15.1.58</v>
          </cell>
          <cell r="D1308" t="str">
            <v>72.04.01.04</v>
          </cell>
          <cell r="E1308" t="str">
            <v>BETONEIRA 320L C-D</v>
          </cell>
          <cell r="F1308" t="str">
            <v>h</v>
          </cell>
        </row>
        <row r="1309">
          <cell r="B1309" t="str">
            <v>15.1.59</v>
          </cell>
          <cell r="D1309" t="str">
            <v>72.04.02.01</v>
          </cell>
          <cell r="E1309" t="str">
            <v>BETON.320L M.G.C-A</v>
          </cell>
          <cell r="F1309" t="str">
            <v>h</v>
          </cell>
        </row>
        <row r="1310">
          <cell r="B1310" t="str">
            <v>15.1.60</v>
          </cell>
          <cell r="D1310" t="str">
            <v>72.04.02.02</v>
          </cell>
          <cell r="E1310" t="str">
            <v>BETON.320L M.G.C-B</v>
          </cell>
          <cell r="F1310" t="str">
            <v>h</v>
          </cell>
        </row>
        <row r="1311">
          <cell r="B1311" t="str">
            <v>15.1.61</v>
          </cell>
          <cell r="D1311" t="str">
            <v>72.04.02.03</v>
          </cell>
          <cell r="E1311" t="str">
            <v>BETON.320L M.G.C-C</v>
          </cell>
          <cell r="F1311" t="str">
            <v>h</v>
          </cell>
        </row>
        <row r="1312">
          <cell r="B1312" t="str">
            <v>15.1.62</v>
          </cell>
          <cell r="D1312" t="str">
            <v>72.04.02.04</v>
          </cell>
          <cell r="E1312" t="str">
            <v>BETON.320L M.G.C-D</v>
          </cell>
          <cell r="F1312" t="str">
            <v>h</v>
          </cell>
        </row>
        <row r="1313">
          <cell r="B1313" t="str">
            <v>15.1.63</v>
          </cell>
          <cell r="D1313" t="str">
            <v>72.04.03.01</v>
          </cell>
          <cell r="E1313" t="str">
            <v>BETON.580L E.C/C.C-A</v>
          </cell>
          <cell r="F1313" t="str">
            <v>h</v>
          </cell>
        </row>
        <row r="1314">
          <cell r="B1314" t="str">
            <v>15.1.64</v>
          </cell>
          <cell r="D1314" t="str">
            <v>72.04.03.02</v>
          </cell>
          <cell r="E1314" t="str">
            <v>BETON.580L E.C/C.C-B</v>
          </cell>
          <cell r="F1314" t="str">
            <v>h</v>
          </cell>
        </row>
        <row r="1315">
          <cell r="B1315" t="str">
            <v>15.1.65</v>
          </cell>
          <cell r="D1315" t="str">
            <v>72.04.03.03</v>
          </cell>
          <cell r="E1315" t="str">
            <v>BETON.580L E.C/C.C-C</v>
          </cell>
          <cell r="F1315" t="str">
            <v>h</v>
          </cell>
        </row>
        <row r="1316">
          <cell r="B1316" t="str">
            <v>15.1.66</v>
          </cell>
          <cell r="D1316" t="str">
            <v>72.04.03.04</v>
          </cell>
          <cell r="E1316" t="str">
            <v>BETON.580L E.C/C.C-D</v>
          </cell>
          <cell r="F1316" t="str">
            <v>h</v>
          </cell>
        </row>
        <row r="1317">
          <cell r="B1317" t="str">
            <v>15.1.67</v>
          </cell>
          <cell r="D1317" t="str">
            <v>72.04.04.01</v>
          </cell>
          <cell r="E1317" t="str">
            <v xml:space="preserve">BETON.580L M.G.C-A </v>
          </cell>
          <cell r="F1317" t="str">
            <v>h</v>
          </cell>
        </row>
        <row r="1318">
          <cell r="B1318" t="str">
            <v>15.1.68</v>
          </cell>
          <cell r="D1318" t="str">
            <v>72.04.04.02</v>
          </cell>
          <cell r="E1318" t="str">
            <v>BETON.580L M.G.C-B</v>
          </cell>
          <cell r="F1318" t="str">
            <v>h</v>
          </cell>
        </row>
        <row r="1319">
          <cell r="B1319" t="str">
            <v>15.1.69</v>
          </cell>
          <cell r="D1319" t="str">
            <v>72.04.04.03</v>
          </cell>
          <cell r="E1319" t="str">
            <v>BETON.580L M.G.C-C</v>
          </cell>
          <cell r="F1319" t="str">
            <v>h</v>
          </cell>
        </row>
        <row r="1320">
          <cell r="B1320" t="str">
            <v>15.1.70</v>
          </cell>
          <cell r="D1320" t="str">
            <v>72.04.04.04</v>
          </cell>
          <cell r="E1320" t="str">
            <v>BETON.580L M.G.C-D</v>
          </cell>
          <cell r="F1320" t="str">
            <v>h</v>
          </cell>
        </row>
        <row r="1321">
          <cell r="B1321" t="str">
            <v>15.1.71</v>
          </cell>
          <cell r="D1321" t="str">
            <v>72.05.01.01</v>
          </cell>
          <cell r="E1321" t="str">
            <v>BOM.DREN.27M3/H C-A</v>
          </cell>
          <cell r="F1321" t="str">
            <v>h</v>
          </cell>
        </row>
        <row r="1322">
          <cell r="B1322" t="str">
            <v>15.1.72</v>
          </cell>
          <cell r="D1322" t="str">
            <v>72.05.01.02</v>
          </cell>
          <cell r="E1322" t="str">
            <v>BOM.DREN.27M3/H C-B</v>
          </cell>
          <cell r="F1322" t="str">
            <v>h</v>
          </cell>
        </row>
        <row r="1323">
          <cell r="B1323" t="str">
            <v>15.1.73</v>
          </cell>
          <cell r="D1323" t="str">
            <v>72.05.01.03</v>
          </cell>
          <cell r="E1323" t="str">
            <v>BOM.DREN.27M3/H C-C</v>
          </cell>
          <cell r="F1323" t="str">
            <v>h</v>
          </cell>
        </row>
        <row r="1324">
          <cell r="B1324" t="str">
            <v>15.1.74</v>
          </cell>
          <cell r="D1324" t="str">
            <v>72.05.01.04</v>
          </cell>
          <cell r="E1324" t="str">
            <v>BOM.DREN.27M3/H C-D</v>
          </cell>
          <cell r="F1324" t="str">
            <v>h</v>
          </cell>
        </row>
        <row r="1325">
          <cell r="B1325" t="str">
            <v>15.1.75</v>
          </cell>
          <cell r="D1325" t="str">
            <v>72.05.02.01</v>
          </cell>
          <cell r="E1325" t="str">
            <v>BOM.DREN.60M3/H C-A</v>
          </cell>
          <cell r="F1325" t="str">
            <v>h</v>
          </cell>
        </row>
        <row r="1326">
          <cell r="B1326" t="str">
            <v>15.1.76</v>
          </cell>
          <cell r="D1326" t="str">
            <v>72.05.02.02</v>
          </cell>
          <cell r="E1326" t="str">
            <v>BOM.DREN.60M3/H C-B</v>
          </cell>
          <cell r="F1326" t="str">
            <v>h</v>
          </cell>
        </row>
        <row r="1327">
          <cell r="B1327" t="str">
            <v>15.1.77</v>
          </cell>
          <cell r="D1327" t="str">
            <v>72.05.02.03</v>
          </cell>
          <cell r="E1327" t="str">
            <v>BOM.DREN.60M3/H C-C</v>
          </cell>
          <cell r="F1327" t="str">
            <v>h</v>
          </cell>
        </row>
        <row r="1328">
          <cell r="B1328" t="str">
            <v>15.1.78</v>
          </cell>
          <cell r="D1328" t="str">
            <v>72.05.02.04</v>
          </cell>
          <cell r="E1328" t="str">
            <v>BOM.DREN.60M3/H C-D</v>
          </cell>
          <cell r="F1328" t="str">
            <v>h</v>
          </cell>
        </row>
        <row r="1329">
          <cell r="B1329" t="str">
            <v>15.1.79</v>
          </cell>
          <cell r="D1329" t="str">
            <v>72.05.03.01</v>
          </cell>
          <cell r="E1329" t="str">
            <v>BOM.DREN.144M3/H C-A</v>
          </cell>
          <cell r="F1329" t="str">
            <v>h</v>
          </cell>
        </row>
        <row r="1330">
          <cell r="B1330" t="str">
            <v>15.1.80</v>
          </cell>
          <cell r="D1330" t="str">
            <v>72.05.03.02</v>
          </cell>
          <cell r="E1330" t="str">
            <v>BOM.DREN.144M3/H C-B</v>
          </cell>
          <cell r="F1330" t="str">
            <v>h</v>
          </cell>
        </row>
        <row r="1331">
          <cell r="B1331" t="str">
            <v>15.1.81</v>
          </cell>
          <cell r="D1331" t="str">
            <v>72.05.03.03</v>
          </cell>
          <cell r="E1331" t="str">
            <v>BOM.DREN.144M3/H C-C</v>
          </cell>
          <cell r="F1331" t="str">
            <v>h</v>
          </cell>
        </row>
        <row r="1332">
          <cell r="B1332" t="str">
            <v>15.1.82</v>
          </cell>
          <cell r="D1332" t="str">
            <v>72.05.03.04</v>
          </cell>
          <cell r="E1332" t="str">
            <v>BOM.DREN.144M3/H C-D</v>
          </cell>
          <cell r="F1332" t="str">
            <v>h</v>
          </cell>
        </row>
        <row r="1333">
          <cell r="B1333" t="str">
            <v>15.1.83</v>
          </cell>
          <cell r="D1333" t="str">
            <v>72.05.04.01</v>
          </cell>
          <cell r="E1333" t="str">
            <v>BOM.DREN.180M3/H C-A</v>
          </cell>
          <cell r="F1333" t="str">
            <v>h</v>
          </cell>
        </row>
        <row r="1334">
          <cell r="B1334" t="str">
            <v>15.1.84</v>
          </cell>
          <cell r="D1334" t="str">
            <v>72.05.04.02</v>
          </cell>
          <cell r="E1334" t="str">
            <v>BOM.DREN.180M3/H C-B</v>
          </cell>
          <cell r="F1334" t="str">
            <v>h</v>
          </cell>
        </row>
        <row r="1335">
          <cell r="B1335" t="str">
            <v>15.1.85</v>
          </cell>
          <cell r="D1335" t="str">
            <v>72.05.04.03</v>
          </cell>
          <cell r="E1335" t="str">
            <v>BOM.DREN.180M3/H C-C</v>
          </cell>
          <cell r="F1335" t="str">
            <v>h</v>
          </cell>
        </row>
        <row r="1336">
          <cell r="B1336" t="str">
            <v>15.1.86</v>
          </cell>
          <cell r="D1336" t="str">
            <v>72.05.04.04</v>
          </cell>
          <cell r="E1336" t="str">
            <v>BOM.DREN.180M3/H C-D</v>
          </cell>
          <cell r="F1336" t="str">
            <v>h</v>
          </cell>
        </row>
        <row r="1337">
          <cell r="B1337" t="str">
            <v>15.1.87</v>
          </cell>
          <cell r="D1337" t="str">
            <v>72.05.05.01</v>
          </cell>
          <cell r="E1337" t="str">
            <v>BOM.DREN.60.000L C-A</v>
          </cell>
          <cell r="F1337" t="str">
            <v>h</v>
          </cell>
        </row>
        <row r="1338">
          <cell r="B1338" t="str">
            <v>15.1.88</v>
          </cell>
          <cell r="D1338" t="str">
            <v>72.05.05.02</v>
          </cell>
          <cell r="E1338" t="str">
            <v>BOM.DREN.60.000L C-B</v>
          </cell>
          <cell r="F1338" t="str">
            <v>h</v>
          </cell>
        </row>
        <row r="1339">
          <cell r="B1339" t="str">
            <v>15.1.89</v>
          </cell>
          <cell r="D1339" t="str">
            <v>72.05.05.03</v>
          </cell>
          <cell r="E1339" t="str">
            <v>BOM.DREN.60.000L C-C</v>
          </cell>
          <cell r="F1339" t="str">
            <v>h</v>
          </cell>
        </row>
        <row r="1340">
          <cell r="B1340" t="str">
            <v>15.1.90</v>
          </cell>
          <cell r="D1340" t="str">
            <v>72.05.05.04</v>
          </cell>
          <cell r="E1340" t="str">
            <v>BOM.DREN.60.000L C-D</v>
          </cell>
          <cell r="F1340" t="str">
            <v>h</v>
          </cell>
        </row>
        <row r="1341">
          <cell r="B1341" t="str">
            <v>15.1.91</v>
          </cell>
          <cell r="D1341" t="str">
            <v>72.06.01.01</v>
          </cell>
          <cell r="E1341" t="str">
            <v>BOM.INJ.1M3/H C-A</v>
          </cell>
          <cell r="F1341" t="str">
            <v>h</v>
          </cell>
        </row>
        <row r="1342">
          <cell r="B1342" t="str">
            <v>15.1.92</v>
          </cell>
          <cell r="D1342" t="str">
            <v>72.06.01.02</v>
          </cell>
          <cell r="E1342" t="str">
            <v xml:space="preserve">BOM.INJ.1M3/H C-B </v>
          </cell>
          <cell r="F1342" t="str">
            <v>h</v>
          </cell>
        </row>
        <row r="1343">
          <cell r="B1343" t="str">
            <v>15.1.93</v>
          </cell>
          <cell r="D1343" t="str">
            <v>72.06.01.03</v>
          </cell>
          <cell r="E1343" t="str">
            <v>BOM.INJ.1M3/H C-C</v>
          </cell>
          <cell r="F1343" t="str">
            <v>h</v>
          </cell>
        </row>
        <row r="1344">
          <cell r="B1344" t="str">
            <v>15.1.94</v>
          </cell>
          <cell r="D1344" t="str">
            <v>72.06.01.04</v>
          </cell>
          <cell r="E1344" t="str">
            <v>BOM.INJ.1M3/H C-D</v>
          </cell>
          <cell r="F1344" t="str">
            <v>h</v>
          </cell>
        </row>
        <row r="1345">
          <cell r="B1345" t="str">
            <v>15.1.95</v>
          </cell>
          <cell r="D1345" t="str">
            <v>72.06.02.01</v>
          </cell>
          <cell r="E1345" t="str">
            <v>BOM.INJ.3M3/H C-A</v>
          </cell>
          <cell r="F1345" t="str">
            <v>h</v>
          </cell>
        </row>
        <row r="1346">
          <cell r="B1346" t="str">
            <v>15.1.96</v>
          </cell>
          <cell r="D1346" t="str">
            <v>72.06.02.02</v>
          </cell>
          <cell r="E1346" t="str">
            <v>BOM.INJ.3M3/H C-B</v>
          </cell>
          <cell r="F1346" t="str">
            <v>h</v>
          </cell>
        </row>
        <row r="1347">
          <cell r="B1347" t="str">
            <v>15.1.97</v>
          </cell>
          <cell r="D1347" t="str">
            <v>72.06.02.03</v>
          </cell>
          <cell r="E1347" t="str">
            <v>BOM.INJ.3M3/H C-C</v>
          </cell>
          <cell r="F1347" t="str">
            <v>h</v>
          </cell>
        </row>
        <row r="1348">
          <cell r="B1348" t="str">
            <v>15.1.98</v>
          </cell>
          <cell r="D1348" t="str">
            <v>72.06.02.04</v>
          </cell>
          <cell r="E1348" t="str">
            <v xml:space="preserve">BOM.INJ.3M3/H C-D </v>
          </cell>
          <cell r="F1348" t="str">
            <v>h</v>
          </cell>
        </row>
        <row r="1349">
          <cell r="B1349" t="str">
            <v>15.1.99</v>
          </cell>
          <cell r="D1349" t="str">
            <v>72.06.03.01</v>
          </cell>
          <cell r="E1349" t="str">
            <v>BOM.INJ.35 M3/H C-A</v>
          </cell>
          <cell r="F1349" t="str">
            <v>h</v>
          </cell>
        </row>
        <row r="1350">
          <cell r="B1350" t="str">
            <v>15.1.100</v>
          </cell>
          <cell r="D1350" t="str">
            <v>72.06.03.02</v>
          </cell>
          <cell r="E1350" t="str">
            <v>BOM.INJ.35 M3/H C-B</v>
          </cell>
          <cell r="F1350" t="str">
            <v>h</v>
          </cell>
        </row>
        <row r="1351">
          <cell r="B1351" t="str">
            <v>15.1.101</v>
          </cell>
          <cell r="D1351" t="str">
            <v xml:space="preserve">72.06.03.03 </v>
          </cell>
          <cell r="E1351" t="str">
            <v>BOM.INJ.35 M3/H C-C</v>
          </cell>
          <cell r="F1351" t="str">
            <v>h</v>
          </cell>
        </row>
        <row r="1352">
          <cell r="B1352" t="str">
            <v>15.1.102</v>
          </cell>
          <cell r="D1352" t="str">
            <v xml:space="preserve">72.06.03.04 </v>
          </cell>
          <cell r="E1352" t="str">
            <v>BOM.INJ.35 M3/H C-D</v>
          </cell>
          <cell r="F1352" t="str">
            <v>h</v>
          </cell>
        </row>
        <row r="1353">
          <cell r="B1353" t="str">
            <v>15.1.103</v>
          </cell>
          <cell r="D1353" t="str">
            <v>72.06.04.01</v>
          </cell>
          <cell r="E1353" t="str">
            <v>BOM.PROJ.MAN.10 C-A</v>
          </cell>
          <cell r="F1353" t="str">
            <v>h</v>
          </cell>
        </row>
        <row r="1354">
          <cell r="B1354" t="str">
            <v>15.1.104</v>
          </cell>
          <cell r="D1354" t="str">
            <v>72.06.04.02</v>
          </cell>
          <cell r="E1354" t="str">
            <v>BOM.PROJ.MAN.10 C-B</v>
          </cell>
          <cell r="F1354" t="str">
            <v>h</v>
          </cell>
        </row>
        <row r="1355">
          <cell r="B1355" t="str">
            <v>15.1.105</v>
          </cell>
          <cell r="D1355" t="str">
            <v>72.06.04.03</v>
          </cell>
          <cell r="E1355" t="str">
            <v>BOM.PROJ.MAN.10 C-C</v>
          </cell>
          <cell r="F1355" t="str">
            <v>h</v>
          </cell>
        </row>
        <row r="1356">
          <cell r="B1356" t="str">
            <v>15.1.106</v>
          </cell>
          <cell r="D1356" t="str">
            <v>72.06.04.04</v>
          </cell>
          <cell r="E1356" t="str">
            <v>BOM.PROJ.MAN.10 C-D</v>
          </cell>
          <cell r="F1356" t="str">
            <v>h</v>
          </cell>
        </row>
        <row r="1357">
          <cell r="B1357" t="str">
            <v>15.1.107</v>
          </cell>
          <cell r="D1357" t="str">
            <v>72.06.05.01</v>
          </cell>
          <cell r="E1357" t="str">
            <v>BOM.PROJ.23M3/H C-A</v>
          </cell>
          <cell r="F1357" t="str">
            <v>h</v>
          </cell>
        </row>
        <row r="1358">
          <cell r="B1358" t="str">
            <v>15.1.108</v>
          </cell>
          <cell r="D1358" t="str">
            <v>72.06.05.02</v>
          </cell>
          <cell r="E1358" t="str">
            <v>BOM.PROJ.23M3/H C-B</v>
          </cell>
          <cell r="F1358" t="str">
            <v>h</v>
          </cell>
        </row>
        <row r="1359">
          <cell r="B1359" t="str">
            <v>15.1.109</v>
          </cell>
          <cell r="D1359" t="str">
            <v>72.06.05.03</v>
          </cell>
          <cell r="E1359" t="str">
            <v>BOM.PROJ.23M3/H C-C</v>
          </cell>
          <cell r="F1359" t="str">
            <v>h</v>
          </cell>
        </row>
        <row r="1360">
          <cell r="B1360" t="str">
            <v>15.1.110</v>
          </cell>
          <cell r="D1360" t="str">
            <v>72.06.05.04</v>
          </cell>
          <cell r="E1360" t="str">
            <v>BOM.PROJ.23M3/H C-D</v>
          </cell>
          <cell r="F1360" t="str">
            <v>h</v>
          </cell>
        </row>
        <row r="1361">
          <cell r="B1361" t="str">
            <v>15.1.111</v>
          </cell>
          <cell r="D1361" t="str">
            <v>72.07.01.01</v>
          </cell>
          <cell r="E1361" t="str">
            <v>BOMBA HIDR.PROT.C-A</v>
          </cell>
          <cell r="F1361" t="str">
            <v>h</v>
          </cell>
        </row>
        <row r="1362">
          <cell r="B1362" t="str">
            <v>15.1.112</v>
          </cell>
          <cell r="D1362" t="str">
            <v>72.07.01.02</v>
          </cell>
          <cell r="E1362" t="str">
            <v>BOMBA HIDR.PROT.C-B</v>
          </cell>
          <cell r="F1362" t="str">
            <v>h</v>
          </cell>
        </row>
        <row r="1363">
          <cell r="B1363" t="str">
            <v>15.1.113</v>
          </cell>
          <cell r="D1363" t="str">
            <v>72.07.01.03</v>
          </cell>
          <cell r="E1363" t="str">
            <v>BOMBA HIDR.PROT.C-C</v>
          </cell>
          <cell r="F1363" t="str">
            <v>h</v>
          </cell>
        </row>
        <row r="1364">
          <cell r="B1364" t="str">
            <v>15.1.114</v>
          </cell>
          <cell r="D1364" t="str">
            <v>72.07.01.04</v>
          </cell>
          <cell r="E1364" t="str">
            <v>BOMBA HIDR.PROT.C-D</v>
          </cell>
          <cell r="F1364" t="str">
            <v>h</v>
          </cell>
        </row>
        <row r="1365">
          <cell r="B1365" t="str">
            <v>15.1.115</v>
          </cell>
          <cell r="D1365" t="str">
            <v>72.07.02.01</v>
          </cell>
          <cell r="E1365" t="str">
            <v>MAC.P/PROT. AU-1 C-A</v>
          </cell>
          <cell r="F1365" t="str">
            <v>h</v>
          </cell>
        </row>
        <row r="1366">
          <cell r="B1366" t="str">
            <v>15.1.116</v>
          </cell>
          <cell r="D1366" t="str">
            <v>72.07.02.02</v>
          </cell>
          <cell r="E1366" t="str">
            <v>MAC.P/PROT. AU-1 C-B</v>
          </cell>
          <cell r="F1366" t="str">
            <v>h</v>
          </cell>
        </row>
        <row r="1367">
          <cell r="B1367" t="str">
            <v>15.1.117</v>
          </cell>
          <cell r="D1367" t="str">
            <v>72.07.02.03</v>
          </cell>
          <cell r="E1367" t="str">
            <v>MAC.P/PROT. AU-1 C-C</v>
          </cell>
          <cell r="F1367" t="str">
            <v>h</v>
          </cell>
        </row>
        <row r="1368">
          <cell r="B1368" t="str">
            <v>15.1.118</v>
          </cell>
          <cell r="D1368" t="str">
            <v>72.07.02.04</v>
          </cell>
          <cell r="E1368" t="str">
            <v>MAC.P/PROT. AU-1 C-D</v>
          </cell>
          <cell r="F1368" t="str">
            <v>h</v>
          </cell>
        </row>
        <row r="1369">
          <cell r="B1369" t="str">
            <v>15.1.119</v>
          </cell>
          <cell r="D1369" t="str">
            <v>72.07.03.01</v>
          </cell>
          <cell r="E1369" t="str">
            <v>MAC.P/PROT. AU-5 C-A</v>
          </cell>
          <cell r="F1369" t="str">
            <v>h</v>
          </cell>
        </row>
        <row r="1370">
          <cell r="B1370" t="str">
            <v>15.1.120</v>
          </cell>
          <cell r="D1370" t="str">
            <v>72.07.03.02</v>
          </cell>
          <cell r="E1370" t="str">
            <v>MAC.P/PROT. AU-5 C-B</v>
          </cell>
          <cell r="F1370" t="str">
            <v>h</v>
          </cell>
        </row>
        <row r="1371">
          <cell r="B1371" t="str">
            <v>15.1.121</v>
          </cell>
          <cell r="D1371" t="str">
            <v>72.07.03.03</v>
          </cell>
          <cell r="E1371" t="str">
            <v>MAC.P/PROT. AU-5 C-C</v>
          </cell>
          <cell r="F1371" t="str">
            <v>h</v>
          </cell>
        </row>
        <row r="1372">
          <cell r="B1372" t="str">
            <v>15.1.122</v>
          </cell>
          <cell r="D1372" t="str">
            <v>72.07.03.04</v>
          </cell>
          <cell r="E1372" t="str">
            <v>MAC.P/PROT. AU-5 C-D</v>
          </cell>
          <cell r="F1372" t="str">
            <v>h</v>
          </cell>
        </row>
        <row r="1373">
          <cell r="B1373" t="str">
            <v>15.1.123</v>
          </cell>
          <cell r="D1373" t="str">
            <v>72.07.06.01</v>
          </cell>
          <cell r="E1373" t="str">
            <v>MAC.P/PROT.S-6 C-A</v>
          </cell>
          <cell r="F1373" t="str">
            <v>h</v>
          </cell>
        </row>
        <row r="1374">
          <cell r="B1374" t="str">
            <v>15.1.124</v>
          </cell>
          <cell r="D1374" t="str">
            <v>72.07.06.02</v>
          </cell>
          <cell r="E1374" t="str">
            <v>MAC.P/PROT.S-6 C-B</v>
          </cell>
          <cell r="F1374" t="str">
            <v>h</v>
          </cell>
        </row>
        <row r="1375">
          <cell r="B1375" t="str">
            <v>15.1.125</v>
          </cell>
          <cell r="D1375" t="str">
            <v>72.07.06.03</v>
          </cell>
          <cell r="E1375" t="str">
            <v>MAC.P/PROT.S-6 C-C</v>
          </cell>
          <cell r="F1375" t="str">
            <v>h</v>
          </cell>
        </row>
        <row r="1376">
          <cell r="B1376" t="str">
            <v>15.1.126</v>
          </cell>
          <cell r="D1376" t="str">
            <v>72.07.06.04</v>
          </cell>
          <cell r="E1376" t="str">
            <v>MAC.P/PROT.S-6 C-D</v>
          </cell>
          <cell r="F1376" t="str">
            <v>h</v>
          </cell>
        </row>
        <row r="1377">
          <cell r="B1377" t="str">
            <v>15.1.127</v>
          </cell>
          <cell r="D1377" t="str">
            <v>72.07.07.01</v>
          </cell>
          <cell r="E1377" t="str">
            <v>MAC.P/PROT.K-350 C-A</v>
          </cell>
          <cell r="F1377" t="str">
            <v>h</v>
          </cell>
        </row>
        <row r="1378">
          <cell r="B1378" t="str">
            <v>15.1.128</v>
          </cell>
          <cell r="D1378" t="str">
            <v>72.07.07.02</v>
          </cell>
          <cell r="E1378" t="str">
            <v>MAC.P/PROT.K-350 C-B</v>
          </cell>
          <cell r="F1378" t="str">
            <v>h</v>
          </cell>
        </row>
        <row r="1379">
          <cell r="B1379" t="str">
            <v>15.1.129</v>
          </cell>
          <cell r="D1379" t="str">
            <v>72.07.07.03</v>
          </cell>
          <cell r="E1379" t="str">
            <v>MAC.P/PROT.K-350 C-C</v>
          </cell>
          <cell r="F1379" t="str">
            <v>h</v>
          </cell>
        </row>
        <row r="1380">
          <cell r="B1380" t="str">
            <v>15.1.130</v>
          </cell>
          <cell r="D1380" t="str">
            <v>72.07.07.04</v>
          </cell>
          <cell r="E1380" t="str">
            <v>MAC.P/PROT.K-350 C-D</v>
          </cell>
          <cell r="F1380" t="str">
            <v>h</v>
          </cell>
        </row>
        <row r="1381">
          <cell r="B1381" t="str">
            <v>15.1.131</v>
          </cell>
          <cell r="D1381" t="str">
            <v>72.08.01.01</v>
          </cell>
          <cell r="E1381" t="str">
            <v>CHAS.IRRIG.6000L C-A</v>
          </cell>
          <cell r="F1381" t="str">
            <v>h</v>
          </cell>
        </row>
        <row r="1382">
          <cell r="B1382" t="str">
            <v>15.1.132</v>
          </cell>
          <cell r="D1382" t="str">
            <v>72.08.01.02</v>
          </cell>
          <cell r="E1382" t="str">
            <v>CHAS.IRRIG.6000L C-B</v>
          </cell>
          <cell r="F1382" t="str">
            <v>h</v>
          </cell>
        </row>
        <row r="1383">
          <cell r="B1383" t="str">
            <v>15.1.133</v>
          </cell>
          <cell r="D1383" t="str">
            <v>72.08.01.03</v>
          </cell>
          <cell r="E1383" t="str">
            <v>CHAS.IRRIG.6000L C-C</v>
          </cell>
          <cell r="F1383" t="str">
            <v>h</v>
          </cell>
        </row>
        <row r="1384">
          <cell r="B1384" t="str">
            <v>15.1.134</v>
          </cell>
          <cell r="D1384" t="str">
            <v>72.08.01.04</v>
          </cell>
          <cell r="E1384" t="str">
            <v>CHAS.IRRIG.6000L C-D</v>
          </cell>
          <cell r="F1384" t="str">
            <v>h</v>
          </cell>
        </row>
        <row r="1385">
          <cell r="B1385" t="str">
            <v>15.1.135</v>
          </cell>
          <cell r="D1385" t="str">
            <v>72.08.01.05</v>
          </cell>
          <cell r="E1385" t="str">
            <v>CHAS.IRRIG.6000L C-E</v>
          </cell>
          <cell r="F1385" t="str">
            <v>km</v>
          </cell>
        </row>
        <row r="1386">
          <cell r="B1386" t="str">
            <v>15.1.136</v>
          </cell>
          <cell r="D1386" t="str">
            <v>72.08.02.01</v>
          </cell>
          <cell r="E1386" t="str">
            <v>CHAS.IRRIG.9000L C-A</v>
          </cell>
          <cell r="F1386" t="str">
            <v>h</v>
          </cell>
        </row>
        <row r="1387">
          <cell r="B1387" t="str">
            <v>15.1.137</v>
          </cell>
          <cell r="D1387" t="str">
            <v>72.08.02.02</v>
          </cell>
          <cell r="E1387" t="str">
            <v>CHAS.IRRIG.9000L C-B</v>
          </cell>
          <cell r="F1387" t="str">
            <v>h</v>
          </cell>
        </row>
        <row r="1388">
          <cell r="B1388" t="str">
            <v>15.1.138</v>
          </cell>
          <cell r="D1388" t="str">
            <v>72.08.02.03</v>
          </cell>
          <cell r="E1388" t="str">
            <v>CHAS.IRRIG.9000L C-C</v>
          </cell>
          <cell r="F1388" t="str">
            <v>h</v>
          </cell>
        </row>
        <row r="1389">
          <cell r="B1389" t="str">
            <v>15.1.139</v>
          </cell>
          <cell r="D1389" t="str">
            <v>72.08.02.04</v>
          </cell>
          <cell r="E1389" t="str">
            <v>CHAS.IRRIG.9000L C-D</v>
          </cell>
          <cell r="F1389" t="str">
            <v>h</v>
          </cell>
        </row>
        <row r="1390">
          <cell r="B1390" t="str">
            <v>15.1.140</v>
          </cell>
          <cell r="D1390" t="str">
            <v>72.08.02.05</v>
          </cell>
          <cell r="E1390" t="str">
            <v>CHAS.IRRIG.9000L C-E</v>
          </cell>
          <cell r="F1390" t="str">
            <v>km</v>
          </cell>
        </row>
        <row r="1391">
          <cell r="B1391" t="str">
            <v>15.1.141</v>
          </cell>
          <cell r="D1391" t="str">
            <v>72.09.01.01</v>
          </cell>
          <cell r="E1391" t="str">
            <v>CHAS.BASC. 5M3 C-A</v>
          </cell>
          <cell r="F1391" t="str">
            <v>h</v>
          </cell>
        </row>
        <row r="1392">
          <cell r="B1392" t="str">
            <v>15.1.142</v>
          </cell>
          <cell r="D1392" t="str">
            <v>72.09.01.02</v>
          </cell>
          <cell r="E1392" t="str">
            <v>CHAS.BASC. 5M3 C-B</v>
          </cell>
          <cell r="F1392" t="str">
            <v>h</v>
          </cell>
        </row>
        <row r="1393">
          <cell r="B1393" t="str">
            <v>15.1.143</v>
          </cell>
          <cell r="D1393" t="str">
            <v>72.09.01.03</v>
          </cell>
          <cell r="E1393" t="str">
            <v>CHAS.BASC. 5M3 C-C</v>
          </cell>
          <cell r="F1393" t="str">
            <v>h</v>
          </cell>
        </row>
        <row r="1394">
          <cell r="B1394" t="str">
            <v>15.1.144</v>
          </cell>
          <cell r="D1394" t="str">
            <v>72.09.01.04</v>
          </cell>
          <cell r="E1394" t="str">
            <v>CHAS.BASC. 5M3 C-D</v>
          </cell>
          <cell r="F1394" t="str">
            <v>h</v>
          </cell>
        </row>
        <row r="1395">
          <cell r="B1395" t="str">
            <v>15.1.145</v>
          </cell>
          <cell r="D1395" t="str">
            <v>72.09.01.05</v>
          </cell>
          <cell r="E1395" t="str">
            <v>CHAS.BASC. 5M3 C-E</v>
          </cell>
          <cell r="F1395" t="str">
            <v>km</v>
          </cell>
        </row>
        <row r="1396">
          <cell r="B1396" t="str">
            <v>15.1.146</v>
          </cell>
          <cell r="D1396" t="str">
            <v>72.09.02.01</v>
          </cell>
          <cell r="E1396" t="str">
            <v>CHAS.BASC. 8M3 C-A</v>
          </cell>
          <cell r="F1396" t="str">
            <v>h</v>
          </cell>
        </row>
        <row r="1397">
          <cell r="B1397" t="str">
            <v>15.1.147</v>
          </cell>
          <cell r="D1397" t="str">
            <v>72.09.02.02</v>
          </cell>
          <cell r="E1397" t="str">
            <v>CHAS.BASC. 8M3 C-B</v>
          </cell>
          <cell r="F1397" t="str">
            <v>h</v>
          </cell>
        </row>
        <row r="1398">
          <cell r="B1398" t="str">
            <v>15.1.148</v>
          </cell>
          <cell r="D1398" t="str">
            <v>72.09.02.03</v>
          </cell>
          <cell r="E1398" t="str">
            <v>CHAS.BASC. 8M3 C-C</v>
          </cell>
          <cell r="F1398" t="str">
            <v>h</v>
          </cell>
        </row>
        <row r="1399">
          <cell r="B1399" t="str">
            <v>15.1.149</v>
          </cell>
          <cell r="D1399" t="str">
            <v>72.09.02.04</v>
          </cell>
          <cell r="E1399" t="str">
            <v>CHAS.BASC. 8M3 C-D</v>
          </cell>
          <cell r="F1399" t="str">
            <v>h</v>
          </cell>
        </row>
        <row r="1400">
          <cell r="B1400" t="str">
            <v>15.1.150</v>
          </cell>
          <cell r="D1400" t="str">
            <v>72.09.02.05</v>
          </cell>
          <cell r="E1400" t="str">
            <v xml:space="preserve">CHAS.BASC. 8M3 C-E </v>
          </cell>
          <cell r="F1400" t="str">
            <v>km</v>
          </cell>
        </row>
        <row r="1401">
          <cell r="B1401" t="str">
            <v>15.1.151</v>
          </cell>
          <cell r="D1401" t="str">
            <v>72.09.03.01</v>
          </cell>
          <cell r="E1401" t="str">
            <v>CHAS.BASC. 10M3 C-A</v>
          </cell>
          <cell r="F1401" t="str">
            <v>h</v>
          </cell>
        </row>
        <row r="1402">
          <cell r="B1402" t="str">
            <v>15.1.152</v>
          </cell>
          <cell r="D1402" t="str">
            <v>72.09.03.02</v>
          </cell>
          <cell r="E1402" t="str">
            <v>CHAS.BASC. 10M3 C-B</v>
          </cell>
          <cell r="F1402" t="str">
            <v>h</v>
          </cell>
        </row>
        <row r="1403">
          <cell r="B1403" t="str">
            <v>15.1.153</v>
          </cell>
          <cell r="D1403" t="str">
            <v>72.09.03.03</v>
          </cell>
          <cell r="E1403" t="str">
            <v>CHAS.BASC. 10M3 C-C</v>
          </cell>
          <cell r="F1403" t="str">
            <v>h</v>
          </cell>
        </row>
        <row r="1404">
          <cell r="B1404" t="str">
            <v>15.1.154</v>
          </cell>
          <cell r="D1404" t="str">
            <v>72.09.03.04</v>
          </cell>
          <cell r="E1404" t="str">
            <v>CHAS.BASC. 10M3 C-D</v>
          </cell>
          <cell r="F1404" t="str">
            <v>h</v>
          </cell>
        </row>
        <row r="1405">
          <cell r="B1405" t="str">
            <v>15.1.155</v>
          </cell>
          <cell r="D1405" t="str">
            <v>72.09.03.05</v>
          </cell>
          <cell r="E1405" t="str">
            <v>CHAS.BASC. 10M3 C-E</v>
          </cell>
          <cell r="F1405" t="str">
            <v>km</v>
          </cell>
        </row>
        <row r="1406">
          <cell r="B1406" t="str">
            <v>15.1.156</v>
          </cell>
          <cell r="D1406" t="str">
            <v>72.10.01.01</v>
          </cell>
          <cell r="E1406" t="str">
            <v>CHAS.BASC. 18,3M3 C-A</v>
          </cell>
          <cell r="F1406" t="str">
            <v>h</v>
          </cell>
        </row>
        <row r="1407">
          <cell r="B1407" t="str">
            <v>15.1.157</v>
          </cell>
          <cell r="D1407" t="str">
            <v>72.10.01.02</v>
          </cell>
          <cell r="E1407" t="str">
            <v>CHAS.BASC. 18,3M3 C-B</v>
          </cell>
          <cell r="F1407" t="str">
            <v>h</v>
          </cell>
        </row>
        <row r="1408">
          <cell r="B1408" t="str">
            <v>15.1.158</v>
          </cell>
          <cell r="D1408" t="str">
            <v>72.10.01.03</v>
          </cell>
          <cell r="E1408" t="str">
            <v>CHAS.BASC. 18,3M3 C-C</v>
          </cell>
          <cell r="F1408" t="str">
            <v>h</v>
          </cell>
        </row>
        <row r="1409">
          <cell r="B1409" t="str">
            <v>15.1.159</v>
          </cell>
          <cell r="D1409" t="str">
            <v>72.10.01.04</v>
          </cell>
          <cell r="E1409" t="str">
            <v>CHAS.BASC. 18,3M3 C-D</v>
          </cell>
          <cell r="F1409" t="str">
            <v>h</v>
          </cell>
        </row>
        <row r="1410">
          <cell r="B1410" t="str">
            <v>15.1.160</v>
          </cell>
          <cell r="D1410" t="str">
            <v>72.10.01.05</v>
          </cell>
          <cell r="E1410" t="str">
            <v>CHAS.BASC. 18,3M3 C-E</v>
          </cell>
          <cell r="F1410" t="str">
            <v>km</v>
          </cell>
        </row>
        <row r="1411">
          <cell r="B1411" t="str">
            <v>15.1.161</v>
          </cell>
          <cell r="D1411" t="str">
            <v>72.11.01.01</v>
          </cell>
          <cell r="E1411" t="str">
            <v xml:space="preserve">CHAS.BET. 5M3 C-A </v>
          </cell>
          <cell r="F1411" t="str">
            <v>h</v>
          </cell>
        </row>
        <row r="1412">
          <cell r="B1412" t="str">
            <v>15.1.162</v>
          </cell>
          <cell r="D1412" t="str">
            <v>72.11.01.02</v>
          </cell>
          <cell r="E1412" t="str">
            <v>CHAS.BET. 5M3 C-B</v>
          </cell>
          <cell r="F1412" t="str">
            <v>h</v>
          </cell>
        </row>
        <row r="1413">
          <cell r="B1413" t="str">
            <v>15.1.163</v>
          </cell>
          <cell r="D1413" t="str">
            <v>72.11.01.03</v>
          </cell>
          <cell r="E1413" t="str">
            <v>CHAS.BET. 5M3 C-C</v>
          </cell>
          <cell r="F1413" t="str">
            <v>h</v>
          </cell>
        </row>
        <row r="1414">
          <cell r="B1414" t="str">
            <v>15.1.164</v>
          </cell>
          <cell r="D1414" t="str">
            <v>72.11.01.04</v>
          </cell>
          <cell r="E1414" t="str">
            <v>CHAS.BET. 5M3 C-D</v>
          </cell>
          <cell r="F1414" t="str">
            <v>h</v>
          </cell>
        </row>
        <row r="1415">
          <cell r="B1415" t="str">
            <v>15.1.165</v>
          </cell>
          <cell r="D1415" t="str">
            <v>72.11.01.05</v>
          </cell>
          <cell r="E1415" t="str">
            <v>CHAS.BET. 5M3 C-E</v>
          </cell>
          <cell r="F1415" t="str">
            <v>km</v>
          </cell>
        </row>
        <row r="1416">
          <cell r="B1416" t="str">
            <v>15.1.166</v>
          </cell>
          <cell r="D1416" t="str">
            <v>72.11.02.01</v>
          </cell>
          <cell r="E1416" t="str">
            <v>CHAS.BET. 7M3 C-A</v>
          </cell>
          <cell r="F1416" t="str">
            <v>h</v>
          </cell>
        </row>
        <row r="1417">
          <cell r="B1417" t="str">
            <v>15.1.167</v>
          </cell>
          <cell r="D1417" t="str">
            <v>72.11.02.02</v>
          </cell>
          <cell r="E1417" t="str">
            <v>CHAS.BET. 7M3 C-B</v>
          </cell>
          <cell r="F1417" t="str">
            <v>h</v>
          </cell>
        </row>
        <row r="1418">
          <cell r="B1418" t="str">
            <v>15.1.168</v>
          </cell>
          <cell r="D1418" t="str">
            <v>72.11.02.03</v>
          </cell>
          <cell r="E1418" t="str">
            <v>CHAS.BET. 7M3 C-C</v>
          </cell>
          <cell r="F1418" t="str">
            <v>h</v>
          </cell>
        </row>
        <row r="1419">
          <cell r="B1419" t="str">
            <v>15.1.169</v>
          </cell>
          <cell r="D1419" t="str">
            <v>72.11.02.04</v>
          </cell>
          <cell r="E1419" t="str">
            <v>CHAS.BET. 7M3 C-D</v>
          </cell>
          <cell r="F1419" t="str">
            <v>h</v>
          </cell>
        </row>
        <row r="1420">
          <cell r="B1420" t="str">
            <v>15.1.170</v>
          </cell>
          <cell r="D1420" t="str">
            <v>72.11.02.05</v>
          </cell>
          <cell r="E1420" t="str">
            <v>CHAS.BET. 7M3 C-E</v>
          </cell>
          <cell r="F1420" t="str">
            <v>km</v>
          </cell>
        </row>
        <row r="1421">
          <cell r="B1421" t="str">
            <v>15.1.171</v>
          </cell>
          <cell r="D1421" t="str">
            <v>72.11.03.01</v>
          </cell>
          <cell r="E1421" t="str">
            <v>CHAS.BOMB.C.22T C-A</v>
          </cell>
          <cell r="F1421" t="str">
            <v>h</v>
          </cell>
        </row>
        <row r="1422">
          <cell r="B1422" t="str">
            <v>15.1.172</v>
          </cell>
          <cell r="D1422" t="str">
            <v>72.11.03.02</v>
          </cell>
          <cell r="E1422" t="str">
            <v>CHAS.BOMB.C.22T C-B</v>
          </cell>
          <cell r="F1422" t="str">
            <v>h</v>
          </cell>
        </row>
        <row r="1423">
          <cell r="B1423" t="str">
            <v>15.1.173</v>
          </cell>
          <cell r="D1423" t="str">
            <v>72.11.03.03</v>
          </cell>
          <cell r="E1423" t="str">
            <v>CHAS.BOMB.C.22T C-C</v>
          </cell>
          <cell r="F1423" t="str">
            <v>h</v>
          </cell>
        </row>
        <row r="1424">
          <cell r="B1424" t="str">
            <v>15.1.174</v>
          </cell>
          <cell r="D1424" t="str">
            <v>72.11.03.04</v>
          </cell>
          <cell r="E1424" t="str">
            <v>CHAS.BOMB.C.22T C-D</v>
          </cell>
          <cell r="F1424" t="str">
            <v>h</v>
          </cell>
        </row>
        <row r="1425">
          <cell r="B1425" t="str">
            <v>15.1.175</v>
          </cell>
          <cell r="D1425" t="str">
            <v>72.11.03.05</v>
          </cell>
          <cell r="E1425" t="str">
            <v>CHAS.BOMB.C.22T C-E</v>
          </cell>
          <cell r="F1425" t="str">
            <v>km</v>
          </cell>
        </row>
        <row r="1426">
          <cell r="B1426" t="str">
            <v>15.1.176</v>
          </cell>
          <cell r="D1426" t="str">
            <v>72.12.01.01</v>
          </cell>
          <cell r="E1426" t="str">
            <v>CHAS.C.M.4,5T C-A</v>
          </cell>
          <cell r="F1426" t="str">
            <v>h</v>
          </cell>
        </row>
        <row r="1427">
          <cell r="B1427" t="str">
            <v>15.1.177</v>
          </cell>
          <cell r="D1427" t="str">
            <v>72.12.01.02</v>
          </cell>
          <cell r="E1427" t="str">
            <v>CHAS.C.M.4,5T C-B</v>
          </cell>
          <cell r="F1427" t="str">
            <v>h</v>
          </cell>
        </row>
        <row r="1428">
          <cell r="B1428" t="str">
            <v>15.1.178</v>
          </cell>
          <cell r="D1428" t="str">
            <v>72.12.01.03</v>
          </cell>
          <cell r="E1428" t="str">
            <v>CHAS.C.M.4,5T C-C</v>
          </cell>
          <cell r="F1428" t="str">
            <v>h</v>
          </cell>
        </row>
        <row r="1429">
          <cell r="B1429" t="str">
            <v>15.1.179</v>
          </cell>
          <cell r="D1429" t="str">
            <v>72.12.01.04</v>
          </cell>
          <cell r="E1429" t="str">
            <v>CHAS.C.M.4,5T C-D</v>
          </cell>
          <cell r="F1429" t="str">
            <v>h</v>
          </cell>
        </row>
        <row r="1430">
          <cell r="B1430" t="str">
            <v>15.1.180</v>
          </cell>
          <cell r="D1430" t="str">
            <v>72.12.01.05</v>
          </cell>
          <cell r="E1430" t="str">
            <v>CHAS.C.M.4,5T C-E</v>
          </cell>
          <cell r="F1430" t="str">
            <v>km</v>
          </cell>
        </row>
        <row r="1431">
          <cell r="B1431" t="str">
            <v>15.1.181</v>
          </cell>
          <cell r="D1431" t="str">
            <v>72.12.02.01</v>
          </cell>
          <cell r="E1431" t="str">
            <v xml:space="preserve">CHAS.C.M.8,0T C-A </v>
          </cell>
          <cell r="F1431" t="str">
            <v>h</v>
          </cell>
        </row>
        <row r="1432">
          <cell r="B1432" t="str">
            <v>15.1.182</v>
          </cell>
          <cell r="D1432" t="str">
            <v>72.12.02.02</v>
          </cell>
          <cell r="E1432" t="str">
            <v>CHAS.C.M.8,0T C-B</v>
          </cell>
          <cell r="F1432" t="str">
            <v>h</v>
          </cell>
        </row>
        <row r="1433">
          <cell r="B1433" t="str">
            <v>15.1.183</v>
          </cell>
          <cell r="D1433" t="str">
            <v>72.12.02.03</v>
          </cell>
          <cell r="E1433" t="str">
            <v>CHAS.C.M.8,0T C-C</v>
          </cell>
          <cell r="F1433" t="str">
            <v>h</v>
          </cell>
        </row>
        <row r="1434">
          <cell r="B1434" t="str">
            <v>15.1.184</v>
          </cell>
          <cell r="D1434" t="str">
            <v>72.12.02.04</v>
          </cell>
          <cell r="E1434" t="str">
            <v xml:space="preserve">CHAS.C.M.8,0T C-D </v>
          </cell>
          <cell r="F1434" t="str">
            <v>h</v>
          </cell>
        </row>
        <row r="1435">
          <cell r="B1435" t="str">
            <v>15.1.185</v>
          </cell>
          <cell r="D1435" t="str">
            <v>72.12.02.05</v>
          </cell>
          <cell r="E1435" t="str">
            <v>CHAS.C.M.8,0T C-E</v>
          </cell>
          <cell r="F1435" t="str">
            <v>km</v>
          </cell>
        </row>
        <row r="1436">
          <cell r="B1436" t="str">
            <v>15.1.186</v>
          </cell>
          <cell r="D1436" t="str">
            <v>72.12.03.01</v>
          </cell>
          <cell r="E1436" t="str">
            <v>CHAS.C.M.10,5T C-A</v>
          </cell>
          <cell r="F1436" t="str">
            <v>h</v>
          </cell>
        </row>
        <row r="1437">
          <cell r="B1437" t="str">
            <v>15.1.187</v>
          </cell>
          <cell r="D1437" t="str">
            <v>72.12.03.02</v>
          </cell>
          <cell r="E1437" t="str">
            <v>CHAS.C.M.10,5T C-B</v>
          </cell>
          <cell r="F1437" t="str">
            <v>h</v>
          </cell>
        </row>
        <row r="1438">
          <cell r="B1438" t="str">
            <v>15.1.188</v>
          </cell>
          <cell r="D1438" t="str">
            <v>72.12.03.03</v>
          </cell>
          <cell r="E1438" t="str">
            <v>CHAS.C.M.10,5T C-C</v>
          </cell>
          <cell r="F1438" t="str">
            <v>h</v>
          </cell>
        </row>
        <row r="1439">
          <cell r="B1439" t="str">
            <v>15.1.189</v>
          </cell>
          <cell r="D1439" t="str">
            <v>72.12.03.04</v>
          </cell>
          <cell r="E1439" t="str">
            <v xml:space="preserve">CHAS.C.M.10,5T C-D </v>
          </cell>
          <cell r="F1439" t="str">
            <v>h</v>
          </cell>
        </row>
        <row r="1440">
          <cell r="B1440" t="str">
            <v>15.1.190</v>
          </cell>
          <cell r="D1440" t="str">
            <v>72.12.03.05</v>
          </cell>
          <cell r="E1440" t="str">
            <v>CHAS.C.M.10,5T C-E</v>
          </cell>
          <cell r="F1440" t="str">
            <v>km</v>
          </cell>
        </row>
        <row r="1441">
          <cell r="B1441" t="str">
            <v>15.1.191</v>
          </cell>
          <cell r="D1441" t="str">
            <v>72.12.04.01</v>
          </cell>
          <cell r="E1441" t="str">
            <v>CHAS.LUBR.3000L C-A</v>
          </cell>
          <cell r="F1441" t="str">
            <v>h</v>
          </cell>
        </row>
        <row r="1442">
          <cell r="B1442" t="str">
            <v>15.1.192</v>
          </cell>
          <cell r="D1442" t="str">
            <v>72.12.04.02</v>
          </cell>
          <cell r="E1442" t="str">
            <v>CHAS.LUBR.3000L C-B</v>
          </cell>
          <cell r="F1442" t="str">
            <v>h</v>
          </cell>
        </row>
        <row r="1443">
          <cell r="B1443" t="str">
            <v>15.1.193</v>
          </cell>
          <cell r="D1443" t="str">
            <v>72.12.04.03</v>
          </cell>
          <cell r="E1443" t="str">
            <v>CHAS.LUBR.3000L C-C</v>
          </cell>
          <cell r="F1443" t="str">
            <v>h</v>
          </cell>
        </row>
        <row r="1444">
          <cell r="B1444" t="str">
            <v>15.1.194</v>
          </cell>
          <cell r="D1444" t="str">
            <v>72.12.04.04</v>
          </cell>
          <cell r="E1444" t="str">
            <v>CHAS.LUBR.3000L C-D</v>
          </cell>
          <cell r="F1444" t="str">
            <v>h</v>
          </cell>
        </row>
        <row r="1445">
          <cell r="B1445" t="str">
            <v>15.1.195</v>
          </cell>
          <cell r="D1445" t="str">
            <v>72.12.04.05</v>
          </cell>
          <cell r="E1445" t="str">
            <v>CHAS.LUBR.3000L C-E</v>
          </cell>
          <cell r="F1445" t="str">
            <v>km</v>
          </cell>
        </row>
        <row r="1446">
          <cell r="B1446" t="str">
            <v>15.1.196</v>
          </cell>
          <cell r="D1446" t="str">
            <v>72.12.05.01</v>
          </cell>
          <cell r="E1446" t="str">
            <v>CHAS.LUBR.7000L C-A</v>
          </cell>
          <cell r="F1446" t="str">
            <v>h</v>
          </cell>
        </row>
        <row r="1447">
          <cell r="B1447" t="str">
            <v>15.1.197</v>
          </cell>
          <cell r="D1447" t="str">
            <v>72.12.05.02</v>
          </cell>
          <cell r="E1447" t="str">
            <v>CHAS.LUBR.7000L C-B</v>
          </cell>
          <cell r="F1447" t="str">
            <v>h</v>
          </cell>
        </row>
        <row r="1448">
          <cell r="B1448" t="str">
            <v>15.1.198</v>
          </cell>
          <cell r="D1448" t="str">
            <v>72.12.05.03</v>
          </cell>
          <cell r="E1448" t="str">
            <v>CHAS.LUBR.7000L C-C</v>
          </cell>
          <cell r="F1448" t="str">
            <v>h</v>
          </cell>
        </row>
        <row r="1449">
          <cell r="B1449" t="str">
            <v>15.1.199</v>
          </cell>
          <cell r="D1449" t="str">
            <v>72.12.05.04</v>
          </cell>
          <cell r="E1449" t="str">
            <v>CHAS.LUBR.7000L C-D</v>
          </cell>
          <cell r="F1449" t="str">
            <v>h</v>
          </cell>
        </row>
        <row r="1450">
          <cell r="B1450" t="str">
            <v>15.1.200</v>
          </cell>
          <cell r="D1450" t="str">
            <v>72.12.05.05</v>
          </cell>
          <cell r="E1450" t="str">
            <v>CHAS.LUBR.7000L C-E</v>
          </cell>
          <cell r="F1450" t="str">
            <v>km</v>
          </cell>
        </row>
        <row r="1451">
          <cell r="B1451" t="str">
            <v>15.1.201</v>
          </cell>
          <cell r="D1451" t="str">
            <v>72.12.06.01</v>
          </cell>
          <cell r="E1451" t="str">
            <v>CHAS.ABASTECEDOR C-A</v>
          </cell>
          <cell r="F1451" t="str">
            <v>h</v>
          </cell>
        </row>
        <row r="1452">
          <cell r="B1452" t="str">
            <v>15.1.202</v>
          </cell>
          <cell r="D1452" t="str">
            <v>72.12.06.02</v>
          </cell>
          <cell r="E1452" t="str">
            <v>CHAS.ABASTECEDOR C-B</v>
          </cell>
          <cell r="F1452" t="str">
            <v>h</v>
          </cell>
        </row>
        <row r="1453">
          <cell r="B1453" t="str">
            <v>15.1.203</v>
          </cell>
          <cell r="D1453" t="str">
            <v>72.12.06.03</v>
          </cell>
          <cell r="E1453" t="str">
            <v>CHAS.ABASTECEDOR C-C</v>
          </cell>
          <cell r="F1453" t="str">
            <v>h</v>
          </cell>
        </row>
        <row r="1454">
          <cell r="B1454" t="str">
            <v>15.1.204</v>
          </cell>
          <cell r="D1454" t="str">
            <v>72.12.06.04</v>
          </cell>
          <cell r="E1454" t="str">
            <v>CHAS.ABASTECEDOR C-D</v>
          </cell>
          <cell r="F1454" t="str">
            <v>h</v>
          </cell>
        </row>
        <row r="1455">
          <cell r="B1455" t="str">
            <v>15.1.205</v>
          </cell>
          <cell r="D1455" t="str">
            <v>72.12.06.05</v>
          </cell>
          <cell r="E1455" t="str">
            <v>CHAS.ABASTECEDOR C-E</v>
          </cell>
          <cell r="F1455" t="str">
            <v>km</v>
          </cell>
        </row>
        <row r="1456">
          <cell r="B1456" t="str">
            <v>15.1.206</v>
          </cell>
          <cell r="D1456" t="str">
            <v>72.12.07.01</v>
          </cell>
          <cell r="E1456" t="str">
            <v>CHAS.BOIAD.R. 8T C-A</v>
          </cell>
          <cell r="F1456" t="str">
            <v>h</v>
          </cell>
        </row>
        <row r="1457">
          <cell r="B1457" t="str">
            <v>15.1.207</v>
          </cell>
          <cell r="D1457" t="str">
            <v>72.12.07.02</v>
          </cell>
          <cell r="E1457" t="str">
            <v>CHAS.BOIAD.R. 8T C-B</v>
          </cell>
          <cell r="F1457" t="str">
            <v>h</v>
          </cell>
        </row>
        <row r="1458">
          <cell r="B1458" t="str">
            <v>15.1.208</v>
          </cell>
          <cell r="D1458" t="str">
            <v>72.12.07.03</v>
          </cell>
          <cell r="E1458" t="str">
            <v>CHAS.BOIAD.R. 8T C-C</v>
          </cell>
          <cell r="F1458" t="str">
            <v>h</v>
          </cell>
        </row>
        <row r="1459">
          <cell r="B1459" t="str">
            <v>15.1.209</v>
          </cell>
          <cell r="D1459" t="str">
            <v>72.12.07.04</v>
          </cell>
          <cell r="E1459" t="str">
            <v>CHAS.BOIAD.R. 8T C-D</v>
          </cell>
          <cell r="F1459" t="str">
            <v>h</v>
          </cell>
        </row>
        <row r="1460">
          <cell r="B1460" t="str">
            <v>15.1.210</v>
          </cell>
          <cell r="D1460" t="str">
            <v>72.12.08.04</v>
          </cell>
          <cell r="E1460" t="str">
            <v>CAMIN. ELEETRIF. C/CEST</v>
          </cell>
          <cell r="F1460" t="str">
            <v>h</v>
          </cell>
        </row>
        <row r="1461">
          <cell r="B1461" t="str">
            <v>15.1.211</v>
          </cell>
          <cell r="D1461" t="str">
            <v>72.13.01.01</v>
          </cell>
          <cell r="E1461" t="str">
            <v>CHAS.HIDROS.5600 C-A</v>
          </cell>
          <cell r="F1461" t="str">
            <v>h</v>
          </cell>
        </row>
        <row r="1462">
          <cell r="B1462" t="str">
            <v>15.1.212</v>
          </cell>
          <cell r="D1462" t="str">
            <v>72.13.01.02</v>
          </cell>
          <cell r="E1462" t="str">
            <v>CHAS.HIDROS.5600 C-B</v>
          </cell>
          <cell r="F1462" t="str">
            <v>h</v>
          </cell>
        </row>
        <row r="1463">
          <cell r="B1463" t="str">
            <v>15.1.213</v>
          </cell>
          <cell r="D1463" t="str">
            <v>72.13.01.03</v>
          </cell>
          <cell r="E1463" t="str">
            <v>CHAS.HIDROS.5600 C-C</v>
          </cell>
          <cell r="F1463" t="str">
            <v>h</v>
          </cell>
        </row>
        <row r="1464">
          <cell r="B1464" t="str">
            <v>15.1.214</v>
          </cell>
          <cell r="D1464" t="str">
            <v>72.13.01.04</v>
          </cell>
          <cell r="E1464" t="str">
            <v>CHAS.HIDROS.5600 C-D</v>
          </cell>
          <cell r="F1464" t="str">
            <v>h</v>
          </cell>
        </row>
        <row r="1465">
          <cell r="B1465" t="str">
            <v>15.1.215</v>
          </cell>
          <cell r="D1465" t="str">
            <v>72.13.01.05</v>
          </cell>
          <cell r="E1465" t="str">
            <v>CHAS.HIDROS.5600 C-E</v>
          </cell>
          <cell r="F1465" t="str">
            <v>km</v>
          </cell>
        </row>
        <row r="1466">
          <cell r="B1466" t="str">
            <v>15.1.216</v>
          </cell>
          <cell r="D1466" t="str">
            <v>72.14.01.01</v>
          </cell>
          <cell r="E1466" t="str">
            <v>CHAS.ESPARG.6000 C-A</v>
          </cell>
          <cell r="F1466" t="str">
            <v>h</v>
          </cell>
        </row>
        <row r="1467">
          <cell r="B1467" t="str">
            <v>15.1.217</v>
          </cell>
          <cell r="D1467" t="str">
            <v>72.14.01.02</v>
          </cell>
          <cell r="E1467" t="str">
            <v>CHAS.ESPARG.6000 C-B</v>
          </cell>
          <cell r="F1467" t="str">
            <v>h</v>
          </cell>
        </row>
        <row r="1468">
          <cell r="B1468" t="str">
            <v>15.1.218</v>
          </cell>
          <cell r="D1468" t="str">
            <v>72.14.01.03</v>
          </cell>
          <cell r="E1468" t="str">
            <v>CHAS.ESPARG.6000 C-C</v>
          </cell>
          <cell r="F1468" t="str">
            <v>h</v>
          </cell>
        </row>
        <row r="1469">
          <cell r="B1469" t="str">
            <v>15.1.219</v>
          </cell>
          <cell r="D1469" t="str">
            <v>72.14.01.04</v>
          </cell>
          <cell r="E1469" t="str">
            <v>CHAS.ESPARG.6000 C-D</v>
          </cell>
          <cell r="F1469" t="str">
            <v>h</v>
          </cell>
        </row>
        <row r="1470">
          <cell r="B1470" t="str">
            <v>15.1.220</v>
          </cell>
          <cell r="D1470" t="str">
            <v>72.14.01.05</v>
          </cell>
          <cell r="E1470" t="str">
            <v>CHAS.ESPARG.6000 C-E</v>
          </cell>
          <cell r="F1470" t="str">
            <v>km</v>
          </cell>
        </row>
        <row r="1471">
          <cell r="B1471" t="str">
            <v>15.1.221</v>
          </cell>
          <cell r="D1471" t="str">
            <v>72.15.01.01</v>
          </cell>
          <cell r="E1471" t="str">
            <v>CHAS.GUIN. 3,75T C-A</v>
          </cell>
          <cell r="F1471" t="str">
            <v>h</v>
          </cell>
        </row>
        <row r="1472">
          <cell r="B1472" t="str">
            <v>15.1.222</v>
          </cell>
          <cell r="D1472" t="str">
            <v>72.15.01.02</v>
          </cell>
          <cell r="E1472" t="str">
            <v>CHAS.GUIN. 3,75T C-B</v>
          </cell>
          <cell r="F1472" t="str">
            <v>h</v>
          </cell>
        </row>
        <row r="1473">
          <cell r="B1473" t="str">
            <v>15.1.223</v>
          </cell>
          <cell r="D1473" t="str">
            <v>72.15.01.03</v>
          </cell>
          <cell r="E1473" t="str">
            <v>CHAS.GUIN. 3,75T C-C</v>
          </cell>
          <cell r="F1473" t="str">
            <v>h</v>
          </cell>
        </row>
        <row r="1474">
          <cell r="B1474" t="str">
            <v>15.1.224</v>
          </cell>
          <cell r="D1474" t="str">
            <v>72.15.01.04</v>
          </cell>
          <cell r="E1474" t="str">
            <v>CHAS.GUIN. 3,75T C-D</v>
          </cell>
          <cell r="F1474" t="str">
            <v>h</v>
          </cell>
        </row>
        <row r="1475">
          <cell r="B1475" t="str">
            <v>15.1.225</v>
          </cell>
          <cell r="D1475" t="str">
            <v>72.15.01.05</v>
          </cell>
          <cell r="E1475" t="str">
            <v>CHAS.GUIN. 3,75T C-E</v>
          </cell>
          <cell r="F1475" t="str">
            <v>km</v>
          </cell>
        </row>
        <row r="1476">
          <cell r="B1476" t="str">
            <v>15.1.226</v>
          </cell>
          <cell r="D1476" t="str">
            <v>72.15.02.01</v>
          </cell>
          <cell r="E1476" t="str">
            <v>CHAS.GUINCHO 4,10T C-A</v>
          </cell>
          <cell r="F1476" t="str">
            <v>h</v>
          </cell>
        </row>
        <row r="1477">
          <cell r="B1477" t="str">
            <v>15.1.227</v>
          </cell>
          <cell r="D1477" t="str">
            <v>72.15.02.02</v>
          </cell>
          <cell r="E1477" t="str">
            <v>CHAS.GUINCHO 4,10T C-B</v>
          </cell>
          <cell r="F1477" t="str">
            <v>h</v>
          </cell>
        </row>
        <row r="1478">
          <cell r="B1478" t="str">
            <v>15.1.228</v>
          </cell>
          <cell r="D1478" t="str">
            <v>72.15.02.03</v>
          </cell>
          <cell r="E1478" t="str">
            <v>CHAS.GUINCHO 4,10T C-C</v>
          </cell>
          <cell r="F1478" t="str">
            <v>h</v>
          </cell>
        </row>
        <row r="1479">
          <cell r="B1479" t="str">
            <v>15.1.229</v>
          </cell>
          <cell r="D1479" t="str">
            <v>72.15.02.04</v>
          </cell>
          <cell r="E1479" t="str">
            <v>CHAS.GUINCHO 4,10T C-D</v>
          </cell>
          <cell r="F1479" t="str">
            <v>h</v>
          </cell>
        </row>
        <row r="1480">
          <cell r="B1480" t="str">
            <v>15.1.230</v>
          </cell>
          <cell r="D1480" t="str">
            <v>72.15.02.05</v>
          </cell>
          <cell r="E1480" t="str">
            <v>CHAS.GUINCHO 4,10T C-E</v>
          </cell>
          <cell r="F1480" t="str">
            <v>km</v>
          </cell>
        </row>
        <row r="1481">
          <cell r="B1481" t="str">
            <v>15.1.231</v>
          </cell>
          <cell r="D1481" t="str">
            <v>72.16.01.01</v>
          </cell>
          <cell r="E1481" t="str">
            <v>CHAS.US.L.A.10,5 C-A</v>
          </cell>
          <cell r="F1481" t="str">
            <v>h</v>
          </cell>
        </row>
        <row r="1482">
          <cell r="B1482" t="str">
            <v>15.1.232</v>
          </cell>
          <cell r="D1482" t="str">
            <v>72.16.01.02</v>
          </cell>
          <cell r="E1482" t="str">
            <v>CHAS.US.L.A.10,5 C-B</v>
          </cell>
          <cell r="F1482" t="str">
            <v>h</v>
          </cell>
        </row>
        <row r="1483">
          <cell r="B1483" t="str">
            <v>15.1.233</v>
          </cell>
          <cell r="D1483" t="str">
            <v>72.16.01.03</v>
          </cell>
          <cell r="E1483" t="str">
            <v>CHAS.US.L.A.10,5 C-C</v>
          </cell>
          <cell r="F1483" t="str">
            <v>h</v>
          </cell>
        </row>
        <row r="1484">
          <cell r="B1484" t="str">
            <v>15.1.234</v>
          </cell>
          <cell r="D1484" t="str">
            <v>72.16.01.04</v>
          </cell>
          <cell r="E1484" t="str">
            <v>CHAS.US.L.A.10,5 C-D</v>
          </cell>
          <cell r="F1484" t="str">
            <v>h</v>
          </cell>
        </row>
        <row r="1485">
          <cell r="B1485" t="str">
            <v>15.1.235</v>
          </cell>
          <cell r="D1485" t="str">
            <v>72.16.01.05</v>
          </cell>
          <cell r="E1485" t="str">
            <v>CHAS.US.L.A.10,5 C-E</v>
          </cell>
          <cell r="F1485" t="str">
            <v>km</v>
          </cell>
        </row>
        <row r="1486">
          <cell r="B1486" t="str">
            <v>15.1.236</v>
          </cell>
          <cell r="D1486" t="str">
            <v>72.16.02.01</v>
          </cell>
          <cell r="E1486" t="str">
            <v>CHAS.US.M.P.9M3 C-A</v>
          </cell>
          <cell r="F1486" t="str">
            <v>h</v>
          </cell>
        </row>
        <row r="1487">
          <cell r="B1487" t="str">
            <v>15.1.237</v>
          </cell>
          <cell r="D1487" t="str">
            <v>72.16.02.02</v>
          </cell>
          <cell r="E1487" t="str">
            <v>CHAS.US.M.P.9M3 C-B</v>
          </cell>
          <cell r="F1487" t="str">
            <v>h</v>
          </cell>
        </row>
        <row r="1488">
          <cell r="B1488" t="str">
            <v>15.1.238</v>
          </cell>
          <cell r="D1488" t="str">
            <v>72.16.02.03</v>
          </cell>
          <cell r="E1488" t="str">
            <v>CHAS.US.M.P.9M3 C-C</v>
          </cell>
          <cell r="F1488" t="str">
            <v>h</v>
          </cell>
        </row>
        <row r="1489">
          <cell r="B1489" t="str">
            <v>15.1.239</v>
          </cell>
          <cell r="D1489" t="str">
            <v>72.16.02.04</v>
          </cell>
          <cell r="E1489" t="str">
            <v>CHAS.US.M.P.9M3 C-D</v>
          </cell>
          <cell r="F1489" t="str">
            <v>h</v>
          </cell>
        </row>
        <row r="1490">
          <cell r="B1490" t="str">
            <v>15.1.240</v>
          </cell>
          <cell r="D1490" t="str">
            <v>72.17.01.01</v>
          </cell>
          <cell r="E1490" t="str">
            <v>CHAS.PANT.9M C-A</v>
          </cell>
          <cell r="F1490" t="str">
            <v>h</v>
          </cell>
        </row>
        <row r="1491">
          <cell r="B1491" t="str">
            <v>15.1.241</v>
          </cell>
          <cell r="D1491" t="str">
            <v>72.17.01.02</v>
          </cell>
          <cell r="E1491" t="str">
            <v>CHAS.PANT.9M C-B</v>
          </cell>
          <cell r="F1491" t="str">
            <v>h</v>
          </cell>
        </row>
        <row r="1492">
          <cell r="B1492" t="str">
            <v>15.1.242</v>
          </cell>
          <cell r="D1492" t="str">
            <v>72.17.01.03</v>
          </cell>
          <cell r="E1492" t="str">
            <v>CHAS.PANT.9M C-C</v>
          </cell>
          <cell r="F1492" t="str">
            <v>h</v>
          </cell>
        </row>
        <row r="1493">
          <cell r="B1493" t="str">
            <v>15.1.243</v>
          </cell>
          <cell r="D1493" t="str">
            <v>72.17.01.04</v>
          </cell>
          <cell r="E1493" t="str">
            <v>CHAS.PANT.9M C-D</v>
          </cell>
          <cell r="F1493" t="str">
            <v>h</v>
          </cell>
        </row>
        <row r="1494">
          <cell r="B1494" t="str">
            <v>15.1.244</v>
          </cell>
          <cell r="D1494" t="str">
            <v>72.18.01.01</v>
          </cell>
          <cell r="E1494" t="str">
            <v>CAV.M.CARR.30000 C-A</v>
          </cell>
          <cell r="F1494" t="str">
            <v>h</v>
          </cell>
        </row>
        <row r="1495">
          <cell r="B1495" t="str">
            <v>15.1.245</v>
          </cell>
          <cell r="D1495" t="str">
            <v>72.18.01.02</v>
          </cell>
          <cell r="E1495" t="str">
            <v>CAV.M.CARR.30000 C-B</v>
          </cell>
          <cell r="F1495" t="str">
            <v>h</v>
          </cell>
        </row>
        <row r="1496">
          <cell r="B1496" t="str">
            <v>15.1.246</v>
          </cell>
          <cell r="D1496" t="str">
            <v>72.18.01.03</v>
          </cell>
          <cell r="E1496" t="str">
            <v>CAV.M.CARR.30000 C-C</v>
          </cell>
          <cell r="F1496" t="str">
            <v>h</v>
          </cell>
        </row>
        <row r="1497">
          <cell r="B1497" t="str">
            <v>15.1.247</v>
          </cell>
          <cell r="D1497" t="str">
            <v>72.18.01.04</v>
          </cell>
          <cell r="E1497" t="str">
            <v>CAV.M.CARR.30000 C-D</v>
          </cell>
          <cell r="F1497" t="str">
            <v>h</v>
          </cell>
        </row>
        <row r="1498">
          <cell r="B1498" t="str">
            <v>15.1.248</v>
          </cell>
          <cell r="D1498" t="str">
            <v>72.18.01.05</v>
          </cell>
          <cell r="E1498" t="str">
            <v>CAV.M.CARR.30000 C-E</v>
          </cell>
          <cell r="F1498" t="str">
            <v>km</v>
          </cell>
        </row>
        <row r="1499">
          <cell r="B1499" t="str">
            <v>15.1.249</v>
          </cell>
          <cell r="D1499" t="str">
            <v>72.18.02.01</v>
          </cell>
          <cell r="E1499" t="str">
            <v>CAV.M.PRAN.30000 C-A</v>
          </cell>
          <cell r="F1499" t="str">
            <v>h</v>
          </cell>
        </row>
        <row r="1500">
          <cell r="B1500" t="str">
            <v>15.1.250</v>
          </cell>
          <cell r="D1500" t="str">
            <v>72.18.02.02</v>
          </cell>
          <cell r="E1500" t="str">
            <v>CAV.M.PRAN.30000 C-B</v>
          </cell>
          <cell r="F1500" t="str">
            <v>h</v>
          </cell>
        </row>
        <row r="1501">
          <cell r="B1501" t="str">
            <v>15.1.251</v>
          </cell>
          <cell r="D1501" t="str">
            <v>72.18.02.03</v>
          </cell>
          <cell r="E1501" t="str">
            <v>CAV.M.PRAN.30000 C-C</v>
          </cell>
          <cell r="F1501" t="str">
            <v>h</v>
          </cell>
        </row>
        <row r="1502">
          <cell r="B1502" t="str">
            <v>15.1.252</v>
          </cell>
          <cell r="D1502" t="str">
            <v>72.18.02.04</v>
          </cell>
          <cell r="E1502" t="str">
            <v>CAV.M.PRAN.30000 C-D</v>
          </cell>
          <cell r="F1502" t="str">
            <v>h</v>
          </cell>
        </row>
        <row r="1503">
          <cell r="B1503" t="str">
            <v>15.1.253</v>
          </cell>
          <cell r="D1503" t="str">
            <v>72.18.02.05</v>
          </cell>
          <cell r="E1503" t="str">
            <v>CAV.M.PRAN.30000 C-E</v>
          </cell>
          <cell r="F1503" t="str">
            <v>km</v>
          </cell>
        </row>
        <row r="1504">
          <cell r="B1504" t="str">
            <v>15.1.254</v>
          </cell>
          <cell r="D1504" t="str">
            <v>72.19.01.01</v>
          </cell>
          <cell r="E1504" t="str">
            <v>CAMPANULA C-A</v>
          </cell>
          <cell r="F1504" t="str">
            <v>h</v>
          </cell>
        </row>
        <row r="1505">
          <cell r="B1505" t="str">
            <v>15.1.255</v>
          </cell>
          <cell r="D1505" t="str">
            <v>72.19.01.02</v>
          </cell>
          <cell r="E1505" t="str">
            <v>CAMPANULA C-B</v>
          </cell>
          <cell r="F1505" t="str">
            <v>h</v>
          </cell>
        </row>
        <row r="1506">
          <cell r="B1506" t="str">
            <v>15.1.256</v>
          </cell>
          <cell r="D1506" t="str">
            <v>72.19.01.03</v>
          </cell>
          <cell r="E1506" t="str">
            <v>CAMPANULA C-C</v>
          </cell>
          <cell r="F1506" t="str">
            <v>h</v>
          </cell>
        </row>
        <row r="1507">
          <cell r="B1507" t="str">
            <v>15.1.257</v>
          </cell>
          <cell r="D1507" t="str">
            <v>72.19.01.04</v>
          </cell>
          <cell r="E1507" t="str">
            <v>CAMPANULA C-D</v>
          </cell>
          <cell r="F1507" t="str">
            <v>h</v>
          </cell>
        </row>
        <row r="1508">
          <cell r="B1508" t="str">
            <v>15.1.258</v>
          </cell>
          <cell r="D1508" t="str">
            <v>72.20.01.01</v>
          </cell>
          <cell r="E1508" t="str">
            <v xml:space="preserve">COMP.PERC.M.220 C-A </v>
          </cell>
          <cell r="F1508" t="str">
            <v>h</v>
          </cell>
        </row>
        <row r="1509">
          <cell r="B1509" t="str">
            <v>15.1.259</v>
          </cell>
          <cell r="D1509" t="str">
            <v>72.20.01.02</v>
          </cell>
          <cell r="E1509" t="str">
            <v>COMP.PERC.M.220 C-B</v>
          </cell>
          <cell r="F1509" t="str">
            <v>h</v>
          </cell>
        </row>
        <row r="1510">
          <cell r="B1510" t="str">
            <v>15.1.260</v>
          </cell>
          <cell r="D1510" t="str">
            <v>72.20.01.03</v>
          </cell>
          <cell r="E1510" t="str">
            <v>COMP.PERC.M.220 C-C</v>
          </cell>
          <cell r="F1510" t="str">
            <v>h</v>
          </cell>
        </row>
        <row r="1511">
          <cell r="B1511" t="str">
            <v>15.1.261</v>
          </cell>
          <cell r="D1511" t="str">
            <v>72.20.01.04</v>
          </cell>
          <cell r="E1511" t="str">
            <v>COMP.PERC.M.220 C-D</v>
          </cell>
          <cell r="F1511" t="str">
            <v>h</v>
          </cell>
        </row>
        <row r="1512">
          <cell r="B1512" t="str">
            <v>15.1.262</v>
          </cell>
          <cell r="D1512" t="str">
            <v>72.20.02.01</v>
          </cell>
          <cell r="E1512" t="str">
            <v>COMP.PL.M.1000 C-A</v>
          </cell>
          <cell r="F1512" t="str">
            <v>h</v>
          </cell>
        </row>
        <row r="1513">
          <cell r="B1513" t="str">
            <v>15.1.263</v>
          </cell>
          <cell r="D1513" t="str">
            <v>72.20.02.02</v>
          </cell>
          <cell r="E1513" t="str">
            <v>COMP.PL.M.1000 C-B</v>
          </cell>
          <cell r="F1513" t="str">
            <v>h</v>
          </cell>
        </row>
        <row r="1514">
          <cell r="B1514" t="str">
            <v>15.1.264</v>
          </cell>
          <cell r="D1514" t="str">
            <v>72.20.02.03</v>
          </cell>
          <cell r="E1514" t="str">
            <v>COMP.PL.M.1000 C-C</v>
          </cell>
          <cell r="F1514" t="str">
            <v>h</v>
          </cell>
        </row>
        <row r="1515">
          <cell r="B1515" t="str">
            <v>15.1.265</v>
          </cell>
          <cell r="D1515" t="str">
            <v>72.20.02.04</v>
          </cell>
          <cell r="E1515" t="str">
            <v>COMP.PL.M.1000 C-D</v>
          </cell>
          <cell r="F1515" t="str">
            <v>h</v>
          </cell>
        </row>
        <row r="1516">
          <cell r="B1516" t="str">
            <v>15.1.266</v>
          </cell>
          <cell r="D1516" t="str">
            <v>72.21.01.01</v>
          </cell>
          <cell r="E1516" t="str">
            <v>COMP. XA-90 MWD C-A</v>
          </cell>
          <cell r="F1516" t="str">
            <v>h</v>
          </cell>
        </row>
        <row r="1517">
          <cell r="B1517" t="str">
            <v>15.1.267</v>
          </cell>
          <cell r="D1517" t="str">
            <v>72.21.01.02</v>
          </cell>
          <cell r="E1517" t="str">
            <v>COMP. XA-90 MWD C-B</v>
          </cell>
          <cell r="F1517" t="str">
            <v>h</v>
          </cell>
        </row>
        <row r="1518">
          <cell r="B1518" t="str">
            <v>15.1.268</v>
          </cell>
          <cell r="D1518" t="str">
            <v>72.21.01.03</v>
          </cell>
          <cell r="E1518" t="str">
            <v>COMP. XA-90 MWD C-C</v>
          </cell>
          <cell r="F1518" t="str">
            <v>h</v>
          </cell>
        </row>
        <row r="1519">
          <cell r="B1519" t="str">
            <v>15.1.269</v>
          </cell>
          <cell r="D1519" t="str">
            <v>72.21.01.04</v>
          </cell>
          <cell r="E1519" t="str">
            <v>COMP. XA-90 MWD C-D</v>
          </cell>
          <cell r="F1519" t="str">
            <v>h</v>
          </cell>
        </row>
        <row r="1520">
          <cell r="B1520" t="str">
            <v>15.1.270</v>
          </cell>
          <cell r="D1520" t="str">
            <v>72.21.02.01</v>
          </cell>
          <cell r="E1520" t="str">
            <v>COMP. XA-125 MWD C-A</v>
          </cell>
          <cell r="F1520" t="str">
            <v>h</v>
          </cell>
        </row>
        <row r="1521">
          <cell r="B1521" t="str">
            <v>15.1.271</v>
          </cell>
          <cell r="D1521" t="str">
            <v>72.21.02.02</v>
          </cell>
          <cell r="E1521" t="str">
            <v>COMP. XA-125 MWD C-B</v>
          </cell>
          <cell r="F1521" t="str">
            <v>h</v>
          </cell>
        </row>
        <row r="1522">
          <cell r="B1522" t="str">
            <v>15.1.272</v>
          </cell>
          <cell r="D1522" t="str">
            <v>72.21.02.03</v>
          </cell>
          <cell r="E1522" t="str">
            <v>COMP. XA-125 MWD C-C</v>
          </cell>
          <cell r="F1522" t="str">
            <v>h</v>
          </cell>
        </row>
        <row r="1523">
          <cell r="B1523" t="str">
            <v>15.1.273</v>
          </cell>
          <cell r="D1523" t="str">
            <v>72.21.02.04</v>
          </cell>
          <cell r="E1523" t="str">
            <v>COMP. XA-125 MWD C-D</v>
          </cell>
          <cell r="F1523" t="str">
            <v>h</v>
          </cell>
        </row>
        <row r="1524">
          <cell r="B1524" t="str">
            <v>15.1.274</v>
          </cell>
          <cell r="D1524" t="str">
            <v>72.21.03.01</v>
          </cell>
          <cell r="E1524" t="str">
            <v>COMP. XA-175 MWD C-A</v>
          </cell>
          <cell r="F1524" t="str">
            <v>h</v>
          </cell>
        </row>
        <row r="1525">
          <cell r="B1525" t="str">
            <v>15.1.275</v>
          </cell>
          <cell r="D1525" t="str">
            <v>72.21.03.02</v>
          </cell>
          <cell r="E1525" t="str">
            <v>COMP. XA-175 MWD C-B</v>
          </cell>
          <cell r="F1525" t="str">
            <v>h</v>
          </cell>
        </row>
        <row r="1526">
          <cell r="B1526" t="str">
            <v>15.1.276</v>
          </cell>
          <cell r="D1526" t="str">
            <v>72.21.03.03</v>
          </cell>
          <cell r="E1526" t="str">
            <v>COMP. XA-175 MWD C-C</v>
          </cell>
          <cell r="F1526" t="str">
            <v>h</v>
          </cell>
        </row>
        <row r="1527">
          <cell r="B1527" t="str">
            <v>15.1.277</v>
          </cell>
          <cell r="D1527" t="str">
            <v>72.21.03.04</v>
          </cell>
          <cell r="E1527" t="str">
            <v>COMP. XA-175 MWD C-D</v>
          </cell>
          <cell r="F1527" t="str">
            <v>h</v>
          </cell>
        </row>
        <row r="1528">
          <cell r="B1528" t="str">
            <v>15.1.278</v>
          </cell>
          <cell r="D1528" t="str">
            <v>72.21.04.01</v>
          </cell>
          <cell r="E1528" t="str">
            <v>COMP. XA-360 MWD C-A</v>
          </cell>
          <cell r="F1528" t="str">
            <v>h</v>
          </cell>
        </row>
        <row r="1529">
          <cell r="B1529" t="str">
            <v>15.1.279</v>
          </cell>
          <cell r="D1529" t="str">
            <v>72.21.04.02</v>
          </cell>
          <cell r="E1529" t="str">
            <v>COMP. XA-360 MWD C-B</v>
          </cell>
          <cell r="F1529" t="str">
            <v>h</v>
          </cell>
        </row>
        <row r="1530">
          <cell r="B1530" t="str">
            <v>15.1.280</v>
          </cell>
          <cell r="D1530" t="str">
            <v>72.21.04.03</v>
          </cell>
          <cell r="E1530" t="str">
            <v>COMP. XA-360 MWD C-C</v>
          </cell>
          <cell r="F1530" t="str">
            <v>h</v>
          </cell>
        </row>
        <row r="1531">
          <cell r="B1531" t="str">
            <v>15.1.281</v>
          </cell>
          <cell r="D1531" t="str">
            <v>72.21.04.04</v>
          </cell>
          <cell r="E1531" t="str">
            <v>COMP. XA-360 MWD C-D</v>
          </cell>
          <cell r="F1531" t="str">
            <v>h</v>
          </cell>
        </row>
        <row r="1532">
          <cell r="B1532" t="str">
            <v>15.1.282</v>
          </cell>
          <cell r="D1532" t="str">
            <v>72.22.03.01</v>
          </cell>
          <cell r="E1532" t="str">
            <v>DEM.FAIXA Q. 500L C-A</v>
          </cell>
          <cell r="F1532" t="str">
            <v>h</v>
          </cell>
        </row>
        <row r="1533">
          <cell r="B1533" t="str">
            <v>15.1.283</v>
          </cell>
          <cell r="D1533" t="str">
            <v>72.22.03.02</v>
          </cell>
          <cell r="E1533" t="str">
            <v>DEM.FAIXA Q. 500L C-B</v>
          </cell>
          <cell r="F1533" t="str">
            <v>h</v>
          </cell>
        </row>
        <row r="1534">
          <cell r="B1534" t="str">
            <v>15.1.284</v>
          </cell>
          <cell r="D1534" t="str">
            <v>72.22.03.03</v>
          </cell>
          <cell r="E1534" t="str">
            <v>DEM.FAIXA Q. 500L C-C</v>
          </cell>
          <cell r="F1534" t="str">
            <v>h</v>
          </cell>
        </row>
        <row r="1535">
          <cell r="B1535" t="str">
            <v>15.1.285</v>
          </cell>
          <cell r="D1535" t="str">
            <v>72.22.03.04</v>
          </cell>
          <cell r="E1535" t="str">
            <v>DEM.FAIXA Q. 500L C-D</v>
          </cell>
          <cell r="F1535" t="str">
            <v>h</v>
          </cell>
        </row>
        <row r="1536">
          <cell r="B1536" t="str">
            <v>15.1.286</v>
          </cell>
          <cell r="D1536" t="str">
            <v>72.23.01.01</v>
          </cell>
          <cell r="E1536" t="str">
            <v>DIST.A.S/E 1000 C-A</v>
          </cell>
          <cell r="F1536" t="str">
            <v>h</v>
          </cell>
        </row>
        <row r="1537">
          <cell r="B1537" t="str">
            <v>15.1.287</v>
          </cell>
          <cell r="D1537" t="str">
            <v>72.23.01.02</v>
          </cell>
          <cell r="E1537" t="str">
            <v>DIST.A.S/E 1000 C-B</v>
          </cell>
          <cell r="F1537" t="str">
            <v>h</v>
          </cell>
        </row>
        <row r="1538">
          <cell r="B1538" t="str">
            <v>15.1.288</v>
          </cell>
          <cell r="D1538" t="str">
            <v>72.23.01.03</v>
          </cell>
          <cell r="E1538" t="str">
            <v>DIST.A.S/E 1000 C-C</v>
          </cell>
          <cell r="F1538" t="str">
            <v>h</v>
          </cell>
        </row>
        <row r="1539">
          <cell r="B1539" t="str">
            <v>15.1.289</v>
          </cell>
          <cell r="D1539" t="str">
            <v>72.23.01.04</v>
          </cell>
          <cell r="E1539" t="str">
            <v>DIST.A.S/E 1000 C-D</v>
          </cell>
          <cell r="F1539" t="str">
            <v>h</v>
          </cell>
        </row>
        <row r="1540">
          <cell r="B1540" t="str">
            <v>15.1.290</v>
          </cell>
          <cell r="D1540" t="str">
            <v>72.23.02.01</v>
          </cell>
          <cell r="E1540" t="str">
            <v>DIST.AGR.600T/H C-A</v>
          </cell>
          <cell r="F1540" t="str">
            <v>h</v>
          </cell>
        </row>
        <row r="1541">
          <cell r="B1541" t="str">
            <v>15.1.291</v>
          </cell>
          <cell r="D1541" t="str">
            <v>72.23.02.02</v>
          </cell>
          <cell r="E1541" t="str">
            <v>DIST.AGR.600T/H C-B</v>
          </cell>
          <cell r="F1541" t="str">
            <v>h</v>
          </cell>
        </row>
        <row r="1542">
          <cell r="B1542" t="str">
            <v>15.1.292</v>
          </cell>
          <cell r="D1542" t="str">
            <v>72.23.02.03</v>
          </cell>
          <cell r="E1542" t="str">
            <v>DIST.AGR.600T/H C-C</v>
          </cell>
          <cell r="F1542" t="str">
            <v>h</v>
          </cell>
        </row>
        <row r="1543">
          <cell r="B1543" t="str">
            <v>15.1.293</v>
          </cell>
          <cell r="D1543" t="str">
            <v>72.23.02.04</v>
          </cell>
          <cell r="E1543" t="str">
            <v>DIST.AGR.600T/H C-D</v>
          </cell>
          <cell r="F1543" t="str">
            <v>h</v>
          </cell>
        </row>
        <row r="1544">
          <cell r="B1544" t="str">
            <v>15.1.294</v>
          </cell>
          <cell r="D1544" t="str">
            <v>72.23.03.01</v>
          </cell>
          <cell r="E1544" t="str">
            <v>DISTR.ASF.R.2400 C-A</v>
          </cell>
          <cell r="F1544" t="str">
            <v>h</v>
          </cell>
        </row>
        <row r="1545">
          <cell r="B1545" t="str">
            <v>15.1.295</v>
          </cell>
          <cell r="D1545" t="str">
            <v>72.23.03.02</v>
          </cell>
          <cell r="E1545" t="str">
            <v>DISTR.ASF.R.2400 C-B</v>
          </cell>
          <cell r="F1545" t="str">
            <v>h</v>
          </cell>
        </row>
        <row r="1546">
          <cell r="B1546" t="str">
            <v>15.1.296</v>
          </cell>
          <cell r="D1546" t="str">
            <v>72.23.03.03</v>
          </cell>
          <cell r="E1546" t="str">
            <v>DISTR.ASF.R.2400 C-C</v>
          </cell>
          <cell r="F1546" t="str">
            <v>h</v>
          </cell>
        </row>
        <row r="1547">
          <cell r="B1547" t="str">
            <v>15.1.297</v>
          </cell>
          <cell r="D1547" t="str">
            <v>72.23.03.04</v>
          </cell>
          <cell r="E1547" t="str">
            <v>DISTR.ASF.R.2400 C-D</v>
          </cell>
          <cell r="F1547" t="str">
            <v>h</v>
          </cell>
        </row>
        <row r="1548">
          <cell r="B1548" t="str">
            <v>15.1.298</v>
          </cell>
          <cell r="D1548" t="str">
            <v>72.24.01.01</v>
          </cell>
          <cell r="E1548" t="str">
            <v>DIST.AD. SEM.700L C-A</v>
          </cell>
          <cell r="F1548" t="str">
            <v>h</v>
          </cell>
        </row>
        <row r="1549">
          <cell r="B1549" t="str">
            <v>15.1.299</v>
          </cell>
          <cell r="D1549" t="str">
            <v>72.24.01.02</v>
          </cell>
          <cell r="E1549" t="str">
            <v>DIST.AD. SEM.700L C-B</v>
          </cell>
          <cell r="F1549" t="str">
            <v>h</v>
          </cell>
        </row>
        <row r="1550">
          <cell r="B1550" t="str">
            <v>15.1.300</v>
          </cell>
          <cell r="D1550" t="str">
            <v>72.24.01.03</v>
          </cell>
          <cell r="E1550" t="str">
            <v>DIST.AD. SEM.700L C-C</v>
          </cell>
          <cell r="F1550" t="str">
            <v>h</v>
          </cell>
        </row>
        <row r="1551">
          <cell r="B1551" t="str">
            <v>15.1.301</v>
          </cell>
          <cell r="D1551" t="str">
            <v>72.24.01.04</v>
          </cell>
          <cell r="E1551" t="str">
            <v>DIST.AD. SEM.700L C-D</v>
          </cell>
          <cell r="F1551" t="str">
            <v>h</v>
          </cell>
        </row>
        <row r="1552">
          <cell r="B1552" t="str">
            <v>15.1.302</v>
          </cell>
          <cell r="D1552" t="str">
            <v>72.25.01.01</v>
          </cell>
          <cell r="E1552" t="str">
            <v>DRAGA C/EMB.A.400 C-A</v>
          </cell>
          <cell r="F1552" t="str">
            <v>h</v>
          </cell>
        </row>
        <row r="1553">
          <cell r="B1553" t="str">
            <v>15.1.303</v>
          </cell>
          <cell r="D1553" t="str">
            <v>72.25.01.02</v>
          </cell>
          <cell r="E1553" t="str">
            <v>DRAGA C/EMB.A.400 C-B</v>
          </cell>
          <cell r="F1553" t="str">
            <v>h</v>
          </cell>
        </row>
        <row r="1554">
          <cell r="B1554" t="str">
            <v>15.1.304</v>
          </cell>
          <cell r="D1554" t="str">
            <v>72.25.01.03</v>
          </cell>
          <cell r="E1554" t="str">
            <v>DRAGA C/EMB.A.400 C-C h</v>
          </cell>
          <cell r="F1554" t="str">
            <v>h</v>
          </cell>
        </row>
        <row r="1555">
          <cell r="B1555" t="str">
            <v>15.1.305</v>
          </cell>
          <cell r="D1555" t="str">
            <v>72.25.01.04</v>
          </cell>
          <cell r="E1555" t="str">
            <v>DRAGA C/EMB.A.400 C-D</v>
          </cell>
          <cell r="F1555" t="str">
            <v>h</v>
          </cell>
        </row>
        <row r="1556">
          <cell r="B1556" t="str">
            <v>15.1.306</v>
          </cell>
          <cell r="D1556" t="str">
            <v>72.26.01.01</v>
          </cell>
          <cell r="E1556" t="str">
            <v>EQUIP.VIS.OAE 25M C-A</v>
          </cell>
          <cell r="F1556" t="str">
            <v>h</v>
          </cell>
        </row>
        <row r="1557">
          <cell r="B1557" t="str">
            <v>15.1.307</v>
          </cell>
          <cell r="D1557" t="str">
            <v>72.26.01.02</v>
          </cell>
          <cell r="E1557" t="str">
            <v>EQUIP.VIS.OAE 25M C-B</v>
          </cell>
          <cell r="F1557" t="str">
            <v>h</v>
          </cell>
        </row>
        <row r="1558">
          <cell r="B1558" t="str">
            <v>15.1.308</v>
          </cell>
          <cell r="D1558" t="str">
            <v>72.26.01.03</v>
          </cell>
          <cell r="E1558" t="str">
            <v>EQUIP.VIS.OAE 25M C-C</v>
          </cell>
          <cell r="F1558" t="str">
            <v>h</v>
          </cell>
        </row>
        <row r="1559">
          <cell r="B1559" t="str">
            <v>15.1.309</v>
          </cell>
          <cell r="D1559" t="str">
            <v>72.26.01.04</v>
          </cell>
          <cell r="E1559" t="str">
            <v>EQUIP.VIS.OAE 25M C-D</v>
          </cell>
          <cell r="F1559" t="str">
            <v>h</v>
          </cell>
        </row>
        <row r="1560">
          <cell r="B1560" t="str">
            <v>15.1.310</v>
          </cell>
          <cell r="D1560" t="str">
            <v>72.26.02.01</v>
          </cell>
          <cell r="E1560" t="str">
            <v>EQ.VIS.OAE 12,14M C-A</v>
          </cell>
          <cell r="F1560" t="str">
            <v>h</v>
          </cell>
        </row>
        <row r="1561">
          <cell r="B1561" t="str">
            <v>15.1.311</v>
          </cell>
          <cell r="D1561" t="str">
            <v>72.26.02.02</v>
          </cell>
          <cell r="E1561" t="str">
            <v>EQ.VIS.OAE 12,14M C-B</v>
          </cell>
          <cell r="F1561" t="str">
            <v>h</v>
          </cell>
        </row>
        <row r="1562">
          <cell r="B1562" t="str">
            <v>15.1.312</v>
          </cell>
          <cell r="D1562" t="str">
            <v>72.26.02.03</v>
          </cell>
          <cell r="E1562" t="str">
            <v>EQ.VIS.OAE 12,14M C-C</v>
          </cell>
          <cell r="F1562" t="str">
            <v>h</v>
          </cell>
        </row>
        <row r="1563">
          <cell r="B1563" t="str">
            <v>15.1.313</v>
          </cell>
          <cell r="D1563" t="str">
            <v>72.26.02.04</v>
          </cell>
          <cell r="E1563" t="str">
            <v xml:space="preserve">EQ.VIS.OAE 12,14M C-D </v>
          </cell>
          <cell r="F1563" t="str">
            <v>h</v>
          </cell>
        </row>
        <row r="1564">
          <cell r="B1564" t="str">
            <v>15.1.314</v>
          </cell>
          <cell r="D1564" t="str">
            <v>72.26.03.01</v>
          </cell>
          <cell r="E1564" t="str">
            <v>EQ.VIS.OAE 7,62M C-A</v>
          </cell>
          <cell r="F1564" t="str">
            <v>h</v>
          </cell>
        </row>
        <row r="1565">
          <cell r="B1565" t="str">
            <v>15.1.315</v>
          </cell>
          <cell r="D1565" t="str">
            <v>72.26.03.02</v>
          </cell>
          <cell r="E1565" t="str">
            <v>EQ.VIS.OAE 7,62M C-B</v>
          </cell>
          <cell r="F1565" t="str">
            <v>h</v>
          </cell>
        </row>
        <row r="1566">
          <cell r="B1566" t="str">
            <v>15.1.316</v>
          </cell>
          <cell r="D1566" t="str">
            <v>72.26.03.03</v>
          </cell>
          <cell r="E1566" t="str">
            <v>EQ.VIS.OAE 7,62M C-C</v>
          </cell>
          <cell r="F1566" t="str">
            <v>h</v>
          </cell>
        </row>
        <row r="1567">
          <cell r="B1567" t="str">
            <v>15.1.317</v>
          </cell>
          <cell r="D1567" t="str">
            <v>72.26.03.04</v>
          </cell>
          <cell r="E1567" t="str">
            <v>EQ.VIS.OAE 7,62M C-D</v>
          </cell>
          <cell r="F1567" t="str">
            <v>h</v>
          </cell>
        </row>
        <row r="1568">
          <cell r="B1568" t="str">
            <v>15.1.318</v>
          </cell>
          <cell r="D1568" t="str">
            <v xml:space="preserve">72.26.04.06 </v>
          </cell>
          <cell r="E1568" t="str">
            <v>E. LAB. CAMPO/SEDE C-F</v>
          </cell>
          <cell r="F1568" t="str">
            <v>equip. mensal</v>
          </cell>
        </row>
        <row r="1569">
          <cell r="B1569" t="str">
            <v>15.1.319</v>
          </cell>
          <cell r="D1569" t="str">
            <v>72.27.01.01</v>
          </cell>
          <cell r="E1569" t="str">
            <v>ESC.H.S/ES.0,7M3 C-A</v>
          </cell>
          <cell r="F1569" t="str">
            <v>h</v>
          </cell>
        </row>
        <row r="1570">
          <cell r="B1570" t="str">
            <v>15.1.320</v>
          </cell>
          <cell r="D1570" t="str">
            <v>72.27.01.02</v>
          </cell>
          <cell r="E1570" t="str">
            <v>ESC.H.S/ES.0,7M3 C-B</v>
          </cell>
          <cell r="F1570" t="str">
            <v>h</v>
          </cell>
        </row>
        <row r="1571">
          <cell r="B1571" t="str">
            <v>15.1.321</v>
          </cell>
          <cell r="D1571" t="str">
            <v>72.27.01.03</v>
          </cell>
          <cell r="E1571" t="str">
            <v>ESC.H.S/ES.0,7M3 C-C</v>
          </cell>
          <cell r="F1571" t="str">
            <v>h</v>
          </cell>
        </row>
        <row r="1572">
          <cell r="B1572" t="str">
            <v>15.1.322</v>
          </cell>
          <cell r="D1572" t="str">
            <v>72.27.01.04</v>
          </cell>
          <cell r="E1572" t="str">
            <v>ESC.H.S/ES.0,7M3 C-D</v>
          </cell>
          <cell r="F1572" t="str">
            <v>h</v>
          </cell>
        </row>
        <row r="1573">
          <cell r="B1573" t="str">
            <v>15.1.323</v>
          </cell>
          <cell r="D1573" t="str">
            <v>72.27.02.01</v>
          </cell>
          <cell r="E1573" t="str">
            <v>ESC.H.S/ES.0,6M3 C-A</v>
          </cell>
          <cell r="F1573" t="str">
            <v>h</v>
          </cell>
        </row>
        <row r="1574">
          <cell r="B1574" t="str">
            <v>15.1.324</v>
          </cell>
          <cell r="D1574" t="str">
            <v>72.27.02.02</v>
          </cell>
          <cell r="E1574" t="str">
            <v xml:space="preserve">ESC.H.S/ES.0,6M3 C-B </v>
          </cell>
          <cell r="F1574" t="str">
            <v>h</v>
          </cell>
        </row>
        <row r="1575">
          <cell r="B1575" t="str">
            <v>15.1.325</v>
          </cell>
          <cell r="D1575" t="str">
            <v>72.27.02.03</v>
          </cell>
          <cell r="E1575" t="str">
            <v>ESC.H.S/ES.0,6M3 C-C</v>
          </cell>
          <cell r="F1575" t="str">
            <v>h</v>
          </cell>
        </row>
        <row r="1576">
          <cell r="B1576" t="str">
            <v>15.1.326</v>
          </cell>
          <cell r="D1576" t="str">
            <v>72.27.02.04</v>
          </cell>
          <cell r="E1576" t="str">
            <v>ESC.H.S/ES.0,6M3 C-D</v>
          </cell>
          <cell r="F1576" t="str">
            <v>h</v>
          </cell>
        </row>
        <row r="1577">
          <cell r="B1577" t="str">
            <v>15.1.327</v>
          </cell>
          <cell r="D1577" t="str">
            <v>72.27.03.01</v>
          </cell>
          <cell r="E1577" t="str">
            <v xml:space="preserve">ESC.H.S/ES.0,62M3 C-A </v>
          </cell>
          <cell r="F1577" t="str">
            <v>h</v>
          </cell>
        </row>
        <row r="1578">
          <cell r="B1578" t="str">
            <v>15.1.328</v>
          </cell>
          <cell r="D1578" t="str">
            <v>72.27.03.02</v>
          </cell>
          <cell r="E1578" t="str">
            <v>ESC.H.S/ES.0,62M3 C-B</v>
          </cell>
          <cell r="F1578" t="str">
            <v>h</v>
          </cell>
        </row>
        <row r="1579">
          <cell r="B1579" t="str">
            <v>15.1.329</v>
          </cell>
          <cell r="D1579" t="str">
            <v>72.27.03.03</v>
          </cell>
          <cell r="E1579" t="str">
            <v>ESC.H.S/ES.0,62M3 C-C</v>
          </cell>
          <cell r="F1579" t="str">
            <v>h</v>
          </cell>
        </row>
        <row r="1580">
          <cell r="B1580" t="str">
            <v>15.1.330</v>
          </cell>
          <cell r="D1580" t="str">
            <v>72.27.03.04</v>
          </cell>
          <cell r="E1580" t="str">
            <v>ESC.H.S/ES.0,62M3 C-D</v>
          </cell>
          <cell r="F1580" t="str">
            <v>h</v>
          </cell>
        </row>
        <row r="1581">
          <cell r="B1581" t="str">
            <v>15.1.331</v>
          </cell>
          <cell r="D1581" t="str">
            <v>72.27.04.01</v>
          </cell>
          <cell r="E1581" t="str">
            <v>ESC.H.S/ES.2,2M3 C-A</v>
          </cell>
          <cell r="F1581" t="str">
            <v>h</v>
          </cell>
        </row>
        <row r="1582">
          <cell r="B1582" t="str">
            <v>15.1.332</v>
          </cell>
          <cell r="D1582" t="str">
            <v>72.27.04.02</v>
          </cell>
          <cell r="E1582" t="str">
            <v>ESC.H.S/ES.2,2M3 C-B</v>
          </cell>
          <cell r="F1582" t="str">
            <v>h</v>
          </cell>
        </row>
        <row r="1583">
          <cell r="B1583" t="str">
            <v>15.1.333</v>
          </cell>
          <cell r="D1583" t="str">
            <v>72.27.04.03</v>
          </cell>
          <cell r="E1583" t="str">
            <v>ESC.H.S/ES.2,2M3 C-C</v>
          </cell>
          <cell r="F1583" t="str">
            <v>h</v>
          </cell>
        </row>
        <row r="1584">
          <cell r="B1584" t="str">
            <v>15.1.334</v>
          </cell>
          <cell r="D1584" t="str">
            <v>72.27.04.04</v>
          </cell>
          <cell r="E1584" t="str">
            <v>ESC.H.S/ES.2,2M3 C-D</v>
          </cell>
          <cell r="F1584" t="str">
            <v>h</v>
          </cell>
        </row>
        <row r="1585">
          <cell r="B1585" t="str">
            <v>15.1.335</v>
          </cell>
          <cell r="D1585" t="str">
            <v>72.27.05.01</v>
          </cell>
          <cell r="E1585" t="str">
            <v>ESC.H.S/PN0,25M3 C-A</v>
          </cell>
          <cell r="F1585" t="str">
            <v>h</v>
          </cell>
        </row>
        <row r="1586">
          <cell r="B1586" t="str">
            <v>15.1.336</v>
          </cell>
          <cell r="D1586" t="str">
            <v>72.27.05.02</v>
          </cell>
          <cell r="E1586" t="str">
            <v>ESC.H.S/PN0,25M3 C-B</v>
          </cell>
          <cell r="F1586" t="str">
            <v>h</v>
          </cell>
        </row>
        <row r="1587">
          <cell r="B1587" t="str">
            <v>15.1.337</v>
          </cell>
          <cell r="D1587" t="str">
            <v>72.27.05.03</v>
          </cell>
          <cell r="E1587" t="str">
            <v>ESC.H.S/PN0,25M3 C-C</v>
          </cell>
          <cell r="F1587" t="str">
            <v>h</v>
          </cell>
        </row>
        <row r="1588">
          <cell r="B1588" t="str">
            <v>15.1.338</v>
          </cell>
          <cell r="D1588" t="str">
            <v>72.27.05.04</v>
          </cell>
          <cell r="E1588" t="str">
            <v>ESC.H.S/PN0,25M3 C-D</v>
          </cell>
          <cell r="F1588" t="str">
            <v>h</v>
          </cell>
        </row>
        <row r="1589">
          <cell r="B1589" t="str">
            <v>15.1.339</v>
          </cell>
          <cell r="D1589" t="str">
            <v>72.28.01.01</v>
          </cell>
          <cell r="E1589" t="str">
            <v>EMPILHAD.2500KG C-A</v>
          </cell>
          <cell r="F1589" t="str">
            <v>h</v>
          </cell>
        </row>
        <row r="1590">
          <cell r="B1590" t="str">
            <v>15.1.340</v>
          </cell>
          <cell r="D1590" t="str">
            <v>72.28.01.02</v>
          </cell>
          <cell r="E1590" t="str">
            <v>EMPILHAD.2500KG C-B</v>
          </cell>
          <cell r="F1590" t="str">
            <v>h</v>
          </cell>
        </row>
        <row r="1591">
          <cell r="B1591" t="str">
            <v>15.1.341</v>
          </cell>
          <cell r="D1591" t="str">
            <v>72.28.01.03</v>
          </cell>
          <cell r="E1591" t="str">
            <v xml:space="preserve">EMPILHAD.2500KG C-C </v>
          </cell>
          <cell r="F1591" t="str">
            <v>h</v>
          </cell>
        </row>
        <row r="1592">
          <cell r="B1592" t="str">
            <v>15.1.342</v>
          </cell>
          <cell r="D1592" t="str">
            <v>72.28.01.04</v>
          </cell>
          <cell r="E1592" t="str">
            <v>EMPILHAD.2500KG C-D</v>
          </cell>
          <cell r="F1592" t="str">
            <v>h</v>
          </cell>
        </row>
        <row r="1593">
          <cell r="B1593" t="str">
            <v>15.1.343</v>
          </cell>
          <cell r="D1593" t="str">
            <v>72.28.02.01</v>
          </cell>
          <cell r="E1593" t="str">
            <v>EMPILHAD.5000KG C-A</v>
          </cell>
          <cell r="F1593" t="str">
            <v>h</v>
          </cell>
        </row>
        <row r="1594">
          <cell r="B1594" t="str">
            <v>15.1.344</v>
          </cell>
          <cell r="D1594" t="str">
            <v>72.28.02.02</v>
          </cell>
          <cell r="E1594" t="str">
            <v>EMPILHAD.5000KG C-B</v>
          </cell>
          <cell r="F1594" t="str">
            <v>h</v>
          </cell>
        </row>
        <row r="1595">
          <cell r="B1595" t="str">
            <v>15.1.345</v>
          </cell>
          <cell r="D1595" t="str">
            <v>72.28.02.03</v>
          </cell>
          <cell r="E1595" t="str">
            <v>EMPILHAD.5000KG C-C</v>
          </cell>
          <cell r="F1595" t="str">
            <v>h</v>
          </cell>
        </row>
        <row r="1596">
          <cell r="B1596" t="str">
            <v>15.1.346</v>
          </cell>
          <cell r="D1596" t="str">
            <v>72.28.02.04</v>
          </cell>
          <cell r="E1596" t="str">
            <v>EMPILHAD.5000KG C-D</v>
          </cell>
          <cell r="F1596" t="str">
            <v>h</v>
          </cell>
        </row>
        <row r="1597">
          <cell r="B1597" t="str">
            <v>15.1.347</v>
          </cell>
          <cell r="D1597" t="str">
            <v>72.29.01.01</v>
          </cell>
          <cell r="E1597" t="str">
            <v>FRES.F.S/PN 150 C-A</v>
          </cell>
          <cell r="F1597" t="str">
            <v>h</v>
          </cell>
        </row>
        <row r="1598">
          <cell r="B1598" t="str">
            <v>15.1.348</v>
          </cell>
          <cell r="D1598" t="str">
            <v>72.29.01.02</v>
          </cell>
          <cell r="E1598" t="str">
            <v>FRES.F.S/PN 150 C-B</v>
          </cell>
          <cell r="F1598" t="str">
            <v>h</v>
          </cell>
        </row>
        <row r="1599">
          <cell r="B1599" t="str">
            <v>15.1.349</v>
          </cell>
          <cell r="D1599" t="str">
            <v>72.29.01.03</v>
          </cell>
          <cell r="E1599" t="str">
            <v xml:space="preserve">FRES.F.S/PN 150 C-C </v>
          </cell>
          <cell r="F1599" t="str">
            <v>h</v>
          </cell>
        </row>
        <row r="1600">
          <cell r="B1600" t="str">
            <v>15.1.350</v>
          </cell>
          <cell r="D1600" t="str">
            <v>72.29.01.04</v>
          </cell>
          <cell r="E1600" t="str">
            <v>FRES.F.S/PN 150 C-D</v>
          </cell>
          <cell r="F1600" t="str">
            <v>h</v>
          </cell>
        </row>
        <row r="1601">
          <cell r="B1601" t="str">
            <v>15.1.351</v>
          </cell>
          <cell r="D1601" t="str">
            <v>72.29.02.01</v>
          </cell>
          <cell r="E1601" t="str">
            <v>FRES.F.S/EST.403 C-A</v>
          </cell>
          <cell r="F1601" t="str">
            <v>h</v>
          </cell>
        </row>
        <row r="1602">
          <cell r="B1602" t="str">
            <v>15.1.352</v>
          </cell>
          <cell r="D1602" t="str">
            <v>72.29.02.02</v>
          </cell>
          <cell r="E1602" t="str">
            <v>FRES.F.S/EST.403 C-B</v>
          </cell>
          <cell r="F1602" t="str">
            <v>h</v>
          </cell>
        </row>
        <row r="1603">
          <cell r="B1603" t="str">
            <v>15.1.353</v>
          </cell>
          <cell r="D1603" t="str">
            <v>72.29.02.03</v>
          </cell>
          <cell r="E1603" t="str">
            <v>FRES.F.S/EST.403 C-C</v>
          </cell>
          <cell r="F1603" t="str">
            <v>h</v>
          </cell>
        </row>
        <row r="1604">
          <cell r="B1604" t="str">
            <v>15.1.354</v>
          </cell>
          <cell r="D1604" t="str">
            <v>72.29.02.04</v>
          </cell>
          <cell r="E1604" t="str">
            <v>FRES.F.S/EST.403 C-D</v>
          </cell>
          <cell r="F1604" t="str">
            <v>h</v>
          </cell>
        </row>
        <row r="1605">
          <cell r="B1605" t="str">
            <v>15.1.355</v>
          </cell>
          <cell r="D1605" t="str">
            <v>72.31.01.01</v>
          </cell>
          <cell r="E1605" t="str">
            <v>GRUP.GERAD.40KVA C-A</v>
          </cell>
          <cell r="F1605" t="str">
            <v>h</v>
          </cell>
        </row>
        <row r="1606">
          <cell r="B1606" t="str">
            <v>15.1.356</v>
          </cell>
          <cell r="D1606" t="str">
            <v>72.31.01.02</v>
          </cell>
          <cell r="E1606" t="str">
            <v>GRUP.GERAD.40KVA C-B</v>
          </cell>
          <cell r="F1606" t="str">
            <v>h</v>
          </cell>
        </row>
        <row r="1607">
          <cell r="B1607" t="str">
            <v>15.1.357</v>
          </cell>
          <cell r="D1607" t="str">
            <v>72.31.01.03</v>
          </cell>
          <cell r="E1607" t="str">
            <v>GRUP.GERAD.40KVA C-C</v>
          </cell>
          <cell r="F1607" t="str">
            <v>h</v>
          </cell>
        </row>
        <row r="1608">
          <cell r="B1608" t="str">
            <v>15.1.358</v>
          </cell>
          <cell r="D1608" t="str">
            <v>72.31.01.04</v>
          </cell>
          <cell r="E1608" t="str">
            <v>GRUP.GERAD.40 KVA C-D</v>
          </cell>
          <cell r="F1608" t="str">
            <v>h</v>
          </cell>
        </row>
        <row r="1609">
          <cell r="B1609" t="str">
            <v>15.1.359</v>
          </cell>
          <cell r="D1609" t="str">
            <v>72.31.02.01</v>
          </cell>
          <cell r="E1609" t="str">
            <v>GRUP.GERAD.55 KVA C-A</v>
          </cell>
          <cell r="F1609" t="str">
            <v>h</v>
          </cell>
        </row>
        <row r="1610">
          <cell r="B1610" t="str">
            <v>15.1.360</v>
          </cell>
          <cell r="D1610" t="str">
            <v>72.31.02.02</v>
          </cell>
          <cell r="E1610" t="str">
            <v>GRUP.GERAD.55 KVA C-B</v>
          </cell>
          <cell r="F1610" t="str">
            <v>h</v>
          </cell>
        </row>
        <row r="1611">
          <cell r="B1611" t="str">
            <v>15.1.361</v>
          </cell>
          <cell r="D1611" t="str">
            <v>72.31.02.03</v>
          </cell>
          <cell r="E1611" t="str">
            <v>GRUP.GERAD.55 KVA C-C</v>
          </cell>
          <cell r="F1611" t="str">
            <v>h</v>
          </cell>
        </row>
        <row r="1612">
          <cell r="B1612" t="str">
            <v>15.1.362</v>
          </cell>
          <cell r="D1612" t="str">
            <v>72.31.02.04</v>
          </cell>
          <cell r="E1612" t="str">
            <v>GRUP.GERAD.55 KVA C-D</v>
          </cell>
          <cell r="F1612" t="str">
            <v>h</v>
          </cell>
        </row>
        <row r="1613">
          <cell r="B1613" t="str">
            <v>15.1.363</v>
          </cell>
          <cell r="D1613" t="str">
            <v>72.31.03.01</v>
          </cell>
          <cell r="E1613" t="str">
            <v>GRUP.GERAD.83 KVA C-A</v>
          </cell>
          <cell r="F1613" t="str">
            <v>h</v>
          </cell>
        </row>
        <row r="1614">
          <cell r="B1614" t="str">
            <v>15.1.364</v>
          </cell>
          <cell r="D1614" t="str">
            <v>72.31.03.02</v>
          </cell>
          <cell r="E1614" t="str">
            <v>GRUP.GERAD.83 KVA C-B</v>
          </cell>
          <cell r="F1614" t="str">
            <v>h</v>
          </cell>
        </row>
        <row r="1615">
          <cell r="B1615" t="str">
            <v>15.1.365</v>
          </cell>
          <cell r="D1615" t="str">
            <v>72.31.03.03</v>
          </cell>
          <cell r="E1615" t="str">
            <v>GRUP.GERAD.83 KVA C-C</v>
          </cell>
          <cell r="F1615" t="str">
            <v>h</v>
          </cell>
        </row>
        <row r="1616">
          <cell r="B1616" t="str">
            <v>15.1.366</v>
          </cell>
          <cell r="D1616" t="str">
            <v>72.31.03.04</v>
          </cell>
          <cell r="E1616" t="str">
            <v>GRUP.GERAD.83 KVA C-D</v>
          </cell>
          <cell r="F1616" t="str">
            <v>h</v>
          </cell>
        </row>
        <row r="1617">
          <cell r="B1617" t="str">
            <v>15.1.367</v>
          </cell>
          <cell r="D1617" t="str">
            <v>72.31.04.01</v>
          </cell>
          <cell r="E1617" t="str">
            <v>G.GERADOR 115 KVA C-A</v>
          </cell>
          <cell r="F1617" t="str">
            <v>h</v>
          </cell>
        </row>
        <row r="1618">
          <cell r="B1618" t="str">
            <v>15.1.368</v>
          </cell>
          <cell r="D1618" t="str">
            <v>72.31.04.02</v>
          </cell>
          <cell r="E1618" t="str">
            <v>G.GERADOR 115 KVA C-B</v>
          </cell>
          <cell r="F1618" t="str">
            <v>h</v>
          </cell>
        </row>
        <row r="1619">
          <cell r="B1619" t="str">
            <v>15.1.369</v>
          </cell>
          <cell r="D1619" t="str">
            <v>72.31.04.03</v>
          </cell>
          <cell r="E1619" t="str">
            <v>G.GERADOR 115 KVA C-C</v>
          </cell>
          <cell r="F1619" t="str">
            <v>h</v>
          </cell>
        </row>
        <row r="1620">
          <cell r="B1620" t="str">
            <v>15.1.370</v>
          </cell>
          <cell r="D1620" t="str">
            <v>72.31.04.04</v>
          </cell>
          <cell r="E1620" t="str">
            <v>G.GERADOR 115 KVA C-D</v>
          </cell>
          <cell r="F1620" t="str">
            <v>h</v>
          </cell>
        </row>
        <row r="1621">
          <cell r="B1621" t="str">
            <v>15.1.371</v>
          </cell>
          <cell r="D1621" t="str">
            <v>72.31.05.01</v>
          </cell>
          <cell r="E1621" t="str">
            <v>G.GER.POR.3,5KVA C-A</v>
          </cell>
          <cell r="F1621" t="str">
            <v>h</v>
          </cell>
        </row>
        <row r="1622">
          <cell r="B1622" t="str">
            <v>15.1.372</v>
          </cell>
          <cell r="D1622" t="str">
            <v>72.31.05.02</v>
          </cell>
          <cell r="E1622" t="str">
            <v>G.GER.POR.3,5KVA C-B</v>
          </cell>
          <cell r="F1622" t="str">
            <v>h</v>
          </cell>
        </row>
        <row r="1623">
          <cell r="B1623" t="str">
            <v>15.1.373</v>
          </cell>
          <cell r="D1623" t="str">
            <v>72.31.05.03</v>
          </cell>
          <cell r="E1623" t="str">
            <v>G.GER.POR.3,5KVA C-C</v>
          </cell>
          <cell r="F1623" t="str">
            <v>h</v>
          </cell>
        </row>
        <row r="1624">
          <cell r="B1624" t="str">
            <v>15.1.374</v>
          </cell>
          <cell r="D1624" t="str">
            <v>72.31.05.04</v>
          </cell>
          <cell r="E1624" t="str">
            <v>G.GER.POR.3,5KVA C-D</v>
          </cell>
          <cell r="F1624" t="str">
            <v>h</v>
          </cell>
        </row>
        <row r="1625">
          <cell r="B1625" t="str">
            <v>15.1.375</v>
          </cell>
          <cell r="D1625" t="str">
            <v>72.31.06.01</v>
          </cell>
          <cell r="E1625" t="str">
            <v>G.GER.POR.7KVA C-A</v>
          </cell>
          <cell r="F1625" t="str">
            <v>h</v>
          </cell>
        </row>
        <row r="1626">
          <cell r="B1626" t="str">
            <v>15.1.376</v>
          </cell>
          <cell r="D1626" t="str">
            <v>72.31.06.02</v>
          </cell>
          <cell r="E1626" t="str">
            <v>G.GER.POR.7KVA C-B</v>
          </cell>
          <cell r="F1626" t="str">
            <v>h</v>
          </cell>
        </row>
        <row r="1627">
          <cell r="B1627" t="str">
            <v>15.1.377</v>
          </cell>
          <cell r="D1627" t="str">
            <v>72.31.06.03</v>
          </cell>
          <cell r="E1627" t="str">
            <v>G.GER.POR.7KVA C-C</v>
          </cell>
          <cell r="F1627" t="str">
            <v>h</v>
          </cell>
        </row>
        <row r="1628">
          <cell r="B1628" t="str">
            <v>15.1.378</v>
          </cell>
          <cell r="D1628" t="str">
            <v>72.31.06.04</v>
          </cell>
          <cell r="E1628" t="str">
            <v>G.GER.POR.7KVA C-D</v>
          </cell>
          <cell r="F1628" t="str">
            <v>h</v>
          </cell>
        </row>
        <row r="1629">
          <cell r="B1629" t="str">
            <v>15.1.379</v>
          </cell>
          <cell r="D1629" t="str">
            <v>72.32.01.01</v>
          </cell>
          <cell r="E1629" t="str">
            <v>GUIN.ELET.COL.30MC-A</v>
          </cell>
          <cell r="F1629" t="str">
            <v>h</v>
          </cell>
        </row>
        <row r="1630">
          <cell r="B1630" t="str">
            <v>15.1.380</v>
          </cell>
          <cell r="D1630" t="str">
            <v>72.32.01.02</v>
          </cell>
          <cell r="E1630" t="str">
            <v>GUIN.ELET.COL.30MC-B</v>
          </cell>
          <cell r="F1630" t="str">
            <v>h</v>
          </cell>
        </row>
        <row r="1631">
          <cell r="B1631" t="str">
            <v>15.1.381</v>
          </cell>
          <cell r="D1631" t="str">
            <v>72.32.01.03</v>
          </cell>
          <cell r="E1631" t="str">
            <v>GUIN.ELET.COL.30MC-C</v>
          </cell>
          <cell r="F1631" t="str">
            <v>h</v>
          </cell>
        </row>
        <row r="1632">
          <cell r="B1632" t="str">
            <v>15.1.382</v>
          </cell>
          <cell r="D1632" t="str">
            <v>72.32.01.04</v>
          </cell>
          <cell r="E1632" t="str">
            <v>GUIN.ELET.COL.30MC-D</v>
          </cell>
          <cell r="F1632" t="str">
            <v>h</v>
          </cell>
        </row>
        <row r="1633">
          <cell r="B1633" t="str">
            <v>15.1.383</v>
          </cell>
          <cell r="D1633" t="str">
            <v>72.32.02.01</v>
          </cell>
          <cell r="E1633" t="str">
            <v>GUIN.ELET.EL.30M C-A</v>
          </cell>
          <cell r="F1633" t="str">
            <v>h</v>
          </cell>
        </row>
        <row r="1634">
          <cell r="B1634" t="str">
            <v>15.1.384</v>
          </cell>
          <cell r="D1634" t="str">
            <v>72.32.02.02</v>
          </cell>
          <cell r="E1634" t="str">
            <v>GUIN.ELET.EL.30M C-B</v>
          </cell>
          <cell r="F1634" t="str">
            <v>h</v>
          </cell>
        </row>
        <row r="1635">
          <cell r="B1635" t="str">
            <v>15.1.385</v>
          </cell>
          <cell r="D1635" t="str">
            <v>72.32.02.03</v>
          </cell>
          <cell r="E1635" t="str">
            <v>GUIN.ELET.EL.30M C-C</v>
          </cell>
          <cell r="F1635" t="str">
            <v>h</v>
          </cell>
        </row>
        <row r="1636">
          <cell r="B1636" t="str">
            <v>15.1.386</v>
          </cell>
          <cell r="D1636" t="str">
            <v>72.32.02.04</v>
          </cell>
          <cell r="E1636" t="str">
            <v>GUIN.ELET.EL.30M C-D</v>
          </cell>
          <cell r="F1636" t="str">
            <v>h</v>
          </cell>
        </row>
        <row r="1637">
          <cell r="B1637" t="str">
            <v>15.1.387</v>
          </cell>
          <cell r="D1637" t="str">
            <v>72.33.01.01</v>
          </cell>
          <cell r="E1637" t="str">
            <v>GUIN.H.S/PN 20T C-A</v>
          </cell>
          <cell r="F1637" t="str">
            <v>h</v>
          </cell>
        </row>
        <row r="1638">
          <cell r="B1638" t="str">
            <v>15.1.388</v>
          </cell>
          <cell r="D1638" t="str">
            <v>72.33.01.02</v>
          </cell>
          <cell r="E1638" t="str">
            <v>GUIN.H.S/PN 20T C-B h</v>
          </cell>
          <cell r="F1638" t="str">
            <v>h</v>
          </cell>
        </row>
        <row r="1639">
          <cell r="B1639" t="str">
            <v>15.1.389</v>
          </cell>
          <cell r="D1639" t="str">
            <v>72.33.01.03</v>
          </cell>
          <cell r="E1639" t="str">
            <v>GUIN.H.S/PN 20T C-C</v>
          </cell>
          <cell r="F1639" t="str">
            <v>h</v>
          </cell>
        </row>
        <row r="1640">
          <cell r="B1640" t="str">
            <v>15.1.390</v>
          </cell>
          <cell r="D1640" t="str">
            <v>72.33.01.04</v>
          </cell>
          <cell r="E1640" t="str">
            <v>GUIN.H.S/PN 20T C-D</v>
          </cell>
          <cell r="F1640" t="str">
            <v>h</v>
          </cell>
        </row>
        <row r="1641">
          <cell r="B1641" t="str">
            <v>15.1.391</v>
          </cell>
          <cell r="D1641" t="str">
            <v>72.33.02.01</v>
          </cell>
          <cell r="E1641" t="str">
            <v>GUIN.H.S/PN27,2T C-A</v>
          </cell>
          <cell r="F1641" t="str">
            <v>h</v>
          </cell>
        </row>
        <row r="1642">
          <cell r="B1642" t="str">
            <v>15.1.392</v>
          </cell>
          <cell r="D1642" t="str">
            <v>72.33.02.02</v>
          </cell>
          <cell r="E1642" t="str">
            <v>GUIN.H.S/PN27,2T C-B</v>
          </cell>
          <cell r="F1642" t="str">
            <v>h</v>
          </cell>
        </row>
        <row r="1643">
          <cell r="B1643" t="str">
            <v>15.1.393</v>
          </cell>
          <cell r="D1643" t="str">
            <v>72.33.02.03</v>
          </cell>
          <cell r="E1643" t="str">
            <v>GUIN.H.S/PN27,2T C-C</v>
          </cell>
          <cell r="F1643" t="str">
            <v>h</v>
          </cell>
        </row>
        <row r="1644">
          <cell r="B1644" t="str">
            <v>15.1.394</v>
          </cell>
          <cell r="D1644" t="str">
            <v>72.33.02.04</v>
          </cell>
          <cell r="E1644" t="str">
            <v>GUIN.H.S/PN27,2T C-D</v>
          </cell>
          <cell r="F1644" t="str">
            <v>h</v>
          </cell>
        </row>
        <row r="1645">
          <cell r="B1645" t="str">
            <v>15.1.395</v>
          </cell>
          <cell r="D1645" t="str">
            <v>72.34.01.01</v>
          </cell>
          <cell r="E1645" t="str">
            <v>LAVA JATO 200L/H C-A</v>
          </cell>
          <cell r="F1645" t="str">
            <v>h</v>
          </cell>
        </row>
        <row r="1646">
          <cell r="B1646" t="str">
            <v>15.1.396</v>
          </cell>
          <cell r="D1646" t="str">
            <v>72.34.01.02</v>
          </cell>
          <cell r="E1646" t="str">
            <v xml:space="preserve">LAVA JATO 200L/H C-B </v>
          </cell>
          <cell r="F1646" t="str">
            <v>h</v>
          </cell>
        </row>
        <row r="1647">
          <cell r="B1647" t="str">
            <v>15.1.397</v>
          </cell>
          <cell r="D1647" t="str">
            <v>72.34.01.03</v>
          </cell>
          <cell r="E1647" t="str">
            <v>LAVA JATO 200L/H C-C</v>
          </cell>
          <cell r="F1647" t="str">
            <v>h</v>
          </cell>
        </row>
        <row r="1648">
          <cell r="B1648" t="str">
            <v>15.1.398</v>
          </cell>
          <cell r="D1648" t="str">
            <v>72.34.01.04</v>
          </cell>
          <cell r="E1648" t="str">
            <v>LAVA JATO 200L/H C-D</v>
          </cell>
          <cell r="F1648" t="str">
            <v>h</v>
          </cell>
        </row>
        <row r="1649">
          <cell r="B1649" t="str">
            <v>15.1.399</v>
          </cell>
          <cell r="D1649" t="str">
            <v>72.35.01.01</v>
          </cell>
          <cell r="E1649" t="str">
            <v>MAR.ROMP.PN.11,2 C-A</v>
          </cell>
          <cell r="F1649" t="str">
            <v>h</v>
          </cell>
        </row>
        <row r="1650">
          <cell r="B1650" t="str">
            <v>15.1.400</v>
          </cell>
          <cell r="D1650" t="str">
            <v>72.35.01.02</v>
          </cell>
          <cell r="E1650" t="str">
            <v>MAR.ROMP.PN.11,2 C-B</v>
          </cell>
          <cell r="F1650" t="str">
            <v>h</v>
          </cell>
        </row>
        <row r="1651">
          <cell r="B1651" t="str">
            <v>15.1.401</v>
          </cell>
          <cell r="D1651" t="str">
            <v>72.35.01.03</v>
          </cell>
          <cell r="E1651" t="str">
            <v>MAR.ROMP.PN.11,2 C-C</v>
          </cell>
          <cell r="F1651" t="str">
            <v>h</v>
          </cell>
        </row>
        <row r="1652">
          <cell r="B1652" t="str">
            <v>15.1.402</v>
          </cell>
          <cell r="D1652" t="str">
            <v>72.35.01.04</v>
          </cell>
          <cell r="E1652" t="str">
            <v>MAR.ROMP.PN.11,2 C-D</v>
          </cell>
          <cell r="F1652" t="str">
            <v>h</v>
          </cell>
        </row>
        <row r="1653">
          <cell r="B1653" t="str">
            <v>15.1.403</v>
          </cell>
          <cell r="D1653" t="str">
            <v xml:space="preserve">72.35.02.01 </v>
          </cell>
          <cell r="E1653" t="str">
            <v>MAR.ROMP.PN.35KG C-A</v>
          </cell>
          <cell r="F1653" t="str">
            <v>h</v>
          </cell>
        </row>
        <row r="1654">
          <cell r="B1654" t="str">
            <v>15.1.404</v>
          </cell>
          <cell r="D1654" t="str">
            <v xml:space="preserve">72.35.02.02 </v>
          </cell>
          <cell r="E1654" t="str">
            <v>MAR.ROMP.PN.35KG C-B</v>
          </cell>
          <cell r="F1654" t="str">
            <v>h</v>
          </cell>
        </row>
        <row r="1655">
          <cell r="B1655" t="str">
            <v>15.1.405</v>
          </cell>
          <cell r="D1655" t="str">
            <v>72.35.02.03</v>
          </cell>
          <cell r="E1655" t="str">
            <v>MAR.ROMP.PN.35KG C-C</v>
          </cell>
          <cell r="F1655" t="str">
            <v>h</v>
          </cell>
        </row>
        <row r="1656">
          <cell r="B1656" t="str">
            <v>15.1.406</v>
          </cell>
          <cell r="D1656" t="str">
            <v>72.35.02.04</v>
          </cell>
          <cell r="E1656" t="str">
            <v>MAR.ROMP.PN.35KG C-D</v>
          </cell>
          <cell r="F1656" t="str">
            <v>h</v>
          </cell>
        </row>
        <row r="1657">
          <cell r="B1657" t="str">
            <v>15.1.407</v>
          </cell>
          <cell r="D1657" t="str">
            <v>72.35.03.01</v>
          </cell>
          <cell r="E1657" t="str">
            <v>MAR.ROMP.PN.42KG C-A</v>
          </cell>
          <cell r="F1657" t="str">
            <v>h</v>
          </cell>
        </row>
        <row r="1658">
          <cell r="B1658" t="str">
            <v>15.1.408</v>
          </cell>
          <cell r="D1658" t="str">
            <v>72.35.03.02</v>
          </cell>
          <cell r="E1658" t="str">
            <v>MAR.ROMP.PN.42KG C-B</v>
          </cell>
          <cell r="F1658" t="str">
            <v>h</v>
          </cell>
        </row>
        <row r="1659">
          <cell r="B1659" t="str">
            <v>15.1.409</v>
          </cell>
          <cell r="D1659" t="str">
            <v>72.35.03.03</v>
          </cell>
          <cell r="E1659" t="str">
            <v>MAR.ROMP.PN.42KG C-C</v>
          </cell>
          <cell r="F1659" t="str">
            <v>h</v>
          </cell>
        </row>
        <row r="1660">
          <cell r="B1660" t="str">
            <v>15.1.410</v>
          </cell>
          <cell r="D1660" t="str">
            <v>72.35.03.04</v>
          </cell>
          <cell r="E1660" t="str">
            <v>MAR.ROMP.PN.42KG C-D</v>
          </cell>
          <cell r="F1660" t="str">
            <v>h</v>
          </cell>
        </row>
        <row r="1661">
          <cell r="B1661" t="str">
            <v>15.1.411</v>
          </cell>
          <cell r="D1661" t="str">
            <v xml:space="preserve">72.36.01.01 </v>
          </cell>
          <cell r="E1661" t="str">
            <v>ROMP.HIDR.ESC. C-A</v>
          </cell>
          <cell r="F1661" t="str">
            <v>h</v>
          </cell>
        </row>
        <row r="1662">
          <cell r="B1662" t="str">
            <v>15.1.412</v>
          </cell>
          <cell r="D1662" t="str">
            <v>72.36.01.02</v>
          </cell>
          <cell r="E1662" t="str">
            <v>ROMP.HIDR.ESC. C-B</v>
          </cell>
          <cell r="F1662" t="str">
            <v>h</v>
          </cell>
        </row>
        <row r="1663">
          <cell r="B1663" t="str">
            <v>15.1.413</v>
          </cell>
          <cell r="D1663" t="str">
            <v>72.36.01.03</v>
          </cell>
          <cell r="E1663" t="str">
            <v>ROMP.HIDR.ESC. C-C</v>
          </cell>
          <cell r="F1663" t="str">
            <v>h</v>
          </cell>
        </row>
        <row r="1664">
          <cell r="B1664" t="str">
            <v>15.1.414</v>
          </cell>
          <cell r="D1664" t="str">
            <v xml:space="preserve">72.36.01.04 </v>
          </cell>
          <cell r="E1664" t="str">
            <v>ROMP.HIDR.ESC. C-D</v>
          </cell>
          <cell r="F1664" t="str">
            <v>h</v>
          </cell>
        </row>
        <row r="1665">
          <cell r="B1665" t="str">
            <v>15.1.415</v>
          </cell>
          <cell r="D1665" t="str">
            <v>72.36.02.01</v>
          </cell>
          <cell r="E1665" t="str">
            <v>ROMP.HID.RETRO. C-A</v>
          </cell>
          <cell r="F1665" t="str">
            <v>h</v>
          </cell>
        </row>
        <row r="1666">
          <cell r="B1666" t="str">
            <v>15.1.416</v>
          </cell>
          <cell r="D1666" t="str">
            <v xml:space="preserve">72.36.02.02 </v>
          </cell>
          <cell r="E1666" t="str">
            <v>ROMP.HID.RETRO. C-B</v>
          </cell>
          <cell r="F1666" t="str">
            <v>h</v>
          </cell>
        </row>
        <row r="1667">
          <cell r="B1667" t="str">
            <v>15.1.417</v>
          </cell>
          <cell r="D1667" t="str">
            <v xml:space="preserve">72.36.02.03 </v>
          </cell>
          <cell r="E1667" t="str">
            <v>ROMP.HID.RETRO. C-C</v>
          </cell>
          <cell r="F1667" t="str">
            <v>h</v>
          </cell>
        </row>
        <row r="1668">
          <cell r="B1668" t="str">
            <v>15.1.418</v>
          </cell>
          <cell r="D1668" t="str">
            <v>72.36.02.04</v>
          </cell>
          <cell r="E1668" t="str">
            <v>ROMP.HID.RETRO. C-D</v>
          </cell>
          <cell r="F1668" t="str">
            <v>h</v>
          </cell>
        </row>
        <row r="1669">
          <cell r="B1669" t="str">
            <v>15.1.419</v>
          </cell>
          <cell r="D1669" t="str">
            <v>72.37.01.01</v>
          </cell>
          <cell r="E1669" t="str">
            <v>MOTONIV.RIPPER C-A</v>
          </cell>
          <cell r="F1669" t="str">
            <v>h</v>
          </cell>
        </row>
        <row r="1670">
          <cell r="B1670" t="str">
            <v>15.1.420</v>
          </cell>
          <cell r="D1670" t="str">
            <v>72.37.01.02</v>
          </cell>
          <cell r="E1670" t="str">
            <v>MOTONIV.RIPPER C-B</v>
          </cell>
          <cell r="F1670" t="str">
            <v>h</v>
          </cell>
        </row>
        <row r="1671">
          <cell r="B1671" t="str">
            <v>15.1.421</v>
          </cell>
          <cell r="D1671" t="str">
            <v>72.37.01.03</v>
          </cell>
          <cell r="E1671" t="str">
            <v>MOTONIV.RIPPER C-C</v>
          </cell>
          <cell r="F1671" t="str">
            <v>h</v>
          </cell>
        </row>
        <row r="1672">
          <cell r="B1672" t="str">
            <v>15.1.422</v>
          </cell>
          <cell r="D1672" t="str">
            <v>72.37.01.04</v>
          </cell>
          <cell r="E1672" t="str">
            <v>MOTONIV.RIPPER C-D</v>
          </cell>
          <cell r="F1672" t="str">
            <v>h</v>
          </cell>
        </row>
        <row r="1673">
          <cell r="B1673" t="str">
            <v>15.1.423</v>
          </cell>
          <cell r="D1673" t="str">
            <v xml:space="preserve">72.37.02.01 </v>
          </cell>
          <cell r="E1673" t="str">
            <v>MOTONIV.ESCARIF. C-A</v>
          </cell>
          <cell r="F1673" t="str">
            <v>h</v>
          </cell>
        </row>
        <row r="1674">
          <cell r="B1674" t="str">
            <v>15.1.424</v>
          </cell>
          <cell r="D1674" t="str">
            <v xml:space="preserve">72.37.02.02 </v>
          </cell>
          <cell r="E1674" t="str">
            <v>MOTONIV.ESCARIF. C-B</v>
          </cell>
          <cell r="F1674" t="str">
            <v>h</v>
          </cell>
        </row>
        <row r="1675">
          <cell r="B1675" t="str">
            <v>15.1.425</v>
          </cell>
          <cell r="D1675" t="str">
            <v xml:space="preserve">72.37.02.03 </v>
          </cell>
          <cell r="E1675" t="str">
            <v>MOTONIV.ESCARIF. C-C</v>
          </cell>
          <cell r="F1675" t="str">
            <v>h</v>
          </cell>
        </row>
        <row r="1676">
          <cell r="B1676" t="str">
            <v>15.1.426</v>
          </cell>
          <cell r="D1676" t="str">
            <v>72.37.02.04</v>
          </cell>
          <cell r="E1676" t="str">
            <v>MOTONIV.ESCARIF. C-D</v>
          </cell>
          <cell r="F1676" t="str">
            <v>h</v>
          </cell>
        </row>
        <row r="1677">
          <cell r="B1677" t="str">
            <v>15.1.427</v>
          </cell>
          <cell r="D1677" t="str">
            <v>72.38.01.01</v>
          </cell>
          <cell r="E1677" t="str">
            <v>MOTOSCRAPER 15M3 C-A</v>
          </cell>
          <cell r="F1677" t="str">
            <v>h</v>
          </cell>
        </row>
        <row r="1678">
          <cell r="B1678" t="str">
            <v>15.1.428</v>
          </cell>
          <cell r="D1678" t="str">
            <v>72.38.01.02</v>
          </cell>
          <cell r="E1678" t="str">
            <v>MOTOSCRAPER 15M3 C-B</v>
          </cell>
          <cell r="F1678" t="str">
            <v>h</v>
          </cell>
        </row>
        <row r="1679">
          <cell r="B1679" t="str">
            <v>15.1.429</v>
          </cell>
          <cell r="D1679" t="str">
            <v xml:space="preserve">72.38.01.03 </v>
          </cell>
          <cell r="E1679" t="str">
            <v>MOTOSCRAPER 15M3 C-C</v>
          </cell>
          <cell r="F1679" t="str">
            <v>h</v>
          </cell>
        </row>
        <row r="1680">
          <cell r="B1680" t="str">
            <v>15.1.430</v>
          </cell>
          <cell r="D1680" t="str">
            <v>72.38.01.04</v>
          </cell>
          <cell r="E1680" t="str">
            <v>MOTOSCRAPER 15M3 C-D</v>
          </cell>
          <cell r="F1680" t="str">
            <v>h</v>
          </cell>
        </row>
        <row r="1681">
          <cell r="B1681" t="str">
            <v>15.1.431</v>
          </cell>
          <cell r="D1681" t="str">
            <v xml:space="preserve">72.38.02.01 </v>
          </cell>
          <cell r="E1681" t="str">
            <v>MOTOSCRAPER 26M3 C-A</v>
          </cell>
          <cell r="F1681" t="str">
            <v>h</v>
          </cell>
        </row>
        <row r="1682">
          <cell r="B1682" t="str">
            <v>15.1.432</v>
          </cell>
          <cell r="D1682" t="str">
            <v xml:space="preserve">72.38.02.02 </v>
          </cell>
          <cell r="E1682" t="str">
            <v>MOTOSCRAPER 26M3 C-B</v>
          </cell>
          <cell r="F1682" t="str">
            <v>h</v>
          </cell>
        </row>
        <row r="1683">
          <cell r="B1683" t="str">
            <v>15.1.433</v>
          </cell>
          <cell r="D1683" t="str">
            <v xml:space="preserve">72.38.02.03 </v>
          </cell>
          <cell r="E1683" t="str">
            <v>MOTOSCRAPER 26M3 C-C</v>
          </cell>
          <cell r="F1683" t="str">
            <v>h</v>
          </cell>
        </row>
        <row r="1684">
          <cell r="B1684" t="str">
            <v>15.1.434</v>
          </cell>
          <cell r="D1684" t="str">
            <v xml:space="preserve">72.38.02.04 </v>
          </cell>
          <cell r="E1684" t="str">
            <v>MOTOSCRAPER 26M3 C-D</v>
          </cell>
          <cell r="F1684" t="str">
            <v>h</v>
          </cell>
        </row>
        <row r="1685">
          <cell r="B1685" t="str">
            <v>15.1.435</v>
          </cell>
          <cell r="D1685" t="str">
            <v xml:space="preserve">72.39.01.01 </v>
          </cell>
          <cell r="E1685" t="str">
            <v>MAQ.SOLDA ELETR. C-A</v>
          </cell>
          <cell r="F1685" t="str">
            <v>h</v>
          </cell>
        </row>
        <row r="1686">
          <cell r="B1686" t="str">
            <v>15.1.436</v>
          </cell>
          <cell r="D1686" t="str">
            <v xml:space="preserve">72.39.01.02 </v>
          </cell>
          <cell r="E1686" t="str">
            <v>MAQ.SOLDA ELETR. C-B</v>
          </cell>
          <cell r="F1686" t="str">
            <v>h</v>
          </cell>
        </row>
        <row r="1687">
          <cell r="B1687" t="str">
            <v>15.1.437</v>
          </cell>
          <cell r="D1687" t="str">
            <v>72.39.01.03</v>
          </cell>
          <cell r="E1687" t="str">
            <v>MAQ.SOLDA ELETR. C-C</v>
          </cell>
          <cell r="F1687" t="str">
            <v>h</v>
          </cell>
        </row>
        <row r="1688">
          <cell r="B1688" t="str">
            <v>15.1.438</v>
          </cell>
          <cell r="D1688" t="str">
            <v xml:space="preserve">72.39.01.04 </v>
          </cell>
          <cell r="E1688" t="str">
            <v>MAQ.SOLDA ELETR. C-D</v>
          </cell>
          <cell r="F1688" t="str">
            <v>h</v>
          </cell>
        </row>
        <row r="1689">
          <cell r="B1689" t="str">
            <v>15.1.439</v>
          </cell>
          <cell r="D1689" t="str">
            <v xml:space="preserve">72.39.02.01 </v>
          </cell>
          <cell r="E1689" t="str">
            <v>MAQ.SOLDA DIESEL C-A</v>
          </cell>
          <cell r="F1689" t="str">
            <v>h</v>
          </cell>
        </row>
        <row r="1690">
          <cell r="B1690" t="str">
            <v>15.1.440</v>
          </cell>
          <cell r="D1690" t="str">
            <v xml:space="preserve">72.39.02.02 </v>
          </cell>
          <cell r="E1690" t="str">
            <v>MAQ.SOLDA DIESEL C-B</v>
          </cell>
          <cell r="F1690" t="str">
            <v>h</v>
          </cell>
        </row>
        <row r="1691">
          <cell r="B1691" t="str">
            <v>15.1.441</v>
          </cell>
          <cell r="D1691" t="str">
            <v xml:space="preserve">72.39.02.03 </v>
          </cell>
          <cell r="E1691" t="str">
            <v>MAQ.SOLDA DIESEL C-C</v>
          </cell>
          <cell r="F1691" t="str">
            <v>h</v>
          </cell>
        </row>
        <row r="1692">
          <cell r="B1692" t="str">
            <v>15.1.442</v>
          </cell>
          <cell r="D1692" t="str">
            <v xml:space="preserve">72.39.02.04 </v>
          </cell>
          <cell r="E1692" t="str">
            <v>MAQ.SOLDA DIESEL C-D</v>
          </cell>
          <cell r="F1692" t="str">
            <v>h</v>
          </cell>
        </row>
        <row r="1693">
          <cell r="B1693" t="str">
            <v>15.1.443</v>
          </cell>
          <cell r="D1693" t="str">
            <v xml:space="preserve">72.39.03.01 </v>
          </cell>
          <cell r="E1693" t="str">
            <v>MACARICO CORTE C-A</v>
          </cell>
          <cell r="F1693" t="str">
            <v>h</v>
          </cell>
        </row>
        <row r="1694">
          <cell r="B1694" t="str">
            <v>15.1.444</v>
          </cell>
          <cell r="D1694" t="str">
            <v>72.39.03.02</v>
          </cell>
          <cell r="E1694" t="str">
            <v>MACARICO CORTE C-B</v>
          </cell>
          <cell r="F1694" t="str">
            <v>h</v>
          </cell>
        </row>
        <row r="1695">
          <cell r="B1695" t="str">
            <v>15.1.445</v>
          </cell>
          <cell r="D1695" t="str">
            <v xml:space="preserve">72.39.03.03 </v>
          </cell>
          <cell r="E1695" t="str">
            <v>MACARICO CORTE C-C</v>
          </cell>
          <cell r="F1695" t="str">
            <v>h</v>
          </cell>
        </row>
        <row r="1696">
          <cell r="B1696" t="str">
            <v>15.1.446</v>
          </cell>
          <cell r="D1696" t="str">
            <v>72.39.03.04</v>
          </cell>
          <cell r="E1696" t="str">
            <v>MACARICO CORTE C-D</v>
          </cell>
          <cell r="F1696" t="str">
            <v>h</v>
          </cell>
        </row>
        <row r="1697">
          <cell r="B1697" t="str">
            <v>15.1.447</v>
          </cell>
          <cell r="D1697" t="str">
            <v xml:space="preserve">72.40.01.01 </v>
          </cell>
          <cell r="E1697" t="str">
            <v>TEODOLITO C/TRIP.C-A</v>
          </cell>
          <cell r="F1697" t="str">
            <v>h</v>
          </cell>
        </row>
        <row r="1698">
          <cell r="B1698" t="str">
            <v>15.1.448</v>
          </cell>
          <cell r="D1698" t="str">
            <v xml:space="preserve">72.40.01.02 </v>
          </cell>
          <cell r="E1698" t="str">
            <v>TEODOLITO C/TRIP.C-B</v>
          </cell>
          <cell r="F1698" t="str">
            <v>h</v>
          </cell>
        </row>
        <row r="1699">
          <cell r="B1699" t="str">
            <v>15.1.449</v>
          </cell>
          <cell r="D1699" t="str">
            <v xml:space="preserve">72.40.01.03 </v>
          </cell>
          <cell r="E1699" t="str">
            <v>TEODOLITO C/TRIP.C-C</v>
          </cell>
          <cell r="F1699" t="str">
            <v>h</v>
          </cell>
        </row>
        <row r="1700">
          <cell r="B1700" t="str">
            <v>15.1.450</v>
          </cell>
          <cell r="D1700" t="str">
            <v xml:space="preserve">72.40.01.04 </v>
          </cell>
          <cell r="E1700" t="str">
            <v>TEODOLITO C/TRIP.C-D</v>
          </cell>
          <cell r="F1700" t="str">
            <v>h</v>
          </cell>
        </row>
        <row r="1701">
          <cell r="B1701" t="str">
            <v>15.1.451</v>
          </cell>
          <cell r="D1701" t="str">
            <v xml:space="preserve">72.40.02.01 </v>
          </cell>
          <cell r="E1701" t="str">
            <v xml:space="preserve">ESTACAO TOTAL C-A </v>
          </cell>
          <cell r="F1701" t="str">
            <v>h</v>
          </cell>
        </row>
        <row r="1702">
          <cell r="B1702" t="str">
            <v>15.1.452</v>
          </cell>
          <cell r="D1702" t="str">
            <v>72.40.02.02</v>
          </cell>
          <cell r="E1702" t="str">
            <v>ESTACAO TOTAL C-B</v>
          </cell>
          <cell r="F1702" t="str">
            <v>h</v>
          </cell>
        </row>
        <row r="1703">
          <cell r="B1703" t="str">
            <v>15.1.453</v>
          </cell>
          <cell r="D1703" t="str">
            <v xml:space="preserve">72.40.02.03 </v>
          </cell>
          <cell r="E1703" t="str">
            <v>ESTACAO TOTAL C-C</v>
          </cell>
          <cell r="F1703" t="str">
            <v>h</v>
          </cell>
        </row>
        <row r="1704">
          <cell r="B1704" t="str">
            <v>15.1.454</v>
          </cell>
          <cell r="D1704" t="str">
            <v xml:space="preserve">72.40.02.04 </v>
          </cell>
          <cell r="E1704" t="str">
            <v>ESTACAO TOTAL C-D</v>
          </cell>
          <cell r="F1704" t="str">
            <v>h</v>
          </cell>
        </row>
        <row r="1705">
          <cell r="B1705" t="str">
            <v>15.1.455</v>
          </cell>
          <cell r="D1705" t="str">
            <v xml:space="preserve">72.40.03.01 </v>
          </cell>
          <cell r="E1705" t="str">
            <v xml:space="preserve">NIVEL C/TRIPE C-A </v>
          </cell>
          <cell r="F1705" t="str">
            <v>h</v>
          </cell>
        </row>
        <row r="1706">
          <cell r="B1706" t="str">
            <v>15.1.456</v>
          </cell>
          <cell r="D1706" t="str">
            <v>72.40.03.02</v>
          </cell>
          <cell r="E1706" t="str">
            <v>NIVEL C/TRIPE C-B</v>
          </cell>
          <cell r="F1706" t="str">
            <v>h</v>
          </cell>
        </row>
        <row r="1707">
          <cell r="B1707" t="str">
            <v>15.1.457</v>
          </cell>
          <cell r="D1707" t="str">
            <v>72.40.03.03</v>
          </cell>
          <cell r="E1707" t="str">
            <v>NIVEL C/TRIPE C-C</v>
          </cell>
          <cell r="F1707" t="str">
            <v>h</v>
          </cell>
        </row>
        <row r="1708">
          <cell r="B1708" t="str">
            <v>15.1.458</v>
          </cell>
          <cell r="D1708" t="str">
            <v>72.40.03.04</v>
          </cell>
          <cell r="E1708" t="str">
            <v>NIVEL C/TRIPE C-D</v>
          </cell>
          <cell r="F1708" t="str">
            <v>h</v>
          </cell>
        </row>
        <row r="1709">
          <cell r="B1709" t="str">
            <v>15.1.459</v>
          </cell>
          <cell r="D1709" t="str">
            <v>72.41.01.01</v>
          </cell>
          <cell r="E1709" t="str">
            <v>PA CAR.S/PN1,8M3 C-A</v>
          </cell>
          <cell r="F1709" t="str">
            <v>h</v>
          </cell>
        </row>
        <row r="1710">
          <cell r="B1710" t="str">
            <v>15.1.460</v>
          </cell>
          <cell r="D1710" t="str">
            <v>72.41.01.02</v>
          </cell>
          <cell r="E1710" t="str">
            <v>PA CAR.S/PN1,8M3 C-B</v>
          </cell>
          <cell r="F1710" t="str">
            <v>h</v>
          </cell>
        </row>
        <row r="1711">
          <cell r="B1711" t="str">
            <v>15.1.461</v>
          </cell>
          <cell r="D1711" t="str">
            <v xml:space="preserve">72.41.01.03 </v>
          </cell>
          <cell r="E1711" t="str">
            <v>PA CAR.S/PN1,8M3 C-C</v>
          </cell>
          <cell r="F1711" t="str">
            <v>h</v>
          </cell>
        </row>
        <row r="1712">
          <cell r="B1712" t="str">
            <v>15.1.462</v>
          </cell>
          <cell r="D1712" t="str">
            <v>72.41.01.04</v>
          </cell>
          <cell r="E1712" t="str">
            <v>PA CAR.S/PN1,8M3 C-D</v>
          </cell>
          <cell r="F1712" t="str">
            <v>h</v>
          </cell>
        </row>
        <row r="1713">
          <cell r="B1713" t="str">
            <v>15.1.463</v>
          </cell>
          <cell r="D1713" t="str">
            <v>72.41.02.01</v>
          </cell>
          <cell r="E1713" t="str">
            <v>PA CAR.S/PN2,2M3 C-A</v>
          </cell>
          <cell r="F1713" t="str">
            <v>h</v>
          </cell>
        </row>
        <row r="1714">
          <cell r="B1714" t="str">
            <v>15.1.464</v>
          </cell>
          <cell r="D1714" t="str">
            <v>72.41.02.02</v>
          </cell>
          <cell r="E1714" t="str">
            <v>PA CAR.S/PN2,2M3 C-B</v>
          </cell>
          <cell r="F1714" t="str">
            <v>h</v>
          </cell>
        </row>
        <row r="1715">
          <cell r="B1715" t="str">
            <v>15.1.465</v>
          </cell>
          <cell r="D1715" t="str">
            <v xml:space="preserve">72.41.02.03 </v>
          </cell>
          <cell r="E1715" t="str">
            <v>PA CAR.S/PN2,2M3 C-C</v>
          </cell>
          <cell r="F1715" t="str">
            <v>h</v>
          </cell>
        </row>
        <row r="1716">
          <cell r="B1716" t="str">
            <v>15.1.466</v>
          </cell>
          <cell r="D1716" t="str">
            <v>72.41.02.04</v>
          </cell>
          <cell r="E1716" t="str">
            <v>PA CAR.S/PN2,2M3 C-D</v>
          </cell>
          <cell r="F1716" t="str">
            <v>h</v>
          </cell>
        </row>
        <row r="1717">
          <cell r="B1717" t="str">
            <v>15.1.467</v>
          </cell>
          <cell r="D1717" t="str">
            <v>72.41.03.01</v>
          </cell>
          <cell r="E1717" t="str">
            <v>PA CAR.S/PN3,6M3 C-A</v>
          </cell>
          <cell r="F1717" t="str">
            <v>h</v>
          </cell>
        </row>
        <row r="1718">
          <cell r="B1718" t="str">
            <v>15.1.468</v>
          </cell>
          <cell r="D1718" t="str">
            <v xml:space="preserve">72.41.03.02 </v>
          </cell>
          <cell r="E1718" t="str">
            <v>PA CAR.S/PN3,6M3 C-B</v>
          </cell>
          <cell r="F1718" t="str">
            <v>h</v>
          </cell>
        </row>
        <row r="1719">
          <cell r="B1719" t="str">
            <v>15.1.469</v>
          </cell>
          <cell r="D1719" t="str">
            <v>72.41.03.03</v>
          </cell>
          <cell r="E1719" t="str">
            <v>PA CAR.S/PN3,6M3 C-C</v>
          </cell>
          <cell r="F1719" t="str">
            <v>h</v>
          </cell>
        </row>
        <row r="1720">
          <cell r="B1720" t="str">
            <v>15.1.470</v>
          </cell>
          <cell r="D1720" t="str">
            <v>72.41.03.04</v>
          </cell>
          <cell r="E1720" t="str">
            <v>PA CAR.S/PN3,6M3 C-D</v>
          </cell>
          <cell r="F1720" t="str">
            <v>h</v>
          </cell>
        </row>
        <row r="1721">
          <cell r="B1721" t="str">
            <v>15.1.471</v>
          </cell>
          <cell r="D1721" t="str">
            <v>72.41.04.01</v>
          </cell>
          <cell r="E1721" t="str">
            <v>PA CAR.S/ES.1,85 C-A</v>
          </cell>
          <cell r="F1721" t="str">
            <v>h</v>
          </cell>
        </row>
        <row r="1722">
          <cell r="B1722" t="str">
            <v>15.1.472</v>
          </cell>
          <cell r="D1722" t="str">
            <v xml:space="preserve">72.41.04.02 </v>
          </cell>
          <cell r="E1722" t="str">
            <v>PA CAR.S/ES.1,85 C-B</v>
          </cell>
          <cell r="F1722" t="str">
            <v>h</v>
          </cell>
        </row>
        <row r="1723">
          <cell r="B1723" t="str">
            <v>15.1.473</v>
          </cell>
          <cell r="D1723" t="str">
            <v xml:space="preserve">72.41.04.03 </v>
          </cell>
          <cell r="E1723" t="str">
            <v>PA CAR.S/ES.1,85 C-C</v>
          </cell>
          <cell r="F1723" t="str">
            <v>h</v>
          </cell>
        </row>
        <row r="1724">
          <cell r="B1724" t="str">
            <v>15.1.474</v>
          </cell>
          <cell r="D1724" t="str">
            <v>72.41.04.04</v>
          </cell>
          <cell r="E1724" t="str">
            <v>PA CAR.S/ES.1,85 C-D</v>
          </cell>
          <cell r="F1724" t="str">
            <v>h</v>
          </cell>
        </row>
        <row r="1725">
          <cell r="B1725" t="str">
            <v>15.1.475</v>
          </cell>
          <cell r="D1725" t="str">
            <v>72.41.05.01</v>
          </cell>
          <cell r="E1725" t="str">
            <v xml:space="preserve">PA CAR.S/ES.2,3 C-A </v>
          </cell>
          <cell r="F1725" t="str">
            <v>h</v>
          </cell>
        </row>
        <row r="1726">
          <cell r="B1726" t="str">
            <v>15.1.476</v>
          </cell>
          <cell r="D1726" t="str">
            <v>72.41.05.02</v>
          </cell>
          <cell r="E1726" t="str">
            <v>PA CAR.S/ES.2,3 C-B</v>
          </cell>
          <cell r="F1726" t="str">
            <v>h</v>
          </cell>
        </row>
        <row r="1727">
          <cell r="B1727" t="str">
            <v>15.1.477</v>
          </cell>
          <cell r="D1727" t="str">
            <v>72.41.05.03</v>
          </cell>
          <cell r="E1727" t="str">
            <v>PA CAR.S/ES.2,3 C-C</v>
          </cell>
          <cell r="F1727" t="str">
            <v>h</v>
          </cell>
        </row>
        <row r="1728">
          <cell r="B1728" t="str">
            <v>15.1.478</v>
          </cell>
          <cell r="D1728" t="str">
            <v xml:space="preserve">72.41.05.04 </v>
          </cell>
          <cell r="E1728" t="str">
            <v>PA CAR.S/ES.2,3 C-D</v>
          </cell>
          <cell r="F1728" t="str">
            <v>h</v>
          </cell>
        </row>
        <row r="1729">
          <cell r="B1729" t="str">
            <v>15.1.479</v>
          </cell>
          <cell r="D1729" t="str">
            <v>72.42.01.01</v>
          </cell>
          <cell r="E1729" t="str">
            <v>PERF. MANUAL C-A</v>
          </cell>
          <cell r="F1729" t="str">
            <v>h</v>
          </cell>
        </row>
        <row r="1730">
          <cell r="B1730" t="str">
            <v>15.1.480</v>
          </cell>
          <cell r="D1730" t="str">
            <v xml:space="preserve">72.42.01.02 </v>
          </cell>
          <cell r="E1730" t="str">
            <v>PERF. MANUAL C-B</v>
          </cell>
          <cell r="F1730" t="str">
            <v>h</v>
          </cell>
        </row>
        <row r="1731">
          <cell r="B1731" t="str">
            <v>15.1.481</v>
          </cell>
          <cell r="D1731" t="str">
            <v xml:space="preserve">72.42.01.03 </v>
          </cell>
          <cell r="E1731" t="str">
            <v>PERF. MANUAL C-C</v>
          </cell>
          <cell r="F1731" t="str">
            <v>h</v>
          </cell>
        </row>
        <row r="1732">
          <cell r="B1732" t="str">
            <v>15.1.482</v>
          </cell>
          <cell r="D1732" t="str">
            <v xml:space="preserve">72.42.01.04 </v>
          </cell>
          <cell r="E1732" t="str">
            <v>PERF. MANUAL C-D</v>
          </cell>
          <cell r="F1732" t="str">
            <v>h</v>
          </cell>
        </row>
        <row r="1733">
          <cell r="B1733" t="str">
            <v>15.1.483</v>
          </cell>
          <cell r="D1733" t="str">
            <v xml:space="preserve">72.42.02.01 </v>
          </cell>
          <cell r="E1733" t="str">
            <v>PERF.S/EST. C-A</v>
          </cell>
          <cell r="F1733" t="str">
            <v>h</v>
          </cell>
        </row>
        <row r="1734">
          <cell r="B1734" t="str">
            <v>15.1.484</v>
          </cell>
          <cell r="D1734" t="str">
            <v xml:space="preserve">72.42.02.02 </v>
          </cell>
          <cell r="E1734" t="str">
            <v>PERF.S/EST. C-B</v>
          </cell>
          <cell r="F1734" t="str">
            <v>h</v>
          </cell>
        </row>
        <row r="1735">
          <cell r="B1735" t="str">
            <v>15.1.485</v>
          </cell>
          <cell r="D1735" t="str">
            <v>72.42.02.03</v>
          </cell>
          <cell r="E1735" t="str">
            <v>PERF.S/EST. C-C</v>
          </cell>
          <cell r="F1735" t="str">
            <v>h</v>
          </cell>
        </row>
        <row r="1736">
          <cell r="B1736" t="str">
            <v>15.1.486</v>
          </cell>
          <cell r="D1736" t="str">
            <v xml:space="preserve">72.42.02.04 </v>
          </cell>
          <cell r="E1736" t="str">
            <v>PERF.S/EST. C-D</v>
          </cell>
          <cell r="F1736" t="str">
            <v>h</v>
          </cell>
        </row>
        <row r="1737">
          <cell r="B1737" t="str">
            <v>15.1.487</v>
          </cell>
          <cell r="D1737" t="str">
            <v>72.42.03.01</v>
          </cell>
          <cell r="E1737" t="str">
            <v>PERF.JUMBO C-A</v>
          </cell>
          <cell r="F1737" t="str">
            <v>h</v>
          </cell>
        </row>
        <row r="1738">
          <cell r="B1738" t="str">
            <v>15.1.488</v>
          </cell>
          <cell r="D1738" t="str">
            <v>72.42.03.02</v>
          </cell>
          <cell r="E1738" t="str">
            <v>PERF.JUMBO C-B</v>
          </cell>
          <cell r="F1738" t="str">
            <v>h</v>
          </cell>
        </row>
        <row r="1739">
          <cell r="B1739" t="str">
            <v>15.1.489</v>
          </cell>
          <cell r="D1739" t="str">
            <v xml:space="preserve">72.42.03.03 </v>
          </cell>
          <cell r="E1739" t="str">
            <v>PERF.JUMBO C-C</v>
          </cell>
          <cell r="F1739" t="str">
            <v>h</v>
          </cell>
        </row>
        <row r="1740">
          <cell r="B1740" t="str">
            <v>15.1.490</v>
          </cell>
          <cell r="D1740" t="str">
            <v>72.42.03.04</v>
          </cell>
          <cell r="E1740" t="str">
            <v>PERF.JUMBO C-D</v>
          </cell>
          <cell r="F1740" t="str">
            <v>h</v>
          </cell>
        </row>
        <row r="1741">
          <cell r="B1741" t="str">
            <v>15.1.491</v>
          </cell>
          <cell r="D1741" t="str">
            <v xml:space="preserve">72.42.04.01 </v>
          </cell>
          <cell r="E1741" t="str">
            <v>SONDA ROTATIVA C-A</v>
          </cell>
          <cell r="F1741" t="str">
            <v>h</v>
          </cell>
        </row>
        <row r="1742">
          <cell r="B1742" t="str">
            <v>15.1.492</v>
          </cell>
          <cell r="D1742" t="str">
            <v xml:space="preserve">72.42.04.02 </v>
          </cell>
          <cell r="E1742" t="str">
            <v>SONDA ROTATIVA C-B</v>
          </cell>
          <cell r="F1742" t="str">
            <v>h</v>
          </cell>
        </row>
        <row r="1743">
          <cell r="B1743" t="str">
            <v>15.1.493</v>
          </cell>
          <cell r="D1743" t="str">
            <v>72.42.04.03</v>
          </cell>
          <cell r="E1743" t="str">
            <v>SONDA ROTATIVA C-C</v>
          </cell>
          <cell r="F1743" t="str">
            <v>h</v>
          </cell>
        </row>
        <row r="1744">
          <cell r="B1744" t="str">
            <v>15.1.494</v>
          </cell>
          <cell r="D1744" t="str">
            <v>72.42.04.04</v>
          </cell>
          <cell r="E1744" t="str">
            <v>SONDA ROTATIVA C-D</v>
          </cell>
          <cell r="F1744" t="str">
            <v>h</v>
          </cell>
        </row>
        <row r="1745">
          <cell r="B1745" t="str">
            <v>15.1.495</v>
          </cell>
          <cell r="D1745" t="str">
            <v xml:space="preserve">72.42.05.01 </v>
          </cell>
          <cell r="E1745" t="str">
            <v>PERF.CINZAL C-A</v>
          </cell>
          <cell r="F1745" t="str">
            <v>h</v>
          </cell>
        </row>
        <row r="1746">
          <cell r="B1746" t="str">
            <v>15.1.496</v>
          </cell>
          <cell r="D1746" t="str">
            <v>72.42.05.02</v>
          </cell>
          <cell r="E1746" t="str">
            <v>PERF.CINZAL C-B</v>
          </cell>
          <cell r="F1746" t="str">
            <v>h</v>
          </cell>
        </row>
        <row r="1747">
          <cell r="B1747" t="str">
            <v>15.1.497</v>
          </cell>
          <cell r="D1747" t="str">
            <v xml:space="preserve">72.42.05.03 </v>
          </cell>
          <cell r="E1747" t="str">
            <v>PERF.CINZAL C-C</v>
          </cell>
          <cell r="F1747" t="str">
            <v>h</v>
          </cell>
        </row>
        <row r="1748">
          <cell r="B1748" t="str">
            <v>15.1.498</v>
          </cell>
          <cell r="D1748" t="str">
            <v xml:space="preserve">72.42.05.04 </v>
          </cell>
          <cell r="E1748" t="str">
            <v>PERF.CINZAL C-D</v>
          </cell>
          <cell r="F1748" t="str">
            <v>h</v>
          </cell>
        </row>
        <row r="1749">
          <cell r="B1749" t="str">
            <v>15.1.499</v>
          </cell>
          <cell r="D1749" t="str">
            <v xml:space="preserve">72.43.01.01 </v>
          </cell>
          <cell r="E1749" t="str">
            <v>RETRO CARR.0,77M3C-A</v>
          </cell>
          <cell r="F1749" t="str">
            <v>h</v>
          </cell>
        </row>
        <row r="1750">
          <cell r="B1750" t="str">
            <v>15.1.500</v>
          </cell>
          <cell r="D1750" t="str">
            <v>72.43.01.02</v>
          </cell>
          <cell r="E1750" t="str">
            <v>RETRO CARR.0,77M3C-B</v>
          </cell>
          <cell r="F1750" t="str">
            <v>h</v>
          </cell>
        </row>
        <row r="1751">
          <cell r="B1751" t="str">
            <v>15.1.501</v>
          </cell>
          <cell r="D1751" t="str">
            <v xml:space="preserve">72.43.01.03 </v>
          </cell>
          <cell r="E1751" t="str">
            <v>RETRO CARR.0,77M3C-C</v>
          </cell>
          <cell r="F1751" t="str">
            <v>h</v>
          </cell>
        </row>
        <row r="1752">
          <cell r="B1752" t="str">
            <v>15.1.502</v>
          </cell>
          <cell r="D1752" t="str">
            <v>72.43.01.04</v>
          </cell>
          <cell r="E1752" t="str">
            <v>RETRO CARR.0,77M3C-D</v>
          </cell>
          <cell r="F1752" t="str">
            <v>h</v>
          </cell>
        </row>
        <row r="1753">
          <cell r="B1753" t="str">
            <v>15.1.503</v>
          </cell>
          <cell r="D1753" t="str">
            <v xml:space="preserve">72.43.02.01 </v>
          </cell>
          <cell r="E1753" t="str">
            <v>RETRO CARR.0,30M3C-A</v>
          </cell>
          <cell r="F1753" t="str">
            <v>h</v>
          </cell>
        </row>
        <row r="1754">
          <cell r="B1754" t="str">
            <v>15.1.504</v>
          </cell>
          <cell r="D1754" t="str">
            <v>72.43.02.02</v>
          </cell>
          <cell r="E1754" t="str">
            <v>RETRO CARR.0,30M3C-B</v>
          </cell>
          <cell r="F1754" t="str">
            <v>h</v>
          </cell>
        </row>
        <row r="1755">
          <cell r="B1755" t="str">
            <v>15.1.505</v>
          </cell>
          <cell r="D1755" t="str">
            <v>72.43.02.03</v>
          </cell>
          <cell r="E1755" t="str">
            <v>RETRO CARR.0,30M3C-C</v>
          </cell>
          <cell r="F1755" t="str">
            <v>h</v>
          </cell>
        </row>
        <row r="1756">
          <cell r="B1756" t="str">
            <v>15.1.506</v>
          </cell>
          <cell r="D1756" t="str">
            <v>72.43.02.04</v>
          </cell>
          <cell r="E1756" t="str">
            <v>RETRO CARR.0,30M3C-D</v>
          </cell>
          <cell r="F1756" t="str">
            <v>h</v>
          </cell>
        </row>
        <row r="1757">
          <cell r="B1757" t="str">
            <v>15.1.507</v>
          </cell>
          <cell r="D1757" t="str">
            <v>72.44.01.01</v>
          </cell>
          <cell r="E1757" t="str">
            <v>ROCAD.MAN.GAS. C-A</v>
          </cell>
          <cell r="F1757" t="str">
            <v>h</v>
          </cell>
        </row>
        <row r="1758">
          <cell r="B1758" t="str">
            <v>15.1.508</v>
          </cell>
          <cell r="D1758" t="str">
            <v>72.44.01.02</v>
          </cell>
          <cell r="E1758" t="str">
            <v>ROCAD.MAN.GAS. C-B</v>
          </cell>
          <cell r="F1758" t="str">
            <v>h</v>
          </cell>
        </row>
        <row r="1759">
          <cell r="B1759" t="str">
            <v>15.1.509</v>
          </cell>
          <cell r="D1759" t="str">
            <v>72.44.01.03</v>
          </cell>
          <cell r="E1759" t="str">
            <v>ROCAD.MAN.GAS. C-C</v>
          </cell>
          <cell r="F1759" t="str">
            <v>h</v>
          </cell>
        </row>
        <row r="1760">
          <cell r="B1760" t="str">
            <v>15.1.510</v>
          </cell>
          <cell r="D1760" t="str">
            <v>72.44.01.04</v>
          </cell>
          <cell r="E1760" t="str">
            <v>ROCAD.MAN.GAS. C-D</v>
          </cell>
          <cell r="F1760" t="str">
            <v>h</v>
          </cell>
        </row>
        <row r="1761">
          <cell r="B1761" t="str">
            <v>15.1.511</v>
          </cell>
          <cell r="D1761" t="str">
            <v>72.44.02.01</v>
          </cell>
          <cell r="E1761" t="str">
            <v>ROCAD.MAN.ELETR. C-A</v>
          </cell>
          <cell r="F1761" t="str">
            <v>h</v>
          </cell>
        </row>
        <row r="1762">
          <cell r="B1762" t="str">
            <v>15.1.512</v>
          </cell>
          <cell r="D1762" t="str">
            <v>72.44.02.02</v>
          </cell>
          <cell r="E1762" t="str">
            <v>ROCAD.MAN.ELETR. C-B</v>
          </cell>
          <cell r="F1762" t="str">
            <v>h</v>
          </cell>
        </row>
        <row r="1763">
          <cell r="B1763" t="str">
            <v>15.1.513</v>
          </cell>
          <cell r="D1763" t="str">
            <v>72.44.02.03</v>
          </cell>
          <cell r="E1763" t="str">
            <v>ROCAD.MAN.ELETR. C-C</v>
          </cell>
          <cell r="F1763" t="str">
            <v>h</v>
          </cell>
        </row>
        <row r="1764">
          <cell r="B1764" t="str">
            <v>15.1.514</v>
          </cell>
          <cell r="D1764" t="str">
            <v>72.44.02.04</v>
          </cell>
          <cell r="E1764" t="str">
            <v>ROCAD.MAN.ELETR. C-D</v>
          </cell>
          <cell r="F1764" t="str">
            <v>h</v>
          </cell>
        </row>
        <row r="1765">
          <cell r="B1765" t="str">
            <v>15.1.515</v>
          </cell>
          <cell r="D1765" t="str">
            <v>72.44.03.01</v>
          </cell>
          <cell r="E1765" t="str">
            <v>ROCAD. REBOC. C-A</v>
          </cell>
          <cell r="F1765" t="str">
            <v>h</v>
          </cell>
        </row>
        <row r="1766">
          <cell r="B1766" t="str">
            <v>15.1.516</v>
          </cell>
          <cell r="D1766" t="str">
            <v>72.44.03.02</v>
          </cell>
          <cell r="E1766" t="str">
            <v>ROCAD. REBOC. C-B</v>
          </cell>
          <cell r="F1766" t="str">
            <v>h</v>
          </cell>
        </row>
        <row r="1767">
          <cell r="B1767" t="str">
            <v>15.1.517</v>
          </cell>
          <cell r="D1767" t="str">
            <v>72.44.03.03</v>
          </cell>
          <cell r="E1767" t="str">
            <v>ROCAD. REBOC. C-C</v>
          </cell>
          <cell r="F1767" t="str">
            <v>h</v>
          </cell>
        </row>
        <row r="1768">
          <cell r="B1768" t="str">
            <v>15.1.518</v>
          </cell>
          <cell r="D1768" t="str">
            <v>72.44.03.04</v>
          </cell>
          <cell r="E1768" t="str">
            <v>ROCAD. REBOC. C-D</v>
          </cell>
          <cell r="F1768" t="str">
            <v>h</v>
          </cell>
        </row>
        <row r="1769">
          <cell r="B1769" t="str">
            <v>15.1.519</v>
          </cell>
          <cell r="D1769" t="str">
            <v>72.45.01.01</v>
          </cell>
          <cell r="E1769" t="str">
            <v>ROLO COMPACT.7T C-A</v>
          </cell>
          <cell r="F1769" t="str">
            <v>h</v>
          </cell>
        </row>
        <row r="1770">
          <cell r="B1770" t="str">
            <v>15.1.520</v>
          </cell>
          <cell r="D1770" t="str">
            <v>72.45.01.02</v>
          </cell>
          <cell r="E1770" t="str">
            <v>ROLO COMPACT.7T C-B</v>
          </cell>
          <cell r="F1770" t="str">
            <v>h</v>
          </cell>
        </row>
        <row r="1771">
          <cell r="B1771" t="str">
            <v>15.1.521</v>
          </cell>
          <cell r="D1771" t="str">
            <v>72.45.01.03</v>
          </cell>
          <cell r="E1771" t="str">
            <v xml:space="preserve">ROLO COMPACT.7T C-C </v>
          </cell>
          <cell r="F1771" t="str">
            <v>h</v>
          </cell>
        </row>
        <row r="1772">
          <cell r="B1772" t="str">
            <v>15.1.522</v>
          </cell>
          <cell r="D1772" t="str">
            <v>72.45.01.04</v>
          </cell>
          <cell r="E1772" t="str">
            <v>ROLO COMPACT.7T C-D</v>
          </cell>
          <cell r="F1772" t="str">
            <v>h</v>
          </cell>
        </row>
        <row r="1773">
          <cell r="B1773" t="str">
            <v>15.1.523</v>
          </cell>
          <cell r="D1773" t="str">
            <v>72.45.02.01</v>
          </cell>
          <cell r="E1773" t="str">
            <v>ROLO COMPACT.7,7T C-A</v>
          </cell>
          <cell r="F1773" t="str">
            <v>h</v>
          </cell>
        </row>
        <row r="1774">
          <cell r="B1774" t="str">
            <v>15.1.524</v>
          </cell>
          <cell r="D1774" t="str">
            <v>72.45.02.02</v>
          </cell>
          <cell r="E1774" t="str">
            <v>ROLO COMPACT.7,7T C-B</v>
          </cell>
          <cell r="F1774" t="str">
            <v>h</v>
          </cell>
        </row>
        <row r="1775">
          <cell r="B1775" t="str">
            <v>15.1.525</v>
          </cell>
          <cell r="D1775" t="str">
            <v>72.45.02.03</v>
          </cell>
          <cell r="E1775" t="str">
            <v xml:space="preserve">ROLO COMPACT.7,7T C-C </v>
          </cell>
          <cell r="F1775" t="str">
            <v>h</v>
          </cell>
        </row>
        <row r="1776">
          <cell r="B1776" t="str">
            <v>15.1.526</v>
          </cell>
          <cell r="D1776" t="str">
            <v>72.45.02.04</v>
          </cell>
          <cell r="E1776" t="str">
            <v>ROLO COMPACT.7,7T C-D</v>
          </cell>
          <cell r="F1776" t="str">
            <v>h</v>
          </cell>
        </row>
        <row r="1777">
          <cell r="B1777" t="str">
            <v>15.1.527</v>
          </cell>
          <cell r="D1777" t="str">
            <v>72.45.03.01</v>
          </cell>
          <cell r="E1777" t="str">
            <v>ROLO COMPACT.10T C-A</v>
          </cell>
          <cell r="F1777" t="str">
            <v>h</v>
          </cell>
        </row>
        <row r="1778">
          <cell r="B1778" t="str">
            <v>15.1.528</v>
          </cell>
          <cell r="D1778" t="str">
            <v>72.45.03.02</v>
          </cell>
          <cell r="E1778" t="str">
            <v>ROLO COMPACT.10T C-B</v>
          </cell>
          <cell r="F1778" t="str">
            <v>h</v>
          </cell>
        </row>
        <row r="1779">
          <cell r="B1779" t="str">
            <v>15.1.529</v>
          </cell>
          <cell r="D1779" t="str">
            <v>72.45.03.03</v>
          </cell>
          <cell r="E1779" t="str">
            <v>ROLO COMPACT.10T C-C</v>
          </cell>
          <cell r="F1779" t="str">
            <v>h</v>
          </cell>
        </row>
        <row r="1780">
          <cell r="B1780" t="str">
            <v>15.1.530</v>
          </cell>
          <cell r="D1780" t="str">
            <v>72.45.03.04</v>
          </cell>
          <cell r="E1780" t="str">
            <v>ROLO COMPACT.10T C-D</v>
          </cell>
          <cell r="F1780" t="str">
            <v>h</v>
          </cell>
        </row>
        <row r="1781">
          <cell r="B1781" t="str">
            <v>15.1.531</v>
          </cell>
          <cell r="D1781" t="str">
            <v>72.45.04.01</v>
          </cell>
          <cell r="E1781" t="str">
            <v>ROLO COMPAC.11,3T C-A</v>
          </cell>
          <cell r="F1781" t="str">
            <v>h</v>
          </cell>
        </row>
        <row r="1782">
          <cell r="B1782" t="str">
            <v>15.1.532</v>
          </cell>
          <cell r="D1782" t="str">
            <v>72.45.04.02</v>
          </cell>
          <cell r="E1782" t="str">
            <v>ROLO COMPAC.11,3T C-B</v>
          </cell>
          <cell r="F1782" t="str">
            <v>h</v>
          </cell>
        </row>
        <row r="1783">
          <cell r="B1783" t="str">
            <v>15.1.533</v>
          </cell>
          <cell r="D1783" t="str">
            <v>72.45.04.03</v>
          </cell>
          <cell r="E1783" t="str">
            <v>ROLO COMPAC.11,3T C-C</v>
          </cell>
          <cell r="F1783" t="str">
            <v>h</v>
          </cell>
        </row>
        <row r="1784">
          <cell r="B1784" t="str">
            <v>15.1.534</v>
          </cell>
          <cell r="D1784" t="str">
            <v>72.45.04.04</v>
          </cell>
          <cell r="E1784" t="str">
            <v>ROLO COMPAC.11,3T C-D</v>
          </cell>
          <cell r="F1784" t="str">
            <v>h</v>
          </cell>
        </row>
        <row r="1785">
          <cell r="B1785" t="str">
            <v>15.1.535</v>
          </cell>
          <cell r="D1785" t="str">
            <v>72.45.05.01</v>
          </cell>
          <cell r="E1785" t="str">
            <v>ROLO COMPAC.15,5T C-A</v>
          </cell>
          <cell r="F1785" t="str">
            <v>h</v>
          </cell>
        </row>
        <row r="1786">
          <cell r="B1786" t="str">
            <v>15.1.536</v>
          </cell>
          <cell r="D1786" t="str">
            <v>72.45.05.02</v>
          </cell>
          <cell r="E1786" t="str">
            <v>ROLO COMPAC.15,5T C-B</v>
          </cell>
          <cell r="F1786" t="str">
            <v>h</v>
          </cell>
        </row>
        <row r="1787">
          <cell r="B1787" t="str">
            <v>15.1.537</v>
          </cell>
          <cell r="D1787" t="str">
            <v>72.45.05.03</v>
          </cell>
          <cell r="E1787" t="str">
            <v>ROLO COMPAC.15,5T C-C</v>
          </cell>
          <cell r="F1787" t="str">
            <v>h</v>
          </cell>
        </row>
        <row r="1788">
          <cell r="B1788" t="str">
            <v>15.1.538</v>
          </cell>
          <cell r="D1788" t="str">
            <v>72.45.05.04</v>
          </cell>
          <cell r="E1788" t="str">
            <v>ROLO COMPAC.15,5T C-D</v>
          </cell>
          <cell r="F1788" t="str">
            <v>h</v>
          </cell>
        </row>
        <row r="1789">
          <cell r="B1789" t="str">
            <v>15.1.539</v>
          </cell>
          <cell r="D1789" t="str">
            <v>72.45.06.01</v>
          </cell>
          <cell r="E1789" t="str">
            <v>ROLO COMP.PE15,5T C-A</v>
          </cell>
          <cell r="F1789" t="str">
            <v>h</v>
          </cell>
        </row>
        <row r="1790">
          <cell r="B1790" t="str">
            <v>15.1.540</v>
          </cell>
          <cell r="D1790" t="str">
            <v>72.45.06.02</v>
          </cell>
          <cell r="E1790" t="str">
            <v>ROLO COMP.PE15,5T C-B</v>
          </cell>
          <cell r="F1790" t="str">
            <v>h</v>
          </cell>
        </row>
        <row r="1791">
          <cell r="B1791" t="str">
            <v>15.1.541</v>
          </cell>
          <cell r="D1791" t="str">
            <v>72.45.06.03</v>
          </cell>
          <cell r="E1791" t="str">
            <v>ROLO COMP.PE15,5T C-C</v>
          </cell>
          <cell r="F1791" t="str">
            <v>h</v>
          </cell>
        </row>
        <row r="1792">
          <cell r="B1792" t="str">
            <v>15.1.542</v>
          </cell>
          <cell r="D1792" t="str">
            <v>72.45.06.04</v>
          </cell>
          <cell r="E1792" t="str">
            <v>ROLO COMP.PE15,5T C-D</v>
          </cell>
          <cell r="F1792" t="str">
            <v>h</v>
          </cell>
        </row>
        <row r="1793">
          <cell r="B1793" t="str">
            <v>15.1.543</v>
          </cell>
          <cell r="D1793" t="str">
            <v>72.46.01.01</v>
          </cell>
          <cell r="E1793" t="str">
            <v>ROLO COMP.ASF.7,2 C-A</v>
          </cell>
          <cell r="F1793" t="str">
            <v>h</v>
          </cell>
        </row>
        <row r="1794">
          <cell r="B1794" t="str">
            <v>15.1.544</v>
          </cell>
          <cell r="D1794" t="str">
            <v>72.46.01.02</v>
          </cell>
          <cell r="E1794" t="str">
            <v>ROLO COMP.ASF.7,2 C-B</v>
          </cell>
          <cell r="F1794" t="str">
            <v>h</v>
          </cell>
        </row>
        <row r="1795">
          <cell r="B1795" t="str">
            <v>15.1.545</v>
          </cell>
          <cell r="D1795" t="str">
            <v>72.46.01.03</v>
          </cell>
          <cell r="E1795" t="str">
            <v>ROLO COMP.ASF.7,2 C-C</v>
          </cell>
          <cell r="F1795" t="str">
            <v>h</v>
          </cell>
        </row>
        <row r="1796">
          <cell r="B1796" t="str">
            <v>15.1.546</v>
          </cell>
          <cell r="D1796" t="str">
            <v>72.46.01.04</v>
          </cell>
          <cell r="E1796" t="str">
            <v>ROLO COMP.ASF.7,2 C-D</v>
          </cell>
          <cell r="F1796" t="str">
            <v>h</v>
          </cell>
        </row>
        <row r="1797">
          <cell r="B1797" t="str">
            <v>15.1.547</v>
          </cell>
          <cell r="D1797" t="str">
            <v>72.46.02.01</v>
          </cell>
          <cell r="E1797" t="str">
            <v>ROLO COM.ASF.10,2 C-A</v>
          </cell>
          <cell r="F1797" t="str">
            <v>h</v>
          </cell>
        </row>
        <row r="1798">
          <cell r="B1798" t="str">
            <v>15.1.548</v>
          </cell>
          <cell r="D1798" t="str">
            <v>72.46.02.02</v>
          </cell>
          <cell r="E1798" t="str">
            <v>ROLO COM.ASF.10,2 C-B</v>
          </cell>
          <cell r="F1798" t="str">
            <v>h</v>
          </cell>
        </row>
        <row r="1799">
          <cell r="B1799" t="str">
            <v>15.1.549</v>
          </cell>
          <cell r="D1799" t="str">
            <v>72.46.02.03</v>
          </cell>
          <cell r="E1799" t="str">
            <v>ROLO COM.ASF.10,2 C-C</v>
          </cell>
          <cell r="F1799" t="str">
            <v>h</v>
          </cell>
        </row>
        <row r="1800">
          <cell r="B1800" t="str">
            <v>15.1.550</v>
          </cell>
          <cell r="D1800" t="str">
            <v>72.46.02.04</v>
          </cell>
          <cell r="E1800" t="str">
            <v>ROLO COM.ASF.10,2 C-D</v>
          </cell>
          <cell r="F1800" t="str">
            <v>h</v>
          </cell>
        </row>
        <row r="1801">
          <cell r="B1801" t="str">
            <v>15.1.551</v>
          </cell>
          <cell r="D1801" t="str">
            <v>72.47.01.01</v>
          </cell>
          <cell r="E1801" t="str">
            <v>ROLO COM.TAN.2,3 C-A</v>
          </cell>
          <cell r="F1801" t="str">
            <v>h</v>
          </cell>
        </row>
        <row r="1802">
          <cell r="B1802" t="str">
            <v>15.1.552</v>
          </cell>
          <cell r="D1802" t="str">
            <v>72.47.01.02</v>
          </cell>
          <cell r="E1802" t="str">
            <v>ROLO COM.TAN.2,3 C-B</v>
          </cell>
          <cell r="F1802" t="str">
            <v>h</v>
          </cell>
        </row>
        <row r="1803">
          <cell r="B1803" t="str">
            <v>15.1.553</v>
          </cell>
          <cell r="D1803" t="str">
            <v>72.47.01.03</v>
          </cell>
          <cell r="E1803" t="str">
            <v>ROLO COM.TAN.2,3 C-C</v>
          </cell>
          <cell r="F1803" t="str">
            <v>h</v>
          </cell>
        </row>
        <row r="1804">
          <cell r="B1804" t="str">
            <v>15.1.554</v>
          </cell>
          <cell r="D1804" t="str">
            <v>72.47.01.04</v>
          </cell>
          <cell r="E1804" t="str">
            <v>ROLO COM.TAN.2,3 C-D</v>
          </cell>
          <cell r="F1804" t="str">
            <v>h</v>
          </cell>
        </row>
        <row r="1805">
          <cell r="B1805" t="str">
            <v>15.1.555</v>
          </cell>
          <cell r="D1805" t="str">
            <v>72.47.02.01</v>
          </cell>
          <cell r="E1805" t="str">
            <v>ROLO COMP.TAN.7T C-A</v>
          </cell>
          <cell r="F1805" t="str">
            <v>h</v>
          </cell>
        </row>
        <row r="1806">
          <cell r="B1806" t="str">
            <v>15.1.556</v>
          </cell>
          <cell r="D1806" t="str">
            <v>72.47.02.02</v>
          </cell>
          <cell r="E1806" t="str">
            <v>ROLO COMP.TAN.7T C-B</v>
          </cell>
          <cell r="F1806" t="str">
            <v>h</v>
          </cell>
        </row>
        <row r="1807">
          <cell r="B1807" t="str">
            <v>15.1.557</v>
          </cell>
          <cell r="D1807" t="str">
            <v>72.47.02.03</v>
          </cell>
          <cell r="E1807" t="str">
            <v>ROLO COMP.TAN.7T C-C</v>
          </cell>
          <cell r="F1807" t="str">
            <v>h</v>
          </cell>
        </row>
        <row r="1808">
          <cell r="B1808" t="str">
            <v>15.1.558</v>
          </cell>
          <cell r="D1808" t="str">
            <v>72.47.02.04</v>
          </cell>
          <cell r="E1808" t="str">
            <v>ROLO COMP.TAN.7T C-D</v>
          </cell>
          <cell r="F1808" t="str">
            <v>h</v>
          </cell>
        </row>
        <row r="1809">
          <cell r="B1809" t="str">
            <v>15.1.559</v>
          </cell>
          <cell r="D1809" t="str">
            <v>72.47.03.01</v>
          </cell>
          <cell r="E1809" t="str">
            <v>ROLO COMP.TAN.12T C-A</v>
          </cell>
          <cell r="F1809" t="str">
            <v>h</v>
          </cell>
        </row>
        <row r="1810">
          <cell r="B1810" t="str">
            <v>15.1.560</v>
          </cell>
          <cell r="D1810" t="str">
            <v>72.47.03.02</v>
          </cell>
          <cell r="E1810" t="str">
            <v>ROLO COMP.TAN.12T C-B</v>
          </cell>
          <cell r="F1810" t="str">
            <v>h</v>
          </cell>
        </row>
        <row r="1811">
          <cell r="B1811" t="str">
            <v>15.1.561</v>
          </cell>
          <cell r="D1811" t="str">
            <v>72.47.03.03</v>
          </cell>
          <cell r="E1811" t="str">
            <v>ROLO COMP.TAN.12T C-C</v>
          </cell>
          <cell r="F1811" t="str">
            <v>h</v>
          </cell>
        </row>
        <row r="1812">
          <cell r="B1812" t="str">
            <v>15.1.562</v>
          </cell>
          <cell r="D1812" t="str">
            <v>72.47.03.04</v>
          </cell>
          <cell r="E1812" t="str">
            <v>ROLO COMP.TAN.12T C-D</v>
          </cell>
          <cell r="F1812" t="str">
            <v>h</v>
          </cell>
        </row>
        <row r="1813">
          <cell r="B1813" t="str">
            <v>15.1.563</v>
          </cell>
          <cell r="D1813" t="str">
            <v>72.48.01.01</v>
          </cell>
          <cell r="E1813" t="str">
            <v>ROLO COM.P.A.12,5 C-A</v>
          </cell>
          <cell r="F1813" t="str">
            <v>h</v>
          </cell>
        </row>
        <row r="1814">
          <cell r="B1814" t="str">
            <v>15.1.564</v>
          </cell>
          <cell r="D1814" t="str">
            <v>72.48.01.02</v>
          </cell>
          <cell r="E1814" t="str">
            <v>ROLO COM.P.A.12,5 C-B</v>
          </cell>
          <cell r="F1814" t="str">
            <v>h</v>
          </cell>
        </row>
        <row r="1815">
          <cell r="B1815" t="str">
            <v>15.1.565</v>
          </cell>
          <cell r="D1815" t="str">
            <v>72.48.01.03</v>
          </cell>
          <cell r="E1815" t="str">
            <v>ROLO COM.P.A.12,5 C-C</v>
          </cell>
          <cell r="F1815" t="str">
            <v>h</v>
          </cell>
        </row>
        <row r="1816">
          <cell r="B1816" t="str">
            <v>15.1.566</v>
          </cell>
          <cell r="D1816" t="str">
            <v>72.48.01.04</v>
          </cell>
          <cell r="E1816" t="str">
            <v>ROLO COM.P.A.12,5 C-D</v>
          </cell>
          <cell r="F1816" t="str">
            <v>h</v>
          </cell>
        </row>
        <row r="1817">
          <cell r="B1817" t="str">
            <v>15.1.567</v>
          </cell>
          <cell r="D1817" t="str">
            <v>72.48.02.01</v>
          </cell>
          <cell r="E1817" t="str">
            <v>ROLO COM.P.A.27T C-A</v>
          </cell>
          <cell r="F1817" t="str">
            <v>h</v>
          </cell>
        </row>
        <row r="1818">
          <cell r="B1818" t="str">
            <v>15.1.568</v>
          </cell>
          <cell r="D1818" t="str">
            <v>72.48.02.02</v>
          </cell>
          <cell r="E1818" t="str">
            <v>ROLO COM.P.A.27T C-B</v>
          </cell>
          <cell r="F1818" t="str">
            <v>h</v>
          </cell>
        </row>
        <row r="1819">
          <cell r="B1819" t="str">
            <v>15.1.569</v>
          </cell>
          <cell r="D1819" t="str">
            <v>72.48.02.03</v>
          </cell>
          <cell r="E1819" t="str">
            <v>ROLO COM.P.A.27T C-C</v>
          </cell>
          <cell r="F1819" t="str">
            <v>h</v>
          </cell>
        </row>
        <row r="1820">
          <cell r="B1820" t="str">
            <v>15.1.570</v>
          </cell>
          <cell r="D1820" t="str">
            <v>72.48.02.04</v>
          </cell>
          <cell r="E1820" t="str">
            <v>ROLO COM.P.A.27T C-D</v>
          </cell>
          <cell r="F1820" t="str">
            <v>h</v>
          </cell>
        </row>
        <row r="1821">
          <cell r="B1821" t="str">
            <v>15.1.571</v>
          </cell>
          <cell r="D1821" t="str">
            <v>72.49.01.01</v>
          </cell>
          <cell r="E1821" t="str">
            <v>TRAT.AGR.3,7TON C-A</v>
          </cell>
          <cell r="F1821" t="str">
            <v>h</v>
          </cell>
        </row>
        <row r="1822">
          <cell r="B1822" t="str">
            <v>15.1.572</v>
          </cell>
          <cell r="D1822" t="str">
            <v>72.49.01.02</v>
          </cell>
          <cell r="E1822" t="str">
            <v>TRAT.AGR.3,7TON C-B</v>
          </cell>
          <cell r="F1822" t="str">
            <v>h</v>
          </cell>
        </row>
        <row r="1823">
          <cell r="B1823" t="str">
            <v>15.1.573</v>
          </cell>
          <cell r="D1823" t="str">
            <v>72.49.01.03</v>
          </cell>
          <cell r="E1823" t="str">
            <v>TRAT.AGR.3,7TON C-C</v>
          </cell>
          <cell r="F1823" t="str">
            <v>h</v>
          </cell>
        </row>
        <row r="1824">
          <cell r="B1824" t="str">
            <v>15.1.574</v>
          </cell>
          <cell r="D1824" t="str">
            <v>72.49.01.04</v>
          </cell>
          <cell r="E1824" t="str">
            <v>TRAT.AGR.3,7TON C-D</v>
          </cell>
          <cell r="F1824" t="str">
            <v>h</v>
          </cell>
        </row>
        <row r="1825">
          <cell r="B1825" t="str">
            <v>15.1.575</v>
          </cell>
          <cell r="D1825" t="str">
            <v>72.49.02.01</v>
          </cell>
          <cell r="E1825" t="str">
            <v>TRAT.AGR.5TON C-A</v>
          </cell>
          <cell r="F1825" t="str">
            <v>h</v>
          </cell>
        </row>
        <row r="1826">
          <cell r="B1826" t="str">
            <v>15.1.576</v>
          </cell>
          <cell r="D1826" t="str">
            <v>72.49.02.02</v>
          </cell>
          <cell r="E1826" t="str">
            <v>TRAT.AGR.5TON C-B</v>
          </cell>
          <cell r="F1826" t="str">
            <v>h</v>
          </cell>
        </row>
        <row r="1827">
          <cell r="B1827" t="str">
            <v>15.1.577</v>
          </cell>
          <cell r="D1827" t="str">
            <v>72.49.02.03</v>
          </cell>
          <cell r="E1827" t="str">
            <v>TRAT.AGR.5TON C-C</v>
          </cell>
          <cell r="F1827" t="str">
            <v>h</v>
          </cell>
        </row>
        <row r="1828">
          <cell r="B1828" t="str">
            <v>15.1.578</v>
          </cell>
          <cell r="D1828" t="str">
            <v>72.49.02.04</v>
          </cell>
          <cell r="E1828" t="str">
            <v>TRAT.AGR.5TON C-D</v>
          </cell>
          <cell r="F1828" t="str">
            <v>h</v>
          </cell>
        </row>
        <row r="1829">
          <cell r="B1829" t="str">
            <v>15.1.579</v>
          </cell>
          <cell r="D1829" t="str">
            <v>72.49.03.01</v>
          </cell>
          <cell r="E1829" t="str">
            <v>MICRO TRAT.2,2T C-A</v>
          </cell>
          <cell r="F1829" t="str">
            <v>h</v>
          </cell>
        </row>
        <row r="1830">
          <cell r="B1830" t="str">
            <v>15.1.580</v>
          </cell>
          <cell r="D1830" t="str">
            <v>72.49.03.02</v>
          </cell>
          <cell r="E1830" t="str">
            <v>MICRO TRAT.2,2T C-B</v>
          </cell>
          <cell r="F1830" t="str">
            <v>h</v>
          </cell>
        </row>
        <row r="1831">
          <cell r="B1831" t="str">
            <v>15.1.581</v>
          </cell>
          <cell r="D1831" t="str">
            <v>72.49.03.03</v>
          </cell>
          <cell r="E1831" t="str">
            <v>MICRO TRAT.2,2T C-C</v>
          </cell>
          <cell r="F1831" t="str">
            <v>h</v>
          </cell>
        </row>
        <row r="1832">
          <cell r="B1832" t="str">
            <v>15.1.582</v>
          </cell>
          <cell r="D1832" t="str">
            <v>72.49.03.04</v>
          </cell>
          <cell r="E1832" t="str">
            <v>MICRO TRAT.2,2T C-D</v>
          </cell>
          <cell r="F1832" t="str">
            <v>h</v>
          </cell>
        </row>
        <row r="1833">
          <cell r="B1833" t="str">
            <v>15.1.583</v>
          </cell>
          <cell r="D1833" t="str">
            <v>72.49.04.01</v>
          </cell>
          <cell r="E1833" t="str">
            <v>TRAT.TRIT.VEG.5T C-A</v>
          </cell>
          <cell r="F1833" t="str">
            <v>h</v>
          </cell>
        </row>
        <row r="1834">
          <cell r="B1834" t="str">
            <v>15.1.584</v>
          </cell>
          <cell r="D1834" t="str">
            <v>72.49.04.02</v>
          </cell>
          <cell r="E1834" t="str">
            <v>TRAT.TRIT.VEG.5T C-B</v>
          </cell>
          <cell r="F1834" t="str">
            <v>h</v>
          </cell>
        </row>
        <row r="1835">
          <cell r="B1835" t="str">
            <v>15.1.585</v>
          </cell>
          <cell r="D1835" t="str">
            <v>72.49.04.03</v>
          </cell>
          <cell r="E1835" t="str">
            <v>TRAT.TRIT.VEG.5T C-C</v>
          </cell>
          <cell r="F1835" t="str">
            <v>h</v>
          </cell>
        </row>
        <row r="1836">
          <cell r="B1836" t="str">
            <v>15.1.586</v>
          </cell>
          <cell r="D1836" t="str">
            <v>72.49.04.04</v>
          </cell>
          <cell r="E1836" t="str">
            <v>TRAT.TRIT.VEG.5T C-D</v>
          </cell>
          <cell r="F1836" t="str">
            <v>h</v>
          </cell>
        </row>
        <row r="1837">
          <cell r="B1837" t="str">
            <v>15.1.587</v>
          </cell>
          <cell r="D1837" t="str">
            <v>72.49.05.01</v>
          </cell>
          <cell r="E1837" t="str">
            <v>TRAT.AGR.PULV.5T C-A</v>
          </cell>
          <cell r="F1837" t="str">
            <v>h</v>
          </cell>
        </row>
        <row r="1838">
          <cell r="B1838" t="str">
            <v>15.1.588</v>
          </cell>
          <cell r="D1838" t="str">
            <v>72.49.05.02</v>
          </cell>
          <cell r="E1838" t="str">
            <v>TRAT.AGR.PULV.5T C-B</v>
          </cell>
          <cell r="F1838" t="str">
            <v>h</v>
          </cell>
        </row>
        <row r="1839">
          <cell r="B1839" t="str">
            <v>15.1.589</v>
          </cell>
          <cell r="D1839" t="str">
            <v>72.49.05.03</v>
          </cell>
          <cell r="E1839" t="str">
            <v>TRAT.AGR.PULV.5T C-C</v>
          </cell>
          <cell r="F1839" t="str">
            <v>h</v>
          </cell>
        </row>
        <row r="1840">
          <cell r="B1840" t="str">
            <v>15.1.590</v>
          </cell>
          <cell r="D1840" t="str">
            <v>72.49.05.04</v>
          </cell>
          <cell r="E1840" t="str">
            <v>TRAT.AGR.PULV.5T C-D</v>
          </cell>
          <cell r="F1840" t="str">
            <v>h</v>
          </cell>
        </row>
        <row r="1841">
          <cell r="B1841" t="str">
            <v>15.1.591</v>
          </cell>
          <cell r="D1841" t="str">
            <v>72.50.01.01</v>
          </cell>
          <cell r="E1841" t="str">
            <v>TRAT.EST.L.1,93M3 C-A</v>
          </cell>
          <cell r="F1841" t="str">
            <v>h</v>
          </cell>
        </row>
        <row r="1842">
          <cell r="B1842" t="str">
            <v>15.1.592</v>
          </cell>
          <cell r="D1842" t="str">
            <v>72.50.01.02</v>
          </cell>
          <cell r="E1842" t="str">
            <v>TRAT.EST.L.1,93M3 C-B</v>
          </cell>
          <cell r="F1842" t="str">
            <v>h</v>
          </cell>
        </row>
        <row r="1843">
          <cell r="B1843" t="str">
            <v>15.1.593</v>
          </cell>
          <cell r="D1843" t="str">
            <v>72.50.01.03</v>
          </cell>
          <cell r="E1843" t="str">
            <v>TRAT.EST.L.1,93M3 C-C</v>
          </cell>
          <cell r="F1843" t="str">
            <v>h</v>
          </cell>
        </row>
        <row r="1844">
          <cell r="B1844" t="str">
            <v>15.1.594</v>
          </cell>
          <cell r="D1844" t="str">
            <v>72.50.01.04</v>
          </cell>
          <cell r="E1844" t="str">
            <v>TRAT.EST.L.1,93M3 C-D</v>
          </cell>
          <cell r="F1844" t="str">
            <v>h</v>
          </cell>
        </row>
        <row r="1845">
          <cell r="B1845" t="str">
            <v>15.1.595</v>
          </cell>
          <cell r="D1845" t="str">
            <v>72.50.02.01</v>
          </cell>
          <cell r="E1845" t="str">
            <v>TRAT.EST.L.3,18M3 C-A</v>
          </cell>
          <cell r="F1845" t="str">
            <v>h</v>
          </cell>
        </row>
        <row r="1846">
          <cell r="B1846" t="str">
            <v>15.1.596</v>
          </cell>
          <cell r="D1846" t="str">
            <v>72.50.02.02</v>
          </cell>
          <cell r="E1846" t="str">
            <v>TRAT.EST.L.3,18M3 C-B</v>
          </cell>
          <cell r="F1846" t="str">
            <v>h</v>
          </cell>
        </row>
        <row r="1847">
          <cell r="B1847" t="str">
            <v>15.1.597</v>
          </cell>
          <cell r="D1847" t="str">
            <v>72.50.02.03</v>
          </cell>
          <cell r="E1847" t="str">
            <v>TRAT.EST.L.3,18M3 C-C</v>
          </cell>
          <cell r="F1847" t="str">
            <v>h</v>
          </cell>
        </row>
        <row r="1848">
          <cell r="B1848" t="str">
            <v>15.1.598</v>
          </cell>
          <cell r="D1848" t="str">
            <v>72.50.02.04</v>
          </cell>
          <cell r="E1848" t="str">
            <v>TRAT.EST.L.3,18M3 C-D</v>
          </cell>
          <cell r="F1848" t="str">
            <v>h</v>
          </cell>
        </row>
        <row r="1849">
          <cell r="B1849" t="str">
            <v>15.1.599</v>
          </cell>
          <cell r="D1849" t="str">
            <v>72.50.03.01</v>
          </cell>
          <cell r="E1849" t="str">
            <v>TRAT.EST.L.2,28M3 C-A</v>
          </cell>
          <cell r="F1849" t="str">
            <v>h</v>
          </cell>
        </row>
        <row r="1850">
          <cell r="B1850" t="str">
            <v>15.1.600</v>
          </cell>
          <cell r="D1850" t="str">
            <v>72.50.03.02</v>
          </cell>
          <cell r="E1850" t="str">
            <v>TRAT.EST.L.2,28M3 C-B</v>
          </cell>
          <cell r="F1850" t="str">
            <v>h</v>
          </cell>
        </row>
        <row r="1851">
          <cell r="B1851" t="str">
            <v>15.1.601</v>
          </cell>
          <cell r="D1851" t="str">
            <v>72.50.03.03</v>
          </cell>
          <cell r="E1851" t="str">
            <v>TRAT.EST.L.2,28M3 C-C</v>
          </cell>
          <cell r="F1851" t="str">
            <v>h</v>
          </cell>
        </row>
        <row r="1852">
          <cell r="B1852" t="str">
            <v>15.1.602</v>
          </cell>
          <cell r="D1852" t="str">
            <v>72.50.03.04</v>
          </cell>
          <cell r="E1852" t="str">
            <v>TRAT.EST.L.2,28M3 C-D</v>
          </cell>
          <cell r="F1852" t="str">
            <v>h</v>
          </cell>
        </row>
        <row r="1853">
          <cell r="B1853" t="str">
            <v>15.1.603</v>
          </cell>
          <cell r="D1853" t="str">
            <v>72.50.04.01</v>
          </cell>
          <cell r="E1853" t="str">
            <v xml:space="preserve">TRAT.EST.R.1,93M3 C-A </v>
          </cell>
          <cell r="F1853" t="str">
            <v>h</v>
          </cell>
        </row>
        <row r="1854">
          <cell r="B1854" t="str">
            <v>15.1.604</v>
          </cell>
          <cell r="D1854" t="str">
            <v xml:space="preserve">72.50.04.02 </v>
          </cell>
          <cell r="E1854" t="str">
            <v xml:space="preserve">TRAT.EST.R.1,93M3 C-B </v>
          </cell>
          <cell r="F1854" t="str">
            <v>h</v>
          </cell>
        </row>
        <row r="1855">
          <cell r="B1855" t="str">
            <v>15.1.605</v>
          </cell>
          <cell r="D1855" t="str">
            <v>72.50.04.03</v>
          </cell>
          <cell r="E1855" t="str">
            <v xml:space="preserve">TRAT.EST.R.1,93M3 C-C </v>
          </cell>
          <cell r="F1855" t="str">
            <v>h</v>
          </cell>
        </row>
        <row r="1856">
          <cell r="B1856" t="str">
            <v>15.1.606</v>
          </cell>
          <cell r="D1856" t="str">
            <v>72.50.04.04</v>
          </cell>
          <cell r="E1856" t="str">
            <v xml:space="preserve">TRAT.EST.R.1,93M3 C-D </v>
          </cell>
          <cell r="F1856" t="str">
            <v>h</v>
          </cell>
        </row>
        <row r="1857">
          <cell r="B1857" t="str">
            <v>15.1.607</v>
          </cell>
          <cell r="D1857" t="str">
            <v>72.50.05.01</v>
          </cell>
          <cell r="E1857" t="str">
            <v xml:space="preserve">TRAT.EST.R.2,28M3 C-A </v>
          </cell>
          <cell r="F1857" t="str">
            <v>h</v>
          </cell>
        </row>
        <row r="1858">
          <cell r="B1858" t="str">
            <v>15.1.608</v>
          </cell>
          <cell r="D1858" t="str">
            <v>72.50.05.02</v>
          </cell>
          <cell r="E1858" t="str">
            <v>TRAT.EST.R..2,28M3 C-B</v>
          </cell>
          <cell r="F1858" t="str">
            <v>h</v>
          </cell>
        </row>
        <row r="1859">
          <cell r="B1859" t="str">
            <v>15.1.609</v>
          </cell>
          <cell r="D1859" t="str">
            <v>72.50.05.03</v>
          </cell>
          <cell r="E1859" t="str">
            <v xml:space="preserve">TRAT.EST.R.2,28M3 C-C </v>
          </cell>
          <cell r="F1859" t="str">
            <v>h</v>
          </cell>
        </row>
        <row r="1860">
          <cell r="B1860" t="str">
            <v>15.1.610</v>
          </cell>
          <cell r="D1860" t="str">
            <v>72.50.05.04</v>
          </cell>
          <cell r="E1860" t="str">
            <v xml:space="preserve">TRAT.EST.R.2,28M3 C-D </v>
          </cell>
          <cell r="F1860" t="str">
            <v>h</v>
          </cell>
        </row>
        <row r="1861">
          <cell r="B1861" t="str">
            <v>15.1.611</v>
          </cell>
          <cell r="D1861" t="str">
            <v>72.50.06.01</v>
          </cell>
          <cell r="E1861" t="str">
            <v>TRAT.EST.R.3,18M3 C-A</v>
          </cell>
          <cell r="F1861" t="str">
            <v>h</v>
          </cell>
        </row>
        <row r="1862">
          <cell r="B1862" t="str">
            <v>15.1.612</v>
          </cell>
          <cell r="D1862" t="str">
            <v>72.50.06.02</v>
          </cell>
          <cell r="E1862" t="str">
            <v>TRAT.EST.R.3,18M3 C-B</v>
          </cell>
          <cell r="F1862" t="str">
            <v>h</v>
          </cell>
        </row>
        <row r="1863">
          <cell r="B1863" t="str">
            <v>15.1.613</v>
          </cell>
          <cell r="D1863" t="str">
            <v>72.50.06.03</v>
          </cell>
          <cell r="E1863" t="str">
            <v>TRAT.EST.R.3,18M3 C-C</v>
          </cell>
          <cell r="F1863" t="str">
            <v>h</v>
          </cell>
        </row>
        <row r="1864">
          <cell r="B1864" t="str">
            <v>15.1.614</v>
          </cell>
          <cell r="D1864" t="str">
            <v xml:space="preserve">72.50.06.04 </v>
          </cell>
          <cell r="E1864" t="str">
            <v xml:space="preserve">TRAT.EST.R.3,18M3 C-D </v>
          </cell>
          <cell r="F1864" t="str">
            <v>h</v>
          </cell>
        </row>
        <row r="1865">
          <cell r="B1865" t="str">
            <v>15.1.615</v>
          </cell>
          <cell r="D1865" t="str">
            <v xml:space="preserve">72.52.01.01 </v>
          </cell>
          <cell r="E1865" t="str">
            <v>US.CONC.200M3/H C-A</v>
          </cell>
          <cell r="F1865" t="str">
            <v>h</v>
          </cell>
        </row>
        <row r="1866">
          <cell r="B1866" t="str">
            <v>15.1.616</v>
          </cell>
          <cell r="D1866" t="str">
            <v>72.52.01.02</v>
          </cell>
          <cell r="E1866" t="str">
            <v>US.CONC.200M3/H C-B</v>
          </cell>
          <cell r="F1866" t="str">
            <v>h</v>
          </cell>
        </row>
        <row r="1867">
          <cell r="B1867" t="str">
            <v>15.1.617</v>
          </cell>
          <cell r="D1867" t="str">
            <v xml:space="preserve">72.52.01.03 </v>
          </cell>
          <cell r="E1867" t="str">
            <v>US.CONC.200M3/H C-C</v>
          </cell>
          <cell r="F1867" t="str">
            <v>h</v>
          </cell>
        </row>
        <row r="1868">
          <cell r="B1868" t="str">
            <v>15.1.618</v>
          </cell>
          <cell r="D1868" t="str">
            <v>72.52.01.04</v>
          </cell>
          <cell r="E1868" t="str">
            <v>US.CONC.200M3/H C-D</v>
          </cell>
          <cell r="F1868" t="str">
            <v>h</v>
          </cell>
        </row>
        <row r="1869">
          <cell r="B1869" t="str">
            <v>15.1.619</v>
          </cell>
          <cell r="D1869" t="str">
            <v>72.52.02.01</v>
          </cell>
          <cell r="E1869" t="str">
            <v>US.CONC.40M3/H C-A</v>
          </cell>
          <cell r="F1869" t="str">
            <v>h</v>
          </cell>
        </row>
        <row r="1870">
          <cell r="B1870" t="str">
            <v>15.1.620</v>
          </cell>
          <cell r="D1870" t="str">
            <v>72.52.02.02</v>
          </cell>
          <cell r="E1870" t="str">
            <v>US.CONC.40M3/H C-B</v>
          </cell>
          <cell r="F1870" t="str">
            <v>h</v>
          </cell>
        </row>
        <row r="1871">
          <cell r="B1871" t="str">
            <v>15.1.621</v>
          </cell>
          <cell r="D1871" t="str">
            <v>72.52.02.03</v>
          </cell>
          <cell r="E1871" t="str">
            <v>US.CONC.40M3/H C-C</v>
          </cell>
          <cell r="F1871" t="str">
            <v>h</v>
          </cell>
        </row>
        <row r="1872">
          <cell r="B1872" t="str">
            <v>15.1.622</v>
          </cell>
          <cell r="D1872" t="str">
            <v>72.52.02.04</v>
          </cell>
          <cell r="E1872" t="str">
            <v>US.CONC.40M3/H C-D</v>
          </cell>
          <cell r="F1872" t="str">
            <v>h</v>
          </cell>
        </row>
        <row r="1873">
          <cell r="B1873" t="str">
            <v>15.1.623</v>
          </cell>
          <cell r="D1873" t="str">
            <v>72.52.03.01</v>
          </cell>
          <cell r="E1873" t="str">
            <v>US.GRAV.Q.80T/H C-A</v>
          </cell>
          <cell r="F1873" t="str">
            <v>h</v>
          </cell>
        </row>
        <row r="1874">
          <cell r="B1874" t="str">
            <v>15.1.624</v>
          </cell>
          <cell r="D1874" t="str">
            <v>72.52.03.02</v>
          </cell>
          <cell r="E1874" t="str">
            <v>US.GRAV.Q.80T/H C-B</v>
          </cell>
          <cell r="F1874" t="str">
            <v>h</v>
          </cell>
        </row>
        <row r="1875">
          <cell r="B1875" t="str">
            <v>15.1.625</v>
          </cell>
          <cell r="D1875" t="str">
            <v xml:space="preserve">72.52.03.03 </v>
          </cell>
          <cell r="E1875" t="str">
            <v>US.GRAV.Q.80T/H C-C</v>
          </cell>
          <cell r="F1875" t="str">
            <v>h</v>
          </cell>
        </row>
        <row r="1876">
          <cell r="B1876" t="str">
            <v>15.1.626</v>
          </cell>
          <cell r="D1876" t="str">
            <v>72.52.03.04</v>
          </cell>
          <cell r="E1876" t="str">
            <v>US.GRAV.Q.80T/H C-D</v>
          </cell>
          <cell r="F1876" t="str">
            <v>h</v>
          </cell>
        </row>
        <row r="1877">
          <cell r="B1877" t="str">
            <v>15.1.627</v>
          </cell>
          <cell r="D1877" t="str">
            <v xml:space="preserve">72.52.04.01 </v>
          </cell>
          <cell r="E1877" t="str">
            <v>US.ASF.FR.150T/H C-A</v>
          </cell>
          <cell r="F1877" t="str">
            <v>h</v>
          </cell>
        </row>
        <row r="1878">
          <cell r="B1878" t="str">
            <v>15.1.628</v>
          </cell>
          <cell r="D1878" t="str">
            <v xml:space="preserve">72.52.04.02 </v>
          </cell>
          <cell r="E1878" t="str">
            <v>US.ASF.FR.150T/H C-B</v>
          </cell>
          <cell r="F1878" t="str">
            <v>h</v>
          </cell>
        </row>
        <row r="1879">
          <cell r="B1879" t="str">
            <v>15.1.629</v>
          </cell>
          <cell r="D1879" t="str">
            <v xml:space="preserve">72.52.04.03 </v>
          </cell>
          <cell r="E1879" t="str">
            <v>US.ASF.FR.150T/H C-C</v>
          </cell>
          <cell r="F1879" t="str">
            <v>h</v>
          </cell>
        </row>
        <row r="1880">
          <cell r="B1880" t="str">
            <v>15.1.630</v>
          </cell>
          <cell r="D1880" t="str">
            <v>72.52.04.04</v>
          </cell>
          <cell r="E1880" t="str">
            <v>US.ASF.FR.150T/H C-D</v>
          </cell>
          <cell r="F1880" t="str">
            <v>h</v>
          </cell>
        </row>
        <row r="1881">
          <cell r="B1881" t="str">
            <v>15.1.631</v>
          </cell>
          <cell r="D1881" t="str">
            <v xml:space="preserve">72.52.05.01 </v>
          </cell>
          <cell r="E1881" t="str">
            <v xml:space="preserve">US.SOLOS 400T/H C-A </v>
          </cell>
          <cell r="F1881" t="str">
            <v>h</v>
          </cell>
        </row>
        <row r="1882">
          <cell r="B1882" t="str">
            <v>15.1.632</v>
          </cell>
          <cell r="D1882" t="str">
            <v xml:space="preserve">72.52.05.02 </v>
          </cell>
          <cell r="E1882" t="str">
            <v>US.SOLOS 400T/H C-B</v>
          </cell>
          <cell r="F1882" t="str">
            <v>h</v>
          </cell>
        </row>
        <row r="1883">
          <cell r="B1883" t="str">
            <v>15.1.633</v>
          </cell>
          <cell r="D1883" t="str">
            <v>72.52.05.03</v>
          </cell>
          <cell r="E1883" t="str">
            <v xml:space="preserve">US.SOLOS 400T/H C-C </v>
          </cell>
          <cell r="F1883" t="str">
            <v>h</v>
          </cell>
        </row>
        <row r="1884">
          <cell r="B1884" t="str">
            <v>15.1.634</v>
          </cell>
          <cell r="D1884" t="str">
            <v xml:space="preserve">72.52.05.04 </v>
          </cell>
          <cell r="E1884" t="str">
            <v>US.SOLOS 400T/H C-D</v>
          </cell>
          <cell r="F1884" t="str">
            <v>h</v>
          </cell>
        </row>
        <row r="1885">
          <cell r="B1885" t="str">
            <v>15.1.635</v>
          </cell>
          <cell r="D1885" t="str">
            <v xml:space="preserve">72.53.01.01 </v>
          </cell>
          <cell r="E1885" t="str">
            <v>VIBR.IMER.ELETR.C-A</v>
          </cell>
          <cell r="F1885" t="str">
            <v>h</v>
          </cell>
        </row>
        <row r="1886">
          <cell r="B1886" t="str">
            <v>15.1.636</v>
          </cell>
          <cell r="D1886" t="str">
            <v xml:space="preserve">72.53.01.02 </v>
          </cell>
          <cell r="E1886" t="str">
            <v>VIBR.IMER.ELETR.C-B</v>
          </cell>
          <cell r="F1886" t="str">
            <v>h</v>
          </cell>
        </row>
        <row r="1887">
          <cell r="B1887" t="str">
            <v>15.1.637</v>
          </cell>
          <cell r="D1887" t="str">
            <v>72.53.01.03</v>
          </cell>
          <cell r="E1887" t="str">
            <v>VIBR.IMER.ELETR.C-C</v>
          </cell>
          <cell r="F1887" t="str">
            <v>h</v>
          </cell>
        </row>
        <row r="1888">
          <cell r="B1888" t="str">
            <v>15.1.638</v>
          </cell>
          <cell r="D1888" t="str">
            <v xml:space="preserve">72.53.01.04 </v>
          </cell>
          <cell r="E1888" t="str">
            <v>VIBR.IMER.ELETR.C-D</v>
          </cell>
          <cell r="F1888" t="str">
            <v>h</v>
          </cell>
        </row>
        <row r="1889">
          <cell r="B1889" t="str">
            <v>15.1.639</v>
          </cell>
          <cell r="D1889" t="str">
            <v xml:space="preserve">72.53.02.01 </v>
          </cell>
          <cell r="E1889" t="str">
            <v>VIBR.IMER.GAS. C-A</v>
          </cell>
          <cell r="F1889" t="str">
            <v>h</v>
          </cell>
        </row>
        <row r="1890">
          <cell r="B1890" t="str">
            <v>15.1.640</v>
          </cell>
          <cell r="D1890" t="str">
            <v>72.53.02.02</v>
          </cell>
          <cell r="E1890" t="str">
            <v>VIBR.IMER.GAS. C-B</v>
          </cell>
          <cell r="F1890" t="str">
            <v>h</v>
          </cell>
        </row>
        <row r="1891">
          <cell r="B1891" t="str">
            <v>15.1.641</v>
          </cell>
          <cell r="D1891" t="str">
            <v xml:space="preserve">72.53.02.03 </v>
          </cell>
          <cell r="E1891" t="str">
            <v xml:space="preserve">VIBR.IMER.GAS. C-C </v>
          </cell>
          <cell r="F1891" t="str">
            <v>h</v>
          </cell>
        </row>
        <row r="1892">
          <cell r="B1892" t="str">
            <v>15.1.642</v>
          </cell>
          <cell r="D1892" t="str">
            <v xml:space="preserve">72.53.02.04 </v>
          </cell>
          <cell r="E1892" t="str">
            <v>VIBR.IMER.GAS. C-D</v>
          </cell>
          <cell r="F1892" t="str">
            <v>h</v>
          </cell>
        </row>
        <row r="1893">
          <cell r="B1893" t="str">
            <v>15.1.643</v>
          </cell>
          <cell r="D1893" t="str">
            <v>72.54.01.01</v>
          </cell>
          <cell r="E1893" t="str">
            <v>VIB.AC.AS.400T/H C-A</v>
          </cell>
          <cell r="F1893" t="str">
            <v>h</v>
          </cell>
        </row>
        <row r="1894">
          <cell r="B1894" t="str">
            <v>15.1.644</v>
          </cell>
          <cell r="D1894" t="str">
            <v>72.54.01.02</v>
          </cell>
          <cell r="E1894" t="str">
            <v>VIB.AC.AS.400T/H C-B</v>
          </cell>
          <cell r="F1894" t="str">
            <v>h</v>
          </cell>
        </row>
        <row r="1895">
          <cell r="B1895" t="str">
            <v>15.1.645</v>
          </cell>
          <cell r="D1895" t="str">
            <v xml:space="preserve">72.54.01.03 </v>
          </cell>
          <cell r="E1895" t="str">
            <v>VIB.AC.AS.400T/H C-C</v>
          </cell>
          <cell r="F1895" t="str">
            <v>h</v>
          </cell>
        </row>
        <row r="1896">
          <cell r="B1896" t="str">
            <v>15.1.646</v>
          </cell>
          <cell r="D1896" t="str">
            <v>72.54.01.04</v>
          </cell>
          <cell r="E1896" t="str">
            <v>VIB.AC.AS.400T/H C-D</v>
          </cell>
          <cell r="F1896" t="str">
            <v>h</v>
          </cell>
        </row>
        <row r="1897">
          <cell r="B1897" t="str">
            <v>15.1.647</v>
          </cell>
          <cell r="D1897" t="str">
            <v>72.54.02.01</v>
          </cell>
          <cell r="E1897" t="str">
            <v>VIB.AC.AS.2838T/H C-A</v>
          </cell>
          <cell r="F1897" t="str">
            <v>h</v>
          </cell>
        </row>
        <row r="1898">
          <cell r="B1898" t="str">
            <v>15.1.648</v>
          </cell>
          <cell r="D1898" t="str">
            <v>72.54.02.02</v>
          </cell>
          <cell r="E1898" t="str">
            <v>VIB.AC.AS.2838T/H C-B</v>
          </cell>
          <cell r="F1898" t="str">
            <v>h</v>
          </cell>
        </row>
        <row r="1899">
          <cell r="B1899" t="str">
            <v>15.1.649</v>
          </cell>
          <cell r="D1899" t="str">
            <v xml:space="preserve">72.54.02.03 </v>
          </cell>
          <cell r="E1899" t="str">
            <v>VIB.AC.AS.2838T/H C-C</v>
          </cell>
          <cell r="F1899" t="str">
            <v>h</v>
          </cell>
        </row>
        <row r="1900">
          <cell r="B1900" t="str">
            <v>15.1.650</v>
          </cell>
          <cell r="D1900" t="str">
            <v xml:space="preserve">72.54.02.04 </v>
          </cell>
          <cell r="E1900" t="str">
            <v>VIB.AC.AS.2838T/H C-D</v>
          </cell>
          <cell r="F1900" t="str">
            <v>h</v>
          </cell>
        </row>
        <row r="1901">
          <cell r="B1901" t="str">
            <v>15.1.651</v>
          </cell>
          <cell r="D1901" t="str">
            <v xml:space="preserve">72.54.03.01 </v>
          </cell>
          <cell r="E1901" t="str">
            <v>VIB.AC.AS.500T/H C-A</v>
          </cell>
          <cell r="F1901" t="str">
            <v>h</v>
          </cell>
        </row>
        <row r="1902">
          <cell r="B1902" t="str">
            <v>15.1.652</v>
          </cell>
          <cell r="D1902" t="str">
            <v>72.54.03.02</v>
          </cell>
          <cell r="E1902" t="str">
            <v xml:space="preserve">VIB.AC.AS.500T/H C-B </v>
          </cell>
          <cell r="F1902" t="str">
            <v>h</v>
          </cell>
        </row>
        <row r="1903">
          <cell r="B1903" t="str">
            <v>15.1.653</v>
          </cell>
          <cell r="D1903" t="str">
            <v>72.54.03.03</v>
          </cell>
          <cell r="E1903" t="str">
            <v xml:space="preserve">VIB.AC.AS.500T/H C-C </v>
          </cell>
          <cell r="F1903" t="str">
            <v>h</v>
          </cell>
        </row>
        <row r="1904">
          <cell r="B1904" t="str">
            <v>15.1.654</v>
          </cell>
          <cell r="D1904" t="str">
            <v>72.54.03.04</v>
          </cell>
          <cell r="E1904" t="str">
            <v xml:space="preserve">VIB.AC.AS.500T/H C-D </v>
          </cell>
          <cell r="F1904" t="str">
            <v>h</v>
          </cell>
        </row>
        <row r="1905">
          <cell r="B1905" t="str">
            <v>15.1.655</v>
          </cell>
          <cell r="D1905" t="str">
            <v>72.54.04.01</v>
          </cell>
          <cell r="E1905" t="str">
            <v xml:space="preserve">VIB.AC.AS.14,7T/H C-A </v>
          </cell>
          <cell r="F1905" t="str">
            <v>h</v>
          </cell>
        </row>
        <row r="1906">
          <cell r="B1906" t="str">
            <v>15.1.656</v>
          </cell>
          <cell r="D1906" t="str">
            <v>72.54.04.02</v>
          </cell>
          <cell r="E1906" t="str">
            <v xml:space="preserve">VIB.AC.AS.14,7T/H C-B </v>
          </cell>
          <cell r="F1906" t="str">
            <v>h</v>
          </cell>
        </row>
        <row r="1907">
          <cell r="B1907" t="str">
            <v>15.1.657</v>
          </cell>
          <cell r="D1907" t="str">
            <v>72.54.04.03</v>
          </cell>
          <cell r="E1907" t="str">
            <v>VIB.AC.AS.14,7T/H C-C</v>
          </cell>
          <cell r="F1907" t="str">
            <v>h</v>
          </cell>
        </row>
        <row r="1908">
          <cell r="B1908" t="str">
            <v>15.1.658</v>
          </cell>
          <cell r="D1908" t="str">
            <v>72.54.04.04</v>
          </cell>
          <cell r="E1908" t="str">
            <v>VIB.AC.AS.14,7T/H C-D</v>
          </cell>
          <cell r="F1908" t="str">
            <v>h</v>
          </cell>
        </row>
        <row r="1909">
          <cell r="B1909" t="str">
            <v>15.1.659</v>
          </cell>
          <cell r="D1909" t="str">
            <v>72.55.01.01</v>
          </cell>
          <cell r="E1909" t="str">
            <v>V.AC.CONC.200M3/H C-A</v>
          </cell>
          <cell r="F1909" t="str">
            <v>h</v>
          </cell>
        </row>
        <row r="1910">
          <cell r="B1910" t="str">
            <v>15.1.660</v>
          </cell>
          <cell r="D1910" t="str">
            <v>72.55.01.02</v>
          </cell>
          <cell r="E1910" t="str">
            <v>V.AC.CONC.200M3/H C-B</v>
          </cell>
          <cell r="F1910" t="str">
            <v>h</v>
          </cell>
        </row>
        <row r="1911">
          <cell r="B1911" t="str">
            <v>15.1.661</v>
          </cell>
          <cell r="D1911" t="str">
            <v>72.55.01.03</v>
          </cell>
          <cell r="E1911" t="str">
            <v xml:space="preserve">V.AC.CONC.200M3/H C-C </v>
          </cell>
          <cell r="F1911" t="str">
            <v>h</v>
          </cell>
        </row>
        <row r="1912">
          <cell r="B1912" t="str">
            <v>15.1.662</v>
          </cell>
          <cell r="D1912" t="str">
            <v>72.55.01.04</v>
          </cell>
          <cell r="E1912" t="str">
            <v xml:space="preserve">V.AC.CONC.200M3/H C-D </v>
          </cell>
          <cell r="F1912" t="str">
            <v>h</v>
          </cell>
        </row>
        <row r="1913">
          <cell r="B1913" t="str">
            <v>15.1.663</v>
          </cell>
          <cell r="D1913" t="str">
            <v>72.56.01.01</v>
          </cell>
          <cell r="E1913" t="str">
            <v xml:space="preserve">SERRA PAV.8HP C-A </v>
          </cell>
          <cell r="F1913" t="str">
            <v>h</v>
          </cell>
        </row>
        <row r="1914">
          <cell r="B1914" t="str">
            <v>15.1.664</v>
          </cell>
          <cell r="D1914" t="str">
            <v>72.56.01.02</v>
          </cell>
          <cell r="E1914" t="str">
            <v>SERRA PAV.8HP C-B</v>
          </cell>
          <cell r="F1914" t="str">
            <v>h</v>
          </cell>
        </row>
        <row r="1915">
          <cell r="B1915" t="str">
            <v>15.1.665</v>
          </cell>
          <cell r="D1915" t="str">
            <v>72.56.01.03</v>
          </cell>
          <cell r="E1915" t="str">
            <v>SERRA PAV.8HP C-C</v>
          </cell>
          <cell r="F1915" t="str">
            <v>h</v>
          </cell>
        </row>
        <row r="1916">
          <cell r="B1916" t="str">
            <v>15.1.666</v>
          </cell>
          <cell r="D1916" t="str">
            <v>72.56.01.04</v>
          </cell>
          <cell r="E1916" t="str">
            <v xml:space="preserve">SERRA PAV.8HP C-D </v>
          </cell>
          <cell r="F1916" t="str">
            <v>h</v>
          </cell>
        </row>
        <row r="1917">
          <cell r="B1917" t="str">
            <v>15.1.667</v>
          </cell>
          <cell r="D1917" t="str">
            <v>72.56.03.01</v>
          </cell>
          <cell r="E1917" t="str">
            <v xml:space="preserve">SERRA PAV.9HP C-A </v>
          </cell>
          <cell r="F1917" t="str">
            <v>h</v>
          </cell>
        </row>
        <row r="1918">
          <cell r="B1918" t="str">
            <v>15.1.668</v>
          </cell>
          <cell r="D1918" t="str">
            <v>72.56.03.02</v>
          </cell>
          <cell r="E1918" t="str">
            <v>SERRA PAV.9HP C-B</v>
          </cell>
          <cell r="F1918" t="str">
            <v>h</v>
          </cell>
        </row>
        <row r="1919">
          <cell r="B1919" t="str">
            <v>15.1.669</v>
          </cell>
          <cell r="D1919" t="str">
            <v>72.56.03.03</v>
          </cell>
          <cell r="E1919" t="str">
            <v>SERRA PAV.9HP C-C</v>
          </cell>
          <cell r="F1919" t="str">
            <v>h</v>
          </cell>
        </row>
        <row r="1920">
          <cell r="B1920" t="str">
            <v>15.1.670</v>
          </cell>
          <cell r="D1920" t="str">
            <v>72.56.03.04</v>
          </cell>
          <cell r="E1920" t="str">
            <v xml:space="preserve">SERRA PAV.9HP C-D </v>
          </cell>
          <cell r="F1920" t="str">
            <v>h</v>
          </cell>
        </row>
        <row r="1921">
          <cell r="B1921" t="str">
            <v>15.1.671</v>
          </cell>
          <cell r="D1921" t="str">
            <v>72.57.01.01</v>
          </cell>
          <cell r="E1921" t="str">
            <v>SELADORA A FRIO C-A</v>
          </cell>
          <cell r="F1921" t="str">
            <v>h</v>
          </cell>
        </row>
        <row r="1922">
          <cell r="B1922" t="str">
            <v>15.1.672</v>
          </cell>
          <cell r="D1922" t="str">
            <v>72.57.01.02</v>
          </cell>
          <cell r="E1922" t="str">
            <v>SELADORA A FRIO C-B</v>
          </cell>
          <cell r="F1922" t="str">
            <v>h</v>
          </cell>
        </row>
        <row r="1923">
          <cell r="B1923" t="str">
            <v>15.1.673</v>
          </cell>
          <cell r="D1923" t="str">
            <v>72.57.01.03</v>
          </cell>
          <cell r="E1923" t="str">
            <v>SELADORA A FRIO C-C</v>
          </cell>
          <cell r="F1923" t="str">
            <v>h</v>
          </cell>
        </row>
        <row r="1924">
          <cell r="B1924" t="str">
            <v>15.1.674</v>
          </cell>
          <cell r="D1924" t="str">
            <v>72.57.01.04</v>
          </cell>
          <cell r="E1924" t="str">
            <v>SELADORA A FRIO C-D</v>
          </cell>
          <cell r="F1924" t="str">
            <v>h</v>
          </cell>
        </row>
        <row r="1925">
          <cell r="B1925" t="str">
            <v>15.1.675</v>
          </cell>
          <cell r="D1925" t="str">
            <v>72.58.01.01</v>
          </cell>
          <cell r="E1925" t="str">
            <v>UNID.APLIC.EXTR. C-A</v>
          </cell>
          <cell r="F1925" t="str">
            <v>h</v>
          </cell>
        </row>
        <row r="1926">
          <cell r="B1926" t="str">
            <v>15.1.676</v>
          </cell>
          <cell r="D1926" t="str">
            <v>72.58.01.02</v>
          </cell>
          <cell r="E1926" t="str">
            <v>UNID.APLIC.EXTR. C-B</v>
          </cell>
          <cell r="F1926" t="str">
            <v>h</v>
          </cell>
        </row>
        <row r="1927">
          <cell r="B1927" t="str">
            <v>15.1.677</v>
          </cell>
          <cell r="D1927" t="str">
            <v>72.58.01.03</v>
          </cell>
          <cell r="E1927" t="str">
            <v>UNID.APLIC.EXTR. C-C</v>
          </cell>
          <cell r="F1927" t="str">
            <v>h</v>
          </cell>
        </row>
        <row r="1928">
          <cell r="B1928" t="str">
            <v>15.1.678</v>
          </cell>
          <cell r="D1928" t="str">
            <v>72.58.01.04</v>
          </cell>
          <cell r="E1928" t="str">
            <v>UNID.APLIC.EXTR. C-D</v>
          </cell>
          <cell r="F1928" t="str">
            <v>h</v>
          </cell>
        </row>
        <row r="1929">
          <cell r="B1929" t="str">
            <v>15.1.679</v>
          </cell>
          <cell r="D1929" t="str">
            <v>72.58.02.01</v>
          </cell>
          <cell r="E1929" t="str">
            <v xml:space="preserve">UNI.APLI.TINT.EL.C-A </v>
          </cell>
          <cell r="F1929" t="str">
            <v>h</v>
          </cell>
        </row>
        <row r="1930">
          <cell r="B1930" t="str">
            <v>15.1.680</v>
          </cell>
          <cell r="D1930" t="str">
            <v>72.58.02.02</v>
          </cell>
          <cell r="E1930" t="str">
            <v>UNI.APLI.TINT.EL.C-B</v>
          </cell>
          <cell r="F1930" t="str">
            <v>h</v>
          </cell>
        </row>
        <row r="1931">
          <cell r="B1931" t="str">
            <v>15.1.681</v>
          </cell>
          <cell r="D1931" t="str">
            <v>72.58.02.03</v>
          </cell>
          <cell r="E1931" t="str">
            <v xml:space="preserve">UNI.APLI.TINT.EL.C-C </v>
          </cell>
          <cell r="F1931" t="str">
            <v>h</v>
          </cell>
        </row>
        <row r="1932">
          <cell r="B1932" t="str">
            <v>15.1.682</v>
          </cell>
          <cell r="D1932" t="str">
            <v>72.58.02.04</v>
          </cell>
          <cell r="E1932" t="str">
            <v>UNI.APLI.TINT.EL.C-D</v>
          </cell>
          <cell r="F1932" t="str">
            <v>h</v>
          </cell>
        </row>
        <row r="1933">
          <cell r="B1933" t="str">
            <v>15.1.683</v>
          </cell>
          <cell r="D1933" t="str">
            <v>72.58.03.01</v>
          </cell>
          <cell r="E1933" t="str">
            <v>UNIDADE FUSORA C-A</v>
          </cell>
          <cell r="F1933" t="str">
            <v>h</v>
          </cell>
        </row>
        <row r="1934">
          <cell r="B1934" t="str">
            <v>15.1.684</v>
          </cell>
          <cell r="D1934" t="str">
            <v>72.58.03.02</v>
          </cell>
          <cell r="E1934" t="str">
            <v xml:space="preserve">UNIDADE FUSORA C-B </v>
          </cell>
          <cell r="F1934" t="str">
            <v>h</v>
          </cell>
        </row>
        <row r="1935">
          <cell r="B1935" t="str">
            <v>15.1.685</v>
          </cell>
          <cell r="D1935" t="str">
            <v>72.58.03.03</v>
          </cell>
          <cell r="E1935" t="str">
            <v>UNIDADE FUSORA C-C</v>
          </cell>
          <cell r="F1935" t="str">
            <v>h</v>
          </cell>
        </row>
        <row r="1936">
          <cell r="B1936" t="str">
            <v>15.1.686</v>
          </cell>
          <cell r="D1936" t="str">
            <v>72.58.03.04</v>
          </cell>
          <cell r="E1936" t="str">
            <v xml:space="preserve">UNIDADE FUSORA C-D </v>
          </cell>
          <cell r="F1936" t="str">
            <v>h</v>
          </cell>
        </row>
        <row r="1937">
          <cell r="B1937" t="str">
            <v>15.1.687</v>
          </cell>
          <cell r="D1937" t="str">
            <v>72.58.04.01</v>
          </cell>
          <cell r="E1937" t="str">
            <v>UN.APL.HOT-SPRAY C-A</v>
          </cell>
          <cell r="F1937" t="str">
            <v>h</v>
          </cell>
        </row>
        <row r="1938">
          <cell r="B1938" t="str">
            <v>15.1.688</v>
          </cell>
          <cell r="D1938" t="str">
            <v>72.58.04.02</v>
          </cell>
          <cell r="E1938" t="str">
            <v xml:space="preserve">UN.APL.HOT-SPRAY C-B </v>
          </cell>
          <cell r="F1938" t="str">
            <v>h</v>
          </cell>
        </row>
        <row r="1939">
          <cell r="B1939" t="str">
            <v>15.1.689</v>
          </cell>
          <cell r="D1939" t="str">
            <v>72.58.04.03</v>
          </cell>
          <cell r="E1939" t="str">
            <v>UN.APL.HOT-SPRAY C-C</v>
          </cell>
          <cell r="F1939" t="str">
            <v>h</v>
          </cell>
        </row>
        <row r="1940">
          <cell r="B1940" t="str">
            <v>15.1.690</v>
          </cell>
          <cell r="D1940" t="str">
            <v>72.58.04.04</v>
          </cell>
          <cell r="E1940" t="str">
            <v>UN.APL.HOT-SPRAY C-D</v>
          </cell>
          <cell r="F1940" t="str">
            <v>h</v>
          </cell>
        </row>
        <row r="1941">
          <cell r="B1941" t="str">
            <v>15.1.691</v>
          </cell>
          <cell r="D1941" t="str">
            <v>72.58.05.01</v>
          </cell>
          <cell r="E1941" t="str">
            <v>UN.APL.HOFFMAN C-A</v>
          </cell>
          <cell r="F1941" t="str">
            <v>h</v>
          </cell>
        </row>
        <row r="1942">
          <cell r="B1942" t="str">
            <v>15.1.692</v>
          </cell>
          <cell r="D1942" t="str">
            <v>72.58.05.02</v>
          </cell>
          <cell r="E1942" t="str">
            <v>UN.APL.HOFFMAN C-B</v>
          </cell>
          <cell r="F1942" t="str">
            <v>h</v>
          </cell>
        </row>
        <row r="1943">
          <cell r="B1943" t="str">
            <v>15.1.693</v>
          </cell>
          <cell r="D1943" t="str">
            <v>72.58.05.03</v>
          </cell>
          <cell r="E1943" t="str">
            <v>UN.APL.HOFFMAN C-C</v>
          </cell>
          <cell r="F1943" t="str">
            <v>h</v>
          </cell>
        </row>
        <row r="1944">
          <cell r="B1944" t="str">
            <v>15.1.694</v>
          </cell>
          <cell r="D1944" t="str">
            <v>72.58.05.04</v>
          </cell>
          <cell r="E1944" t="str">
            <v>UN.APL.HOFFMAN C-D</v>
          </cell>
          <cell r="F1944" t="str">
            <v>h</v>
          </cell>
        </row>
        <row r="1945">
          <cell r="B1945" t="str">
            <v>15.1.695</v>
          </cell>
          <cell r="D1945" t="str">
            <v>72.59.01.01</v>
          </cell>
          <cell r="E1945" t="str">
            <v>SILO EST.CIM.30T C-A</v>
          </cell>
          <cell r="F1945" t="str">
            <v>h</v>
          </cell>
        </row>
        <row r="1946">
          <cell r="B1946" t="str">
            <v>15.1.696</v>
          </cell>
          <cell r="D1946" t="str">
            <v>72.59.01.02</v>
          </cell>
          <cell r="E1946" t="str">
            <v>SILO EST.CIM.30T C-B</v>
          </cell>
          <cell r="F1946" t="str">
            <v>h</v>
          </cell>
        </row>
        <row r="1947">
          <cell r="B1947" t="str">
            <v>15.1.697</v>
          </cell>
          <cell r="D1947" t="str">
            <v>72.59.01.03</v>
          </cell>
          <cell r="E1947" t="str">
            <v>SILO EST.CIM.30T C-C</v>
          </cell>
          <cell r="F1947" t="str">
            <v>h</v>
          </cell>
        </row>
        <row r="1948">
          <cell r="B1948" t="str">
            <v>15.1.698</v>
          </cell>
          <cell r="D1948" t="str">
            <v>72.59.01.04</v>
          </cell>
          <cell r="E1948" t="str">
            <v>SILO EST.CIM.30T C-D</v>
          </cell>
          <cell r="F1948" t="str">
            <v>h</v>
          </cell>
        </row>
        <row r="1949">
          <cell r="B1949" t="str">
            <v>15.1.699</v>
          </cell>
          <cell r="D1949" t="str">
            <v>72.59.02.01</v>
          </cell>
          <cell r="E1949" t="str">
            <v>SILO EST.ASF.35T C-A</v>
          </cell>
          <cell r="F1949" t="str">
            <v>h</v>
          </cell>
        </row>
        <row r="1950">
          <cell r="B1950" t="str">
            <v>15.1.700</v>
          </cell>
          <cell r="D1950" t="str">
            <v>72.59.02.02</v>
          </cell>
          <cell r="E1950" t="str">
            <v xml:space="preserve">SILO EST.ASF.35T C-B </v>
          </cell>
          <cell r="F1950" t="str">
            <v>h</v>
          </cell>
        </row>
        <row r="1951">
          <cell r="B1951" t="str">
            <v>15.1.701</v>
          </cell>
          <cell r="D1951" t="str">
            <v>72.59.02.03</v>
          </cell>
          <cell r="E1951" t="str">
            <v xml:space="preserve">SILO EST.ASF.35T C-C </v>
          </cell>
          <cell r="F1951" t="str">
            <v>h</v>
          </cell>
        </row>
        <row r="1952">
          <cell r="B1952" t="str">
            <v>15.1.702</v>
          </cell>
          <cell r="D1952" t="str">
            <v>72.59.02.04</v>
          </cell>
          <cell r="E1952" t="str">
            <v xml:space="preserve">SILO EST.ASF.35T C-D </v>
          </cell>
          <cell r="F1952" t="str">
            <v>h</v>
          </cell>
        </row>
        <row r="1953">
          <cell r="B1953" t="str">
            <v>15.1.703</v>
          </cell>
          <cell r="D1953" t="str">
            <v>72.61.01.01</v>
          </cell>
          <cell r="E1953" t="str">
            <v xml:space="preserve">VAS.MEC.REBOC. C-A </v>
          </cell>
          <cell r="F1953" t="str">
            <v>h</v>
          </cell>
        </row>
        <row r="1954">
          <cell r="B1954" t="str">
            <v>15.1.704</v>
          </cell>
          <cell r="D1954" t="str">
            <v>72.61.01.02</v>
          </cell>
          <cell r="E1954" t="str">
            <v>VAS.MEC.REBOC. C-B</v>
          </cell>
          <cell r="F1954" t="str">
            <v>h</v>
          </cell>
        </row>
        <row r="1955">
          <cell r="B1955" t="str">
            <v>15.1.705</v>
          </cell>
          <cell r="D1955" t="str">
            <v>72.61.01.03</v>
          </cell>
          <cell r="E1955" t="str">
            <v>VAS.MEC.REBOC. C-C</v>
          </cell>
          <cell r="F1955" t="str">
            <v>h</v>
          </cell>
        </row>
        <row r="1956">
          <cell r="B1956" t="str">
            <v>15.1.706</v>
          </cell>
          <cell r="D1956" t="str">
            <v>72.61.01.04</v>
          </cell>
          <cell r="E1956" t="str">
            <v xml:space="preserve">VAS.MEC.REBOC. C-D </v>
          </cell>
          <cell r="F1956" t="str">
            <v>h</v>
          </cell>
        </row>
        <row r="1957">
          <cell r="B1957" t="str">
            <v>15.1.707</v>
          </cell>
          <cell r="D1957" t="str">
            <v>72.63.01.01</v>
          </cell>
          <cell r="E1957" t="str">
            <v xml:space="preserve">MAQUINA DE JATO C-A </v>
          </cell>
          <cell r="F1957" t="str">
            <v>h</v>
          </cell>
        </row>
        <row r="1958">
          <cell r="B1958" t="str">
            <v>15.1.708</v>
          </cell>
          <cell r="D1958" t="str">
            <v>72.63.01.02</v>
          </cell>
          <cell r="E1958" t="str">
            <v xml:space="preserve">MAQUINA DE JATO C-B </v>
          </cell>
          <cell r="F1958" t="str">
            <v>h</v>
          </cell>
        </row>
        <row r="1959">
          <cell r="B1959" t="str">
            <v>15.1.709</v>
          </cell>
          <cell r="D1959" t="str">
            <v>72.63.01.03</v>
          </cell>
          <cell r="E1959" t="str">
            <v>MAQUINA DE JATO C-C</v>
          </cell>
          <cell r="F1959" t="str">
            <v>h</v>
          </cell>
        </row>
        <row r="1960">
          <cell r="B1960" t="str">
            <v>15.1.710</v>
          </cell>
          <cell r="D1960" t="str">
            <v>72.63.01.04</v>
          </cell>
          <cell r="E1960" t="str">
            <v>MAQUINA DE JATO C-D</v>
          </cell>
          <cell r="F1960" t="str">
            <v>h</v>
          </cell>
        </row>
      </sheetData>
      <sheetData sheetId="6"/>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sheetName val="PERGUNTAS"/>
      <sheetName val="DADOS_VISITA"/>
      <sheetName val="Volume 1"/>
      <sheetName val="Volume 2"/>
      <sheetName val="Volume 3b,3c,3d"/>
      <sheetName val="ANOTAÇÕES"/>
    </sheetNames>
    <sheetDataSet>
      <sheetData sheetId="0"/>
      <sheetData sheetId="1">
        <row r="1">
          <cell r="A1">
            <v>1</v>
          </cell>
        </row>
        <row r="2">
          <cell r="A2">
            <v>3</v>
          </cell>
        </row>
        <row r="3">
          <cell r="D3" t="str">
            <v>01.00.00.00</v>
          </cell>
          <cell r="E3">
            <v>1</v>
          </cell>
          <cell r="F3">
            <v>0</v>
          </cell>
          <cell r="G3">
            <v>0</v>
          </cell>
          <cell r="H3">
            <v>0</v>
          </cell>
          <cell r="I3" t="str">
            <v>I - Dados Iniciais</v>
          </cell>
          <cell r="J3">
            <v>0</v>
          </cell>
          <cell r="N3">
            <v>0</v>
          </cell>
          <cell r="O3">
            <v>0</v>
          </cell>
          <cell r="P3">
            <v>0</v>
          </cell>
          <cell r="Q3">
            <v>0</v>
          </cell>
          <cell r="T3" t="str">
            <v>1.1</v>
          </cell>
          <cell r="X3">
            <v>1</v>
          </cell>
          <cell r="Y3" t="str">
            <v>Complementação de Serviço</v>
          </cell>
          <cell r="Z3" t="str">
            <v>Complementação</v>
          </cell>
          <cell r="AC3">
            <v>1</v>
          </cell>
          <cell r="AD3" t="str">
            <v>Pavimentação</v>
          </cell>
          <cell r="AE3" t="str">
            <v>Pavimentação</v>
          </cell>
          <cell r="AI3" t="str">
            <v>-</v>
          </cell>
          <cell r="AM3" t="str">
            <v>-</v>
          </cell>
          <cell r="AQ3" t="str">
            <v>JAN</v>
          </cell>
        </row>
        <row r="4">
          <cell r="D4" t="str">
            <v>01.00.00.01</v>
          </cell>
          <cell r="E4">
            <v>1</v>
          </cell>
          <cell r="F4">
            <v>0</v>
          </cell>
          <cell r="G4">
            <v>0</v>
          </cell>
          <cell r="H4">
            <v>1</v>
          </cell>
          <cell r="I4" t="str">
            <v>A capa e contra capa esta no padrão adotado pela contratante</v>
          </cell>
          <cell r="J4">
            <v>1</v>
          </cell>
          <cell r="K4" t="str">
            <v>Sim</v>
          </cell>
          <cell r="L4" t="str">
            <v>Não</v>
          </cell>
          <cell r="M4" t="str">
            <v>Não se Aplica</v>
          </cell>
          <cell r="N4">
            <v>2</v>
          </cell>
          <cell r="O4">
            <v>1</v>
          </cell>
          <cell r="P4">
            <v>0</v>
          </cell>
          <cell r="Q4">
            <v>0</v>
          </cell>
          <cell r="T4" t="str">
            <v>1.1</v>
          </cell>
          <cell r="X4">
            <v>2</v>
          </cell>
          <cell r="Y4" t="str">
            <v>Implantação do Trecho</v>
          </cell>
          <cell r="Z4" t="str">
            <v>Implantação</v>
          </cell>
          <cell r="AC4">
            <v>2</v>
          </cell>
          <cell r="AD4" t="str">
            <v>Terraplenagem</v>
          </cell>
          <cell r="AE4" t="str">
            <v>Terraplenagem</v>
          </cell>
          <cell r="AI4" t="str">
            <v>Classe 0</v>
          </cell>
          <cell r="AM4" t="str">
            <v>Plano</v>
          </cell>
          <cell r="AQ4" t="str">
            <v>FEV</v>
          </cell>
        </row>
        <row r="5">
          <cell r="D5" t="str">
            <v>01.00.00.02</v>
          </cell>
          <cell r="E5">
            <v>1</v>
          </cell>
          <cell r="F5">
            <v>0</v>
          </cell>
          <cell r="G5">
            <v>0</v>
          </cell>
          <cell r="H5">
            <v>2</v>
          </cell>
          <cell r="I5" t="str">
            <v>Contem o indice e esta coerente</v>
          </cell>
          <cell r="J5">
            <v>1</v>
          </cell>
          <cell r="K5" t="str">
            <v>Sim</v>
          </cell>
          <cell r="L5" t="str">
            <v>Não</v>
          </cell>
          <cell r="M5" t="str">
            <v>Não se Aplica</v>
          </cell>
          <cell r="N5">
            <v>2</v>
          </cell>
          <cell r="O5">
            <v>1</v>
          </cell>
          <cell r="P5">
            <v>0</v>
          </cell>
          <cell r="Q5">
            <v>0</v>
          </cell>
          <cell r="T5" t="str">
            <v>1.1</v>
          </cell>
          <cell r="X5">
            <v>3</v>
          </cell>
          <cell r="Y5" t="str">
            <v>Melhoramento do Trecho</v>
          </cell>
          <cell r="Z5" t="str">
            <v>Melhoramento</v>
          </cell>
          <cell r="AC5">
            <v>3</v>
          </cell>
          <cell r="AD5" t="str">
            <v>Drenagem</v>
          </cell>
          <cell r="AE5" t="str">
            <v>Drenagem</v>
          </cell>
          <cell r="AI5" t="str">
            <v>Classe I-A</v>
          </cell>
          <cell r="AM5" t="str">
            <v>Ondulado</v>
          </cell>
          <cell r="AQ5" t="str">
            <v>MAR</v>
          </cell>
        </row>
        <row r="6">
          <cell r="D6" t="str">
            <v>01.00.00.03</v>
          </cell>
          <cell r="E6">
            <v>1</v>
          </cell>
          <cell r="F6">
            <v>0</v>
          </cell>
          <cell r="G6">
            <v>0</v>
          </cell>
          <cell r="H6">
            <v>3</v>
          </cell>
          <cell r="I6" t="str">
            <v xml:space="preserve">Contem os itens de apresentação e mapas </v>
          </cell>
          <cell r="J6">
            <v>1</v>
          </cell>
          <cell r="K6" t="str">
            <v>Sim</v>
          </cell>
          <cell r="L6" t="str">
            <v>Não</v>
          </cell>
          <cell r="M6" t="str">
            <v>Não se Aplica</v>
          </cell>
          <cell r="N6">
            <v>2</v>
          </cell>
          <cell r="O6">
            <v>1</v>
          </cell>
          <cell r="P6">
            <v>0</v>
          </cell>
          <cell r="Q6">
            <v>0</v>
          </cell>
          <cell r="T6" t="str">
            <v>1.1</v>
          </cell>
          <cell r="X6">
            <v>4</v>
          </cell>
          <cell r="Y6" t="str">
            <v>Duplicação da Via</v>
          </cell>
          <cell r="Z6" t="str">
            <v>Duplicação</v>
          </cell>
          <cell r="AC6">
            <v>4</v>
          </cell>
          <cell r="AD6" t="str">
            <v>Sinalização e Segurança Viária</v>
          </cell>
          <cell r="AE6" t="str">
            <v>Sinalização e Segurança Viária</v>
          </cell>
          <cell r="AI6" t="str">
            <v>Classe I-B</v>
          </cell>
          <cell r="AM6" t="str">
            <v>Montanhoso</v>
          </cell>
          <cell r="AQ6" t="str">
            <v>ABR</v>
          </cell>
        </row>
        <row r="7">
          <cell r="D7" t="str">
            <v>01.00.00.04</v>
          </cell>
          <cell r="E7">
            <v>1</v>
          </cell>
          <cell r="F7">
            <v>0</v>
          </cell>
          <cell r="G7">
            <v>0</v>
          </cell>
          <cell r="H7">
            <v>4</v>
          </cell>
          <cell r="I7" t="str">
            <v>Apresenta a situação do trecho e soluções Propostas</v>
          </cell>
          <cell r="J7">
            <v>1</v>
          </cell>
          <cell r="K7" t="str">
            <v>Sim</v>
          </cell>
          <cell r="L7" t="str">
            <v>Não</v>
          </cell>
          <cell r="M7" t="str">
            <v>Não se Aplica</v>
          </cell>
          <cell r="N7">
            <v>2</v>
          </cell>
          <cell r="O7">
            <v>1</v>
          </cell>
          <cell r="P7">
            <v>0</v>
          </cell>
          <cell r="Q7">
            <v>0</v>
          </cell>
          <cell r="T7" t="str">
            <v>1.1</v>
          </cell>
          <cell r="X7">
            <v>5</v>
          </cell>
          <cell r="Y7" t="str">
            <v>Restauração de Pavimento</v>
          </cell>
          <cell r="Z7" t="str">
            <v>Restauração</v>
          </cell>
          <cell r="AC7">
            <v>5</v>
          </cell>
          <cell r="AD7" t="str">
            <v>OAE</v>
          </cell>
          <cell r="AE7" t="str">
            <v>OAE</v>
          </cell>
          <cell r="AI7" t="str">
            <v>Classe II</v>
          </cell>
          <cell r="AQ7" t="str">
            <v>MAI</v>
          </cell>
        </row>
        <row r="8">
          <cell r="D8" t="str">
            <v>02.00.00.00</v>
          </cell>
          <cell r="E8">
            <v>2</v>
          </cell>
          <cell r="F8">
            <v>0</v>
          </cell>
          <cell r="G8">
            <v>0</v>
          </cell>
          <cell r="H8">
            <v>0</v>
          </cell>
          <cell r="I8" t="str">
            <v>II - Estudo de Tráfego</v>
          </cell>
          <cell r="J8">
            <v>0</v>
          </cell>
          <cell r="N8">
            <v>0</v>
          </cell>
          <cell r="O8">
            <v>0</v>
          </cell>
          <cell r="P8">
            <v>0</v>
          </cell>
          <cell r="Q8">
            <v>0</v>
          </cell>
          <cell r="T8" t="str">
            <v>1.1</v>
          </cell>
          <cell r="X8">
            <v>6</v>
          </cell>
          <cell r="Y8" t="str">
            <v>Construção de OAE</v>
          </cell>
          <cell r="Z8" t="str">
            <v>Construção</v>
          </cell>
          <cell r="AC8">
            <v>6</v>
          </cell>
          <cell r="AD8" t="str">
            <v>Ambiental</v>
          </cell>
          <cell r="AE8" t="str">
            <v>Ambiental</v>
          </cell>
          <cell r="AI8" t="str">
            <v>Classe III</v>
          </cell>
          <cell r="AQ8" t="str">
            <v>JUN</v>
          </cell>
        </row>
        <row r="9">
          <cell r="D9" t="str">
            <v>02.00.00.01</v>
          </cell>
          <cell r="E9">
            <v>2</v>
          </cell>
          <cell r="F9">
            <v>0</v>
          </cell>
          <cell r="G9">
            <v>0</v>
          </cell>
          <cell r="H9">
            <v>1</v>
          </cell>
          <cell r="I9" t="str">
            <v>Foi descrito a norma usada e um breve relato</v>
          </cell>
          <cell r="J9">
            <v>1</v>
          </cell>
          <cell r="K9" t="str">
            <v>Sim</v>
          </cell>
          <cell r="L9" t="str">
            <v>Não</v>
          </cell>
          <cell r="M9" t="str">
            <v>Não se Aplica</v>
          </cell>
          <cell r="N9">
            <v>2</v>
          </cell>
          <cell r="O9">
            <v>1</v>
          </cell>
          <cell r="P9">
            <v>0</v>
          </cell>
          <cell r="Q9">
            <v>0</v>
          </cell>
          <cell r="T9" t="str">
            <v>1.1</v>
          </cell>
          <cell r="X9">
            <v>7</v>
          </cell>
          <cell r="Y9" t="str">
            <v>Alargamento de OAE</v>
          </cell>
          <cell r="Z9" t="str">
            <v>Alargamento</v>
          </cell>
          <cell r="AI9" t="str">
            <v>Classe IV-A</v>
          </cell>
          <cell r="AQ9" t="str">
            <v>JUL</v>
          </cell>
        </row>
        <row r="10">
          <cell r="D10" t="str">
            <v>02.00.00.02</v>
          </cell>
          <cell r="E10">
            <v>2</v>
          </cell>
          <cell r="F10">
            <v>0</v>
          </cell>
          <cell r="G10">
            <v>0</v>
          </cell>
          <cell r="H10">
            <v>2</v>
          </cell>
          <cell r="I10" t="str">
            <v>O local realizado a contagem representa o trafego da rodovia</v>
          </cell>
          <cell r="J10">
            <v>1</v>
          </cell>
          <cell r="K10" t="str">
            <v>Sim</v>
          </cell>
          <cell r="L10" t="str">
            <v>Não</v>
          </cell>
          <cell r="M10" t="str">
            <v>Não se Aplica</v>
          </cell>
          <cell r="N10">
            <v>2</v>
          </cell>
          <cell r="O10">
            <v>1</v>
          </cell>
          <cell r="P10">
            <v>0</v>
          </cell>
          <cell r="Q10">
            <v>0</v>
          </cell>
          <cell r="T10" t="str">
            <v>1.1</v>
          </cell>
          <cell r="X10">
            <v>8</v>
          </cell>
          <cell r="Y10" t="str">
            <v>Recuperação de OAE</v>
          </cell>
          <cell r="Z10" t="str">
            <v>Recuperação</v>
          </cell>
          <cell r="AI10" t="str">
            <v>Classe IV-B</v>
          </cell>
          <cell r="AQ10" t="str">
            <v>AGO</v>
          </cell>
        </row>
        <row r="11">
          <cell r="D11" t="str">
            <v>02.00.00.03</v>
          </cell>
          <cell r="E11">
            <v>2</v>
          </cell>
          <cell r="F11">
            <v>0</v>
          </cell>
          <cell r="G11">
            <v>0</v>
          </cell>
          <cell r="H11">
            <v>3</v>
          </cell>
          <cell r="I11" t="str">
            <v>Foi apresentado as fichas das contagens no relatorio</v>
          </cell>
          <cell r="J11">
            <v>1</v>
          </cell>
          <cell r="K11" t="str">
            <v>Sim</v>
          </cell>
          <cell r="L11" t="str">
            <v>Não</v>
          </cell>
          <cell r="M11" t="str">
            <v>Não se Aplica</v>
          </cell>
          <cell r="N11">
            <v>2</v>
          </cell>
          <cell r="O11">
            <v>1</v>
          </cell>
          <cell r="P11">
            <v>0</v>
          </cell>
          <cell r="Q11">
            <v>0</v>
          </cell>
          <cell r="T11" t="str">
            <v>1.1</v>
          </cell>
          <cell r="X11">
            <v>9</v>
          </cell>
          <cell r="Y11" t="str">
            <v>Encabeçamento de OAE</v>
          </cell>
          <cell r="Z11" t="str">
            <v>Encabeçamento</v>
          </cell>
          <cell r="AQ11" t="str">
            <v>SET</v>
          </cell>
        </row>
        <row r="12">
          <cell r="D12" t="str">
            <v>02.00.00.04</v>
          </cell>
          <cell r="E12">
            <v>2</v>
          </cell>
          <cell r="F12">
            <v>0</v>
          </cell>
          <cell r="G12">
            <v>0</v>
          </cell>
          <cell r="H12">
            <v>4</v>
          </cell>
          <cell r="I12" t="str">
            <v>O tempo de contagem atende ao requisito do projeto</v>
          </cell>
          <cell r="J12">
            <v>1</v>
          </cell>
          <cell r="K12" t="str">
            <v>Sim</v>
          </cell>
          <cell r="L12" t="str">
            <v>Não</v>
          </cell>
          <cell r="M12" t="str">
            <v>Não se Aplica</v>
          </cell>
          <cell r="N12">
            <v>2</v>
          </cell>
          <cell r="O12">
            <v>1</v>
          </cell>
          <cell r="P12">
            <v>0</v>
          </cell>
          <cell r="Q12">
            <v>0</v>
          </cell>
          <cell r="T12" t="str">
            <v>1.1</v>
          </cell>
          <cell r="X12">
            <v>10</v>
          </cell>
          <cell r="Y12" t="str">
            <v>Recuperação Ambiental</v>
          </cell>
          <cell r="Z12" t="str">
            <v>Recuperação</v>
          </cell>
          <cell r="AQ12" t="str">
            <v>OUT</v>
          </cell>
        </row>
        <row r="13">
          <cell r="D13" t="str">
            <v>02.00.00.05</v>
          </cell>
          <cell r="E13">
            <v>2</v>
          </cell>
          <cell r="F13">
            <v>0</v>
          </cell>
          <cell r="G13">
            <v>0</v>
          </cell>
          <cell r="H13">
            <v>5</v>
          </cell>
          <cell r="I13" t="str">
            <v>A ficha contagem descrimina os tipos de veiculos</v>
          </cell>
          <cell r="J13">
            <v>1</v>
          </cell>
          <cell r="K13" t="str">
            <v>Sim</v>
          </cell>
          <cell r="L13" t="str">
            <v>Não</v>
          </cell>
          <cell r="M13" t="str">
            <v>Não se Aplica</v>
          </cell>
          <cell r="N13">
            <v>2</v>
          </cell>
          <cell r="O13">
            <v>1</v>
          </cell>
          <cell r="P13">
            <v>0</v>
          </cell>
          <cell r="Q13">
            <v>0</v>
          </cell>
          <cell r="T13" t="str">
            <v>1.1</v>
          </cell>
          <cell r="X13">
            <v>11</v>
          </cell>
          <cell r="Y13" t="str">
            <v>Passivo Ambiental</v>
          </cell>
          <cell r="Z13" t="str">
            <v>Passivo</v>
          </cell>
          <cell r="AQ13" t="str">
            <v>NOV</v>
          </cell>
        </row>
        <row r="14">
          <cell r="D14" t="str">
            <v>02.00.00.06</v>
          </cell>
          <cell r="E14">
            <v>2</v>
          </cell>
          <cell r="F14">
            <v>0</v>
          </cell>
          <cell r="G14">
            <v>0</v>
          </cell>
          <cell r="H14">
            <v>6</v>
          </cell>
          <cell r="I14" t="str">
            <v>As taxa de geração / crescimento estão coerente</v>
          </cell>
          <cell r="J14">
            <v>1</v>
          </cell>
          <cell r="K14" t="str">
            <v>Sim</v>
          </cell>
          <cell r="L14" t="str">
            <v>Não</v>
          </cell>
          <cell r="M14" t="str">
            <v>Não se Aplica</v>
          </cell>
          <cell r="N14">
            <v>2</v>
          </cell>
          <cell r="O14">
            <v>1</v>
          </cell>
          <cell r="P14">
            <v>0</v>
          </cell>
          <cell r="Q14">
            <v>0</v>
          </cell>
          <cell r="T14" t="str">
            <v>1.1</v>
          </cell>
          <cell r="AQ14" t="str">
            <v>DEZ</v>
          </cell>
        </row>
        <row r="15">
          <cell r="D15" t="str">
            <v>02.00.00.07</v>
          </cell>
          <cell r="E15">
            <v>2</v>
          </cell>
          <cell r="F15">
            <v>0</v>
          </cell>
          <cell r="G15">
            <v>0</v>
          </cell>
          <cell r="H15">
            <v>7</v>
          </cell>
          <cell r="I15" t="str">
            <v>Foi apresentada a planilha Calculos de VMD</v>
          </cell>
          <cell r="J15">
            <v>1</v>
          </cell>
          <cell r="K15" t="str">
            <v>Sim</v>
          </cell>
          <cell r="L15" t="str">
            <v>Não</v>
          </cell>
          <cell r="M15" t="str">
            <v>Não se Aplica</v>
          </cell>
          <cell r="N15">
            <v>2</v>
          </cell>
          <cell r="O15">
            <v>1</v>
          </cell>
          <cell r="P15">
            <v>0</v>
          </cell>
          <cell r="Q15">
            <v>0</v>
          </cell>
          <cell r="T15" t="str">
            <v>1.3</v>
          </cell>
        </row>
        <row r="16">
          <cell r="D16" t="str">
            <v>02.00.00.08</v>
          </cell>
          <cell r="E16">
            <v>2</v>
          </cell>
          <cell r="F16">
            <v>0</v>
          </cell>
          <cell r="G16">
            <v>0</v>
          </cell>
          <cell r="H16">
            <v>8</v>
          </cell>
          <cell r="I16" t="str">
            <v>Foi apresentada a planilha Calculos de Fator de carga FP FC</v>
          </cell>
          <cell r="J16">
            <v>1</v>
          </cell>
          <cell r="K16" t="str">
            <v>Sim</v>
          </cell>
          <cell r="L16" t="str">
            <v>Não</v>
          </cell>
          <cell r="M16" t="str">
            <v>Não se Aplica</v>
          </cell>
          <cell r="N16">
            <v>2</v>
          </cell>
          <cell r="O16">
            <v>1</v>
          </cell>
          <cell r="P16">
            <v>0</v>
          </cell>
          <cell r="Q16">
            <v>0</v>
          </cell>
          <cell r="T16" t="str">
            <v>1.3</v>
          </cell>
        </row>
        <row r="17">
          <cell r="D17" t="str">
            <v>02.00.00.09</v>
          </cell>
          <cell r="E17">
            <v>2</v>
          </cell>
          <cell r="F17">
            <v>0</v>
          </cell>
          <cell r="G17">
            <v>0</v>
          </cell>
          <cell r="H17">
            <v>9</v>
          </cell>
          <cell r="I17" t="str">
            <v>Foi apresentada a planilha Projeção de 10 anos</v>
          </cell>
          <cell r="J17">
            <v>1</v>
          </cell>
          <cell r="K17" t="str">
            <v>Sim</v>
          </cell>
          <cell r="L17" t="str">
            <v>Não</v>
          </cell>
          <cell r="M17" t="str">
            <v>Não se Aplica</v>
          </cell>
          <cell r="N17">
            <v>2</v>
          </cell>
          <cell r="O17">
            <v>1</v>
          </cell>
          <cell r="P17">
            <v>0</v>
          </cell>
          <cell r="Q17">
            <v>0</v>
          </cell>
          <cell r="T17" t="str">
            <v>1.1</v>
          </cell>
        </row>
        <row r="18">
          <cell r="D18" t="str">
            <v>03.00.00.00</v>
          </cell>
          <cell r="E18">
            <v>3</v>
          </cell>
          <cell r="F18">
            <v>0</v>
          </cell>
          <cell r="G18">
            <v>0</v>
          </cell>
          <cell r="H18">
            <v>0</v>
          </cell>
          <cell r="I18" t="str">
            <v xml:space="preserve">III - Estudos Ambientais </v>
          </cell>
          <cell r="J18">
            <v>0</v>
          </cell>
          <cell r="N18">
            <v>0</v>
          </cell>
          <cell r="O18">
            <v>0</v>
          </cell>
          <cell r="P18">
            <v>0</v>
          </cell>
          <cell r="Q18">
            <v>0</v>
          </cell>
          <cell r="T18" t="str">
            <v>1.1</v>
          </cell>
        </row>
        <row r="19">
          <cell r="D19" t="str">
            <v>03.00.00.01</v>
          </cell>
          <cell r="E19">
            <v>3</v>
          </cell>
          <cell r="F19">
            <v>0</v>
          </cell>
          <cell r="G19">
            <v>0</v>
          </cell>
          <cell r="H19">
            <v>1</v>
          </cell>
          <cell r="I19" t="str">
            <v>O estudo descreve sobre o local da obra</v>
          </cell>
          <cell r="J19">
            <v>1</v>
          </cell>
          <cell r="K19" t="str">
            <v>Sim</v>
          </cell>
          <cell r="L19" t="str">
            <v>Não</v>
          </cell>
          <cell r="M19" t="str">
            <v>Não se Aplica</v>
          </cell>
          <cell r="N19">
            <v>2</v>
          </cell>
          <cell r="O19">
            <v>1</v>
          </cell>
          <cell r="P19">
            <v>0</v>
          </cell>
          <cell r="Q19">
            <v>0</v>
          </cell>
          <cell r="T19" t="str">
            <v>1.1</v>
          </cell>
        </row>
        <row r="20">
          <cell r="D20" t="str">
            <v>03.00.00.02</v>
          </cell>
          <cell r="E20">
            <v>3</v>
          </cell>
          <cell r="F20">
            <v>0</v>
          </cell>
          <cell r="G20">
            <v>0</v>
          </cell>
          <cell r="H20">
            <v>2</v>
          </cell>
          <cell r="I20" t="str">
            <v>O estudo descreve abordar os impactos, fauna, flora e etc</v>
          </cell>
          <cell r="J20">
            <v>1</v>
          </cell>
          <cell r="K20" t="str">
            <v>Sim</v>
          </cell>
          <cell r="L20" t="str">
            <v>Não</v>
          </cell>
          <cell r="M20" t="str">
            <v>Não se Aplica</v>
          </cell>
          <cell r="N20">
            <v>2</v>
          </cell>
          <cell r="O20">
            <v>1</v>
          </cell>
          <cell r="P20">
            <v>0</v>
          </cell>
          <cell r="Q20">
            <v>0</v>
          </cell>
          <cell r="T20" t="str">
            <v>1.1</v>
          </cell>
        </row>
        <row r="21">
          <cell r="D21" t="str">
            <v>04.00.00.00</v>
          </cell>
          <cell r="E21">
            <v>4</v>
          </cell>
          <cell r="F21">
            <v>0</v>
          </cell>
          <cell r="G21">
            <v>0</v>
          </cell>
          <cell r="H21">
            <v>0</v>
          </cell>
          <cell r="I21" t="str">
            <v>IV - Estudos Geológicos</v>
          </cell>
          <cell r="J21">
            <v>0</v>
          </cell>
          <cell r="N21">
            <v>0</v>
          </cell>
          <cell r="O21">
            <v>0</v>
          </cell>
          <cell r="P21">
            <v>0</v>
          </cell>
          <cell r="Q21">
            <v>0</v>
          </cell>
          <cell r="T21" t="str">
            <v>1.1</v>
          </cell>
        </row>
        <row r="22">
          <cell r="D22" t="str">
            <v>04.00.00.01</v>
          </cell>
          <cell r="E22">
            <v>4</v>
          </cell>
          <cell r="F22">
            <v>0</v>
          </cell>
          <cell r="G22">
            <v>0</v>
          </cell>
          <cell r="H22">
            <v>1</v>
          </cell>
          <cell r="I22" t="str">
            <v>O estudo descreve sobre o local da obra</v>
          </cell>
          <cell r="J22">
            <v>1</v>
          </cell>
          <cell r="K22" t="str">
            <v>Sim</v>
          </cell>
          <cell r="L22" t="str">
            <v>Não</v>
          </cell>
          <cell r="M22" t="str">
            <v>Não se Aplica</v>
          </cell>
          <cell r="N22">
            <v>2</v>
          </cell>
          <cell r="O22">
            <v>1</v>
          </cell>
          <cell r="P22">
            <v>0</v>
          </cell>
          <cell r="Q22">
            <v>0</v>
          </cell>
          <cell r="T22" t="str">
            <v>1.1</v>
          </cell>
        </row>
        <row r="23">
          <cell r="D23" t="str">
            <v>04.00.00.02</v>
          </cell>
          <cell r="E23">
            <v>4</v>
          </cell>
          <cell r="F23">
            <v>0</v>
          </cell>
          <cell r="G23">
            <v>0</v>
          </cell>
          <cell r="H23">
            <v>2</v>
          </cell>
          <cell r="I23" t="str">
            <v>O estudo descreve sobre a topografia, solos, geomorfologia, solos, geologia, vegetação, clima sobre o local da obra coma mapas e imagens</v>
          </cell>
          <cell r="J23">
            <v>1</v>
          </cell>
          <cell r="K23" t="str">
            <v>Sim</v>
          </cell>
          <cell r="L23" t="str">
            <v>Não</v>
          </cell>
          <cell r="M23" t="str">
            <v>Não se Aplica</v>
          </cell>
          <cell r="N23">
            <v>2</v>
          </cell>
          <cell r="O23">
            <v>1</v>
          </cell>
          <cell r="P23">
            <v>0</v>
          </cell>
          <cell r="Q23">
            <v>0</v>
          </cell>
          <cell r="T23" t="str">
            <v>1.1</v>
          </cell>
        </row>
        <row r="24">
          <cell r="D24" t="str">
            <v>05.00.00.00</v>
          </cell>
          <cell r="E24">
            <v>5</v>
          </cell>
          <cell r="F24">
            <v>0</v>
          </cell>
          <cell r="G24">
            <v>0</v>
          </cell>
          <cell r="H24">
            <v>0</v>
          </cell>
          <cell r="I24" t="str">
            <v>V - Estudos Geológicos</v>
          </cell>
          <cell r="J24">
            <v>0</v>
          </cell>
          <cell r="N24">
            <v>0</v>
          </cell>
          <cell r="O24">
            <v>0</v>
          </cell>
          <cell r="P24">
            <v>0</v>
          </cell>
          <cell r="Q24">
            <v>0</v>
          </cell>
          <cell r="T24" t="str">
            <v>1.1</v>
          </cell>
        </row>
        <row r="25">
          <cell r="D25" t="str">
            <v>05.00.00.01</v>
          </cell>
          <cell r="E25">
            <v>5</v>
          </cell>
          <cell r="F25">
            <v>0</v>
          </cell>
          <cell r="G25">
            <v>0</v>
          </cell>
          <cell r="H25">
            <v>1</v>
          </cell>
          <cell r="I25" t="str">
            <v>Foi descrito a norma usada e um breve relato</v>
          </cell>
          <cell r="J25">
            <v>1</v>
          </cell>
          <cell r="K25" t="str">
            <v>Sim</v>
          </cell>
          <cell r="L25" t="str">
            <v>Não</v>
          </cell>
          <cell r="M25" t="str">
            <v>Não se Aplica</v>
          </cell>
          <cell r="N25">
            <v>2</v>
          </cell>
          <cell r="O25">
            <v>1</v>
          </cell>
          <cell r="P25">
            <v>0</v>
          </cell>
          <cell r="Q25">
            <v>0</v>
          </cell>
          <cell r="T25" t="str">
            <v>1.1</v>
          </cell>
        </row>
        <row r="26">
          <cell r="D26" t="str">
            <v>05.00.00.02</v>
          </cell>
          <cell r="E26">
            <v>5</v>
          </cell>
          <cell r="F26">
            <v>0</v>
          </cell>
          <cell r="G26">
            <v>0</v>
          </cell>
          <cell r="H26">
            <v>2</v>
          </cell>
          <cell r="I26" t="str">
            <v>Foi apresentado os dados de chuva e estão coerentes com local e dados apresentados</v>
          </cell>
          <cell r="J26">
            <v>1</v>
          </cell>
          <cell r="K26" t="str">
            <v>Sim</v>
          </cell>
          <cell r="L26" t="str">
            <v>Não</v>
          </cell>
          <cell r="M26" t="str">
            <v>Não se Aplica</v>
          </cell>
          <cell r="N26">
            <v>2</v>
          </cell>
          <cell r="O26">
            <v>1</v>
          </cell>
          <cell r="P26">
            <v>0</v>
          </cell>
          <cell r="Q26">
            <v>0</v>
          </cell>
          <cell r="T26" t="str">
            <v>1.1</v>
          </cell>
        </row>
        <row r="27">
          <cell r="D27" t="str">
            <v>05.00.00.03</v>
          </cell>
          <cell r="E27">
            <v>5</v>
          </cell>
          <cell r="F27">
            <v>0</v>
          </cell>
          <cell r="G27">
            <v>0</v>
          </cell>
          <cell r="H27">
            <v>3</v>
          </cell>
          <cell r="I27" t="str">
            <v>Foi presentado o tempo de recorrencia por tipo de obra 10/25/50/100</v>
          </cell>
          <cell r="J27">
            <v>1</v>
          </cell>
          <cell r="K27" t="str">
            <v>Sim</v>
          </cell>
          <cell r="L27" t="str">
            <v>Não</v>
          </cell>
          <cell r="M27" t="str">
            <v>Não se Aplica</v>
          </cell>
          <cell r="N27">
            <v>2</v>
          </cell>
          <cell r="O27">
            <v>1</v>
          </cell>
          <cell r="P27">
            <v>0</v>
          </cell>
          <cell r="Q27">
            <v>0</v>
          </cell>
          <cell r="T27" t="str">
            <v>1.1</v>
          </cell>
        </row>
        <row r="28">
          <cell r="D28" t="str">
            <v>05.00.00.04</v>
          </cell>
          <cell r="E28">
            <v>5</v>
          </cell>
          <cell r="F28">
            <v>0</v>
          </cell>
          <cell r="G28">
            <v>0</v>
          </cell>
          <cell r="H28">
            <v>4</v>
          </cell>
          <cell r="I28" t="str">
            <v>Foi presentado o Tempo de concentração e coeficientes usados</v>
          </cell>
          <cell r="J28">
            <v>1</v>
          </cell>
          <cell r="K28" t="str">
            <v>Sim</v>
          </cell>
          <cell r="L28" t="str">
            <v>Não</v>
          </cell>
          <cell r="M28" t="str">
            <v>Não se Aplica</v>
          </cell>
          <cell r="N28">
            <v>2</v>
          </cell>
          <cell r="O28">
            <v>1</v>
          </cell>
          <cell r="P28">
            <v>0</v>
          </cell>
          <cell r="Q28">
            <v>0</v>
          </cell>
          <cell r="T28" t="str">
            <v>1.1</v>
          </cell>
        </row>
        <row r="29">
          <cell r="D29" t="str">
            <v>05.00.00.05</v>
          </cell>
          <cell r="E29">
            <v>5</v>
          </cell>
          <cell r="F29">
            <v>0</v>
          </cell>
          <cell r="G29">
            <v>0</v>
          </cell>
          <cell r="H29">
            <v>5</v>
          </cell>
          <cell r="I29" t="str">
            <v>Foi apresentado os mapas e calculos de todos as bacias</v>
          </cell>
          <cell r="J29">
            <v>1</v>
          </cell>
          <cell r="K29" t="str">
            <v>Sim</v>
          </cell>
          <cell r="L29" t="str">
            <v>Não</v>
          </cell>
          <cell r="M29" t="str">
            <v>Não se Aplica</v>
          </cell>
          <cell r="N29">
            <v>2</v>
          </cell>
          <cell r="O29">
            <v>1</v>
          </cell>
          <cell r="P29">
            <v>0</v>
          </cell>
          <cell r="Q29">
            <v>0</v>
          </cell>
          <cell r="T29" t="str">
            <v>1.1</v>
          </cell>
        </row>
        <row r="30">
          <cell r="D30" t="str">
            <v>05.00.00.06</v>
          </cell>
          <cell r="E30">
            <v>5</v>
          </cell>
          <cell r="F30">
            <v>0</v>
          </cell>
          <cell r="G30">
            <v>0</v>
          </cell>
          <cell r="H30">
            <v>6</v>
          </cell>
          <cell r="I30" t="str">
            <v>Foi verificado a vazão calculada com o dispositvo projetado</v>
          </cell>
          <cell r="J30">
            <v>1</v>
          </cell>
          <cell r="K30" t="str">
            <v>Sim</v>
          </cell>
          <cell r="L30" t="str">
            <v>Não</v>
          </cell>
          <cell r="M30" t="str">
            <v>Não se Aplica</v>
          </cell>
          <cell r="N30">
            <v>2</v>
          </cell>
          <cell r="O30">
            <v>1</v>
          </cell>
          <cell r="P30">
            <v>0</v>
          </cell>
          <cell r="Q30">
            <v>0</v>
          </cell>
          <cell r="T30" t="str">
            <v>1.1</v>
          </cell>
        </row>
        <row r="31">
          <cell r="D31" t="str">
            <v>05.00.00.07</v>
          </cell>
          <cell r="E31">
            <v>5</v>
          </cell>
          <cell r="F31">
            <v>0</v>
          </cell>
          <cell r="G31">
            <v>0</v>
          </cell>
          <cell r="H31">
            <v>7</v>
          </cell>
          <cell r="I31" t="str">
            <v>Conferencia Vazão / Projeto</v>
          </cell>
          <cell r="J31">
            <v>1</v>
          </cell>
          <cell r="K31" t="str">
            <v>Sim</v>
          </cell>
          <cell r="L31" t="str">
            <v>Não</v>
          </cell>
          <cell r="M31" t="str">
            <v>Não se Aplica</v>
          </cell>
          <cell r="N31">
            <v>2</v>
          </cell>
          <cell r="O31">
            <v>1</v>
          </cell>
          <cell r="P31">
            <v>0</v>
          </cell>
          <cell r="Q31">
            <v>0</v>
          </cell>
          <cell r="T31" t="str">
            <v>1.1</v>
          </cell>
        </row>
        <row r="32">
          <cell r="D32" t="str">
            <v>06.00.00.00</v>
          </cell>
          <cell r="E32">
            <v>6</v>
          </cell>
          <cell r="F32">
            <v>0</v>
          </cell>
          <cell r="G32">
            <v>0</v>
          </cell>
          <cell r="H32">
            <v>0</v>
          </cell>
          <cell r="I32" t="str">
            <v>VI - Estudos Topográficos</v>
          </cell>
          <cell r="J32">
            <v>0</v>
          </cell>
          <cell r="N32">
            <v>0</v>
          </cell>
          <cell r="O32">
            <v>0</v>
          </cell>
          <cell r="P32">
            <v>0</v>
          </cell>
          <cell r="Q32">
            <v>0</v>
          </cell>
          <cell r="T32" t="str">
            <v>1.1</v>
          </cell>
        </row>
        <row r="33">
          <cell r="D33" t="str">
            <v>06.00.00.01</v>
          </cell>
          <cell r="E33">
            <v>6</v>
          </cell>
          <cell r="F33">
            <v>0</v>
          </cell>
          <cell r="G33">
            <v>0</v>
          </cell>
          <cell r="H33">
            <v>1</v>
          </cell>
          <cell r="I33" t="str">
            <v>Foi descrito a norma usada e um breve relato</v>
          </cell>
          <cell r="J33">
            <v>1</v>
          </cell>
          <cell r="K33" t="str">
            <v>Sim</v>
          </cell>
          <cell r="L33" t="str">
            <v>Não</v>
          </cell>
          <cell r="M33" t="str">
            <v>Não se Aplica</v>
          </cell>
          <cell r="N33">
            <v>2</v>
          </cell>
          <cell r="O33">
            <v>1</v>
          </cell>
          <cell r="P33">
            <v>0</v>
          </cell>
          <cell r="Q33">
            <v>0</v>
          </cell>
          <cell r="T33" t="str">
            <v>1.1</v>
          </cell>
        </row>
        <row r="34">
          <cell r="D34" t="str">
            <v>06.00.00.02</v>
          </cell>
          <cell r="E34">
            <v>6</v>
          </cell>
          <cell r="F34">
            <v>0</v>
          </cell>
          <cell r="G34">
            <v>0</v>
          </cell>
          <cell r="H34">
            <v>2</v>
          </cell>
          <cell r="I34" t="str">
            <v>Foi descrito se foi usada topografia Local no projeto</v>
          </cell>
          <cell r="J34">
            <v>1</v>
          </cell>
          <cell r="K34" t="str">
            <v>Sim</v>
          </cell>
          <cell r="L34" t="str">
            <v>Não</v>
          </cell>
          <cell r="M34" t="str">
            <v>Não se Aplica</v>
          </cell>
          <cell r="N34">
            <v>2</v>
          </cell>
          <cell r="O34">
            <v>1</v>
          </cell>
          <cell r="P34">
            <v>0</v>
          </cell>
          <cell r="Q34">
            <v>0</v>
          </cell>
          <cell r="T34" t="str">
            <v>1.1</v>
          </cell>
        </row>
        <row r="35">
          <cell r="D35" t="str">
            <v>06.00.00.03</v>
          </cell>
          <cell r="E35">
            <v>6</v>
          </cell>
          <cell r="F35">
            <v>0</v>
          </cell>
          <cell r="G35">
            <v>0</v>
          </cell>
          <cell r="H35">
            <v>3</v>
          </cell>
          <cell r="I35" t="str">
            <v>Foi apresentado tabela com Marcos e Rn</v>
          </cell>
          <cell r="J35">
            <v>1</v>
          </cell>
          <cell r="K35" t="str">
            <v>Sim</v>
          </cell>
          <cell r="L35" t="str">
            <v>Não</v>
          </cell>
          <cell r="M35" t="str">
            <v>Não se Aplica</v>
          </cell>
          <cell r="N35">
            <v>2</v>
          </cell>
          <cell r="O35">
            <v>1</v>
          </cell>
          <cell r="P35">
            <v>0</v>
          </cell>
          <cell r="Q35">
            <v>0</v>
          </cell>
          <cell r="T35" t="str">
            <v>1.1</v>
          </cell>
        </row>
        <row r="36">
          <cell r="D36" t="str">
            <v>06.00.00.04</v>
          </cell>
          <cell r="E36">
            <v>6</v>
          </cell>
          <cell r="F36">
            <v>0</v>
          </cell>
          <cell r="G36">
            <v>0</v>
          </cell>
          <cell r="H36">
            <v>4</v>
          </cell>
          <cell r="I36" t="str">
            <v>Foi apresentada as Monografias dos Marcos</v>
          </cell>
          <cell r="J36">
            <v>1</v>
          </cell>
          <cell r="K36" t="str">
            <v>Sim</v>
          </cell>
          <cell r="L36" t="str">
            <v>Não</v>
          </cell>
          <cell r="M36" t="str">
            <v>Não se Aplica</v>
          </cell>
          <cell r="N36">
            <v>2</v>
          </cell>
          <cell r="O36">
            <v>1</v>
          </cell>
          <cell r="P36">
            <v>0</v>
          </cell>
          <cell r="Q36">
            <v>0</v>
          </cell>
          <cell r="T36" t="str">
            <v>1.1</v>
          </cell>
        </row>
        <row r="37">
          <cell r="D37" t="str">
            <v>06.00.00.05</v>
          </cell>
          <cell r="E37">
            <v>6</v>
          </cell>
          <cell r="F37">
            <v>0</v>
          </cell>
          <cell r="G37">
            <v>0</v>
          </cell>
          <cell r="H37">
            <v>5</v>
          </cell>
          <cell r="I37" t="str">
            <v>Foi apresentada o Fechamendo da poligona de acordo com ABNT</v>
          </cell>
          <cell r="J37">
            <v>1</v>
          </cell>
          <cell r="K37" t="str">
            <v>Sim</v>
          </cell>
          <cell r="L37" t="str">
            <v>Não</v>
          </cell>
          <cell r="M37" t="str">
            <v>Não se Aplica</v>
          </cell>
          <cell r="N37">
            <v>2</v>
          </cell>
          <cell r="O37">
            <v>1</v>
          </cell>
          <cell r="P37">
            <v>0</v>
          </cell>
          <cell r="Q37">
            <v>0</v>
          </cell>
          <cell r="T37" t="str">
            <v>1.1</v>
          </cell>
        </row>
        <row r="38">
          <cell r="D38" t="str">
            <v>07.00.00.00</v>
          </cell>
          <cell r="E38">
            <v>7</v>
          </cell>
          <cell r="F38">
            <v>0</v>
          </cell>
          <cell r="G38">
            <v>0</v>
          </cell>
          <cell r="H38">
            <v>0</v>
          </cell>
          <cell r="I38" t="str">
            <v>VII - Estudos Geotécnicos</v>
          </cell>
          <cell r="J38">
            <v>0</v>
          </cell>
          <cell r="N38">
            <v>0</v>
          </cell>
          <cell r="O38">
            <v>0</v>
          </cell>
          <cell r="P38">
            <v>0</v>
          </cell>
          <cell r="Q38">
            <v>0</v>
          </cell>
          <cell r="T38" t="str">
            <v>1.1</v>
          </cell>
        </row>
        <row r="39">
          <cell r="D39" t="str">
            <v>07.00.00.01</v>
          </cell>
          <cell r="E39">
            <v>7</v>
          </cell>
          <cell r="F39">
            <v>0</v>
          </cell>
          <cell r="G39">
            <v>0</v>
          </cell>
          <cell r="H39">
            <v>1</v>
          </cell>
          <cell r="I39" t="str">
            <v>Foi descrito a norma usada e um breve relato</v>
          </cell>
          <cell r="J39">
            <v>1</v>
          </cell>
          <cell r="K39" t="str">
            <v>Sim</v>
          </cell>
          <cell r="L39" t="str">
            <v>Não</v>
          </cell>
          <cell r="M39" t="str">
            <v>Não se Aplica</v>
          </cell>
          <cell r="N39">
            <v>2</v>
          </cell>
          <cell r="O39">
            <v>1</v>
          </cell>
          <cell r="P39">
            <v>0</v>
          </cell>
          <cell r="Q39">
            <v>0</v>
          </cell>
          <cell r="T39" t="str">
            <v>1.1</v>
          </cell>
        </row>
        <row r="40">
          <cell r="D40" t="str">
            <v>07.00.00.02</v>
          </cell>
          <cell r="E40">
            <v>7</v>
          </cell>
          <cell r="F40">
            <v>0</v>
          </cell>
          <cell r="G40">
            <v>0</v>
          </cell>
          <cell r="H40">
            <v>2</v>
          </cell>
          <cell r="I40" t="str">
            <v>Foi descrito como foi realizado o ensaio no subleito e apresentado o estatistico</v>
          </cell>
          <cell r="J40">
            <v>1</v>
          </cell>
          <cell r="K40" t="str">
            <v>Sim</v>
          </cell>
          <cell r="L40" t="str">
            <v>Não</v>
          </cell>
          <cell r="M40" t="str">
            <v>Não se Aplica</v>
          </cell>
          <cell r="N40">
            <v>2</v>
          </cell>
          <cell r="O40">
            <v>1</v>
          </cell>
          <cell r="P40">
            <v>0</v>
          </cell>
          <cell r="Q40">
            <v>0</v>
          </cell>
          <cell r="T40" t="str">
            <v>1.1</v>
          </cell>
        </row>
        <row r="41">
          <cell r="D41" t="str">
            <v>07.00.00.03</v>
          </cell>
          <cell r="E41">
            <v>7</v>
          </cell>
          <cell r="F41">
            <v>0</v>
          </cell>
          <cell r="G41">
            <v>0</v>
          </cell>
          <cell r="H41">
            <v>3</v>
          </cell>
          <cell r="I41" t="str">
            <v>Foi descrito como foi realizado o ensaio, indicando local, caractereisticas das ocorrencias e apresentado o estatistico</v>
          </cell>
          <cell r="J41">
            <v>1</v>
          </cell>
          <cell r="K41" t="str">
            <v>Sim</v>
          </cell>
          <cell r="L41" t="str">
            <v>Não</v>
          </cell>
          <cell r="M41" t="str">
            <v>Não se Aplica</v>
          </cell>
          <cell r="N41">
            <v>2</v>
          </cell>
          <cell r="O41">
            <v>1</v>
          </cell>
          <cell r="P41">
            <v>0</v>
          </cell>
          <cell r="Q41">
            <v>0</v>
          </cell>
          <cell r="T41" t="str">
            <v>1.1</v>
          </cell>
        </row>
        <row r="42">
          <cell r="D42" t="str">
            <v>07.00.00.04</v>
          </cell>
          <cell r="E42">
            <v>7</v>
          </cell>
          <cell r="F42">
            <v>0</v>
          </cell>
          <cell r="G42">
            <v>0</v>
          </cell>
          <cell r="H42">
            <v>4</v>
          </cell>
          <cell r="I42" t="str">
            <v>Foi descrito como foi realizado o ensaio das misturas de solo e apresentado o estatistico</v>
          </cell>
          <cell r="J42">
            <v>1</v>
          </cell>
          <cell r="K42" t="str">
            <v>Sim</v>
          </cell>
          <cell r="L42" t="str">
            <v>Não</v>
          </cell>
          <cell r="M42" t="str">
            <v>Não se Aplica</v>
          </cell>
          <cell r="N42">
            <v>2</v>
          </cell>
          <cell r="O42">
            <v>1</v>
          </cell>
          <cell r="P42">
            <v>0</v>
          </cell>
          <cell r="Q42">
            <v>0</v>
          </cell>
          <cell r="T42" t="str">
            <v>1.1</v>
          </cell>
        </row>
        <row r="43">
          <cell r="D43" t="str">
            <v>07.00.00.05</v>
          </cell>
          <cell r="E43">
            <v>7</v>
          </cell>
          <cell r="F43">
            <v>0</v>
          </cell>
          <cell r="G43">
            <v>0</v>
          </cell>
          <cell r="H43">
            <v>5</v>
          </cell>
          <cell r="I43" t="str">
            <v>Foi descrito como foi realizado o ensaio para obras de arte corrente, conteções, solos moles.</v>
          </cell>
          <cell r="J43">
            <v>1</v>
          </cell>
          <cell r="K43" t="str">
            <v>Sim</v>
          </cell>
          <cell r="L43" t="str">
            <v>Não</v>
          </cell>
          <cell r="M43" t="str">
            <v>Não se Aplica</v>
          </cell>
          <cell r="N43">
            <v>2</v>
          </cell>
          <cell r="O43">
            <v>1</v>
          </cell>
          <cell r="P43">
            <v>0</v>
          </cell>
          <cell r="Q43">
            <v>0</v>
          </cell>
          <cell r="T43" t="str">
            <v>1.1</v>
          </cell>
        </row>
        <row r="44">
          <cell r="D44" t="str">
            <v>07.00.00.06</v>
          </cell>
          <cell r="E44">
            <v>7</v>
          </cell>
          <cell r="F44">
            <v>0</v>
          </cell>
          <cell r="G44">
            <v>0</v>
          </cell>
          <cell r="H44">
            <v>6</v>
          </cell>
          <cell r="I44" t="str">
            <v xml:space="preserve">Os ensaios foram apresentados em volume especifico </v>
          </cell>
          <cell r="J44">
            <v>1</v>
          </cell>
          <cell r="K44" t="str">
            <v>Sim</v>
          </cell>
          <cell r="L44" t="str">
            <v>Não</v>
          </cell>
          <cell r="M44" t="str">
            <v>Não se Aplica</v>
          </cell>
          <cell r="N44">
            <v>2</v>
          </cell>
          <cell r="O44">
            <v>1</v>
          </cell>
          <cell r="P44">
            <v>0</v>
          </cell>
          <cell r="Q44">
            <v>0</v>
          </cell>
          <cell r="T44" t="str">
            <v>1.1</v>
          </cell>
        </row>
        <row r="45">
          <cell r="D45" t="str">
            <v>08.00.00.00</v>
          </cell>
          <cell r="E45">
            <v>8</v>
          </cell>
          <cell r="F45">
            <v>0</v>
          </cell>
          <cell r="G45">
            <v>0</v>
          </cell>
          <cell r="H45">
            <v>0</v>
          </cell>
          <cell r="I45" t="str">
            <v>VIII - Estudo de Traçado</v>
          </cell>
          <cell r="J45">
            <v>0</v>
          </cell>
          <cell r="N45">
            <v>0</v>
          </cell>
          <cell r="O45">
            <v>0</v>
          </cell>
          <cell r="P45">
            <v>0</v>
          </cell>
          <cell r="Q45">
            <v>0</v>
          </cell>
          <cell r="T45" t="str">
            <v>1.1</v>
          </cell>
        </row>
        <row r="46">
          <cell r="D46" t="str">
            <v>08.00.00.01</v>
          </cell>
          <cell r="E46">
            <v>8</v>
          </cell>
          <cell r="F46">
            <v>0</v>
          </cell>
          <cell r="G46">
            <v>0</v>
          </cell>
          <cell r="H46">
            <v>1</v>
          </cell>
          <cell r="I46" t="str">
            <v>Foi descrito a norma usada e um breve relato</v>
          </cell>
          <cell r="J46">
            <v>1</v>
          </cell>
          <cell r="K46" t="str">
            <v>Sim</v>
          </cell>
          <cell r="L46" t="str">
            <v>Não</v>
          </cell>
          <cell r="M46" t="str">
            <v>Não se Aplica</v>
          </cell>
          <cell r="N46">
            <v>2</v>
          </cell>
          <cell r="O46">
            <v>1</v>
          </cell>
          <cell r="P46">
            <v>0</v>
          </cell>
          <cell r="Q46">
            <v>0</v>
          </cell>
          <cell r="T46" t="str">
            <v>1.1</v>
          </cell>
        </row>
        <row r="47">
          <cell r="D47" t="str">
            <v>08.00.00.02</v>
          </cell>
          <cell r="E47">
            <v>8</v>
          </cell>
          <cell r="F47">
            <v>0</v>
          </cell>
          <cell r="G47">
            <v>0</v>
          </cell>
          <cell r="H47">
            <v>2</v>
          </cell>
          <cell r="I47" t="str">
            <v>Foi descrito as melhorias, locais de relevancia no estudo</v>
          </cell>
          <cell r="J47">
            <v>1</v>
          </cell>
          <cell r="K47" t="str">
            <v>Sim</v>
          </cell>
          <cell r="L47" t="str">
            <v>Não</v>
          </cell>
          <cell r="M47" t="str">
            <v>Não se Aplica</v>
          </cell>
          <cell r="N47">
            <v>2</v>
          </cell>
          <cell r="O47">
            <v>1</v>
          </cell>
          <cell r="P47">
            <v>0</v>
          </cell>
          <cell r="Q47">
            <v>0</v>
          </cell>
          <cell r="T47" t="str">
            <v>1.1</v>
          </cell>
        </row>
        <row r="48">
          <cell r="D48" t="str">
            <v>09.00.00.00</v>
          </cell>
          <cell r="E48">
            <v>9</v>
          </cell>
          <cell r="F48">
            <v>0</v>
          </cell>
          <cell r="G48">
            <v>0</v>
          </cell>
          <cell r="H48">
            <v>0</v>
          </cell>
          <cell r="I48" t="str">
            <v>IX - Projeto Geométrico</v>
          </cell>
          <cell r="J48">
            <v>0</v>
          </cell>
          <cell r="N48">
            <v>0</v>
          </cell>
          <cell r="O48">
            <v>0</v>
          </cell>
          <cell r="P48">
            <v>0</v>
          </cell>
          <cell r="Q48">
            <v>0</v>
          </cell>
          <cell r="T48" t="str">
            <v>1.1</v>
          </cell>
        </row>
        <row r="49">
          <cell r="D49" t="str">
            <v>09.00.00.01</v>
          </cell>
          <cell r="E49">
            <v>9</v>
          </cell>
          <cell r="F49">
            <v>0</v>
          </cell>
          <cell r="G49">
            <v>0</v>
          </cell>
          <cell r="H49">
            <v>1</v>
          </cell>
          <cell r="I49" t="str">
            <v>Foi descrito a norma usada e um breve relato</v>
          </cell>
          <cell r="J49">
            <v>1</v>
          </cell>
          <cell r="K49" t="str">
            <v>Sim</v>
          </cell>
          <cell r="L49" t="str">
            <v>Não</v>
          </cell>
          <cell r="M49" t="str">
            <v>Não se Aplica</v>
          </cell>
          <cell r="N49">
            <v>2</v>
          </cell>
          <cell r="O49">
            <v>1</v>
          </cell>
          <cell r="P49">
            <v>0</v>
          </cell>
          <cell r="Q49">
            <v>0</v>
          </cell>
          <cell r="T49" t="str">
            <v>1.1</v>
          </cell>
        </row>
        <row r="50">
          <cell r="D50" t="str">
            <v>09.00.00.02</v>
          </cell>
          <cell r="E50">
            <v>9</v>
          </cell>
          <cell r="F50">
            <v>0</v>
          </cell>
          <cell r="G50">
            <v>0</v>
          </cell>
          <cell r="H50">
            <v>2</v>
          </cell>
          <cell r="I50" t="str">
            <v>Foi definida de acordo com as normas e com o estudo de trafego a classe e as caracteristicas da rodovia</v>
          </cell>
          <cell r="J50">
            <v>1</v>
          </cell>
          <cell r="K50" t="str">
            <v>Sim</v>
          </cell>
          <cell r="L50" t="str">
            <v>Não</v>
          </cell>
          <cell r="M50" t="str">
            <v>Não se Aplica</v>
          </cell>
          <cell r="N50">
            <v>2</v>
          </cell>
          <cell r="O50">
            <v>1</v>
          </cell>
          <cell r="P50">
            <v>0</v>
          </cell>
          <cell r="Q50">
            <v>0</v>
          </cell>
          <cell r="T50" t="str">
            <v>1.1</v>
          </cell>
        </row>
        <row r="51">
          <cell r="D51" t="str">
            <v>09.00.00.03</v>
          </cell>
          <cell r="E51">
            <v>9</v>
          </cell>
          <cell r="F51">
            <v>0</v>
          </cell>
          <cell r="G51">
            <v>0</v>
          </cell>
          <cell r="H51">
            <v>3</v>
          </cell>
          <cell r="I51" t="str">
            <v>Descrição do Projeto, greide, eixo, interceções, limpa rodas, caracteristicas locais, super elevação faixa de dominio</v>
          </cell>
          <cell r="J51">
            <v>1</v>
          </cell>
          <cell r="K51" t="str">
            <v>Sim</v>
          </cell>
          <cell r="L51" t="str">
            <v>Não</v>
          </cell>
          <cell r="M51" t="str">
            <v>Não se Aplica</v>
          </cell>
          <cell r="N51">
            <v>2</v>
          </cell>
          <cell r="O51">
            <v>1</v>
          </cell>
          <cell r="P51">
            <v>0</v>
          </cell>
          <cell r="Q51">
            <v>0</v>
          </cell>
          <cell r="T51" t="str">
            <v>1.1</v>
          </cell>
        </row>
        <row r="52">
          <cell r="D52" t="str">
            <v>10.00.00.00</v>
          </cell>
          <cell r="E52">
            <v>10</v>
          </cell>
          <cell r="F52">
            <v>0</v>
          </cell>
          <cell r="G52">
            <v>0</v>
          </cell>
          <cell r="H52">
            <v>0</v>
          </cell>
          <cell r="I52" t="str">
            <v>X - Projeto de Interseções, Retornos e Acessos</v>
          </cell>
          <cell r="J52">
            <v>0</v>
          </cell>
          <cell r="N52">
            <v>0</v>
          </cell>
          <cell r="O52">
            <v>0</v>
          </cell>
          <cell r="P52">
            <v>0</v>
          </cell>
          <cell r="Q52">
            <v>0</v>
          </cell>
          <cell r="T52" t="str">
            <v>1.1</v>
          </cell>
        </row>
        <row r="53">
          <cell r="D53" t="str">
            <v>10.00.00.01</v>
          </cell>
          <cell r="E53">
            <v>10</v>
          </cell>
          <cell r="F53">
            <v>0</v>
          </cell>
          <cell r="G53">
            <v>0</v>
          </cell>
          <cell r="H53">
            <v>1</v>
          </cell>
          <cell r="I53" t="str">
            <v>Foi descrito a norma usada e um breve relato</v>
          </cell>
          <cell r="J53">
            <v>1</v>
          </cell>
          <cell r="K53" t="str">
            <v>Sim</v>
          </cell>
          <cell r="L53" t="str">
            <v>Não</v>
          </cell>
          <cell r="M53" t="str">
            <v>Não se Aplica</v>
          </cell>
          <cell r="N53">
            <v>2</v>
          </cell>
          <cell r="O53">
            <v>1</v>
          </cell>
          <cell r="P53">
            <v>0</v>
          </cell>
          <cell r="Q53">
            <v>0</v>
          </cell>
          <cell r="T53" t="str">
            <v>1.1</v>
          </cell>
        </row>
        <row r="54">
          <cell r="D54" t="str">
            <v>10.00.00.02</v>
          </cell>
          <cell r="E54">
            <v>10</v>
          </cell>
          <cell r="F54">
            <v>0</v>
          </cell>
          <cell r="G54">
            <v>0</v>
          </cell>
          <cell r="H54">
            <v>2</v>
          </cell>
          <cell r="I54" t="str">
            <v>Descrição do Tipo da interseção, velocidade nos ramos, tapers, local de implantação</v>
          </cell>
          <cell r="J54">
            <v>1</v>
          </cell>
          <cell r="K54" t="str">
            <v>Sim</v>
          </cell>
          <cell r="L54" t="str">
            <v>Não</v>
          </cell>
          <cell r="M54" t="str">
            <v>Não se Aplica</v>
          </cell>
          <cell r="N54">
            <v>2</v>
          </cell>
          <cell r="O54">
            <v>1</v>
          </cell>
          <cell r="P54">
            <v>0</v>
          </cell>
          <cell r="Q54">
            <v>0</v>
          </cell>
          <cell r="T54" t="str">
            <v>1.1</v>
          </cell>
        </row>
        <row r="55">
          <cell r="D55" t="str">
            <v>11.00.00.00</v>
          </cell>
          <cell r="E55">
            <v>11</v>
          </cell>
          <cell r="F55">
            <v>0</v>
          </cell>
          <cell r="G55">
            <v>0</v>
          </cell>
          <cell r="H55">
            <v>0</v>
          </cell>
          <cell r="I55" t="str">
            <v>XI - Projeto de Terraplenagem</v>
          </cell>
          <cell r="J55">
            <v>0</v>
          </cell>
          <cell r="N55">
            <v>0</v>
          </cell>
          <cell r="O55">
            <v>0</v>
          </cell>
          <cell r="P55">
            <v>0</v>
          </cell>
          <cell r="Q55">
            <v>0</v>
          </cell>
          <cell r="T55" t="str">
            <v>1.1</v>
          </cell>
        </row>
        <row r="56">
          <cell r="D56" t="str">
            <v>11.00.00.01</v>
          </cell>
          <cell r="E56">
            <v>11</v>
          </cell>
          <cell r="F56">
            <v>0</v>
          </cell>
          <cell r="G56">
            <v>0</v>
          </cell>
          <cell r="H56">
            <v>1</v>
          </cell>
          <cell r="I56" t="str">
            <v>Foi descrito a norma usada e um breve relato</v>
          </cell>
          <cell r="J56">
            <v>1</v>
          </cell>
          <cell r="K56" t="str">
            <v>Sim</v>
          </cell>
          <cell r="L56" t="str">
            <v>Não</v>
          </cell>
          <cell r="M56" t="str">
            <v>Não se Aplica</v>
          </cell>
          <cell r="N56">
            <v>2</v>
          </cell>
          <cell r="O56">
            <v>1</v>
          </cell>
          <cell r="P56">
            <v>0</v>
          </cell>
          <cell r="Q56">
            <v>0</v>
          </cell>
          <cell r="T56" t="str">
            <v>1.1</v>
          </cell>
        </row>
        <row r="57">
          <cell r="D57" t="str">
            <v>11.00.00.02</v>
          </cell>
          <cell r="E57">
            <v>11</v>
          </cell>
          <cell r="F57">
            <v>0</v>
          </cell>
          <cell r="G57">
            <v>0</v>
          </cell>
          <cell r="H57">
            <v>2</v>
          </cell>
          <cell r="I57" t="str">
            <v>Foi descrito a forma de calculo de volume e empolamento</v>
          </cell>
          <cell r="J57">
            <v>1</v>
          </cell>
          <cell r="K57" t="str">
            <v>Sim</v>
          </cell>
          <cell r="L57" t="str">
            <v>Não</v>
          </cell>
          <cell r="M57" t="str">
            <v>Não se Aplica</v>
          </cell>
          <cell r="N57">
            <v>2</v>
          </cell>
          <cell r="O57">
            <v>1</v>
          </cell>
          <cell r="P57">
            <v>0</v>
          </cell>
          <cell r="Q57">
            <v>0</v>
          </cell>
          <cell r="T57" t="str">
            <v>1.1</v>
          </cell>
        </row>
        <row r="58">
          <cell r="D58" t="str">
            <v>11.00.00.03</v>
          </cell>
          <cell r="E58">
            <v>11</v>
          </cell>
          <cell r="F58">
            <v>0</v>
          </cell>
          <cell r="G58">
            <v>0</v>
          </cell>
          <cell r="H58">
            <v>3</v>
          </cell>
          <cell r="I58" t="str">
            <v>Foi descrito o plataforma, inclinação do talude</v>
          </cell>
          <cell r="J58">
            <v>1</v>
          </cell>
          <cell r="K58" t="str">
            <v>Sim</v>
          </cell>
          <cell r="L58" t="str">
            <v>Não</v>
          </cell>
          <cell r="M58" t="str">
            <v>Não se Aplica</v>
          </cell>
          <cell r="N58">
            <v>2</v>
          </cell>
          <cell r="O58">
            <v>1</v>
          </cell>
          <cell r="P58">
            <v>0</v>
          </cell>
          <cell r="Q58">
            <v>0</v>
          </cell>
          <cell r="T58" t="str">
            <v>1.1</v>
          </cell>
        </row>
        <row r="59">
          <cell r="D59" t="str">
            <v>11.00.00.04</v>
          </cell>
          <cell r="E59">
            <v>11</v>
          </cell>
          <cell r="F59">
            <v>0</v>
          </cell>
          <cell r="G59">
            <v>0</v>
          </cell>
          <cell r="H59">
            <v>4</v>
          </cell>
          <cell r="I59" t="str">
            <v>Foi descrito as caracteristica dos materiais a serem usados no corpo e acabamento de aterro</v>
          </cell>
          <cell r="J59">
            <v>1</v>
          </cell>
          <cell r="K59" t="str">
            <v>Sim</v>
          </cell>
          <cell r="L59" t="str">
            <v>Não</v>
          </cell>
          <cell r="M59" t="str">
            <v>Não se Aplica</v>
          </cell>
          <cell r="N59">
            <v>2</v>
          </cell>
          <cell r="O59">
            <v>1</v>
          </cell>
          <cell r="P59">
            <v>0</v>
          </cell>
          <cell r="Q59">
            <v>0</v>
          </cell>
          <cell r="T59" t="str">
            <v>1.1</v>
          </cell>
        </row>
        <row r="60">
          <cell r="D60" t="str">
            <v>11.00.00.05</v>
          </cell>
          <cell r="E60">
            <v>11</v>
          </cell>
          <cell r="F60">
            <v>0</v>
          </cell>
          <cell r="G60">
            <v>0</v>
          </cell>
          <cell r="H60">
            <v>5</v>
          </cell>
          <cell r="I60" t="str">
            <v>Foi descrito os locais e procedimento de execução onde teve remoção de material</v>
          </cell>
          <cell r="J60">
            <v>1</v>
          </cell>
          <cell r="K60" t="str">
            <v>Sim</v>
          </cell>
          <cell r="L60" t="str">
            <v>Não</v>
          </cell>
          <cell r="M60" t="str">
            <v>Não se Aplica</v>
          </cell>
          <cell r="N60">
            <v>2</v>
          </cell>
          <cell r="O60">
            <v>1</v>
          </cell>
          <cell r="P60">
            <v>0</v>
          </cell>
          <cell r="Q60">
            <v>0</v>
          </cell>
          <cell r="T60" t="str">
            <v>1.1</v>
          </cell>
        </row>
        <row r="61">
          <cell r="D61" t="str">
            <v>11.00.00.06</v>
          </cell>
          <cell r="E61">
            <v>11</v>
          </cell>
          <cell r="F61">
            <v>0</v>
          </cell>
          <cell r="G61">
            <v>0</v>
          </cell>
          <cell r="H61">
            <v>6</v>
          </cell>
          <cell r="I61" t="str">
            <v>Foi descrito os locais e procedimento de execução do bota fora</v>
          </cell>
          <cell r="J61">
            <v>1</v>
          </cell>
          <cell r="K61" t="str">
            <v>Sim</v>
          </cell>
          <cell r="L61" t="str">
            <v>Não</v>
          </cell>
          <cell r="M61" t="str">
            <v>Não se Aplica</v>
          </cell>
          <cell r="N61">
            <v>2</v>
          </cell>
          <cell r="O61">
            <v>1</v>
          </cell>
          <cell r="P61">
            <v>0</v>
          </cell>
          <cell r="Q61">
            <v>0</v>
          </cell>
          <cell r="T61" t="str">
            <v>1.1</v>
          </cell>
        </row>
        <row r="62">
          <cell r="D62" t="str">
            <v>11.00.00.07</v>
          </cell>
          <cell r="E62">
            <v>11</v>
          </cell>
          <cell r="F62">
            <v>0</v>
          </cell>
          <cell r="G62">
            <v>0</v>
          </cell>
          <cell r="H62">
            <v>7</v>
          </cell>
          <cell r="I62" t="str">
            <v>Foi verificado a energia de compactação usada nas camadas</v>
          </cell>
          <cell r="J62">
            <v>1</v>
          </cell>
          <cell r="K62" t="str">
            <v>Sim</v>
          </cell>
          <cell r="L62" t="str">
            <v>Não</v>
          </cell>
          <cell r="M62" t="str">
            <v>Não se Aplica</v>
          </cell>
          <cell r="N62">
            <v>2</v>
          </cell>
          <cell r="O62">
            <v>1</v>
          </cell>
          <cell r="P62">
            <v>0</v>
          </cell>
          <cell r="Q62">
            <v>0</v>
          </cell>
          <cell r="T62" t="str">
            <v>1.1</v>
          </cell>
        </row>
        <row r="63">
          <cell r="D63" t="str">
            <v>11.00.00.08</v>
          </cell>
          <cell r="E63">
            <v>11</v>
          </cell>
          <cell r="F63">
            <v>0</v>
          </cell>
          <cell r="G63">
            <v>0</v>
          </cell>
          <cell r="H63">
            <v>8</v>
          </cell>
          <cell r="I63" t="str">
            <v>Foi apresentado um resumo dos quantitativos de terraplenagem</v>
          </cell>
          <cell r="J63">
            <v>1</v>
          </cell>
          <cell r="K63" t="str">
            <v>Sim</v>
          </cell>
          <cell r="L63" t="str">
            <v>Não</v>
          </cell>
          <cell r="M63" t="str">
            <v>Não se Aplica</v>
          </cell>
          <cell r="N63">
            <v>2</v>
          </cell>
          <cell r="O63">
            <v>1</v>
          </cell>
          <cell r="P63">
            <v>0</v>
          </cell>
          <cell r="Q63">
            <v>0</v>
          </cell>
          <cell r="T63" t="str">
            <v>1.1</v>
          </cell>
        </row>
        <row r="64">
          <cell r="D64" t="str">
            <v>12.00.00.00</v>
          </cell>
          <cell r="E64">
            <v>12</v>
          </cell>
          <cell r="F64">
            <v>0</v>
          </cell>
          <cell r="G64">
            <v>0</v>
          </cell>
          <cell r="H64">
            <v>0</v>
          </cell>
          <cell r="I64" t="str">
            <v>XII - Projeto de Drenagem</v>
          </cell>
          <cell r="J64">
            <v>0</v>
          </cell>
          <cell r="N64">
            <v>0</v>
          </cell>
          <cell r="O64">
            <v>0</v>
          </cell>
          <cell r="P64">
            <v>0</v>
          </cell>
          <cell r="Q64">
            <v>0</v>
          </cell>
          <cell r="T64" t="str">
            <v>1.1</v>
          </cell>
        </row>
        <row r="65">
          <cell r="D65" t="str">
            <v>12.00.00.01</v>
          </cell>
          <cell r="E65">
            <v>12</v>
          </cell>
          <cell r="F65">
            <v>0</v>
          </cell>
          <cell r="G65">
            <v>0</v>
          </cell>
          <cell r="H65">
            <v>1</v>
          </cell>
          <cell r="I65" t="str">
            <v>Foi descrito a norma usada e um breve relato</v>
          </cell>
          <cell r="J65">
            <v>1</v>
          </cell>
          <cell r="K65" t="str">
            <v>Sim</v>
          </cell>
          <cell r="L65" t="str">
            <v>Não</v>
          </cell>
          <cell r="M65" t="str">
            <v>Não se Aplica</v>
          </cell>
          <cell r="N65">
            <v>2</v>
          </cell>
          <cell r="O65">
            <v>1</v>
          </cell>
          <cell r="P65">
            <v>0</v>
          </cell>
          <cell r="Q65">
            <v>0</v>
          </cell>
          <cell r="T65" t="str">
            <v>1.1</v>
          </cell>
        </row>
        <row r="66">
          <cell r="D66" t="str">
            <v>12.00.00.02</v>
          </cell>
          <cell r="E66">
            <v>12</v>
          </cell>
          <cell r="F66">
            <v>0</v>
          </cell>
          <cell r="G66">
            <v>0</v>
          </cell>
          <cell r="H66">
            <v>2</v>
          </cell>
          <cell r="I66" t="str">
            <v>Esta descrito os elementos projetados</v>
          </cell>
          <cell r="J66">
            <v>1</v>
          </cell>
          <cell r="K66" t="str">
            <v>Sim</v>
          </cell>
          <cell r="L66" t="str">
            <v>Não</v>
          </cell>
          <cell r="M66" t="str">
            <v>Não se Aplica</v>
          </cell>
          <cell r="N66">
            <v>2</v>
          </cell>
          <cell r="O66">
            <v>1</v>
          </cell>
          <cell r="P66">
            <v>0</v>
          </cell>
          <cell r="Q66">
            <v>0</v>
          </cell>
          <cell r="T66" t="str">
            <v>1.1</v>
          </cell>
        </row>
        <row r="67">
          <cell r="D67" t="str">
            <v>12.00.00.03</v>
          </cell>
          <cell r="E67">
            <v>12</v>
          </cell>
          <cell r="F67">
            <v>0</v>
          </cell>
          <cell r="G67">
            <v>0</v>
          </cell>
          <cell r="H67">
            <v>3</v>
          </cell>
          <cell r="I67" t="str">
            <v>Esta descrito os elementos de drenagem existente</v>
          </cell>
          <cell r="J67">
            <v>1</v>
          </cell>
          <cell r="K67" t="str">
            <v>Sim</v>
          </cell>
          <cell r="L67" t="str">
            <v>Não</v>
          </cell>
          <cell r="M67" t="str">
            <v>Não se Aplica</v>
          </cell>
          <cell r="N67">
            <v>2</v>
          </cell>
          <cell r="O67">
            <v>1</v>
          </cell>
          <cell r="P67">
            <v>0</v>
          </cell>
          <cell r="Q67">
            <v>0</v>
          </cell>
          <cell r="T67" t="str">
            <v>1.1</v>
          </cell>
        </row>
        <row r="68">
          <cell r="D68" t="str">
            <v>12.00.00.04</v>
          </cell>
          <cell r="E68">
            <v>12</v>
          </cell>
          <cell r="F68">
            <v>0</v>
          </cell>
          <cell r="G68">
            <v>0</v>
          </cell>
          <cell r="H68">
            <v>4</v>
          </cell>
          <cell r="I68" t="str">
            <v>Foi apresentado comprimento critico dos elementos</v>
          </cell>
          <cell r="J68">
            <v>1</v>
          </cell>
          <cell r="K68" t="str">
            <v>Sim</v>
          </cell>
          <cell r="L68" t="str">
            <v>Não</v>
          </cell>
          <cell r="M68" t="str">
            <v>Não se Aplica</v>
          </cell>
          <cell r="N68">
            <v>2</v>
          </cell>
          <cell r="O68">
            <v>1</v>
          </cell>
          <cell r="P68">
            <v>0</v>
          </cell>
          <cell r="Q68">
            <v>0</v>
          </cell>
          <cell r="T68" t="str">
            <v>1.1</v>
          </cell>
        </row>
        <row r="69">
          <cell r="D69" t="str">
            <v>13.00.00.00</v>
          </cell>
          <cell r="E69">
            <v>13</v>
          </cell>
          <cell r="F69">
            <v>0</v>
          </cell>
          <cell r="G69">
            <v>0</v>
          </cell>
          <cell r="H69">
            <v>0</v>
          </cell>
          <cell r="I69" t="str">
            <v>XIII - Projeto de Pavimentação</v>
          </cell>
          <cell r="J69">
            <v>0</v>
          </cell>
          <cell r="N69">
            <v>0</v>
          </cell>
          <cell r="O69">
            <v>0</v>
          </cell>
          <cell r="P69">
            <v>0</v>
          </cell>
          <cell r="Q69">
            <v>0</v>
          </cell>
          <cell r="T69" t="str">
            <v>1.1</v>
          </cell>
        </row>
        <row r="70">
          <cell r="D70" t="str">
            <v>13.00.00.01</v>
          </cell>
          <cell r="E70">
            <v>13</v>
          </cell>
          <cell r="F70">
            <v>0</v>
          </cell>
          <cell r="G70">
            <v>0</v>
          </cell>
          <cell r="H70">
            <v>1</v>
          </cell>
          <cell r="I70" t="str">
            <v>Foi descrito a norma usada e um breve relato</v>
          </cell>
          <cell r="J70">
            <v>1</v>
          </cell>
          <cell r="K70" t="str">
            <v>Sim</v>
          </cell>
          <cell r="L70" t="str">
            <v>Não</v>
          </cell>
          <cell r="M70" t="str">
            <v>Não se Aplica</v>
          </cell>
          <cell r="N70">
            <v>2</v>
          </cell>
          <cell r="O70">
            <v>1</v>
          </cell>
          <cell r="P70">
            <v>0</v>
          </cell>
          <cell r="Q70">
            <v>0</v>
          </cell>
          <cell r="T70" t="str">
            <v>1.1</v>
          </cell>
        </row>
        <row r="71">
          <cell r="D71" t="str">
            <v>13.00.00.02</v>
          </cell>
          <cell r="E71">
            <v>13</v>
          </cell>
          <cell r="F71">
            <v>0</v>
          </cell>
          <cell r="G71">
            <v>0</v>
          </cell>
          <cell r="H71">
            <v>2</v>
          </cell>
          <cell r="I71" t="str">
            <v>Foi descrito a Metodologia usada para calcular o pavimento, demosntrando o ISC adotado no projeto, numeor "N" e Estrutura</v>
          </cell>
          <cell r="J71">
            <v>1</v>
          </cell>
          <cell r="K71" t="str">
            <v>Sim</v>
          </cell>
          <cell r="L71" t="str">
            <v>Não</v>
          </cell>
          <cell r="M71" t="str">
            <v>Não se Aplica</v>
          </cell>
          <cell r="N71">
            <v>2</v>
          </cell>
          <cell r="O71">
            <v>1</v>
          </cell>
          <cell r="P71">
            <v>0</v>
          </cell>
          <cell r="Q71">
            <v>0</v>
          </cell>
          <cell r="T71" t="str">
            <v>1.1</v>
          </cell>
        </row>
        <row r="72">
          <cell r="D72" t="str">
            <v>13.00.00.03</v>
          </cell>
          <cell r="E72">
            <v>13</v>
          </cell>
          <cell r="F72">
            <v>0</v>
          </cell>
          <cell r="G72">
            <v>0</v>
          </cell>
          <cell r="H72">
            <v>3</v>
          </cell>
          <cell r="I72" t="str">
            <v>Foi descrito cada elemento componente da estrutura, especificação, execução, material e origem usados</v>
          </cell>
          <cell r="J72">
            <v>1</v>
          </cell>
          <cell r="K72" t="str">
            <v>Sim</v>
          </cell>
          <cell r="L72" t="str">
            <v>Não</v>
          </cell>
          <cell r="M72" t="str">
            <v>Não se Aplica</v>
          </cell>
          <cell r="N72">
            <v>2</v>
          </cell>
          <cell r="O72">
            <v>1</v>
          </cell>
          <cell r="P72">
            <v>0</v>
          </cell>
          <cell r="Q72">
            <v>0</v>
          </cell>
          <cell r="T72" t="str">
            <v>1.1</v>
          </cell>
        </row>
        <row r="73">
          <cell r="D73" t="str">
            <v>13.00.00.04</v>
          </cell>
          <cell r="E73">
            <v>13</v>
          </cell>
          <cell r="F73">
            <v>0</v>
          </cell>
          <cell r="G73">
            <v>0</v>
          </cell>
          <cell r="H73">
            <v>4</v>
          </cell>
          <cell r="I73" t="str">
            <v>Foi descrito a estrutura usada e locais de limpa rodas e baia de onibus se caso for diferente</v>
          </cell>
          <cell r="J73">
            <v>1</v>
          </cell>
          <cell r="K73" t="str">
            <v>Sim</v>
          </cell>
          <cell r="L73" t="str">
            <v>Não</v>
          </cell>
          <cell r="M73" t="str">
            <v>Não se Aplica</v>
          </cell>
          <cell r="N73">
            <v>2</v>
          </cell>
          <cell r="O73">
            <v>1</v>
          </cell>
          <cell r="P73">
            <v>0</v>
          </cell>
          <cell r="Q73">
            <v>0</v>
          </cell>
          <cell r="T73" t="str">
            <v>1.1</v>
          </cell>
        </row>
        <row r="74">
          <cell r="D74" t="str">
            <v>13.00.00.05</v>
          </cell>
          <cell r="E74">
            <v>13</v>
          </cell>
          <cell r="F74">
            <v>0</v>
          </cell>
          <cell r="G74">
            <v>0</v>
          </cell>
          <cell r="H74">
            <v>5</v>
          </cell>
          <cell r="I74" t="str">
            <v>Foi apresentado em caso de usada, obra de grande porte ou material disponivel apresentar comparativo de areal e predeira exploradas e comerciais</v>
          </cell>
          <cell r="J74">
            <v>1</v>
          </cell>
          <cell r="K74" t="str">
            <v>Sim</v>
          </cell>
          <cell r="L74" t="str">
            <v>Não</v>
          </cell>
          <cell r="M74" t="str">
            <v>Não se Aplica</v>
          </cell>
          <cell r="N74">
            <v>2</v>
          </cell>
          <cell r="O74">
            <v>1</v>
          </cell>
          <cell r="P74">
            <v>0</v>
          </cell>
          <cell r="Q74">
            <v>0</v>
          </cell>
          <cell r="T74" t="str">
            <v>1.1</v>
          </cell>
        </row>
        <row r="75">
          <cell r="D75" t="str">
            <v>13.00.00.06</v>
          </cell>
          <cell r="E75">
            <v>13</v>
          </cell>
          <cell r="F75">
            <v>0</v>
          </cell>
          <cell r="G75">
            <v>0</v>
          </cell>
          <cell r="H75">
            <v>6</v>
          </cell>
          <cell r="I75" t="str">
            <v>Caso for usado comercial apresentar comparativo usinagem e e compra</v>
          </cell>
          <cell r="J75">
            <v>1</v>
          </cell>
          <cell r="K75" t="str">
            <v>Sim</v>
          </cell>
          <cell r="L75" t="str">
            <v>Não</v>
          </cell>
          <cell r="M75" t="str">
            <v>Não se Aplica</v>
          </cell>
          <cell r="N75">
            <v>2</v>
          </cell>
          <cell r="O75">
            <v>1</v>
          </cell>
          <cell r="P75">
            <v>0</v>
          </cell>
          <cell r="Q75">
            <v>0</v>
          </cell>
          <cell r="T75" t="str">
            <v>1.1</v>
          </cell>
        </row>
        <row r="76">
          <cell r="D76" t="str">
            <v>14.00.00.00</v>
          </cell>
          <cell r="E76">
            <v>14</v>
          </cell>
          <cell r="F76">
            <v>0</v>
          </cell>
          <cell r="G76">
            <v>0</v>
          </cell>
          <cell r="H76">
            <v>0</v>
          </cell>
          <cell r="I76" t="str">
            <v>XIV - Projeto de Sinalização</v>
          </cell>
          <cell r="J76">
            <v>0</v>
          </cell>
          <cell r="N76">
            <v>0</v>
          </cell>
          <cell r="O76">
            <v>0</v>
          </cell>
          <cell r="P76">
            <v>0</v>
          </cell>
          <cell r="Q76">
            <v>0</v>
          </cell>
          <cell r="T76" t="str">
            <v>1.1</v>
          </cell>
        </row>
        <row r="77">
          <cell r="D77" t="str">
            <v>14.00.00.01</v>
          </cell>
          <cell r="E77">
            <v>14</v>
          </cell>
          <cell r="F77">
            <v>0</v>
          </cell>
          <cell r="G77">
            <v>0</v>
          </cell>
          <cell r="H77">
            <v>1</v>
          </cell>
          <cell r="I77" t="str">
            <v>Foi descrito a norma usada e um breve relato</v>
          </cell>
          <cell r="J77">
            <v>1</v>
          </cell>
          <cell r="K77" t="str">
            <v>Sim</v>
          </cell>
          <cell r="L77" t="str">
            <v>Não</v>
          </cell>
          <cell r="M77" t="str">
            <v>Não se Aplica</v>
          </cell>
          <cell r="N77">
            <v>2</v>
          </cell>
          <cell r="O77">
            <v>1</v>
          </cell>
          <cell r="P77">
            <v>0</v>
          </cell>
          <cell r="Q77">
            <v>0</v>
          </cell>
          <cell r="T77" t="str">
            <v>1.1</v>
          </cell>
        </row>
        <row r="78">
          <cell r="D78" t="str">
            <v>14.00.00.02</v>
          </cell>
          <cell r="E78">
            <v>14</v>
          </cell>
          <cell r="F78">
            <v>0</v>
          </cell>
          <cell r="G78">
            <v>0</v>
          </cell>
          <cell r="H78">
            <v>2</v>
          </cell>
          <cell r="I78" t="str">
            <v>Esta descrito os elementos projetados vertical horizontal e defensas</v>
          </cell>
          <cell r="J78">
            <v>1</v>
          </cell>
          <cell r="K78" t="str">
            <v>Sim</v>
          </cell>
          <cell r="L78" t="str">
            <v>Não</v>
          </cell>
          <cell r="M78" t="str">
            <v>Não se Aplica</v>
          </cell>
          <cell r="N78">
            <v>2</v>
          </cell>
          <cell r="O78">
            <v>1</v>
          </cell>
          <cell r="P78">
            <v>0</v>
          </cell>
          <cell r="Q78">
            <v>0</v>
          </cell>
          <cell r="T78" t="str">
            <v>1.1</v>
          </cell>
        </row>
        <row r="79">
          <cell r="D79" t="str">
            <v>15.00.00.00</v>
          </cell>
          <cell r="E79">
            <v>15</v>
          </cell>
          <cell r="F79">
            <v>0</v>
          </cell>
          <cell r="G79">
            <v>0</v>
          </cell>
          <cell r="H79">
            <v>0</v>
          </cell>
          <cell r="I79" t="str">
            <v>XV - Projeto de Obras Complementares</v>
          </cell>
          <cell r="J79">
            <v>0</v>
          </cell>
          <cell r="N79">
            <v>0</v>
          </cell>
          <cell r="O79">
            <v>0</v>
          </cell>
          <cell r="P79">
            <v>0</v>
          </cell>
          <cell r="Q79">
            <v>0</v>
          </cell>
          <cell r="T79" t="str">
            <v>1.1</v>
          </cell>
        </row>
        <row r="80">
          <cell r="D80" t="str">
            <v>15.00.00.01</v>
          </cell>
          <cell r="E80">
            <v>15</v>
          </cell>
          <cell r="F80">
            <v>0</v>
          </cell>
          <cell r="G80">
            <v>0</v>
          </cell>
          <cell r="H80">
            <v>1</v>
          </cell>
          <cell r="I80" t="str">
            <v>Foi descrito a norma usada e um breve relato</v>
          </cell>
          <cell r="J80">
            <v>1</v>
          </cell>
          <cell r="K80" t="str">
            <v>Sim</v>
          </cell>
          <cell r="L80" t="str">
            <v>Não</v>
          </cell>
          <cell r="M80" t="str">
            <v>Não se Aplica</v>
          </cell>
          <cell r="N80">
            <v>2</v>
          </cell>
          <cell r="O80">
            <v>1</v>
          </cell>
          <cell r="P80">
            <v>0</v>
          </cell>
          <cell r="Q80">
            <v>0</v>
          </cell>
          <cell r="T80" t="str">
            <v>1.1</v>
          </cell>
        </row>
        <row r="81">
          <cell r="D81" t="str">
            <v>15.00.00.02</v>
          </cell>
          <cell r="E81">
            <v>15</v>
          </cell>
          <cell r="F81">
            <v>0</v>
          </cell>
          <cell r="G81">
            <v>0</v>
          </cell>
          <cell r="H81">
            <v>2</v>
          </cell>
          <cell r="I81" t="str">
            <v>Esta descrito os elementos projetados, como cercas, barreiras, mata burros, limpa rodas, passeios e demolições para a execução da obra.</v>
          </cell>
          <cell r="J81">
            <v>1</v>
          </cell>
          <cell r="K81" t="str">
            <v>Sim</v>
          </cell>
          <cell r="L81" t="str">
            <v>Não</v>
          </cell>
          <cell r="M81" t="str">
            <v>Não se Aplica</v>
          </cell>
          <cell r="N81">
            <v>2</v>
          </cell>
          <cell r="O81">
            <v>1</v>
          </cell>
          <cell r="P81">
            <v>0</v>
          </cell>
          <cell r="Q81">
            <v>0</v>
          </cell>
          <cell r="T81" t="str">
            <v>1.1</v>
          </cell>
        </row>
        <row r="82">
          <cell r="D82" t="str">
            <v>16.00.00.00</v>
          </cell>
          <cell r="E82">
            <v>16</v>
          </cell>
          <cell r="F82">
            <v>0</v>
          </cell>
          <cell r="G82">
            <v>0</v>
          </cell>
          <cell r="H82">
            <v>0</v>
          </cell>
          <cell r="I82" t="str">
            <v>XVI - Projeto de Meio Ambiente</v>
          </cell>
          <cell r="J82">
            <v>0</v>
          </cell>
          <cell r="N82">
            <v>0</v>
          </cell>
          <cell r="O82">
            <v>0</v>
          </cell>
          <cell r="P82">
            <v>0</v>
          </cell>
          <cell r="Q82">
            <v>0</v>
          </cell>
          <cell r="T82" t="str">
            <v>1.1</v>
          </cell>
        </row>
        <row r="83">
          <cell r="D83" t="str">
            <v>16.00.00.01</v>
          </cell>
          <cell r="E83">
            <v>16</v>
          </cell>
          <cell r="F83">
            <v>0</v>
          </cell>
          <cell r="G83">
            <v>0</v>
          </cell>
          <cell r="H83">
            <v>1</v>
          </cell>
          <cell r="I83" t="str">
            <v>Foi descrito a norma usada e um breve relato</v>
          </cell>
          <cell r="J83">
            <v>1</v>
          </cell>
          <cell r="K83" t="str">
            <v>Sim</v>
          </cell>
          <cell r="L83" t="str">
            <v>Não</v>
          </cell>
          <cell r="M83" t="str">
            <v>Não se Aplica</v>
          </cell>
          <cell r="N83">
            <v>2</v>
          </cell>
          <cell r="O83">
            <v>1</v>
          </cell>
          <cell r="P83">
            <v>0</v>
          </cell>
          <cell r="Q83">
            <v>0</v>
          </cell>
          <cell r="T83" t="str">
            <v>1.1</v>
          </cell>
        </row>
        <row r="84">
          <cell r="D84" t="str">
            <v>16.00.00.02</v>
          </cell>
          <cell r="E84">
            <v>16</v>
          </cell>
          <cell r="F84">
            <v>0</v>
          </cell>
          <cell r="G84">
            <v>0</v>
          </cell>
          <cell r="H84">
            <v>2</v>
          </cell>
          <cell r="I84" t="str">
            <v>O estudo descreve abordar os impactos, fauna, flora e etc</v>
          </cell>
          <cell r="J84">
            <v>1</v>
          </cell>
          <cell r="K84" t="str">
            <v>Sim</v>
          </cell>
          <cell r="L84" t="str">
            <v>Não</v>
          </cell>
          <cell r="M84" t="str">
            <v>Não se Aplica</v>
          </cell>
          <cell r="N84">
            <v>2</v>
          </cell>
          <cell r="O84">
            <v>1</v>
          </cell>
          <cell r="P84">
            <v>0</v>
          </cell>
          <cell r="Q84">
            <v>0</v>
          </cell>
          <cell r="T84" t="str">
            <v>1.1</v>
          </cell>
        </row>
        <row r="85">
          <cell r="D85" t="str">
            <v>17.00.00.00</v>
          </cell>
          <cell r="E85">
            <v>17</v>
          </cell>
          <cell r="F85">
            <v>0</v>
          </cell>
          <cell r="G85">
            <v>0</v>
          </cell>
          <cell r="H85">
            <v>0</v>
          </cell>
          <cell r="I85" t="str">
            <v>XVII - Projeto de Desapropriação</v>
          </cell>
          <cell r="J85">
            <v>0</v>
          </cell>
          <cell r="N85">
            <v>0</v>
          </cell>
          <cell r="O85">
            <v>0</v>
          </cell>
          <cell r="P85">
            <v>0</v>
          </cell>
          <cell r="Q85">
            <v>0</v>
          </cell>
          <cell r="T85" t="str">
            <v>1.1</v>
          </cell>
        </row>
        <row r="86">
          <cell r="D86" t="str">
            <v>17.00.00.01</v>
          </cell>
          <cell r="E86">
            <v>17</v>
          </cell>
          <cell r="F86">
            <v>0</v>
          </cell>
          <cell r="G86">
            <v>0</v>
          </cell>
          <cell r="H86">
            <v>1</v>
          </cell>
          <cell r="I86" t="str">
            <v>Foi descrito a norma usada e um breve relato</v>
          </cell>
          <cell r="J86">
            <v>1</v>
          </cell>
          <cell r="K86" t="str">
            <v>Sim</v>
          </cell>
          <cell r="L86" t="str">
            <v>Não</v>
          </cell>
          <cell r="M86" t="str">
            <v>Não se Aplica</v>
          </cell>
          <cell r="N86">
            <v>2</v>
          </cell>
          <cell r="O86">
            <v>1</v>
          </cell>
          <cell r="P86">
            <v>0</v>
          </cell>
          <cell r="Q86">
            <v>0</v>
          </cell>
          <cell r="T86" t="str">
            <v>1.1</v>
          </cell>
        </row>
        <row r="87">
          <cell r="D87" t="str">
            <v>17.00.00.02</v>
          </cell>
          <cell r="E87">
            <v>17</v>
          </cell>
          <cell r="F87">
            <v>0</v>
          </cell>
          <cell r="G87">
            <v>0</v>
          </cell>
          <cell r="H87">
            <v>2</v>
          </cell>
          <cell r="I87" t="str">
            <v>Foi descrito a Faixa de dominio</v>
          </cell>
          <cell r="J87">
            <v>1</v>
          </cell>
          <cell r="K87" t="str">
            <v>Sim</v>
          </cell>
          <cell r="L87" t="str">
            <v>Não</v>
          </cell>
          <cell r="M87" t="str">
            <v>Não se Aplica</v>
          </cell>
          <cell r="N87">
            <v>2</v>
          </cell>
          <cell r="O87">
            <v>1</v>
          </cell>
          <cell r="P87">
            <v>0</v>
          </cell>
          <cell r="Q87">
            <v>0</v>
          </cell>
          <cell r="T87" t="str">
            <v>1.1</v>
          </cell>
        </row>
        <row r="88">
          <cell r="D88" t="str">
            <v>17.00.00.03</v>
          </cell>
          <cell r="E88">
            <v>17</v>
          </cell>
          <cell r="F88">
            <v>0</v>
          </cell>
          <cell r="G88">
            <v>0</v>
          </cell>
          <cell r="H88">
            <v>3</v>
          </cell>
          <cell r="I88" t="str">
            <v>Foi descrito a metodologia usada, como pesquisa, avaliação da benfeitoria, depreciação, plantações.</v>
          </cell>
          <cell r="J88">
            <v>1</v>
          </cell>
          <cell r="K88" t="str">
            <v>Sim</v>
          </cell>
          <cell r="L88" t="str">
            <v>Não</v>
          </cell>
          <cell r="M88" t="str">
            <v>Não se Aplica</v>
          </cell>
          <cell r="N88">
            <v>2</v>
          </cell>
          <cell r="O88">
            <v>1</v>
          </cell>
          <cell r="P88">
            <v>0</v>
          </cell>
          <cell r="Q88">
            <v>0</v>
          </cell>
          <cell r="T88" t="str">
            <v>1.1</v>
          </cell>
        </row>
        <row r="89">
          <cell r="D89" t="str">
            <v>18.00.00.00</v>
          </cell>
          <cell r="E89">
            <v>18</v>
          </cell>
          <cell r="F89">
            <v>0</v>
          </cell>
          <cell r="G89">
            <v>0</v>
          </cell>
          <cell r="H89">
            <v>0</v>
          </cell>
          <cell r="I89" t="str">
            <v>XVIII - Projeto de Canteiro de Obras</v>
          </cell>
          <cell r="J89">
            <v>0</v>
          </cell>
          <cell r="N89">
            <v>0</v>
          </cell>
          <cell r="O89">
            <v>0</v>
          </cell>
          <cell r="P89">
            <v>0</v>
          </cell>
          <cell r="Q89">
            <v>0</v>
          </cell>
          <cell r="T89" t="str">
            <v>1.1</v>
          </cell>
        </row>
        <row r="90">
          <cell r="D90" t="str">
            <v>18.00.00.01</v>
          </cell>
          <cell r="E90">
            <v>18</v>
          </cell>
          <cell r="F90">
            <v>0</v>
          </cell>
          <cell r="G90">
            <v>0</v>
          </cell>
          <cell r="H90">
            <v>1</v>
          </cell>
          <cell r="I90" t="str">
            <v>Foi descrito a norma usada e um breve relato</v>
          </cell>
          <cell r="J90">
            <v>1</v>
          </cell>
          <cell r="K90" t="str">
            <v>Sim</v>
          </cell>
          <cell r="L90" t="str">
            <v>Não</v>
          </cell>
          <cell r="M90" t="str">
            <v>Não se Aplica</v>
          </cell>
          <cell r="N90">
            <v>2</v>
          </cell>
          <cell r="O90">
            <v>1</v>
          </cell>
          <cell r="P90">
            <v>0</v>
          </cell>
          <cell r="Q90">
            <v>0</v>
          </cell>
          <cell r="T90" t="str">
            <v>1.1</v>
          </cell>
        </row>
        <row r="91">
          <cell r="D91" t="str">
            <v>18.00.00.02</v>
          </cell>
          <cell r="E91">
            <v>18</v>
          </cell>
          <cell r="F91">
            <v>0</v>
          </cell>
          <cell r="G91">
            <v>0</v>
          </cell>
          <cell r="H91">
            <v>2</v>
          </cell>
          <cell r="I91" t="str">
            <v>Foi descrito a area, local de intalação</v>
          </cell>
          <cell r="J91">
            <v>1</v>
          </cell>
          <cell r="K91" t="str">
            <v>Sim</v>
          </cell>
          <cell r="L91" t="str">
            <v>Não</v>
          </cell>
          <cell r="M91" t="str">
            <v>Não se Aplica</v>
          </cell>
          <cell r="N91">
            <v>2</v>
          </cell>
          <cell r="O91">
            <v>1</v>
          </cell>
          <cell r="P91">
            <v>0</v>
          </cell>
          <cell r="Q91">
            <v>0</v>
          </cell>
          <cell r="T91" t="str">
            <v>1.1</v>
          </cell>
        </row>
        <row r="92">
          <cell r="D92" t="str">
            <v>19.00.00.00</v>
          </cell>
          <cell r="E92">
            <v>19</v>
          </cell>
          <cell r="F92">
            <v>0</v>
          </cell>
          <cell r="G92">
            <v>0</v>
          </cell>
          <cell r="H92">
            <v>0</v>
          </cell>
          <cell r="I92" t="str">
            <v>XIX - Quadro de Quantidades</v>
          </cell>
          <cell r="J92">
            <v>0</v>
          </cell>
          <cell r="N92">
            <v>0</v>
          </cell>
          <cell r="O92">
            <v>0</v>
          </cell>
          <cell r="P92">
            <v>0</v>
          </cell>
          <cell r="Q92">
            <v>0</v>
          </cell>
          <cell r="T92" t="str">
            <v>1.1</v>
          </cell>
        </row>
        <row r="93">
          <cell r="D93" t="str">
            <v>19.00.00.01</v>
          </cell>
          <cell r="E93">
            <v>19</v>
          </cell>
          <cell r="F93">
            <v>0</v>
          </cell>
          <cell r="G93">
            <v>0</v>
          </cell>
          <cell r="H93">
            <v>1</v>
          </cell>
          <cell r="I93" t="str">
            <v>Foi apresentado quadro de quantidades</v>
          </cell>
          <cell r="J93">
            <v>1</v>
          </cell>
          <cell r="K93" t="str">
            <v>Sim</v>
          </cell>
          <cell r="L93" t="str">
            <v>Não</v>
          </cell>
          <cell r="M93" t="str">
            <v>Não se Aplica</v>
          </cell>
          <cell r="N93">
            <v>2</v>
          </cell>
          <cell r="O93">
            <v>1</v>
          </cell>
          <cell r="P93">
            <v>0</v>
          </cell>
          <cell r="Q93">
            <v>0</v>
          </cell>
          <cell r="T93" t="str">
            <v>1.1</v>
          </cell>
        </row>
        <row r="94">
          <cell r="D94" t="str">
            <v>19.00.00.02</v>
          </cell>
          <cell r="E94">
            <v>19</v>
          </cell>
          <cell r="F94">
            <v>0</v>
          </cell>
          <cell r="G94">
            <v>0</v>
          </cell>
          <cell r="H94">
            <v>2</v>
          </cell>
          <cell r="I94" t="str">
            <v>Foi apresentado demonstrativo do consumo de materiais</v>
          </cell>
          <cell r="J94">
            <v>1</v>
          </cell>
          <cell r="K94" t="str">
            <v>Sim</v>
          </cell>
          <cell r="L94" t="str">
            <v>Não</v>
          </cell>
          <cell r="M94" t="str">
            <v>Não se Aplica</v>
          </cell>
          <cell r="N94">
            <v>2</v>
          </cell>
          <cell r="O94">
            <v>1</v>
          </cell>
          <cell r="P94">
            <v>0</v>
          </cell>
          <cell r="Q94">
            <v>0</v>
          </cell>
          <cell r="T94" t="str">
            <v>1.1</v>
          </cell>
        </row>
        <row r="95">
          <cell r="D95" t="str">
            <v>19.00.00.03</v>
          </cell>
          <cell r="E95">
            <v>19</v>
          </cell>
          <cell r="F95">
            <v>0</v>
          </cell>
          <cell r="G95">
            <v>0</v>
          </cell>
          <cell r="H95">
            <v>3</v>
          </cell>
          <cell r="I95" t="str">
            <v>Foi apresentado resumo das distancias de transporte</v>
          </cell>
          <cell r="J95">
            <v>1</v>
          </cell>
          <cell r="K95" t="str">
            <v>Sim</v>
          </cell>
          <cell r="L95" t="str">
            <v>Não</v>
          </cell>
          <cell r="M95" t="str">
            <v>Não se Aplica</v>
          </cell>
          <cell r="N95">
            <v>2</v>
          </cell>
          <cell r="O95">
            <v>1</v>
          </cell>
          <cell r="P95">
            <v>0</v>
          </cell>
          <cell r="Q95">
            <v>0</v>
          </cell>
          <cell r="T95" t="str">
            <v>1.1</v>
          </cell>
        </row>
        <row r="96">
          <cell r="D96" t="str">
            <v>19.00.00.04</v>
          </cell>
          <cell r="E96">
            <v>19</v>
          </cell>
          <cell r="F96">
            <v>0</v>
          </cell>
          <cell r="G96">
            <v>0</v>
          </cell>
          <cell r="H96">
            <v>4</v>
          </cell>
          <cell r="I96" t="str">
            <v>Foi apresentado demonstrativo dos quantitativos de pavimentação</v>
          </cell>
          <cell r="J96">
            <v>1</v>
          </cell>
          <cell r="K96" t="str">
            <v>Sim</v>
          </cell>
          <cell r="L96" t="str">
            <v>Não</v>
          </cell>
          <cell r="M96" t="str">
            <v>Não se Aplica</v>
          </cell>
          <cell r="N96">
            <v>2</v>
          </cell>
          <cell r="O96">
            <v>1</v>
          </cell>
          <cell r="P96">
            <v>0</v>
          </cell>
          <cell r="Q96">
            <v>0</v>
          </cell>
          <cell r="T96" t="str">
            <v>1.1</v>
          </cell>
        </row>
        <row r="97">
          <cell r="D97" t="str">
            <v>20.00.00.00</v>
          </cell>
          <cell r="E97">
            <v>20</v>
          </cell>
          <cell r="F97">
            <v>0</v>
          </cell>
          <cell r="G97">
            <v>0</v>
          </cell>
          <cell r="H97">
            <v>0</v>
          </cell>
          <cell r="I97" t="str">
            <v>XX - Informações Complementares</v>
          </cell>
          <cell r="J97">
            <v>0</v>
          </cell>
          <cell r="N97">
            <v>0</v>
          </cell>
          <cell r="O97">
            <v>0</v>
          </cell>
          <cell r="P97">
            <v>0</v>
          </cell>
          <cell r="Q97">
            <v>0</v>
          </cell>
          <cell r="T97" t="str">
            <v>1.1</v>
          </cell>
        </row>
        <row r="98">
          <cell r="D98" t="str">
            <v>20.00.00.01</v>
          </cell>
          <cell r="E98">
            <v>20</v>
          </cell>
          <cell r="F98">
            <v>0</v>
          </cell>
          <cell r="G98">
            <v>0</v>
          </cell>
          <cell r="H98">
            <v>1</v>
          </cell>
          <cell r="I98" t="str">
            <v>Foi apresentado o diagrama de localização das fontes de materiais para pavimentação</v>
          </cell>
          <cell r="J98">
            <v>1</v>
          </cell>
          <cell r="K98" t="str">
            <v>Sim</v>
          </cell>
          <cell r="L98" t="str">
            <v>Não</v>
          </cell>
          <cell r="M98" t="str">
            <v>Não se Aplica</v>
          </cell>
          <cell r="N98">
            <v>2</v>
          </cell>
          <cell r="O98">
            <v>1</v>
          </cell>
          <cell r="P98">
            <v>0</v>
          </cell>
          <cell r="Q98">
            <v>0</v>
          </cell>
          <cell r="T98" t="str">
            <v>1.1</v>
          </cell>
        </row>
        <row r="99">
          <cell r="D99" t="str">
            <v>20.00.00.02</v>
          </cell>
          <cell r="E99">
            <v>20</v>
          </cell>
          <cell r="F99">
            <v>0</v>
          </cell>
          <cell r="G99">
            <v>0</v>
          </cell>
          <cell r="H99">
            <v>2</v>
          </cell>
          <cell r="I99" t="str">
            <v>Foi Apresentado as especificações de serviços</v>
          </cell>
          <cell r="J99">
            <v>1</v>
          </cell>
          <cell r="K99" t="str">
            <v>Sim</v>
          </cell>
          <cell r="L99" t="str">
            <v>Não</v>
          </cell>
          <cell r="M99" t="str">
            <v>Não se Aplica</v>
          </cell>
          <cell r="N99">
            <v>2</v>
          </cell>
          <cell r="O99">
            <v>1</v>
          </cell>
          <cell r="P99">
            <v>0</v>
          </cell>
          <cell r="Q99">
            <v>0</v>
          </cell>
          <cell r="T99" t="str">
            <v>1.1</v>
          </cell>
        </row>
        <row r="100">
          <cell r="D100" t="str">
            <v>20.00.00.03</v>
          </cell>
          <cell r="E100">
            <v>20</v>
          </cell>
          <cell r="F100">
            <v>0</v>
          </cell>
          <cell r="G100">
            <v>0</v>
          </cell>
          <cell r="H100">
            <v>3</v>
          </cell>
          <cell r="I100" t="str">
            <v>Foi apresentado o atestado de responsabilidade</v>
          </cell>
          <cell r="J100">
            <v>1</v>
          </cell>
          <cell r="K100" t="str">
            <v>Sim</v>
          </cell>
          <cell r="L100" t="str">
            <v>Não</v>
          </cell>
          <cell r="M100" t="str">
            <v>Não se Aplica</v>
          </cell>
          <cell r="N100">
            <v>2</v>
          </cell>
          <cell r="O100">
            <v>1</v>
          </cell>
          <cell r="P100">
            <v>0</v>
          </cell>
          <cell r="Q100">
            <v>0</v>
          </cell>
          <cell r="T100" t="str">
            <v>1.1</v>
          </cell>
        </row>
        <row r="101">
          <cell r="D101" t="str">
            <v>20.00.00.04</v>
          </cell>
          <cell r="E101">
            <v>20</v>
          </cell>
          <cell r="F101">
            <v>0</v>
          </cell>
          <cell r="G101">
            <v>0</v>
          </cell>
          <cell r="H101">
            <v>4</v>
          </cell>
          <cell r="I101" t="str">
            <v>Foi apresentado o termo de encerramento</v>
          </cell>
          <cell r="J101">
            <v>1</v>
          </cell>
          <cell r="K101" t="str">
            <v>Sim</v>
          </cell>
          <cell r="L101" t="str">
            <v>Não</v>
          </cell>
          <cell r="M101" t="str">
            <v>Não se Aplica</v>
          </cell>
          <cell r="N101">
            <v>2</v>
          </cell>
          <cell r="O101">
            <v>1</v>
          </cell>
          <cell r="P101">
            <v>0</v>
          </cell>
          <cell r="Q101">
            <v>0</v>
          </cell>
          <cell r="T101" t="str">
            <v>1.1</v>
          </cell>
        </row>
        <row r="102">
          <cell r="D102" t="str">
            <v>101.00.00.00</v>
          </cell>
          <cell r="E102">
            <v>101</v>
          </cell>
          <cell r="F102">
            <v>0</v>
          </cell>
          <cell r="G102">
            <v>0</v>
          </cell>
          <cell r="H102">
            <v>0</v>
          </cell>
          <cell r="I102" t="str">
            <v>I - DADOS INICIAIS</v>
          </cell>
          <cell r="J102">
            <v>0</v>
          </cell>
          <cell r="N102">
            <v>0</v>
          </cell>
          <cell r="O102">
            <v>0</v>
          </cell>
          <cell r="P102">
            <v>0</v>
          </cell>
          <cell r="Q102">
            <v>0</v>
          </cell>
          <cell r="T102" t="str">
            <v>1.1</v>
          </cell>
        </row>
        <row r="103">
          <cell r="D103" t="str">
            <v>101.00.00.01</v>
          </cell>
          <cell r="E103">
            <v>101</v>
          </cell>
          <cell r="F103">
            <v>0</v>
          </cell>
          <cell r="G103">
            <v>0</v>
          </cell>
          <cell r="H103">
            <v>1</v>
          </cell>
          <cell r="I103" t="str">
            <v>A capa e contra capa esta no padrão adotado pela contratante</v>
          </cell>
          <cell r="J103">
            <v>1</v>
          </cell>
          <cell r="K103" t="str">
            <v>Sim</v>
          </cell>
          <cell r="L103" t="str">
            <v>Não</v>
          </cell>
          <cell r="M103" t="str">
            <v>Não se Aplica</v>
          </cell>
          <cell r="N103">
            <v>2</v>
          </cell>
          <cell r="O103">
            <v>1</v>
          </cell>
          <cell r="P103">
            <v>0</v>
          </cell>
          <cell r="Q103">
            <v>0</v>
          </cell>
          <cell r="T103" t="str">
            <v>1.1</v>
          </cell>
        </row>
        <row r="104">
          <cell r="D104" t="str">
            <v>101.00.00.02</v>
          </cell>
          <cell r="E104">
            <v>101</v>
          </cell>
          <cell r="F104">
            <v>0</v>
          </cell>
          <cell r="G104">
            <v>0</v>
          </cell>
          <cell r="H104">
            <v>2</v>
          </cell>
          <cell r="I104" t="str">
            <v>Contem o indice e esta coerente</v>
          </cell>
          <cell r="J104">
            <v>1</v>
          </cell>
          <cell r="K104" t="str">
            <v>Sim</v>
          </cell>
          <cell r="L104" t="str">
            <v>Não</v>
          </cell>
          <cell r="M104" t="str">
            <v>Não se Aplica</v>
          </cell>
          <cell r="N104">
            <v>2</v>
          </cell>
          <cell r="O104">
            <v>1</v>
          </cell>
          <cell r="P104">
            <v>0</v>
          </cell>
          <cell r="Q104">
            <v>0</v>
          </cell>
          <cell r="T104" t="str">
            <v>1.1</v>
          </cell>
        </row>
        <row r="105">
          <cell r="D105" t="str">
            <v>101.00.00.03</v>
          </cell>
          <cell r="E105">
            <v>101</v>
          </cell>
          <cell r="F105">
            <v>0</v>
          </cell>
          <cell r="G105">
            <v>0</v>
          </cell>
          <cell r="H105">
            <v>3</v>
          </cell>
          <cell r="I105" t="str">
            <v xml:space="preserve">Contem os itens de apresentação e mapas </v>
          </cell>
          <cell r="J105">
            <v>1</v>
          </cell>
          <cell r="K105" t="str">
            <v>Sim</v>
          </cell>
          <cell r="L105" t="str">
            <v>Não</v>
          </cell>
          <cell r="M105" t="str">
            <v>Não se Aplica</v>
          </cell>
          <cell r="N105">
            <v>2</v>
          </cell>
          <cell r="O105">
            <v>1</v>
          </cell>
          <cell r="P105">
            <v>0</v>
          </cell>
          <cell r="Q105">
            <v>0</v>
          </cell>
          <cell r="T105" t="str">
            <v>1.1</v>
          </cell>
        </row>
        <row r="106">
          <cell r="D106" t="str">
            <v>102.00.00.00</v>
          </cell>
          <cell r="E106">
            <v>102</v>
          </cell>
          <cell r="F106">
            <v>0</v>
          </cell>
          <cell r="G106">
            <v>0</v>
          </cell>
          <cell r="H106">
            <v>0</v>
          </cell>
          <cell r="I106" t="str">
            <v>II - GEOMÉTRICO</v>
          </cell>
          <cell r="J106">
            <v>0</v>
          </cell>
          <cell r="N106">
            <v>0</v>
          </cell>
          <cell r="O106">
            <v>0</v>
          </cell>
          <cell r="P106">
            <v>0</v>
          </cell>
          <cell r="Q106">
            <v>0</v>
          </cell>
          <cell r="T106" t="str">
            <v>1.1</v>
          </cell>
        </row>
        <row r="107">
          <cell r="D107" t="str">
            <v>102.00.00.01</v>
          </cell>
          <cell r="E107">
            <v>102</v>
          </cell>
          <cell r="F107">
            <v>0</v>
          </cell>
          <cell r="G107">
            <v>0</v>
          </cell>
          <cell r="H107">
            <v>1</v>
          </cell>
          <cell r="I107" t="str">
            <v>Foi apresentado o Quadro de Caracteristica Tecnica e esta coerente</v>
          </cell>
          <cell r="J107">
            <v>1</v>
          </cell>
          <cell r="K107" t="str">
            <v>Sim</v>
          </cell>
          <cell r="L107" t="str">
            <v>Não</v>
          </cell>
          <cell r="M107" t="str">
            <v>Não se Aplica</v>
          </cell>
          <cell r="N107">
            <v>2</v>
          </cell>
          <cell r="O107">
            <v>1</v>
          </cell>
          <cell r="P107">
            <v>0</v>
          </cell>
          <cell r="Q107">
            <v>0</v>
          </cell>
          <cell r="T107" t="str">
            <v>1.1</v>
          </cell>
        </row>
        <row r="108">
          <cell r="D108" t="str">
            <v>102.00.00.02</v>
          </cell>
          <cell r="E108">
            <v>102</v>
          </cell>
          <cell r="F108">
            <v>0</v>
          </cell>
          <cell r="G108">
            <v>0</v>
          </cell>
          <cell r="H108">
            <v>2</v>
          </cell>
          <cell r="I108" t="str">
            <v>Foi apresentada a Seção dentro da especificações</v>
          </cell>
          <cell r="J108">
            <v>1</v>
          </cell>
          <cell r="K108" t="str">
            <v>Sim</v>
          </cell>
          <cell r="L108" t="str">
            <v>Não</v>
          </cell>
          <cell r="M108" t="str">
            <v>Não se Aplica</v>
          </cell>
          <cell r="N108">
            <v>2</v>
          </cell>
          <cell r="O108">
            <v>1</v>
          </cell>
          <cell r="P108">
            <v>0</v>
          </cell>
          <cell r="Q108">
            <v>0</v>
          </cell>
          <cell r="T108" t="str">
            <v>1.1</v>
          </cell>
        </row>
        <row r="109">
          <cell r="D109" t="str">
            <v>102.00.00.03</v>
          </cell>
          <cell r="E109">
            <v>102</v>
          </cell>
          <cell r="F109">
            <v>0</v>
          </cell>
          <cell r="G109">
            <v>0</v>
          </cell>
          <cell r="H109">
            <v>3</v>
          </cell>
          <cell r="I109" t="str">
            <v>Foi apresentada a Folha de Convenção</v>
          </cell>
          <cell r="J109">
            <v>1</v>
          </cell>
          <cell r="K109" t="str">
            <v>Sim</v>
          </cell>
          <cell r="L109" t="str">
            <v>Não</v>
          </cell>
          <cell r="M109" t="str">
            <v>Não se Aplica</v>
          </cell>
          <cell r="N109">
            <v>2</v>
          </cell>
          <cell r="O109">
            <v>1</v>
          </cell>
          <cell r="P109">
            <v>0</v>
          </cell>
          <cell r="Q109">
            <v>0</v>
          </cell>
          <cell r="T109" t="str">
            <v>1.1</v>
          </cell>
        </row>
        <row r="110">
          <cell r="D110" t="str">
            <v>102.00.00.04</v>
          </cell>
          <cell r="E110">
            <v>102</v>
          </cell>
          <cell r="F110">
            <v>0</v>
          </cell>
          <cell r="G110">
            <v>0</v>
          </cell>
          <cell r="H110">
            <v>4</v>
          </cell>
          <cell r="I110" t="str">
            <v>Os Formato e Selo - Estão corretos</v>
          </cell>
          <cell r="J110">
            <v>1</v>
          </cell>
          <cell r="K110" t="str">
            <v>Sim</v>
          </cell>
          <cell r="L110" t="str">
            <v>Não</v>
          </cell>
          <cell r="M110" t="str">
            <v>Não se Aplica</v>
          </cell>
          <cell r="N110">
            <v>2</v>
          </cell>
          <cell r="O110">
            <v>1</v>
          </cell>
          <cell r="P110">
            <v>0</v>
          </cell>
          <cell r="Q110">
            <v>0</v>
          </cell>
          <cell r="T110" t="str">
            <v>1.1</v>
          </cell>
        </row>
        <row r="111">
          <cell r="D111" t="str">
            <v>102.00.00.05</v>
          </cell>
          <cell r="E111">
            <v>102</v>
          </cell>
          <cell r="F111">
            <v>0</v>
          </cell>
          <cell r="G111">
            <v>0</v>
          </cell>
          <cell r="H111">
            <v>5</v>
          </cell>
          <cell r="I111" t="str">
            <v>Contem Malha Coordenadas( N e E)</v>
          </cell>
          <cell r="J111">
            <v>1</v>
          </cell>
          <cell r="K111" t="str">
            <v>Sim</v>
          </cell>
          <cell r="L111" t="str">
            <v>Não</v>
          </cell>
          <cell r="M111" t="str">
            <v>Não se Aplica</v>
          </cell>
          <cell r="N111">
            <v>2</v>
          </cell>
          <cell r="O111">
            <v>1</v>
          </cell>
          <cell r="P111">
            <v>0</v>
          </cell>
          <cell r="Q111">
            <v>0</v>
          </cell>
          <cell r="T111" t="str">
            <v>1.1</v>
          </cell>
        </row>
        <row r="112">
          <cell r="D112" t="str">
            <v>102.00.00.06</v>
          </cell>
          <cell r="E112">
            <v>102</v>
          </cell>
          <cell r="F112">
            <v>0</v>
          </cell>
          <cell r="G112">
            <v>0</v>
          </cell>
          <cell r="H112">
            <v>6</v>
          </cell>
          <cell r="I112" t="str">
            <v xml:space="preserve">Contem Norte Verd (direção de cresc.) </v>
          </cell>
          <cell r="J112">
            <v>1</v>
          </cell>
          <cell r="K112" t="str">
            <v>Sim</v>
          </cell>
          <cell r="L112" t="str">
            <v>Não</v>
          </cell>
          <cell r="M112" t="str">
            <v>Não se Aplica</v>
          </cell>
          <cell r="N112">
            <v>2</v>
          </cell>
          <cell r="O112">
            <v>1</v>
          </cell>
          <cell r="P112">
            <v>0</v>
          </cell>
          <cell r="Q112">
            <v>0</v>
          </cell>
          <cell r="T112" t="str">
            <v>1.2</v>
          </cell>
        </row>
        <row r="113">
          <cell r="D113" t="str">
            <v>102.00.00.07</v>
          </cell>
          <cell r="E113">
            <v>102</v>
          </cell>
          <cell r="F113">
            <v>0</v>
          </cell>
          <cell r="G113">
            <v>0</v>
          </cell>
          <cell r="H113">
            <v>7</v>
          </cell>
          <cell r="I113" t="str">
            <v xml:space="preserve">Contem Escalas (Gráfica e escrita) </v>
          </cell>
          <cell r="J113">
            <v>1</v>
          </cell>
          <cell r="K113" t="str">
            <v>Sim</v>
          </cell>
          <cell r="L113" t="str">
            <v>Não</v>
          </cell>
          <cell r="M113" t="str">
            <v>Não se Aplica</v>
          </cell>
          <cell r="N113">
            <v>2</v>
          </cell>
          <cell r="O113">
            <v>1</v>
          </cell>
          <cell r="P113">
            <v>0</v>
          </cell>
          <cell r="Q113">
            <v>0</v>
          </cell>
          <cell r="T113" t="str">
            <v>1.1</v>
          </cell>
        </row>
        <row r="114">
          <cell r="D114" t="str">
            <v>102.00.00.08</v>
          </cell>
          <cell r="E114">
            <v>102</v>
          </cell>
          <cell r="F114">
            <v>0</v>
          </cell>
          <cell r="G114">
            <v>0</v>
          </cell>
          <cell r="H114">
            <v>8</v>
          </cell>
          <cell r="I114" t="str">
            <v>Contem quadro e Marcação RN's e marcos em planta</v>
          </cell>
          <cell r="J114">
            <v>1</v>
          </cell>
          <cell r="K114" t="str">
            <v>Sim</v>
          </cell>
          <cell r="L114" t="str">
            <v>Não</v>
          </cell>
          <cell r="M114" t="str">
            <v>Não se Aplica</v>
          </cell>
          <cell r="N114">
            <v>2</v>
          </cell>
          <cell r="O114">
            <v>1</v>
          </cell>
          <cell r="P114">
            <v>0</v>
          </cell>
          <cell r="Q114">
            <v>0</v>
          </cell>
          <cell r="T114" t="str">
            <v>1.1</v>
          </cell>
        </row>
        <row r="115">
          <cell r="D115" t="str">
            <v>102.00.00.09</v>
          </cell>
          <cell r="E115">
            <v>102</v>
          </cell>
          <cell r="F115">
            <v>0</v>
          </cell>
          <cell r="G115">
            <v>0</v>
          </cell>
          <cell r="H115">
            <v>9</v>
          </cell>
          <cell r="I115" t="str">
            <v xml:space="preserve">Contem Curvas em planta (p. notáveis) </v>
          </cell>
          <cell r="J115">
            <v>1</v>
          </cell>
          <cell r="K115" t="str">
            <v>Sim</v>
          </cell>
          <cell r="L115" t="str">
            <v>Não</v>
          </cell>
          <cell r="M115" t="str">
            <v>Não se Aplica</v>
          </cell>
          <cell r="N115">
            <v>2</v>
          </cell>
          <cell r="O115">
            <v>1</v>
          </cell>
          <cell r="P115">
            <v>0</v>
          </cell>
          <cell r="Q115">
            <v>0</v>
          </cell>
          <cell r="T115" t="str">
            <v>1.1</v>
          </cell>
        </row>
        <row r="116">
          <cell r="D116" t="str">
            <v>102.00.00.10</v>
          </cell>
          <cell r="E116">
            <v>102</v>
          </cell>
          <cell r="F116">
            <v>0</v>
          </cell>
          <cell r="G116">
            <v>0</v>
          </cell>
          <cell r="H116">
            <v>10</v>
          </cell>
          <cell r="I116" t="str">
            <v>Contem Quadro C. Horiz. (c/ coord.)</v>
          </cell>
          <cell r="J116">
            <v>1</v>
          </cell>
          <cell r="K116" t="str">
            <v>Sim</v>
          </cell>
          <cell r="L116" t="str">
            <v>Não</v>
          </cell>
          <cell r="M116" t="str">
            <v>Não se Aplica</v>
          </cell>
          <cell r="N116">
            <v>2</v>
          </cell>
          <cell r="O116">
            <v>1</v>
          </cell>
          <cell r="P116">
            <v>0</v>
          </cell>
          <cell r="Q116">
            <v>0</v>
          </cell>
          <cell r="T116" t="str">
            <v>1.1</v>
          </cell>
        </row>
        <row r="117">
          <cell r="D117" t="str">
            <v>102.00.00.11</v>
          </cell>
          <cell r="E117">
            <v>102</v>
          </cell>
          <cell r="F117">
            <v>0</v>
          </cell>
          <cell r="G117">
            <v>0</v>
          </cell>
          <cell r="H117">
            <v>11</v>
          </cell>
          <cell r="I117" t="str">
            <v>As Curvas de nível estao com texto e de m em m</v>
          </cell>
          <cell r="J117">
            <v>1</v>
          </cell>
          <cell r="K117" t="str">
            <v>Sim</v>
          </cell>
          <cell r="L117" t="str">
            <v>Não</v>
          </cell>
          <cell r="M117" t="str">
            <v>Não se Aplica</v>
          </cell>
          <cell r="N117">
            <v>2</v>
          </cell>
          <cell r="O117">
            <v>1</v>
          </cell>
          <cell r="P117">
            <v>0</v>
          </cell>
          <cell r="Q117">
            <v>0</v>
          </cell>
          <cell r="T117" t="str">
            <v>1.1</v>
          </cell>
        </row>
        <row r="118">
          <cell r="D118" t="str">
            <v>102.00.00.12</v>
          </cell>
          <cell r="E118">
            <v>102</v>
          </cell>
          <cell r="F118">
            <v>0</v>
          </cell>
          <cell r="G118">
            <v>0</v>
          </cell>
          <cell r="H118">
            <v>12</v>
          </cell>
          <cell r="I118" t="str">
            <v>Contem Off-sets marcação e conv.</v>
          </cell>
          <cell r="J118">
            <v>1</v>
          </cell>
          <cell r="K118" t="str">
            <v>Sim</v>
          </cell>
          <cell r="L118" t="str">
            <v>Não</v>
          </cell>
          <cell r="M118" t="str">
            <v>Não se Aplica</v>
          </cell>
          <cell r="N118">
            <v>2</v>
          </cell>
          <cell r="O118">
            <v>1</v>
          </cell>
          <cell r="P118">
            <v>0</v>
          </cell>
          <cell r="Q118">
            <v>0</v>
          </cell>
          <cell r="T118" t="str">
            <v>1.1</v>
          </cell>
        </row>
        <row r="119">
          <cell r="D119" t="str">
            <v>102.00.00.13</v>
          </cell>
          <cell r="E119">
            <v>102</v>
          </cell>
          <cell r="F119">
            <v>0</v>
          </cell>
          <cell r="G119">
            <v>0</v>
          </cell>
          <cell r="H119">
            <v>13</v>
          </cell>
          <cell r="I119" t="str">
            <v>A sequencia de estaqueamento em planta</v>
          </cell>
          <cell r="J119">
            <v>1</v>
          </cell>
          <cell r="K119" t="str">
            <v>Sim</v>
          </cell>
          <cell r="L119" t="str">
            <v>Não</v>
          </cell>
          <cell r="M119" t="str">
            <v>Não se Aplica</v>
          </cell>
          <cell r="N119">
            <v>2</v>
          </cell>
          <cell r="O119">
            <v>1</v>
          </cell>
          <cell r="P119">
            <v>0</v>
          </cell>
          <cell r="Q119">
            <v>0</v>
          </cell>
          <cell r="T119" t="str">
            <v>1.1</v>
          </cell>
        </row>
        <row r="120">
          <cell r="D120" t="str">
            <v>102.00.00.14</v>
          </cell>
          <cell r="E120">
            <v>102</v>
          </cell>
          <cell r="F120">
            <v>0</v>
          </cell>
          <cell r="G120">
            <v>0</v>
          </cell>
          <cell r="H120">
            <v>14</v>
          </cell>
          <cell r="I120" t="str">
            <v>Contem Estacas-cotas (greide e perfil)</v>
          </cell>
          <cell r="J120">
            <v>1</v>
          </cell>
          <cell r="K120" t="str">
            <v>Sim</v>
          </cell>
          <cell r="L120" t="str">
            <v>Não</v>
          </cell>
          <cell r="M120" t="str">
            <v>Não se Aplica</v>
          </cell>
          <cell r="N120">
            <v>2</v>
          </cell>
          <cell r="O120">
            <v>1</v>
          </cell>
          <cell r="P120">
            <v>0</v>
          </cell>
          <cell r="Q120">
            <v>0</v>
          </cell>
          <cell r="T120" t="str">
            <v>1.1</v>
          </cell>
        </row>
        <row r="121">
          <cell r="D121" t="str">
            <v>102.00.00.15</v>
          </cell>
          <cell r="E121">
            <v>102</v>
          </cell>
          <cell r="F121">
            <v>0</v>
          </cell>
          <cell r="G121">
            <v>0</v>
          </cell>
          <cell r="H121">
            <v>15</v>
          </cell>
          <cell r="I121" t="str">
            <v>Contem Elementos C. Hor.</v>
          </cell>
          <cell r="J121">
            <v>1</v>
          </cell>
          <cell r="K121" t="str">
            <v>Sim</v>
          </cell>
          <cell r="L121" t="str">
            <v>Não</v>
          </cell>
          <cell r="M121" t="str">
            <v>Não se Aplica</v>
          </cell>
          <cell r="N121">
            <v>2</v>
          </cell>
          <cell r="O121">
            <v>1</v>
          </cell>
          <cell r="P121">
            <v>0</v>
          </cell>
          <cell r="Q121">
            <v>0</v>
          </cell>
          <cell r="T121" t="str">
            <v>1.1</v>
          </cell>
        </row>
        <row r="122">
          <cell r="D122" t="str">
            <v>102.00.00.16</v>
          </cell>
          <cell r="E122">
            <v>102</v>
          </cell>
          <cell r="F122">
            <v>0</v>
          </cell>
          <cell r="G122">
            <v>0</v>
          </cell>
          <cell r="H122">
            <v>16</v>
          </cell>
          <cell r="I122" t="str">
            <v>Contem Elementos C. vert. (PCV, PIV, PTV, y, e k)</v>
          </cell>
          <cell r="J122">
            <v>1</v>
          </cell>
          <cell r="K122" t="str">
            <v>Sim</v>
          </cell>
          <cell r="L122" t="str">
            <v>Não</v>
          </cell>
          <cell r="M122" t="str">
            <v>Não se Aplica</v>
          </cell>
          <cell r="N122">
            <v>2</v>
          </cell>
          <cell r="O122">
            <v>1</v>
          </cell>
          <cell r="P122">
            <v>0</v>
          </cell>
          <cell r="Q122">
            <v>0</v>
          </cell>
          <cell r="T122" t="str">
            <v>1.1</v>
          </cell>
        </row>
        <row r="123">
          <cell r="D123" t="str">
            <v>102.00.00.17</v>
          </cell>
          <cell r="E123">
            <v>102</v>
          </cell>
          <cell r="F123">
            <v>0</v>
          </cell>
          <cell r="G123">
            <v>0</v>
          </cell>
          <cell r="H123">
            <v>17</v>
          </cell>
          <cell r="I123" t="str">
            <v>Contem Layers: conven., planta e perfil</v>
          </cell>
          <cell r="J123">
            <v>1</v>
          </cell>
          <cell r="K123" t="str">
            <v>Sim</v>
          </cell>
          <cell r="L123" t="str">
            <v>Não</v>
          </cell>
          <cell r="M123" t="str">
            <v>Não se Aplica</v>
          </cell>
          <cell r="N123">
            <v>2</v>
          </cell>
          <cell r="O123">
            <v>1</v>
          </cell>
          <cell r="P123">
            <v>0</v>
          </cell>
          <cell r="Q123">
            <v>0</v>
          </cell>
          <cell r="T123" t="str">
            <v>1.1</v>
          </cell>
        </row>
        <row r="124">
          <cell r="D124" t="str">
            <v>102.00.00.18</v>
          </cell>
          <cell r="E124">
            <v>102</v>
          </cell>
          <cell r="F124">
            <v>0</v>
          </cell>
          <cell r="G124">
            <v>0</v>
          </cell>
          <cell r="H124">
            <v>18</v>
          </cell>
          <cell r="I124" t="str">
            <v>O Eixo dentro da especificações, tecnicamente coerente e viavel</v>
          </cell>
          <cell r="J124">
            <v>1</v>
          </cell>
          <cell r="K124" t="str">
            <v>Sim</v>
          </cell>
          <cell r="L124" t="str">
            <v>Não</v>
          </cell>
          <cell r="M124" t="str">
            <v>Não se Aplica</v>
          </cell>
          <cell r="N124">
            <v>2</v>
          </cell>
          <cell r="O124">
            <v>1</v>
          </cell>
          <cell r="P124">
            <v>0</v>
          </cell>
          <cell r="Q124">
            <v>0</v>
          </cell>
          <cell r="T124" t="str">
            <v>1.1</v>
          </cell>
        </row>
        <row r="125">
          <cell r="D125" t="str">
            <v>102.00.00.19</v>
          </cell>
          <cell r="E125">
            <v>102</v>
          </cell>
          <cell r="F125">
            <v>0</v>
          </cell>
          <cell r="G125">
            <v>0</v>
          </cell>
          <cell r="H125">
            <v>19</v>
          </cell>
          <cell r="I125" t="str">
            <v>O Greide dentro da especificações, tecnicamente coerente e viavel</v>
          </cell>
          <cell r="J125">
            <v>1</v>
          </cell>
          <cell r="K125" t="str">
            <v>Sim</v>
          </cell>
          <cell r="L125" t="str">
            <v>Não</v>
          </cell>
          <cell r="M125" t="str">
            <v>Não se Aplica</v>
          </cell>
          <cell r="N125">
            <v>2</v>
          </cell>
          <cell r="O125">
            <v>1</v>
          </cell>
          <cell r="P125">
            <v>0</v>
          </cell>
          <cell r="Q125">
            <v>0</v>
          </cell>
          <cell r="T125" t="str">
            <v>1.1</v>
          </cell>
        </row>
        <row r="126">
          <cell r="D126" t="str">
            <v>103.00.00.00</v>
          </cell>
          <cell r="E126">
            <v>103</v>
          </cell>
          <cell r="F126">
            <v>0</v>
          </cell>
          <cell r="G126">
            <v>0</v>
          </cell>
          <cell r="H126">
            <v>0</v>
          </cell>
          <cell r="I126" t="str">
            <v>III - TERRAPLENAGEM</v>
          </cell>
          <cell r="J126">
            <v>0</v>
          </cell>
          <cell r="N126">
            <v>0</v>
          </cell>
          <cell r="O126">
            <v>0</v>
          </cell>
          <cell r="P126">
            <v>0</v>
          </cell>
          <cell r="Q126">
            <v>0</v>
          </cell>
          <cell r="T126" t="str">
            <v>1.1</v>
          </cell>
        </row>
        <row r="127">
          <cell r="D127" t="str">
            <v>103.00.00.01</v>
          </cell>
          <cell r="E127">
            <v>103</v>
          </cell>
          <cell r="F127">
            <v>0</v>
          </cell>
          <cell r="G127">
            <v>0</v>
          </cell>
          <cell r="H127">
            <v>1</v>
          </cell>
          <cell r="I127" t="str">
            <v>Foi apresentada as Seções tipo dentro da especificações</v>
          </cell>
          <cell r="J127">
            <v>1</v>
          </cell>
          <cell r="K127" t="str">
            <v>Sim</v>
          </cell>
          <cell r="L127" t="str">
            <v>Não</v>
          </cell>
          <cell r="M127" t="str">
            <v>Não se Aplica</v>
          </cell>
          <cell r="N127">
            <v>2</v>
          </cell>
          <cell r="O127">
            <v>1</v>
          </cell>
          <cell r="P127">
            <v>0</v>
          </cell>
          <cell r="Q127">
            <v>0</v>
          </cell>
          <cell r="T127" t="str">
            <v>1.1</v>
          </cell>
        </row>
        <row r="128">
          <cell r="D128" t="str">
            <v>103.00.00.02</v>
          </cell>
          <cell r="E128">
            <v>103</v>
          </cell>
          <cell r="F128">
            <v>0</v>
          </cell>
          <cell r="G128">
            <v>0</v>
          </cell>
          <cell r="H128">
            <v>2</v>
          </cell>
          <cell r="I128" t="str">
            <v>Cotem o quadro Resumo Geral da Distribuição</v>
          </cell>
          <cell r="J128">
            <v>1</v>
          </cell>
          <cell r="K128" t="str">
            <v>Sim</v>
          </cell>
          <cell r="L128" t="str">
            <v>Não</v>
          </cell>
          <cell r="M128" t="str">
            <v>Não se Aplica</v>
          </cell>
          <cell r="N128">
            <v>2</v>
          </cell>
          <cell r="O128">
            <v>1</v>
          </cell>
          <cell r="P128">
            <v>0</v>
          </cell>
          <cell r="Q128">
            <v>0</v>
          </cell>
          <cell r="T128" t="str">
            <v>1.1</v>
          </cell>
        </row>
        <row r="129">
          <cell r="D129" t="str">
            <v>103.00.00.03</v>
          </cell>
          <cell r="E129">
            <v>103</v>
          </cell>
          <cell r="F129">
            <v>0</v>
          </cell>
          <cell r="G129">
            <v>0</v>
          </cell>
          <cell r="H129">
            <v>3</v>
          </cell>
          <cell r="I129" t="str">
            <v>Cotem o quadro Resumo Distribuição do Material</v>
          </cell>
          <cell r="J129">
            <v>1</v>
          </cell>
          <cell r="K129" t="str">
            <v>Sim</v>
          </cell>
          <cell r="L129" t="str">
            <v>Não</v>
          </cell>
          <cell r="M129" t="str">
            <v>Não se Aplica</v>
          </cell>
          <cell r="N129">
            <v>2</v>
          </cell>
          <cell r="O129">
            <v>1</v>
          </cell>
          <cell r="P129">
            <v>0</v>
          </cell>
          <cell r="Q129">
            <v>0</v>
          </cell>
          <cell r="T129" t="str">
            <v>1.1</v>
          </cell>
        </row>
        <row r="130">
          <cell r="D130" t="str">
            <v>103.00.00.04</v>
          </cell>
          <cell r="E130">
            <v>103</v>
          </cell>
          <cell r="F130">
            <v>0</v>
          </cell>
          <cell r="G130">
            <v>0</v>
          </cell>
          <cell r="H130">
            <v>4</v>
          </cell>
          <cell r="I130" t="str">
            <v>Foi verificado em conjunto com a sondagem os tipos de materiais presente no segmento</v>
          </cell>
          <cell r="J130">
            <v>1</v>
          </cell>
          <cell r="K130" t="str">
            <v>Sim</v>
          </cell>
          <cell r="L130" t="str">
            <v>Não</v>
          </cell>
          <cell r="M130" t="str">
            <v>Não se Aplica</v>
          </cell>
          <cell r="N130">
            <v>2</v>
          </cell>
          <cell r="O130">
            <v>1</v>
          </cell>
          <cell r="P130">
            <v>0</v>
          </cell>
          <cell r="Q130">
            <v>0</v>
          </cell>
          <cell r="T130" t="str">
            <v>1.1</v>
          </cell>
        </row>
        <row r="131">
          <cell r="D131" t="str">
            <v>103.00.00.05</v>
          </cell>
          <cell r="E131">
            <v>103</v>
          </cell>
          <cell r="F131">
            <v>0</v>
          </cell>
          <cell r="G131">
            <v>0</v>
          </cell>
          <cell r="H131">
            <v>5</v>
          </cell>
          <cell r="I131" t="str">
            <v>Foi verificado a especificação do material e uso</v>
          </cell>
          <cell r="J131">
            <v>1</v>
          </cell>
          <cell r="K131" t="str">
            <v>Sim</v>
          </cell>
          <cell r="L131" t="str">
            <v>Não</v>
          </cell>
          <cell r="M131" t="str">
            <v>Não se Aplica</v>
          </cell>
          <cell r="N131">
            <v>2</v>
          </cell>
          <cell r="O131">
            <v>1</v>
          </cell>
          <cell r="P131">
            <v>0</v>
          </cell>
          <cell r="Q131">
            <v>0</v>
          </cell>
          <cell r="T131" t="str">
            <v>1.1</v>
          </cell>
        </row>
        <row r="132">
          <cell r="D132" t="str">
            <v>103.00.00.06</v>
          </cell>
          <cell r="E132">
            <v>103</v>
          </cell>
          <cell r="F132">
            <v>0</v>
          </cell>
          <cell r="G132">
            <v>0</v>
          </cell>
          <cell r="H132">
            <v>6</v>
          </cell>
          <cell r="I132" t="str">
            <v>Foi verificado os locais de rebaixo</v>
          </cell>
          <cell r="J132">
            <v>1</v>
          </cell>
          <cell r="K132" t="str">
            <v>Sim</v>
          </cell>
          <cell r="L132" t="str">
            <v>Não</v>
          </cell>
          <cell r="M132" t="str">
            <v>Não se Aplica</v>
          </cell>
          <cell r="N132">
            <v>2</v>
          </cell>
          <cell r="O132">
            <v>1</v>
          </cell>
          <cell r="P132">
            <v>0</v>
          </cell>
          <cell r="Q132">
            <v>0</v>
          </cell>
          <cell r="T132" t="str">
            <v>1.1</v>
          </cell>
        </row>
        <row r="133">
          <cell r="D133" t="str">
            <v>103.00.00.07</v>
          </cell>
          <cell r="E133">
            <v>103</v>
          </cell>
          <cell r="F133">
            <v>0</v>
          </cell>
          <cell r="G133">
            <v>0</v>
          </cell>
          <cell r="H133">
            <v>7</v>
          </cell>
          <cell r="I133" t="str">
            <v>Foi verificado o DMT</v>
          </cell>
          <cell r="J133">
            <v>1</v>
          </cell>
          <cell r="K133" t="str">
            <v>Sim</v>
          </cell>
          <cell r="L133" t="str">
            <v>Não</v>
          </cell>
          <cell r="M133" t="str">
            <v>Não se Aplica</v>
          </cell>
          <cell r="N133">
            <v>2</v>
          </cell>
          <cell r="O133">
            <v>1</v>
          </cell>
          <cell r="P133">
            <v>0</v>
          </cell>
          <cell r="Q133">
            <v>0</v>
          </cell>
          <cell r="T133" t="str">
            <v>1.1</v>
          </cell>
        </row>
        <row r="134">
          <cell r="D134" t="str">
            <v>103.00.00.08</v>
          </cell>
          <cell r="E134">
            <v>103</v>
          </cell>
          <cell r="F134">
            <v>0</v>
          </cell>
          <cell r="G134">
            <v>0</v>
          </cell>
          <cell r="H134">
            <v>8</v>
          </cell>
          <cell r="I134" t="str">
            <v>Foi verificado o Empolamento</v>
          </cell>
          <cell r="J134">
            <v>1</v>
          </cell>
          <cell r="K134" t="str">
            <v>Sim</v>
          </cell>
          <cell r="L134" t="str">
            <v>Não</v>
          </cell>
          <cell r="M134" t="str">
            <v>Não se Aplica</v>
          </cell>
          <cell r="N134">
            <v>2</v>
          </cell>
          <cell r="O134">
            <v>1</v>
          </cell>
          <cell r="P134">
            <v>0</v>
          </cell>
          <cell r="Q134">
            <v>0</v>
          </cell>
          <cell r="T134" t="str">
            <v>1.1</v>
          </cell>
        </row>
        <row r="135">
          <cell r="D135" t="str">
            <v>103.00.00.09</v>
          </cell>
          <cell r="E135">
            <v>103</v>
          </cell>
          <cell r="F135">
            <v>0</v>
          </cell>
          <cell r="G135">
            <v>0</v>
          </cell>
          <cell r="H135">
            <v>9</v>
          </cell>
          <cell r="I135" t="str">
            <v>Foi verificado o material e o local de Bota Fora</v>
          </cell>
          <cell r="J135">
            <v>1</v>
          </cell>
          <cell r="K135" t="str">
            <v>Sim</v>
          </cell>
          <cell r="L135" t="str">
            <v>Não</v>
          </cell>
          <cell r="M135" t="str">
            <v>Não se Aplica</v>
          </cell>
          <cell r="N135">
            <v>2</v>
          </cell>
          <cell r="O135">
            <v>1</v>
          </cell>
          <cell r="P135">
            <v>0</v>
          </cell>
          <cell r="Q135">
            <v>0</v>
          </cell>
          <cell r="T135" t="str">
            <v>1.1</v>
          </cell>
        </row>
        <row r="136">
          <cell r="D136" t="str">
            <v>103.00.00.10</v>
          </cell>
          <cell r="E136">
            <v>103</v>
          </cell>
          <cell r="F136">
            <v>0</v>
          </cell>
          <cell r="G136">
            <v>0</v>
          </cell>
          <cell r="H136">
            <v>10</v>
          </cell>
          <cell r="I136" t="str">
            <v>Foi verificado o material e o local de Emprestimo</v>
          </cell>
          <cell r="J136">
            <v>1</v>
          </cell>
          <cell r="K136" t="str">
            <v>Sim</v>
          </cell>
          <cell r="L136" t="str">
            <v>Não</v>
          </cell>
          <cell r="M136" t="str">
            <v>Não se Aplica</v>
          </cell>
          <cell r="N136">
            <v>2</v>
          </cell>
          <cell r="O136">
            <v>1</v>
          </cell>
          <cell r="P136">
            <v>0</v>
          </cell>
          <cell r="Q136">
            <v>0</v>
          </cell>
          <cell r="T136" t="str">
            <v>1.1</v>
          </cell>
        </row>
        <row r="137">
          <cell r="D137" t="str">
            <v>103.00.00.11</v>
          </cell>
          <cell r="E137">
            <v>103</v>
          </cell>
          <cell r="F137">
            <v>0</v>
          </cell>
          <cell r="G137">
            <v>0</v>
          </cell>
          <cell r="H137">
            <v>11</v>
          </cell>
          <cell r="I137" t="str">
            <v>Foi verificado o volume distribuido e o  volume da NV</v>
          </cell>
          <cell r="J137">
            <v>1</v>
          </cell>
          <cell r="K137" t="str">
            <v>Sim</v>
          </cell>
          <cell r="L137" t="str">
            <v>Não</v>
          </cell>
          <cell r="M137" t="str">
            <v>Não se Aplica</v>
          </cell>
          <cell r="N137">
            <v>2</v>
          </cell>
          <cell r="O137">
            <v>1</v>
          </cell>
          <cell r="P137">
            <v>0</v>
          </cell>
          <cell r="Q137">
            <v>0</v>
          </cell>
          <cell r="T137" t="str">
            <v>1.1</v>
          </cell>
        </row>
        <row r="138">
          <cell r="D138" t="str">
            <v>103.00.00.12</v>
          </cell>
          <cell r="E138">
            <v>103</v>
          </cell>
          <cell r="F138">
            <v>0</v>
          </cell>
          <cell r="G138">
            <v>0</v>
          </cell>
          <cell r="H138">
            <v>12</v>
          </cell>
          <cell r="I138" t="str">
            <v xml:space="preserve">O linear esta coerente com a distribuição </v>
          </cell>
          <cell r="J138">
            <v>1</v>
          </cell>
          <cell r="K138" t="str">
            <v>Sim</v>
          </cell>
          <cell r="L138" t="str">
            <v>Não</v>
          </cell>
          <cell r="M138" t="str">
            <v>Não se Aplica</v>
          </cell>
          <cell r="N138">
            <v>2</v>
          </cell>
          <cell r="O138">
            <v>1</v>
          </cell>
          <cell r="P138">
            <v>0</v>
          </cell>
          <cell r="Q138">
            <v>0</v>
          </cell>
          <cell r="T138" t="str">
            <v>1.1</v>
          </cell>
        </row>
        <row r="139">
          <cell r="D139" t="str">
            <v>103.00.00.13</v>
          </cell>
          <cell r="E139">
            <v>103</v>
          </cell>
          <cell r="F139">
            <v>0</v>
          </cell>
          <cell r="G139">
            <v>0</v>
          </cell>
          <cell r="H139">
            <v>13</v>
          </cell>
          <cell r="I139" t="str">
            <v>Foi apresentado os croquis dos emprestimos e bota foras</v>
          </cell>
          <cell r="J139">
            <v>1</v>
          </cell>
          <cell r="K139" t="str">
            <v>Sim</v>
          </cell>
          <cell r="L139" t="str">
            <v>Não</v>
          </cell>
          <cell r="M139" t="str">
            <v>Não se Aplica</v>
          </cell>
          <cell r="N139">
            <v>2</v>
          </cell>
          <cell r="O139">
            <v>1</v>
          </cell>
          <cell r="P139">
            <v>0</v>
          </cell>
          <cell r="Q139">
            <v>0</v>
          </cell>
          <cell r="T139" t="str">
            <v>1.1</v>
          </cell>
        </row>
        <row r="140">
          <cell r="D140" t="str">
            <v>104.00.00.00</v>
          </cell>
          <cell r="E140">
            <v>104</v>
          </cell>
          <cell r="F140">
            <v>0</v>
          </cell>
          <cell r="G140">
            <v>0</v>
          </cell>
          <cell r="H140">
            <v>0</v>
          </cell>
          <cell r="I140" t="str">
            <v>IV - PAVIMENTAÇÃO</v>
          </cell>
          <cell r="J140">
            <v>0</v>
          </cell>
          <cell r="N140">
            <v>0</v>
          </cell>
          <cell r="O140">
            <v>0</v>
          </cell>
          <cell r="P140">
            <v>0</v>
          </cell>
          <cell r="Q140">
            <v>0</v>
          </cell>
          <cell r="T140" t="str">
            <v>1.1</v>
          </cell>
        </row>
        <row r="141">
          <cell r="D141" t="str">
            <v>104.00.00.01</v>
          </cell>
          <cell r="E141">
            <v>104</v>
          </cell>
          <cell r="F141">
            <v>0</v>
          </cell>
          <cell r="G141">
            <v>0</v>
          </cell>
          <cell r="H141">
            <v>1</v>
          </cell>
          <cell r="I141" t="str">
            <v>Foi apresentada as Seções tipo dentro da especificações</v>
          </cell>
          <cell r="J141">
            <v>1</v>
          </cell>
          <cell r="K141" t="str">
            <v>Sim</v>
          </cell>
          <cell r="L141" t="str">
            <v>Não</v>
          </cell>
          <cell r="M141" t="str">
            <v>Não se Aplica</v>
          </cell>
          <cell r="N141">
            <v>2</v>
          </cell>
          <cell r="O141">
            <v>1</v>
          </cell>
          <cell r="P141">
            <v>0</v>
          </cell>
          <cell r="Q141">
            <v>0</v>
          </cell>
          <cell r="T141" t="str">
            <v>1.1</v>
          </cell>
        </row>
        <row r="142">
          <cell r="D142" t="str">
            <v>104.00.00.02</v>
          </cell>
          <cell r="E142">
            <v>104</v>
          </cell>
          <cell r="F142">
            <v>0</v>
          </cell>
          <cell r="G142">
            <v>0</v>
          </cell>
          <cell r="H142">
            <v>2</v>
          </cell>
          <cell r="I142" t="str">
            <v>Foi verificado o Linear da Estrutura do Pavimento</v>
          </cell>
          <cell r="J142">
            <v>1</v>
          </cell>
          <cell r="K142" t="str">
            <v>Sim</v>
          </cell>
          <cell r="L142" t="str">
            <v>Não</v>
          </cell>
          <cell r="M142" t="str">
            <v>Não se Aplica</v>
          </cell>
          <cell r="N142">
            <v>2</v>
          </cell>
          <cell r="O142">
            <v>1</v>
          </cell>
          <cell r="P142">
            <v>0</v>
          </cell>
          <cell r="Q142">
            <v>0</v>
          </cell>
          <cell r="T142" t="str">
            <v>1.1</v>
          </cell>
        </row>
        <row r="143">
          <cell r="D143" t="str">
            <v>104.00.00.03</v>
          </cell>
          <cell r="E143">
            <v>104</v>
          </cell>
          <cell r="F143">
            <v>0</v>
          </cell>
          <cell r="G143">
            <v>0</v>
          </cell>
          <cell r="H143">
            <v>3</v>
          </cell>
          <cell r="I143" t="str">
            <v>Foi verificado o Linear de Fontes de Material</v>
          </cell>
          <cell r="J143">
            <v>1</v>
          </cell>
          <cell r="K143" t="str">
            <v>Sim</v>
          </cell>
          <cell r="L143" t="str">
            <v>Não</v>
          </cell>
          <cell r="M143" t="str">
            <v>Não se Aplica</v>
          </cell>
          <cell r="N143">
            <v>2</v>
          </cell>
          <cell r="O143">
            <v>1</v>
          </cell>
          <cell r="P143">
            <v>0</v>
          </cell>
          <cell r="Q143">
            <v>0</v>
          </cell>
          <cell r="T143" t="str">
            <v>1.1</v>
          </cell>
        </row>
        <row r="144">
          <cell r="D144" t="str">
            <v>104.00.00.04</v>
          </cell>
          <cell r="E144">
            <v>104</v>
          </cell>
          <cell r="F144">
            <v>0</v>
          </cell>
          <cell r="G144">
            <v>0</v>
          </cell>
          <cell r="H144">
            <v>4</v>
          </cell>
          <cell r="I144" t="str">
            <v>Foi verificado o Croquis das Ocorrencias</v>
          </cell>
          <cell r="J144">
            <v>1</v>
          </cell>
          <cell r="K144" t="str">
            <v>Sim</v>
          </cell>
          <cell r="L144" t="str">
            <v>Não</v>
          </cell>
          <cell r="M144" t="str">
            <v>Não se Aplica</v>
          </cell>
          <cell r="N144">
            <v>2</v>
          </cell>
          <cell r="O144">
            <v>1</v>
          </cell>
          <cell r="P144">
            <v>0</v>
          </cell>
          <cell r="Q144">
            <v>0</v>
          </cell>
          <cell r="T144" t="str">
            <v>1.1</v>
          </cell>
        </row>
        <row r="145">
          <cell r="D145" t="str">
            <v>104.00.00.05</v>
          </cell>
          <cell r="E145">
            <v>104</v>
          </cell>
          <cell r="F145">
            <v>0</v>
          </cell>
          <cell r="G145">
            <v>0</v>
          </cell>
          <cell r="H145">
            <v>5</v>
          </cell>
          <cell r="I145" t="str">
            <v>Foi verificado os ensaios, localização, volume  das jazidas</v>
          </cell>
          <cell r="J145">
            <v>1</v>
          </cell>
          <cell r="K145" t="str">
            <v>Sim</v>
          </cell>
          <cell r="L145" t="str">
            <v>Não</v>
          </cell>
          <cell r="M145" t="str">
            <v>Não se Aplica</v>
          </cell>
          <cell r="N145">
            <v>2</v>
          </cell>
          <cell r="O145">
            <v>1</v>
          </cell>
          <cell r="P145">
            <v>0</v>
          </cell>
          <cell r="Q145">
            <v>0</v>
          </cell>
          <cell r="T145" t="str">
            <v>1.1</v>
          </cell>
        </row>
        <row r="146">
          <cell r="D146" t="str">
            <v>104.00.00.06</v>
          </cell>
          <cell r="E146">
            <v>104</v>
          </cell>
          <cell r="F146">
            <v>0</v>
          </cell>
          <cell r="G146">
            <v>0</v>
          </cell>
          <cell r="H146">
            <v>6</v>
          </cell>
          <cell r="I146" t="str">
            <v>Foi verificado os ensaios, localização, volume de produção do areal</v>
          </cell>
          <cell r="J146">
            <v>1</v>
          </cell>
          <cell r="K146" t="str">
            <v>Sim</v>
          </cell>
          <cell r="L146" t="str">
            <v>Não</v>
          </cell>
          <cell r="M146" t="str">
            <v>Não se Aplica</v>
          </cell>
          <cell r="N146">
            <v>2</v>
          </cell>
          <cell r="O146">
            <v>1</v>
          </cell>
          <cell r="P146">
            <v>0</v>
          </cell>
          <cell r="Q146">
            <v>0</v>
          </cell>
          <cell r="T146" t="str">
            <v>1.1</v>
          </cell>
        </row>
        <row r="147">
          <cell r="D147" t="str">
            <v>104.00.00.07</v>
          </cell>
          <cell r="E147">
            <v>104</v>
          </cell>
          <cell r="F147">
            <v>0</v>
          </cell>
          <cell r="G147">
            <v>0</v>
          </cell>
          <cell r="H147">
            <v>7</v>
          </cell>
          <cell r="I147" t="str">
            <v>Foi verificado os ensaios, localização, volume de produção da Pedreira</v>
          </cell>
          <cell r="J147">
            <v>1</v>
          </cell>
          <cell r="K147" t="str">
            <v>Sim</v>
          </cell>
          <cell r="L147" t="str">
            <v>Não</v>
          </cell>
          <cell r="M147" t="str">
            <v>Não se Aplica</v>
          </cell>
          <cell r="N147">
            <v>2</v>
          </cell>
          <cell r="O147">
            <v>1</v>
          </cell>
          <cell r="P147">
            <v>0</v>
          </cell>
          <cell r="Q147">
            <v>0</v>
          </cell>
          <cell r="T147" t="str">
            <v>1.1</v>
          </cell>
        </row>
        <row r="148">
          <cell r="D148" t="str">
            <v>104.00.00.08</v>
          </cell>
          <cell r="E148">
            <v>104</v>
          </cell>
          <cell r="F148">
            <v>0</v>
          </cell>
          <cell r="G148">
            <v>0</v>
          </cell>
          <cell r="H148">
            <v>8</v>
          </cell>
          <cell r="I148" t="str">
            <v>Foi verificado se e possivel usar o CAP 30/45</v>
          </cell>
          <cell r="J148">
            <v>1</v>
          </cell>
          <cell r="K148" t="str">
            <v>Sim</v>
          </cell>
          <cell r="L148" t="str">
            <v>Não</v>
          </cell>
          <cell r="M148" t="str">
            <v>Não se Aplica</v>
          </cell>
          <cell r="N148">
            <v>2</v>
          </cell>
          <cell r="O148">
            <v>1</v>
          </cell>
          <cell r="P148">
            <v>0</v>
          </cell>
          <cell r="Q148">
            <v>0</v>
          </cell>
          <cell r="T148" t="str">
            <v>1.1</v>
          </cell>
        </row>
        <row r="149">
          <cell r="D149" t="str">
            <v>104.00.00.09</v>
          </cell>
          <cell r="E149">
            <v>104</v>
          </cell>
          <cell r="F149">
            <v>0</v>
          </cell>
          <cell r="G149">
            <v>0</v>
          </cell>
          <cell r="H149">
            <v>9</v>
          </cell>
          <cell r="I149" t="str">
            <v>Foi verificado as quantidades, larguras e taxas da imprimação</v>
          </cell>
          <cell r="J149">
            <v>1</v>
          </cell>
          <cell r="K149" t="str">
            <v>Sim</v>
          </cell>
          <cell r="L149" t="str">
            <v>Não</v>
          </cell>
          <cell r="M149" t="str">
            <v>Não se Aplica</v>
          </cell>
          <cell r="N149">
            <v>2</v>
          </cell>
          <cell r="O149">
            <v>1</v>
          </cell>
          <cell r="P149">
            <v>0</v>
          </cell>
          <cell r="Q149">
            <v>0</v>
          </cell>
          <cell r="T149" t="str">
            <v>1.1</v>
          </cell>
        </row>
        <row r="150">
          <cell r="D150" t="str">
            <v>104.00.00.10</v>
          </cell>
          <cell r="E150">
            <v>104</v>
          </cell>
          <cell r="F150">
            <v>0</v>
          </cell>
          <cell r="G150">
            <v>0</v>
          </cell>
          <cell r="H150">
            <v>10</v>
          </cell>
          <cell r="I150" t="str">
            <v>Foi verificado as quantidades, larguras e taxas da Pintura de Ligação</v>
          </cell>
          <cell r="J150">
            <v>1</v>
          </cell>
          <cell r="K150" t="str">
            <v>Sim</v>
          </cell>
          <cell r="L150" t="str">
            <v>Não</v>
          </cell>
          <cell r="M150" t="str">
            <v>Não se Aplica</v>
          </cell>
          <cell r="N150">
            <v>2</v>
          </cell>
          <cell r="O150">
            <v>1</v>
          </cell>
          <cell r="P150">
            <v>0</v>
          </cell>
          <cell r="Q150">
            <v>0</v>
          </cell>
          <cell r="T150" t="str">
            <v>1.1</v>
          </cell>
        </row>
        <row r="151">
          <cell r="D151" t="str">
            <v>104.00.00.11</v>
          </cell>
          <cell r="E151">
            <v>104</v>
          </cell>
          <cell r="F151">
            <v>0</v>
          </cell>
          <cell r="G151">
            <v>0</v>
          </cell>
          <cell r="H151">
            <v>11</v>
          </cell>
          <cell r="I151" t="str">
            <v>Foi verificado as quantidades, larguras e taxas da Capa</v>
          </cell>
          <cell r="J151">
            <v>1</v>
          </cell>
          <cell r="K151" t="str">
            <v>Sim</v>
          </cell>
          <cell r="L151" t="str">
            <v>Não</v>
          </cell>
          <cell r="M151" t="str">
            <v>Não se Aplica</v>
          </cell>
          <cell r="N151">
            <v>2</v>
          </cell>
          <cell r="O151">
            <v>1</v>
          </cell>
          <cell r="P151">
            <v>0</v>
          </cell>
          <cell r="Q151">
            <v>0</v>
          </cell>
          <cell r="T151" t="str">
            <v>1.1</v>
          </cell>
        </row>
        <row r="152">
          <cell r="D152" t="str">
            <v>104.00.00.12</v>
          </cell>
          <cell r="E152">
            <v>104</v>
          </cell>
          <cell r="F152">
            <v>0</v>
          </cell>
          <cell r="G152">
            <v>0</v>
          </cell>
          <cell r="H152">
            <v>12</v>
          </cell>
          <cell r="I152" t="str">
            <v>Foi verificado as quantidade do material das camadas de base e sub base</v>
          </cell>
          <cell r="J152">
            <v>1</v>
          </cell>
          <cell r="K152" t="str">
            <v>Sim</v>
          </cell>
          <cell r="L152" t="str">
            <v>Não</v>
          </cell>
          <cell r="M152" t="str">
            <v>Não se Aplica</v>
          </cell>
          <cell r="N152">
            <v>2</v>
          </cell>
          <cell r="O152">
            <v>1</v>
          </cell>
          <cell r="P152">
            <v>0</v>
          </cell>
          <cell r="Q152">
            <v>0</v>
          </cell>
          <cell r="T152" t="str">
            <v>1.1</v>
          </cell>
        </row>
        <row r="153">
          <cell r="D153" t="str">
            <v>104.00.00.13</v>
          </cell>
          <cell r="E153">
            <v>104</v>
          </cell>
          <cell r="F153">
            <v>0</v>
          </cell>
          <cell r="G153">
            <v>0</v>
          </cell>
          <cell r="H153">
            <v>13</v>
          </cell>
          <cell r="I153" t="str">
            <v>Foi verificado as quantidade de regula, apenas nos cortes</v>
          </cell>
          <cell r="J153">
            <v>1</v>
          </cell>
          <cell r="K153" t="str">
            <v>Sim</v>
          </cell>
          <cell r="L153" t="str">
            <v>Não</v>
          </cell>
          <cell r="M153" t="str">
            <v>Não se Aplica</v>
          </cell>
          <cell r="N153">
            <v>2</v>
          </cell>
          <cell r="O153">
            <v>1</v>
          </cell>
          <cell r="P153">
            <v>0</v>
          </cell>
          <cell r="Q153">
            <v>0</v>
          </cell>
          <cell r="T153" t="str">
            <v>1.1</v>
          </cell>
        </row>
        <row r="154">
          <cell r="D154" t="str">
            <v>104.00.00.14</v>
          </cell>
          <cell r="E154">
            <v>104</v>
          </cell>
          <cell r="F154">
            <v>0</v>
          </cell>
          <cell r="G154">
            <v>0</v>
          </cell>
          <cell r="H154">
            <v>14</v>
          </cell>
          <cell r="I154" t="str">
            <v>Foi Verificado o Quadros de demostrativos de Quantidade</v>
          </cell>
          <cell r="J154">
            <v>1</v>
          </cell>
          <cell r="K154" t="str">
            <v>Sim</v>
          </cell>
          <cell r="L154" t="str">
            <v>Não</v>
          </cell>
          <cell r="M154" t="str">
            <v>Não se Aplica</v>
          </cell>
          <cell r="N154">
            <v>2</v>
          </cell>
          <cell r="O154">
            <v>1</v>
          </cell>
          <cell r="P154">
            <v>0</v>
          </cell>
          <cell r="Q154">
            <v>0</v>
          </cell>
          <cell r="T154" t="str">
            <v>1.1</v>
          </cell>
        </row>
        <row r="155">
          <cell r="D155" t="str">
            <v>104.00.00.15</v>
          </cell>
          <cell r="E155">
            <v>104</v>
          </cell>
          <cell r="F155">
            <v>0</v>
          </cell>
          <cell r="G155">
            <v>0</v>
          </cell>
          <cell r="H155">
            <v>15</v>
          </cell>
          <cell r="I155" t="str">
            <v>Foi verificado o Quadros de Transporte</v>
          </cell>
          <cell r="J155">
            <v>1</v>
          </cell>
          <cell r="K155" t="str">
            <v>Sim</v>
          </cell>
          <cell r="L155" t="str">
            <v>Não</v>
          </cell>
          <cell r="M155" t="str">
            <v>Não se Aplica</v>
          </cell>
          <cell r="N155">
            <v>2</v>
          </cell>
          <cell r="O155">
            <v>1</v>
          </cell>
          <cell r="P155">
            <v>0</v>
          </cell>
          <cell r="Q155">
            <v>0</v>
          </cell>
          <cell r="T155" t="str">
            <v>1.1</v>
          </cell>
        </row>
        <row r="156">
          <cell r="D156" t="str">
            <v>104.00.00.16</v>
          </cell>
          <cell r="E156">
            <v>104</v>
          </cell>
          <cell r="F156">
            <v>0</v>
          </cell>
          <cell r="G156">
            <v>0</v>
          </cell>
          <cell r="H156">
            <v>16</v>
          </cell>
          <cell r="I156" t="str">
            <v>Foi verificado o Quadro de consumo de material</v>
          </cell>
          <cell r="J156">
            <v>1</v>
          </cell>
          <cell r="K156" t="str">
            <v>Sim</v>
          </cell>
          <cell r="L156" t="str">
            <v>Não</v>
          </cell>
          <cell r="M156" t="str">
            <v>Não se Aplica</v>
          </cell>
          <cell r="N156">
            <v>2</v>
          </cell>
          <cell r="O156">
            <v>1</v>
          </cell>
          <cell r="P156">
            <v>0</v>
          </cell>
          <cell r="Q156">
            <v>0</v>
          </cell>
          <cell r="T156" t="str">
            <v>1.1</v>
          </cell>
        </row>
        <row r="157">
          <cell r="D157" t="str">
            <v>105.00.00.00</v>
          </cell>
          <cell r="E157">
            <v>105</v>
          </cell>
          <cell r="F157">
            <v>0</v>
          </cell>
          <cell r="G157">
            <v>0</v>
          </cell>
          <cell r="H157">
            <v>0</v>
          </cell>
          <cell r="I157" t="str">
            <v>V - DRENAGEM</v>
          </cell>
          <cell r="J157">
            <v>0</v>
          </cell>
          <cell r="N157">
            <v>0</v>
          </cell>
          <cell r="O157">
            <v>0</v>
          </cell>
          <cell r="P157">
            <v>0</v>
          </cell>
          <cell r="Q157">
            <v>0</v>
          </cell>
          <cell r="T157" t="str">
            <v>1.1</v>
          </cell>
        </row>
        <row r="158">
          <cell r="D158" t="str">
            <v>105.00.00.01</v>
          </cell>
          <cell r="E158">
            <v>105</v>
          </cell>
          <cell r="F158">
            <v>0</v>
          </cell>
          <cell r="G158">
            <v>0</v>
          </cell>
          <cell r="H158">
            <v>1</v>
          </cell>
          <cell r="I158" t="str">
            <v>Foi verificado o Linear de Drenagem</v>
          </cell>
          <cell r="J158">
            <v>1</v>
          </cell>
          <cell r="K158" t="str">
            <v>Sim</v>
          </cell>
          <cell r="L158" t="str">
            <v>Não</v>
          </cell>
          <cell r="M158" t="str">
            <v>Não se Aplica</v>
          </cell>
          <cell r="N158">
            <v>2</v>
          </cell>
          <cell r="O158">
            <v>1</v>
          </cell>
          <cell r="P158">
            <v>0</v>
          </cell>
          <cell r="Q158">
            <v>0</v>
          </cell>
          <cell r="T158" t="str">
            <v>1.1</v>
          </cell>
        </row>
        <row r="159">
          <cell r="D159" t="str">
            <v>105.00.00.02</v>
          </cell>
          <cell r="E159">
            <v>105</v>
          </cell>
          <cell r="F159">
            <v>0</v>
          </cell>
          <cell r="G159">
            <v>0</v>
          </cell>
          <cell r="H159">
            <v>2</v>
          </cell>
          <cell r="I159" t="str">
            <v>Foi verificado as Seções dos Bueiros</v>
          </cell>
          <cell r="J159">
            <v>1</v>
          </cell>
          <cell r="K159" t="str">
            <v>Sim</v>
          </cell>
          <cell r="L159" t="str">
            <v>Não</v>
          </cell>
          <cell r="M159" t="str">
            <v>Não se Aplica</v>
          </cell>
          <cell r="N159">
            <v>2</v>
          </cell>
          <cell r="O159">
            <v>1</v>
          </cell>
          <cell r="P159">
            <v>0</v>
          </cell>
          <cell r="Q159">
            <v>0</v>
          </cell>
          <cell r="T159" t="str">
            <v>1.1</v>
          </cell>
        </row>
        <row r="160">
          <cell r="D160" t="str">
            <v>105.00.00.03</v>
          </cell>
          <cell r="E160">
            <v>105</v>
          </cell>
          <cell r="F160">
            <v>0</v>
          </cell>
          <cell r="G160">
            <v>0</v>
          </cell>
          <cell r="H160">
            <v>3</v>
          </cell>
          <cell r="I160" t="str">
            <v>Foi verificado a Listagem de Bueiros Existentes</v>
          </cell>
          <cell r="J160">
            <v>1</v>
          </cell>
          <cell r="K160" t="str">
            <v>Sim</v>
          </cell>
          <cell r="L160" t="str">
            <v>Não</v>
          </cell>
          <cell r="M160" t="str">
            <v>Não se Aplica</v>
          </cell>
          <cell r="N160">
            <v>2</v>
          </cell>
          <cell r="O160">
            <v>1</v>
          </cell>
          <cell r="P160">
            <v>0</v>
          </cell>
          <cell r="Q160">
            <v>0</v>
          </cell>
          <cell r="T160" t="str">
            <v>1.1</v>
          </cell>
        </row>
        <row r="161">
          <cell r="D161" t="str">
            <v>105.00.00.04</v>
          </cell>
          <cell r="E161">
            <v>105</v>
          </cell>
          <cell r="F161">
            <v>0</v>
          </cell>
          <cell r="G161">
            <v>0</v>
          </cell>
          <cell r="H161">
            <v>4</v>
          </cell>
          <cell r="I161" t="str">
            <v>Foi verificado a Listagem de Bueiros Grota</v>
          </cell>
          <cell r="J161">
            <v>1</v>
          </cell>
          <cell r="K161" t="str">
            <v>Sim</v>
          </cell>
          <cell r="L161" t="str">
            <v>Não</v>
          </cell>
          <cell r="M161" t="str">
            <v>Não se Aplica</v>
          </cell>
          <cell r="N161">
            <v>2</v>
          </cell>
          <cell r="O161">
            <v>1</v>
          </cell>
          <cell r="P161">
            <v>0</v>
          </cell>
          <cell r="Q161">
            <v>0</v>
          </cell>
          <cell r="T161" t="str">
            <v>1.1</v>
          </cell>
        </row>
        <row r="162">
          <cell r="D162" t="str">
            <v>105.00.00.05</v>
          </cell>
          <cell r="E162">
            <v>105</v>
          </cell>
          <cell r="F162">
            <v>0</v>
          </cell>
          <cell r="G162">
            <v>0</v>
          </cell>
          <cell r="H162">
            <v>5</v>
          </cell>
          <cell r="I162" t="str">
            <v>Foi verificado a Listagem de Bueiros Greide</v>
          </cell>
          <cell r="J162">
            <v>1</v>
          </cell>
          <cell r="K162" t="str">
            <v>Sim</v>
          </cell>
          <cell r="L162" t="str">
            <v>Não</v>
          </cell>
          <cell r="M162" t="str">
            <v>Não se Aplica</v>
          </cell>
          <cell r="N162">
            <v>2</v>
          </cell>
          <cell r="O162">
            <v>1</v>
          </cell>
          <cell r="P162">
            <v>0</v>
          </cell>
          <cell r="Q162">
            <v>0</v>
          </cell>
          <cell r="T162" t="str">
            <v>1.1</v>
          </cell>
        </row>
        <row r="163">
          <cell r="D163" t="str">
            <v>105.00.00.06</v>
          </cell>
          <cell r="E163">
            <v>105</v>
          </cell>
          <cell r="F163">
            <v>0</v>
          </cell>
          <cell r="G163">
            <v>0</v>
          </cell>
          <cell r="H163">
            <v>6</v>
          </cell>
          <cell r="I163" t="str">
            <v>Foi verificado a Listagem de Valetas de Proteção</v>
          </cell>
          <cell r="J163">
            <v>1</v>
          </cell>
          <cell r="K163" t="str">
            <v>Sim</v>
          </cell>
          <cell r="L163" t="str">
            <v>Não</v>
          </cell>
          <cell r="M163" t="str">
            <v>Não se Aplica</v>
          </cell>
          <cell r="N163">
            <v>2</v>
          </cell>
          <cell r="O163">
            <v>1</v>
          </cell>
          <cell r="P163">
            <v>0</v>
          </cell>
          <cell r="Q163">
            <v>0</v>
          </cell>
          <cell r="T163" t="str">
            <v>1.1</v>
          </cell>
        </row>
        <row r="164">
          <cell r="D164" t="str">
            <v>105.00.00.07</v>
          </cell>
          <cell r="E164">
            <v>105</v>
          </cell>
          <cell r="F164">
            <v>0</v>
          </cell>
          <cell r="G164">
            <v>0</v>
          </cell>
          <cell r="H164">
            <v>7</v>
          </cell>
          <cell r="I164" t="str">
            <v>Foi verificado a Listagem de Sarjeta e Meio Fio</v>
          </cell>
          <cell r="J164">
            <v>1</v>
          </cell>
          <cell r="K164" t="str">
            <v>Sim</v>
          </cell>
          <cell r="L164" t="str">
            <v>Não</v>
          </cell>
          <cell r="M164" t="str">
            <v>Não se Aplica</v>
          </cell>
          <cell r="N164">
            <v>2</v>
          </cell>
          <cell r="O164">
            <v>1</v>
          </cell>
          <cell r="P164">
            <v>0</v>
          </cell>
          <cell r="Q164">
            <v>0</v>
          </cell>
          <cell r="T164" t="str">
            <v>1.1</v>
          </cell>
        </row>
        <row r="165">
          <cell r="D165" t="str">
            <v>105.00.00.08</v>
          </cell>
          <cell r="E165">
            <v>105</v>
          </cell>
          <cell r="F165">
            <v>0</v>
          </cell>
          <cell r="G165">
            <v>0</v>
          </cell>
          <cell r="H165">
            <v>8</v>
          </cell>
          <cell r="I165" t="str">
            <v>Foi verificado a Listagem de Saida e Descida</v>
          </cell>
          <cell r="J165">
            <v>1</v>
          </cell>
          <cell r="K165" t="str">
            <v>Sim</v>
          </cell>
          <cell r="L165" t="str">
            <v>Não</v>
          </cell>
          <cell r="M165" t="str">
            <v>Não se Aplica</v>
          </cell>
          <cell r="N165">
            <v>2</v>
          </cell>
          <cell r="O165">
            <v>1</v>
          </cell>
          <cell r="P165">
            <v>0</v>
          </cell>
          <cell r="Q165">
            <v>0</v>
          </cell>
          <cell r="T165" t="str">
            <v>1.1</v>
          </cell>
        </row>
        <row r="166">
          <cell r="D166" t="str">
            <v>105.00.00.09</v>
          </cell>
          <cell r="E166">
            <v>105</v>
          </cell>
          <cell r="F166">
            <v>0</v>
          </cell>
          <cell r="G166">
            <v>0</v>
          </cell>
          <cell r="H166">
            <v>9</v>
          </cell>
          <cell r="I166" t="str">
            <v>Foi verificado a Listagem de Dissipador</v>
          </cell>
          <cell r="J166">
            <v>1</v>
          </cell>
          <cell r="K166" t="str">
            <v>Sim</v>
          </cell>
          <cell r="L166" t="str">
            <v>Não</v>
          </cell>
          <cell r="M166" t="str">
            <v>Não se Aplica</v>
          </cell>
          <cell r="N166">
            <v>2</v>
          </cell>
          <cell r="O166">
            <v>1</v>
          </cell>
          <cell r="P166">
            <v>0</v>
          </cell>
          <cell r="Q166">
            <v>0</v>
          </cell>
          <cell r="T166" t="str">
            <v>1.1</v>
          </cell>
        </row>
        <row r="167">
          <cell r="D167" t="str">
            <v>105.00.00.10</v>
          </cell>
          <cell r="E167">
            <v>105</v>
          </cell>
          <cell r="F167">
            <v>0</v>
          </cell>
          <cell r="G167">
            <v>0</v>
          </cell>
          <cell r="H167">
            <v>10</v>
          </cell>
          <cell r="I167" t="str">
            <v>Foi verificado a Listagem de Dreno</v>
          </cell>
          <cell r="J167">
            <v>1</v>
          </cell>
          <cell r="K167" t="str">
            <v>Sim</v>
          </cell>
          <cell r="L167" t="str">
            <v>Não</v>
          </cell>
          <cell r="M167" t="str">
            <v>Não se Aplica</v>
          </cell>
          <cell r="N167">
            <v>2</v>
          </cell>
          <cell r="O167">
            <v>1</v>
          </cell>
          <cell r="P167">
            <v>0</v>
          </cell>
          <cell r="Q167">
            <v>0</v>
          </cell>
          <cell r="T167" t="str">
            <v>1.1</v>
          </cell>
        </row>
        <row r="168">
          <cell r="D168" t="str">
            <v>105.00.00.11</v>
          </cell>
          <cell r="E168">
            <v>105</v>
          </cell>
          <cell r="F168">
            <v>0</v>
          </cell>
          <cell r="G168">
            <v>0</v>
          </cell>
          <cell r="H168">
            <v>11</v>
          </cell>
          <cell r="I168" t="str">
            <v>Foi verificado a Listagem outras</v>
          </cell>
          <cell r="J168">
            <v>1</v>
          </cell>
          <cell r="K168" t="str">
            <v>Sim</v>
          </cell>
          <cell r="L168" t="str">
            <v>Não</v>
          </cell>
          <cell r="M168" t="str">
            <v>Não se Aplica</v>
          </cell>
          <cell r="N168">
            <v>2</v>
          </cell>
          <cell r="O168">
            <v>1</v>
          </cell>
          <cell r="P168">
            <v>0</v>
          </cell>
          <cell r="Q168">
            <v>0</v>
          </cell>
          <cell r="T168" t="str">
            <v>1.1</v>
          </cell>
        </row>
        <row r="169">
          <cell r="D169" t="str">
            <v>105.00.00.12</v>
          </cell>
          <cell r="E169">
            <v>105</v>
          </cell>
          <cell r="F169">
            <v>0</v>
          </cell>
          <cell r="G169">
            <v>0</v>
          </cell>
          <cell r="H169">
            <v>12</v>
          </cell>
          <cell r="I169" t="str">
            <v>Foi verificado os Projetos Tipo</v>
          </cell>
          <cell r="J169">
            <v>1</v>
          </cell>
          <cell r="K169" t="str">
            <v>Sim</v>
          </cell>
          <cell r="L169" t="str">
            <v>Não</v>
          </cell>
          <cell r="M169" t="str">
            <v>Não se Aplica</v>
          </cell>
          <cell r="N169">
            <v>2</v>
          </cell>
          <cell r="O169">
            <v>1</v>
          </cell>
          <cell r="P169">
            <v>0</v>
          </cell>
          <cell r="Q169">
            <v>0</v>
          </cell>
          <cell r="T169" t="str">
            <v>1.1</v>
          </cell>
        </row>
        <row r="170">
          <cell r="D170" t="str">
            <v>106.00.00.00</v>
          </cell>
          <cell r="E170">
            <v>106</v>
          </cell>
          <cell r="F170">
            <v>0</v>
          </cell>
          <cell r="G170">
            <v>0</v>
          </cell>
          <cell r="H170">
            <v>0</v>
          </cell>
          <cell r="I170" t="str">
            <v>VI - SINALIZAÇÃO</v>
          </cell>
          <cell r="J170">
            <v>0</v>
          </cell>
          <cell r="N170">
            <v>0</v>
          </cell>
          <cell r="O170">
            <v>0</v>
          </cell>
          <cell r="P170">
            <v>0</v>
          </cell>
          <cell r="Q170">
            <v>0</v>
          </cell>
          <cell r="T170" t="str">
            <v>1.1</v>
          </cell>
        </row>
        <row r="171">
          <cell r="D171" t="str">
            <v>106.00.00.01</v>
          </cell>
          <cell r="E171">
            <v>106</v>
          </cell>
          <cell r="F171">
            <v>0</v>
          </cell>
          <cell r="G171">
            <v>0</v>
          </cell>
          <cell r="H171">
            <v>1</v>
          </cell>
          <cell r="I171" t="str">
            <v>Foi verificado o Linear de Sinalização</v>
          </cell>
          <cell r="J171">
            <v>1</v>
          </cell>
          <cell r="K171" t="str">
            <v>Sim</v>
          </cell>
          <cell r="L171" t="str">
            <v>Não</v>
          </cell>
          <cell r="M171" t="str">
            <v>Não se Aplica</v>
          </cell>
          <cell r="N171">
            <v>2</v>
          </cell>
          <cell r="O171">
            <v>1</v>
          </cell>
          <cell r="P171">
            <v>0</v>
          </cell>
          <cell r="Q171">
            <v>0</v>
          </cell>
          <cell r="T171" t="str">
            <v>1.1</v>
          </cell>
        </row>
        <row r="172">
          <cell r="D172" t="str">
            <v>106.00.00.02</v>
          </cell>
          <cell r="E172">
            <v>106</v>
          </cell>
          <cell r="F172">
            <v>0</v>
          </cell>
          <cell r="G172">
            <v>0</v>
          </cell>
          <cell r="H172">
            <v>2</v>
          </cell>
          <cell r="I172" t="str">
            <v>Foi verificado o tamanho da placas e dizeres de acordo com a velocidade</v>
          </cell>
          <cell r="J172">
            <v>1</v>
          </cell>
          <cell r="K172" t="str">
            <v>Sim</v>
          </cell>
          <cell r="L172" t="str">
            <v>Não</v>
          </cell>
          <cell r="M172" t="str">
            <v>Não se Aplica</v>
          </cell>
          <cell r="N172">
            <v>2</v>
          </cell>
          <cell r="O172">
            <v>1</v>
          </cell>
          <cell r="P172">
            <v>0</v>
          </cell>
          <cell r="Q172">
            <v>0</v>
          </cell>
          <cell r="T172" t="str">
            <v>1.1</v>
          </cell>
        </row>
        <row r="173">
          <cell r="D173" t="str">
            <v>106.00.00.03</v>
          </cell>
          <cell r="E173">
            <v>106</v>
          </cell>
          <cell r="F173">
            <v>0</v>
          </cell>
          <cell r="G173">
            <v>0</v>
          </cell>
          <cell r="H173">
            <v>3</v>
          </cell>
          <cell r="I173" t="str">
            <v>Foi verificado as cadencias das faixas e largura de acordo com a velocidade</v>
          </cell>
          <cell r="J173">
            <v>1</v>
          </cell>
          <cell r="K173" t="str">
            <v>Sim</v>
          </cell>
          <cell r="L173" t="str">
            <v>Não</v>
          </cell>
          <cell r="M173" t="str">
            <v>Não se Aplica</v>
          </cell>
          <cell r="N173">
            <v>2</v>
          </cell>
          <cell r="O173">
            <v>1</v>
          </cell>
          <cell r="P173">
            <v>0</v>
          </cell>
          <cell r="Q173">
            <v>0</v>
          </cell>
          <cell r="T173" t="str">
            <v>1.1</v>
          </cell>
        </row>
        <row r="174">
          <cell r="D174" t="str">
            <v>106.00.00.04</v>
          </cell>
          <cell r="E174">
            <v>106</v>
          </cell>
          <cell r="F174">
            <v>0</v>
          </cell>
          <cell r="G174">
            <v>0</v>
          </cell>
          <cell r="H174">
            <v>4</v>
          </cell>
          <cell r="I174" t="str">
            <v>Foi verificado as Listagem de Placas</v>
          </cell>
          <cell r="J174">
            <v>1</v>
          </cell>
          <cell r="K174" t="str">
            <v>Sim</v>
          </cell>
          <cell r="L174" t="str">
            <v>Não</v>
          </cell>
          <cell r="M174" t="str">
            <v>Não se Aplica</v>
          </cell>
          <cell r="N174">
            <v>2</v>
          </cell>
          <cell r="O174">
            <v>1</v>
          </cell>
          <cell r="P174">
            <v>0</v>
          </cell>
          <cell r="Q174">
            <v>0</v>
          </cell>
          <cell r="T174" t="str">
            <v>1.1</v>
          </cell>
        </row>
        <row r="175">
          <cell r="D175" t="str">
            <v>106.00.00.05</v>
          </cell>
          <cell r="E175">
            <v>106</v>
          </cell>
          <cell r="F175">
            <v>0</v>
          </cell>
          <cell r="G175">
            <v>0</v>
          </cell>
          <cell r="H175">
            <v>5</v>
          </cell>
          <cell r="I175" t="str">
            <v>Foi verificado o Detalhamento e Projetos tipo</v>
          </cell>
          <cell r="J175">
            <v>1</v>
          </cell>
          <cell r="K175" t="str">
            <v>Sim</v>
          </cell>
          <cell r="L175" t="str">
            <v>Não</v>
          </cell>
          <cell r="M175" t="str">
            <v>Não se Aplica</v>
          </cell>
          <cell r="N175">
            <v>2</v>
          </cell>
          <cell r="O175">
            <v>1</v>
          </cell>
          <cell r="P175">
            <v>0</v>
          </cell>
          <cell r="Q175">
            <v>0</v>
          </cell>
          <cell r="T175" t="str">
            <v>1.1</v>
          </cell>
        </row>
        <row r="176">
          <cell r="D176" t="str">
            <v>106.00.00.06</v>
          </cell>
          <cell r="E176">
            <v>106</v>
          </cell>
          <cell r="F176">
            <v>0</v>
          </cell>
          <cell r="G176">
            <v>0</v>
          </cell>
          <cell r="H176">
            <v>6</v>
          </cell>
          <cell r="I176" t="str">
            <v>Foi verificado o Quadro de Notas de Serviço</v>
          </cell>
          <cell r="J176">
            <v>1</v>
          </cell>
          <cell r="K176" t="str">
            <v>Sim</v>
          </cell>
          <cell r="L176" t="str">
            <v>Não</v>
          </cell>
          <cell r="M176" t="str">
            <v>Não se Aplica</v>
          </cell>
          <cell r="N176">
            <v>2</v>
          </cell>
          <cell r="O176">
            <v>1</v>
          </cell>
          <cell r="P176">
            <v>0</v>
          </cell>
          <cell r="Q176">
            <v>0</v>
          </cell>
          <cell r="T176" t="str">
            <v>1.1</v>
          </cell>
        </row>
        <row r="177">
          <cell r="D177" t="str">
            <v>106.00.00.07</v>
          </cell>
          <cell r="E177">
            <v>106</v>
          </cell>
          <cell r="F177">
            <v>0</v>
          </cell>
          <cell r="G177">
            <v>0</v>
          </cell>
          <cell r="H177">
            <v>7</v>
          </cell>
          <cell r="I177" t="str">
            <v>Foi verificado o Quadro resumo de Sin. Vert</v>
          </cell>
          <cell r="J177">
            <v>1</v>
          </cell>
          <cell r="K177" t="str">
            <v>Sim</v>
          </cell>
          <cell r="L177" t="str">
            <v>Não</v>
          </cell>
          <cell r="M177" t="str">
            <v>Não se Aplica</v>
          </cell>
          <cell r="N177">
            <v>2</v>
          </cell>
          <cell r="O177">
            <v>1</v>
          </cell>
          <cell r="P177">
            <v>0</v>
          </cell>
          <cell r="Q177">
            <v>0</v>
          </cell>
          <cell r="T177" t="str">
            <v>1.1</v>
          </cell>
        </row>
        <row r="178">
          <cell r="D178" t="str">
            <v>106.00.00.08</v>
          </cell>
          <cell r="E178">
            <v>106</v>
          </cell>
          <cell r="F178">
            <v>0</v>
          </cell>
          <cell r="G178">
            <v>0</v>
          </cell>
          <cell r="H178">
            <v>8</v>
          </cell>
          <cell r="I178" t="str">
            <v>Foi verificado o Quadro resumo de Sin. Hor</v>
          </cell>
          <cell r="J178">
            <v>1</v>
          </cell>
          <cell r="K178" t="str">
            <v>Sim</v>
          </cell>
          <cell r="L178" t="str">
            <v>Não</v>
          </cell>
          <cell r="M178" t="str">
            <v>Não se Aplica</v>
          </cell>
          <cell r="N178">
            <v>2</v>
          </cell>
          <cell r="O178">
            <v>1</v>
          </cell>
          <cell r="P178">
            <v>0</v>
          </cell>
          <cell r="Q178">
            <v>0</v>
          </cell>
          <cell r="T178" t="str">
            <v>1.1</v>
          </cell>
        </row>
        <row r="179">
          <cell r="D179" t="str">
            <v>107.00.00.00</v>
          </cell>
          <cell r="E179">
            <v>107</v>
          </cell>
          <cell r="F179">
            <v>0</v>
          </cell>
          <cell r="G179">
            <v>0</v>
          </cell>
          <cell r="H179">
            <v>0</v>
          </cell>
          <cell r="I179" t="str">
            <v>VII - OBRAS COMPLEMENTARES</v>
          </cell>
          <cell r="J179">
            <v>0</v>
          </cell>
          <cell r="N179">
            <v>0</v>
          </cell>
          <cell r="O179">
            <v>0</v>
          </cell>
          <cell r="P179">
            <v>0</v>
          </cell>
          <cell r="Q179">
            <v>0</v>
          </cell>
          <cell r="T179" t="str">
            <v>1.1</v>
          </cell>
        </row>
        <row r="180">
          <cell r="D180" t="str">
            <v>107.00.00.01</v>
          </cell>
          <cell r="E180">
            <v>107</v>
          </cell>
          <cell r="F180">
            <v>0</v>
          </cell>
          <cell r="G180">
            <v>0</v>
          </cell>
          <cell r="H180">
            <v>1</v>
          </cell>
          <cell r="I180" t="str">
            <v>Foi verificado o Projetos Tipo</v>
          </cell>
          <cell r="J180">
            <v>1</v>
          </cell>
          <cell r="K180" t="str">
            <v>Sim</v>
          </cell>
          <cell r="L180" t="str">
            <v>Não</v>
          </cell>
          <cell r="M180" t="str">
            <v>Não se Aplica</v>
          </cell>
          <cell r="N180">
            <v>2</v>
          </cell>
          <cell r="O180">
            <v>1</v>
          </cell>
          <cell r="P180">
            <v>0</v>
          </cell>
          <cell r="Q180">
            <v>0</v>
          </cell>
          <cell r="T180" t="str">
            <v>1.1</v>
          </cell>
        </row>
        <row r="181">
          <cell r="D181" t="str">
            <v>107.00.00.02</v>
          </cell>
          <cell r="E181">
            <v>107</v>
          </cell>
          <cell r="F181">
            <v>0</v>
          </cell>
          <cell r="G181">
            <v>0</v>
          </cell>
          <cell r="H181">
            <v>2</v>
          </cell>
          <cell r="I181" t="str">
            <v>Foi verificado os locais indicados para defensa, cerca, limpa rodas, hidro e enleivamento</v>
          </cell>
          <cell r="J181">
            <v>1</v>
          </cell>
          <cell r="K181" t="str">
            <v>Sim</v>
          </cell>
          <cell r="L181" t="str">
            <v>Não</v>
          </cell>
          <cell r="M181" t="str">
            <v>Não se Aplica</v>
          </cell>
          <cell r="N181">
            <v>2</v>
          </cell>
          <cell r="O181">
            <v>1</v>
          </cell>
          <cell r="P181">
            <v>0</v>
          </cell>
          <cell r="Q181">
            <v>0</v>
          </cell>
          <cell r="T181" t="str">
            <v>1.1</v>
          </cell>
        </row>
        <row r="182">
          <cell r="D182" t="str">
            <v>107.00.00.03</v>
          </cell>
          <cell r="E182">
            <v>107</v>
          </cell>
          <cell r="F182">
            <v>0</v>
          </cell>
          <cell r="G182">
            <v>0</v>
          </cell>
          <cell r="H182">
            <v>3</v>
          </cell>
          <cell r="I182" t="str">
            <v>Foi verificado o Quadro de Notas de Serviço</v>
          </cell>
          <cell r="J182">
            <v>1</v>
          </cell>
          <cell r="K182" t="str">
            <v>Sim</v>
          </cell>
          <cell r="L182" t="str">
            <v>Não</v>
          </cell>
          <cell r="M182" t="str">
            <v>Não se Aplica</v>
          </cell>
          <cell r="N182">
            <v>2</v>
          </cell>
          <cell r="O182">
            <v>1</v>
          </cell>
          <cell r="P182">
            <v>0</v>
          </cell>
          <cell r="Q182">
            <v>0</v>
          </cell>
          <cell r="T182" t="str">
            <v>1.1</v>
          </cell>
        </row>
        <row r="183">
          <cell r="D183" t="str">
            <v>108.00.00.00</v>
          </cell>
          <cell r="E183">
            <v>108</v>
          </cell>
          <cell r="F183">
            <v>0</v>
          </cell>
          <cell r="G183">
            <v>0</v>
          </cell>
          <cell r="H183">
            <v>0</v>
          </cell>
          <cell r="I183" t="str">
            <v>VIII - PROJETO DE MEIO AMBIENTE</v>
          </cell>
          <cell r="J183">
            <v>0</v>
          </cell>
          <cell r="N183">
            <v>0</v>
          </cell>
          <cell r="O183">
            <v>0</v>
          </cell>
          <cell r="P183">
            <v>0</v>
          </cell>
          <cell r="Q183">
            <v>0</v>
          </cell>
          <cell r="T183" t="str">
            <v>1.1</v>
          </cell>
        </row>
        <row r="184">
          <cell r="D184" t="str">
            <v>108.00.00.01</v>
          </cell>
          <cell r="E184">
            <v>108</v>
          </cell>
          <cell r="F184">
            <v>0</v>
          </cell>
          <cell r="G184">
            <v>0</v>
          </cell>
          <cell r="H184">
            <v>1</v>
          </cell>
          <cell r="I184" t="str">
            <v>Foi verificado o Projetos Tipo</v>
          </cell>
          <cell r="J184">
            <v>1</v>
          </cell>
          <cell r="K184" t="str">
            <v>Sim</v>
          </cell>
          <cell r="L184" t="str">
            <v>Não</v>
          </cell>
          <cell r="M184" t="str">
            <v>Não se Aplica</v>
          </cell>
          <cell r="N184">
            <v>2</v>
          </cell>
          <cell r="O184">
            <v>1</v>
          </cell>
          <cell r="P184">
            <v>0</v>
          </cell>
          <cell r="Q184">
            <v>0</v>
          </cell>
          <cell r="T184" t="str">
            <v>1.1</v>
          </cell>
        </row>
        <row r="185">
          <cell r="D185" t="str">
            <v>108.00.00.02</v>
          </cell>
          <cell r="E185">
            <v>108</v>
          </cell>
          <cell r="F185">
            <v>0</v>
          </cell>
          <cell r="G185">
            <v>0</v>
          </cell>
          <cell r="H185">
            <v>2</v>
          </cell>
          <cell r="I185" t="str">
            <v>Foi verificado de acordo com a instrução do TCE sobre a reconformação de jazidas</v>
          </cell>
          <cell r="J185">
            <v>1</v>
          </cell>
          <cell r="K185" t="str">
            <v>Sim</v>
          </cell>
          <cell r="L185" t="str">
            <v>Não</v>
          </cell>
          <cell r="M185" t="str">
            <v>Não se Aplica</v>
          </cell>
          <cell r="N185">
            <v>2</v>
          </cell>
          <cell r="O185">
            <v>1</v>
          </cell>
          <cell r="P185">
            <v>0</v>
          </cell>
          <cell r="Q185">
            <v>0</v>
          </cell>
          <cell r="T185" t="str">
            <v>1.1</v>
          </cell>
        </row>
        <row r="186">
          <cell r="D186" t="str">
            <v>108.00.00.03</v>
          </cell>
          <cell r="E186">
            <v>108</v>
          </cell>
          <cell r="F186">
            <v>0</v>
          </cell>
          <cell r="G186">
            <v>0</v>
          </cell>
          <cell r="H186">
            <v>3</v>
          </cell>
          <cell r="I186" t="str">
            <v>Foi verificado o Quadro de Notas de Serviço</v>
          </cell>
          <cell r="J186">
            <v>1</v>
          </cell>
          <cell r="K186" t="str">
            <v>Sim</v>
          </cell>
          <cell r="L186" t="str">
            <v>Não</v>
          </cell>
          <cell r="M186" t="str">
            <v>Não se Aplica</v>
          </cell>
          <cell r="N186">
            <v>2</v>
          </cell>
          <cell r="O186">
            <v>1</v>
          </cell>
          <cell r="P186">
            <v>0</v>
          </cell>
          <cell r="Q186">
            <v>0</v>
          </cell>
          <cell r="T186" t="str">
            <v>1.1</v>
          </cell>
        </row>
        <row r="187">
          <cell r="D187" t="str">
            <v>109.00.00.00</v>
          </cell>
          <cell r="E187">
            <v>109</v>
          </cell>
          <cell r="F187">
            <v>0</v>
          </cell>
          <cell r="G187">
            <v>0</v>
          </cell>
          <cell r="H187">
            <v>0</v>
          </cell>
          <cell r="I187" t="str">
            <v>IX - PROJETO DE CANTEIRO DE OBRA</v>
          </cell>
          <cell r="J187">
            <v>0</v>
          </cell>
          <cell r="N187">
            <v>0</v>
          </cell>
          <cell r="O187">
            <v>0</v>
          </cell>
          <cell r="P187">
            <v>0</v>
          </cell>
          <cell r="Q187">
            <v>0</v>
          </cell>
          <cell r="T187" t="str">
            <v>1.1</v>
          </cell>
        </row>
        <row r="188">
          <cell r="D188" t="str">
            <v>109.00.00.01</v>
          </cell>
          <cell r="E188">
            <v>109</v>
          </cell>
          <cell r="F188">
            <v>0</v>
          </cell>
          <cell r="G188">
            <v>0</v>
          </cell>
          <cell r="H188">
            <v>1</v>
          </cell>
          <cell r="I188" t="str">
            <v>Foi verificado a Planta de Localização</v>
          </cell>
          <cell r="J188">
            <v>1</v>
          </cell>
          <cell r="K188" t="str">
            <v>Sim</v>
          </cell>
          <cell r="L188" t="str">
            <v>Não</v>
          </cell>
          <cell r="M188" t="str">
            <v>Não se Aplica</v>
          </cell>
          <cell r="N188">
            <v>2</v>
          </cell>
          <cell r="O188">
            <v>1</v>
          </cell>
          <cell r="P188">
            <v>0</v>
          </cell>
          <cell r="Q188">
            <v>0</v>
          </cell>
          <cell r="T188" t="str">
            <v>1.1</v>
          </cell>
        </row>
        <row r="189">
          <cell r="D189" t="str">
            <v>109.00.00.02</v>
          </cell>
          <cell r="E189">
            <v>109</v>
          </cell>
          <cell r="F189">
            <v>0</v>
          </cell>
          <cell r="G189">
            <v>0</v>
          </cell>
          <cell r="H189">
            <v>2</v>
          </cell>
          <cell r="I189" t="str">
            <v xml:space="preserve">Foi verificado o Croqui e layout </v>
          </cell>
          <cell r="J189">
            <v>1</v>
          </cell>
          <cell r="K189" t="str">
            <v>Sim</v>
          </cell>
          <cell r="L189" t="str">
            <v>Não</v>
          </cell>
          <cell r="M189" t="str">
            <v>Não se Aplica</v>
          </cell>
          <cell r="N189">
            <v>2</v>
          </cell>
          <cell r="O189">
            <v>1</v>
          </cell>
          <cell r="P189">
            <v>0</v>
          </cell>
          <cell r="Q189">
            <v>0</v>
          </cell>
          <cell r="T189" t="str">
            <v>1.1</v>
          </cell>
        </row>
        <row r="190">
          <cell r="D190" t="str">
            <v>110.00.00.00</v>
          </cell>
          <cell r="E190">
            <v>110</v>
          </cell>
          <cell r="F190">
            <v>0</v>
          </cell>
          <cell r="G190">
            <v>0</v>
          </cell>
          <cell r="H190">
            <v>0</v>
          </cell>
          <cell r="I190" t="str">
            <v>X - SEÇÕES TRANSVERSAIS</v>
          </cell>
          <cell r="J190">
            <v>0</v>
          </cell>
          <cell r="N190">
            <v>0</v>
          </cell>
          <cell r="O190">
            <v>0</v>
          </cell>
          <cell r="P190">
            <v>0</v>
          </cell>
          <cell r="Q190">
            <v>0</v>
          </cell>
          <cell r="T190" t="str">
            <v>1.1</v>
          </cell>
        </row>
        <row r="191">
          <cell r="D191" t="str">
            <v>110.00.00.01</v>
          </cell>
          <cell r="E191">
            <v>110</v>
          </cell>
          <cell r="F191">
            <v>0</v>
          </cell>
          <cell r="G191">
            <v>0</v>
          </cell>
          <cell r="H191">
            <v>1</v>
          </cell>
          <cell r="I191" t="str">
            <v>Capa</v>
          </cell>
          <cell r="J191">
            <v>1</v>
          </cell>
          <cell r="K191" t="str">
            <v>Sim</v>
          </cell>
          <cell r="L191" t="str">
            <v>Não</v>
          </cell>
          <cell r="M191" t="str">
            <v>Não se Aplica</v>
          </cell>
          <cell r="N191">
            <v>2</v>
          </cell>
          <cell r="O191">
            <v>1</v>
          </cell>
          <cell r="P191">
            <v>0</v>
          </cell>
          <cell r="Q191">
            <v>0</v>
          </cell>
          <cell r="T191" t="str">
            <v>1.1</v>
          </cell>
        </row>
        <row r="192">
          <cell r="D192" t="str">
            <v>110.00.00.02</v>
          </cell>
          <cell r="E192">
            <v>110</v>
          </cell>
          <cell r="F192">
            <v>0</v>
          </cell>
          <cell r="G192">
            <v>0</v>
          </cell>
          <cell r="H192">
            <v>2</v>
          </cell>
          <cell r="I192" t="str">
            <v>Apresentação</v>
          </cell>
          <cell r="J192">
            <v>1</v>
          </cell>
          <cell r="K192" t="str">
            <v>Sim</v>
          </cell>
          <cell r="L192" t="str">
            <v>Não</v>
          </cell>
          <cell r="M192" t="str">
            <v>Não se Aplica</v>
          </cell>
          <cell r="N192">
            <v>2</v>
          </cell>
          <cell r="O192">
            <v>1</v>
          </cell>
          <cell r="P192">
            <v>0</v>
          </cell>
          <cell r="Q192">
            <v>0</v>
          </cell>
          <cell r="T192" t="str">
            <v>1.1</v>
          </cell>
        </row>
        <row r="193">
          <cell r="D193" t="str">
            <v>110.00.00.03</v>
          </cell>
          <cell r="E193">
            <v>110</v>
          </cell>
          <cell r="F193">
            <v>0</v>
          </cell>
          <cell r="G193">
            <v>0</v>
          </cell>
          <cell r="H193">
            <v>3</v>
          </cell>
          <cell r="I193" t="str">
            <v>Mapa de Situação</v>
          </cell>
          <cell r="J193">
            <v>1</v>
          </cell>
          <cell r="K193" t="str">
            <v>Sim</v>
          </cell>
          <cell r="L193" t="str">
            <v>Não</v>
          </cell>
          <cell r="M193" t="str">
            <v>Não se Aplica</v>
          </cell>
          <cell r="N193">
            <v>2</v>
          </cell>
          <cell r="O193">
            <v>1</v>
          </cell>
          <cell r="P193">
            <v>0</v>
          </cell>
          <cell r="Q193">
            <v>0</v>
          </cell>
          <cell r="T193" t="str">
            <v>1.1</v>
          </cell>
        </row>
        <row r="194">
          <cell r="D194" t="str">
            <v>110.00.00.04</v>
          </cell>
          <cell r="E194">
            <v>110</v>
          </cell>
          <cell r="F194">
            <v>0</v>
          </cell>
          <cell r="G194">
            <v>0</v>
          </cell>
          <cell r="H194">
            <v>4</v>
          </cell>
          <cell r="I194" t="str">
            <v>Escala está adequada e visivel</v>
          </cell>
          <cell r="J194">
            <v>1</v>
          </cell>
          <cell r="K194" t="str">
            <v>Sim</v>
          </cell>
          <cell r="L194" t="str">
            <v>Não</v>
          </cell>
          <cell r="M194" t="str">
            <v>Não se Aplica</v>
          </cell>
          <cell r="N194">
            <v>2</v>
          </cell>
          <cell r="O194">
            <v>1</v>
          </cell>
          <cell r="P194">
            <v>0</v>
          </cell>
          <cell r="Q194">
            <v>0</v>
          </cell>
          <cell r="T194" t="str">
            <v>1.1</v>
          </cell>
        </row>
        <row r="195">
          <cell r="D195" t="str">
            <v>110.00.00.05</v>
          </cell>
          <cell r="E195">
            <v>110</v>
          </cell>
          <cell r="F195">
            <v>0</v>
          </cell>
          <cell r="G195">
            <v>0</v>
          </cell>
          <cell r="H195">
            <v>5</v>
          </cell>
          <cell r="I195" t="str">
            <v>Seções estão visiveis, apresentada conforme projeto, terreno, largura</v>
          </cell>
          <cell r="J195">
            <v>1</v>
          </cell>
          <cell r="K195" t="str">
            <v>Sim</v>
          </cell>
          <cell r="L195" t="str">
            <v>Não</v>
          </cell>
          <cell r="M195" t="str">
            <v>Não se Aplica</v>
          </cell>
          <cell r="N195">
            <v>2</v>
          </cell>
          <cell r="O195">
            <v>1</v>
          </cell>
          <cell r="P195">
            <v>0</v>
          </cell>
          <cell r="Q195">
            <v>0</v>
          </cell>
          <cell r="T195" t="str">
            <v>1.1</v>
          </cell>
        </row>
        <row r="196">
          <cell r="D196" t="str">
            <v>201.00.00.00</v>
          </cell>
          <cell r="E196">
            <v>201</v>
          </cell>
          <cell r="F196">
            <v>0</v>
          </cell>
          <cell r="G196">
            <v>0</v>
          </cell>
          <cell r="H196">
            <v>0</v>
          </cell>
          <cell r="I196" t="str">
            <v>I - Volume 3B -  Geotécnia</v>
          </cell>
          <cell r="J196">
            <v>0</v>
          </cell>
          <cell r="N196">
            <v>0</v>
          </cell>
          <cell r="O196">
            <v>0</v>
          </cell>
          <cell r="P196">
            <v>0</v>
          </cell>
          <cell r="Q196">
            <v>0</v>
          </cell>
          <cell r="T196" t="str">
            <v>1.1</v>
          </cell>
        </row>
        <row r="197">
          <cell r="D197" t="str">
            <v>201.00.00.01</v>
          </cell>
          <cell r="E197">
            <v>201</v>
          </cell>
          <cell r="F197">
            <v>0</v>
          </cell>
          <cell r="G197">
            <v>0</v>
          </cell>
          <cell r="H197">
            <v>1</v>
          </cell>
          <cell r="I197" t="str">
            <v>A capa e contra capa esta no padrão adotado pela contratante</v>
          </cell>
          <cell r="J197">
            <v>1</v>
          </cell>
          <cell r="K197" t="str">
            <v>Sim</v>
          </cell>
          <cell r="L197" t="str">
            <v>Não</v>
          </cell>
          <cell r="M197" t="str">
            <v>Não se Aplica</v>
          </cell>
          <cell r="N197">
            <v>2</v>
          </cell>
          <cell r="O197">
            <v>1</v>
          </cell>
          <cell r="P197">
            <v>0</v>
          </cell>
          <cell r="Q197">
            <v>0</v>
          </cell>
          <cell r="T197" t="str">
            <v>1.1</v>
          </cell>
        </row>
        <row r="198">
          <cell r="D198" t="str">
            <v>201.00.00.02</v>
          </cell>
          <cell r="E198">
            <v>201</v>
          </cell>
          <cell r="F198">
            <v>0</v>
          </cell>
          <cell r="G198">
            <v>0</v>
          </cell>
          <cell r="H198">
            <v>2</v>
          </cell>
          <cell r="I198" t="str">
            <v>Contem o indice e esta coerente</v>
          </cell>
          <cell r="J198">
            <v>1</v>
          </cell>
          <cell r="K198" t="str">
            <v>Sim</v>
          </cell>
          <cell r="L198" t="str">
            <v>Não</v>
          </cell>
          <cell r="M198" t="str">
            <v>Não se Aplica</v>
          </cell>
          <cell r="N198">
            <v>2</v>
          </cell>
          <cell r="O198">
            <v>1</v>
          </cell>
          <cell r="P198">
            <v>0</v>
          </cell>
          <cell r="Q198">
            <v>0</v>
          </cell>
          <cell r="T198" t="str">
            <v>1.1</v>
          </cell>
        </row>
        <row r="199">
          <cell r="D199" t="str">
            <v>201.00.00.03</v>
          </cell>
          <cell r="E199">
            <v>201</v>
          </cell>
          <cell r="F199">
            <v>0</v>
          </cell>
          <cell r="G199">
            <v>0</v>
          </cell>
          <cell r="H199">
            <v>3</v>
          </cell>
          <cell r="I199" t="str">
            <v xml:space="preserve">Contem os itens de apresentação e mapas </v>
          </cell>
          <cell r="J199">
            <v>1</v>
          </cell>
          <cell r="K199" t="str">
            <v>Sim</v>
          </cell>
          <cell r="L199" t="str">
            <v>Não</v>
          </cell>
          <cell r="M199" t="str">
            <v>Não se Aplica</v>
          </cell>
          <cell r="N199">
            <v>2</v>
          </cell>
          <cell r="O199">
            <v>1</v>
          </cell>
          <cell r="P199">
            <v>0</v>
          </cell>
          <cell r="Q199">
            <v>0</v>
          </cell>
          <cell r="T199" t="str">
            <v>1.1</v>
          </cell>
        </row>
        <row r="200">
          <cell r="D200" t="str">
            <v>201.00.00.04</v>
          </cell>
          <cell r="E200">
            <v>201</v>
          </cell>
          <cell r="F200">
            <v>0</v>
          </cell>
          <cell r="G200">
            <v>0</v>
          </cell>
          <cell r="H200">
            <v>4</v>
          </cell>
          <cell r="I200" t="str">
            <v>Foi descrito a norma usada e um breve relato</v>
          </cell>
          <cell r="J200">
            <v>1</v>
          </cell>
          <cell r="K200" t="str">
            <v>Sim</v>
          </cell>
          <cell r="L200" t="str">
            <v>Não</v>
          </cell>
          <cell r="M200" t="str">
            <v>Não se Aplica</v>
          </cell>
          <cell r="N200">
            <v>2</v>
          </cell>
          <cell r="O200">
            <v>1</v>
          </cell>
          <cell r="P200">
            <v>0</v>
          </cell>
          <cell r="Q200">
            <v>0</v>
          </cell>
          <cell r="T200" t="str">
            <v>1.1</v>
          </cell>
        </row>
        <row r="201">
          <cell r="D201" t="str">
            <v>201.00.00.05</v>
          </cell>
          <cell r="E201">
            <v>201</v>
          </cell>
          <cell r="F201">
            <v>0</v>
          </cell>
          <cell r="G201">
            <v>0</v>
          </cell>
          <cell r="H201">
            <v>5</v>
          </cell>
          <cell r="I201" t="str">
            <v>Foi descrito como foi realizado o ensaio no subleito</v>
          </cell>
          <cell r="J201">
            <v>1</v>
          </cell>
          <cell r="K201" t="str">
            <v>Sim</v>
          </cell>
          <cell r="L201" t="str">
            <v>Não</v>
          </cell>
          <cell r="M201" t="str">
            <v>Não se Aplica</v>
          </cell>
          <cell r="N201">
            <v>2</v>
          </cell>
          <cell r="O201">
            <v>1</v>
          </cell>
          <cell r="P201">
            <v>0</v>
          </cell>
          <cell r="Q201">
            <v>0</v>
          </cell>
          <cell r="T201" t="str">
            <v>1.1</v>
          </cell>
        </row>
        <row r="202">
          <cell r="D202" t="str">
            <v>201.00.00.06</v>
          </cell>
          <cell r="E202">
            <v>201</v>
          </cell>
          <cell r="F202">
            <v>0</v>
          </cell>
          <cell r="G202">
            <v>0</v>
          </cell>
          <cell r="H202">
            <v>6</v>
          </cell>
          <cell r="I202" t="str">
            <v>Foi apresentado a distancia entre furos de acordo com a norma</v>
          </cell>
          <cell r="J202">
            <v>1</v>
          </cell>
          <cell r="K202" t="str">
            <v>Sim</v>
          </cell>
          <cell r="L202" t="str">
            <v>Não</v>
          </cell>
          <cell r="M202" t="str">
            <v>Não se Aplica</v>
          </cell>
          <cell r="N202">
            <v>2</v>
          </cell>
          <cell r="O202">
            <v>1</v>
          </cell>
          <cell r="P202">
            <v>0</v>
          </cell>
          <cell r="Q202">
            <v>0</v>
          </cell>
          <cell r="T202" t="str">
            <v>1.1</v>
          </cell>
        </row>
        <row r="203">
          <cell r="D203" t="str">
            <v>201.00.00.07</v>
          </cell>
          <cell r="E203">
            <v>201</v>
          </cell>
          <cell r="F203">
            <v>0</v>
          </cell>
          <cell r="G203">
            <v>0</v>
          </cell>
          <cell r="H203">
            <v>7</v>
          </cell>
          <cell r="I203" t="str">
            <v>Foi apresentado a profundidade de 1 metro abaixo do greide nos furos</v>
          </cell>
          <cell r="J203">
            <v>1</v>
          </cell>
          <cell r="K203" t="str">
            <v>Sim</v>
          </cell>
          <cell r="L203" t="str">
            <v>Não</v>
          </cell>
          <cell r="M203" t="str">
            <v>Não se Aplica</v>
          </cell>
          <cell r="N203">
            <v>2</v>
          </cell>
          <cell r="O203">
            <v>1</v>
          </cell>
          <cell r="P203">
            <v>0</v>
          </cell>
          <cell r="Q203">
            <v>0</v>
          </cell>
          <cell r="T203" t="str">
            <v>1.1</v>
          </cell>
        </row>
        <row r="204">
          <cell r="D204" t="str">
            <v>201.00.00.08</v>
          </cell>
          <cell r="E204">
            <v>201</v>
          </cell>
          <cell r="F204">
            <v>0</v>
          </cell>
          <cell r="G204">
            <v>0</v>
          </cell>
          <cell r="H204">
            <v>8</v>
          </cell>
          <cell r="I204" t="str">
            <v>Foi apresentado ensaio a cada 3m de furo ou a cada mudança de horizonte</v>
          </cell>
          <cell r="J204">
            <v>1</v>
          </cell>
          <cell r="K204" t="str">
            <v>Sim</v>
          </cell>
          <cell r="L204" t="str">
            <v>Não</v>
          </cell>
          <cell r="M204" t="str">
            <v>Não se Aplica</v>
          </cell>
          <cell r="N204">
            <v>2</v>
          </cell>
          <cell r="O204">
            <v>1</v>
          </cell>
          <cell r="P204">
            <v>0</v>
          </cell>
          <cell r="Q204">
            <v>0</v>
          </cell>
          <cell r="T204" t="str">
            <v>1.1</v>
          </cell>
        </row>
        <row r="205">
          <cell r="D205" t="str">
            <v>201.00.00.09</v>
          </cell>
          <cell r="E205">
            <v>201</v>
          </cell>
          <cell r="F205">
            <v>0</v>
          </cell>
          <cell r="G205">
            <v>0</v>
          </cell>
          <cell r="H205">
            <v>9</v>
          </cell>
          <cell r="I205" t="str">
            <v>Foi apresentado o boletim de ensaio</v>
          </cell>
          <cell r="J205">
            <v>1</v>
          </cell>
          <cell r="K205" t="str">
            <v>Sim</v>
          </cell>
          <cell r="L205" t="str">
            <v>Não</v>
          </cell>
          <cell r="M205" t="str">
            <v>Não se Aplica</v>
          </cell>
          <cell r="N205">
            <v>2</v>
          </cell>
          <cell r="O205">
            <v>1</v>
          </cell>
          <cell r="P205">
            <v>0</v>
          </cell>
          <cell r="Q205">
            <v>0</v>
          </cell>
          <cell r="T205" t="str">
            <v>1.1</v>
          </cell>
        </row>
        <row r="206">
          <cell r="D206" t="str">
            <v>201.00.00.10</v>
          </cell>
          <cell r="E206">
            <v>201</v>
          </cell>
          <cell r="F206">
            <v>0</v>
          </cell>
          <cell r="G206">
            <v>0</v>
          </cell>
          <cell r="H206">
            <v>10</v>
          </cell>
          <cell r="I206" t="str">
            <v>Foi apresentado Resumo dos ensaios</v>
          </cell>
          <cell r="J206">
            <v>1</v>
          </cell>
          <cell r="K206" t="str">
            <v>Sim</v>
          </cell>
          <cell r="L206" t="str">
            <v>Não</v>
          </cell>
          <cell r="M206" t="str">
            <v>Não se Aplica</v>
          </cell>
          <cell r="N206">
            <v>2</v>
          </cell>
          <cell r="O206">
            <v>1</v>
          </cell>
          <cell r="P206">
            <v>0</v>
          </cell>
          <cell r="Q206">
            <v>0</v>
          </cell>
          <cell r="T206" t="str">
            <v>1.1</v>
          </cell>
        </row>
        <row r="207">
          <cell r="D207" t="str">
            <v>201.00.00.11</v>
          </cell>
          <cell r="E207">
            <v>201</v>
          </cell>
          <cell r="F207">
            <v>0</v>
          </cell>
          <cell r="G207">
            <v>0</v>
          </cell>
          <cell r="H207">
            <v>11</v>
          </cell>
          <cell r="I207" t="str">
            <v>Os ensaios do subleito apresentam as granulometria, Expansão, Isc, HRB, Golpes</v>
          </cell>
          <cell r="J207">
            <v>1</v>
          </cell>
          <cell r="K207" t="str">
            <v>Sim</v>
          </cell>
          <cell r="L207" t="str">
            <v>Não</v>
          </cell>
          <cell r="M207" t="str">
            <v>Não se Aplica</v>
          </cell>
          <cell r="N207">
            <v>2</v>
          </cell>
          <cell r="O207">
            <v>1</v>
          </cell>
          <cell r="P207">
            <v>0</v>
          </cell>
          <cell r="Q207">
            <v>0</v>
          </cell>
          <cell r="T207" t="str">
            <v>1.1</v>
          </cell>
        </row>
        <row r="208">
          <cell r="D208" t="str">
            <v>201.00.00.12</v>
          </cell>
          <cell r="E208">
            <v>201</v>
          </cell>
          <cell r="F208">
            <v>0</v>
          </cell>
          <cell r="G208">
            <v>0</v>
          </cell>
          <cell r="H208">
            <v>12</v>
          </cell>
          <cell r="I208" t="str">
            <v xml:space="preserve">O resultado do ensaio esta coerente com o trecho, classificacao do material e homogenio </v>
          </cell>
          <cell r="J208">
            <v>1</v>
          </cell>
          <cell r="K208" t="str">
            <v>Sim</v>
          </cell>
          <cell r="L208" t="str">
            <v>Não</v>
          </cell>
          <cell r="M208" t="str">
            <v>Não se Aplica</v>
          </cell>
          <cell r="N208">
            <v>2</v>
          </cell>
          <cell r="O208">
            <v>1</v>
          </cell>
          <cell r="P208">
            <v>0</v>
          </cell>
          <cell r="Q208">
            <v>0</v>
          </cell>
          <cell r="T208" t="str">
            <v>1.1</v>
          </cell>
        </row>
        <row r="209">
          <cell r="D209" t="str">
            <v>201.00.00.13</v>
          </cell>
          <cell r="E209">
            <v>201</v>
          </cell>
          <cell r="F209">
            <v>0</v>
          </cell>
          <cell r="G209">
            <v>0</v>
          </cell>
          <cell r="H209">
            <v>13</v>
          </cell>
          <cell r="I209" t="str">
            <v>Foi apresenteda o quadro estatistico</v>
          </cell>
          <cell r="J209">
            <v>1</v>
          </cell>
          <cell r="K209" t="str">
            <v>Sim</v>
          </cell>
          <cell r="L209" t="str">
            <v>Não</v>
          </cell>
          <cell r="M209" t="str">
            <v>Não se Aplica</v>
          </cell>
          <cell r="N209">
            <v>2</v>
          </cell>
          <cell r="O209">
            <v>1</v>
          </cell>
          <cell r="P209">
            <v>0</v>
          </cell>
          <cell r="Q209">
            <v>0</v>
          </cell>
          <cell r="T209" t="str">
            <v>1.1</v>
          </cell>
        </row>
        <row r="210">
          <cell r="D210" t="str">
            <v>201.00.00.14</v>
          </cell>
          <cell r="E210">
            <v>201</v>
          </cell>
          <cell r="F210">
            <v>0</v>
          </cell>
          <cell r="G210">
            <v>0</v>
          </cell>
          <cell r="H210">
            <v>14</v>
          </cell>
          <cell r="I210" t="str">
            <v>Foi descrito como foi realizado o ensaio, indicando local, caractereisticas das jazidas e emprestimo</v>
          </cell>
          <cell r="J210">
            <v>1</v>
          </cell>
          <cell r="K210" t="str">
            <v>Sim</v>
          </cell>
          <cell r="L210" t="str">
            <v>Não</v>
          </cell>
          <cell r="M210" t="str">
            <v>Não se Aplica</v>
          </cell>
          <cell r="N210">
            <v>2</v>
          </cell>
          <cell r="O210">
            <v>1</v>
          </cell>
          <cell r="P210">
            <v>0</v>
          </cell>
          <cell r="Q210">
            <v>0</v>
          </cell>
          <cell r="T210" t="str">
            <v>1.1</v>
          </cell>
        </row>
        <row r="211">
          <cell r="D211" t="str">
            <v>201.00.00.15</v>
          </cell>
          <cell r="E211">
            <v>201</v>
          </cell>
          <cell r="F211">
            <v>0</v>
          </cell>
          <cell r="G211">
            <v>0</v>
          </cell>
          <cell r="H211">
            <v>15</v>
          </cell>
          <cell r="I211" t="str">
            <v>Foi apresentado a malha de acordo com a norma</v>
          </cell>
          <cell r="J211">
            <v>1</v>
          </cell>
          <cell r="K211" t="str">
            <v>Sim</v>
          </cell>
          <cell r="L211" t="str">
            <v>Não</v>
          </cell>
          <cell r="M211" t="str">
            <v>Não se Aplica</v>
          </cell>
          <cell r="N211">
            <v>2</v>
          </cell>
          <cell r="O211">
            <v>1</v>
          </cell>
          <cell r="P211">
            <v>0</v>
          </cell>
          <cell r="Q211">
            <v>0</v>
          </cell>
          <cell r="T211" t="str">
            <v>1.1</v>
          </cell>
        </row>
        <row r="212">
          <cell r="D212" t="str">
            <v>201.00.00.16</v>
          </cell>
          <cell r="E212">
            <v>201</v>
          </cell>
          <cell r="F212">
            <v>0</v>
          </cell>
          <cell r="G212">
            <v>0</v>
          </cell>
          <cell r="H212">
            <v>16</v>
          </cell>
          <cell r="I212" t="str">
            <v>Foi apresentado espessura util de pelo menos 1m</v>
          </cell>
          <cell r="J212">
            <v>1</v>
          </cell>
          <cell r="K212" t="str">
            <v>Sim</v>
          </cell>
          <cell r="L212" t="str">
            <v>Não</v>
          </cell>
          <cell r="M212" t="str">
            <v>Não se Aplica</v>
          </cell>
          <cell r="N212">
            <v>2</v>
          </cell>
          <cell r="O212">
            <v>1</v>
          </cell>
          <cell r="P212">
            <v>0</v>
          </cell>
          <cell r="Q212">
            <v>0</v>
          </cell>
          <cell r="T212" t="str">
            <v>1.1</v>
          </cell>
        </row>
        <row r="213">
          <cell r="D213" t="str">
            <v>201.00.00.17</v>
          </cell>
          <cell r="E213">
            <v>201</v>
          </cell>
          <cell r="F213">
            <v>0</v>
          </cell>
          <cell r="G213">
            <v>0</v>
          </cell>
          <cell r="H213">
            <v>17</v>
          </cell>
          <cell r="I213" t="str">
            <v>Foi apresentado o boletim de ensaio</v>
          </cell>
          <cell r="J213">
            <v>1</v>
          </cell>
          <cell r="K213" t="str">
            <v>Sim</v>
          </cell>
          <cell r="L213" t="str">
            <v>Não</v>
          </cell>
          <cell r="M213" t="str">
            <v>Não se Aplica</v>
          </cell>
          <cell r="N213">
            <v>2</v>
          </cell>
          <cell r="O213">
            <v>1</v>
          </cell>
          <cell r="P213">
            <v>0</v>
          </cell>
          <cell r="Q213">
            <v>0</v>
          </cell>
          <cell r="T213" t="str">
            <v>1.1</v>
          </cell>
        </row>
        <row r="214">
          <cell r="D214" t="str">
            <v>201.00.00.18</v>
          </cell>
          <cell r="E214">
            <v>201</v>
          </cell>
          <cell r="F214">
            <v>0</v>
          </cell>
          <cell r="G214">
            <v>0</v>
          </cell>
          <cell r="H214">
            <v>18</v>
          </cell>
          <cell r="I214" t="str">
            <v>Foi apresentado Resumo dos ensaios</v>
          </cell>
          <cell r="J214">
            <v>1</v>
          </cell>
          <cell r="K214" t="str">
            <v>Sim</v>
          </cell>
          <cell r="L214" t="str">
            <v>Não</v>
          </cell>
          <cell r="M214" t="str">
            <v>Não se Aplica</v>
          </cell>
          <cell r="N214">
            <v>2</v>
          </cell>
          <cell r="O214">
            <v>1</v>
          </cell>
          <cell r="P214">
            <v>0</v>
          </cell>
          <cell r="Q214">
            <v>0</v>
          </cell>
          <cell r="T214" t="str">
            <v>1.1</v>
          </cell>
        </row>
        <row r="215">
          <cell r="D215" t="str">
            <v>201.00.00.19</v>
          </cell>
          <cell r="E215">
            <v>201</v>
          </cell>
          <cell r="F215">
            <v>0</v>
          </cell>
          <cell r="G215">
            <v>0</v>
          </cell>
          <cell r="H215">
            <v>19</v>
          </cell>
          <cell r="I215" t="str">
            <v>Os ensaios das jazidase emprestimos apresentam as granulometria, Expansão, Isc, HRB, Golpes, LL, IP</v>
          </cell>
          <cell r="J215">
            <v>1</v>
          </cell>
          <cell r="K215" t="str">
            <v>Sim</v>
          </cell>
          <cell r="L215" t="str">
            <v>Não</v>
          </cell>
          <cell r="M215" t="str">
            <v>Não se Aplica</v>
          </cell>
          <cell r="N215">
            <v>2</v>
          </cell>
          <cell r="O215">
            <v>1</v>
          </cell>
          <cell r="P215">
            <v>0</v>
          </cell>
          <cell r="Q215">
            <v>0</v>
          </cell>
          <cell r="T215" t="str">
            <v>1.1</v>
          </cell>
        </row>
        <row r="216">
          <cell r="D216" t="str">
            <v>201.00.00.20</v>
          </cell>
          <cell r="E216">
            <v>201</v>
          </cell>
          <cell r="F216">
            <v>0</v>
          </cell>
          <cell r="G216">
            <v>0</v>
          </cell>
          <cell r="H216">
            <v>20</v>
          </cell>
          <cell r="I216" t="str">
            <v xml:space="preserve">O resultado do ensaio esta coerente com o trecho, classificacao do material e homogenio </v>
          </cell>
          <cell r="J216">
            <v>1</v>
          </cell>
          <cell r="K216" t="str">
            <v>Sim</v>
          </cell>
          <cell r="L216" t="str">
            <v>Não</v>
          </cell>
          <cell r="M216" t="str">
            <v>Não se Aplica</v>
          </cell>
          <cell r="N216">
            <v>2</v>
          </cell>
          <cell r="O216">
            <v>1</v>
          </cell>
          <cell r="P216">
            <v>0</v>
          </cell>
          <cell r="Q216">
            <v>0</v>
          </cell>
          <cell r="T216" t="str">
            <v>1.1</v>
          </cell>
        </row>
        <row r="217">
          <cell r="D217" t="str">
            <v>201.00.00.21</v>
          </cell>
          <cell r="E217">
            <v>201</v>
          </cell>
          <cell r="F217">
            <v>0</v>
          </cell>
          <cell r="G217">
            <v>0</v>
          </cell>
          <cell r="H217">
            <v>21</v>
          </cell>
          <cell r="I217" t="str">
            <v>Foi apresentado croqui contendo todas as informaçoes como , proprietario, vegetação, area utilizavel, volume, espessura, localização e distancia do eixo, utilização e malha</v>
          </cell>
          <cell r="J217">
            <v>1</v>
          </cell>
          <cell r="K217" t="str">
            <v>Sim</v>
          </cell>
          <cell r="L217" t="str">
            <v>Não</v>
          </cell>
          <cell r="M217" t="str">
            <v>Não se Aplica</v>
          </cell>
          <cell r="N217">
            <v>2</v>
          </cell>
          <cell r="O217">
            <v>1</v>
          </cell>
          <cell r="P217">
            <v>0</v>
          </cell>
          <cell r="Q217">
            <v>0</v>
          </cell>
          <cell r="T217" t="str">
            <v>1.1</v>
          </cell>
        </row>
        <row r="218">
          <cell r="D218" t="str">
            <v>201.00.00.22</v>
          </cell>
          <cell r="E218">
            <v>201</v>
          </cell>
          <cell r="F218">
            <v>0</v>
          </cell>
          <cell r="G218">
            <v>0</v>
          </cell>
          <cell r="H218">
            <v>22</v>
          </cell>
          <cell r="I218" t="str">
            <v>O material se enquadra para o uso destinado</v>
          </cell>
          <cell r="J218">
            <v>1</v>
          </cell>
          <cell r="K218" t="str">
            <v>Sim</v>
          </cell>
          <cell r="L218" t="str">
            <v>Não</v>
          </cell>
          <cell r="M218" t="str">
            <v>Não se Aplica</v>
          </cell>
          <cell r="N218">
            <v>2</v>
          </cell>
          <cell r="O218">
            <v>1</v>
          </cell>
          <cell r="P218">
            <v>0</v>
          </cell>
          <cell r="Q218">
            <v>0</v>
          </cell>
          <cell r="T218" t="str">
            <v>1.1</v>
          </cell>
        </row>
        <row r="219">
          <cell r="D219" t="str">
            <v>201.00.00.23</v>
          </cell>
          <cell r="E219">
            <v>201</v>
          </cell>
          <cell r="F219">
            <v>0</v>
          </cell>
          <cell r="G219">
            <v>0</v>
          </cell>
          <cell r="H219">
            <v>23</v>
          </cell>
          <cell r="I219" t="str">
            <v>A ocorrencia de material suficiente para o destino</v>
          </cell>
          <cell r="J219">
            <v>1</v>
          </cell>
          <cell r="K219" t="str">
            <v>Sim</v>
          </cell>
          <cell r="L219" t="str">
            <v>Não</v>
          </cell>
          <cell r="M219" t="str">
            <v>Não se Aplica</v>
          </cell>
          <cell r="N219">
            <v>2</v>
          </cell>
          <cell r="O219">
            <v>1</v>
          </cell>
          <cell r="P219">
            <v>0</v>
          </cell>
          <cell r="Q219">
            <v>0</v>
          </cell>
          <cell r="T219" t="str">
            <v>1.1</v>
          </cell>
        </row>
        <row r="220">
          <cell r="D220" t="str">
            <v>201.00.00.24</v>
          </cell>
          <cell r="E220">
            <v>201</v>
          </cell>
          <cell r="F220">
            <v>0</v>
          </cell>
          <cell r="G220">
            <v>0</v>
          </cell>
          <cell r="H220">
            <v>24</v>
          </cell>
          <cell r="I220" t="str">
            <v>Foi apresenteda o quadro estatistico</v>
          </cell>
          <cell r="J220">
            <v>1</v>
          </cell>
          <cell r="K220" t="str">
            <v>Sim</v>
          </cell>
          <cell r="L220" t="str">
            <v>Não</v>
          </cell>
          <cell r="M220" t="str">
            <v>Não se Aplica</v>
          </cell>
          <cell r="N220">
            <v>2</v>
          </cell>
          <cell r="O220">
            <v>1</v>
          </cell>
          <cell r="P220">
            <v>0</v>
          </cell>
          <cell r="Q220">
            <v>0</v>
          </cell>
          <cell r="T220" t="str">
            <v>1.1</v>
          </cell>
        </row>
        <row r="221">
          <cell r="D221" t="str">
            <v>201.00.00.25</v>
          </cell>
          <cell r="E221">
            <v>201</v>
          </cell>
          <cell r="F221">
            <v>0</v>
          </cell>
          <cell r="G221">
            <v>0</v>
          </cell>
          <cell r="H221">
            <v>25</v>
          </cell>
          <cell r="I221" t="str">
            <v xml:space="preserve">Foi descrito como foi realizado o ensaio das misturas de solo e apresentado os esnaios </v>
          </cell>
          <cell r="J221">
            <v>1</v>
          </cell>
          <cell r="K221" t="str">
            <v>Sim</v>
          </cell>
          <cell r="L221" t="str">
            <v>Não</v>
          </cell>
          <cell r="M221" t="str">
            <v>Não se Aplica</v>
          </cell>
          <cell r="N221">
            <v>2</v>
          </cell>
          <cell r="O221">
            <v>1</v>
          </cell>
          <cell r="P221">
            <v>0</v>
          </cell>
          <cell r="Q221">
            <v>0</v>
          </cell>
          <cell r="T221" t="str">
            <v>1.1</v>
          </cell>
        </row>
        <row r="222">
          <cell r="D222" t="str">
            <v>201.00.00.26</v>
          </cell>
          <cell r="E222">
            <v>201</v>
          </cell>
          <cell r="F222">
            <v>0</v>
          </cell>
          <cell r="G222">
            <v>0</v>
          </cell>
          <cell r="H222">
            <v>26</v>
          </cell>
          <cell r="I222" t="str">
            <v>Foi descrito como foi realizado o ensaio, indicando local, caractereisticas da pedreira</v>
          </cell>
          <cell r="J222">
            <v>1</v>
          </cell>
          <cell r="K222" t="str">
            <v>Sim</v>
          </cell>
          <cell r="L222" t="str">
            <v>Não</v>
          </cell>
          <cell r="M222" t="str">
            <v>Não se Aplica</v>
          </cell>
          <cell r="N222">
            <v>2</v>
          </cell>
          <cell r="O222">
            <v>1</v>
          </cell>
          <cell r="P222">
            <v>0</v>
          </cell>
          <cell r="Q222">
            <v>0</v>
          </cell>
          <cell r="T222" t="str">
            <v>1.1</v>
          </cell>
        </row>
        <row r="223">
          <cell r="D223" t="str">
            <v>201.00.00.27</v>
          </cell>
          <cell r="E223">
            <v>201</v>
          </cell>
          <cell r="F223">
            <v>0</v>
          </cell>
          <cell r="G223">
            <v>0</v>
          </cell>
          <cell r="H223">
            <v>27</v>
          </cell>
          <cell r="I223" t="str">
            <v>Foi apresentado os ensaios de abrasão los angeles, sanidade, adesividade e indice de forma.</v>
          </cell>
          <cell r="J223">
            <v>1</v>
          </cell>
          <cell r="K223" t="str">
            <v>Sim</v>
          </cell>
          <cell r="L223" t="str">
            <v>Não</v>
          </cell>
          <cell r="M223" t="str">
            <v>Não se Aplica</v>
          </cell>
          <cell r="N223">
            <v>2</v>
          </cell>
          <cell r="O223">
            <v>1</v>
          </cell>
          <cell r="P223">
            <v>0</v>
          </cell>
          <cell r="Q223">
            <v>0</v>
          </cell>
          <cell r="T223" t="str">
            <v>1.1</v>
          </cell>
        </row>
        <row r="224">
          <cell r="D224" t="str">
            <v>201.00.00.28</v>
          </cell>
          <cell r="E224">
            <v>201</v>
          </cell>
          <cell r="F224">
            <v>0</v>
          </cell>
          <cell r="G224">
            <v>0</v>
          </cell>
          <cell r="H224">
            <v>28</v>
          </cell>
          <cell r="I224" t="str">
            <v>Foi apresentado croqui contendo todas as informaçoes como , proprietario, vegetação, area utilizavel, volume, espessura, localização e distancia do eixo, utilização e volume de produção</v>
          </cell>
          <cell r="J224">
            <v>1</v>
          </cell>
          <cell r="K224" t="str">
            <v>Sim</v>
          </cell>
          <cell r="L224" t="str">
            <v>Não</v>
          </cell>
          <cell r="M224" t="str">
            <v>Não se Aplica</v>
          </cell>
          <cell r="N224">
            <v>2</v>
          </cell>
          <cell r="O224">
            <v>1</v>
          </cell>
          <cell r="P224">
            <v>0</v>
          </cell>
          <cell r="Q224">
            <v>0</v>
          </cell>
          <cell r="T224" t="str">
            <v>1.1</v>
          </cell>
        </row>
        <row r="225">
          <cell r="D225" t="str">
            <v>201.00.00.29</v>
          </cell>
          <cell r="E225">
            <v>201</v>
          </cell>
          <cell r="F225">
            <v>0</v>
          </cell>
          <cell r="G225">
            <v>0</v>
          </cell>
          <cell r="H225">
            <v>29</v>
          </cell>
          <cell r="I225" t="str">
            <v>Foi descrito como foi realizado o ensaio, indicando local, caractereisticas da areal</v>
          </cell>
          <cell r="J225">
            <v>1</v>
          </cell>
          <cell r="K225" t="str">
            <v>Sim</v>
          </cell>
          <cell r="L225" t="str">
            <v>Não</v>
          </cell>
          <cell r="M225" t="str">
            <v>Não se Aplica</v>
          </cell>
          <cell r="N225">
            <v>2</v>
          </cell>
          <cell r="O225">
            <v>1</v>
          </cell>
          <cell r="P225">
            <v>0</v>
          </cell>
          <cell r="Q225">
            <v>0</v>
          </cell>
          <cell r="T225" t="str">
            <v>1.1</v>
          </cell>
        </row>
        <row r="226">
          <cell r="D226" t="str">
            <v>201.00.00.30</v>
          </cell>
          <cell r="E226">
            <v>201</v>
          </cell>
          <cell r="F226">
            <v>0</v>
          </cell>
          <cell r="G226">
            <v>0</v>
          </cell>
          <cell r="H226">
            <v>30</v>
          </cell>
          <cell r="I226" t="str">
            <v>Foi apresentado os ensaios de granulometria, teor de materia organica e equivalente de areia</v>
          </cell>
          <cell r="J226">
            <v>1</v>
          </cell>
          <cell r="K226" t="str">
            <v>Sim</v>
          </cell>
          <cell r="L226" t="str">
            <v>Não</v>
          </cell>
          <cell r="M226" t="str">
            <v>Não se Aplica</v>
          </cell>
          <cell r="N226">
            <v>2</v>
          </cell>
          <cell r="O226">
            <v>1</v>
          </cell>
          <cell r="P226">
            <v>0</v>
          </cell>
          <cell r="Q226">
            <v>0</v>
          </cell>
          <cell r="T226" t="str">
            <v>1.1</v>
          </cell>
        </row>
        <row r="227">
          <cell r="D227" t="str">
            <v>201.00.00.31</v>
          </cell>
          <cell r="E227">
            <v>201</v>
          </cell>
          <cell r="F227">
            <v>0</v>
          </cell>
          <cell r="G227">
            <v>0</v>
          </cell>
          <cell r="H227">
            <v>31</v>
          </cell>
          <cell r="I227" t="str">
            <v>Foi apresentado croqui contendo todas as informaçoes como , proprietario, vegetação, area utilizavel, volume, espessura, localização e distancia do eixo, utilização e volume de produção</v>
          </cell>
          <cell r="J227">
            <v>1</v>
          </cell>
          <cell r="K227" t="str">
            <v>Sim</v>
          </cell>
          <cell r="L227" t="str">
            <v>Não</v>
          </cell>
          <cell r="M227" t="str">
            <v>Não se Aplica</v>
          </cell>
          <cell r="N227">
            <v>2</v>
          </cell>
          <cell r="O227">
            <v>1</v>
          </cell>
          <cell r="P227">
            <v>0</v>
          </cell>
          <cell r="Q227">
            <v>0</v>
          </cell>
          <cell r="T227" t="str">
            <v>1.1</v>
          </cell>
        </row>
        <row r="228">
          <cell r="D228" t="str">
            <v>201.00.00.32</v>
          </cell>
          <cell r="E228">
            <v>201</v>
          </cell>
          <cell r="F228">
            <v>0</v>
          </cell>
          <cell r="G228">
            <v>0</v>
          </cell>
          <cell r="H228">
            <v>32</v>
          </cell>
          <cell r="I228" t="str">
            <v>Foi descrito como foi realizado o ensaio para solos moles, poderá ser feito um spt para depositos ate 100m, e devera atravessar toda a camada, pelo menos 3m e Nspt&gt;30 golpes</v>
          </cell>
          <cell r="J228">
            <v>1</v>
          </cell>
          <cell r="K228" t="str">
            <v>Sim</v>
          </cell>
          <cell r="L228" t="str">
            <v>Não</v>
          </cell>
          <cell r="M228" t="str">
            <v>Não se Aplica</v>
          </cell>
          <cell r="N228">
            <v>2</v>
          </cell>
          <cell r="O228">
            <v>1</v>
          </cell>
          <cell r="P228">
            <v>0</v>
          </cell>
          <cell r="Q228">
            <v>0</v>
          </cell>
          <cell r="T228" t="str">
            <v>1.1</v>
          </cell>
        </row>
        <row r="229">
          <cell r="D229" t="str">
            <v>201.00.00.33</v>
          </cell>
          <cell r="E229">
            <v>201</v>
          </cell>
          <cell r="F229">
            <v>0</v>
          </cell>
          <cell r="G229">
            <v>0</v>
          </cell>
          <cell r="H229">
            <v>33</v>
          </cell>
          <cell r="I229" t="str">
            <v>Para Solo mole &lt; 3m retirar todo material caso &gt;3 maior o numero de ensaios, ver IPR-739</v>
          </cell>
          <cell r="J229">
            <v>1</v>
          </cell>
          <cell r="K229" t="str">
            <v>Sim</v>
          </cell>
          <cell r="L229" t="str">
            <v>Não</v>
          </cell>
          <cell r="M229" t="str">
            <v>Não se Aplica</v>
          </cell>
          <cell r="N229">
            <v>2</v>
          </cell>
          <cell r="O229">
            <v>1</v>
          </cell>
          <cell r="P229">
            <v>0</v>
          </cell>
          <cell r="Q229">
            <v>0</v>
          </cell>
          <cell r="T229" t="str">
            <v>1.1</v>
          </cell>
        </row>
        <row r="230">
          <cell r="D230" t="str">
            <v>201.00.00.34</v>
          </cell>
          <cell r="E230">
            <v>201</v>
          </cell>
          <cell r="F230">
            <v>0</v>
          </cell>
          <cell r="G230">
            <v>0</v>
          </cell>
          <cell r="H230">
            <v>34</v>
          </cell>
          <cell r="I230" t="str">
            <v>Foi descrito como foi realizado o ensaio para obras de arte corrente, apresentando SPT</v>
          </cell>
          <cell r="J230">
            <v>1</v>
          </cell>
          <cell r="K230" t="str">
            <v>Sim</v>
          </cell>
          <cell r="L230" t="str">
            <v>Não</v>
          </cell>
          <cell r="M230" t="str">
            <v>Não se Aplica</v>
          </cell>
          <cell r="N230">
            <v>2</v>
          </cell>
          <cell r="O230">
            <v>1</v>
          </cell>
          <cell r="P230">
            <v>0</v>
          </cell>
          <cell r="Q230">
            <v>0</v>
          </cell>
          <cell r="T230" t="str">
            <v>1.1</v>
          </cell>
        </row>
        <row r="231">
          <cell r="D231" t="str">
            <v>202.00.00.00</v>
          </cell>
          <cell r="E231">
            <v>202</v>
          </cell>
          <cell r="F231">
            <v>0</v>
          </cell>
          <cell r="G231">
            <v>0</v>
          </cell>
          <cell r="H231">
            <v>0</v>
          </cell>
          <cell r="I231" t="str">
            <v>II - Volume 3C -  Notas de Serviço e Volume</v>
          </cell>
          <cell r="J231">
            <v>0</v>
          </cell>
          <cell r="N231">
            <v>0</v>
          </cell>
          <cell r="O231">
            <v>0</v>
          </cell>
          <cell r="P231">
            <v>0</v>
          </cell>
          <cell r="Q231">
            <v>0</v>
          </cell>
          <cell r="T231" t="str">
            <v>1.1</v>
          </cell>
        </row>
        <row r="232">
          <cell r="D232" t="str">
            <v>202.00.00.01</v>
          </cell>
          <cell r="E232">
            <v>202</v>
          </cell>
          <cell r="F232">
            <v>0</v>
          </cell>
          <cell r="G232">
            <v>0</v>
          </cell>
          <cell r="H232">
            <v>1</v>
          </cell>
          <cell r="I232" t="str">
            <v>A capa e contra capa esta no padrão adotado pela contratante</v>
          </cell>
          <cell r="J232">
            <v>1</v>
          </cell>
          <cell r="K232" t="str">
            <v>Sim</v>
          </cell>
          <cell r="L232" t="str">
            <v>Não</v>
          </cell>
          <cell r="M232" t="str">
            <v>Não se Aplica</v>
          </cell>
          <cell r="N232">
            <v>2</v>
          </cell>
          <cell r="O232">
            <v>1</v>
          </cell>
          <cell r="P232">
            <v>0</v>
          </cell>
          <cell r="Q232">
            <v>0</v>
          </cell>
          <cell r="T232" t="str">
            <v>1.1</v>
          </cell>
        </row>
        <row r="233">
          <cell r="D233" t="str">
            <v>202.00.00.02</v>
          </cell>
          <cell r="E233">
            <v>202</v>
          </cell>
          <cell r="F233">
            <v>0</v>
          </cell>
          <cell r="G233">
            <v>0</v>
          </cell>
          <cell r="H233">
            <v>2</v>
          </cell>
          <cell r="I233" t="str">
            <v>Contem o indice e esta coerente</v>
          </cell>
          <cell r="J233">
            <v>1</v>
          </cell>
          <cell r="K233" t="str">
            <v>Sim</v>
          </cell>
          <cell r="L233" t="str">
            <v>Não</v>
          </cell>
          <cell r="M233" t="str">
            <v>Não se Aplica</v>
          </cell>
          <cell r="N233">
            <v>2</v>
          </cell>
          <cell r="O233">
            <v>1</v>
          </cell>
          <cell r="P233">
            <v>0</v>
          </cell>
          <cell r="Q233">
            <v>0</v>
          </cell>
          <cell r="T233" t="str">
            <v>1.1</v>
          </cell>
        </row>
        <row r="234">
          <cell r="D234" t="str">
            <v>202.00.00.03</v>
          </cell>
          <cell r="E234">
            <v>202</v>
          </cell>
          <cell r="F234">
            <v>0</v>
          </cell>
          <cell r="G234">
            <v>0</v>
          </cell>
          <cell r="H234">
            <v>3</v>
          </cell>
          <cell r="I234" t="str">
            <v xml:space="preserve">Contem os itens de apresentação e mapas </v>
          </cell>
          <cell r="J234">
            <v>1</v>
          </cell>
          <cell r="K234" t="str">
            <v>Sim</v>
          </cell>
          <cell r="L234" t="str">
            <v>Não</v>
          </cell>
          <cell r="M234" t="str">
            <v>Não se Aplica</v>
          </cell>
          <cell r="N234">
            <v>2</v>
          </cell>
          <cell r="O234">
            <v>1</v>
          </cell>
          <cell r="P234">
            <v>0</v>
          </cell>
          <cell r="Q234">
            <v>0</v>
          </cell>
          <cell r="T234" t="str">
            <v>1.1</v>
          </cell>
        </row>
        <row r="235">
          <cell r="D235" t="str">
            <v>202.00.00.04</v>
          </cell>
          <cell r="E235">
            <v>202</v>
          </cell>
          <cell r="F235">
            <v>0</v>
          </cell>
          <cell r="G235">
            <v>0</v>
          </cell>
          <cell r="H235">
            <v>4</v>
          </cell>
          <cell r="I235" t="str">
            <v>A nota de serviço representa todas as caracteristicas da seções dos projetos</v>
          </cell>
          <cell r="J235">
            <v>1</v>
          </cell>
          <cell r="K235" t="str">
            <v>Sim</v>
          </cell>
          <cell r="L235" t="str">
            <v>Não</v>
          </cell>
          <cell r="M235" t="str">
            <v>Não se Aplica</v>
          </cell>
          <cell r="N235">
            <v>2</v>
          </cell>
          <cell r="O235">
            <v>1</v>
          </cell>
          <cell r="P235">
            <v>0</v>
          </cell>
          <cell r="Q235">
            <v>0</v>
          </cell>
          <cell r="T235" t="str">
            <v>1.1</v>
          </cell>
        </row>
        <row r="236">
          <cell r="D236" t="str">
            <v>202.00.00.05</v>
          </cell>
          <cell r="E236">
            <v>202</v>
          </cell>
          <cell r="F236">
            <v>0</v>
          </cell>
          <cell r="G236">
            <v>0</v>
          </cell>
          <cell r="H236">
            <v>5</v>
          </cell>
          <cell r="I236" t="str">
            <v>Esta destacada na nopta se ela representa de terraplenagem ou pavimento acabado</v>
          </cell>
          <cell r="J236">
            <v>1</v>
          </cell>
          <cell r="K236" t="str">
            <v>Sim</v>
          </cell>
          <cell r="L236" t="str">
            <v>Não</v>
          </cell>
          <cell r="M236" t="str">
            <v>Não se Aplica</v>
          </cell>
          <cell r="N236">
            <v>2</v>
          </cell>
          <cell r="O236">
            <v>1</v>
          </cell>
          <cell r="P236">
            <v>0</v>
          </cell>
          <cell r="Q236">
            <v>0</v>
          </cell>
          <cell r="T236" t="str">
            <v>1.1</v>
          </cell>
        </row>
        <row r="237">
          <cell r="D237" t="str">
            <v>202.00.00.06</v>
          </cell>
          <cell r="E237">
            <v>202</v>
          </cell>
          <cell r="F237">
            <v>0</v>
          </cell>
          <cell r="G237">
            <v>0</v>
          </cell>
          <cell r="H237">
            <v>6</v>
          </cell>
          <cell r="I237" t="str">
            <v>A nota de serviço caracteriza os locais de caracteristica diferente(Pontos de Onibus, Tapers, Passeio e Etc)</v>
          </cell>
          <cell r="J237">
            <v>1</v>
          </cell>
          <cell r="K237" t="str">
            <v>Sim</v>
          </cell>
          <cell r="L237" t="str">
            <v>Não</v>
          </cell>
          <cell r="M237" t="str">
            <v>Não se Aplica</v>
          </cell>
          <cell r="N237">
            <v>2</v>
          </cell>
          <cell r="O237">
            <v>1</v>
          </cell>
          <cell r="P237">
            <v>0</v>
          </cell>
          <cell r="Q237">
            <v>0</v>
          </cell>
          <cell r="T237" t="str">
            <v>1.1</v>
          </cell>
        </row>
        <row r="238">
          <cell r="D238" t="str">
            <v>202.00.00.07</v>
          </cell>
          <cell r="E238">
            <v>202</v>
          </cell>
          <cell r="F238">
            <v>0</v>
          </cell>
          <cell r="G238">
            <v>0</v>
          </cell>
          <cell r="H238">
            <v>7</v>
          </cell>
          <cell r="I238" t="str">
            <v>Foi feita as notas para as interseções, retornos e Etc</v>
          </cell>
          <cell r="J238">
            <v>1</v>
          </cell>
          <cell r="K238" t="str">
            <v>Sim</v>
          </cell>
          <cell r="L238" t="str">
            <v>Não</v>
          </cell>
          <cell r="M238" t="str">
            <v>Não se Aplica</v>
          </cell>
          <cell r="N238">
            <v>2</v>
          </cell>
          <cell r="O238">
            <v>1</v>
          </cell>
          <cell r="P238">
            <v>0</v>
          </cell>
          <cell r="Q238">
            <v>0</v>
          </cell>
          <cell r="T238" t="str">
            <v>1.1</v>
          </cell>
        </row>
        <row r="239">
          <cell r="D239" t="str">
            <v>202.00.00.08</v>
          </cell>
          <cell r="E239">
            <v>202</v>
          </cell>
          <cell r="F239">
            <v>0</v>
          </cell>
          <cell r="G239">
            <v>0</v>
          </cell>
          <cell r="H239">
            <v>8</v>
          </cell>
          <cell r="I239" t="str">
            <v>A Notas de Volume, apresentam valores de area, volume e acumulado de corte e corpo aterro e acabamento de aterro</v>
          </cell>
          <cell r="J239">
            <v>1</v>
          </cell>
          <cell r="K239" t="str">
            <v>Sim</v>
          </cell>
          <cell r="L239" t="str">
            <v>Não</v>
          </cell>
          <cell r="M239" t="str">
            <v>Não se Aplica</v>
          </cell>
          <cell r="N239">
            <v>2</v>
          </cell>
          <cell r="O239">
            <v>1</v>
          </cell>
          <cell r="P239">
            <v>0</v>
          </cell>
          <cell r="Q239">
            <v>0</v>
          </cell>
          <cell r="T239" t="str">
            <v>1.1</v>
          </cell>
        </row>
        <row r="240">
          <cell r="D240" t="str">
            <v>202.00.00.09</v>
          </cell>
          <cell r="E240">
            <v>202</v>
          </cell>
          <cell r="F240">
            <v>0</v>
          </cell>
          <cell r="G240">
            <v>0</v>
          </cell>
          <cell r="H240">
            <v>9</v>
          </cell>
          <cell r="I240" t="str">
            <v>Foi feita as notas para as interseções, retornos e Etc</v>
          </cell>
          <cell r="J240">
            <v>1</v>
          </cell>
          <cell r="K240" t="str">
            <v>Sim</v>
          </cell>
          <cell r="L240" t="str">
            <v>Não</v>
          </cell>
          <cell r="M240" t="str">
            <v>Não se Aplica</v>
          </cell>
          <cell r="N240">
            <v>2</v>
          </cell>
          <cell r="O240">
            <v>1</v>
          </cell>
          <cell r="P240">
            <v>0</v>
          </cell>
          <cell r="Q240">
            <v>0</v>
          </cell>
          <cell r="T240" t="str">
            <v>1.1</v>
          </cell>
        </row>
        <row r="241">
          <cell r="D241" t="str">
            <v>202.00.00.10</v>
          </cell>
          <cell r="E241">
            <v>202</v>
          </cell>
          <cell r="F241">
            <v>0</v>
          </cell>
          <cell r="G241">
            <v>0</v>
          </cell>
          <cell r="H241">
            <v>10</v>
          </cell>
          <cell r="I241" t="str">
            <v>Foi feita as Notas de Locação do Eixo</v>
          </cell>
          <cell r="J241">
            <v>1</v>
          </cell>
          <cell r="K241" t="str">
            <v>Sim</v>
          </cell>
          <cell r="L241" t="str">
            <v>Não</v>
          </cell>
          <cell r="M241" t="str">
            <v>Não se Aplica</v>
          </cell>
          <cell r="N241">
            <v>2</v>
          </cell>
          <cell r="O241">
            <v>1</v>
          </cell>
          <cell r="P241">
            <v>0</v>
          </cell>
          <cell r="Q241">
            <v>0</v>
          </cell>
          <cell r="T241" t="str">
            <v>1.1</v>
          </cell>
        </row>
        <row r="242">
          <cell r="D242" t="str">
            <v>203.00.00.00</v>
          </cell>
          <cell r="E242">
            <v>203</v>
          </cell>
          <cell r="F242">
            <v>0</v>
          </cell>
          <cell r="G242">
            <v>0</v>
          </cell>
          <cell r="H242">
            <v>0</v>
          </cell>
          <cell r="I242" t="str">
            <v>III - Volume 3A -  Desapropriação</v>
          </cell>
          <cell r="J242">
            <v>0</v>
          </cell>
          <cell r="N242">
            <v>0</v>
          </cell>
          <cell r="O242">
            <v>0</v>
          </cell>
          <cell r="P242">
            <v>0</v>
          </cell>
          <cell r="Q242">
            <v>0</v>
          </cell>
          <cell r="T242" t="str">
            <v>1.1</v>
          </cell>
        </row>
        <row r="243">
          <cell r="D243" t="str">
            <v>203.00.00.01</v>
          </cell>
          <cell r="E243">
            <v>203</v>
          </cell>
          <cell r="F243">
            <v>0</v>
          </cell>
          <cell r="G243">
            <v>0</v>
          </cell>
          <cell r="H243">
            <v>1</v>
          </cell>
          <cell r="I243" t="str">
            <v>Instrução usada</v>
          </cell>
          <cell r="J243">
            <v>1</v>
          </cell>
          <cell r="K243" t="str">
            <v>Sim</v>
          </cell>
          <cell r="L243" t="str">
            <v>Não</v>
          </cell>
          <cell r="M243" t="str">
            <v>Não se Aplica</v>
          </cell>
          <cell r="N243">
            <v>2</v>
          </cell>
          <cell r="O243">
            <v>1</v>
          </cell>
          <cell r="P243">
            <v>0</v>
          </cell>
          <cell r="Q243">
            <v>0</v>
          </cell>
          <cell r="T243" t="str">
            <v>1.1</v>
          </cell>
        </row>
        <row r="244">
          <cell r="D244" t="str">
            <v>203.00.00.02</v>
          </cell>
          <cell r="E244">
            <v>203</v>
          </cell>
          <cell r="F244">
            <v>0</v>
          </cell>
          <cell r="G244">
            <v>0</v>
          </cell>
          <cell r="H244">
            <v>2</v>
          </cell>
          <cell r="I244" t="str">
            <v>Metodologia</v>
          </cell>
          <cell r="J244">
            <v>1</v>
          </cell>
          <cell r="K244" t="str">
            <v>Sim</v>
          </cell>
          <cell r="L244" t="str">
            <v>Não</v>
          </cell>
          <cell r="M244" t="str">
            <v>Não se Aplica</v>
          </cell>
          <cell r="N244">
            <v>2</v>
          </cell>
          <cell r="O244">
            <v>1</v>
          </cell>
          <cell r="P244">
            <v>0</v>
          </cell>
          <cell r="Q244">
            <v>0</v>
          </cell>
          <cell r="T244" t="str">
            <v>1.1</v>
          </cell>
        </row>
        <row r="245">
          <cell r="D245" t="str">
            <v>203.00.00.03</v>
          </cell>
          <cell r="E245">
            <v>203</v>
          </cell>
          <cell r="F245">
            <v>0</v>
          </cell>
          <cell r="G245">
            <v>0</v>
          </cell>
          <cell r="H245">
            <v>3</v>
          </cell>
          <cell r="I245" t="str">
            <v>Cadastro dos Proprietarios</v>
          </cell>
          <cell r="J245">
            <v>1</v>
          </cell>
          <cell r="K245" t="str">
            <v>Sim</v>
          </cell>
          <cell r="L245" t="str">
            <v>Não</v>
          </cell>
          <cell r="M245" t="str">
            <v>Não se Aplica</v>
          </cell>
          <cell r="N245">
            <v>2</v>
          </cell>
          <cell r="O245">
            <v>1</v>
          </cell>
          <cell r="P245">
            <v>0</v>
          </cell>
          <cell r="Q245">
            <v>0</v>
          </cell>
          <cell r="T245" t="str">
            <v>1.1</v>
          </cell>
        </row>
        <row r="246">
          <cell r="D246" t="str">
            <v>203.00.00.04</v>
          </cell>
          <cell r="E246">
            <v>203</v>
          </cell>
          <cell r="F246">
            <v>0</v>
          </cell>
          <cell r="G246">
            <v>0</v>
          </cell>
          <cell r="H246">
            <v>4</v>
          </cell>
          <cell r="I246" t="str">
            <v>Quadro Resumo</v>
          </cell>
          <cell r="J246">
            <v>1</v>
          </cell>
          <cell r="K246" t="str">
            <v>Sim</v>
          </cell>
          <cell r="L246" t="str">
            <v>Não</v>
          </cell>
          <cell r="M246" t="str">
            <v>Não se Aplica</v>
          </cell>
          <cell r="N246">
            <v>2</v>
          </cell>
          <cell r="O246">
            <v>1</v>
          </cell>
          <cell r="P246">
            <v>0</v>
          </cell>
          <cell r="Q246">
            <v>0</v>
          </cell>
          <cell r="T246" t="str">
            <v>1.1</v>
          </cell>
        </row>
      </sheetData>
      <sheetData sheetId="2">
        <row r="3">
          <cell r="U3">
            <v>0</v>
          </cell>
        </row>
      </sheetData>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Página 14"/>
      <sheetName val="RESULFINAL"/>
      <sheetName val="Página 16"/>
      <sheetName val="DENAGREGRAUDO"/>
      <sheetName val="DENSAGRMIUDO"/>
      <sheetName val="MASESPFINPULV"/>
      <sheetName val="Traço da Mist.+Filler."/>
      <sheetName val="Traço da Mist. Bet."/>
      <sheetName val="E. Areia"/>
      <sheetName val="E. Areia (2)"/>
      <sheetName val="Pes Agr Silos Frio 3.4&quot;"/>
      <sheetName val="Pes Agr Silos Frio Areia méd"/>
      <sheetName val="Pes Agr Silos Frio 3.8&quot;+pó"/>
      <sheetName val="Até Aqui"/>
      <sheetName val="DETDENSCAP20"/>
      <sheetName val="DENSCORPROVA"/>
      <sheetName val="GRAFTEMPVISC1"/>
      <sheetName val="CALIBRAGEM"/>
      <sheetName val="CALIBRAGEM-II"/>
      <sheetName val="CALIBRAGEM1"/>
      <sheetName val="CALIBRAGEM2"/>
      <sheetName val="SILOFR4"/>
      <sheetName val="SILOFR3"/>
      <sheetName val="SILOFR2"/>
      <sheetName val="SILOFR1"/>
      <sheetName val="Dosador"/>
      <sheetName val="BALANÇA"/>
      <sheetName val="Filler"/>
      <sheetName val="Analise SF 4"/>
      <sheetName val="Analise SF 3"/>
      <sheetName val="Analise SF 2"/>
      <sheetName val="Analise SF 1"/>
      <sheetName val="Analise SF Filler"/>
      <sheetName val="Analise SQ 3"/>
      <sheetName val="Analise SQ 2"/>
      <sheetName val="Analise SQ 1"/>
      <sheetName val="DURABILIDADE"/>
      <sheetName val="INDICE FORMA"/>
      <sheetName val="ABRASÃO"/>
      <sheetName val="ADESIVIDADE"/>
      <sheetName val="Te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
          <cell r="A3">
            <v>4.5</v>
          </cell>
          <cell r="C3">
            <v>60.964134991383446</v>
          </cell>
        </row>
        <row r="4">
          <cell r="C4">
            <v>67.747806208191548</v>
          </cell>
        </row>
        <row r="5">
          <cell r="C5">
            <v>74.264023326736492</v>
          </cell>
        </row>
        <row r="6">
          <cell r="C6">
            <v>77.635106010695324</v>
          </cell>
        </row>
        <row r="7">
          <cell r="C7">
            <v>78.676681324823704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 Total"/>
      <sheetName val="Sv Gráficos"/>
      <sheetName val="Cron. Fís-Fin"/>
      <sheetName val="Viagens e Diárias"/>
      <sheetName val="Orç. Execução Obras"/>
      <sheetName val="Tab. Consultoria-Nov-14"/>
      <sheetName val="Qd.Orç. Total"/>
      <sheetName val="Qd. Sv Gráficos"/>
      <sheetName val="Qd.Cron. Fís-Fin"/>
      <sheetName val="Qd. Resumo"/>
    </sheetNames>
    <sheetDataSet>
      <sheetData sheetId="0">
        <row r="14">
          <cell r="B14">
            <v>1.6500000000000001E-2</v>
          </cell>
          <cell r="D14">
            <v>7.5999999999999998E-2</v>
          </cell>
        </row>
      </sheetData>
      <sheetData sheetId="1"/>
      <sheetData sheetId="2"/>
      <sheetData sheetId="3"/>
      <sheetData sheetId="4"/>
      <sheetData sheetId="5"/>
      <sheetData sheetId="6"/>
      <sheetData sheetId="7"/>
      <sheetData sheetId="8"/>
      <sheetData sheetId="9"/>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EQUAÇÃO"/>
      <sheetName val="Plan3"/>
      <sheetName val="PATO"/>
      <sheetName val="CURVA ABC"/>
      <sheetName val="Planilha Quant. e Custos"/>
      <sheetName val="Planilha Quant. e Custos BRANCO"/>
      <sheetName val="quadro transp"/>
      <sheetName val="quadro transp branco"/>
      <sheetName val="cronograma"/>
      <sheetName val="crono branco"/>
      <sheetName val="Gráfico"/>
      <sheetName val="Quadro dos Transporte"/>
      <sheetName val="Pato Agr"/>
      <sheetName val="Instalacoes"/>
      <sheetName val="Instalacoes em branco"/>
      <sheetName val="Laboratorio"/>
      <sheetName val="Tabela salarial branca"/>
      <sheetName val="Tabela salarial"/>
      <sheetName val="Ponte"/>
      <sheetName val="Topografia"/>
      <sheetName val="Equipamentos"/>
      <sheetName val="Equipamentos Branca"/>
      <sheetName val="mobilizacao"/>
      <sheetName val="mobilizacao branca"/>
      <sheetName val="Prancha"/>
      <sheetName val="Resumo"/>
      <sheetName val="#REF"/>
    </sheetNames>
    <sheetDataSet>
      <sheetData sheetId="0"/>
      <sheetData sheetId="1" refreshError="1"/>
      <sheetData sheetId="2"/>
      <sheetData sheetId="3" refreshError="1"/>
      <sheetData sheetId="4" refreshError="1"/>
      <sheetData sheetId="5" refreshError="1"/>
      <sheetData sheetId="6">
        <row r="42">
          <cell r="R42">
            <v>1329858.580000001</v>
          </cell>
        </row>
        <row r="84">
          <cell r="R84">
            <v>75217.875</v>
          </cell>
        </row>
        <row r="116">
          <cell r="R116">
            <v>45331.719999999994</v>
          </cell>
        </row>
        <row r="162">
          <cell r="R162">
            <v>113561.41</v>
          </cell>
        </row>
        <row r="213">
          <cell r="R213">
            <v>40072.458999999995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 - DESONERADO"/>
      <sheetName val="MOB DESONERADO"/>
    </sheetNames>
    <definedNames>
      <definedName name="COMPLETO" refersTo="#REF!"/>
      <definedName name="CURTO" refersTo="#REF!"/>
      <definedName name="fwregwrgfd" refersTo="#REF!"/>
      <definedName name="MODULO1.CURTO" refersTo="#REF!"/>
      <definedName name="PassaExtenso_11" refersTo="#REF!"/>
      <definedName name="PassaExtenso_13" refersTo="#REF!"/>
      <definedName name="PassaExtenso_19" refersTo="#REF!"/>
      <definedName name="PassaExtenso_21" refersTo="#REF!"/>
      <definedName name="PassaExtenso_21_11" refersTo="#REF!"/>
      <definedName name="PassaExtenso_21_13" refersTo="#REF!"/>
      <definedName name="PassaExtenso_21_19" refersTo="#REF!"/>
      <definedName name="PassaExtenso_21_2" refersTo="#REF!"/>
      <definedName name="PassaExtenso_21_3" refersTo="#REF!"/>
      <definedName name="PassaExtenso_21_4" refersTo="#REF!"/>
      <definedName name="PassaExtenso_21_4_19" refersTo="#REF!"/>
      <definedName name="PassaExtenso_21_7" refersTo="#REF!"/>
      <definedName name="PassaExtenso_25_11" refersTo="#REF!"/>
      <definedName name="PassaExtenso_25_13" refersTo="#REF!"/>
      <definedName name="PassaExtenso_25_19" refersTo="#REF!"/>
      <definedName name="PassaExtenso_25_2" refersTo="#REF!"/>
      <definedName name="PassaExtenso_25_3" refersTo="#REF!"/>
      <definedName name="PassaExtenso_25_4" refersTo="#REF!"/>
      <definedName name="PassaExtenso_25_4_19" refersTo="#REF!"/>
      <definedName name="PassaExtenso_25_7" refersTo="#REF!"/>
      <definedName name="PassaExtenso_34" refersTo="#REF!"/>
      <definedName name="PassaExtenso_34_11" refersTo="#REF!"/>
      <definedName name="PassaExtenso_34_13" refersTo="#REF!"/>
      <definedName name="PassaExtenso_34_19" refersTo="#REF!"/>
      <definedName name="PassaExtenso_34_2" refersTo="#REF!"/>
      <definedName name="PassaExtenso_34_3" refersTo="#REF!"/>
      <definedName name="PassaExtenso_34_4" refersTo="#REF!"/>
      <definedName name="PassaExtenso_34_4_19" refersTo="#REF!"/>
      <definedName name="PassaExtenso_34_7" refersTo="#REF!"/>
      <definedName name="PassaExtenso_38" refersTo="#REF!"/>
      <definedName name="PassaExtenso_38_11" refersTo="#REF!"/>
      <definedName name="PassaExtenso_38_13" refersTo="#REF!"/>
      <definedName name="PassaExtenso_38_19" refersTo="#REF!"/>
      <definedName name="PassaExtenso_38_2" refersTo="#REF!"/>
      <definedName name="PassaExtenso_38_3" refersTo="#REF!"/>
      <definedName name="PassaExtenso_38_4" refersTo="#REF!"/>
      <definedName name="PassaExtenso_38_4_19" refersTo="#REF!"/>
      <definedName name="PassaExtenso_38_7" refersTo="#REF!"/>
      <definedName name="passaextenso_39" refersTo="#REF!"/>
      <definedName name="QQ_1" refersTo="#REF!"/>
      <definedName name="QUE_P_E_ISSO" refersTo="#REF!"/>
      <definedName name="qwer" refersTo="#REF!"/>
      <definedName name="we" refersTo="#REF!"/>
    </definedNames>
    <sheetDataSet>
      <sheetData sheetId="0" refreshError="1"/>
      <sheetData sheetId="1"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F SEET"/>
      <sheetName val="Ofício"/>
      <sheetName val="Cabeçalho"/>
      <sheetName val="Boletim"/>
      <sheetName val="RESUMO-Medição"/>
      <sheetName val="Saldo de Dias"/>
      <sheetName val="Reajustamento"/>
      <sheetName val="Crono Físico-Financeiro"/>
      <sheetName val="cronfisico"/>
      <sheetName val="cronfisico (2)"/>
      <sheetName val="Material Asfalto "/>
      <sheetName val="Forro de cascalho (4)"/>
      <sheetName val="Forro de cascalho (2)"/>
      <sheetName val="Forro de cascalho (3)"/>
      <sheetName val="Forro de cascalho"/>
      <sheetName val="patrolamento"/>
      <sheetName val="Desmatamento "/>
      <sheetName val="DMT"/>
      <sheetName val="Corte"/>
      <sheetName val="Aterro"/>
      <sheetName val="Compactação 100% PN"/>
      <sheetName val="Compactação 95% PN"/>
      <sheetName val="TSD-FOG"/>
      <sheetName val="AGREGADOS"/>
      <sheetName val="Construção de OAC"/>
      <sheetName val="Constr OAC (envelop)"/>
      <sheetName val="Remoção"/>
      <sheetName val="Colchão drenante"/>
      <sheetName val="meio-fio"/>
      <sheetName val="descida dagua"/>
      <sheetName val="entrada dagua"/>
      <sheetName val="bacia amortecimento"/>
      <sheetName val="cx coletora"/>
      <sheetName val="sinaliz faixas"/>
      <sheetName val="defensas"/>
      <sheetName val="placas"/>
      <sheetName val="grama em mudas"/>
      <sheetName val="grama em mudas (2)"/>
      <sheetName val="Tachinha"/>
      <sheetName val="Tachões"/>
    </sheetNames>
    <sheetDataSet>
      <sheetData sheetId="0"/>
      <sheetData sheetId="1"/>
      <sheetData sheetId="2"/>
      <sheetData sheetId="3"/>
      <sheetData sheetId="4">
        <row r="33">
          <cell r="P33">
            <v>6604186.4299999997</v>
          </cell>
        </row>
        <row r="86">
          <cell r="P86">
            <v>516824.19000000006</v>
          </cell>
        </row>
        <row r="136">
          <cell r="P136">
            <v>3569217.63</v>
          </cell>
        </row>
        <row r="183">
          <cell r="P183">
            <v>1668451.3000000003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F SEET"/>
      <sheetName val="Ofício"/>
      <sheetName val="Cabeçalho"/>
      <sheetName val="Boletim"/>
      <sheetName val="RESUMO-Medição"/>
      <sheetName val="Saldo de Dias"/>
      <sheetName val="Reajustamento"/>
      <sheetName val="Crono Físico-Financeiro"/>
      <sheetName val="cronfisico"/>
      <sheetName val="cronfisico (2)"/>
      <sheetName val="Material Asfalto "/>
      <sheetName val="Forro de cascalho (4)"/>
      <sheetName val="Forro de cascalho (2)"/>
      <sheetName val="Forro de cascalho (3)"/>
      <sheetName val="Forro de cascalho"/>
      <sheetName val="patrolamento"/>
      <sheetName val="Desmatamento "/>
      <sheetName val="DMT"/>
      <sheetName val="Corte"/>
      <sheetName val="Aterro"/>
      <sheetName val="Compactação 100% PN"/>
      <sheetName val="Compactação 95% PN"/>
      <sheetName val="TSD-FOG"/>
      <sheetName val="AGREGADOS"/>
      <sheetName val="Construção de OAC"/>
      <sheetName val="Constr OAC (envelop)"/>
      <sheetName val="Remoção"/>
      <sheetName val="Colchão drenante"/>
      <sheetName val="meio-fio"/>
      <sheetName val="descida dagua"/>
      <sheetName val="entrada dagua"/>
      <sheetName val="bacia amortecimento"/>
      <sheetName val="cx coletora"/>
      <sheetName val="sinaliz faixas"/>
      <sheetName val="defensas"/>
      <sheetName val="placas"/>
      <sheetName val="grama em mudas"/>
      <sheetName val="grama em mudas (2)"/>
      <sheetName val="Tachinha"/>
      <sheetName val="Tachões"/>
    </sheetNames>
    <sheetDataSet>
      <sheetData sheetId="0" refreshError="1"/>
      <sheetData sheetId="1" refreshError="1"/>
      <sheetData sheetId="2" refreshError="1"/>
      <sheetData sheetId="3" refreshError="1"/>
      <sheetData sheetId="4" refreshError="1">
        <row r="33">
          <cell r="P33">
            <v>6604186.4299999997</v>
          </cell>
        </row>
        <row r="56">
          <cell r="P56">
            <v>12360613.35</v>
          </cell>
        </row>
        <row r="86">
          <cell r="P86">
            <v>516824.19000000006</v>
          </cell>
        </row>
        <row r="136">
          <cell r="P136">
            <v>3569217.63</v>
          </cell>
        </row>
        <row r="183">
          <cell r="P183">
            <v>1668451.3000000003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914348"/>
    </sheetNames>
    <definedNames>
      <definedName name="_______DIV718"/>
      <definedName name="_TOT2"/>
      <definedName name="_TOT5"/>
    </definedNames>
    <sheetDataSet>
      <sheetData sheetId="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 Corrente"/>
      <sheetName val="CONTA CORRENTE.xlsx"/>
      <sheetName val="CONTA%20CORRENTE.xlsx"/>
      <sheetName val="\PCO\Planejamento\Sconntec\Paul"/>
      <sheetName val="Conta_Corrente"/>
      <sheetName val="CONTA%20CORRENTE_xlsx"/>
      <sheetName val="\\Paulo\CONTA_CORRENTE_xlsx"/>
      <sheetName val="CONTA_CORRENTE_xlsx"/>
    </sheetNames>
    <definedNames>
      <definedName name="Dom_Páscoa" refersTo="#REF!"/>
    </definedNames>
    <sheetDataSet>
      <sheetData sheetId="0"/>
      <sheetData sheetId="1" refreshError="1"/>
      <sheetData sheetId="2" refreshError="1"/>
      <sheetData sheetId="3" refreshError="1"/>
      <sheetData sheetId="4" refreshError="1"/>
      <sheetData sheetId="5"/>
      <sheetData sheetId="6"/>
      <sheetData sheetId="7"/>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Adequação"/>
      <sheetName val="QUADRO COMPARATIVO"/>
      <sheetName val="Transp"/>
      <sheetName val="Q Custo"/>
      <sheetName val="CROQUI"/>
    </sheetNames>
    <sheetDataSet>
      <sheetData sheetId="0" refreshError="1"/>
      <sheetData sheetId="1">
        <row r="34">
          <cell r="G34">
            <v>960</v>
          </cell>
        </row>
      </sheetData>
      <sheetData sheetId="2" refreshError="1"/>
      <sheetData sheetId="3">
        <row r="37">
          <cell r="L37">
            <v>626406.52</v>
          </cell>
        </row>
      </sheetData>
      <sheetData sheetId="4" refreshError="1"/>
      <sheetData sheetId="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PA BUR MBUF REC "/>
      <sheetName val="TAPA BUR MBUQ REC"/>
      <sheetName val="RECOMP_ MAN MBUQ"/>
      <sheetName val="RECOMP_ REC MBUQ OK"/>
      <sheetName val="REMENDO MBUQ REC"/>
      <sheetName val="REMENDO MBUF MAN "/>
      <sheetName val="REMENDO MBUF REC"/>
      <sheetName val="CORR MBUQ MAN"/>
      <sheetName val="CORR MBUF MAN"/>
      <sheetName val="CORR MBUQ REC"/>
      <sheetName val="CORR MBUF REC"/>
      <sheetName val="TPU-MARÇO_2002"/>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s>
    <sheetDataSet>
      <sheetData sheetId="0"/>
      <sheetData sheetId="1"/>
      <sheetData sheetId="2"/>
      <sheetData sheetId="3"/>
      <sheetData sheetId="4"/>
      <sheetData sheetId="5"/>
      <sheetData sheetId="6"/>
      <sheetData sheetId="7"/>
      <sheetData sheetId="8"/>
      <sheetData sheetId="9"/>
      <sheetData sheetId="10"/>
      <sheetData sheetId="11">
        <row r="118">
          <cell r="D118">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row r="36">
          <cell r="C36" t="str">
            <v>Engº. ??????????????</v>
          </cell>
        </row>
      </sheetData>
      <sheetData sheetId="1">
        <row r="36">
          <cell r="C36" t="str">
            <v>Engº. ??????????????</v>
          </cell>
        </row>
      </sheetData>
      <sheetData sheetId="2"/>
      <sheetData sheetId="3"/>
      <sheetData sheetId="4" refreshError="1">
        <row r="36">
          <cell r="C36" t="str">
            <v>Engº. ??????????????</v>
          </cell>
        </row>
        <row r="37">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Cabeçalho"/>
      <sheetName val="RESUMO-Medição"/>
      <sheetName val="Reajustamento"/>
      <sheetName val="Crono Físico-Financeiro"/>
      <sheetName val="cronfisico"/>
      <sheetName val="cronfisico (2)"/>
      <sheetName val="Material Asfalto "/>
      <sheetName val="Saldo de Dias"/>
      <sheetName val="Forro de cascalho"/>
      <sheetName val="Desmatamento "/>
      <sheetName val="DMT"/>
      <sheetName val="Corte"/>
      <sheetName val="Aterro"/>
      <sheetName val="Compactação 100% PN"/>
      <sheetName val="Compactação 95% PN"/>
      <sheetName val="Regula"/>
      <sheetName val="Sub-base"/>
      <sheetName val="Base"/>
      <sheetName val="Imprimação"/>
      <sheetName val="TSD-FOG"/>
      <sheetName val="AGREGADOS"/>
      <sheetName val="Compactação 100_ PN"/>
      <sheetName val="Compactação 95_ 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row r="499">
          <cell r="J499">
            <v>185.8</v>
          </cell>
        </row>
      </sheetData>
      <sheetData sheetId="15" refreshError="1">
        <row r="477">
          <cell r="J477">
            <v>0</v>
          </cell>
        </row>
      </sheetData>
      <sheetData sheetId="16" refreshError="1"/>
      <sheetData sheetId="17" refreshError="1"/>
      <sheetData sheetId="18" refreshError="1"/>
      <sheetData sheetId="19" refreshError="1"/>
      <sheetData sheetId="20" refreshError="1"/>
      <sheetData sheetId="21" refreshError="1"/>
      <sheetData sheetId="22"/>
      <sheetData sheetId="23"/>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Cabeçalho"/>
      <sheetName val="RESUMO-Medição"/>
      <sheetName val="Reajustamento"/>
      <sheetName val="Crono Físico-Financeiro"/>
      <sheetName val="cronfisico"/>
      <sheetName val="cronfisico (2)"/>
      <sheetName val="Material Asfalto "/>
      <sheetName val="Saldo de Dias"/>
      <sheetName val="Forro de cascalho"/>
      <sheetName val="Desmatamento "/>
      <sheetName val="DMT"/>
      <sheetName val="Corte"/>
      <sheetName val="Aterro"/>
      <sheetName val="Compactação 100% PN"/>
      <sheetName val="Compactação 95% PN"/>
      <sheetName val="Regula"/>
      <sheetName val="Sub-base"/>
      <sheetName val="Base"/>
      <sheetName val="Imprimação"/>
      <sheetName val="TSD-FOG"/>
      <sheetName val="AGREGADOS"/>
      <sheetName val="Compactação 100_ PN"/>
      <sheetName val="Compactação 95_ 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row r="499">
          <cell r="J499">
            <v>185.8</v>
          </cell>
        </row>
      </sheetData>
      <sheetData sheetId="15" refreshError="1">
        <row r="477">
          <cell r="J477">
            <v>0</v>
          </cell>
        </row>
      </sheetData>
      <sheetData sheetId="16" refreshError="1"/>
      <sheetData sheetId="17" refreshError="1"/>
      <sheetData sheetId="18" refreshError="1"/>
      <sheetData sheetId="19" refreshError="1"/>
      <sheetData sheetId="20" refreshError="1"/>
      <sheetData sheetId="21" refreshError="1"/>
      <sheetData sheetId="22"/>
      <sheetData sheetId="23"/>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BDI_EDITAL"/>
      <sheetName val="ESCALA SALARIAL"/>
      <sheetName val="CUSTO INSUMOS"/>
      <sheetName val="C.H.EQUIP."/>
      <sheetName val="CP TERRAPLENAGEM"/>
      <sheetName val="REVEST PRIMARIO"/>
      <sheetName val="ATIV AUXILIARES"/>
      <sheetName val="PLAN DE CUSTOS MT 175"/>
      <sheetName val="PLAN DE CUSTOS MT 246"/>
      <sheetName val="PLAN DE CUSTOS MT 246 (2)"/>
      <sheetName val="PLAN DE CUSTOS MT 247"/>
      <sheetName val="PLAN DE CUSTOS MT 339 "/>
      <sheetName val="PLAN DE CUSTOS MT 339  (2)"/>
      <sheetName val="PLAN DE CUSTOS MT 339  (3)"/>
      <sheetName val="PLAN DE CUSTOS MT 343"/>
      <sheetName val="FOLHA RESUMO"/>
      <sheetName val="CR. DE UTIL DE EQUIP"/>
      <sheetName val="Plan14"/>
      <sheetName val="CRONFIFI"/>
      <sheetName val="REL EQUIPAMENTOS"/>
      <sheetName val="CRON DESEMBOLSO"/>
      <sheetName val="Plan16"/>
      <sheetName val="RESUMO-Medição"/>
      <sheetName val="Compactação 100% PN"/>
      <sheetName val="Compactação 95% PN"/>
      <sheetName val="Medição"/>
      <sheetName val="CORR MBUF MAN"/>
      <sheetName val="CORR MBUQ MAN"/>
      <sheetName val="CORR MBUQ REC"/>
      <sheetName val="CORR MBUF REC"/>
      <sheetName val="REMENDO MBUF MAN "/>
      <sheetName val="REMENDO MBUF REC"/>
      <sheetName val="TAPA BUR MBUF REC "/>
      <sheetName val="RECOMP_ MAN MBUQ"/>
      <sheetName val="RECOMP_ REC MBUQ OK"/>
      <sheetName val="REMENDO MBUQ REC"/>
      <sheetName val="TAPA BUR MBUQ REC"/>
      <sheetName val="DA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BDI_EDITAL"/>
      <sheetName val="ESCALA SALARIAL"/>
      <sheetName val="CUSTO INSUMOS"/>
      <sheetName val="C.H.EQUIP."/>
      <sheetName val="CP TERRAPLENAGEM"/>
      <sheetName val="REVEST PRIMARIO"/>
      <sheetName val="ATIV AUXILIARES"/>
      <sheetName val="PLAN DE CUSTOS MT 175"/>
      <sheetName val="PLAN DE CUSTOS MT 246"/>
      <sheetName val="PLAN DE CUSTOS MT 246 (2)"/>
      <sheetName val="PLAN DE CUSTOS MT 247"/>
      <sheetName val="PLAN DE CUSTOS MT 339 "/>
      <sheetName val="PLAN DE CUSTOS MT 339  (2)"/>
      <sheetName val="PLAN DE CUSTOS MT 339  (3)"/>
      <sheetName val="PLAN DE CUSTOS MT 343"/>
      <sheetName val="FOLHA RESUMO"/>
      <sheetName val="CR. DE UTIL DE EQUIP"/>
      <sheetName val="Plan14"/>
      <sheetName val="CRONFIFI"/>
      <sheetName val="REL EQUIPAMENTOS"/>
      <sheetName val="CRON DESEMBOLSO"/>
      <sheetName val="Plan16"/>
      <sheetName val="RESUMO-Medição"/>
      <sheetName val="Compactação 100% PN"/>
      <sheetName val="Compactação 95% PN"/>
      <sheetName val="Medição"/>
      <sheetName val="Sheet6"/>
      <sheetName val="CORR MBUF MAN"/>
      <sheetName val="CORR MBUQ MAN"/>
      <sheetName val="CORR MBUQ REC"/>
      <sheetName val="CORR MBUF REC"/>
      <sheetName val="REMENDO MBUF MAN "/>
      <sheetName val="REMENDO MBUF REC"/>
      <sheetName val="TAPA BUR MBUF REC "/>
      <sheetName val="RECOMP_ MAN MBUQ"/>
      <sheetName val="RECOMP_ REC MBUQ OK"/>
      <sheetName val="REMENDO MBUQ REC"/>
      <sheetName val="TAPA BUR MBUQ REC"/>
      <sheetName val="DA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ões"/>
      <sheetName val="orçamento grosso"/>
      <sheetName val="resumo"/>
      <sheetName val="materiais"/>
      <sheetName val="mão de obra,leis e bdi"/>
      <sheetName val="Leis"/>
      <sheetName val="Correspondência"/>
      <sheetName val="Recibos"/>
      <sheetName val="Cronograma de desembolso"/>
      <sheetName val="materiais chegados"/>
      <sheetName val="Quantitativos"/>
      <sheetName val="Preços TOP-CONDER"/>
      <sheetName val="Quant.Proj.Antigo"/>
      <sheetName val="NOVO PROJETO"/>
      <sheetName val="Encontros novo projeto"/>
      <sheetName val="George"/>
      <sheetName val="PREVISÕES"/>
      <sheetName val="Traços"/>
      <sheetName val="Tábuas e barrotes"/>
      <sheetName val="Notas Fiscais"/>
      <sheetName val="PEDIDOS"/>
      <sheetName val="PEDIDOS DE GEORGE"/>
      <sheetName val="FOLHA DE ABRIL NORMAL"/>
      <sheetName val="FOLHA DE ABRIL EMPREITADAS"/>
      <sheetName val="Indenizações"/>
      <sheetName val="TPU-MARÇO_2002"/>
      <sheetName val="CORR MBUF MAN"/>
      <sheetName val="CORR MBUQ MAN"/>
      <sheetName val="CORR MBUQ REC"/>
      <sheetName val="CORR MBUF REC"/>
      <sheetName val="REMENDO MBUF MAN "/>
      <sheetName val="REMENDO MBUF REC"/>
      <sheetName val="TAPA BUR MBUF REC "/>
      <sheetName val="RECOMP_ MAN MBUQ"/>
      <sheetName val="RECOMP_ REC MBUQ OK"/>
      <sheetName val="REMENDO MBUQ REC"/>
      <sheetName val="TAPA BUR MBUQ REC"/>
      <sheetName val="CP TERRAPLENAGEM"/>
      <sheetName val="Compactação 100% PN"/>
      <sheetName val="Compactação 95% P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penho"/>
      <sheetName val="Ofício"/>
      <sheetName val="RESUMO-SINFRA"/>
      <sheetName val="cronfisico"/>
      <sheetName val="Crono Físico-Financeiro "/>
      <sheetName val="Folha 1"/>
      <sheetName val="Folha 2-1"/>
      <sheetName val="Folha 2-2"/>
      <sheetName val="Folha 2-3"/>
      <sheetName val="Planilha"/>
      <sheetName val="CronFIFI"/>
      <sheetName val="composiçõe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penho"/>
      <sheetName val="Ofício"/>
      <sheetName val="RESUMO-SINFRA"/>
      <sheetName val="cronfisico"/>
      <sheetName val="Crono Físico-Financeiro "/>
      <sheetName val="Folha 1"/>
      <sheetName val="Folha 2-1"/>
      <sheetName val="Folha 2-2"/>
      <sheetName val="Folha 2-3"/>
      <sheetName val="Planilha"/>
      <sheetName val="CronFIFI"/>
      <sheetName val="composições"/>
      <sheetName val="CP TERRAPLENAGEM"/>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 02"/>
      <sheetName val="CR LOTE 02"/>
      <sheetName val="Plan_Orç.-Pl.Tr.-110 (187)"/>
      <sheetName val="QuQuant"/>
      <sheetName val="PT"/>
      <sheetName val="RESUMO_AUT1"/>
    </sheetNames>
    <sheetDataSet>
      <sheetData sheetId="0"/>
      <sheetData sheetId="1"/>
      <sheetData sheetId="2" refreshError="1"/>
      <sheetData sheetId="3" refreshError="1"/>
      <sheetData sheetId="4" refreshError="1"/>
      <sheetData sheetId="5"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contratual"/>
      <sheetName val="Insumo contratual - SECOPA"/>
      <sheetName val="Insumo%20contratual%20-%20SECOP"/>
    </sheetNames>
    <definedNames>
      <definedName name="REC" refersTo="#REF!"/>
    </definedNames>
    <sheetDataSet>
      <sheetData sheetId="0" refreshError="1"/>
      <sheetData sheetId="1" refreshError="1"/>
      <sheetData sheetId="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composições"/>
      <sheetName val="RESUMO-SINFRA"/>
    </sheetNames>
    <sheetDataSet>
      <sheetData sheetId="0">
        <row r="54">
          <cell r="F54">
            <v>1309979.4000000001</v>
          </cell>
        </row>
      </sheetData>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Página 14"/>
      <sheetName val="RESULFINAL"/>
      <sheetName val="Página 16"/>
      <sheetName val="DENAGREGRAUDO"/>
      <sheetName val="DENSAGRMIUDO"/>
      <sheetName val="MASESPFINPULV"/>
      <sheetName val="Traço da Mist.+Filler."/>
      <sheetName val="Traço da Mist. Bet."/>
      <sheetName val="E. Areia"/>
      <sheetName val="E. Areia (2)"/>
      <sheetName val="Pes Agr Silos Frio 3.4&quot;"/>
      <sheetName val="Pes Agr Silos Frio Areia méd"/>
      <sheetName val="Pes Agr Silos Frio 3.8&quot;+pó"/>
      <sheetName val="Até Aqui"/>
      <sheetName val="DETDENSCAP20"/>
      <sheetName val="DENSCORPROVA"/>
      <sheetName val="GRAFTEMPVISC1"/>
      <sheetName val="CALIBRAGEM"/>
      <sheetName val="CALIBRAGEM-II"/>
      <sheetName val="CALIBRAGEM1"/>
      <sheetName val="CALIBRAGEM2"/>
      <sheetName val="SILOFR4"/>
      <sheetName val="SILOFR3"/>
      <sheetName val="SILOFR2"/>
      <sheetName val="SILOFR1"/>
      <sheetName val="Dosador"/>
      <sheetName val="BALANÇA"/>
      <sheetName val="Filler"/>
      <sheetName val="Analise SF 4"/>
      <sheetName val="Analise SF 3"/>
      <sheetName val="Analise SF 2"/>
      <sheetName val="Analise SF 1"/>
      <sheetName val="Analise SF Filler"/>
      <sheetName val="Analise SQ 3"/>
      <sheetName val="Analise SQ 2"/>
      <sheetName val="Analise SQ 1"/>
      <sheetName val="DURABILIDADE"/>
      <sheetName val="INDICE FORMA"/>
      <sheetName val="ABRASÃO"/>
      <sheetName val="ADESIVIDADE"/>
      <sheetName val="Teor"/>
      <sheetName val="P A T O 99 B"/>
      <sheetName val="RESUMO_AUT1"/>
      <sheetName val="BSTC 0,60"/>
      <sheetName val="BOCA BSTC 0,6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
          <cell r="A3">
            <v>4.5</v>
          </cell>
          <cell r="B3">
            <v>6.6202348981163466</v>
          </cell>
          <cell r="C3">
            <v>60.964134991383446</v>
          </cell>
          <cell r="D3">
            <v>1025.855</v>
          </cell>
          <cell r="E3">
            <v>8.6999999999999993</v>
          </cell>
          <cell r="F3">
            <v>2.3529999999999998</v>
          </cell>
          <cell r="G3">
            <v>16.963493472502915</v>
          </cell>
        </row>
        <row r="4">
          <cell r="A4">
            <v>5</v>
          </cell>
          <cell r="B4">
            <v>5.5001923970155246</v>
          </cell>
          <cell r="C4">
            <v>67.747806208191548</v>
          </cell>
          <cell r="D4">
            <v>1094.5825</v>
          </cell>
          <cell r="E4">
            <v>9.5749999999999993</v>
          </cell>
          <cell r="F4">
            <v>2.3630000000000004</v>
          </cell>
          <cell r="G4">
            <v>17.047556761540491</v>
          </cell>
        </row>
        <row r="5">
          <cell r="A5">
            <v>5.5</v>
          </cell>
          <cell r="B5">
            <v>4.4232587303692874</v>
          </cell>
          <cell r="C5">
            <v>74.264023326736492</v>
          </cell>
          <cell r="D5">
            <v>879.57749999999999</v>
          </cell>
          <cell r="E5">
            <v>10.725000000000001</v>
          </cell>
          <cell r="F5">
            <v>2.37175</v>
          </cell>
          <cell r="G5">
            <v>17.178598970077541</v>
          </cell>
        </row>
        <row r="6">
          <cell r="A6">
            <v>6</v>
          </cell>
          <cell r="B6">
            <v>4.0007841277410066</v>
          </cell>
          <cell r="C6">
            <v>77.635106010695324</v>
          </cell>
          <cell r="D6">
            <v>567.98</v>
          </cell>
          <cell r="E6">
            <v>13.6</v>
          </cell>
          <cell r="F6">
            <v>2.3642500000000002</v>
          </cell>
          <cell r="G6">
            <v>17.877321384085253</v>
          </cell>
        </row>
        <row r="7">
          <cell r="A7">
            <v>6.5</v>
          </cell>
          <cell r="B7">
            <v>4.0533844045161054</v>
          </cell>
          <cell r="C7">
            <v>78.676681324823704</v>
          </cell>
          <cell r="D7">
            <v>529.86500000000001</v>
          </cell>
          <cell r="E7">
            <v>19.450000000000003</v>
          </cell>
          <cell r="F7">
            <v>2.3452500000000001</v>
          </cell>
          <cell r="G7">
            <v>18.970602326582025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
      <sheetName val="TERRACAM (2)"/>
      <sheetName val="Ofício"/>
      <sheetName val="DESMAT"/>
      <sheetName val="REMOÇÃO"/>
      <sheetName val="OAC"/>
      <sheetName val="DREN2"/>
      <sheetName val="Aterro"/>
      <sheetName val="Compactação 95%"/>
      <sheetName val="Compactação 100%"/>
      <sheetName val="TERRACAM"/>
      <sheetName val="Sub-base"/>
      <sheetName val="OAC Alt."/>
      <sheetName val="OAC Real"/>
      <sheetName val="DRENO DPS - 07"/>
      <sheetName val="TRANSPORTE BRITA DRENO"/>
      <sheetName val="MEDIÇÃO"/>
      <sheetName val="CONTROLE CRONOGRAMA"/>
      <sheetName val="REL_MED"/>
      <sheetName val="BOL_DESEMPENHO"/>
      <sheetName val="OA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
      <sheetName val="TERRACAM (2)"/>
      <sheetName val="Ofício"/>
      <sheetName val="DESMAT"/>
      <sheetName val="REMOÇÃO"/>
      <sheetName val="OAC"/>
      <sheetName val="DREN2"/>
      <sheetName val="Aterro"/>
      <sheetName val="Compactação 95%"/>
      <sheetName val="Compactação 100%"/>
      <sheetName val="TERRACAM"/>
      <sheetName val="Sub-base"/>
      <sheetName val="OAC Alt."/>
      <sheetName val="OAC Real"/>
      <sheetName val="DRENO DPS - 07"/>
      <sheetName val="TRANSPORTE BRITA DRENO"/>
      <sheetName val="MEDIÇÃO"/>
      <sheetName val="CONTROLE CRONOGRAMA"/>
      <sheetName val="REL_MED"/>
      <sheetName val="BOL_DESEMPENHO"/>
      <sheetName val="OA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PREÇO - PROJETO"/>
      <sheetName val="Ofício"/>
      <sheetName val="RESUMO - MEDIÇÃO"/>
      <sheetName val="CRON. MED."/>
      <sheetName val="Desmatamento "/>
      <sheetName val="TERRAPLENAGEM"/>
      <sheetName val="TERRAPLENAGEM (2)"/>
      <sheetName val="Valor da Medição"/>
      <sheetName val="Medição"/>
      <sheetName val="Medição Consolidada"/>
      <sheetName val="Mobilização"/>
      <sheetName val="Reg. Faixa Domínio"/>
      <sheetName val="DEB 01"/>
      <sheetName val="EDA 02"/>
      <sheetName val="DAR 02"/>
      <sheetName val="MFC-03"/>
      <sheetName val="ADM"/>
      <sheetName val="Mob. Desm."/>
      <sheetName val="Conserv. Disp de Sin."/>
      <sheetName val="Conserv. Faixa Dom."/>
      <sheetName val="Limpeza Ponte"/>
      <sheetName val="Reaterro"/>
      <sheetName val="Rec. Mec. Aterro"/>
      <sheetName val="Esc. Mec. Vala"/>
      <sheetName val="Limpeza de Vala"/>
      <sheetName val="Caiação"/>
      <sheetName val="Capina Manual"/>
      <sheetName val="Limpeza sarj. meio fio"/>
      <sheetName val="Limpeza descida"/>
      <sheetName val="Roçada Manual"/>
      <sheetName val="Roçada Mecanica"/>
      <sheetName val="Micro"/>
      <sheetName val="Aquisição Micro"/>
      <sheetName val="Transp. Micro"/>
      <sheetName val="Roçada"/>
      <sheetName val="Desobstrução Bueiro"/>
      <sheetName val="Limpeza de Bueiro"/>
      <sheetName val="Rem. Prof."/>
      <sheetName val="Solo base rem prof"/>
      <sheetName val="Imprimação"/>
      <sheetName val="Aq. CM-30"/>
      <sheetName val="Transp. CM-30"/>
      <sheetName val="Pintura de Ligação"/>
      <sheetName val="Aq. RR-1C"/>
      <sheetName val="Transp. RR-1C"/>
      <sheetName val="Tapa Buraco."/>
      <sheetName val="Tapa Buraco"/>
      <sheetName val="PMF"/>
      <sheetName val="Transp. Extr."/>
      <sheetName val="Aq. RM-1C"/>
      <sheetName val="Transp. RM-1C"/>
      <sheetName val="Enr. Pedra Arrumada (2)"/>
      <sheetName val="Enr. Pedra Arrumada"/>
      <sheetName val="Enr. Pedra Jogada"/>
      <sheetName val="Transp. local mat. remendos"/>
      <sheetName val="Transp. local basc. rod. n pav."/>
      <sheetName val="Transp. com carr rod pav "/>
      <sheetName val="Transp. local carr 4t rod pav"/>
      <sheetName val="Transp. local basc. rod. pav.  "/>
      <sheetName val="Esc. CarTrans 50 m"/>
      <sheetName val="Rec. Plataforma"/>
      <sheetName val="Transp. local água RP"/>
      <sheetName val="Desmatamento"/>
      <sheetName val="Rec. Plataforma (2)"/>
      <sheetName val="Transp. local água RP (2)"/>
      <sheetName val="Árvores"/>
      <sheetName val="BOCA BTCC"/>
      <sheetName val="BTCC "/>
      <sheetName val="PONTE"/>
      <sheetName val="Trans. com. carr. pav."/>
      <sheetName val="Trans. com. carr. n pav. "/>
      <sheetName val="Rec. Plataforma (3)"/>
      <sheetName val="Compactacao 100%"/>
      <sheetName val="Pintura Faixa"/>
      <sheetName val="Pintura Zebrado"/>
      <sheetName val="Pluviometria"/>
      <sheetName val="Cronograma 1"/>
      <sheetName val="Cronograma 2"/>
      <sheetName val="Cronograma 3"/>
      <sheetName val="índices reajustes"/>
    </sheetNames>
    <sheetDataSet>
      <sheetData sheetId="0"/>
      <sheetData sheetId="1"/>
      <sheetData sheetId="2"/>
      <sheetData sheetId="3"/>
      <sheetData sheetId="4"/>
      <sheetData sheetId="5"/>
      <sheetData sheetId="6"/>
      <sheetData sheetId="7"/>
      <sheetData sheetId="8" refreshError="1"/>
      <sheetData sheetId="9">
        <row r="7">
          <cell r="I7" t="str">
            <v>SEMEC - SERV. DE ENG. E CONST. LTDA.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7">
          <cell r="C7" t="str">
            <v>533/2020</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Veic"/>
      <sheetName val="Dados"/>
      <sheetName val="Rel.Media"/>
      <sheetName val="Estoque"/>
      <sheetName val="Cont. Comb. Lubrif. Quinzenal"/>
      <sheetName val="Plano de Manut. de Máquinas "/>
      <sheetName val="Movimento"/>
      <sheetName val="Plano de Manut. de Veículos"/>
      <sheetName val="OSP"/>
      <sheetName val="CadastroPat"/>
      <sheetName val="ParametroManut"/>
    </sheetNames>
    <sheetDataSet>
      <sheetData sheetId="0"/>
      <sheetData sheetId="1"/>
      <sheetData sheetId="2"/>
      <sheetData sheetId="3"/>
      <sheetData sheetId="4"/>
      <sheetData sheetId="5"/>
      <sheetData sheetId="6"/>
      <sheetData sheetId="7"/>
      <sheetData sheetId="8"/>
      <sheetData sheetId="9">
        <row r="2">
          <cell r="A2" t="str">
            <v>100-4 MMO</v>
          </cell>
        </row>
        <row r="3">
          <cell r="A3" t="str">
            <v>100-5 MTR</v>
          </cell>
        </row>
        <row r="4">
          <cell r="A4" t="str">
            <v>1005-5 MTR</v>
          </cell>
        </row>
        <row r="5">
          <cell r="A5" t="str">
            <v>1006-3 MTR</v>
          </cell>
        </row>
        <row r="6">
          <cell r="A6" t="str">
            <v>101-2 MMO</v>
          </cell>
        </row>
        <row r="7">
          <cell r="A7" t="str">
            <v>101-3 MTR</v>
          </cell>
        </row>
        <row r="8">
          <cell r="A8" t="str">
            <v>102-0 MMO</v>
          </cell>
        </row>
        <row r="9">
          <cell r="A9" t="str">
            <v>103-9 MMO</v>
          </cell>
        </row>
        <row r="10">
          <cell r="A10" t="str">
            <v>1052-4 EQP</v>
          </cell>
        </row>
        <row r="11">
          <cell r="A11" t="str">
            <v>106-3 MMO</v>
          </cell>
        </row>
        <row r="12">
          <cell r="A12" t="str">
            <v>106-4 MTR</v>
          </cell>
        </row>
        <row r="13">
          <cell r="A13" t="str">
            <v>107-1 MMO</v>
          </cell>
        </row>
        <row r="14">
          <cell r="A14" t="str">
            <v>107-2 MTR</v>
          </cell>
        </row>
        <row r="15">
          <cell r="A15" t="str">
            <v>108-0 MMO</v>
          </cell>
        </row>
        <row r="16">
          <cell r="A16" t="str">
            <v>108-0 MTR</v>
          </cell>
        </row>
        <row r="17">
          <cell r="A17" t="str">
            <v>109-8 MMO</v>
          </cell>
        </row>
        <row r="18">
          <cell r="A18" t="str">
            <v>113-6 MMO</v>
          </cell>
        </row>
        <row r="19">
          <cell r="A19" t="str">
            <v>115-2 MMO</v>
          </cell>
        </row>
        <row r="20">
          <cell r="A20" t="str">
            <v>116-0 MMO</v>
          </cell>
        </row>
        <row r="21">
          <cell r="A21" t="str">
            <v>117-9 MMO</v>
          </cell>
        </row>
        <row r="22">
          <cell r="A22" t="str">
            <v>118-4 VTM</v>
          </cell>
        </row>
        <row r="23">
          <cell r="A23" t="str">
            <v>118-7 MMO</v>
          </cell>
        </row>
        <row r="24">
          <cell r="A24" t="str">
            <v>119-5 MMO</v>
          </cell>
        </row>
        <row r="25">
          <cell r="A25" t="str">
            <v>120-6 VTM</v>
          </cell>
        </row>
        <row r="26">
          <cell r="A26" t="str">
            <v>120-9 MMO</v>
          </cell>
        </row>
        <row r="27">
          <cell r="A27" t="str">
            <v>126-8 MMO</v>
          </cell>
        </row>
        <row r="28">
          <cell r="A28" t="str">
            <v>127-6 MMO</v>
          </cell>
        </row>
        <row r="29">
          <cell r="A29" t="str">
            <v>128-4 MMO</v>
          </cell>
        </row>
        <row r="30">
          <cell r="A30" t="str">
            <v>129-2 MMO</v>
          </cell>
        </row>
        <row r="31">
          <cell r="A31" t="str">
            <v>131-4 MMO</v>
          </cell>
        </row>
        <row r="32">
          <cell r="A32" t="str">
            <v>132-2 MMO</v>
          </cell>
        </row>
        <row r="33">
          <cell r="A33" t="str">
            <v>133-0 MMO</v>
          </cell>
        </row>
        <row r="34">
          <cell r="A34" t="str">
            <v>134-9 MMO</v>
          </cell>
        </row>
        <row r="35">
          <cell r="A35" t="str">
            <v>13-5 GUI</v>
          </cell>
        </row>
        <row r="36">
          <cell r="A36" t="str">
            <v>135-7 MMO</v>
          </cell>
        </row>
        <row r="37">
          <cell r="A37" t="str">
            <v>137-6 MME</v>
          </cell>
        </row>
        <row r="38">
          <cell r="A38" t="str">
            <v>138-1 MMO</v>
          </cell>
        </row>
        <row r="39">
          <cell r="A39" t="str">
            <v>140-3 MMO</v>
          </cell>
        </row>
        <row r="40">
          <cell r="A40" t="str">
            <v>142-0 MMO</v>
          </cell>
        </row>
        <row r="41">
          <cell r="A41" t="str">
            <v>144-6 MMO</v>
          </cell>
        </row>
        <row r="42">
          <cell r="A42" t="str">
            <v>144-6 VTP</v>
          </cell>
        </row>
        <row r="43">
          <cell r="A43" t="str">
            <v>146-0 VTM</v>
          </cell>
        </row>
        <row r="44">
          <cell r="A44" t="str">
            <v>151-9 MMO</v>
          </cell>
        </row>
        <row r="45">
          <cell r="A45" t="str">
            <v>152-7 MMO</v>
          </cell>
        </row>
        <row r="46">
          <cell r="A46" t="str">
            <v>152-8 MTR</v>
          </cell>
        </row>
        <row r="47">
          <cell r="A47" t="str">
            <v>153-2 VTM</v>
          </cell>
        </row>
        <row r="48">
          <cell r="A48" t="str">
            <v>153-5 MMO</v>
          </cell>
        </row>
        <row r="49">
          <cell r="A49" t="str">
            <v>154-3 MMO</v>
          </cell>
        </row>
        <row r="50">
          <cell r="A50" t="str">
            <v>155-1 MMO</v>
          </cell>
        </row>
        <row r="51">
          <cell r="A51" t="str">
            <v>156-0 MMO</v>
          </cell>
        </row>
        <row r="52">
          <cell r="A52" t="str">
            <v>1560-7 EQP</v>
          </cell>
        </row>
        <row r="53">
          <cell r="A53" t="str">
            <v>157-8 MMO</v>
          </cell>
        </row>
        <row r="54">
          <cell r="A54" t="str">
            <v>158-6 MMO</v>
          </cell>
        </row>
        <row r="55">
          <cell r="A55" t="str">
            <v>159-4 MMO</v>
          </cell>
        </row>
        <row r="56">
          <cell r="A56" t="str">
            <v>160-8 MMO</v>
          </cell>
        </row>
        <row r="57">
          <cell r="A57" t="str">
            <v>161-6 MMO</v>
          </cell>
        </row>
        <row r="58">
          <cell r="A58" t="str">
            <v>161-6 VTP</v>
          </cell>
        </row>
        <row r="59">
          <cell r="A59" t="str">
            <v>162-1 VTM</v>
          </cell>
        </row>
        <row r="60">
          <cell r="A60" t="str">
            <v>162-4 MMO</v>
          </cell>
        </row>
        <row r="61">
          <cell r="A61" t="str">
            <v>163-2 MMO</v>
          </cell>
        </row>
        <row r="62">
          <cell r="A62" t="str">
            <v>164-0 MMO</v>
          </cell>
        </row>
        <row r="63">
          <cell r="A63" t="str">
            <v>1643-3 EQP</v>
          </cell>
        </row>
        <row r="64">
          <cell r="A64" t="str">
            <v>165-9 MMO</v>
          </cell>
        </row>
        <row r="65">
          <cell r="A65" t="str">
            <v>166-7 MMO</v>
          </cell>
        </row>
        <row r="66">
          <cell r="A66" t="str">
            <v>167-5 MMO</v>
          </cell>
        </row>
        <row r="67">
          <cell r="A67" t="str">
            <v>168-3 MMO</v>
          </cell>
        </row>
        <row r="68">
          <cell r="A68" t="str">
            <v>168-8 VTL</v>
          </cell>
        </row>
        <row r="69">
          <cell r="A69" t="str">
            <v>169-1 MMO</v>
          </cell>
        </row>
        <row r="70">
          <cell r="A70" t="str">
            <v>170-5 MMO</v>
          </cell>
        </row>
        <row r="71">
          <cell r="A71" t="str">
            <v>171-3 MMO</v>
          </cell>
        </row>
        <row r="72">
          <cell r="A72" t="str">
            <v>172-1 MMO</v>
          </cell>
        </row>
        <row r="73">
          <cell r="A73" t="str">
            <v>172-6 VTL</v>
          </cell>
        </row>
        <row r="74">
          <cell r="A74" t="str">
            <v>173-0 MMO</v>
          </cell>
        </row>
        <row r="75">
          <cell r="A75" t="str">
            <v>175-6 MMO</v>
          </cell>
        </row>
        <row r="76">
          <cell r="A76" t="str">
            <v>176-4 MMO</v>
          </cell>
        </row>
        <row r="77">
          <cell r="A77" t="str">
            <v>176-5 MTR</v>
          </cell>
        </row>
        <row r="78">
          <cell r="A78" t="str">
            <v>177-2 MMO</v>
          </cell>
        </row>
        <row r="79">
          <cell r="A79" t="str">
            <v>178-0 MMO</v>
          </cell>
        </row>
        <row r="80">
          <cell r="A80" t="str">
            <v>179-9 MMO</v>
          </cell>
        </row>
        <row r="81">
          <cell r="A81" t="str">
            <v>18-0 MMO</v>
          </cell>
        </row>
        <row r="82">
          <cell r="A82" t="str">
            <v>181-0 MMO</v>
          </cell>
        </row>
        <row r="83">
          <cell r="A83" t="str">
            <v>182-9 MMO</v>
          </cell>
        </row>
        <row r="84">
          <cell r="A84" t="str">
            <v>183-7 MMO</v>
          </cell>
        </row>
        <row r="85">
          <cell r="A85" t="str">
            <v>184-5 MMO</v>
          </cell>
        </row>
        <row r="86">
          <cell r="A86" t="str">
            <v>185-3 MMO</v>
          </cell>
        </row>
        <row r="87">
          <cell r="A87" t="str">
            <v>186-1 MMO</v>
          </cell>
        </row>
        <row r="88">
          <cell r="A88" t="str">
            <v>187-0 MMO</v>
          </cell>
        </row>
        <row r="89">
          <cell r="A89" t="str">
            <v>190-0 MMO</v>
          </cell>
        </row>
        <row r="90">
          <cell r="A90" t="str">
            <v>191-8 MMO</v>
          </cell>
        </row>
        <row r="91">
          <cell r="A91" t="str">
            <v>192-6 MMO</v>
          </cell>
        </row>
        <row r="92">
          <cell r="A92" t="str">
            <v>193-4 MMO</v>
          </cell>
        </row>
        <row r="93">
          <cell r="A93" t="str">
            <v>194-2 MMO</v>
          </cell>
        </row>
        <row r="94">
          <cell r="A94" t="str">
            <v>196-9 MMO</v>
          </cell>
        </row>
        <row r="95">
          <cell r="A95" t="str">
            <v>197-7 MMO</v>
          </cell>
        </row>
        <row r="96">
          <cell r="A96" t="str">
            <v>198-5 MMO</v>
          </cell>
        </row>
        <row r="97">
          <cell r="A97" t="str">
            <v>198-6 MTR</v>
          </cell>
        </row>
        <row r="98">
          <cell r="A98" t="str">
            <v>199-3 MMO</v>
          </cell>
        </row>
        <row r="99">
          <cell r="A99" t="str">
            <v>199-4 MTR</v>
          </cell>
        </row>
        <row r="100">
          <cell r="A100" t="str">
            <v>2-0 GUI</v>
          </cell>
        </row>
        <row r="101">
          <cell r="A101" t="str">
            <v>200-0 MMO</v>
          </cell>
        </row>
        <row r="102">
          <cell r="A102" t="str">
            <v>200-1 MTR</v>
          </cell>
        </row>
        <row r="103">
          <cell r="A103" t="str">
            <v>201-9 MMO</v>
          </cell>
        </row>
        <row r="104">
          <cell r="A104" t="str">
            <v>202-7 MMO</v>
          </cell>
        </row>
        <row r="105">
          <cell r="A105" t="str">
            <v>203-2 VTM</v>
          </cell>
        </row>
        <row r="106">
          <cell r="A106" t="str">
            <v>209-4 MMO</v>
          </cell>
        </row>
        <row r="107">
          <cell r="A107" t="str">
            <v>210-8 MMO</v>
          </cell>
        </row>
        <row r="108">
          <cell r="A108" t="str">
            <v>213-2 MMO</v>
          </cell>
        </row>
        <row r="109">
          <cell r="A109" t="str">
            <v>214-1 MTR</v>
          </cell>
        </row>
        <row r="110">
          <cell r="A110" t="str">
            <v>215-0 MTR</v>
          </cell>
        </row>
        <row r="111">
          <cell r="A111" t="str">
            <v>216-7 MMO</v>
          </cell>
        </row>
        <row r="112">
          <cell r="A112" t="str">
            <v>217-5 MMO</v>
          </cell>
        </row>
        <row r="113">
          <cell r="A113" t="str">
            <v>218-3 MMO</v>
          </cell>
        </row>
        <row r="114">
          <cell r="A114" t="str">
            <v>219-1 MMO</v>
          </cell>
        </row>
        <row r="115">
          <cell r="A115" t="str">
            <v>220-5 MMO</v>
          </cell>
        </row>
        <row r="116">
          <cell r="A116" t="str">
            <v>220-6 MTR</v>
          </cell>
        </row>
        <row r="117">
          <cell r="A117" t="str">
            <v>221-3 MMO</v>
          </cell>
        </row>
        <row r="118">
          <cell r="A118" t="str">
            <v>221-4 MTR</v>
          </cell>
        </row>
        <row r="119">
          <cell r="A119" t="str">
            <v>222-1 MMO</v>
          </cell>
        </row>
        <row r="120">
          <cell r="A120" t="str">
            <v>223-0 MMO</v>
          </cell>
        </row>
        <row r="121">
          <cell r="A121" t="str">
            <v>2246-8 EQP</v>
          </cell>
        </row>
        <row r="122">
          <cell r="A122" t="str">
            <v>224-8 MMO</v>
          </cell>
        </row>
        <row r="123">
          <cell r="A123" t="str">
            <v>226-5 MTR</v>
          </cell>
        </row>
        <row r="124">
          <cell r="A124" t="str">
            <v>227-3 MTR</v>
          </cell>
        </row>
        <row r="125">
          <cell r="A125" t="str">
            <v>228-0 MMO</v>
          </cell>
        </row>
        <row r="126">
          <cell r="A126" t="str">
            <v>229-6 VTM</v>
          </cell>
        </row>
        <row r="127">
          <cell r="A127" t="str">
            <v>229-9 MMO</v>
          </cell>
        </row>
        <row r="128">
          <cell r="A128" t="str">
            <v>230-0 VTM</v>
          </cell>
        </row>
        <row r="129">
          <cell r="A129" t="str">
            <v>230-2 MMO</v>
          </cell>
        </row>
        <row r="130">
          <cell r="A130" t="str">
            <v>231-0 MMO</v>
          </cell>
        </row>
        <row r="131">
          <cell r="A131" t="str">
            <v>231-8 VTM</v>
          </cell>
        </row>
        <row r="132">
          <cell r="A132" t="str">
            <v>232-6 VTM</v>
          </cell>
        </row>
        <row r="133">
          <cell r="A133" t="str">
            <v>232-9 MMO</v>
          </cell>
        </row>
        <row r="134">
          <cell r="A134" t="str">
            <v>233-4 VTM</v>
          </cell>
        </row>
        <row r="135">
          <cell r="A135" t="str">
            <v>233-7 MMO</v>
          </cell>
        </row>
        <row r="136">
          <cell r="A136" t="str">
            <v>234-2 VTM</v>
          </cell>
        </row>
        <row r="137">
          <cell r="A137" t="str">
            <v>234-5 MMO</v>
          </cell>
        </row>
        <row r="138">
          <cell r="A138" t="str">
            <v>235-3 MMO</v>
          </cell>
        </row>
        <row r="139">
          <cell r="A139" t="str">
            <v>235-3 VTP</v>
          </cell>
        </row>
        <row r="140">
          <cell r="A140" t="str">
            <v>236-1 MMO</v>
          </cell>
        </row>
        <row r="141">
          <cell r="A141" t="str">
            <v>236-1 VTP</v>
          </cell>
        </row>
        <row r="142">
          <cell r="A142" t="str">
            <v>237-0 MMO</v>
          </cell>
        </row>
        <row r="143">
          <cell r="A143" t="str">
            <v>237-0 VTP</v>
          </cell>
        </row>
        <row r="144">
          <cell r="A144" t="str">
            <v>238-8 MMO</v>
          </cell>
        </row>
        <row r="145">
          <cell r="A145" t="str">
            <v>238-8 VTP</v>
          </cell>
        </row>
        <row r="146">
          <cell r="A146" t="str">
            <v>238-9 MTR</v>
          </cell>
        </row>
        <row r="147">
          <cell r="A147" t="str">
            <v>2395-2 EQP</v>
          </cell>
        </row>
        <row r="148">
          <cell r="A148" t="str">
            <v>239-6 MMO</v>
          </cell>
        </row>
        <row r="149">
          <cell r="A149" t="str">
            <v>239-6 VTP</v>
          </cell>
        </row>
        <row r="150">
          <cell r="A150" t="str">
            <v>239-7 MTR</v>
          </cell>
        </row>
        <row r="151">
          <cell r="A151" t="str">
            <v>240-0 MMO</v>
          </cell>
        </row>
        <row r="152">
          <cell r="A152" t="str">
            <v>240-0 VTP</v>
          </cell>
        </row>
        <row r="153">
          <cell r="A153" t="str">
            <v>2403-7 EQP</v>
          </cell>
        </row>
        <row r="154">
          <cell r="A154" t="str">
            <v>241-8 MMO</v>
          </cell>
        </row>
        <row r="155">
          <cell r="A155" t="str">
            <v>241-8 VTP</v>
          </cell>
        </row>
        <row r="156">
          <cell r="A156" t="str">
            <v>242-6 MMO</v>
          </cell>
        </row>
        <row r="157">
          <cell r="A157" t="str">
            <v>242-6 VTP</v>
          </cell>
        </row>
        <row r="158">
          <cell r="A158" t="str">
            <v>243-4 MMO</v>
          </cell>
        </row>
        <row r="159">
          <cell r="A159" t="str">
            <v>244-2 MMO</v>
          </cell>
        </row>
        <row r="160">
          <cell r="A160" t="str">
            <v>245-0 MMO</v>
          </cell>
        </row>
        <row r="161">
          <cell r="A161" t="str">
            <v>246-9 MMO</v>
          </cell>
        </row>
        <row r="162">
          <cell r="A162" t="str">
            <v>247-7 MMO</v>
          </cell>
        </row>
        <row r="163">
          <cell r="A163" t="str">
            <v>248-5 MMO</v>
          </cell>
        </row>
        <row r="164">
          <cell r="A164" t="str">
            <v>249-0 VTM</v>
          </cell>
        </row>
        <row r="165">
          <cell r="A165" t="str">
            <v>249-3 MMO</v>
          </cell>
        </row>
        <row r="166">
          <cell r="A166" t="str">
            <v>250-7 MMO</v>
          </cell>
        </row>
        <row r="167">
          <cell r="A167" t="str">
            <v>251-5 MMO</v>
          </cell>
        </row>
        <row r="168">
          <cell r="A168" t="str">
            <v>251-5 VTP</v>
          </cell>
        </row>
        <row r="169">
          <cell r="A169" t="str">
            <v>252-3 MMO</v>
          </cell>
        </row>
        <row r="170">
          <cell r="A170" t="str">
            <v>253-1 MMO</v>
          </cell>
        </row>
        <row r="171">
          <cell r="A171" t="str">
            <v>253-9 VTM</v>
          </cell>
        </row>
        <row r="172">
          <cell r="A172" t="str">
            <v>254-0 MMO</v>
          </cell>
        </row>
        <row r="173">
          <cell r="A173" t="str">
            <v>254-7 VTM</v>
          </cell>
        </row>
        <row r="174">
          <cell r="A174" t="str">
            <v>255-5 VTM</v>
          </cell>
        </row>
        <row r="175">
          <cell r="A175" t="str">
            <v>255-8 MMO</v>
          </cell>
        </row>
        <row r="176">
          <cell r="A176" t="str">
            <v>256-6 MMO</v>
          </cell>
        </row>
        <row r="177">
          <cell r="A177" t="str">
            <v>257-4 MMO</v>
          </cell>
        </row>
        <row r="178">
          <cell r="A178" t="str">
            <v>258-2 MMO</v>
          </cell>
        </row>
        <row r="179">
          <cell r="A179" t="str">
            <v>259-0 MMO</v>
          </cell>
        </row>
        <row r="180">
          <cell r="A180" t="str">
            <v>259-5 VTL</v>
          </cell>
        </row>
        <row r="181">
          <cell r="A181" t="str">
            <v>260-4 MMO</v>
          </cell>
        </row>
        <row r="182">
          <cell r="A182" t="str">
            <v>261-0 VTM</v>
          </cell>
        </row>
        <row r="183">
          <cell r="A183" t="str">
            <v>261-2 MMO</v>
          </cell>
        </row>
        <row r="184">
          <cell r="A184" t="str">
            <v>262-0 MMO</v>
          </cell>
        </row>
        <row r="185">
          <cell r="A185" t="str">
            <v>262-8 VTM</v>
          </cell>
        </row>
        <row r="186">
          <cell r="A186" t="str">
            <v>263-9 MMO</v>
          </cell>
        </row>
        <row r="187">
          <cell r="A187" t="str">
            <v>264-2 AMB</v>
          </cell>
        </row>
        <row r="188">
          <cell r="A188" t="str">
            <v>264-7 MMO</v>
          </cell>
        </row>
        <row r="189">
          <cell r="A189" t="str">
            <v>265-5 MMO</v>
          </cell>
        </row>
        <row r="190">
          <cell r="A190" t="str">
            <v>265-6 MTR</v>
          </cell>
        </row>
        <row r="191">
          <cell r="A191" t="str">
            <v>266-0 VTM</v>
          </cell>
        </row>
        <row r="192">
          <cell r="A192" t="str">
            <v>266-3 MMO</v>
          </cell>
        </row>
        <row r="193">
          <cell r="A193" t="str">
            <v>2666-8 EQP</v>
          </cell>
        </row>
        <row r="194">
          <cell r="A194" t="str">
            <v>267-1 MMO</v>
          </cell>
        </row>
        <row r="195">
          <cell r="A195" t="str">
            <v>2673-0 EQP</v>
          </cell>
        </row>
        <row r="196">
          <cell r="A196" t="str">
            <v>268-0 MMO</v>
          </cell>
        </row>
        <row r="197">
          <cell r="A197" t="str">
            <v>268-7 VTM</v>
          </cell>
        </row>
        <row r="198">
          <cell r="A198" t="str">
            <v>269-5 VTM</v>
          </cell>
        </row>
        <row r="199">
          <cell r="A199" t="str">
            <v>269-8 MMO</v>
          </cell>
        </row>
        <row r="200">
          <cell r="A200" t="str">
            <v>270-1 MMO</v>
          </cell>
        </row>
        <row r="201">
          <cell r="A201" t="str">
            <v>270-1 VTP</v>
          </cell>
        </row>
        <row r="202">
          <cell r="A202" t="str">
            <v>271-0 MMO</v>
          </cell>
        </row>
        <row r="203">
          <cell r="A203" t="str">
            <v>271-0 VTP</v>
          </cell>
        </row>
        <row r="204">
          <cell r="A204" t="str">
            <v>272-8 MMO</v>
          </cell>
        </row>
        <row r="205">
          <cell r="A205" t="str">
            <v>272-8 VTP</v>
          </cell>
        </row>
        <row r="206">
          <cell r="A206" t="str">
            <v>2734-6 EQP</v>
          </cell>
        </row>
        <row r="207">
          <cell r="A207" t="str">
            <v>273-6 MMO</v>
          </cell>
        </row>
        <row r="208">
          <cell r="A208" t="str">
            <v>273-6 VTP</v>
          </cell>
        </row>
        <row r="209">
          <cell r="A209" t="str">
            <v>274-4 MMO</v>
          </cell>
        </row>
        <row r="210">
          <cell r="A210" t="str">
            <v>274-4 VTP</v>
          </cell>
        </row>
        <row r="211">
          <cell r="A211" t="str">
            <v>275-2 MMO</v>
          </cell>
        </row>
        <row r="212">
          <cell r="A212" t="str">
            <v>276-0 MMO</v>
          </cell>
        </row>
        <row r="213">
          <cell r="A213" t="str">
            <v>277-9 MMO</v>
          </cell>
        </row>
        <row r="214">
          <cell r="A214" t="str">
            <v>27-8 BAR</v>
          </cell>
        </row>
        <row r="215">
          <cell r="A215" t="str">
            <v>278-7 MMO</v>
          </cell>
        </row>
        <row r="216">
          <cell r="A216" t="str">
            <v>279-5 MMO</v>
          </cell>
        </row>
        <row r="217">
          <cell r="A217" t="str">
            <v>280-9 MMO</v>
          </cell>
        </row>
        <row r="218">
          <cell r="A218" t="str">
            <v>2813-0 EQP</v>
          </cell>
        </row>
        <row r="219">
          <cell r="A219" t="str">
            <v>281-7 MMO</v>
          </cell>
        </row>
        <row r="220">
          <cell r="A220" t="str">
            <v>282-5 MMO</v>
          </cell>
        </row>
        <row r="221">
          <cell r="A221" t="str">
            <v>282-5 VTP</v>
          </cell>
        </row>
        <row r="222">
          <cell r="A222" t="str">
            <v>283-3 MMO</v>
          </cell>
        </row>
        <row r="223">
          <cell r="A223" t="str">
            <v>283-3 VTP</v>
          </cell>
        </row>
        <row r="224">
          <cell r="A224" t="str">
            <v>284-1 MMO</v>
          </cell>
        </row>
        <row r="225">
          <cell r="A225" t="str">
            <v>285-0 MMO</v>
          </cell>
        </row>
        <row r="226">
          <cell r="A226" t="str">
            <v>285-0 VTP</v>
          </cell>
        </row>
        <row r="227">
          <cell r="A227" t="str">
            <v>286-8 MMO</v>
          </cell>
        </row>
        <row r="228">
          <cell r="A228" t="str">
            <v>286-8 VTP</v>
          </cell>
        </row>
        <row r="229">
          <cell r="A229" t="str">
            <v>287-6 MMO</v>
          </cell>
        </row>
        <row r="230">
          <cell r="A230" t="str">
            <v>287-6 VTP</v>
          </cell>
        </row>
        <row r="231">
          <cell r="A231" t="str">
            <v>288-4 MMO</v>
          </cell>
        </row>
        <row r="232">
          <cell r="A232" t="str">
            <v>288-4 VTP</v>
          </cell>
        </row>
        <row r="233">
          <cell r="A233" t="str">
            <v>289-2 VTP</v>
          </cell>
        </row>
        <row r="234">
          <cell r="A234" t="str">
            <v>291-4 MMO</v>
          </cell>
        </row>
        <row r="235">
          <cell r="A235" t="str">
            <v>2916-0 EQP</v>
          </cell>
        </row>
        <row r="236">
          <cell r="A236" t="str">
            <v>292-2 MMO</v>
          </cell>
        </row>
        <row r="237">
          <cell r="A237" t="str">
            <v>2922-5 EQP</v>
          </cell>
        </row>
        <row r="238">
          <cell r="A238" t="str">
            <v>293-0 MMO</v>
          </cell>
        </row>
        <row r="239">
          <cell r="A239" t="str">
            <v>2935-7 EQP</v>
          </cell>
        </row>
        <row r="240">
          <cell r="A240" t="str">
            <v>2938-1 EQP</v>
          </cell>
        </row>
        <row r="241">
          <cell r="A241" t="str">
            <v>294-9 MMO</v>
          </cell>
        </row>
        <row r="242">
          <cell r="A242" t="str">
            <v>295-7 MMO</v>
          </cell>
        </row>
        <row r="243">
          <cell r="A243" t="str">
            <v>298-2 MTR</v>
          </cell>
        </row>
        <row r="244">
          <cell r="A244" t="str">
            <v>300-8 MTR</v>
          </cell>
        </row>
        <row r="245">
          <cell r="A245" t="str">
            <v>3066-5 EQP</v>
          </cell>
        </row>
        <row r="246">
          <cell r="A246" t="str">
            <v>307-0 AMB</v>
          </cell>
        </row>
        <row r="247">
          <cell r="A247" t="str">
            <v>308-8 AMB</v>
          </cell>
        </row>
        <row r="248">
          <cell r="A248" t="str">
            <v>310-5 MTR</v>
          </cell>
        </row>
        <row r="249">
          <cell r="A249" t="str">
            <v>311-3 MTR</v>
          </cell>
        </row>
        <row r="250">
          <cell r="A250" t="str">
            <v>312-1 MTR</v>
          </cell>
        </row>
        <row r="251">
          <cell r="A251" t="str">
            <v>312-5 VTL</v>
          </cell>
        </row>
        <row r="252">
          <cell r="A252" t="str">
            <v>314-8 MTR</v>
          </cell>
        </row>
        <row r="253">
          <cell r="A253" t="str">
            <v>315-0 VTL</v>
          </cell>
        </row>
        <row r="254">
          <cell r="A254" t="str">
            <v>315-6 MTR</v>
          </cell>
        </row>
        <row r="255">
          <cell r="A255" t="str">
            <v>316-4 MTR</v>
          </cell>
        </row>
        <row r="256">
          <cell r="A256" t="str">
            <v>317-1 VTP</v>
          </cell>
        </row>
        <row r="257">
          <cell r="A257" t="str">
            <v>317-2 MTR</v>
          </cell>
        </row>
        <row r="258">
          <cell r="A258" t="str">
            <v>318-4 VTL</v>
          </cell>
        </row>
        <row r="259">
          <cell r="A259" t="str">
            <v>319-2 VTL</v>
          </cell>
        </row>
        <row r="260">
          <cell r="A260" t="str">
            <v>320-6 VTL</v>
          </cell>
        </row>
        <row r="261">
          <cell r="A261" t="str">
            <v>321-4 VTL</v>
          </cell>
        </row>
        <row r="262">
          <cell r="A262" t="str">
            <v>323-6 VTP</v>
          </cell>
        </row>
        <row r="263">
          <cell r="A263" t="str">
            <v>324-4 VTP</v>
          </cell>
        </row>
        <row r="264">
          <cell r="A264" t="str">
            <v>325-2 VTP</v>
          </cell>
        </row>
        <row r="265">
          <cell r="A265" t="str">
            <v>326-0 VTP</v>
          </cell>
        </row>
        <row r="266">
          <cell r="A266" t="str">
            <v>552-2 VTP</v>
          </cell>
        </row>
        <row r="267">
          <cell r="A267" t="str">
            <v>327-6 VTM</v>
          </cell>
        </row>
        <row r="268">
          <cell r="A268" t="str">
            <v>3300-1 EQP</v>
          </cell>
        </row>
        <row r="269">
          <cell r="A269" t="str">
            <v>3314-1 EQP</v>
          </cell>
        </row>
        <row r="270">
          <cell r="A270" t="str">
            <v>3323-0 EQP</v>
          </cell>
        </row>
        <row r="271">
          <cell r="A271" t="str">
            <v>335-0 MTR</v>
          </cell>
        </row>
        <row r="272">
          <cell r="A272" t="str">
            <v>3377-0 EQP</v>
          </cell>
        </row>
        <row r="273">
          <cell r="A273" t="str">
            <v>338-4 VTP</v>
          </cell>
        </row>
        <row r="274">
          <cell r="A274" t="str">
            <v>3403-2 EQP</v>
          </cell>
        </row>
        <row r="275">
          <cell r="A275" t="str">
            <v>341-4 VTP</v>
          </cell>
        </row>
        <row r="276">
          <cell r="A276" t="str">
            <v>341-5 MTR</v>
          </cell>
        </row>
        <row r="277">
          <cell r="A277" t="str">
            <v>342-2 VTP</v>
          </cell>
        </row>
        <row r="278">
          <cell r="A278" t="str">
            <v>344-0 MTR</v>
          </cell>
        </row>
        <row r="279">
          <cell r="A279" t="str">
            <v>345-7 VTP</v>
          </cell>
        </row>
        <row r="280">
          <cell r="A280" t="str">
            <v>3458-0 EQP</v>
          </cell>
        </row>
        <row r="281">
          <cell r="A281" t="str">
            <v>347-3 VTP</v>
          </cell>
        </row>
        <row r="282">
          <cell r="A282" t="str">
            <v>348-1 VTP</v>
          </cell>
        </row>
        <row r="283">
          <cell r="A283" t="str">
            <v>349-7 VTM</v>
          </cell>
        </row>
        <row r="284">
          <cell r="A284" t="str">
            <v>35-0 MMO</v>
          </cell>
        </row>
        <row r="285">
          <cell r="A285" t="str">
            <v>350-0 VTM</v>
          </cell>
        </row>
        <row r="286">
          <cell r="A286" t="str">
            <v>351-1 VTP</v>
          </cell>
        </row>
        <row r="287">
          <cell r="A287" t="str">
            <v>3511-0 EQP</v>
          </cell>
        </row>
        <row r="288">
          <cell r="A288" t="str">
            <v>352-7 VTM</v>
          </cell>
        </row>
        <row r="289">
          <cell r="A289" t="str">
            <v>353-9 MTR</v>
          </cell>
        </row>
        <row r="290">
          <cell r="A290" t="str">
            <v>354-7 MTR</v>
          </cell>
        </row>
        <row r="291">
          <cell r="A291" t="str">
            <v>355-5 MTR</v>
          </cell>
        </row>
        <row r="292">
          <cell r="A292" t="str">
            <v>3561-6 EQP</v>
          </cell>
        </row>
        <row r="293">
          <cell r="A293" t="str">
            <v>356-3 MTR</v>
          </cell>
        </row>
        <row r="294">
          <cell r="A294" t="str">
            <v>357-1 MTR</v>
          </cell>
        </row>
        <row r="295">
          <cell r="A295" t="str">
            <v>358-0 MTR</v>
          </cell>
        </row>
        <row r="296">
          <cell r="A296" t="str">
            <v>3582-9 EQP</v>
          </cell>
        </row>
        <row r="297">
          <cell r="A297" t="str">
            <v>358-3 VTL</v>
          </cell>
        </row>
        <row r="298">
          <cell r="A298" t="str">
            <v>359-8 MTR</v>
          </cell>
        </row>
        <row r="299">
          <cell r="A299" t="str">
            <v>360-1 MTR</v>
          </cell>
        </row>
        <row r="300">
          <cell r="A300" t="str">
            <v>361-3 VTL</v>
          </cell>
        </row>
        <row r="301">
          <cell r="A301" t="str">
            <v>362-1 VTL</v>
          </cell>
        </row>
        <row r="302">
          <cell r="A302" t="str">
            <v>362-8 MTR</v>
          </cell>
        </row>
        <row r="303">
          <cell r="A303" t="str">
            <v>363-0 VTL</v>
          </cell>
        </row>
        <row r="304">
          <cell r="A304" t="str">
            <v>3647-7 EQP</v>
          </cell>
        </row>
        <row r="305">
          <cell r="A305" t="str">
            <v>365-6 VTL</v>
          </cell>
        </row>
        <row r="306">
          <cell r="A306" t="str">
            <v>366-4 VTL</v>
          </cell>
        </row>
        <row r="307">
          <cell r="A307" t="str">
            <v>3665-5 EQP</v>
          </cell>
        </row>
        <row r="308">
          <cell r="A308" t="str">
            <v>3679-5 EQP</v>
          </cell>
        </row>
        <row r="309">
          <cell r="A309" t="str">
            <v>368-0 VTL</v>
          </cell>
        </row>
        <row r="310">
          <cell r="A310" t="str">
            <v>3680-9 EQP</v>
          </cell>
        </row>
        <row r="311">
          <cell r="A311" t="str">
            <v>369-9 VTL</v>
          </cell>
        </row>
        <row r="312">
          <cell r="A312" t="str">
            <v>370-2 VTL</v>
          </cell>
        </row>
        <row r="313">
          <cell r="A313" t="str">
            <v>3706-6 EQP</v>
          </cell>
        </row>
        <row r="314">
          <cell r="A314" t="str">
            <v>3707-4 EQP</v>
          </cell>
        </row>
        <row r="315">
          <cell r="A315" t="str">
            <v>3708-2 EQP</v>
          </cell>
        </row>
        <row r="316">
          <cell r="A316" t="str">
            <v>371-0 VTL</v>
          </cell>
        </row>
        <row r="317">
          <cell r="A317" t="str">
            <v>3716-3 EQP</v>
          </cell>
        </row>
        <row r="318">
          <cell r="A318" t="str">
            <v>3718-0 EQP</v>
          </cell>
        </row>
        <row r="319">
          <cell r="A319" t="str">
            <v>374-1 MTR</v>
          </cell>
        </row>
        <row r="320">
          <cell r="A320" t="str">
            <v>376-8 MTR</v>
          </cell>
        </row>
        <row r="321">
          <cell r="A321" t="str">
            <v>377-6 MTR</v>
          </cell>
        </row>
        <row r="322">
          <cell r="A322" t="str">
            <v>378-0 VTM</v>
          </cell>
        </row>
        <row r="323">
          <cell r="A323" t="str">
            <v>3788-0 EQP</v>
          </cell>
        </row>
        <row r="324">
          <cell r="A324" t="str">
            <v>379-9 VTM</v>
          </cell>
        </row>
        <row r="325">
          <cell r="A325" t="str">
            <v>3-8 GUI</v>
          </cell>
        </row>
        <row r="326">
          <cell r="A326" t="str">
            <v>385-3 VTM</v>
          </cell>
        </row>
        <row r="327">
          <cell r="A327" t="str">
            <v>386-1 VTM</v>
          </cell>
        </row>
        <row r="328">
          <cell r="A328" t="str">
            <v>3869-0 EQP</v>
          </cell>
        </row>
        <row r="329">
          <cell r="A329" t="str">
            <v>3879-8 EQP</v>
          </cell>
        </row>
        <row r="330">
          <cell r="A330" t="str">
            <v>3880-1 EQP</v>
          </cell>
        </row>
        <row r="331">
          <cell r="A331" t="str">
            <v>3907-7 EQP</v>
          </cell>
        </row>
        <row r="332">
          <cell r="A332" t="str">
            <v>39-3 VTP</v>
          </cell>
        </row>
        <row r="333">
          <cell r="A333" t="str">
            <v>4-0 MMO</v>
          </cell>
        </row>
        <row r="334">
          <cell r="A334" t="str">
            <v>402-0 MTR</v>
          </cell>
        </row>
        <row r="335">
          <cell r="A335" t="str">
            <v>4088-1 EQP</v>
          </cell>
        </row>
        <row r="336">
          <cell r="A336" t="str">
            <v>409-8 MTR</v>
          </cell>
        </row>
        <row r="337">
          <cell r="A337" t="str">
            <v>412-1 VTL</v>
          </cell>
        </row>
        <row r="338">
          <cell r="A338" t="str">
            <v>4150-0 EQP</v>
          </cell>
        </row>
        <row r="339">
          <cell r="A339" t="str">
            <v>4153-5 EQP</v>
          </cell>
        </row>
        <row r="340">
          <cell r="A340" t="str">
            <v>4178-0 EQP</v>
          </cell>
        </row>
        <row r="341">
          <cell r="A341" t="str">
            <v>419-1 VTM</v>
          </cell>
        </row>
        <row r="342">
          <cell r="A342" t="str">
            <v>420-5 VTM</v>
          </cell>
        </row>
        <row r="343">
          <cell r="A343" t="str">
            <v>422-9 VTL</v>
          </cell>
        </row>
        <row r="344">
          <cell r="A344" t="str">
            <v>425-3 VTL</v>
          </cell>
        </row>
        <row r="345">
          <cell r="A345" t="str">
            <v>4259-0 EQP</v>
          </cell>
        </row>
        <row r="346">
          <cell r="A346" t="str">
            <v>426-1 VTL</v>
          </cell>
        </row>
        <row r="347">
          <cell r="A347" t="str">
            <v>429-6 VTL</v>
          </cell>
        </row>
        <row r="348">
          <cell r="A348" t="str">
            <v>430-6 MTR</v>
          </cell>
        </row>
        <row r="349">
          <cell r="A349" t="str">
            <v>431-8 VTL</v>
          </cell>
        </row>
        <row r="350">
          <cell r="A350" t="str">
            <v>432-6 VTL</v>
          </cell>
        </row>
        <row r="351">
          <cell r="A351" t="str">
            <v>435-6 VTP</v>
          </cell>
        </row>
        <row r="352">
          <cell r="A352" t="str">
            <v>4358-9 EQP</v>
          </cell>
        </row>
        <row r="353">
          <cell r="A353" t="str">
            <v>44-0 MMO</v>
          </cell>
        </row>
        <row r="354">
          <cell r="A354" t="str">
            <v>4447-0 EQP</v>
          </cell>
        </row>
        <row r="355">
          <cell r="A355" t="str">
            <v>4480-1 EQP</v>
          </cell>
        </row>
        <row r="356">
          <cell r="A356" t="str">
            <v>452-0 VTL</v>
          </cell>
        </row>
        <row r="357">
          <cell r="A357" t="str">
            <v>4557-3 EQP</v>
          </cell>
        </row>
        <row r="358">
          <cell r="A358" t="str">
            <v>456-6 VTM</v>
          </cell>
        </row>
        <row r="359">
          <cell r="A359" t="str">
            <v>457-4 VTM</v>
          </cell>
        </row>
        <row r="360">
          <cell r="A360" t="str">
            <v>459-8 VTL</v>
          </cell>
        </row>
        <row r="361">
          <cell r="A361" t="str">
            <v>4601-4 EQP</v>
          </cell>
        </row>
        <row r="362">
          <cell r="A362" t="str">
            <v>461-5 VTP</v>
          </cell>
        </row>
        <row r="363">
          <cell r="A363" t="str">
            <v>462-0 VTM</v>
          </cell>
        </row>
        <row r="364">
          <cell r="A364" t="str">
            <v>4630-8 EQP</v>
          </cell>
        </row>
        <row r="365">
          <cell r="A365" t="str">
            <v>463-9 VTM</v>
          </cell>
        </row>
        <row r="366">
          <cell r="A366" t="str">
            <v>464-7 VTM</v>
          </cell>
        </row>
        <row r="367">
          <cell r="A367" t="str">
            <v>465-5 VTM</v>
          </cell>
        </row>
        <row r="368">
          <cell r="A368" t="str">
            <v>466-3 VTM</v>
          </cell>
        </row>
        <row r="369">
          <cell r="A369" t="str">
            <v>467-1 VTM</v>
          </cell>
        </row>
        <row r="370">
          <cell r="A370" t="str">
            <v>468-0 VTM</v>
          </cell>
        </row>
        <row r="371">
          <cell r="A371" t="str">
            <v>469-8 VTM</v>
          </cell>
        </row>
        <row r="372">
          <cell r="A372" t="str">
            <v>470-1 VTM</v>
          </cell>
        </row>
        <row r="373">
          <cell r="A373" t="str">
            <v>471-0 VTM</v>
          </cell>
        </row>
        <row r="374">
          <cell r="A374" t="str">
            <v>472-8 VTM</v>
          </cell>
        </row>
        <row r="375">
          <cell r="A375" t="str">
            <v>4732-0 EQP</v>
          </cell>
        </row>
        <row r="376">
          <cell r="A376" t="str">
            <v>4733-9 EQP</v>
          </cell>
        </row>
        <row r="377">
          <cell r="A377" t="str">
            <v>4734-7 EQP</v>
          </cell>
        </row>
        <row r="378">
          <cell r="A378" t="str">
            <v>4735-5 EQP</v>
          </cell>
        </row>
        <row r="379">
          <cell r="A379" t="str">
            <v>473-6 VTM</v>
          </cell>
        </row>
        <row r="380">
          <cell r="A380" t="str">
            <v>4736-3 EQP</v>
          </cell>
        </row>
        <row r="381">
          <cell r="A381" t="str">
            <v>474-4 VTM</v>
          </cell>
        </row>
        <row r="382">
          <cell r="A382" t="str">
            <v>475-2 VTM</v>
          </cell>
        </row>
        <row r="383">
          <cell r="A383" t="str">
            <v>476-0 VTM</v>
          </cell>
        </row>
        <row r="384">
          <cell r="A384" t="str">
            <v>477-9 VTM</v>
          </cell>
        </row>
        <row r="385">
          <cell r="A385" t="str">
            <v>478-4 VTL</v>
          </cell>
        </row>
        <row r="386">
          <cell r="A386" t="str">
            <v>478-7 VTM</v>
          </cell>
        </row>
        <row r="387">
          <cell r="A387" t="str">
            <v>479-2 VTL</v>
          </cell>
        </row>
        <row r="388">
          <cell r="A388" t="str">
            <v>479-5 VTM</v>
          </cell>
        </row>
        <row r="389">
          <cell r="A389" t="str">
            <v>4801-7 EQP</v>
          </cell>
        </row>
        <row r="390">
          <cell r="A390" t="str">
            <v>4802-5 EQP</v>
          </cell>
        </row>
        <row r="391">
          <cell r="A391" t="str">
            <v>480-9 VTM</v>
          </cell>
        </row>
        <row r="392">
          <cell r="A392" t="str">
            <v>481-7 VTM</v>
          </cell>
        </row>
        <row r="393">
          <cell r="A393" t="str">
            <v>483-3 VTM</v>
          </cell>
        </row>
        <row r="394">
          <cell r="A394" t="str">
            <v>484-1 VTM</v>
          </cell>
        </row>
        <row r="395">
          <cell r="A395" t="str">
            <v>484-7 MOC</v>
          </cell>
        </row>
        <row r="396">
          <cell r="A396" t="str">
            <v>485-0 VTM</v>
          </cell>
        </row>
        <row r="397">
          <cell r="A397" t="str">
            <v>4898-0 EQP</v>
          </cell>
        </row>
        <row r="398">
          <cell r="A398" t="str">
            <v>490-1 MOC</v>
          </cell>
        </row>
        <row r="399">
          <cell r="A399" t="str">
            <v>492-0 VTL</v>
          </cell>
        </row>
        <row r="400">
          <cell r="A400" t="str">
            <v>493-8 VTL</v>
          </cell>
        </row>
        <row r="401">
          <cell r="A401" t="str">
            <v>494-6 VTL</v>
          </cell>
        </row>
        <row r="402">
          <cell r="A402" t="str">
            <v>500-2 MOC</v>
          </cell>
        </row>
        <row r="403">
          <cell r="A403" t="str">
            <v>500-4 VTL</v>
          </cell>
        </row>
        <row r="404">
          <cell r="A404" t="str">
            <v>501-0 MOC</v>
          </cell>
        </row>
        <row r="405">
          <cell r="A405" t="str">
            <v>501-2 VTL</v>
          </cell>
        </row>
        <row r="406">
          <cell r="A406" t="str">
            <v>503-7 MOC</v>
          </cell>
        </row>
        <row r="407">
          <cell r="A407" t="str">
            <v>504-5 MOC</v>
          </cell>
        </row>
        <row r="408">
          <cell r="A408" t="str">
            <v>505-3 MOC</v>
          </cell>
        </row>
        <row r="409">
          <cell r="A409" t="str">
            <v>506-1 MOC</v>
          </cell>
        </row>
        <row r="410">
          <cell r="A410" t="str">
            <v>507-0 MOC</v>
          </cell>
        </row>
        <row r="411">
          <cell r="A411" t="str">
            <v>508-0 VTL</v>
          </cell>
        </row>
        <row r="412">
          <cell r="A412" t="str">
            <v>508-8 MOC</v>
          </cell>
        </row>
        <row r="413">
          <cell r="A413" t="str">
            <v>509-6 MOC</v>
          </cell>
        </row>
        <row r="414">
          <cell r="A414" t="str">
            <v>510-0 MOC</v>
          </cell>
        </row>
        <row r="415">
          <cell r="A415" t="str">
            <v>510-7 VTP</v>
          </cell>
        </row>
        <row r="416">
          <cell r="A416" t="str">
            <v>511-8 MOC</v>
          </cell>
        </row>
        <row r="417">
          <cell r="A417" t="str">
            <v>512-4 MTR</v>
          </cell>
        </row>
        <row r="418">
          <cell r="A418" t="str">
            <v>512-6 MOC</v>
          </cell>
        </row>
        <row r="419">
          <cell r="A419" t="str">
            <v>512-8 VTL</v>
          </cell>
        </row>
        <row r="420">
          <cell r="A420" t="str">
            <v>513-4 MOC</v>
          </cell>
        </row>
        <row r="421">
          <cell r="A421" t="str">
            <v>513-6 VTL</v>
          </cell>
        </row>
        <row r="422">
          <cell r="A422" t="str">
            <v>514-2 MOC</v>
          </cell>
        </row>
        <row r="423">
          <cell r="A423" t="str">
            <v>515-0 MOC</v>
          </cell>
        </row>
        <row r="424">
          <cell r="A424" t="str">
            <v>516-9 MOC</v>
          </cell>
        </row>
        <row r="425">
          <cell r="A425" t="str">
            <v>517-7 MOC</v>
          </cell>
        </row>
        <row r="426">
          <cell r="A426" t="str">
            <v>518-5 MOC</v>
          </cell>
        </row>
        <row r="427">
          <cell r="A427" t="str">
            <v>518-7 VTL</v>
          </cell>
        </row>
        <row r="428">
          <cell r="A428" t="str">
            <v>519-3 MOC</v>
          </cell>
        </row>
        <row r="429">
          <cell r="A429" t="str">
            <v>520-9 VTL</v>
          </cell>
        </row>
        <row r="430">
          <cell r="A430" t="str">
            <v>525-5 VTP</v>
          </cell>
        </row>
        <row r="431">
          <cell r="A431" t="str">
            <v>526-3 VTP</v>
          </cell>
        </row>
        <row r="432">
          <cell r="A432" t="str">
            <v>527-1 VTP</v>
          </cell>
        </row>
        <row r="433">
          <cell r="A433" t="str">
            <v>539-0 VTL</v>
          </cell>
        </row>
        <row r="434">
          <cell r="A434" t="str">
            <v>547-0 VTL</v>
          </cell>
        </row>
        <row r="435">
          <cell r="A435" t="str">
            <v>548-9 VTL</v>
          </cell>
        </row>
        <row r="436">
          <cell r="A436" t="str">
            <v>549-7 VTL</v>
          </cell>
        </row>
        <row r="437">
          <cell r="A437" t="str">
            <v>552-7 VTL</v>
          </cell>
        </row>
        <row r="438">
          <cell r="A438" t="str">
            <v>553-5 VTL</v>
          </cell>
        </row>
        <row r="439">
          <cell r="A439" t="str">
            <v>554-3 VTL</v>
          </cell>
        </row>
        <row r="440">
          <cell r="A440" t="str">
            <v>555-1 VTL</v>
          </cell>
        </row>
        <row r="441">
          <cell r="A441" t="str">
            <v>556-0 VTL</v>
          </cell>
        </row>
        <row r="442">
          <cell r="A442" t="str">
            <v>557-3 VTP</v>
          </cell>
        </row>
        <row r="443">
          <cell r="A443" t="str">
            <v>557-8 VTL</v>
          </cell>
        </row>
        <row r="444">
          <cell r="A444" t="str">
            <v>558-1 VTP</v>
          </cell>
        </row>
        <row r="445">
          <cell r="A445" t="str">
            <v>558-6 VTL</v>
          </cell>
        </row>
        <row r="446">
          <cell r="A446" t="str">
            <v>560-8 VTL</v>
          </cell>
        </row>
        <row r="447">
          <cell r="A447" t="str">
            <v>562-4 VTL</v>
          </cell>
        </row>
        <row r="448">
          <cell r="A448" t="str">
            <v>56-3 MMO</v>
          </cell>
        </row>
        <row r="449">
          <cell r="A449" t="str">
            <v>563-2 VTL</v>
          </cell>
        </row>
        <row r="450">
          <cell r="A450" t="str">
            <v>56-4 MTR</v>
          </cell>
        </row>
        <row r="451">
          <cell r="A451" t="str">
            <v>568-3 VTL</v>
          </cell>
        </row>
        <row r="452">
          <cell r="A452" t="str">
            <v>569-1 VTL</v>
          </cell>
        </row>
        <row r="453">
          <cell r="A453" t="str">
            <v>57-1 MMO</v>
          </cell>
        </row>
        <row r="454">
          <cell r="A454" t="str">
            <v>574-8 VTL</v>
          </cell>
        </row>
        <row r="455">
          <cell r="A455" t="str">
            <v>578-0 VTL</v>
          </cell>
        </row>
        <row r="456">
          <cell r="A456" t="str">
            <v>579-9 VTL</v>
          </cell>
        </row>
        <row r="457">
          <cell r="A457" t="str">
            <v>58-0 MMO</v>
          </cell>
        </row>
        <row r="458">
          <cell r="A458" t="str">
            <v>580-2 VTL</v>
          </cell>
        </row>
        <row r="459">
          <cell r="A459" t="str">
            <v>581-0 VTL</v>
          </cell>
        </row>
        <row r="460">
          <cell r="A460" t="str">
            <v>582-9 VTL</v>
          </cell>
        </row>
        <row r="461">
          <cell r="A461" t="str">
            <v>583-7 VTL</v>
          </cell>
        </row>
        <row r="462">
          <cell r="A462" t="str">
            <v>584-5 VTL</v>
          </cell>
        </row>
        <row r="463">
          <cell r="A463" t="str">
            <v>585-3 VTL</v>
          </cell>
        </row>
        <row r="464">
          <cell r="A464" t="str">
            <v>586-1 VTL</v>
          </cell>
        </row>
        <row r="465">
          <cell r="A465" t="str">
            <v>587-0 VTL</v>
          </cell>
        </row>
        <row r="466">
          <cell r="A466" t="str">
            <v>592-6 VTL</v>
          </cell>
        </row>
        <row r="467">
          <cell r="A467" t="str">
            <v>594-2 VTL</v>
          </cell>
        </row>
        <row r="468">
          <cell r="A468" t="str">
            <v>595-0 VTL</v>
          </cell>
        </row>
        <row r="469">
          <cell r="A469" t="str">
            <v>597-7 VTL</v>
          </cell>
        </row>
        <row r="470">
          <cell r="A470" t="str">
            <v>59-8 MMO</v>
          </cell>
        </row>
        <row r="471">
          <cell r="A471" t="str">
            <v>598-5 VTL</v>
          </cell>
        </row>
        <row r="472">
          <cell r="A472" t="str">
            <v>59-9 MTR</v>
          </cell>
        </row>
        <row r="473">
          <cell r="A473" t="str">
            <v>60-1 MMO</v>
          </cell>
        </row>
        <row r="474">
          <cell r="A474" t="str">
            <v>601-9 VTL</v>
          </cell>
        </row>
        <row r="475">
          <cell r="A475" t="str">
            <v>603-5 VTL</v>
          </cell>
        </row>
        <row r="476">
          <cell r="A476" t="str">
            <v>604-3 VTL</v>
          </cell>
        </row>
        <row r="477">
          <cell r="A477" t="str">
            <v>605-1 VTL</v>
          </cell>
        </row>
        <row r="478">
          <cell r="A478" t="str">
            <v>606-0 VTL</v>
          </cell>
        </row>
        <row r="479">
          <cell r="A479" t="str">
            <v>607-8 VTL</v>
          </cell>
        </row>
        <row r="480">
          <cell r="A480" t="str">
            <v>608-6 VTL</v>
          </cell>
        </row>
        <row r="481">
          <cell r="A481" t="str">
            <v>609-4 VTL</v>
          </cell>
        </row>
        <row r="482">
          <cell r="A482" t="str">
            <v>61-0 MTR</v>
          </cell>
        </row>
        <row r="483">
          <cell r="A483" t="str">
            <v>610-8 VTL</v>
          </cell>
        </row>
        <row r="484">
          <cell r="A484" t="str">
            <v>611-6 VTL</v>
          </cell>
        </row>
        <row r="485">
          <cell r="A485" t="str">
            <v>613-2 VTL</v>
          </cell>
        </row>
        <row r="486">
          <cell r="A486" t="str">
            <v>614-0 VTL</v>
          </cell>
        </row>
        <row r="487">
          <cell r="A487" t="str">
            <v>615-9 VTL</v>
          </cell>
        </row>
        <row r="488">
          <cell r="A488" t="str">
            <v>616-7 VTL</v>
          </cell>
        </row>
        <row r="489">
          <cell r="A489" t="str">
            <v>618-3 VTL</v>
          </cell>
        </row>
        <row r="490">
          <cell r="A490" t="str">
            <v>619-1 VTL</v>
          </cell>
        </row>
        <row r="491">
          <cell r="A491" t="str">
            <v>620-5 VTL</v>
          </cell>
        </row>
        <row r="492">
          <cell r="A492" t="str">
            <v>624-8 VTL</v>
          </cell>
        </row>
        <row r="493">
          <cell r="A493" t="str">
            <v>625-6 VTL</v>
          </cell>
        </row>
        <row r="494">
          <cell r="A494" t="str">
            <v>626-4 VTL</v>
          </cell>
        </row>
        <row r="495">
          <cell r="A495" t="str">
            <v>627-2 VTL</v>
          </cell>
        </row>
        <row r="496">
          <cell r="A496" t="str">
            <v>62-8 MMO</v>
          </cell>
        </row>
        <row r="497">
          <cell r="A497" t="str">
            <v>628-0 VTL</v>
          </cell>
        </row>
        <row r="498">
          <cell r="A498" t="str">
            <v>630-2 VTL</v>
          </cell>
        </row>
        <row r="499">
          <cell r="A499" t="str">
            <v>631-0 VTL</v>
          </cell>
        </row>
        <row r="500">
          <cell r="A500" t="str">
            <v>632-9 VTL</v>
          </cell>
        </row>
        <row r="501">
          <cell r="A501" t="str">
            <v>633-7 VTL</v>
          </cell>
        </row>
        <row r="502">
          <cell r="A502" t="str">
            <v>634-5 VTL</v>
          </cell>
        </row>
        <row r="503">
          <cell r="A503" t="str">
            <v>635-3 VTL</v>
          </cell>
        </row>
        <row r="504">
          <cell r="A504" t="str">
            <v>636-1 VTL</v>
          </cell>
        </row>
        <row r="505">
          <cell r="A505" t="str">
            <v>63-7 MTR</v>
          </cell>
        </row>
        <row r="506">
          <cell r="A506" t="str">
            <v>639-6 VTL</v>
          </cell>
        </row>
        <row r="507">
          <cell r="A507" t="str">
            <v>641-8 VTL</v>
          </cell>
        </row>
        <row r="508">
          <cell r="A508" t="str">
            <v>642-6 VTL</v>
          </cell>
        </row>
        <row r="509">
          <cell r="A509" t="str">
            <v>643-0 MTR</v>
          </cell>
        </row>
        <row r="510">
          <cell r="A510" t="str">
            <v>643-4 VTL</v>
          </cell>
        </row>
        <row r="511">
          <cell r="A511" t="str">
            <v>644-2 VTL</v>
          </cell>
        </row>
        <row r="512">
          <cell r="A512" t="str">
            <v>650-7 VTL</v>
          </cell>
        </row>
        <row r="513">
          <cell r="A513" t="str">
            <v>651-5 VTL</v>
          </cell>
        </row>
        <row r="514">
          <cell r="A514" t="str">
            <v>5134-4 EQP</v>
          </cell>
        </row>
        <row r="515">
          <cell r="A515" t="str">
            <v>65-2 MMO</v>
          </cell>
        </row>
        <row r="516">
          <cell r="A516" t="str">
            <v>652-0 MTR</v>
          </cell>
        </row>
        <row r="517">
          <cell r="A517" t="str">
            <v>652-3 VTL</v>
          </cell>
        </row>
        <row r="518">
          <cell r="A518" t="str">
            <v>65-3 MTR</v>
          </cell>
        </row>
        <row r="519">
          <cell r="A519" t="str">
            <v>653-1 VTL</v>
          </cell>
        </row>
        <row r="520">
          <cell r="A520" t="str">
            <v>654-0 VTL</v>
          </cell>
        </row>
        <row r="521">
          <cell r="A521" t="str">
            <v>655-8 VTL</v>
          </cell>
        </row>
        <row r="522">
          <cell r="A522" t="str">
            <v>656-6 VTL</v>
          </cell>
        </row>
        <row r="523">
          <cell r="A523" t="str">
            <v>657-0 MTR</v>
          </cell>
        </row>
        <row r="524">
          <cell r="A524" t="str">
            <v>657-4 VTL</v>
          </cell>
        </row>
        <row r="525">
          <cell r="A525" t="str">
            <v>658-2 VTL</v>
          </cell>
        </row>
        <row r="526">
          <cell r="A526" t="str">
            <v>659-0 VTL</v>
          </cell>
        </row>
        <row r="527">
          <cell r="A527" t="str">
            <v>660-4 VTL</v>
          </cell>
        </row>
        <row r="528">
          <cell r="A528" t="str">
            <v>66-1 MTR</v>
          </cell>
        </row>
        <row r="529">
          <cell r="A529" t="str">
            <v>661-2 VTL</v>
          </cell>
        </row>
        <row r="530">
          <cell r="A530" t="str">
            <v>661-9 MTR</v>
          </cell>
        </row>
        <row r="531">
          <cell r="A531" t="str">
            <v>662-0 VTL</v>
          </cell>
        </row>
        <row r="532">
          <cell r="A532" t="str">
            <v>663-9 VTL</v>
          </cell>
        </row>
        <row r="533">
          <cell r="A533" t="str">
            <v>664-7 VTL</v>
          </cell>
        </row>
        <row r="534">
          <cell r="A534" t="str">
            <v>665-5 VTL</v>
          </cell>
        </row>
        <row r="535">
          <cell r="A535" t="str">
            <v>666-3 VTL</v>
          </cell>
        </row>
        <row r="536">
          <cell r="A536" t="str">
            <v>667-1 VTL</v>
          </cell>
        </row>
        <row r="537">
          <cell r="A537" t="str">
            <v>668-0 VTL</v>
          </cell>
        </row>
        <row r="538">
          <cell r="A538" t="str">
            <v>669-8 VTL</v>
          </cell>
        </row>
        <row r="539">
          <cell r="A539" t="str">
            <v>67-0 MTR</v>
          </cell>
        </row>
        <row r="540">
          <cell r="A540" t="str">
            <v>670-1 VTL</v>
          </cell>
        </row>
        <row r="541">
          <cell r="A541" t="str">
            <v>671-0 VTL</v>
          </cell>
        </row>
        <row r="542">
          <cell r="A542" t="str">
            <v>672-8 VTL</v>
          </cell>
        </row>
        <row r="543">
          <cell r="A543" t="str">
            <v>673-6 VTL</v>
          </cell>
        </row>
        <row r="544">
          <cell r="A544" t="str">
            <v>674-4 VTL</v>
          </cell>
        </row>
        <row r="545">
          <cell r="A545" t="str">
            <v>675-2 VTL</v>
          </cell>
        </row>
        <row r="546">
          <cell r="A546" t="str">
            <v>676-0 VTL</v>
          </cell>
        </row>
        <row r="547">
          <cell r="A547" t="str">
            <v>677-5 MTR</v>
          </cell>
        </row>
        <row r="548">
          <cell r="A548" t="str">
            <v>677-9 VTL</v>
          </cell>
        </row>
        <row r="549">
          <cell r="A549" t="str">
            <v>678-7 VTL</v>
          </cell>
        </row>
        <row r="550">
          <cell r="A550" t="str">
            <v>679-5 VTL</v>
          </cell>
        </row>
        <row r="551">
          <cell r="A551" t="str">
            <v>680-5 MTR</v>
          </cell>
        </row>
        <row r="552">
          <cell r="A552" t="str">
            <v>680-9 VTL</v>
          </cell>
        </row>
        <row r="553">
          <cell r="A553" t="str">
            <v>681-3 MTR</v>
          </cell>
        </row>
        <row r="554">
          <cell r="A554" t="str">
            <v>681-7 VTL</v>
          </cell>
        </row>
        <row r="555">
          <cell r="A555" t="str">
            <v>682-5 VTL</v>
          </cell>
        </row>
        <row r="556">
          <cell r="A556" t="str">
            <v>683-0 MTR</v>
          </cell>
        </row>
        <row r="557">
          <cell r="A557" t="str">
            <v>683-3 VTL</v>
          </cell>
        </row>
        <row r="558">
          <cell r="A558" t="str">
            <v>684-1 VTL</v>
          </cell>
        </row>
        <row r="559">
          <cell r="A559" t="str">
            <v>685-0 VTL</v>
          </cell>
        </row>
        <row r="560">
          <cell r="A560" t="str">
            <v>686-8 VTL</v>
          </cell>
        </row>
        <row r="561">
          <cell r="A561" t="str">
            <v>687-6 VTL</v>
          </cell>
        </row>
        <row r="562">
          <cell r="A562" t="str">
            <v>688-4 VTL</v>
          </cell>
        </row>
        <row r="563">
          <cell r="A563" t="str">
            <v>689-2 VTL</v>
          </cell>
        </row>
        <row r="564">
          <cell r="A564" t="str">
            <v>689-9 MTR</v>
          </cell>
        </row>
        <row r="565">
          <cell r="A565" t="str">
            <v>690-6 VTL</v>
          </cell>
        </row>
        <row r="566">
          <cell r="A566" t="str">
            <v>691-4 VTL</v>
          </cell>
        </row>
        <row r="567">
          <cell r="A567" t="str">
            <v>692-2 VTL</v>
          </cell>
        </row>
        <row r="568">
          <cell r="A568" t="str">
            <v>693-0 VTL</v>
          </cell>
        </row>
        <row r="569">
          <cell r="A569" t="str">
            <v>693-7 MTR</v>
          </cell>
        </row>
        <row r="570">
          <cell r="A570" t="str">
            <v>694-9 VTL</v>
          </cell>
        </row>
        <row r="571">
          <cell r="A571" t="str">
            <v>69-5 MMO</v>
          </cell>
        </row>
        <row r="572">
          <cell r="A572" t="str">
            <v>695-7 VTL</v>
          </cell>
        </row>
        <row r="573">
          <cell r="A573" t="str">
            <v>696-5 VTL</v>
          </cell>
        </row>
        <row r="574">
          <cell r="A574" t="str">
            <v>697-3 VTL</v>
          </cell>
        </row>
        <row r="575">
          <cell r="A575" t="str">
            <v>698-1 VTL</v>
          </cell>
        </row>
        <row r="576">
          <cell r="A576" t="str">
            <v>699-0 VTL</v>
          </cell>
        </row>
        <row r="577">
          <cell r="A577" t="str">
            <v>70-0 MTR</v>
          </cell>
        </row>
        <row r="578">
          <cell r="A578" t="str">
            <v>701-5 VTL</v>
          </cell>
        </row>
        <row r="579">
          <cell r="A579" t="str">
            <v>702-0 MTR</v>
          </cell>
        </row>
        <row r="580">
          <cell r="A580" t="str">
            <v>702-3 VTL</v>
          </cell>
        </row>
        <row r="581">
          <cell r="A581" t="str">
            <v>703-1 VTL</v>
          </cell>
        </row>
        <row r="582">
          <cell r="A582" t="str">
            <v>704-0 VTL</v>
          </cell>
        </row>
        <row r="583">
          <cell r="A583" t="str">
            <v>704-6 MTR</v>
          </cell>
        </row>
        <row r="584">
          <cell r="A584" t="str">
            <v>705-8 VTL</v>
          </cell>
        </row>
        <row r="585">
          <cell r="A585" t="str">
            <v>706-6 VTL</v>
          </cell>
        </row>
        <row r="586">
          <cell r="A586" t="str">
            <v>707-4 VTL</v>
          </cell>
        </row>
        <row r="587">
          <cell r="A587" t="str">
            <v>708-2 VTL</v>
          </cell>
        </row>
        <row r="588">
          <cell r="A588" t="str">
            <v>709-0 VTL</v>
          </cell>
        </row>
        <row r="589">
          <cell r="A589" t="str">
            <v>710-4 VTL</v>
          </cell>
        </row>
        <row r="590">
          <cell r="A590" t="str">
            <v>711-2 VTL</v>
          </cell>
        </row>
        <row r="591">
          <cell r="A591" t="str">
            <v>712-0 VTL</v>
          </cell>
        </row>
        <row r="592">
          <cell r="A592" t="str">
            <v>713-9 VTL</v>
          </cell>
        </row>
        <row r="593">
          <cell r="A593" t="str">
            <v>716-3 VTL</v>
          </cell>
        </row>
        <row r="594">
          <cell r="A594" t="str">
            <v>71-7 MMO</v>
          </cell>
        </row>
        <row r="595">
          <cell r="A595" t="str">
            <v>717-1 VTL</v>
          </cell>
        </row>
        <row r="596">
          <cell r="A596" t="str">
            <v>718-0 VTL</v>
          </cell>
        </row>
        <row r="597">
          <cell r="A597" t="str">
            <v>719-8 VTL</v>
          </cell>
        </row>
        <row r="598">
          <cell r="A598" t="str">
            <v>720-1 VTL</v>
          </cell>
        </row>
        <row r="599">
          <cell r="A599" t="str">
            <v>720-1VTL</v>
          </cell>
        </row>
        <row r="600">
          <cell r="A600" t="str">
            <v>721-0 VTL</v>
          </cell>
        </row>
        <row r="601">
          <cell r="A601" t="str">
            <v>722-8 VTL</v>
          </cell>
        </row>
        <row r="602">
          <cell r="A602" t="str">
            <v>723-6 VTL</v>
          </cell>
        </row>
        <row r="603">
          <cell r="A603" t="str">
            <v>724-4 VTL</v>
          </cell>
        </row>
        <row r="604">
          <cell r="A604" t="str">
            <v>725-2 VTL</v>
          </cell>
        </row>
        <row r="605">
          <cell r="A605" t="str">
            <v>726-0 VTL</v>
          </cell>
        </row>
        <row r="606">
          <cell r="A606" t="str">
            <v>727-9 VTL</v>
          </cell>
        </row>
        <row r="607">
          <cell r="A607" t="str">
            <v>728-7 VTL</v>
          </cell>
        </row>
        <row r="608">
          <cell r="A608" t="str">
            <v>729-1 MTR</v>
          </cell>
        </row>
        <row r="609">
          <cell r="A609" t="str">
            <v>729-5 VTL</v>
          </cell>
        </row>
        <row r="610">
          <cell r="A610" t="str">
            <v>731-3 MTR</v>
          </cell>
        </row>
        <row r="611">
          <cell r="A611" t="str">
            <v>733-3 VTL</v>
          </cell>
        </row>
        <row r="612">
          <cell r="A612" t="str">
            <v>734-1 VTL</v>
          </cell>
        </row>
        <row r="613">
          <cell r="A613" t="str">
            <v>735-0 VTL</v>
          </cell>
        </row>
        <row r="614">
          <cell r="A614" t="str">
            <v>736-8 VTL</v>
          </cell>
        </row>
        <row r="615">
          <cell r="A615" t="str">
            <v>737-6 VTL</v>
          </cell>
        </row>
        <row r="616">
          <cell r="A616" t="str">
            <v>739-9 MTR</v>
          </cell>
        </row>
        <row r="617">
          <cell r="A617" t="str">
            <v>741-0 MTR</v>
          </cell>
        </row>
        <row r="618">
          <cell r="A618" t="str">
            <v>742-9 MTR</v>
          </cell>
        </row>
        <row r="619">
          <cell r="A619" t="str">
            <v>749-6 MTR</v>
          </cell>
        </row>
        <row r="620">
          <cell r="A620" t="str">
            <v>7-6 MTR</v>
          </cell>
        </row>
        <row r="621">
          <cell r="A621" t="str">
            <v>765-8 MTR</v>
          </cell>
        </row>
        <row r="622">
          <cell r="A622" t="str">
            <v>780-1 MTR</v>
          </cell>
        </row>
        <row r="623">
          <cell r="A623" t="str">
            <v>78-4 MMO</v>
          </cell>
        </row>
        <row r="624">
          <cell r="A624" t="str">
            <v>79-2 MMO</v>
          </cell>
        </row>
        <row r="625">
          <cell r="A625" t="str">
            <v>80-6 MMO</v>
          </cell>
        </row>
        <row r="626">
          <cell r="A626" t="str">
            <v>81-4 MMO</v>
          </cell>
        </row>
        <row r="627">
          <cell r="A627" t="str">
            <v>827-1 MTR</v>
          </cell>
        </row>
        <row r="628">
          <cell r="A628" t="str">
            <v>835-2 MTR</v>
          </cell>
        </row>
        <row r="629">
          <cell r="A629" t="str">
            <v>847-6 MTR</v>
          </cell>
        </row>
        <row r="630">
          <cell r="A630" t="str">
            <v>848-4 MTR</v>
          </cell>
        </row>
        <row r="631">
          <cell r="A631" t="str">
            <v>84-9 MMO</v>
          </cell>
        </row>
        <row r="632">
          <cell r="A632" t="str">
            <v>860-3 MTR</v>
          </cell>
        </row>
        <row r="633">
          <cell r="A633" t="str">
            <v>866-2 MTR</v>
          </cell>
        </row>
        <row r="634">
          <cell r="A634" t="str">
            <v>867-0 MTR</v>
          </cell>
        </row>
        <row r="635">
          <cell r="A635" t="str">
            <v>873-5 MTR</v>
          </cell>
        </row>
        <row r="636">
          <cell r="A636" t="str">
            <v>874-3 MTR</v>
          </cell>
        </row>
        <row r="637">
          <cell r="A637" t="str">
            <v>875-1 MTR</v>
          </cell>
        </row>
        <row r="638">
          <cell r="A638" t="str">
            <v>880-8 MTR</v>
          </cell>
        </row>
        <row r="639">
          <cell r="A639" t="str">
            <v>88-1 MMO</v>
          </cell>
        </row>
        <row r="640">
          <cell r="A640" t="str">
            <v>885-9 MTR</v>
          </cell>
        </row>
        <row r="641">
          <cell r="A641" t="str">
            <v>886-7 MTR</v>
          </cell>
        </row>
        <row r="642">
          <cell r="A642" t="str">
            <v>887-5 MTR</v>
          </cell>
        </row>
        <row r="643">
          <cell r="A643" t="str">
            <v>889-1 MTR</v>
          </cell>
        </row>
        <row r="644">
          <cell r="A644" t="str">
            <v>89-0 MMO</v>
          </cell>
        </row>
        <row r="645">
          <cell r="A645" t="str">
            <v>919-7 MTR</v>
          </cell>
        </row>
        <row r="646">
          <cell r="A646" t="str">
            <v>9-2 MTR</v>
          </cell>
        </row>
        <row r="647">
          <cell r="A647" t="str">
            <v>93-8 MMO</v>
          </cell>
        </row>
        <row r="648">
          <cell r="A648" t="str">
            <v>96-2 MMO</v>
          </cell>
        </row>
        <row r="649">
          <cell r="A649" t="str">
            <v>965-0 MTR</v>
          </cell>
        </row>
        <row r="650">
          <cell r="A650" t="str">
            <v>966-9 MTR</v>
          </cell>
        </row>
        <row r="651">
          <cell r="A651" t="str">
            <v>969-3 MTR</v>
          </cell>
        </row>
        <row r="652">
          <cell r="A652" t="str">
            <v>97-0 MMO</v>
          </cell>
        </row>
        <row r="653">
          <cell r="A653" t="str">
            <v>987-1 MTR</v>
          </cell>
        </row>
        <row r="654">
          <cell r="A654" t="str">
            <v>990-1 MTR</v>
          </cell>
        </row>
        <row r="655">
          <cell r="A655" t="str">
            <v>991-0 MTR</v>
          </cell>
        </row>
        <row r="656">
          <cell r="A656" t="str">
            <v>99-7 MMO</v>
          </cell>
        </row>
        <row r="657">
          <cell r="A657" t="str">
            <v>99-8 MTR</v>
          </cell>
        </row>
        <row r="658">
          <cell r="A658" t="str">
            <v>3653-1 EQP</v>
          </cell>
        </row>
        <row r="659">
          <cell r="A659" t="str">
            <v>4763-0 EQP</v>
          </cell>
        </row>
        <row r="660">
          <cell r="A660" t="str">
            <v>3519-5 EQP</v>
          </cell>
        </row>
        <row r="661">
          <cell r="A661" t="str">
            <v>1133-4 EQP</v>
          </cell>
        </row>
        <row r="662">
          <cell r="A662" t="str">
            <v>1175-0 EQP</v>
          </cell>
        </row>
        <row r="663">
          <cell r="A663" t="str">
            <v>1389-2 EQP</v>
          </cell>
        </row>
        <row r="664">
          <cell r="A664" t="str">
            <v>3706-6 EQP</v>
          </cell>
        </row>
        <row r="665">
          <cell r="A665" t="str">
            <v>3707-4 EQP</v>
          </cell>
        </row>
        <row r="666">
          <cell r="A666" t="str">
            <v>1151-2 EQP</v>
          </cell>
        </row>
        <row r="667">
          <cell r="A667" t="str">
            <v>1387-6 EQP</v>
          </cell>
        </row>
        <row r="668">
          <cell r="A668" t="str">
            <v>4802-5 EQP</v>
          </cell>
        </row>
        <row r="669">
          <cell r="A669" t="str">
            <v>4801-7 EQP</v>
          </cell>
        </row>
        <row r="670">
          <cell r="A670" t="str">
            <v>730-9 VTL</v>
          </cell>
        </row>
        <row r="671">
          <cell r="A671" t="str">
            <v>751-1 VTL</v>
          </cell>
        </row>
        <row r="672">
          <cell r="A672" t="str">
            <v>4339-0 EQP</v>
          </cell>
        </row>
        <row r="673">
          <cell r="A673" t="str">
            <v>1396-5 EQP</v>
          </cell>
        </row>
        <row r="674">
          <cell r="A674" t="str">
            <v>1139-0 EQP</v>
          </cell>
        </row>
        <row r="675">
          <cell r="A675" t="str">
            <v>DIVERSOS OBRA</v>
          </cell>
        </row>
        <row r="676">
          <cell r="A676" t="str">
            <v>DIVERSOS</v>
          </cell>
        </row>
        <row r="677">
          <cell r="A677" t="str">
            <v>833-3 EQP</v>
          </cell>
        </row>
        <row r="678">
          <cell r="A678" t="str">
            <v>157-6 EQP</v>
          </cell>
        </row>
        <row r="679">
          <cell r="A679" t="str">
            <v>297-3 MMO</v>
          </cell>
        </row>
        <row r="680">
          <cell r="A680" t="str">
            <v>MVM-4241</v>
          </cell>
        </row>
        <row r="681">
          <cell r="A681" t="str">
            <v>JJD-5287</v>
          </cell>
        </row>
        <row r="682">
          <cell r="A682" t="str">
            <v>HOQ-4450</v>
          </cell>
        </row>
        <row r="683">
          <cell r="A683" t="str">
            <v>OFICINA</v>
          </cell>
        </row>
        <row r="684">
          <cell r="A684" t="str">
            <v>1139-0 EQP</v>
          </cell>
        </row>
        <row r="685">
          <cell r="A685" t="str">
            <v>MWB-6596</v>
          </cell>
        </row>
        <row r="686">
          <cell r="A686" t="str">
            <v>OFICINA DIESEL</v>
          </cell>
        </row>
        <row r="687">
          <cell r="A687" t="str">
            <v>NGJ-2030</v>
          </cell>
        </row>
        <row r="688">
          <cell r="A688" t="str">
            <v>KDS-8281</v>
          </cell>
        </row>
        <row r="689">
          <cell r="A689" t="str">
            <v>MWA-3837</v>
          </cell>
        </row>
        <row r="690">
          <cell r="A690" t="str">
            <v>MVT-9053</v>
          </cell>
        </row>
        <row r="691">
          <cell r="A691" t="str">
            <v>MVV-2366</v>
          </cell>
        </row>
        <row r="692">
          <cell r="A692" t="str">
            <v>839-7 MTR</v>
          </cell>
        </row>
        <row r="693">
          <cell r="A693" t="str">
            <v>MWA-3837ALC</v>
          </cell>
        </row>
        <row r="694">
          <cell r="A694" t="str">
            <v>JCV-1845</v>
          </cell>
        </row>
        <row r="695">
          <cell r="A695" t="str">
            <v>BOL-0080</v>
          </cell>
        </row>
        <row r="696">
          <cell r="A696" t="str">
            <v>KCK-5404</v>
          </cell>
        </row>
        <row r="697">
          <cell r="A697" t="str">
            <v>JEV-1845</v>
          </cell>
        </row>
        <row r="698">
          <cell r="A698" t="str">
            <v>NFG-2256</v>
          </cell>
        </row>
        <row r="699">
          <cell r="A699" t="str">
            <v>KBX-8593</v>
          </cell>
        </row>
        <row r="700">
          <cell r="A700" t="str">
            <v>OBRA-628 PALMAS-TO</v>
          </cell>
        </row>
        <row r="701">
          <cell r="A701" t="str">
            <v>MVP-7539</v>
          </cell>
        </row>
        <row r="702">
          <cell r="A702" t="str">
            <v>667-0 MTR</v>
          </cell>
        </row>
        <row r="703">
          <cell r="A703" t="str">
            <v>FISCALIZAÇÃO-ALC</v>
          </cell>
        </row>
        <row r="704">
          <cell r="A704" t="str">
            <v>FISCALIZAÇÃO-DIES</v>
          </cell>
        </row>
        <row r="705">
          <cell r="A705" t="str">
            <v>FISCALIZAÇÃO-GAS</v>
          </cell>
        </row>
        <row r="706">
          <cell r="A706" t="str">
            <v>FUNCIONÁRIO-ALC</v>
          </cell>
        </row>
        <row r="707">
          <cell r="A707" t="str">
            <v>FUNCIONÁRIO-DIES</v>
          </cell>
        </row>
        <row r="708">
          <cell r="A708" t="str">
            <v>FUNCIONÁRIO-GAS</v>
          </cell>
        </row>
        <row r="709">
          <cell r="A709" t="str">
            <v>SUBEMPREITEIRO-ALC</v>
          </cell>
        </row>
        <row r="710">
          <cell r="A710" t="str">
            <v>SUBEMPREITEIRO-DIES</v>
          </cell>
        </row>
        <row r="711">
          <cell r="A711" t="str">
            <v>SUBEMPREITEIRO-GAS</v>
          </cell>
        </row>
        <row r="712">
          <cell r="A712" t="str">
            <v>TERCEIROS-ALC</v>
          </cell>
        </row>
        <row r="713">
          <cell r="A713" t="str">
            <v>TERCEIROS-DIES</v>
          </cell>
        </row>
        <row r="714">
          <cell r="A714" t="str">
            <v>TERCEIROS-GAS</v>
          </cell>
        </row>
        <row r="715">
          <cell r="A715" t="str">
            <v>TQ001</v>
          </cell>
        </row>
        <row r="716">
          <cell r="A716" t="str">
            <v>TQ002</v>
          </cell>
        </row>
        <row r="717">
          <cell r="A717" t="str">
            <v>TQ003</v>
          </cell>
        </row>
      </sheetData>
      <sheetData sheetId="10"/>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PRIM."/>
      <sheetName val="PROD.REBRIT."/>
      <sheetName val="SAÍDA MASSA"/>
      <sheetName val="SAÍDA BRITADOS"/>
      <sheetName val="RESUMO INDUSTRIAL"/>
      <sheetName val="Posição Física "/>
      <sheetName val="Eficiência"/>
      <sheetName val="SAÍDA MASSA -BR 476"/>
      <sheetName val="SAÍDA BRITADOS -  BR-476"/>
      <sheetName val="PROD_PRIM_"/>
      <sheetName val="PROD_REBRIT_"/>
      <sheetName val="Custo do CM-30"/>
      <sheetName val="Planejamento"/>
      <sheetName val="Vínculos (Não Mexer)"/>
      <sheetName val="Vínculos"/>
      <sheetName val="SAÍDA_BRITADOS"/>
      <sheetName val="SAÍDA_MASSA"/>
      <sheetName val="PROD_PRIM_1"/>
      <sheetName val="RESUMO_INDUSTRIAL"/>
      <sheetName val="PROD_REBRIT_1"/>
      <sheetName val="Posição_Física_"/>
      <sheetName val="SAÍDA_MASSA_-BR_476"/>
      <sheetName val="SAÍDA_BRITADOS_-__BR-476"/>
      <sheetName val="Custo_do_CM-30"/>
      <sheetName val="Vínculos_(Não_Mexer)"/>
      <sheetName val="PROD_PRIM_2"/>
      <sheetName val="PROD_REBRIT_2"/>
      <sheetName val="SAÍDA_MASSA1"/>
      <sheetName val="SAÍDA_BRITADOS1"/>
      <sheetName val="RESUMO_INDUSTRIAL1"/>
      <sheetName val="Posição_Física_1"/>
      <sheetName val="SAÍDA_MASSA_-BR_4761"/>
      <sheetName val="SAÍDA_BRITADOS_-__BR-4761"/>
      <sheetName val="Custo_do_CM-301"/>
      <sheetName val="Vínculos_(Não_Mexer)1"/>
    </sheetNames>
    <sheetDataSet>
      <sheetData sheetId="0" refreshError="1">
        <row r="1">
          <cell r="A1" t="str">
            <v>CONSTRUTORA CATARINENSE DE RODOVIAS  LTDA</v>
          </cell>
        </row>
        <row r="8">
          <cell r="A8">
            <v>1</v>
          </cell>
          <cell r="B8">
            <v>774.19354838709683</v>
          </cell>
          <cell r="C8">
            <v>774.19354838709683</v>
          </cell>
          <cell r="D8">
            <v>59</v>
          </cell>
          <cell r="E8">
            <v>12.5</v>
          </cell>
          <cell r="F8">
            <v>0.5</v>
          </cell>
          <cell r="G8">
            <v>160</v>
          </cell>
          <cell r="H8">
            <v>160</v>
          </cell>
          <cell r="I8">
            <v>0</v>
          </cell>
          <cell r="J8">
            <v>0</v>
          </cell>
        </row>
        <row r="9">
          <cell r="A9">
            <v>2</v>
          </cell>
          <cell r="B9">
            <v>774.19354838709683</v>
          </cell>
          <cell r="C9">
            <v>1548.3870967741937</v>
          </cell>
          <cell r="D9">
            <v>65</v>
          </cell>
          <cell r="E9">
            <v>12</v>
          </cell>
          <cell r="F9">
            <v>1</v>
          </cell>
          <cell r="G9">
            <v>200</v>
          </cell>
          <cell r="H9">
            <v>360</v>
          </cell>
          <cell r="I9">
            <v>1300</v>
          </cell>
          <cell r="J9">
            <v>1300</v>
          </cell>
        </row>
        <row r="10">
          <cell r="A10">
            <v>3</v>
          </cell>
          <cell r="B10">
            <v>774.19354838709683</v>
          </cell>
          <cell r="C10">
            <v>2322.5806451612907</v>
          </cell>
          <cell r="D10">
            <v>50</v>
          </cell>
          <cell r="E10">
            <v>8.34</v>
          </cell>
          <cell r="F10">
            <v>2.66</v>
          </cell>
          <cell r="G10">
            <v>1020</v>
          </cell>
          <cell r="H10">
            <v>360</v>
          </cell>
          <cell r="I10">
            <v>1000</v>
          </cell>
          <cell r="J10">
            <v>2300</v>
          </cell>
        </row>
        <row r="11">
          <cell r="A11">
            <v>4</v>
          </cell>
          <cell r="B11">
            <v>774.19354838709683</v>
          </cell>
          <cell r="C11">
            <v>3096.7741935483873</v>
          </cell>
          <cell r="D11">
            <v>58</v>
          </cell>
          <cell r="E11">
            <v>11.5</v>
          </cell>
          <cell r="F11">
            <v>1.5</v>
          </cell>
          <cell r="G11">
            <v>160</v>
          </cell>
          <cell r="H11">
            <v>520</v>
          </cell>
          <cell r="I11">
            <v>1160</v>
          </cell>
          <cell r="J11">
            <v>3460</v>
          </cell>
        </row>
        <row r="12">
          <cell r="A12">
            <v>5</v>
          </cell>
          <cell r="B12">
            <v>774.19354838709683</v>
          </cell>
          <cell r="C12">
            <v>3870.9677419354839</v>
          </cell>
          <cell r="D12">
            <v>44</v>
          </cell>
          <cell r="E12">
            <v>10</v>
          </cell>
          <cell r="F12">
            <v>1</v>
          </cell>
          <cell r="G12">
            <v>880</v>
          </cell>
          <cell r="H12">
            <v>520</v>
          </cell>
          <cell r="I12">
            <v>880</v>
          </cell>
          <cell r="J12">
            <v>4340</v>
          </cell>
        </row>
        <row r="13">
          <cell r="A13">
            <v>6</v>
          </cell>
          <cell r="B13">
            <v>774.19354838709683</v>
          </cell>
          <cell r="C13">
            <v>4645.1612903225805</v>
          </cell>
          <cell r="D13">
            <v>49</v>
          </cell>
          <cell r="E13">
            <v>9.5</v>
          </cell>
          <cell r="F13">
            <v>1.5</v>
          </cell>
          <cell r="G13">
            <v>60</v>
          </cell>
          <cell r="H13">
            <v>580</v>
          </cell>
          <cell r="I13">
            <v>980</v>
          </cell>
          <cell r="J13">
            <v>5320</v>
          </cell>
        </row>
        <row r="14">
          <cell r="A14">
            <v>7</v>
          </cell>
          <cell r="B14">
            <v>774.19354838709683</v>
          </cell>
          <cell r="C14">
            <v>5419.3548387096771</v>
          </cell>
          <cell r="D14">
            <v>56</v>
          </cell>
          <cell r="E14">
            <v>12.5</v>
          </cell>
          <cell r="F14">
            <v>0.5</v>
          </cell>
          <cell r="G14">
            <v>760</v>
          </cell>
          <cell r="H14">
            <v>580</v>
          </cell>
          <cell r="I14">
            <v>1120</v>
          </cell>
          <cell r="J14">
            <v>6440</v>
          </cell>
        </row>
        <row r="15">
          <cell r="A15">
            <v>8</v>
          </cell>
          <cell r="B15">
            <v>774.19354838709683</v>
          </cell>
          <cell r="C15">
            <v>6193.5483870967737</v>
          </cell>
          <cell r="D15">
            <v>27</v>
          </cell>
          <cell r="E15">
            <v>6</v>
          </cell>
          <cell r="F15">
            <v>5</v>
          </cell>
          <cell r="G15">
            <v>940</v>
          </cell>
          <cell r="H15">
            <v>580</v>
          </cell>
          <cell r="I15">
            <v>540</v>
          </cell>
          <cell r="J15">
            <v>6980</v>
          </cell>
        </row>
        <row r="16">
          <cell r="A16">
            <v>9</v>
          </cell>
          <cell r="B16">
            <v>774.19354838709683</v>
          </cell>
          <cell r="C16">
            <v>6967.7419354838703</v>
          </cell>
          <cell r="D16">
            <v>59</v>
          </cell>
          <cell r="E16">
            <v>12.67</v>
          </cell>
          <cell r="F16">
            <v>0.33</v>
          </cell>
          <cell r="G16">
            <v>860</v>
          </cell>
          <cell r="H16">
            <v>580</v>
          </cell>
          <cell r="I16">
            <v>1180</v>
          </cell>
          <cell r="J16">
            <v>8160</v>
          </cell>
        </row>
        <row r="17">
          <cell r="A17">
            <v>10</v>
          </cell>
          <cell r="B17">
            <v>774.19354838709683</v>
          </cell>
          <cell r="C17">
            <v>7741.9354838709669</v>
          </cell>
          <cell r="D17">
            <v>60</v>
          </cell>
          <cell r="E17">
            <v>12.5</v>
          </cell>
          <cell r="F17">
            <v>0.5</v>
          </cell>
          <cell r="G17">
            <v>500</v>
          </cell>
          <cell r="H17">
            <v>580</v>
          </cell>
          <cell r="I17">
            <v>1200</v>
          </cell>
          <cell r="J17">
            <v>9360</v>
          </cell>
        </row>
        <row r="18">
          <cell r="A18">
            <v>11</v>
          </cell>
          <cell r="B18">
            <v>774.19354838709683</v>
          </cell>
          <cell r="C18">
            <v>8516.1290322580644</v>
          </cell>
          <cell r="D18">
            <v>63</v>
          </cell>
          <cell r="E18">
            <v>12.33</v>
          </cell>
          <cell r="F18">
            <v>0.67</v>
          </cell>
          <cell r="G18">
            <v>200</v>
          </cell>
          <cell r="H18">
            <v>780</v>
          </cell>
          <cell r="I18">
            <v>1260</v>
          </cell>
          <cell r="J18">
            <v>10620</v>
          </cell>
        </row>
        <row r="19">
          <cell r="A19">
            <v>12</v>
          </cell>
          <cell r="B19">
            <v>774.19354838709683</v>
          </cell>
          <cell r="C19">
            <v>9290.322580645161</v>
          </cell>
          <cell r="D19">
            <v>46</v>
          </cell>
          <cell r="E19">
            <v>10</v>
          </cell>
          <cell r="F19">
            <v>0.5</v>
          </cell>
          <cell r="G19">
            <v>200</v>
          </cell>
          <cell r="H19">
            <v>980</v>
          </cell>
          <cell r="I19">
            <v>920</v>
          </cell>
          <cell r="J19">
            <v>11540</v>
          </cell>
        </row>
        <row r="20">
          <cell r="A20">
            <v>13</v>
          </cell>
          <cell r="B20">
            <v>774.19354838709683</v>
          </cell>
          <cell r="C20">
            <v>10064.516129032258</v>
          </cell>
          <cell r="D20">
            <v>55</v>
          </cell>
          <cell r="E20">
            <v>11.5</v>
          </cell>
          <cell r="F20">
            <v>1.5</v>
          </cell>
          <cell r="G20">
            <v>160</v>
          </cell>
          <cell r="H20">
            <v>1140</v>
          </cell>
          <cell r="I20">
            <v>1100</v>
          </cell>
          <cell r="J20">
            <v>12640</v>
          </cell>
        </row>
        <row r="21">
          <cell r="A21">
            <v>14</v>
          </cell>
          <cell r="B21">
            <v>774.19354838709683</v>
          </cell>
          <cell r="C21">
            <v>10838.709677419354</v>
          </cell>
          <cell r="D21">
            <v>47</v>
          </cell>
          <cell r="E21">
            <v>10</v>
          </cell>
          <cell r="F21">
            <v>3</v>
          </cell>
          <cell r="G21">
            <v>160</v>
          </cell>
          <cell r="H21">
            <v>1300</v>
          </cell>
          <cell r="I21">
            <v>940</v>
          </cell>
          <cell r="J21">
            <v>13580</v>
          </cell>
        </row>
        <row r="22">
          <cell r="A22">
            <v>15</v>
          </cell>
          <cell r="B22">
            <v>774.19354838709683</v>
          </cell>
          <cell r="C22">
            <v>11612.903225806451</v>
          </cell>
          <cell r="D22">
            <v>47</v>
          </cell>
          <cell r="E22">
            <v>10.5</v>
          </cell>
          <cell r="F22">
            <v>0.5</v>
          </cell>
          <cell r="G22">
            <v>140</v>
          </cell>
          <cell r="H22">
            <v>1440</v>
          </cell>
          <cell r="I22">
            <v>940</v>
          </cell>
          <cell r="J22">
            <v>14520</v>
          </cell>
        </row>
        <row r="23">
          <cell r="A23">
            <v>16</v>
          </cell>
          <cell r="B23">
            <v>774.19354838709683</v>
          </cell>
          <cell r="C23">
            <v>12387.096774193547</v>
          </cell>
          <cell r="D23">
            <v>43</v>
          </cell>
          <cell r="E23">
            <v>8.17</v>
          </cell>
          <cell r="F23">
            <v>4.83</v>
          </cell>
          <cell r="G23">
            <v>800</v>
          </cell>
          <cell r="H23">
            <v>1440</v>
          </cell>
          <cell r="I23">
            <v>860</v>
          </cell>
          <cell r="J23">
            <v>15380</v>
          </cell>
        </row>
        <row r="24">
          <cell r="A24">
            <v>17</v>
          </cell>
          <cell r="B24">
            <v>774.19354838709683</v>
          </cell>
          <cell r="C24">
            <v>13161.290322580644</v>
          </cell>
          <cell r="D24">
            <v>58</v>
          </cell>
          <cell r="E24">
            <v>12.5</v>
          </cell>
          <cell r="F24">
            <v>0.5</v>
          </cell>
          <cell r="G24">
            <v>0</v>
          </cell>
          <cell r="H24">
            <v>1440</v>
          </cell>
          <cell r="I24">
            <v>1160</v>
          </cell>
          <cell r="J24">
            <v>16540</v>
          </cell>
        </row>
        <row r="25">
          <cell r="A25">
            <v>18</v>
          </cell>
          <cell r="B25">
            <v>774.19354838709683</v>
          </cell>
          <cell r="C25">
            <v>13935.483870967741</v>
          </cell>
          <cell r="D25">
            <v>52</v>
          </cell>
          <cell r="E25">
            <v>12.17</v>
          </cell>
          <cell r="F25">
            <v>0.83</v>
          </cell>
          <cell r="G25">
            <v>40</v>
          </cell>
          <cell r="H25">
            <v>1480</v>
          </cell>
          <cell r="I25">
            <v>1040</v>
          </cell>
          <cell r="J25">
            <v>17580</v>
          </cell>
        </row>
        <row r="26">
          <cell r="A26">
            <v>19</v>
          </cell>
          <cell r="B26">
            <v>774.19354838709683</v>
          </cell>
          <cell r="C26">
            <v>14709.677419354837</v>
          </cell>
          <cell r="D26">
            <v>9</v>
          </cell>
          <cell r="E26">
            <v>2.67</v>
          </cell>
          <cell r="F26">
            <v>8.33</v>
          </cell>
          <cell r="G26">
            <v>160</v>
          </cell>
          <cell r="H26">
            <v>1640</v>
          </cell>
          <cell r="I26">
            <v>180</v>
          </cell>
          <cell r="J26">
            <v>17760</v>
          </cell>
        </row>
        <row r="27">
          <cell r="A27">
            <v>20</v>
          </cell>
          <cell r="B27">
            <v>774.19354838709683</v>
          </cell>
          <cell r="C27">
            <v>15483.870967741934</v>
          </cell>
          <cell r="D27">
            <v>58</v>
          </cell>
          <cell r="E27">
            <v>12.5</v>
          </cell>
          <cell r="F27">
            <v>0.5</v>
          </cell>
          <cell r="G27">
            <v>280</v>
          </cell>
          <cell r="H27">
            <v>1920</v>
          </cell>
          <cell r="I27">
            <v>1160</v>
          </cell>
          <cell r="J27">
            <v>18920</v>
          </cell>
        </row>
        <row r="28">
          <cell r="A28">
            <v>21</v>
          </cell>
          <cell r="B28">
            <v>774.19354838709683</v>
          </cell>
          <cell r="C28">
            <v>16258.06451612903</v>
          </cell>
          <cell r="D28">
            <v>60</v>
          </cell>
          <cell r="E28">
            <v>13</v>
          </cell>
          <cell r="F28">
            <v>2</v>
          </cell>
          <cell r="G28">
            <v>160</v>
          </cell>
          <cell r="H28">
            <v>2080</v>
          </cell>
          <cell r="I28">
            <v>1200</v>
          </cell>
          <cell r="J28">
            <v>20120</v>
          </cell>
        </row>
        <row r="29">
          <cell r="A29">
            <v>22</v>
          </cell>
          <cell r="B29">
            <v>774.19354838709683</v>
          </cell>
          <cell r="C29">
            <v>17032.258064516129</v>
          </cell>
          <cell r="D29">
            <v>60</v>
          </cell>
          <cell r="E29">
            <v>13</v>
          </cell>
          <cell r="F29">
            <v>2.33</v>
          </cell>
          <cell r="G29">
            <v>260</v>
          </cell>
          <cell r="H29">
            <v>2340</v>
          </cell>
          <cell r="I29">
            <v>1200</v>
          </cell>
          <cell r="J29">
            <v>21320</v>
          </cell>
        </row>
        <row r="30">
          <cell r="A30">
            <v>23</v>
          </cell>
          <cell r="B30">
            <v>774.19354838709683</v>
          </cell>
          <cell r="C30">
            <v>17806.451612903227</v>
          </cell>
          <cell r="D30">
            <v>58</v>
          </cell>
          <cell r="E30">
            <v>12.33</v>
          </cell>
          <cell r="F30">
            <v>0.67</v>
          </cell>
          <cell r="G30">
            <v>160</v>
          </cell>
          <cell r="H30">
            <v>2500</v>
          </cell>
          <cell r="I30">
            <v>1160</v>
          </cell>
          <cell r="J30">
            <v>22480</v>
          </cell>
        </row>
        <row r="31">
          <cell r="A31">
            <v>24</v>
          </cell>
          <cell r="B31">
            <v>774.19354838709683</v>
          </cell>
          <cell r="C31">
            <v>18580.645161290326</v>
          </cell>
          <cell r="D31">
            <v>56</v>
          </cell>
          <cell r="E31">
            <v>13</v>
          </cell>
          <cell r="F31">
            <v>0.5</v>
          </cell>
          <cell r="G31">
            <v>40</v>
          </cell>
          <cell r="H31">
            <v>2540</v>
          </cell>
          <cell r="I31">
            <v>1120</v>
          </cell>
          <cell r="J31">
            <v>23600</v>
          </cell>
        </row>
        <row r="32">
          <cell r="A32">
            <v>25</v>
          </cell>
          <cell r="B32">
            <v>774.19354838709683</v>
          </cell>
          <cell r="C32">
            <v>19354.838709677424</v>
          </cell>
          <cell r="D32">
            <v>42</v>
          </cell>
          <cell r="E32">
            <v>12.33</v>
          </cell>
          <cell r="F32">
            <v>0.67</v>
          </cell>
          <cell r="G32">
            <v>860</v>
          </cell>
          <cell r="H32">
            <v>2540</v>
          </cell>
          <cell r="I32">
            <v>840</v>
          </cell>
          <cell r="J32">
            <v>24440</v>
          </cell>
        </row>
        <row r="33">
          <cell r="A33">
            <v>26</v>
          </cell>
          <cell r="B33">
            <v>774.19354838709683</v>
          </cell>
          <cell r="C33">
            <v>20129.032258064522</v>
          </cell>
          <cell r="D33">
            <v>39</v>
          </cell>
          <cell r="E33">
            <v>10</v>
          </cell>
          <cell r="F33">
            <v>0.5</v>
          </cell>
          <cell r="G33">
            <v>1180</v>
          </cell>
          <cell r="H33">
            <v>2540</v>
          </cell>
          <cell r="I33">
            <v>780</v>
          </cell>
          <cell r="J33">
            <v>25220</v>
          </cell>
        </row>
        <row r="34">
          <cell r="A34">
            <v>27</v>
          </cell>
          <cell r="B34">
            <v>774.19354838709683</v>
          </cell>
          <cell r="C34">
            <v>20903.225806451621</v>
          </cell>
          <cell r="D34">
            <v>48</v>
          </cell>
          <cell r="E34">
            <v>13</v>
          </cell>
          <cell r="F34">
            <v>12.83</v>
          </cell>
          <cell r="G34">
            <v>0</v>
          </cell>
          <cell r="H34">
            <v>2540</v>
          </cell>
          <cell r="I34">
            <v>960</v>
          </cell>
          <cell r="J34">
            <v>26180</v>
          </cell>
        </row>
        <row r="35">
          <cell r="A35">
            <v>28</v>
          </cell>
          <cell r="B35">
            <v>774.19354838709683</v>
          </cell>
          <cell r="C35">
            <v>21677.419354838719</v>
          </cell>
          <cell r="D35">
            <v>57</v>
          </cell>
          <cell r="E35">
            <v>13</v>
          </cell>
          <cell r="F35">
            <v>1</v>
          </cell>
          <cell r="G35">
            <v>920</v>
          </cell>
          <cell r="H35">
            <v>2540</v>
          </cell>
          <cell r="I35">
            <v>1140</v>
          </cell>
          <cell r="J35">
            <v>27320</v>
          </cell>
        </row>
        <row r="36">
          <cell r="A36">
            <v>29</v>
          </cell>
          <cell r="B36">
            <v>774.19354838709683</v>
          </cell>
          <cell r="C36">
            <v>22451.612903225818</v>
          </cell>
          <cell r="D36">
            <v>43</v>
          </cell>
          <cell r="E36">
            <v>9.75</v>
          </cell>
          <cell r="F36">
            <v>3.25</v>
          </cell>
          <cell r="G36">
            <v>920</v>
          </cell>
          <cell r="H36">
            <v>2540</v>
          </cell>
          <cell r="I36">
            <v>860</v>
          </cell>
          <cell r="J36">
            <v>28180</v>
          </cell>
        </row>
        <row r="37">
          <cell r="A37">
            <v>30</v>
          </cell>
          <cell r="B37">
            <v>774.19354838709683</v>
          </cell>
          <cell r="C37">
            <v>23225.806451612916</v>
          </cell>
          <cell r="D37">
            <v>57</v>
          </cell>
          <cell r="E37">
            <v>13</v>
          </cell>
          <cell r="F37">
            <v>2.77</v>
          </cell>
          <cell r="G37">
            <v>900</v>
          </cell>
          <cell r="H37">
            <v>2540</v>
          </cell>
          <cell r="I37">
            <v>1140</v>
          </cell>
          <cell r="J37">
            <v>29320</v>
          </cell>
        </row>
        <row r="38">
          <cell r="A38">
            <v>31</v>
          </cell>
          <cell r="B38">
            <v>774.19354838709683</v>
          </cell>
          <cell r="C38">
            <v>24000.000000000015</v>
          </cell>
          <cell r="D38">
            <v>62</v>
          </cell>
          <cell r="E38">
            <v>12.5</v>
          </cell>
          <cell r="F38">
            <v>0.5</v>
          </cell>
          <cell r="G38">
            <v>100</v>
          </cell>
          <cell r="H38">
            <v>2640</v>
          </cell>
          <cell r="I38">
            <v>1240</v>
          </cell>
          <cell r="J38">
            <v>30560</v>
          </cell>
        </row>
      </sheetData>
      <sheetData sheetId="1" refreshError="1"/>
      <sheetData sheetId="2" refreshError="1"/>
      <sheetData sheetId="3" refreshError="1"/>
      <sheetData sheetId="4" refreshError="1"/>
      <sheetData sheetId="5">
        <row r="8">
          <cell r="A8">
            <v>1</v>
          </cell>
        </row>
      </sheetData>
      <sheetData sheetId="6">
        <row r="8">
          <cell r="A8">
            <v>1</v>
          </cell>
        </row>
      </sheetData>
      <sheetData sheetId="7">
        <row r="7">
          <cell r="A7">
            <v>1</v>
          </cell>
        </row>
      </sheetData>
      <sheetData sheetId="8">
        <row r="7">
          <cell r="A7">
            <v>1</v>
          </cell>
        </row>
      </sheetData>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_Resumo"/>
      <sheetName val="Planilha_preços"/>
      <sheetName val="Composições_Principais"/>
      <sheetName val="Mobilização"/>
      <sheetName val="Instalação Canteiro"/>
      <sheetName val="Custo Transp Mat Betum"/>
      <sheetName val="Composições_Auxiliares"/>
      <sheetName val="Rec e Estoc Mat Betum"/>
      <sheetName val="Item 15.10 Incid Serviços"/>
      <sheetName val="Mao de Obra"/>
      <sheetName val="Cronograma "/>
      <sheetName val="Cronograma"/>
      <sheetName val="LDI"/>
      <sheetName val="Area Cant&amp;Acamp"/>
      <sheetName val="Instal Cant&amp;Acamp"/>
      <sheetName val="Mob &amp; Desmob"/>
      <sheetName val="Quadro Resumo DMT"/>
      <sheetName val="Quadro Consumo Mat"/>
      <sheetName val="Cron Perman Equiptos"/>
      <sheetName val="Planilha_preços (Dr Turola)"/>
      <sheetName val="Referencia"/>
      <sheetName val="Planilha Edital"/>
      <sheetName val="Equipamentos"/>
      <sheetName val="Materiais"/>
      <sheetName val="Transporte"/>
      <sheetName val="Dados-serviços"/>
      <sheetName val="POR EXTEN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AG5">
            <v>1</v>
          </cell>
          <cell r="AH5" t="str">
            <v>Um</v>
          </cell>
        </row>
        <row r="6">
          <cell r="AG6">
            <v>2</v>
          </cell>
          <cell r="AH6" t="str">
            <v>Dois</v>
          </cell>
        </row>
        <row r="7">
          <cell r="AG7">
            <v>3</v>
          </cell>
          <cell r="AH7" t="str">
            <v>Tres</v>
          </cell>
        </row>
        <row r="8">
          <cell r="AG8">
            <v>4</v>
          </cell>
          <cell r="AH8" t="str">
            <v>Quatro</v>
          </cell>
        </row>
        <row r="9">
          <cell r="AG9">
            <v>5</v>
          </cell>
          <cell r="AH9" t="str">
            <v>Cinco</v>
          </cell>
        </row>
        <row r="10">
          <cell r="AG10">
            <v>6</v>
          </cell>
          <cell r="AH10" t="str">
            <v>Seis</v>
          </cell>
        </row>
        <row r="11">
          <cell r="AG11">
            <v>7</v>
          </cell>
          <cell r="AH11" t="str">
            <v>Sete</v>
          </cell>
        </row>
        <row r="12">
          <cell r="AG12">
            <v>8</v>
          </cell>
          <cell r="AH12" t="str">
            <v>Oito</v>
          </cell>
        </row>
        <row r="13">
          <cell r="AG13">
            <v>9</v>
          </cell>
          <cell r="AH13" t="str">
            <v>Nove</v>
          </cell>
        </row>
        <row r="14">
          <cell r="AG14">
            <v>10</v>
          </cell>
          <cell r="AH14" t="str">
            <v>Dez</v>
          </cell>
        </row>
        <row r="15">
          <cell r="AG15">
            <v>11</v>
          </cell>
          <cell r="AH15" t="str">
            <v>Onze</v>
          </cell>
        </row>
        <row r="16">
          <cell r="AG16">
            <v>12</v>
          </cell>
          <cell r="AH16" t="str">
            <v>Doze</v>
          </cell>
        </row>
        <row r="17">
          <cell r="AG17">
            <v>13</v>
          </cell>
          <cell r="AH17" t="str">
            <v>Treze</v>
          </cell>
        </row>
        <row r="18">
          <cell r="AG18">
            <v>14</v>
          </cell>
          <cell r="AH18" t="str">
            <v>Quatorze</v>
          </cell>
        </row>
        <row r="19">
          <cell r="AG19">
            <v>15</v>
          </cell>
          <cell r="AH19" t="str">
            <v>Quinze</v>
          </cell>
        </row>
        <row r="20">
          <cell r="AG20">
            <v>16</v>
          </cell>
          <cell r="AH20" t="str">
            <v>Dezesseis</v>
          </cell>
        </row>
        <row r="21">
          <cell r="AG21">
            <v>17</v>
          </cell>
          <cell r="AH21" t="str">
            <v>Dezessete</v>
          </cell>
        </row>
        <row r="22">
          <cell r="AG22">
            <v>18</v>
          </cell>
          <cell r="AH22" t="str">
            <v>Dezoito</v>
          </cell>
        </row>
        <row r="23">
          <cell r="AG23">
            <v>19</v>
          </cell>
          <cell r="AH23" t="str">
            <v>Dezenove</v>
          </cell>
        </row>
        <row r="24">
          <cell r="AG24">
            <v>20</v>
          </cell>
          <cell r="AH24" t="str">
            <v>Vinte</v>
          </cell>
        </row>
        <row r="25">
          <cell r="AG25">
            <v>30</v>
          </cell>
          <cell r="AH25" t="str">
            <v>Trinta</v>
          </cell>
        </row>
        <row r="26">
          <cell r="AG26">
            <v>40</v>
          </cell>
          <cell r="AH26" t="str">
            <v>Quarenta</v>
          </cell>
        </row>
        <row r="27">
          <cell r="AG27">
            <v>50</v>
          </cell>
          <cell r="AH27" t="str">
            <v>Cinquenta</v>
          </cell>
        </row>
        <row r="28">
          <cell r="AG28">
            <v>60</v>
          </cell>
          <cell r="AH28" t="str">
            <v>Sessenta</v>
          </cell>
        </row>
        <row r="29">
          <cell r="AG29">
            <v>70</v>
          </cell>
          <cell r="AH29" t="str">
            <v>Setenta</v>
          </cell>
        </row>
        <row r="30">
          <cell r="AG30">
            <v>80</v>
          </cell>
          <cell r="AH30" t="str">
            <v>Oitenta</v>
          </cell>
        </row>
        <row r="31">
          <cell r="AG31">
            <v>90</v>
          </cell>
          <cell r="AH31" t="str">
            <v>Noventa</v>
          </cell>
        </row>
        <row r="32">
          <cell r="AG32">
            <v>100</v>
          </cell>
          <cell r="AH32" t="str">
            <v>Cem</v>
          </cell>
        </row>
        <row r="33">
          <cell r="AG33">
            <v>200</v>
          </cell>
          <cell r="AH33" t="str">
            <v>Duzentos</v>
          </cell>
        </row>
        <row r="34">
          <cell r="AG34">
            <v>300</v>
          </cell>
          <cell r="AH34" t="str">
            <v>Trezentos</v>
          </cell>
        </row>
        <row r="35">
          <cell r="AG35">
            <v>400</v>
          </cell>
          <cell r="AH35" t="str">
            <v>Quatrocentos</v>
          </cell>
        </row>
        <row r="36">
          <cell r="AG36">
            <v>500</v>
          </cell>
          <cell r="AH36" t="str">
            <v>Quinhentos</v>
          </cell>
        </row>
        <row r="37">
          <cell r="AG37">
            <v>600</v>
          </cell>
          <cell r="AH37" t="str">
            <v>Seiscentos</v>
          </cell>
        </row>
        <row r="38">
          <cell r="AG38">
            <v>700</v>
          </cell>
          <cell r="AH38" t="str">
            <v>Setecentos</v>
          </cell>
        </row>
        <row r="39">
          <cell r="AG39">
            <v>800</v>
          </cell>
          <cell r="AH39" t="str">
            <v>Oitocentos</v>
          </cell>
        </row>
        <row r="40">
          <cell r="AG40">
            <v>900</v>
          </cell>
          <cell r="AH40" t="str">
            <v>Novecentos</v>
          </cell>
        </row>
      </sheetData>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nso"/>
      <sheetName val="Capa"/>
      <sheetName val="Gráfico das Distâncias"/>
      <sheetName val="SICRO"/>
      <sheetName val="PATO 2"/>
      <sheetName val="TRANSPORTE 01"/>
      <sheetName val="TRANSPORTE 02"/>
      <sheetName val="TRANSPORTE 03"/>
      <sheetName val="PATO"/>
      <sheetName val="SICRO Jan 2016"/>
      <sheetName val="composição custo"/>
      <sheetName val="memorando"/>
      <sheetName val="transporte"/>
      <sheetName val="transporte Entrocamentos"/>
      <sheetName val="Quantidades"/>
      <sheetName val="Curva ABC "/>
      <sheetName val="abc ras"/>
      <sheetName val="Cronograma"/>
      <sheetName val="Cronograma (2)"/>
      <sheetName val="mobilização"/>
      <sheetName val="prancha"/>
      <sheetName val="CANTEIRO"/>
      <sheetName val="layout"/>
      <sheetName val="trans_betum_CGB"/>
      <sheetName val="ANP"/>
      <sheetName val="Micro"/>
      <sheetName val="MBUQ"/>
      <sheetName val="pint_lig"/>
      <sheetName val="imprimação"/>
      <sheetName val="Cadastro Pavimento Antigo"/>
      <sheetName val="Cadastro Drenagem Superficial"/>
      <sheetName val="Cadastro Entr Sucuri"/>
      <sheetName val="Cadastro Entr Guia"/>
      <sheetName val="Cadastro Entr Chapada"/>
      <sheetName val="unifilar de soluções"/>
      <sheetName val="Inventário"/>
      <sheetName val="Unifil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0">
          <cell r="M10" t="str">
            <v>JANEIRO 2016</v>
          </cell>
        </row>
      </sheetData>
      <sheetData sheetId="9">
        <row r="10">
          <cell r="A10" t="str">
            <v>1 A 00 001 05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APA"/>
      <sheetName val="PATO"/>
      <sheetName val="Micro"/>
      <sheetName val="SICRO"/>
      <sheetName val="CURVA ABC"/>
      <sheetName val="PLANILHA"/>
      <sheetName val="CROQUI"/>
      <sheetName val="LICITAÇÃO"/>
      <sheetName val="CRONOGRANA 1º ANO"/>
      <sheetName val="CRONOGRANA 2º ANO"/>
      <sheetName val="RESUMO TRANSPORTES"/>
      <sheetName val="TRANSPORTE"/>
      <sheetName val="900200"/>
      <sheetName val="900203"/>
      <sheetName val="900241"/>
      <sheetName val="GRÁFICO-2017"/>
      <sheetName val="GRÁFICO"/>
      <sheetName val="LAYOUT"/>
      <sheetName val="MOBILIZAÇÃO"/>
      <sheetName val="TARIFA"/>
      <sheetName val="BETUMINOSOS"/>
      <sheetName val="PREÇOS BETUMINOSOS"/>
      <sheetName val="ROÇADA"/>
      <sheetName val="VALA_CAIAÇÃO"/>
      <sheetName val="MF_SARJ_CAIAÇÃO"/>
      <sheetName val="DESCIDA_CAIAÇÃO"/>
    </sheetNames>
    <sheetDataSet>
      <sheetData sheetId="0">
        <row r="2">
          <cell r="C2" t="str">
            <v>BR-364/MT</v>
          </cell>
        </row>
        <row r="6">
          <cell r="C6" t="str">
            <v>364BMT0712 / 364BMT0745</v>
          </cell>
        </row>
        <row r="11">
          <cell r="C11" t="str">
            <v>SETEMBRO/2.017</v>
          </cell>
        </row>
      </sheetData>
      <sheetData sheetId="1"/>
      <sheetData sheetId="2">
        <row r="6">
          <cell r="A6" t="str">
            <v>MINISTÉRIO DOS TRANSPORTES</v>
          </cell>
        </row>
      </sheetData>
      <sheetData sheetId="3"/>
      <sheetData sheetId="4">
        <row r="1">
          <cell r="A1" t="str">
            <v>DNIT - Sistema de Custos Rodoviários</v>
          </cell>
        </row>
      </sheetData>
      <sheetData sheetId="5"/>
      <sheetData sheetId="6">
        <row r="48">
          <cell r="A48">
            <v>900197</v>
          </cell>
        </row>
      </sheetData>
      <sheetData sheetId="7"/>
      <sheetData sheetId="8"/>
      <sheetData sheetId="9"/>
      <sheetData sheetId="10"/>
      <sheetData sheetId="11"/>
      <sheetData sheetId="12"/>
      <sheetData sheetId="13">
        <row r="22">
          <cell r="BO22">
            <v>9136.16</v>
          </cell>
        </row>
      </sheetData>
      <sheetData sheetId="14">
        <row r="22">
          <cell r="BO22">
            <v>35473.800000000003</v>
          </cell>
        </row>
      </sheetData>
      <sheetData sheetId="15">
        <row r="22">
          <cell r="BO22">
            <v>2133.85</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penho"/>
      <sheetName val="OFÍCIO"/>
      <sheetName val="RESUMO"/>
      <sheetName val="Crono Físico-Financeiro "/>
      <sheetName val="cronfisico (2)"/>
      <sheetName val="Folha 1-3"/>
      <sheetName val="Folha 4.1"/>
      <sheetName val="Folha 5.1"/>
      <sheetName val="Folha 4"/>
      <sheetName val="Folha 5"/>
      <sheetName val="Folha 6"/>
      <sheetName val="Folha 7"/>
      <sheetName val="Planilha"/>
      <sheetName val="CronFIFI"/>
      <sheetName val="REAJU"/>
      <sheetName val="cronfisico"/>
      <sheetName val="RESUMO-DVOP MOD SEET"/>
      <sheetName val="RELATÓRIO"/>
      <sheetName val="Remoção"/>
      <sheetName val="RESUMO MED"/>
      <sheetName val="RESUMO-SINF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ficio"/>
      <sheetName val="Crono Físico-Financeiro "/>
      <sheetName val="Regula"/>
      <sheetName val="Sub-base"/>
      <sheetName val="Base"/>
      <sheetName val="Transporte"/>
    </sheetNames>
    <sheetDataSet>
      <sheetData sheetId="0" refreshError="1"/>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_ALTA"/>
      <sheetName val="Equipamento"/>
      <sheetName val="PLANILHA-ALTA"/>
      <sheetName val="CRON FI FI"/>
      <sheetName val="TX DE ENCARGOS"/>
      <sheetName val="BDI APRESENTAÇÃO"/>
      <sheetName val="BDI APRESENTAÇÃO (2)"/>
      <sheetName val="ID"/>
    </sheetNames>
    <sheetDataSet>
      <sheetData sheetId="0"/>
      <sheetData sheetId="1" refreshError="1"/>
      <sheetData sheetId="2"/>
      <sheetData sheetId="3" refreshError="1"/>
      <sheetData sheetId="4" refreshError="1"/>
      <sheetData sheetId="5" refreshError="1"/>
      <sheetData sheetId="6" refreshError="1"/>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efreshError="1">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PQ"/>
    </sheetNames>
    <definedNames>
      <definedName name="PassaExtenso"/>
    </definedNames>
    <sheetDataSet>
      <sheetData sheetId="0" refreshError="1"/>
      <sheetData sheetId="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MAPA"/>
      <sheetName val="Resumo de Medição"/>
      <sheetName val="Medição Consolidada"/>
      <sheetName val="PGQ _ Mapa de Chuva4"/>
      <sheetName val="200701 Canteiro"/>
      <sheetName val="Aluguéis"/>
      <sheetName val="222002 SOLO BRITA"/>
      <sheetName val="230000 IMPRIMAÇÃO"/>
      <sheetName val="240000 P. LIGAÇÃO"/>
      <sheetName val="254000 MBUQ"/>
      <sheetName val="810000 Tapa Buraco"/>
      <sheetName val="810005 Reparo Local"/>
      <sheetName val="810101 Rem. Man MBUQ"/>
      <sheetName val="810101 Rem. Man SoloBrita"/>
      <sheetName val="15039 Aq CAP"/>
      <sheetName val="60361 Aq CM30"/>
      <sheetName val="60362 Aq RR1c"/>
      <sheetName val="890000 Roçada Manual"/>
      <sheetName val="890001 Roçada Cap Colo"/>
      <sheetName val="890100 Roçada Mecan"/>
      <sheetName val="900197 Transp. Com. 10m³"/>
      <sheetName val="900200 Transp. Loc. Basc. 5m³"/>
      <sheetName val="900203 Transp. Mat. Remendos"/>
      <sheetName val="900290 Transp. Com. Carroc."/>
      <sheetName val="Boletim"/>
      <sheetName val="100000"/>
      <sheetName val="395000"/>
      <sheetName val="830001"/>
      <sheetName val="830102"/>
      <sheetName val="840200"/>
    </sheetNames>
    <sheetDataSet>
      <sheetData sheetId="0"/>
      <sheetData sheetId="1" refreshError="1"/>
      <sheetData sheetId="2">
        <row r="116">
          <cell r="B116">
            <v>561.1</v>
          </cell>
        </row>
        <row r="117">
          <cell r="B117">
            <v>2.4</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geral"/>
      <sheetName val="COMPOS1"/>
    </sheetNames>
    <sheetDataSet>
      <sheetData sheetId="0"/>
      <sheetData sheetId="1"/>
      <sheetData sheetId="2"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geral"/>
      <sheetName val="Plan2"/>
      <sheetName val="Plan3"/>
      <sheetName val="Plan4"/>
      <sheetName val="Plan5"/>
      <sheetName val="Plan6"/>
      <sheetName val="Plan7"/>
      <sheetName val="FRESAGEM (I)"/>
      <sheetName val="RECOMPOS. REV.CBUQ(XIV)"/>
      <sheetName val="SINAL HORIZ"/>
      <sheetName val="ESCAVAÇÃO(II)ok"/>
      <sheetName val="ESC MEC DE VALA(VI)"/>
      <sheetName val="CONCR CICL 01"/>
      <sheetName val="ARGAMASSA 02"/>
      <sheetName val="ENROC JOG 03"/>
      <sheetName val="ENROC ARRUM 04"/>
      <sheetName val="CONCR CIM (XII)"/>
      <sheetName val="FORMA (IV)"/>
      <sheetName val="LIMP PONTE"/>
      <sheetName val="LIMP DE VALA DE DRENAGEM 07"/>
      <sheetName val="LIMP DE DESCIDA D AGUA (V)"/>
      <sheetName val="GUARDA CORPO (III)"/>
      <sheetName val="RECOMP MAN ATERRO 09"/>
      <sheetName val="REMOÇÃO DE MAN DE BARREIRA 10"/>
      <sheetName val="RECOMP MEC ATERRO 11"/>
      <sheetName val="ROÇ MAN (IX)"/>
      <sheetName val="ROÇ COL (X)"/>
      <sheetName val="REGMECFAIXA(I)OK"/>
      <sheetName val="CAPINA(XI)"/>
      <sheetName val="CAIAÇÃO (VIII)"/>
      <sheetName val="LIMPPLACA(VI)"/>
      <sheetName val="RECOMPPLACA(VII)"/>
      <sheetName val="LIMP SARJ M FIO((IV)"/>
      <sheetName val="LIMP BUEIRO"/>
      <sheetName val="TAPA BURACO"/>
      <sheetName val="REMENDO PRO FRIO"/>
      <sheetName val="REMENDO PROF PIL"/>
      <sheetName val="CORR DEF MAN FRIO"/>
      <sheetName val="CORR DEF MBUQ(XIII)"/>
      <sheetName val="CHUVA"/>
    </sheetNames>
    <sheetDataSet>
      <sheetData sheetId="0">
        <row r="43">
          <cell r="C43">
            <v>2.327</v>
          </cell>
        </row>
      </sheetData>
      <sheetData sheetId="1">
        <row r="60">
          <cell r="U60">
            <v>77677.78300000001</v>
          </cell>
        </row>
        <row r="101">
          <cell r="U101">
            <v>77185.775999999998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sheetData sheetId="4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geral"/>
    </sheetNames>
    <sheetDataSet>
      <sheetData sheetId="0"/>
      <sheetData sheetId="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 val="Desmat 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ow r="66">
          <cell r="E66">
            <v>1.42</v>
          </cell>
        </row>
        <row r="67">
          <cell r="E67">
            <v>0.65100000000000002</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
      <sheetName val="C_U"/>
      <sheetName val="SERVIÇOS"/>
      <sheetName val="MARSHALL"/>
      <sheetName val="Pista"/>
      <sheetName val="REPAROS LOCAL."/>
      <sheetName val="Acostamento"/>
      <sheetName val="COMPOS1"/>
      <sheetName val="Plan1"/>
      <sheetName val="geral"/>
      <sheetName val="Compactação  manual"/>
      <sheetName val="Reaterro e compactação"/>
      <sheetName val="Escavação mecanica e reaterro"/>
      <sheetName val="Valeta VPC 01"/>
      <sheetName val="Valeta VPA 01"/>
      <sheetName val="Dreno DPS 01"/>
      <sheetName val="Dreno DPS 02"/>
      <sheetName val="Dreno DPS 07"/>
      <sheetName val="Dreno DPS 08"/>
      <sheetName val="Boca saída dreno BSD 01"/>
      <sheetName val="Boca saída dreno BSD 02"/>
      <sheetName val="Sarjeta STC 02"/>
      <sheetName val="Sarjeta SCT 03"/>
      <sheetName val="Sarjeta SCC 01"/>
      <sheetName val="Meio fio MFC 01"/>
      <sheetName val="Meio fio MFC 03"/>
      <sheetName val="Meio fio MFC 05"/>
      <sheetName val="Cx. coletora CCS 01"/>
      <sheetName val="Cx. coletora CCS 02"/>
      <sheetName val="Cx. coletora CCS03"/>
      <sheetName val="Cx. coletora CCS06"/>
      <sheetName val="Cx. coletora CCS 07"/>
      <sheetName val="Cx. coletora CCS 10"/>
      <sheetName val="Cx. coletora CCT 02"/>
      <sheetName val="Cx. coletora CCT 03"/>
      <sheetName val="Descida dágua DAR 03"/>
      <sheetName val="Descida dágua DAD 02"/>
      <sheetName val="Descida dágua DAD 06"/>
      <sheetName val="Descida dágua DAD 14"/>
      <sheetName val="Descida dágua DAD 16"/>
      <sheetName val="Entrada dágua EDA 01"/>
      <sheetName val="Entrada dágua EDA 02"/>
      <sheetName val="Dissipador DEB 01"/>
      <sheetName val="Dissipador DEB 03"/>
      <sheetName val="Dissipador DEB 07"/>
      <sheetName val="Dissipador DEB 08"/>
      <sheetName val="BLS 02"/>
      <sheetName val="BLD 02"/>
      <sheetName val="CLP 16"/>
      <sheetName val="PVI 03"/>
      <sheetName val="chamine CPV01"/>
      <sheetName val="Transposição sarjeta"/>
      <sheetName val="Enrocamento pedra jogada"/>
      <sheetName val="Alvenaria pedra argam"/>
      <sheetName val="restauração"/>
      <sheetName val="Demolição concreto simples"/>
      <sheetName val="Alvenaria tijolo"/>
      <sheetName val="AUXILIAR Dentes BDTC 1,00m "/>
      <sheetName val="AUXILIAR Dentes BDTC 1,20m "/>
      <sheetName val="AUXILIAR Dentes BSTC 0,60m"/>
      <sheetName val="AUXILIAR Dentes BSTC 0,80m "/>
      <sheetName val="AUXILIAR Dentes BSTC 1,00m "/>
      <sheetName val="AUXILIAR Dentes BSTC 1,20m  "/>
      <sheetName val="Usinagem CBUQ"/>
      <sheetName val="Forma comum"/>
      <sheetName val="Forma compensada resinada"/>
      <sheetName val="AUXILIAR Concreto magro"/>
      <sheetName val="AUXILIAR Concreto 10 MPa"/>
      <sheetName val="AUXILIAR Concreto 12 MPa"/>
      <sheetName val="AUXILIAR Concreto 15 MPa"/>
      <sheetName val="Concr. estr. 18 MPa Convencio"/>
      <sheetName val="AUXILIAR Concreto 22 MPa"/>
      <sheetName val="AUXILIAR Concreto 18 MPa"/>
      <sheetName val="AUXILIAR Ciclópico 12 MPa"/>
      <sheetName val="AUXILIAR Argamassa 1-3"/>
      <sheetName val="AUXILIAR Argamassa 1-4"/>
      <sheetName val="Fabricação balizador"/>
      <sheetName val="Concreto 18 MPa (mourão)"/>
      <sheetName val="Mourão esticador cerca"/>
      <sheetName val="Mourão suporte cerca"/>
      <sheetName val="AUXILIAR tubo perfurado"/>
      <sheetName val="AUXILIAR tubo poroso"/>
      <sheetName val="AUXILIAR tubo d=30cm"/>
      <sheetName val="AUXILIAR tubo d=60cm "/>
      <sheetName val="AUXILIAR tubo d=80cm"/>
      <sheetName val="AUXILIAR tubo d=1,0m "/>
      <sheetName val="AUXILIAR tubo d=1,20m"/>
      <sheetName val="Confecção Placa sinalização"/>
      <sheetName val="Confecção suporte placa sinal"/>
      <sheetName val="AUXILIAR lastro brita"/>
      <sheetName val="Parâmetros"/>
      <sheetName val="TPU-MARÇO_2002"/>
      <sheetName val="RESUMO_AUT1"/>
      <sheetName val="IDENTIFICAÇÃO"/>
      <sheetName val="Prod. Diária"/>
      <sheetName val="Resumo"/>
      <sheetName val="PATO"/>
      <sheetName val="MATERIAL"/>
      <sheetName val="Atual"/>
      <sheetName val="INVENTÁRIO"/>
      <sheetName val="Calendário da Família"/>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Edital"/>
      <sheetName val="DADOS_NAO_IMPRIMIR"/>
      <sheetName val="BDI ALT"/>
      <sheetName val="BDI DNIT"/>
      <sheetName val="Plan1"/>
      <sheetName val="INVENTÁRIO "/>
      <sheetName val="Cronograma 1º"/>
      <sheetName val="CURVA ABC"/>
      <sheetName val="ORÇAMENTO"/>
      <sheetName val="ORÇAMENTO (2)"/>
      <sheetName val="Serviços"/>
      <sheetName val="TLCB5"/>
      <sheetName val="TLMR"/>
      <sheetName val="TLCB10"/>
      <sheetName val="TLCC4"/>
      <sheetName val="TCCB10"/>
      <sheetName val="TCCC "/>
      <sheetName val="Quadro res. transp."/>
      <sheetName val="CROQUI "/>
      <sheetName val="FÓRM. TRANS"/>
      <sheetName val="Memória Justificativa"/>
      <sheetName val="CÁLC. TRANS."/>
      <sheetName val="MB VIAB."/>
      <sheetName val="Unit MB"/>
      <sheetName val="MAT.BET"/>
      <sheetName val="Estudo Comparativo"/>
      <sheetName val="MATERIAIS"/>
      <sheetName val="EQUIPAMENTOS"/>
      <sheetName val="MAO-DE-OBRA"/>
      <sheetName val="MBUQ"/>
      <sheetName val="Instalação"/>
      <sheetName val="Mobiliz."/>
      <sheetName val="PREV. --&gt;"/>
      <sheetName val="REC.CAM.GRAN."/>
      <sheetName val="SOLO.BRITA"/>
      <sheetName val="TSS"/>
      <sheetName val="MICRO1.5"/>
      <sheetName val="CONSERVA ROTINEIRA --&gt;"/>
      <sheetName val="REAT. APILOADO"/>
      <sheetName val="SOLO MELHORADO"/>
      <sheetName val="LIMP.PONTE"/>
      <sheetName val="IMPRIMAÇÃO"/>
      <sheetName val="PINT.LIG."/>
      <sheetName val="REC.REV."/>
      <sheetName val="REM.PROF.MAN."/>
      <sheetName val="REM.PROF.MEC"/>
      <sheetName val="TAPA.BUR.SERRA"/>
      <sheetName val="SEL.TRINCA"/>
      <sheetName val="CORR.MBUQ"/>
      <sheetName val="REP.CBUQ"/>
      <sheetName val="Plan2"/>
      <sheetName val="CORR.FRES.DESC."/>
      <sheetName val="LIMP.SARJ.MF."/>
      <sheetName val="LIMP.VALA.CORTE"/>
      <sheetName val="LIMP.VALA.DREN."/>
      <sheetName val="LIMP.DESCIDA"/>
      <sheetName val="LIMP.BUEIRO"/>
      <sheetName val="DESOB.BUEIRO"/>
      <sheetName val="CAIÇÃO"/>
      <sheetName val="R.M.SIN.H."/>
      <sheetName val="REC.CERCA"/>
      <sheetName val="ROC.MAN"/>
      <sheetName val="ROC.MEC"/>
      <sheetName val="ROC.COLONHÃO"/>
      <sheetName val="CORT.AREA.GRAMA"/>
      <sheetName val="CAP.MAN"/>
      <sheetName val="Dest.arv.D=0,15a0,30m"/>
      <sheetName val="Dest.arv.D=&gt;0,30m"/>
      <sheetName val="FRES.DESC."/>
      <sheetName val="CONS. EMERG --&gt;"/>
      <sheetName val="REC.MAN.ATERRO"/>
      <sheetName val="REC.MEC.ATERRO"/>
      <sheetName val="DRENO.SUB"/>
      <sheetName val="OBRAS MELHORAM --&gt;"/>
      <sheetName val="ENROC.PEDRA.ARR."/>
      <sheetName val="ENROC.PEDRA.JOG."/>
      <sheetName val="TUBO.60"/>
      <sheetName val="TUBO.80"/>
      <sheetName val="REC.GUARDA.CORPO"/>
      <sheetName val="Recomp.Guarda Corpo"/>
      <sheetName val="REV.VEG."/>
      <sheetName val="SERVIÇOS AUX --&gt;"/>
      <sheetName val="Usinagem Micro"/>
      <sheetName val="CONCRETO.CICLO"/>
      <sheetName val="CONCRETO.ACBC"/>
      <sheetName val="DOB.COL.ARM."/>
      <sheetName val="FORMA.MAD."/>
      <sheetName val="REAT.COMP.BUEIRO"/>
      <sheetName val="ESC.MAN.1ªCAT"/>
      <sheetName val="ESC.MEC.1ªCAT"/>
      <sheetName val="TRANSPORTE"/>
      <sheetName val="AUXILIARES"/>
      <sheetName val="ADM"/>
      <sheetName val="DIVIS"/>
      <sheetName val="Modelo"/>
      <sheetName val="RESU.SERV"/>
      <sheetName val="SINALIZ"/>
      <sheetName val="MICRO 1.5"/>
      <sheetName val="Gráf1"/>
      <sheetName val="cotacao materiais NASul"/>
      <sheetName val="Pedreirias"/>
    </sheetNames>
    <sheetDataSet>
      <sheetData sheetId="0" refreshError="1"/>
      <sheetData sheetId="1">
        <row r="8">
          <cell r="B8" t="str">
            <v>BR-262/MS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ow r="34">
          <cell r="F34">
            <v>13</v>
          </cell>
        </row>
      </sheetData>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28">
          <cell r="H28">
            <v>67</v>
          </cell>
        </row>
      </sheetData>
      <sheetData sheetId="98" refreshError="1"/>
      <sheetData sheetId="99" refreshError="1"/>
      <sheetData sheetId="10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row r="4">
          <cell r="B4">
            <v>25</v>
          </cell>
        </row>
      </sheetData>
      <sheetData sheetId="71"/>
      <sheetData sheetId="72"/>
      <sheetData sheetId="73" refreshError="1">
        <row r="2">
          <cell r="A2" t="str">
            <v>M105</v>
          </cell>
          <cell r="B2" t="str">
            <v>Emulsão asfática RR-2C</v>
          </cell>
          <cell r="C2">
            <v>0</v>
          </cell>
        </row>
        <row r="3">
          <cell r="A3" t="str">
            <v>M101</v>
          </cell>
          <cell r="B3" t="str">
            <v>Cimento asfáltico CAP-20</v>
          </cell>
          <cell r="C3">
            <v>0</v>
          </cell>
        </row>
        <row r="4">
          <cell r="A4" t="str">
            <v>M103</v>
          </cell>
          <cell r="B4" t="str">
            <v>Asfalto diluído CM-30</v>
          </cell>
          <cell r="C4">
            <v>0</v>
          </cell>
        </row>
        <row r="5">
          <cell r="A5" t="str">
            <v>M202</v>
          </cell>
          <cell r="B5" t="str">
            <v>Cimento pothand CP-32</v>
          </cell>
          <cell r="C5">
            <v>0.26</v>
          </cell>
        </row>
        <row r="6">
          <cell r="A6" t="str">
            <v>M302</v>
          </cell>
          <cell r="B6" t="str">
            <v>Pregos de ferro (18x30)</v>
          </cell>
          <cell r="C6">
            <v>3.99</v>
          </cell>
        </row>
        <row r="7">
          <cell r="A7" t="str">
            <v>M321</v>
          </cell>
          <cell r="B7" t="str">
            <v>Arama farpado n°. 16 galv. simples</v>
          </cell>
          <cell r="C7">
            <v>0.4</v>
          </cell>
        </row>
        <row r="8">
          <cell r="A8" t="str">
            <v>M322</v>
          </cell>
          <cell r="B8" t="str">
            <v>Grampo para cerca galvanizado 1 x 9</v>
          </cell>
          <cell r="C8">
            <v>6.5</v>
          </cell>
        </row>
        <row r="9">
          <cell r="A9" t="str">
            <v>M334</v>
          </cell>
          <cell r="B9" t="str">
            <v>Paraf. Zinc. c/fenda 1 1/2" x 3/16"</v>
          </cell>
          <cell r="C9">
            <v>0.2</v>
          </cell>
        </row>
        <row r="10">
          <cell r="A10" t="str">
            <v>M335</v>
          </cell>
          <cell r="B10" t="str">
            <v>Paraf. Zinc. Francês 4" x 5/16"</v>
          </cell>
          <cell r="C10">
            <v>0.39</v>
          </cell>
        </row>
        <row r="11">
          <cell r="A11" t="str">
            <v>M403</v>
          </cell>
          <cell r="B11" t="str">
            <v>Mourão madeira H=2,15 m D=12 cm</v>
          </cell>
          <cell r="C11">
            <v>12</v>
          </cell>
        </row>
        <row r="12">
          <cell r="A12" t="str">
            <v>M403</v>
          </cell>
          <cell r="B12" t="str">
            <v>Mourão madeira H=2,15 m D=9 cm</v>
          </cell>
          <cell r="C12">
            <v>10</v>
          </cell>
        </row>
        <row r="13">
          <cell r="A13" t="str">
            <v>M406</v>
          </cell>
          <cell r="B13" t="str">
            <v>Caibros de 7,5 cm x 7,5 cm</v>
          </cell>
          <cell r="C13">
            <v>3.1</v>
          </cell>
        </row>
        <row r="14">
          <cell r="A14" t="str">
            <v>M408</v>
          </cell>
          <cell r="B14" t="str">
            <v>Tábua de 5ª 2,5 cm x 30,0 cm</v>
          </cell>
          <cell r="C14">
            <v>4</v>
          </cell>
        </row>
        <row r="15">
          <cell r="A15" t="str">
            <v>M413</v>
          </cell>
          <cell r="B15" t="str">
            <v>Gastalho 10 x 2,5 cm</v>
          </cell>
          <cell r="C15">
            <v>1.9</v>
          </cell>
        </row>
        <row r="16">
          <cell r="A16" t="str">
            <v>M601</v>
          </cell>
          <cell r="B16" t="str">
            <v>Tinta refletiva acrílica p/2 anos</v>
          </cell>
          <cell r="C16">
            <v>12.22</v>
          </cell>
        </row>
        <row r="17">
          <cell r="A17" t="str">
            <v>M602</v>
          </cell>
          <cell r="B17" t="str">
            <v>Adubo NPK (4.14.8)</v>
          </cell>
          <cell r="C17">
            <v>1.8</v>
          </cell>
        </row>
        <row r="18">
          <cell r="A18" t="str">
            <v>M603</v>
          </cell>
          <cell r="B18" t="str">
            <v>Inseticida</v>
          </cell>
          <cell r="C18">
            <v>31</v>
          </cell>
        </row>
        <row r="19">
          <cell r="A19" t="str">
            <v>M611</v>
          </cell>
          <cell r="B19" t="str">
            <v>Redutor tipo 2002 prim. Qualidade</v>
          </cell>
          <cell r="C19">
            <v>6.82</v>
          </cell>
        </row>
        <row r="20">
          <cell r="A20" t="str">
            <v>M615</v>
          </cell>
          <cell r="B20" t="str">
            <v>Microesfera PRE-MIX</v>
          </cell>
          <cell r="C20">
            <v>4.8</v>
          </cell>
        </row>
        <row r="21">
          <cell r="A21" t="str">
            <v>M616</v>
          </cell>
          <cell r="B21" t="str">
            <v>Microesfera DROP-ON</v>
          </cell>
          <cell r="C21">
            <v>4.8</v>
          </cell>
        </row>
        <row r="22">
          <cell r="A22" t="str">
            <v>M618</v>
          </cell>
          <cell r="B22" t="str">
            <v>Massa termoplástica para aspersão</v>
          </cell>
          <cell r="C22">
            <v>6.82</v>
          </cell>
        </row>
        <row r="23">
          <cell r="A23" t="str">
            <v>M619</v>
          </cell>
          <cell r="B23" t="str">
            <v>Cola poliester</v>
          </cell>
          <cell r="C23">
            <v>12</v>
          </cell>
        </row>
        <row r="24">
          <cell r="A24" t="str">
            <v>M621</v>
          </cell>
          <cell r="B24" t="str">
            <v>Desmoldante</v>
          </cell>
          <cell r="C24">
            <v>4.2</v>
          </cell>
        </row>
        <row r="25">
          <cell r="A25" t="str">
            <v>M624</v>
          </cell>
          <cell r="B25" t="str">
            <v>Tinta para pré-marcação</v>
          </cell>
          <cell r="C25">
            <v>11.77</v>
          </cell>
        </row>
        <row r="26">
          <cell r="A26" t="str">
            <v>M710</v>
          </cell>
          <cell r="B26" t="str">
            <v>Pedra-de-mão ou Rochão Comercial</v>
          </cell>
          <cell r="C26">
            <v>24</v>
          </cell>
        </row>
        <row r="27">
          <cell r="A27" t="str">
            <v>M715</v>
          </cell>
          <cell r="B27" t="str">
            <v>Pó calcário dolomítico</v>
          </cell>
          <cell r="C27">
            <v>0.06</v>
          </cell>
        </row>
        <row r="28">
          <cell r="A28" t="str">
            <v>M906</v>
          </cell>
          <cell r="B28" t="str">
            <v>Sementes p/ hidrossemeadura</v>
          </cell>
          <cell r="C28">
            <v>12</v>
          </cell>
        </row>
        <row r="29">
          <cell r="A29" t="str">
            <v>M907</v>
          </cell>
          <cell r="B29" t="str">
            <v>Adulbo Orgânico</v>
          </cell>
          <cell r="C29">
            <v>0.2</v>
          </cell>
        </row>
        <row r="30">
          <cell r="A30" t="str">
            <v>M915</v>
          </cell>
          <cell r="B30" t="str">
            <v>Muda de arbusto - califa; espirradeira ou similar (h=0,50m)</v>
          </cell>
          <cell r="C30">
            <v>7</v>
          </cell>
        </row>
        <row r="31">
          <cell r="A31" t="str">
            <v>M916</v>
          </cell>
          <cell r="B31" t="str">
            <v>Terra preta vegetal</v>
          </cell>
          <cell r="C31">
            <v>35</v>
          </cell>
        </row>
        <row r="32">
          <cell r="A32" t="str">
            <v>M973</v>
          </cell>
          <cell r="B32" t="str">
            <v>Tacha refletiva bidirecional</v>
          </cell>
          <cell r="C32">
            <v>7.87</v>
          </cell>
        </row>
        <row r="33">
          <cell r="A33" t="str">
            <v>M980</v>
          </cell>
          <cell r="B33" t="str">
            <v>Indenização de jazida</v>
          </cell>
          <cell r="C33">
            <v>1.1000000000000001</v>
          </cell>
        </row>
      </sheetData>
      <sheetData sheetId="74"/>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do Orçamento"/>
      <sheetName val="ORÇAMENTO BR-070 LOTE2"/>
      <sheetName val="Cronograma Físico-financeiro"/>
      <sheetName val="CURVA A B C"/>
    </sheetNames>
    <sheetDataSet>
      <sheetData sheetId="0"/>
      <sheetData sheetId="1">
        <row r="37">
          <cell r="E37" t="str">
            <v>NOVEMBRO/09</v>
          </cell>
        </row>
      </sheetData>
      <sheetData sheetId="2"/>
      <sheetData sheetId="3"/>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
      <sheetName val="C.U"/>
    </sheetNames>
    <sheetDataSet>
      <sheetData sheetId="0"/>
      <sheetData sheetId="1"/>
      <sheetData sheetId="2"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O "/>
      <sheetName val="quantitativos"/>
      <sheetName val="Crongrama SEET (2)"/>
      <sheetName val="Res. aditivo"/>
      <sheetName val="Planilha Aditivo Com reflexo f."/>
      <sheetName val="cubação"/>
      <sheetName val="DMT "/>
      <sheetName val="Regularização Subleito"/>
      <sheetName val="Sub-base"/>
      <sheetName val="Base"/>
      <sheetName val="Imprimação e CM-30"/>
      <sheetName val="TSD"/>
      <sheetName val="Meio fio"/>
      <sheetName val="sarjetas de corte"/>
      <sheetName val="descida dágua"/>
      <sheetName val="OAC"/>
      <sheetName val="Dreno"/>
      <sheetName val="Grama"/>
      <sheetName val="Transporte"/>
      <sheetName val="HIDROSSEMEADURA"/>
      <sheetName val="DIAGRAMA DE SERVIÇ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ital Dados"/>
      <sheetName val="Servico"/>
      <sheetName val="Material"/>
      <sheetName val="Salario"/>
      <sheetName val="Transporte"/>
      <sheetName val="Equipame"/>
      <sheetName val="INVENTÁRIO"/>
      <sheetName val="TREVOS"/>
      <sheetName val="CROQUIS"/>
      <sheetName val="MB"/>
      <sheetName val="AQ TR MB"/>
      <sheetName val="MOBIL-CANT"/>
      <sheetName val="P reaj x P atual"/>
      <sheetName val="P reaj x P atual A"/>
      <sheetName val="P reaj x P atual B"/>
      <sheetName val="5 S 01 513 01"/>
      <sheetName val="3 S 02 241 00"/>
      <sheetName val="3 S 08 301 01"/>
      <sheetName val="3 S 02 540 01"/>
      <sheetName val="3 S 08 109 12"/>
      <sheetName val="3 S 08 200 50"/>
      <sheetName val="3 S 08 103 50"/>
      <sheetName val="3 S 08 101 01"/>
      <sheetName val="3 S 08 101 02"/>
      <sheetName val="2 S 04 964 51"/>
      <sheetName val="2 S 04 964 52"/>
      <sheetName val="2 S 04 964 53"/>
      <sheetName val="2 S 04 964 54"/>
      <sheetName val="2 S 04 963 53"/>
      <sheetName val="2 S 04 963 60"/>
      <sheetName val="2 S 04 963 81"/>
      <sheetName val="2 S 04 963 82"/>
      <sheetName val="2 S 04 963 83"/>
      <sheetName val="2 S 04 963 84"/>
      <sheetName val="2 S 04 963 85"/>
      <sheetName val="2 S 01 510 00"/>
      <sheetName val="4 S 06 100 21"/>
      <sheetName val="3 S 08 100 00"/>
      <sheetName val="3 S 08 300 01"/>
      <sheetName val="3 S 08 301 02"/>
      <sheetName val="3 S 08 301 03"/>
      <sheetName val="3 S 08 302 01"/>
      <sheetName val="3 S 08 302 02"/>
      <sheetName val="3 S 08 400 00"/>
      <sheetName val="3 S 08 400 01"/>
      <sheetName val="3 S 08 401 00"/>
      <sheetName val="3 S 08 402 00"/>
      <sheetName val="3 S 08 403 00"/>
      <sheetName val="3 S 08 900 00"/>
      <sheetName val="3 S 08 900 01"/>
      <sheetName val="3 S 08 901 00"/>
      <sheetName val="3 S 08 901 01"/>
      <sheetName val="3 S 08 910 00"/>
      <sheetName val="5 S 02 400 00"/>
      <sheetName val="3 S 03 950 00"/>
      <sheetName val="3 S 05 000 00"/>
      <sheetName val="3 S 05 001 00"/>
      <sheetName val="3 S 08 500 00"/>
      <sheetName val="3 S 08 501 00"/>
      <sheetName val="3 S 02 540 50"/>
      <sheetName val="3 S 01 200 00"/>
      <sheetName val="3 S 03 329 01"/>
      <sheetName val="3 S 03 329 51"/>
      <sheetName val="3 S 03 940 02"/>
      <sheetName val="3 S 03 353 00"/>
      <sheetName val="2 S 04 962 60"/>
      <sheetName val="3 S 03 940 01"/>
      <sheetName val="2 S 04 991 51"/>
      <sheetName val="2 S 04 950 75"/>
      <sheetName val="2 S 04 950 77"/>
      <sheetName val="2 S 04 901 21"/>
      <sheetName val="2 S 04 931 51"/>
      <sheetName val="2 S 04 931 52"/>
      <sheetName val="2 S 04 931 53"/>
      <sheetName val="2 S 04 931 56"/>
      <sheetName val="2 S 04 931 57"/>
      <sheetName val="2 S 04 931 58"/>
      <sheetName val="2 S 04 931 61"/>
      <sheetName val="2 S 05 302 07"/>
      <sheetName val="2 S 04 964 56"/>
      <sheetName val="2 S 04 961 52"/>
      <sheetName val="2 S 04 999 57"/>
      <sheetName val="2 S 05 100 00"/>
      <sheetName val="2 S 05 302 05"/>
      <sheetName val="2 S 05 102 00"/>
      <sheetName val="2 S 04 963 54"/>
      <sheetName val="2 S 04 963 66"/>
      <sheetName val="2 S 04 963 68"/>
      <sheetName val="2 S 04 963 86"/>
      <sheetName val="2 S 04 962 66"/>
      <sheetName val="2 S 04 962 68"/>
      <sheetName val="3 S 08 109 00 "/>
      <sheetName val="2 S 01 100 23"/>
      <sheetName val="2 S 01 100 26"/>
      <sheetName val="2 S 04 962 62"/>
      <sheetName val="1 A 01 401 01"/>
      <sheetName val="1 A 01 415 51"/>
      <sheetName val="1 A 01 890 01"/>
      <sheetName val="1 A 01 892 01"/>
      <sheetName val="1 A 00 002 00 "/>
      <sheetName val="1 A 00 002 03"/>
      <sheetName val="1 A 00 002 06"/>
      <sheetName val="1 A 00 002 41"/>
      <sheetName val="E412"/>
      <sheetName val="T501"/>
      <sheetName val="T701"/>
      <sheetName val="E011"/>
      <sheetName val="E402"/>
      <sheetName val="1 A 00 002 91"/>
      <sheetName val="1 A 00 301 00"/>
      <sheetName val="1 A 01 170 02"/>
      <sheetName val="1 A 01 720 02"/>
      <sheetName val="1 A 01 720 00"/>
      <sheetName val="1 A 01 200 02"/>
      <sheetName val="1 A 00 961 00"/>
      <sheetName val="1 A 00 716 00"/>
      <sheetName val="1 A 00 717 00"/>
      <sheetName val="1 A 01 755 51"/>
      <sheetName val="1 A 01 760 51"/>
      <sheetName val="1 A 01 765 51"/>
      <sheetName val="1 A 01 580 02"/>
      <sheetName val="1 A 01 580 01"/>
      <sheetName val="1 A 00 302 00"/>
      <sheetName val="1 A 00 303 00"/>
      <sheetName val="1 A 01 120 01"/>
      <sheetName val="1 A 01 412 01"/>
      <sheetName val="1 A 01 790 01"/>
      <sheetName val="1 A 01 604 51"/>
      <sheetName val="1 A 01 751 51"/>
      <sheetName val="1 A 01 423 50"/>
      <sheetName val="1 A 01 412 51"/>
      <sheetName val="1 A 01 170 01"/>
      <sheetName val="1 A 01 200 01"/>
      <sheetName val="1 A 00 963 00"/>
      <sheetName val="1 A 01 150 01"/>
      <sheetName val="1 A 01 100 01"/>
      <sheetName val="1 A 00 002 90"/>
      <sheetName val="1 A 01 780 01"/>
      <sheetName val="1 A 01 105 01"/>
      <sheetName val="1 A 00 901 51"/>
      <sheetName val="1 A 01 603 51"/>
      <sheetName val="1 A 01 580 03"/>
      <sheetName val="1 A 00 902 51"/>
      <sheetName val="1 A 01 422 51"/>
      <sheetName val="1 A 01 893 01"/>
      <sheetName val="1 A 01 111 01"/>
      <sheetName val="1 A 01 200 04"/>
      <sheetName val="1 A 01 150 02"/>
      <sheetName val="1 A 01 775 51"/>
      <sheetName val="1 A 01 100 02 "/>
      <sheetName val="1 A 01 105 02"/>
      <sheetName val="1 A 01 418 51"/>
      <sheetName val="1 A 99 004 00"/>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N6">
            <v>8.4699999999999998E-2</v>
          </cell>
          <cell r="S6">
            <v>4.1599999999999998E-2</v>
          </cell>
        </row>
        <row r="7">
          <cell r="N7">
            <v>-9.69E-2</v>
          </cell>
        </row>
        <row r="9">
          <cell r="N9">
            <v>6.7000000000000002E-3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TOTAL NÃO PRECISA"/>
      <sheetName val="RELATÓRIO- NÃO PRECISA SEET"/>
      <sheetName val="Ofício"/>
      <sheetName val="Empreiteira_Agrimat"/>
      <sheetName val="RESUMO-DVOP"/>
      <sheetName val="Reajuste "/>
      <sheetName val="Crono Físico-Financeiro "/>
      <sheetName val="Boletim Desempenho"/>
      <sheetName val="Base"/>
      <sheetName val="Sub-base"/>
      <sheetName val="Reforço Subleito"/>
      <sheetName val="Imprimação"/>
      <sheetName val="TSD-FOG"/>
      <sheetName val="CBUQ "/>
      <sheetName val="TSS"/>
      <sheetName val="AGREGADOS"/>
      <sheetName val="Mat Asf "/>
      <sheetName val="Corte DMT 50 a 200"/>
      <sheetName val="Corte DMT 800 a 1000"/>
      <sheetName val="DMT "/>
      <sheetName val="compact 100%"/>
      <sheetName val="Solo Mole)"/>
      <sheetName val="Enroncamento Pedra Jogada"/>
      <sheetName val="Cerca "/>
      <sheetName val="Desmatamento"/>
      <sheetName val="OAC"/>
      <sheetName val="Meio fio"/>
      <sheetName val="Dreno"/>
      <sheetName val="VPC"/>
      <sheetName val="TERR_PAV"/>
      <sheetName val="Crongrama SEE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TOTAL NÃO PRECISA"/>
      <sheetName val="RELATÓRIO- NÃO PRECISA SEET"/>
      <sheetName val="Ofício"/>
      <sheetName val="Empreiteira_Agrimat"/>
      <sheetName val="RESUMO-DVOP"/>
      <sheetName val="Reajuste "/>
      <sheetName val="Crono Físico-Financeiro "/>
      <sheetName val="Boletim Desempenho"/>
      <sheetName val="Base"/>
      <sheetName val="Sub-base"/>
      <sheetName val="Reforço Subleito"/>
      <sheetName val="Imprimação"/>
      <sheetName val="TSD-FOG"/>
      <sheetName val="CBUQ "/>
      <sheetName val="TSS"/>
      <sheetName val="AGREGADOS"/>
      <sheetName val="Mat Asf "/>
      <sheetName val="Corte DMT 50 a 200"/>
      <sheetName val="Corte DMT 800 a 1000"/>
      <sheetName val="DMT "/>
      <sheetName val="compact 100%"/>
      <sheetName val="Solo Mole)"/>
      <sheetName val="Enroncamento Pedra Jogada"/>
      <sheetName val="Cerca "/>
      <sheetName val="Desmatamento"/>
      <sheetName val="OAC"/>
      <sheetName val="Meio fio"/>
      <sheetName val="Dreno"/>
      <sheetName val="VPC"/>
      <sheetName val="TERR_PAV"/>
      <sheetName val="Crongrama SEET (2)"/>
      <sheetName val="RESUMO_DVOP"/>
      <sheetName val="Aterro C"/>
      <sheetName val="Mat As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_Gerais"/>
      <sheetName val="CAPA"/>
      <sheetName val="Contra-Capa"/>
      <sheetName val="Ficha Medição"/>
      <sheetName val="Memória de Cálculo"/>
      <sheetName val="Folha de Medição"/>
      <sheetName val="Folha de Med Acumuladas"/>
      <sheetName val="Canteiro"/>
      <sheetName val="Mobilização Equip"/>
      <sheetName val="Pluviom"/>
      <sheetName val="Fotos"/>
      <sheetName val="BDP"/>
    </sheetNames>
    <sheetDataSet>
      <sheetData sheetId="0">
        <row r="3">
          <cell r="C3" t="str">
            <v>SR/MT-0653/2009-00</v>
          </cell>
        </row>
        <row r="4">
          <cell r="C4" t="str">
            <v>REDRAM CONSTRUTORA DE OBRAS LTDA.</v>
          </cell>
        </row>
        <row r="6">
          <cell r="C6" t="str">
            <v>BR-364/MT</v>
          </cell>
        </row>
        <row r="7">
          <cell r="C7" t="str">
            <v>Divisa GO/MT – Divisa MT/RO</v>
          </cell>
        </row>
        <row r="8">
          <cell r="C8" t="str">
            <v>Entrº MT-170(A)/ 358 - Campo Novo do Parecis</v>
          </cell>
        </row>
        <row r="9">
          <cell r="C9" t="str">
            <v>Km 799,3 - Km 879,3</v>
          </cell>
        </row>
        <row r="12">
          <cell r="C12">
            <v>40114</v>
          </cell>
        </row>
        <row r="17">
          <cell r="C17" t="str">
            <v>10ª Medição Parcial</v>
          </cell>
        </row>
        <row r="23">
          <cell r="C23">
            <v>40424</v>
          </cell>
        </row>
        <row r="24">
          <cell r="C24" t="str">
            <v>03 DE SETEMBRO DE 2010</v>
          </cell>
        </row>
        <row r="27">
          <cell r="C27" t="str">
            <v>01/08/2010 a 31/08/2010</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MAPA"/>
      <sheetName val="RESUMO DE MEDIÇÃO"/>
      <sheetName val="Medição Acumulada"/>
      <sheetName val="memória de calculo_TERRAPLE."/>
      <sheetName val="memória de cálculo_FRESA"/>
      <sheetName val="memória de cálculo_PL"/>
      <sheetName val="memória de cálculo_MF"/>
      <sheetName val="memória de cálculo_BINDER"/>
      <sheetName val="memória de cálculo_CAPA"/>
      <sheetName val=" Mapa de Chuva"/>
      <sheetName val="AVANÇO"/>
      <sheetName val="PGQ "/>
      <sheetName val="BOLETIM"/>
      <sheetName val="Canteiro - Total"/>
      <sheetName val="Mobilização - To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_mec_fx_dm_"/>
      <sheetName val="RESUMO"/>
      <sheetName val="RELATÓRIO"/>
    </sheetNames>
    <sheetDataSet>
      <sheetData sheetId="0"/>
      <sheetData sheetId="1" refreshError="1"/>
      <sheetData sheetId="2"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_mec_fx_dm_"/>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C_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row r="2">
          <cell r="A2" t="str">
            <v>E001</v>
          </cell>
          <cell r="B2" t="str">
            <v>Trator de Esteiras-D41E-6- com lâmina (82 Kw)</v>
          </cell>
          <cell r="C2">
            <v>103.7694</v>
          </cell>
          <cell r="D2">
            <v>10.849399999999999</v>
          </cell>
        </row>
        <row r="3">
          <cell r="A3" t="str">
            <v>E002</v>
          </cell>
          <cell r="B3" t="str">
            <v>Trator de Esteiras D6M - com lâmina (104 kW)</v>
          </cell>
          <cell r="C3">
            <v>150.8794</v>
          </cell>
          <cell r="D3">
            <v>10.849399999999999</v>
          </cell>
        </row>
        <row r="4">
          <cell r="A4" t="str">
            <v>E003</v>
          </cell>
          <cell r="B4" t="str">
            <v>Trator de Esteiras D8R - com lâmina ( 228 kW)</v>
          </cell>
          <cell r="C4">
            <v>282.21390000000002</v>
          </cell>
          <cell r="D4">
            <v>10.849399999999999</v>
          </cell>
        </row>
        <row r="5">
          <cell r="A5" t="str">
            <v>E006</v>
          </cell>
          <cell r="B5" t="str">
            <v>Motoniveladora - 120H - (104 kW)</v>
          </cell>
          <cell r="C5">
            <v>110.3526</v>
          </cell>
          <cell r="D5">
            <v>11.4693</v>
          </cell>
        </row>
        <row r="6">
          <cell r="A6" t="str">
            <v>E007</v>
          </cell>
          <cell r="B6" t="str">
            <v>Trator Agricola - MF 292/4 - (77 kW)</v>
          </cell>
          <cell r="C6">
            <v>52.975200000000001</v>
          </cell>
          <cell r="D6">
            <v>8.3695000000000004</v>
          </cell>
        </row>
        <row r="7">
          <cell r="A7" t="str">
            <v>E010</v>
          </cell>
          <cell r="B7" t="str">
            <v>Carregadeira de Pneus - 950G - 3,1 m³ (135 kw)</v>
          </cell>
          <cell r="C7">
            <v>141.58940000000001</v>
          </cell>
          <cell r="D7">
            <v>10.849399999999999</v>
          </cell>
        </row>
        <row r="8">
          <cell r="A8" t="str">
            <v>E011</v>
          </cell>
          <cell r="B8" t="str">
            <v>Retroescavadeira - MF 86HF (57KW)</v>
          </cell>
          <cell r="C8">
            <v>52.539400000000001</v>
          </cell>
          <cell r="D8">
            <v>10.849399999999999</v>
          </cell>
        </row>
        <row r="9">
          <cell r="A9" t="str">
            <v>E013</v>
          </cell>
          <cell r="B9" t="str">
            <v>Rolo Compactador-CA-25-PP-pé de carneiro autop. 11,25t vibrat (85 kW)</v>
          </cell>
          <cell r="C9">
            <v>81.165000000000006</v>
          </cell>
          <cell r="D9">
            <v>8.3695000000000004</v>
          </cell>
        </row>
        <row r="10">
          <cell r="A10" t="str">
            <v>E016</v>
          </cell>
          <cell r="B10" t="str">
            <v>Carregadeira de Pneus - W-20 - 1,33 m³ (79 kW)</v>
          </cell>
          <cell r="C10">
            <v>80.969399999999993</v>
          </cell>
          <cell r="D10">
            <v>10.849399999999999</v>
          </cell>
        </row>
        <row r="11">
          <cell r="A11" t="str">
            <v>E062</v>
          </cell>
          <cell r="B11" t="str">
            <v>Escavadeira Hidráulica - 330 CL - com esteira - cap. 1,7 m³ (184 kM)</v>
          </cell>
          <cell r="C11">
            <v>254.59630000000001</v>
          </cell>
          <cell r="D11">
            <v>11.4693</v>
          </cell>
        </row>
        <row r="12">
          <cell r="A12" t="str">
            <v>E101</v>
          </cell>
          <cell r="B12" t="str">
            <v>Grade de Discos - GA 24 x 24</v>
          </cell>
          <cell r="C12">
            <v>1.8445</v>
          </cell>
          <cell r="D12">
            <v>0</v>
          </cell>
        </row>
        <row r="13">
          <cell r="A13" t="str">
            <v>E105</v>
          </cell>
          <cell r="B13" t="str">
            <v>Rolo Compactador-SP 8000 de pneus autoprop. 21 t (97kW)</v>
          </cell>
          <cell r="C13">
            <v>78.503500000000003</v>
          </cell>
          <cell r="D13">
            <v>8.3695000000000004</v>
          </cell>
        </row>
        <row r="14">
          <cell r="A14" t="str">
            <v>E107</v>
          </cell>
          <cell r="B14" t="str">
            <v>Vassoura Mecânica : - rebocável</v>
          </cell>
          <cell r="C14">
            <v>3.7631999999999999</v>
          </cell>
          <cell r="D14">
            <v>0</v>
          </cell>
        </row>
        <row r="15">
          <cell r="A15" t="str">
            <v>E108</v>
          </cell>
          <cell r="B15" t="str">
            <v>Distruidor de Agregados : - rebocável</v>
          </cell>
          <cell r="C15">
            <v>3.1970999999999998</v>
          </cell>
          <cell r="D15">
            <v>0</v>
          </cell>
        </row>
        <row r="16">
          <cell r="A16" t="str">
            <v>E110</v>
          </cell>
          <cell r="B16" t="str">
            <v>Tanque de Estocagem de Asfalto : - 20.000 1</v>
          </cell>
          <cell r="C16">
            <v>3.15</v>
          </cell>
          <cell r="D16">
            <v>0</v>
          </cell>
        </row>
        <row r="17">
          <cell r="A17" t="str">
            <v>E111</v>
          </cell>
          <cell r="B17" t="str">
            <v>Equip. Distribuição de Asfalto : - montado em caminhão (150 KW)</v>
          </cell>
          <cell r="C17">
            <v>90.014600000000002</v>
          </cell>
          <cell r="D17">
            <v>9.9193999999999996</v>
          </cell>
        </row>
        <row r="18">
          <cell r="A18" t="str">
            <v>E112</v>
          </cell>
          <cell r="B18" t="str">
            <v>Aquecedor de Fluido Térmico : TH III - (8 kW)</v>
          </cell>
          <cell r="C18">
            <v>14.9025</v>
          </cell>
          <cell r="D18">
            <v>0</v>
          </cell>
        </row>
        <row r="19">
          <cell r="A19" t="str">
            <v>E302</v>
          </cell>
          <cell r="B19" t="str">
            <v>Betoneira: - 320 1 (elétrica) (4 kW)</v>
          </cell>
          <cell r="C19">
            <v>8.6752000000000002</v>
          </cell>
          <cell r="D19">
            <v>8.3695000000000004</v>
          </cell>
        </row>
        <row r="20">
          <cell r="A20" t="str">
            <v>E304</v>
          </cell>
          <cell r="B20" t="str">
            <v>Transporte Manual : - carrinho de mão 80 1</v>
          </cell>
          <cell r="C20">
            <v>0.1421</v>
          </cell>
          <cell r="D20">
            <v>0</v>
          </cell>
        </row>
        <row r="21">
          <cell r="A21" t="str">
            <v>E306</v>
          </cell>
          <cell r="B21" t="str">
            <v>Vibrador de Concreto : VIP45/MT2 - de imersão (2 kW)</v>
          </cell>
          <cell r="C21">
            <v>7.8125</v>
          </cell>
          <cell r="D21">
            <v>7.4396000000000004</v>
          </cell>
        </row>
        <row r="22">
          <cell r="A22" t="str">
            <v>E311</v>
          </cell>
          <cell r="B22" t="str">
            <v>Fábric. Pré-Moldado Concreto : - tubos D=0,8m M / F (2 kW)</v>
          </cell>
          <cell r="C22">
            <v>5.0774999999999997</v>
          </cell>
          <cell r="D22">
            <v>0</v>
          </cell>
        </row>
        <row r="23">
          <cell r="A23" t="str">
            <v>E312</v>
          </cell>
          <cell r="B23" t="str">
            <v>Fábric. Pré-Moldado Concreto : - tubos D=1,00m M / F (2 kW)</v>
          </cell>
          <cell r="C23">
            <v>5.4814999999999996</v>
          </cell>
          <cell r="D23">
            <v>0</v>
          </cell>
        </row>
        <row r="24">
          <cell r="A24" t="str">
            <v>E402</v>
          </cell>
          <cell r="B24" t="str">
            <v>Caminhão Carroceria : - de madeira 15 t (170kW)</v>
          </cell>
          <cell r="C24">
            <v>88.628699999999995</v>
          </cell>
          <cell r="D24">
            <v>9.9193999999999996</v>
          </cell>
        </row>
        <row r="25">
          <cell r="A25" t="str">
            <v>E403</v>
          </cell>
          <cell r="B25" t="str">
            <v>Caminhão Carroceria : - de madeira 15 t (170 kW)</v>
          </cell>
          <cell r="C25">
            <v>88.628699999999995</v>
          </cell>
          <cell r="D25">
            <v>9.9193999999999996</v>
          </cell>
        </row>
        <row r="26">
          <cell r="A26" t="str">
            <v>E404</v>
          </cell>
          <cell r="B26" t="str">
            <v>Caminhão Basculante 2423 K - 10 m³ - 15 t (170 kW)</v>
          </cell>
          <cell r="C26">
            <v>92.033699999999996</v>
          </cell>
          <cell r="D26">
            <v>9.9193999999999996</v>
          </cell>
        </row>
        <row r="27">
          <cell r="A27" t="str">
            <v>E406</v>
          </cell>
          <cell r="B27" t="str">
            <v>Caminhão Tanque : L162/51 - 6.000 1 (150 kW)</v>
          </cell>
          <cell r="C27">
            <v>78.231999999999999</v>
          </cell>
          <cell r="D27">
            <v>9.9193999999999996</v>
          </cell>
        </row>
        <row r="28">
          <cell r="A28" t="str">
            <v>E407</v>
          </cell>
          <cell r="B28" t="str">
            <v>Caminhão Tanque : 2423 K - 10.000 1 (170 kW)</v>
          </cell>
          <cell r="C28">
            <v>89.6374</v>
          </cell>
          <cell r="D28">
            <v>9.9193999999999996</v>
          </cell>
        </row>
        <row r="29">
          <cell r="A29" t="str">
            <v>E408</v>
          </cell>
          <cell r="B29" t="str">
            <v>Caminhão carroceria : 710 / 37 - fixa 4 t (80 kW)</v>
          </cell>
          <cell r="C29">
            <v>45.011400000000002</v>
          </cell>
          <cell r="D29">
            <v>9.9193999999999996</v>
          </cell>
        </row>
        <row r="30">
          <cell r="A30" t="str">
            <v>E409</v>
          </cell>
          <cell r="B30" t="str">
            <v>Caminhão Carroceria : L1620/51 - fixa 9 t (150 kW)</v>
          </cell>
          <cell r="C30">
            <v>77.797700000000006</v>
          </cell>
          <cell r="D30">
            <v>9.9193999999999996</v>
          </cell>
        </row>
        <row r="31">
          <cell r="A31" t="str">
            <v>E416</v>
          </cell>
          <cell r="B31" t="str">
            <v>Veiculo Leve : - pick up (4 x 4) (97 kW)</v>
          </cell>
          <cell r="C31">
            <v>56.171999999999997</v>
          </cell>
          <cell r="D31">
            <v>8.9894999999999996</v>
          </cell>
        </row>
        <row r="32">
          <cell r="A32" t="str">
            <v>E432</v>
          </cell>
          <cell r="B32" t="str">
            <v>Caminhão Basculante: FM 12 6x4 - 20 t (279 kW)</v>
          </cell>
          <cell r="C32">
            <v>150.5478</v>
          </cell>
          <cell r="D32">
            <v>9.9193999999999996</v>
          </cell>
        </row>
        <row r="33">
          <cell r="A33" t="str">
            <v>E434</v>
          </cell>
          <cell r="B33" t="str">
            <v>Caminhão Carroceria : L 1620/51 - c/guindaste 6 t x m (150 kW)</v>
          </cell>
          <cell r="C33">
            <v>85.024199999999993</v>
          </cell>
          <cell r="D33">
            <v>9.9193999999999996</v>
          </cell>
        </row>
        <row r="34">
          <cell r="A34" t="str">
            <v>E508</v>
          </cell>
          <cell r="B34" t="str">
            <v>Grupo Gerador : GEHY-3 - 2,5 / 3,0 KVA (3kW)</v>
          </cell>
          <cell r="C34">
            <v>10.6907</v>
          </cell>
          <cell r="D34">
            <v>8.3695000000000004</v>
          </cell>
        </row>
        <row r="35">
          <cell r="A35" t="str">
            <v>E509</v>
          </cell>
          <cell r="B35" t="str">
            <v>Grupo Gerador : - GEHY - 18 - 16,8 / 18,5 KVA (15 kW)</v>
          </cell>
          <cell r="C35">
            <v>16.018699999999999</v>
          </cell>
          <cell r="D35">
            <v>8.3695000000000004</v>
          </cell>
        </row>
        <row r="36">
          <cell r="A36" t="str">
            <v>E904</v>
          </cell>
          <cell r="B36" t="str">
            <v>Máquina de Bancada : - serra circular de 12"</v>
          </cell>
          <cell r="C36">
            <v>0.15859999999999999</v>
          </cell>
          <cell r="D36">
            <v>0</v>
          </cell>
        </row>
        <row r="37">
          <cell r="A37" t="str">
            <v>E906</v>
          </cell>
          <cell r="B37" t="str">
            <v>Compactador Manual : ES 600 - soquete vibratório (2 kW)</v>
          </cell>
          <cell r="C37">
            <v>13.7362</v>
          </cell>
          <cell r="D37">
            <v>7.4396000000000004</v>
          </cell>
        </row>
        <row r="38">
          <cell r="A38" t="str">
            <v>E908</v>
          </cell>
          <cell r="B38" t="str">
            <v>Máquina para Pintura : - demarcação de faixas autoprop.(44 kW)</v>
          </cell>
          <cell r="C38">
            <v>52.059310000000004</v>
          </cell>
          <cell r="D38">
            <v>11.4693</v>
          </cell>
        </row>
        <row r="39">
          <cell r="A39" t="str">
            <v>E909</v>
          </cell>
          <cell r="B39" t="str">
            <v>Equip. para Hidrossemeadura : - 5.500 1 (125 kW)</v>
          </cell>
          <cell r="C39">
            <v>99.427700000000002</v>
          </cell>
          <cell r="D39">
            <v>9.9193999999999996</v>
          </cell>
        </row>
        <row r="40">
          <cell r="A40" t="str">
            <v>E920</v>
          </cell>
          <cell r="B40" t="str">
            <v>Máquina para Pintura : - de faixa a quente p/ mat. Termop. (22 kW)</v>
          </cell>
          <cell r="C40">
            <v>48.274099999999997</v>
          </cell>
          <cell r="D40">
            <v>11.4693</v>
          </cell>
        </row>
        <row r="41">
          <cell r="A41" t="str">
            <v>E921</v>
          </cell>
          <cell r="B41" t="str">
            <v>Fusor : - 600 1 (10kW)</v>
          </cell>
          <cell r="C41">
            <v>19.627500000000001</v>
          </cell>
          <cell r="D41">
            <v>0</v>
          </cell>
        </row>
        <row r="42">
          <cell r="A42" t="str">
            <v>E922</v>
          </cell>
          <cell r="B42" t="str">
            <v>Martelete : - perfurador/rompedor elétrico 11316 (1 KW)</v>
          </cell>
          <cell r="C42">
            <v>7.9108999999999998</v>
          </cell>
          <cell r="D42">
            <v>7.4396000000000004</v>
          </cell>
        </row>
      </sheetData>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sheetData sheetId="74"/>
      <sheetData sheetId="75"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T modelo"/>
      <sheetName val="reg_mec_fx_dm_"/>
    </sheetNames>
    <sheetDataSet>
      <sheetData sheetId="0"/>
      <sheetData sheetId="1"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eiro"/>
      <sheetName val="AVS"/>
      <sheetName val="Ctr. (3)"/>
      <sheetName val="DMT"/>
      <sheetName val="Equipamentos"/>
      <sheetName val="Materiais"/>
      <sheetName val="Mão de Obra"/>
      <sheetName val="Diversos"/>
      <sheetName val="Trechos"/>
      <sheetName val="Vínculo (2)"/>
      <sheetName val="COLAR (2)"/>
      <sheetName val="Ctr. (2)"/>
      <sheetName val="Reciclagem de Base 1"/>
      <sheetName val="Reciclagem de Base 2"/>
      <sheetName val="CBUQ pol"/>
      <sheetName val="CBUQ Massa Fina"/>
      <sheetName val="Lama Grossa"/>
      <sheetName val="TSSp"/>
      <sheetName val="TSD"/>
      <sheetName val="Remoção CBUQ"/>
      <sheetName val="Selagem de trinca"/>
      <sheetName val="Micro Rev. 2 Cam."/>
      <sheetName val="AAUQ"/>
      <sheetName val="DCD 02 "/>
      <sheetName val="RBAM"/>
      <sheetName val="Base Solo Estab."/>
      <sheetName val="DPS 01"/>
      <sheetName val="Esc mat 1ª cat 600 a 800"/>
      <sheetName val="Compact 100% PN"/>
      <sheetName val="STC 03"/>
      <sheetName val="EDA 01"/>
      <sheetName val="Gabião"/>
      <sheetName val="Hidrossemeadura"/>
      <sheetName val="BSD 03"/>
      <sheetName val="DSS 03"/>
      <sheetName val="BSD 01"/>
      <sheetName val="Reciclagem de Base com BRITA"/>
      <sheetName val="TSS"/>
      <sheetName val="RBSM"/>
      <sheetName val="RBAM(FS)"/>
      <sheetName val="Fresagem Cont."/>
      <sheetName val="Vínculo"/>
      <sheetName val="COLAR"/>
      <sheetName val="Ctr."/>
    </sheetNames>
    <sheetDataSet>
      <sheetData sheetId="0"/>
      <sheetData sheetId="1"/>
      <sheetData sheetId="2"/>
      <sheetData sheetId="3"/>
      <sheetData sheetId="4"/>
      <sheetData sheetId="5"/>
      <sheetData sheetId="6"/>
      <sheetData sheetId="7"/>
      <sheetData sheetId="8"/>
      <sheetData sheetId="9">
        <row r="8">
          <cell r="Y8">
            <v>108.2</v>
          </cell>
        </row>
        <row r="13">
          <cell r="Y13">
            <v>165.7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eiro"/>
      <sheetName val="AVS"/>
      <sheetName val="Ctr. (3)"/>
      <sheetName val="DMT"/>
      <sheetName val="Equipamentos"/>
      <sheetName val="Materiais"/>
      <sheetName val="Mão de Obra"/>
      <sheetName val="Diversos"/>
      <sheetName val="Trechos"/>
      <sheetName val="Vínculo (2)"/>
      <sheetName val="COLAR (2)"/>
      <sheetName val="Ctr. (2)"/>
      <sheetName val="Reciclagem de Base 1"/>
      <sheetName val="Reciclagem de Base 2"/>
      <sheetName val="CBUQ pol"/>
      <sheetName val="CBUQ Massa Fina"/>
      <sheetName val="Lama Grossa"/>
      <sheetName val="TSSp"/>
      <sheetName val="TSD"/>
      <sheetName val="Remoção CBUQ"/>
      <sheetName val="Selagem de trinca"/>
      <sheetName val="Micro Rev. 2 Cam."/>
      <sheetName val="AAUQ"/>
      <sheetName val="DCD 02 "/>
      <sheetName val="RBAM"/>
      <sheetName val="Base Solo Estab."/>
      <sheetName val="DPS 01"/>
      <sheetName val="Esc mat 1ª cat 600 a 800"/>
      <sheetName val="Compact 100% PN"/>
      <sheetName val="STC 03"/>
      <sheetName val="EDA 01"/>
      <sheetName val="Gabião"/>
      <sheetName val="Hidrossemeadura"/>
      <sheetName val="BSD 03"/>
      <sheetName val="DSS 03"/>
      <sheetName val="BSD 01"/>
      <sheetName val="Reciclagem de Base com BRITA"/>
      <sheetName val="TSS"/>
      <sheetName val="RBSM"/>
      <sheetName val="RBAM(FS)"/>
      <sheetName val="Fresagem Cont."/>
      <sheetName val="Vínculo"/>
      <sheetName val="COLAR"/>
      <sheetName val="Ctr."/>
    </sheetNames>
    <sheetDataSet>
      <sheetData sheetId="0"/>
      <sheetData sheetId="1"/>
      <sheetData sheetId="2"/>
      <sheetData sheetId="3"/>
      <sheetData sheetId="4"/>
      <sheetData sheetId="5"/>
      <sheetData sheetId="6"/>
      <sheetData sheetId="7"/>
      <sheetData sheetId="8"/>
      <sheetData sheetId="9">
        <row r="8">
          <cell r="Y8">
            <v>108.2</v>
          </cell>
        </row>
        <row r="12">
          <cell r="Y12">
            <v>223.2</v>
          </cell>
        </row>
        <row r="13">
          <cell r="Y13">
            <v>165.7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gráfico"/>
      <sheetName val="abc"/>
      <sheetName val="QUANT E CUSTOS"/>
      <sheetName val="plan.preçounit."/>
      <sheetName val="cron.físico"/>
      <sheetName val="qd transp"/>
      <sheetName val="PATO"/>
      <sheetName val="mist.bet.usin.frio"/>
      <sheetName val="Aqui. bet. mist. a frio"/>
      <sheetName val="Transp. mat. bet. usinado a f"/>
      <sheetName val="Rec. do rev. com MBUF"/>
      <sheetName val="Transporte RR-1C"/>
      <sheetName val="rem.prof.dem.manual"/>
      <sheetName val="Rec. man aterro"/>
      <sheetName val="Remoc.CG"/>
      <sheetName val="Limp. vala"/>
      <sheetName val="Limp. bueiro"/>
      <sheetName val="Desob.bueiro"/>
      <sheetName val="caiação"/>
      <sheetName val="Rem. Barreira"/>
      <sheetName val="Roç. colonião"/>
      <sheetName val="veículo até 100hp"/>
      <sheetName val="Trans_Carr_Pav (cercas)"/>
      <sheetName val="SBRP"/>
      <sheetName val="Mobilização"/>
      <sheetName val="LAYOUT_CANTEIRO"/>
      <sheetName val="Prancha"/>
      <sheetName val="sinapi"/>
      <sheetName val="custo_trans_betum"/>
      <sheetName val="QTT  BET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Asf"/>
      <sheetName val="DMT modelo"/>
    </sheetNames>
    <sheetDataSet>
      <sheetData sheetId="0"/>
      <sheetData sheetId="1"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Ts - L2"/>
      <sheetName val="Mão de Obra"/>
      <sheetName val="variáveis"/>
      <sheetName val="rem prof"/>
      <sheetName val="reciclagem simpl"/>
      <sheetName val="reciclagem cimento"/>
      <sheetName val="base brita"/>
      <sheetName val="fresagem cont"/>
      <sheetName val="fresagem descont"/>
      <sheetName val="imprimação"/>
      <sheetName val="pint lig"/>
      <sheetName val="TSD"/>
      <sheetName val="CBUQ C-reperf"/>
      <sheetName val="CBUQ C-reposição"/>
      <sheetName val="CBUQ C-reforço"/>
      <sheetName val="CBUQ C-pav novo"/>
      <sheetName val="reg subleito"/>
      <sheetName val="sub base solo est s mist"/>
      <sheetName val="CBUQ B"/>
      <sheetName val="Aquis CAP"/>
      <sheetName val="Aquis CM-30"/>
      <sheetName val="Aquis RR1C"/>
      <sheetName val="Aquis RR1C polim"/>
      <sheetName val="Transp quent"/>
      <sheetName val="tranp frio"/>
    </sheetNames>
    <sheetDataSet>
      <sheetData sheetId="0"/>
      <sheetData sheetId="1">
        <row r="14">
          <cell r="E14">
            <v>15.7844</v>
          </cell>
        </row>
        <row r="15">
          <cell r="E15">
            <v>33.482100000000003</v>
          </cell>
        </row>
        <row r="27">
          <cell r="E27">
            <v>8.1313999999999993</v>
          </cell>
        </row>
      </sheetData>
      <sheetData sheetId="2">
        <row r="2">
          <cell r="B2">
            <v>0.27839999999999998</v>
          </cell>
        </row>
        <row r="3">
          <cell r="B3">
            <v>0.15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RESUMO-SINF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row r="2">
          <cell r="A2" t="str">
            <v>E001</v>
          </cell>
          <cell r="B2" t="str">
            <v>Trator de Esteiras-D41E-6- com lâmina (82 Kw)</v>
          </cell>
          <cell r="C2">
            <v>103.7694</v>
          </cell>
          <cell r="D2">
            <v>10.849399999999999</v>
          </cell>
        </row>
        <row r="3">
          <cell r="A3" t="str">
            <v>E002</v>
          </cell>
          <cell r="B3" t="str">
            <v>Trator de Esteiras D6M - com lâmina (104 kW)</v>
          </cell>
          <cell r="C3">
            <v>150.8794</v>
          </cell>
          <cell r="D3">
            <v>10.849399999999999</v>
          </cell>
        </row>
        <row r="4">
          <cell r="A4" t="str">
            <v>E003</v>
          </cell>
          <cell r="B4" t="str">
            <v>Trator de Esteiras D8R - com lâmina ( 228 kW)</v>
          </cell>
          <cell r="C4">
            <v>282.21390000000002</v>
          </cell>
          <cell r="D4">
            <v>10.849399999999999</v>
          </cell>
        </row>
        <row r="5">
          <cell r="A5" t="str">
            <v>E006</v>
          </cell>
          <cell r="B5" t="str">
            <v>Motoniveladora - 120H - (104 kW)</v>
          </cell>
          <cell r="C5">
            <v>110.3526</v>
          </cell>
          <cell r="D5">
            <v>11.4693</v>
          </cell>
        </row>
        <row r="6">
          <cell r="A6" t="str">
            <v>E007</v>
          </cell>
          <cell r="B6" t="str">
            <v>Trator Agricola - MF 292/4 - (77 kW)</v>
          </cell>
          <cell r="C6">
            <v>52.975200000000001</v>
          </cell>
          <cell r="D6">
            <v>8.3695000000000004</v>
          </cell>
        </row>
        <row r="7">
          <cell r="A7" t="str">
            <v>E010</v>
          </cell>
          <cell r="B7" t="str">
            <v>Carregadeira de Pneus - 950G - 3,1 m³ (135 kw)</v>
          </cell>
          <cell r="C7">
            <v>141.58940000000001</v>
          </cell>
          <cell r="D7">
            <v>10.849399999999999</v>
          </cell>
        </row>
        <row r="8">
          <cell r="A8" t="str">
            <v>E011</v>
          </cell>
          <cell r="B8" t="str">
            <v>Retroescavadeira - MF 86HF (57KW)</v>
          </cell>
          <cell r="C8">
            <v>52.539400000000001</v>
          </cell>
          <cell r="D8">
            <v>10.849399999999999</v>
          </cell>
        </row>
        <row r="9">
          <cell r="A9" t="str">
            <v>E013</v>
          </cell>
          <cell r="B9" t="str">
            <v>Rolo Compactador-CA-25-PP-pé de carneiro autop. 11,25t vibrat (85 kW)</v>
          </cell>
          <cell r="C9">
            <v>81.165000000000006</v>
          </cell>
          <cell r="D9">
            <v>8.3695000000000004</v>
          </cell>
        </row>
        <row r="10">
          <cell r="A10" t="str">
            <v>E016</v>
          </cell>
          <cell r="B10" t="str">
            <v>Carregadeira de Pneus - W-20 - 1,33 m³ (79 kW)</v>
          </cell>
          <cell r="C10">
            <v>80.969399999999993</v>
          </cell>
          <cell r="D10">
            <v>10.849399999999999</v>
          </cell>
        </row>
        <row r="11">
          <cell r="A11" t="str">
            <v>E062</v>
          </cell>
          <cell r="B11" t="str">
            <v>Escavadeira Hidráulica - 330 CL - com esteira - cap. 1,7 m³ (184 kM)</v>
          </cell>
          <cell r="C11">
            <v>254.59630000000001</v>
          </cell>
          <cell r="D11">
            <v>11.4693</v>
          </cell>
        </row>
        <row r="12">
          <cell r="A12" t="str">
            <v>E101</v>
          </cell>
          <cell r="B12" t="str">
            <v>Grade de Discos - GA 24 x 24</v>
          </cell>
          <cell r="C12">
            <v>1.8445</v>
          </cell>
          <cell r="D12">
            <v>0</v>
          </cell>
        </row>
        <row r="13">
          <cell r="A13" t="str">
            <v>E105</v>
          </cell>
          <cell r="B13" t="str">
            <v>Rolo Compactador-SP 8000 de pneus autoprop. 21 t (97kW)</v>
          </cell>
          <cell r="C13">
            <v>78.503500000000003</v>
          </cell>
          <cell r="D13">
            <v>8.3695000000000004</v>
          </cell>
        </row>
        <row r="14">
          <cell r="A14" t="str">
            <v>E107</v>
          </cell>
          <cell r="B14" t="str">
            <v>Vassoura Mecânica : - rebocável</v>
          </cell>
          <cell r="C14">
            <v>3.7631999999999999</v>
          </cell>
          <cell r="D14">
            <v>0</v>
          </cell>
        </row>
        <row r="15">
          <cell r="A15" t="str">
            <v>E108</v>
          </cell>
          <cell r="B15" t="str">
            <v>Distruidor de Agregados : - rebocável</v>
          </cell>
          <cell r="C15">
            <v>3.1970999999999998</v>
          </cell>
          <cell r="D15">
            <v>0</v>
          </cell>
        </row>
        <row r="16">
          <cell r="A16" t="str">
            <v>E110</v>
          </cell>
          <cell r="B16" t="str">
            <v>Tanque de Estocagem de Asfalto : - 20.000 1</v>
          </cell>
          <cell r="C16">
            <v>3.15</v>
          </cell>
          <cell r="D16">
            <v>0</v>
          </cell>
        </row>
        <row r="17">
          <cell r="A17" t="str">
            <v>E111</v>
          </cell>
          <cell r="B17" t="str">
            <v>Equip. Distribuição de Asfalto : - montado em caminhão (150 KW)</v>
          </cell>
          <cell r="C17">
            <v>90.014600000000002</v>
          </cell>
          <cell r="D17">
            <v>9.9193999999999996</v>
          </cell>
        </row>
        <row r="18">
          <cell r="A18" t="str">
            <v>E112</v>
          </cell>
          <cell r="B18" t="str">
            <v>Aquecedor de Fluido Térmico : TH III - (8 kW)</v>
          </cell>
          <cell r="C18">
            <v>14.9025</v>
          </cell>
          <cell r="D18">
            <v>0</v>
          </cell>
        </row>
        <row r="19">
          <cell r="A19" t="str">
            <v>E302</v>
          </cell>
          <cell r="B19" t="str">
            <v>Betoneira: - 320 1 (elétrica) (4 kW)</v>
          </cell>
          <cell r="C19">
            <v>8.6752000000000002</v>
          </cell>
          <cell r="D19">
            <v>8.3695000000000004</v>
          </cell>
        </row>
        <row r="20">
          <cell r="A20" t="str">
            <v>E304</v>
          </cell>
          <cell r="B20" t="str">
            <v>Transporte Manual : - carrinho de mão 80 1</v>
          </cell>
          <cell r="C20">
            <v>0.1421</v>
          </cell>
          <cell r="D20">
            <v>0</v>
          </cell>
        </row>
        <row r="21">
          <cell r="A21" t="str">
            <v>E306</v>
          </cell>
          <cell r="B21" t="str">
            <v>Vibrador de Concreto : VIP45/MT2 - de imersão (2 kW)</v>
          </cell>
          <cell r="C21">
            <v>7.8125</v>
          </cell>
          <cell r="D21">
            <v>7.4396000000000004</v>
          </cell>
        </row>
        <row r="22">
          <cell r="A22" t="str">
            <v>E311</v>
          </cell>
          <cell r="B22" t="str">
            <v>Fábric. Pré-Moldado Concreto : - tubos D=0,8m M / F (2 kW)</v>
          </cell>
          <cell r="C22">
            <v>5.0774999999999997</v>
          </cell>
          <cell r="D22">
            <v>0</v>
          </cell>
        </row>
        <row r="23">
          <cell r="A23" t="str">
            <v>E312</v>
          </cell>
          <cell r="B23" t="str">
            <v>Fábric. Pré-Moldado Concreto : - tubos D=1,00m M / F (2 kW)</v>
          </cell>
          <cell r="C23">
            <v>5.4814999999999996</v>
          </cell>
          <cell r="D23">
            <v>0</v>
          </cell>
        </row>
        <row r="24">
          <cell r="A24" t="str">
            <v>E402</v>
          </cell>
          <cell r="B24" t="str">
            <v>Caminhão Carroceria : - de madeira 15 t (170kW)</v>
          </cell>
          <cell r="C24">
            <v>88.628699999999995</v>
          </cell>
          <cell r="D24">
            <v>9.9193999999999996</v>
          </cell>
        </row>
        <row r="25">
          <cell r="A25" t="str">
            <v>E403</v>
          </cell>
          <cell r="B25" t="str">
            <v>Caminhão Carroceria : - de madeira 15 t (170 kW)</v>
          </cell>
          <cell r="C25">
            <v>88.628699999999995</v>
          </cell>
          <cell r="D25">
            <v>9.9193999999999996</v>
          </cell>
        </row>
        <row r="26">
          <cell r="A26" t="str">
            <v>E404</v>
          </cell>
          <cell r="B26" t="str">
            <v>Caminhão Basculante 2423 K - 10 m³ - 15 t (170 kW)</v>
          </cell>
          <cell r="C26">
            <v>92.033699999999996</v>
          </cell>
          <cell r="D26">
            <v>9.9193999999999996</v>
          </cell>
        </row>
        <row r="27">
          <cell r="A27" t="str">
            <v>E406</v>
          </cell>
          <cell r="B27" t="str">
            <v>Caminhão Tanque : L162/51 - 6.000 1 (150 kW)</v>
          </cell>
          <cell r="C27">
            <v>78.231999999999999</v>
          </cell>
          <cell r="D27">
            <v>9.9193999999999996</v>
          </cell>
        </row>
        <row r="28">
          <cell r="A28" t="str">
            <v>E407</v>
          </cell>
          <cell r="B28" t="str">
            <v>Caminhão Tanque : 2423 K - 10.000 1 (170 kW)</v>
          </cell>
          <cell r="C28">
            <v>89.6374</v>
          </cell>
          <cell r="D28">
            <v>9.9193999999999996</v>
          </cell>
        </row>
        <row r="29">
          <cell r="A29" t="str">
            <v>E408</v>
          </cell>
          <cell r="B29" t="str">
            <v>Caminhão carroceria : 710 / 37 - fixa 4 t (80 kW)</v>
          </cell>
          <cell r="C29">
            <v>45.011400000000002</v>
          </cell>
          <cell r="D29">
            <v>9.9193999999999996</v>
          </cell>
        </row>
        <row r="30">
          <cell r="A30" t="str">
            <v>E409</v>
          </cell>
          <cell r="B30" t="str">
            <v>Caminhão Carroceria : L1620/51 - fixa 9 t (150 kW)</v>
          </cell>
          <cell r="C30">
            <v>77.797700000000006</v>
          </cell>
          <cell r="D30">
            <v>9.9193999999999996</v>
          </cell>
        </row>
        <row r="31">
          <cell r="A31" t="str">
            <v>E416</v>
          </cell>
          <cell r="B31" t="str">
            <v>Veiculo Leve : - pick up (4 x 4) (97 kW)</v>
          </cell>
          <cell r="C31">
            <v>56.171999999999997</v>
          </cell>
          <cell r="D31">
            <v>8.9894999999999996</v>
          </cell>
        </row>
        <row r="32">
          <cell r="A32" t="str">
            <v>E432</v>
          </cell>
          <cell r="B32" t="str">
            <v>Caminhão Basculante: FM 12 6x4 - 20 t (279 kW)</v>
          </cell>
          <cell r="C32">
            <v>150.5478</v>
          </cell>
          <cell r="D32">
            <v>9.9193999999999996</v>
          </cell>
        </row>
        <row r="33">
          <cell r="A33" t="str">
            <v>E434</v>
          </cell>
          <cell r="B33" t="str">
            <v>Caminhão Carroceria : L 1620/51 - c/guindaste 6 t x m (150 kW)</v>
          </cell>
          <cell r="C33">
            <v>85.024199999999993</v>
          </cell>
          <cell r="D33">
            <v>9.9193999999999996</v>
          </cell>
        </row>
        <row r="34">
          <cell r="A34" t="str">
            <v>E508</v>
          </cell>
          <cell r="B34" t="str">
            <v>Grupo Gerador : GEHY-3 - 2,5 / 3,0 KVA (3kW)</v>
          </cell>
          <cell r="C34">
            <v>10.6907</v>
          </cell>
          <cell r="D34">
            <v>8.3695000000000004</v>
          </cell>
        </row>
        <row r="35">
          <cell r="A35" t="str">
            <v>E509</v>
          </cell>
          <cell r="B35" t="str">
            <v>Grupo Gerador : - GEHY - 18 - 16,8 / 18,5 KVA (15 kW)</v>
          </cell>
          <cell r="C35">
            <v>16.018699999999999</v>
          </cell>
          <cell r="D35">
            <v>8.3695000000000004</v>
          </cell>
        </row>
        <row r="36">
          <cell r="A36" t="str">
            <v>E904</v>
          </cell>
          <cell r="B36" t="str">
            <v>Máquina de Bancada : - serra circular de 12"</v>
          </cell>
          <cell r="C36">
            <v>0.15859999999999999</v>
          </cell>
          <cell r="D36">
            <v>0</v>
          </cell>
        </row>
        <row r="37">
          <cell r="A37" t="str">
            <v>E906</v>
          </cell>
          <cell r="B37" t="str">
            <v>Compactador Manual : ES 600 - soquete vibratório (2 kW)</v>
          </cell>
          <cell r="C37">
            <v>13.7362</v>
          </cell>
          <cell r="D37">
            <v>7.4396000000000004</v>
          </cell>
        </row>
        <row r="38">
          <cell r="A38" t="str">
            <v>E908</v>
          </cell>
          <cell r="B38" t="str">
            <v>Máquina para Pintura : - demarcação de faixas autoprop.(44 kW)</v>
          </cell>
          <cell r="C38">
            <v>52.059310000000004</v>
          </cell>
          <cell r="D38">
            <v>11.4693</v>
          </cell>
        </row>
        <row r="39">
          <cell r="A39" t="str">
            <v>E909</v>
          </cell>
          <cell r="B39" t="str">
            <v>Equip. para Hidrossemeadura : - 5.500 1 (125 kW)</v>
          </cell>
          <cell r="C39">
            <v>99.427700000000002</v>
          </cell>
          <cell r="D39">
            <v>9.9193999999999996</v>
          </cell>
        </row>
        <row r="40">
          <cell r="A40" t="str">
            <v>E920</v>
          </cell>
          <cell r="B40" t="str">
            <v>Máquina para Pintura : - de faixa a quente p/ mat. Termop. (22 kW)</v>
          </cell>
          <cell r="C40">
            <v>48.274099999999997</v>
          </cell>
          <cell r="D40">
            <v>11.4693</v>
          </cell>
        </row>
        <row r="41">
          <cell r="A41" t="str">
            <v>E921</v>
          </cell>
          <cell r="B41" t="str">
            <v>Fusor : - 600 1 (10kW)</v>
          </cell>
          <cell r="C41">
            <v>19.627500000000001</v>
          </cell>
          <cell r="D41">
            <v>0</v>
          </cell>
        </row>
        <row r="42">
          <cell r="A42" t="str">
            <v>E922</v>
          </cell>
          <cell r="B42" t="str">
            <v>Martelete : - perfurador/rompedor elétrico 11316 (1 KW)</v>
          </cell>
          <cell r="C42">
            <v>7.9108999999999998</v>
          </cell>
          <cell r="D42">
            <v>7.4396000000000004</v>
          </cell>
        </row>
      </sheetData>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refreshError="1"/>
      <sheetData sheetId="74" refreshError="1"/>
      <sheetData sheetId="75"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Resumo"/>
      <sheetName val="Cronograma Fisico-financeiro"/>
      <sheetName val="Equipe Técnica"/>
      <sheetName val="Viagens "/>
      <sheetName val="Veículos "/>
      <sheetName val="Equipamentos "/>
      <sheetName val="Mobiliário"/>
      <sheetName val="Servi-Grafico"/>
    </sheetNames>
    <sheetDataSet>
      <sheetData sheetId="0" refreshError="1">
        <row r="9">
          <cell r="A9" t="str">
            <v>CATEGORIA</v>
          </cell>
          <cell r="B9" t="str">
            <v>CÓD.</v>
          </cell>
          <cell r="C9" t="str">
            <v>TIPO</v>
          </cell>
          <cell r="D9" t="str">
            <v>SALÁRIO UTILIZADO</v>
          </cell>
          <cell r="E9" t="str">
            <v>%</v>
          </cell>
          <cell r="F9" t="str">
            <v>SALÁRIO edital</v>
          </cell>
        </row>
        <row r="10">
          <cell r="A10" t="str">
            <v>Consultor Especial</v>
          </cell>
          <cell r="B10" t="str">
            <v>C</v>
          </cell>
          <cell r="C10" t="str">
            <v>a</v>
          </cell>
          <cell r="D10">
            <v>16307.177371818843</v>
          </cell>
          <cell r="E10">
            <v>1</v>
          </cell>
          <cell r="F10">
            <v>16307.177371818843</v>
          </cell>
        </row>
        <row r="11">
          <cell r="A11" t="str">
            <v>Coordenador Geral</v>
          </cell>
          <cell r="B11" t="str">
            <v>P0</v>
          </cell>
          <cell r="C11" t="str">
            <v>a</v>
          </cell>
          <cell r="D11">
            <v>14171.26247662606</v>
          </cell>
          <cell r="E11">
            <v>1</v>
          </cell>
          <cell r="F11">
            <v>14171.26247662606</v>
          </cell>
        </row>
        <row r="12">
          <cell r="A12" t="str">
            <v>Eng./Profissional</v>
          </cell>
          <cell r="B12" t="str">
            <v>P1</v>
          </cell>
          <cell r="C12" t="str">
            <v>a</v>
          </cell>
          <cell r="D12">
            <v>11166.419704369469</v>
          </cell>
          <cell r="E12">
            <v>1</v>
          </cell>
          <cell r="F12">
            <v>11166.419704369469</v>
          </cell>
        </row>
        <row r="13">
          <cell r="A13" t="str">
            <v>Eng./ Profissional Pleno</v>
          </cell>
          <cell r="B13" t="str">
            <v>P2</v>
          </cell>
          <cell r="C13" t="str">
            <v>a</v>
          </cell>
          <cell r="D13">
            <v>8735.7641093992352</v>
          </cell>
          <cell r="E13">
            <v>1</v>
          </cell>
          <cell r="F13">
            <v>8735.7641093992352</v>
          </cell>
        </row>
        <row r="14">
          <cell r="A14" t="str">
            <v>Eng. Senior</v>
          </cell>
          <cell r="B14" t="str">
            <v>P2</v>
          </cell>
          <cell r="C14" t="str">
            <v>a</v>
          </cell>
          <cell r="D14">
            <v>8735.7641093992352</v>
          </cell>
          <cell r="E14">
            <v>1</v>
          </cell>
          <cell r="F14">
            <v>8735.7641093992352</v>
          </cell>
        </row>
        <row r="15">
          <cell r="A15" t="str">
            <v>Geólogo Pleno</v>
          </cell>
          <cell r="B15" t="str">
            <v>P2</v>
          </cell>
          <cell r="C15" t="str">
            <v>a</v>
          </cell>
          <cell r="D15">
            <v>8735.7641093992352</v>
          </cell>
          <cell r="E15">
            <v>1</v>
          </cell>
          <cell r="F15">
            <v>8735.7641093992352</v>
          </cell>
        </row>
        <row r="16">
          <cell r="A16" t="str">
            <v>Biólogo Pleno</v>
          </cell>
          <cell r="B16" t="str">
            <v>P2</v>
          </cell>
          <cell r="C16" t="str">
            <v>a</v>
          </cell>
          <cell r="D16">
            <v>8735.7641093992352</v>
          </cell>
          <cell r="E16">
            <v>1</v>
          </cell>
          <cell r="F16">
            <v>8735.7641093992352</v>
          </cell>
        </row>
        <row r="17">
          <cell r="A17" t="str">
            <v>Eng. Agrônomo</v>
          </cell>
          <cell r="B17" t="str">
            <v>P2</v>
          </cell>
          <cell r="C17" t="str">
            <v>a</v>
          </cell>
          <cell r="D17">
            <v>8735.7641093992352</v>
          </cell>
          <cell r="E17">
            <v>1</v>
          </cell>
          <cell r="F17">
            <v>8735.7641093992352</v>
          </cell>
        </row>
        <row r="18">
          <cell r="A18" t="str">
            <v>Eng. Chefe Equipe</v>
          </cell>
          <cell r="B18" t="str">
            <v>P2</v>
          </cell>
          <cell r="C18" t="str">
            <v>a</v>
          </cell>
          <cell r="D18">
            <v>8735.7641093992352</v>
          </cell>
          <cell r="E18">
            <v>1</v>
          </cell>
          <cell r="F18">
            <v>8735.7641093992352</v>
          </cell>
        </row>
        <row r="19">
          <cell r="A19" t="str">
            <v>Engenheiro Chefe</v>
          </cell>
          <cell r="B19" t="str">
            <v>P2</v>
          </cell>
          <cell r="C19" t="str">
            <v>a</v>
          </cell>
          <cell r="D19">
            <v>8735.7641093992352</v>
          </cell>
          <cell r="E19">
            <v>1</v>
          </cell>
          <cell r="F19">
            <v>8735.7641093992352</v>
          </cell>
        </row>
        <row r="20">
          <cell r="A20" t="str">
            <v>Eng. Ambiental</v>
          </cell>
          <cell r="B20" t="str">
            <v>P2</v>
          </cell>
          <cell r="C20" t="str">
            <v>a</v>
          </cell>
          <cell r="D20">
            <v>8735.7641093992352</v>
          </cell>
          <cell r="E20">
            <v>1</v>
          </cell>
          <cell r="F20">
            <v>8735.7641093992352</v>
          </cell>
        </row>
        <row r="21">
          <cell r="A21" t="str">
            <v>Eng. Junior</v>
          </cell>
          <cell r="B21" t="str">
            <v>P3</v>
          </cell>
          <cell r="C21" t="str">
            <v>a</v>
          </cell>
          <cell r="D21">
            <v>7186.9767817839602</v>
          </cell>
          <cell r="E21">
            <v>1</v>
          </cell>
          <cell r="F21">
            <v>7186.9767817839602</v>
          </cell>
        </row>
        <row r="22">
          <cell r="A22" t="str">
            <v>Engenheiro Auxiliar</v>
          </cell>
          <cell r="B22" t="str">
            <v>P4</v>
          </cell>
          <cell r="C22" t="str">
            <v>a</v>
          </cell>
          <cell r="D22">
            <v>6102</v>
          </cell>
          <cell r="E22">
            <v>1</v>
          </cell>
          <cell r="F22">
            <v>5598</v>
          </cell>
        </row>
        <row r="23">
          <cell r="A23" t="str">
            <v>Eng./ Profissional</v>
          </cell>
          <cell r="B23" t="str">
            <v>P4</v>
          </cell>
          <cell r="C23" t="str">
            <v>a</v>
          </cell>
          <cell r="D23">
            <v>6102</v>
          </cell>
          <cell r="E23">
            <v>1</v>
          </cell>
          <cell r="F23">
            <v>5598</v>
          </cell>
        </row>
        <row r="24">
          <cell r="A24" t="str">
            <v>Aux. Engenheiro</v>
          </cell>
          <cell r="B24" t="str">
            <v>T0</v>
          </cell>
          <cell r="C24" t="str">
            <v>b</v>
          </cell>
          <cell r="D24">
            <v>5062.4330555640699</v>
          </cell>
          <cell r="E24">
            <v>1</v>
          </cell>
          <cell r="F24">
            <v>5062.4330555640699</v>
          </cell>
        </row>
        <row r="25">
          <cell r="A25" t="str">
            <v>Auxiliar de Eng.</v>
          </cell>
          <cell r="B25" t="str">
            <v>T0</v>
          </cell>
          <cell r="C25" t="str">
            <v>b</v>
          </cell>
          <cell r="D25">
            <v>5062.4330555640699</v>
          </cell>
          <cell r="E25">
            <v>1</v>
          </cell>
          <cell r="F25">
            <v>5062.4330555640699</v>
          </cell>
        </row>
        <row r="26">
          <cell r="A26" t="str">
            <v>Aux. De</v>
          </cell>
          <cell r="B26" t="str">
            <v>T0</v>
          </cell>
          <cell r="C26" t="str">
            <v>b</v>
          </cell>
          <cell r="D26">
            <v>5062.4330555640699</v>
          </cell>
          <cell r="E26">
            <v>1</v>
          </cell>
          <cell r="F26">
            <v>5062.4330555640699</v>
          </cell>
        </row>
        <row r="27">
          <cell r="A27" t="str">
            <v>Topógrafo Chefe</v>
          </cell>
          <cell r="B27" t="str">
            <v>T1</v>
          </cell>
          <cell r="C27" t="str">
            <v>b</v>
          </cell>
          <cell r="D27">
            <v>3861.228249943289</v>
          </cell>
          <cell r="E27">
            <v>1</v>
          </cell>
          <cell r="F27">
            <v>3861.228249943289</v>
          </cell>
        </row>
        <row r="28">
          <cell r="A28" t="str">
            <v>Laboratorista Chefe</v>
          </cell>
          <cell r="B28" t="str">
            <v>T1</v>
          </cell>
          <cell r="C28" t="str">
            <v>b</v>
          </cell>
          <cell r="D28">
            <v>3861.228249943289</v>
          </cell>
          <cell r="E28">
            <v>1</v>
          </cell>
          <cell r="F28">
            <v>3861.228249943289</v>
          </cell>
        </row>
        <row r="29">
          <cell r="A29" t="str">
            <v>Topógrafo</v>
          </cell>
          <cell r="B29" t="str">
            <v>T2</v>
          </cell>
          <cell r="C29" t="str">
            <v>b</v>
          </cell>
          <cell r="D29">
            <v>2920.0593363946805</v>
          </cell>
          <cell r="E29">
            <v>1</v>
          </cell>
          <cell r="F29">
            <v>2920.0593363946805</v>
          </cell>
        </row>
        <row r="30">
          <cell r="A30" t="str">
            <v>Laboratorista</v>
          </cell>
          <cell r="B30" t="str">
            <v>T2</v>
          </cell>
          <cell r="C30" t="str">
            <v>b</v>
          </cell>
          <cell r="D30">
            <v>2920.0593363946805</v>
          </cell>
          <cell r="E30">
            <v>1</v>
          </cell>
          <cell r="F30">
            <v>2920.0593363946805</v>
          </cell>
        </row>
        <row r="31">
          <cell r="A31" t="str">
            <v>Pesquisador</v>
          </cell>
          <cell r="B31" t="str">
            <v>T3</v>
          </cell>
          <cell r="C31" t="str">
            <v>b</v>
          </cell>
          <cell r="D31">
            <v>2343.7457505103948</v>
          </cell>
          <cell r="E31">
            <v>1</v>
          </cell>
          <cell r="F31">
            <v>2343.7457505103948</v>
          </cell>
        </row>
        <row r="32">
          <cell r="A32" t="str">
            <v>Topógrafo Aux.</v>
          </cell>
          <cell r="B32" t="str">
            <v>T3</v>
          </cell>
          <cell r="C32" t="str">
            <v>b</v>
          </cell>
          <cell r="D32">
            <v>2343.7457505103948</v>
          </cell>
          <cell r="E32">
            <v>1</v>
          </cell>
          <cell r="F32">
            <v>2343.7457505103948</v>
          </cell>
        </row>
        <row r="33">
          <cell r="A33" t="str">
            <v>Laboratorista Aux.</v>
          </cell>
          <cell r="B33" t="str">
            <v>T3</v>
          </cell>
          <cell r="C33" t="str">
            <v>b</v>
          </cell>
          <cell r="D33">
            <v>2343.7457505103948</v>
          </cell>
          <cell r="E33">
            <v>1</v>
          </cell>
          <cell r="F33">
            <v>2343.7457505103948</v>
          </cell>
        </row>
        <row r="34">
          <cell r="A34" t="str">
            <v>Aux. Topografia</v>
          </cell>
          <cell r="B34" t="str">
            <v>T4</v>
          </cell>
          <cell r="C34" t="str">
            <v>b</v>
          </cell>
          <cell r="D34">
            <v>1750.9212272774646</v>
          </cell>
          <cell r="E34">
            <v>1</v>
          </cell>
          <cell r="F34">
            <v>1750.9212272774646</v>
          </cell>
        </row>
        <row r="35">
          <cell r="A35" t="str">
            <v>Aux. Laboratório</v>
          </cell>
          <cell r="B35" t="str">
            <v>T4</v>
          </cell>
          <cell r="C35" t="str">
            <v>b</v>
          </cell>
          <cell r="D35">
            <v>1750.9212272774646</v>
          </cell>
          <cell r="E35">
            <v>1</v>
          </cell>
          <cell r="F35">
            <v>1750.9212272774646</v>
          </cell>
        </row>
        <row r="36">
          <cell r="A36" t="str">
            <v>Técnico Auxiliar</v>
          </cell>
          <cell r="B36" t="str">
            <v>T4</v>
          </cell>
          <cell r="C36" t="str">
            <v>b</v>
          </cell>
          <cell r="D36">
            <v>1750.9212272774646</v>
          </cell>
          <cell r="E36">
            <v>1</v>
          </cell>
          <cell r="F36">
            <v>1750.9212272774646</v>
          </cell>
        </row>
        <row r="37">
          <cell r="A37" t="str">
            <v>Desenhista</v>
          </cell>
          <cell r="B37" t="str">
            <v>T4</v>
          </cell>
          <cell r="C37" t="str">
            <v>b</v>
          </cell>
          <cell r="D37">
            <v>1750.9212272774646</v>
          </cell>
          <cell r="E37">
            <v>1</v>
          </cell>
          <cell r="F37">
            <v>1750.9212272774646</v>
          </cell>
        </row>
        <row r="38">
          <cell r="A38" t="str">
            <v>Cadista</v>
          </cell>
          <cell r="B38" t="str">
            <v>T4</v>
          </cell>
          <cell r="C38" t="str">
            <v>b</v>
          </cell>
          <cell r="D38">
            <v>1750.9212272774646</v>
          </cell>
          <cell r="E38">
            <v>1</v>
          </cell>
          <cell r="F38">
            <v>1750.9212272774646</v>
          </cell>
        </row>
        <row r="39">
          <cell r="A39" t="str">
            <v>Fiscal de Campo</v>
          </cell>
          <cell r="B39" t="str">
            <v>T4</v>
          </cell>
          <cell r="C39" t="str">
            <v>b</v>
          </cell>
          <cell r="D39">
            <v>1750.9212272774646</v>
          </cell>
          <cell r="E39">
            <v>1</v>
          </cell>
          <cell r="F39">
            <v>1750.9212272774646</v>
          </cell>
        </row>
        <row r="40">
          <cell r="A40" t="str">
            <v>Chefe de Escritório</v>
          </cell>
          <cell r="B40" t="str">
            <v>A0</v>
          </cell>
          <cell r="C40" t="str">
            <v>c</v>
          </cell>
          <cell r="D40">
            <v>4056.1187149697439</v>
          </cell>
          <cell r="E40">
            <v>1</v>
          </cell>
          <cell r="F40">
            <v>4056.1187149697439</v>
          </cell>
        </row>
        <row r="41">
          <cell r="A41" t="str">
            <v>Datilógrafo</v>
          </cell>
          <cell r="B41" t="str">
            <v>A2</v>
          </cell>
          <cell r="C41" t="str">
            <v>c</v>
          </cell>
          <cell r="D41">
            <v>1573.7015588348895</v>
          </cell>
          <cell r="E41">
            <v>1</v>
          </cell>
          <cell r="F41">
            <v>1573.7015588348895</v>
          </cell>
        </row>
        <row r="42">
          <cell r="A42" t="str">
            <v>Motorista</v>
          </cell>
          <cell r="B42" t="str">
            <v>A2</v>
          </cell>
          <cell r="C42" t="str">
            <v>c</v>
          </cell>
          <cell r="D42">
            <v>1573.7015588348895</v>
          </cell>
          <cell r="E42">
            <v>1</v>
          </cell>
          <cell r="F42">
            <v>1573.7015588348895</v>
          </cell>
        </row>
        <row r="43">
          <cell r="A43" t="str">
            <v>Dat/Motorista</v>
          </cell>
          <cell r="B43" t="str">
            <v>A2</v>
          </cell>
          <cell r="C43" t="str">
            <v>c</v>
          </cell>
          <cell r="D43">
            <v>1573.7015588348895</v>
          </cell>
          <cell r="E43">
            <v>1</v>
          </cell>
          <cell r="F43">
            <v>1573.7015588348895</v>
          </cell>
        </row>
        <row r="44">
          <cell r="A44" t="str">
            <v>Auxiliar de Escritório</v>
          </cell>
          <cell r="B44" t="str">
            <v>A2</v>
          </cell>
          <cell r="C44" t="str">
            <v>c</v>
          </cell>
          <cell r="D44">
            <v>1573.7015588348895</v>
          </cell>
          <cell r="E44">
            <v>1</v>
          </cell>
          <cell r="F44">
            <v>1573.7015588348895</v>
          </cell>
        </row>
        <row r="45">
          <cell r="A45" t="str">
            <v xml:space="preserve">Servente </v>
          </cell>
          <cell r="B45" t="str">
            <v>A3</v>
          </cell>
          <cell r="C45" t="str">
            <v>c</v>
          </cell>
          <cell r="D45">
            <v>1371.9087942418871</v>
          </cell>
          <cell r="E45">
            <v>1</v>
          </cell>
          <cell r="F45">
            <v>1371.9087942418871</v>
          </cell>
        </row>
        <row r="46">
          <cell r="A46" t="str">
            <v>Servente/Contínuos</v>
          </cell>
          <cell r="B46" t="str">
            <v>A3</v>
          </cell>
          <cell r="C46" t="str">
            <v>c</v>
          </cell>
          <cell r="D46">
            <v>1371.9087942418871</v>
          </cell>
          <cell r="E46">
            <v>1</v>
          </cell>
          <cell r="F46">
            <v>1371.9087942418871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o projeto"/>
      <sheetName val="MO"/>
      <sheetName val="Hotelaria"/>
      <sheetName val="Preço do Transporte"/>
      <sheetName val="Custo de Baixada"/>
      <sheetName val="Turno de Trabalho"/>
      <sheetName val="RAC_EXAMES"/>
      <sheetName val="CUSTO EPI´s"/>
      <sheetName val="Matriz de Treinamentos"/>
      <sheetName val="Lista Exames"/>
    </sheetNames>
    <sheetDataSet>
      <sheetData sheetId="0">
        <row r="2">
          <cell r="B2" t="str">
            <v>ACR51/15</v>
          </cell>
        </row>
        <row r="5">
          <cell r="B5">
            <v>10</v>
          </cell>
        </row>
        <row r="6">
          <cell r="B6">
            <v>8</v>
          </cell>
        </row>
        <row r="8">
          <cell r="B8">
            <v>1.2677</v>
          </cell>
        </row>
        <row r="9">
          <cell r="B9">
            <v>1.2398</v>
          </cell>
        </row>
      </sheetData>
      <sheetData sheetId="1">
        <row r="2">
          <cell r="H2" t="str">
            <v>OFICIAL</v>
          </cell>
          <cell r="I2" t="str">
            <v>PEDREIRO</v>
          </cell>
          <cell r="J2" t="str">
            <v>ARMADOR</v>
          </cell>
          <cell r="K2" t="str">
            <v>CARPINTEIRO</v>
          </cell>
          <cell r="L2" t="str">
            <v>BOMBEIRO HIDRÁULICO</v>
          </cell>
          <cell r="M2" t="str">
            <v>SOLDADOR</v>
          </cell>
          <cell r="N2" t="str">
            <v>BLASTER</v>
          </cell>
          <cell r="O2" t="str">
            <v>GREIDISTA</v>
          </cell>
          <cell r="P2" t="str">
            <v>RASTELEIRO</v>
          </cell>
          <cell r="Q2" t="str">
            <v>SERVENTE</v>
          </cell>
          <cell r="R2" t="str">
            <v>AJUDANTE</v>
          </cell>
          <cell r="S2" t="str">
            <v>AJUDANTE DE USINA</v>
          </cell>
          <cell r="T2" t="str">
            <v>OPERADOR QUADRO DE COMANDO</v>
          </cell>
          <cell r="U2" t="str">
            <v>OPERADOR CENTRAL CONCRETO</v>
          </cell>
          <cell r="V2" t="str">
            <v>OPERADOR CENTRAL BRITAGEM</v>
          </cell>
          <cell r="W2" t="str">
            <v>OPERADOR USINA ASFALTO</v>
          </cell>
          <cell r="X2" t="str">
            <v>OPERADOR TRATOR DE PNEUS</v>
          </cell>
          <cell r="Y2" t="str">
            <v>OPERADOR TRATOR ESTEIRA</v>
          </cell>
          <cell r="Z2" t="str">
            <v>OPERADOR ESCAVADEIRA</v>
          </cell>
          <cell r="AA2" t="str">
            <v>OPERADOR RETRO ESCAVADEIRA</v>
          </cell>
          <cell r="AB2" t="str">
            <v>OPERADOR CARREGADEIRA</v>
          </cell>
          <cell r="AC2" t="str">
            <v>OPERADOR MOTONIVELADORA</v>
          </cell>
          <cell r="AD2" t="str">
            <v>OPERADOR ACABADORA</v>
          </cell>
          <cell r="AE2" t="str">
            <v>OPERADOR PERFURATRIZ</v>
          </cell>
          <cell r="AF2" t="str">
            <v>OPERADOR ROLO ASFALTO</v>
          </cell>
          <cell r="AG2" t="str">
            <v>OPERADOR ROLO</v>
          </cell>
          <cell r="AH2" t="str">
            <v>OPERADOR GUINDASTE</v>
          </cell>
          <cell r="AI2" t="str">
            <v>COMPRESSORISTA</v>
          </cell>
          <cell r="AJ2" t="str">
            <v>MARTELETEIRO</v>
          </cell>
          <cell r="AK2" t="str">
            <v>OPERADOR ESPARGIDOR</v>
          </cell>
          <cell r="AL2" t="str">
            <v>OPERADOR DE DRAGA</v>
          </cell>
          <cell r="AM2" t="str">
            <v>MOTORISTA</v>
          </cell>
          <cell r="AN2" t="str">
            <v>MOTORISTA ESPARGIDOR</v>
          </cell>
          <cell r="AO2" t="str">
            <v>MOTORISTA MUNCK</v>
          </cell>
          <cell r="AP2" t="str">
            <v>MOTORISTA CAM. BETONEIRA</v>
          </cell>
          <cell r="AQ2" t="str">
            <v>MOTORISTA DE CARRETA</v>
          </cell>
        </row>
        <row r="3">
          <cell r="H3">
            <v>5.98</v>
          </cell>
          <cell r="I3">
            <v>5.98</v>
          </cell>
          <cell r="J3">
            <v>5.98</v>
          </cell>
          <cell r="K3">
            <v>5.98</v>
          </cell>
          <cell r="L3">
            <v>5.98</v>
          </cell>
          <cell r="M3">
            <v>9.14</v>
          </cell>
          <cell r="N3">
            <v>19.68</v>
          </cell>
          <cell r="O3">
            <v>5.98</v>
          </cell>
          <cell r="P3">
            <v>5.98</v>
          </cell>
          <cell r="Q3">
            <v>4.8099999999999996</v>
          </cell>
          <cell r="R3">
            <v>4.8099999999999996</v>
          </cell>
          <cell r="S3">
            <v>4.8099999999999996</v>
          </cell>
          <cell r="T3">
            <v>5.98</v>
          </cell>
          <cell r="U3">
            <v>5.98</v>
          </cell>
          <cell r="V3">
            <v>5.98</v>
          </cell>
          <cell r="W3">
            <v>5.98</v>
          </cell>
          <cell r="X3">
            <v>5.98</v>
          </cell>
          <cell r="Y3">
            <v>9.14</v>
          </cell>
          <cell r="Z3">
            <v>12.97</v>
          </cell>
          <cell r="AA3">
            <v>9.14</v>
          </cell>
          <cell r="AB3">
            <v>9.14</v>
          </cell>
          <cell r="AC3">
            <v>12.97</v>
          </cell>
          <cell r="AD3">
            <v>9.14</v>
          </cell>
          <cell r="AE3">
            <v>5.98</v>
          </cell>
          <cell r="AF3">
            <v>9.14</v>
          </cell>
          <cell r="AG3">
            <v>5.98</v>
          </cell>
          <cell r="AH3">
            <v>12.97</v>
          </cell>
          <cell r="AI3">
            <v>4.8099999999999996</v>
          </cell>
          <cell r="AJ3">
            <v>4.8099999999999996</v>
          </cell>
          <cell r="AK3">
            <v>5.98</v>
          </cell>
          <cell r="AL3">
            <v>7.5</v>
          </cell>
          <cell r="AM3">
            <v>5.98</v>
          </cell>
          <cell r="AN3">
            <v>9.14</v>
          </cell>
          <cell r="AO3">
            <v>9.14</v>
          </cell>
          <cell r="AP3">
            <v>9.14</v>
          </cell>
          <cell r="AQ3">
            <v>12.97</v>
          </cell>
        </row>
        <row r="4">
          <cell r="H4">
            <v>1315.6</v>
          </cell>
          <cell r="I4">
            <v>1315.6</v>
          </cell>
          <cell r="J4">
            <v>1315.6</v>
          </cell>
          <cell r="K4">
            <v>1315.6</v>
          </cell>
          <cell r="L4">
            <v>1315.6</v>
          </cell>
          <cell r="M4">
            <v>2010.8</v>
          </cell>
          <cell r="N4">
            <v>4329.6000000000004</v>
          </cell>
          <cell r="O4">
            <v>1315.6</v>
          </cell>
          <cell r="P4">
            <v>1315.6</v>
          </cell>
          <cell r="Q4">
            <v>1058.2</v>
          </cell>
          <cell r="R4">
            <v>1058.2</v>
          </cell>
          <cell r="S4">
            <v>1058.2</v>
          </cell>
          <cell r="T4">
            <v>1315.6</v>
          </cell>
          <cell r="U4">
            <v>1315.6</v>
          </cell>
          <cell r="V4">
            <v>1315.6</v>
          </cell>
          <cell r="W4">
            <v>1315.6</v>
          </cell>
          <cell r="X4">
            <v>1315.6</v>
          </cell>
          <cell r="Y4">
            <v>2010.8</v>
          </cell>
          <cell r="Z4">
            <v>2853.4</v>
          </cell>
          <cell r="AA4">
            <v>2010.8</v>
          </cell>
          <cell r="AB4">
            <v>2010.8</v>
          </cell>
          <cell r="AC4">
            <v>2853.4</v>
          </cell>
          <cell r="AD4">
            <v>2010.8</v>
          </cell>
          <cell r="AE4">
            <v>1315.6</v>
          </cell>
          <cell r="AF4">
            <v>2010.8</v>
          </cell>
          <cell r="AG4">
            <v>1315.6</v>
          </cell>
          <cell r="AH4">
            <v>2853.4</v>
          </cell>
          <cell r="AI4">
            <v>1058.2</v>
          </cell>
          <cell r="AJ4">
            <v>1058.2</v>
          </cell>
          <cell r="AK4">
            <v>1315.6</v>
          </cell>
          <cell r="AL4">
            <v>1650</v>
          </cell>
          <cell r="AM4">
            <v>1315.6</v>
          </cell>
          <cell r="AN4">
            <v>2010.8</v>
          </cell>
          <cell r="AO4">
            <v>2010.8</v>
          </cell>
          <cell r="AP4">
            <v>2010.8</v>
          </cell>
          <cell r="AQ4">
            <v>2853.4</v>
          </cell>
        </row>
        <row r="5">
          <cell r="H5">
            <v>187.95</v>
          </cell>
          <cell r="I5">
            <v>187.95</v>
          </cell>
          <cell r="J5">
            <v>187.95</v>
          </cell>
          <cell r="K5">
            <v>187.95</v>
          </cell>
          <cell r="L5">
            <v>187.95</v>
          </cell>
          <cell r="M5">
            <v>287.27</v>
          </cell>
          <cell r="N5">
            <v>618.54</v>
          </cell>
          <cell r="O5">
            <v>187.95</v>
          </cell>
          <cell r="P5">
            <v>187.95</v>
          </cell>
          <cell r="Q5">
            <v>151.18</v>
          </cell>
          <cell r="R5">
            <v>151.18</v>
          </cell>
          <cell r="S5">
            <v>151.18</v>
          </cell>
          <cell r="T5">
            <v>187.95</v>
          </cell>
          <cell r="U5">
            <v>187.95</v>
          </cell>
          <cell r="V5">
            <v>187.95</v>
          </cell>
          <cell r="W5">
            <v>187.95</v>
          </cell>
          <cell r="X5">
            <v>187.95</v>
          </cell>
          <cell r="Y5">
            <v>287.27</v>
          </cell>
          <cell r="Z5">
            <v>407.65</v>
          </cell>
          <cell r="AA5">
            <v>287.27</v>
          </cell>
          <cell r="AB5">
            <v>287.27</v>
          </cell>
          <cell r="AC5">
            <v>407.65</v>
          </cell>
          <cell r="AD5">
            <v>287.27</v>
          </cell>
          <cell r="AE5">
            <v>187.95</v>
          </cell>
          <cell r="AF5">
            <v>287.27</v>
          </cell>
          <cell r="AG5">
            <v>187.95</v>
          </cell>
          <cell r="AH5">
            <v>407.65</v>
          </cell>
          <cell r="AI5">
            <v>151.18</v>
          </cell>
          <cell r="AJ5">
            <v>151.18</v>
          </cell>
          <cell r="AK5">
            <v>187.95</v>
          </cell>
          <cell r="AL5">
            <v>235.72</v>
          </cell>
          <cell r="AM5">
            <v>187.95</v>
          </cell>
          <cell r="AN5">
            <v>287.27</v>
          </cell>
          <cell r="AO5">
            <v>287.27</v>
          </cell>
          <cell r="AP5">
            <v>287.27</v>
          </cell>
          <cell r="AQ5">
            <v>407.65</v>
          </cell>
        </row>
        <row r="6">
          <cell r="H6">
            <v>1</v>
          </cell>
          <cell r="I6">
            <v>2</v>
          </cell>
          <cell r="J6">
            <v>3</v>
          </cell>
          <cell r="K6">
            <v>4</v>
          </cell>
          <cell r="L6">
            <v>5</v>
          </cell>
          <cell r="M6">
            <v>6</v>
          </cell>
          <cell r="N6">
            <v>7</v>
          </cell>
          <cell r="O6">
            <v>8</v>
          </cell>
          <cell r="P6">
            <v>9</v>
          </cell>
          <cell r="Q6">
            <v>10</v>
          </cell>
          <cell r="R6">
            <v>11</v>
          </cell>
          <cell r="S6">
            <v>12</v>
          </cell>
          <cell r="T6">
            <v>13</v>
          </cell>
          <cell r="U6">
            <v>14</v>
          </cell>
          <cell r="V6">
            <v>15</v>
          </cell>
          <cell r="W6">
            <v>16</v>
          </cell>
          <cell r="X6">
            <v>17</v>
          </cell>
          <cell r="Y6">
            <v>18</v>
          </cell>
          <cell r="Z6">
            <v>19</v>
          </cell>
          <cell r="AA6">
            <v>20</v>
          </cell>
          <cell r="AB6">
            <v>21</v>
          </cell>
          <cell r="AC6">
            <v>22</v>
          </cell>
          <cell r="AD6">
            <v>23</v>
          </cell>
          <cell r="AE6">
            <v>24</v>
          </cell>
          <cell r="AF6">
            <v>25</v>
          </cell>
          <cell r="AG6">
            <v>26</v>
          </cell>
          <cell r="AH6">
            <v>27</v>
          </cell>
          <cell r="AI6">
            <v>28</v>
          </cell>
          <cell r="AJ6">
            <v>29</v>
          </cell>
          <cell r="AK6">
            <v>30</v>
          </cell>
          <cell r="AL6">
            <v>31</v>
          </cell>
          <cell r="AM6">
            <v>32</v>
          </cell>
          <cell r="AN6">
            <v>33</v>
          </cell>
          <cell r="AO6">
            <v>34</v>
          </cell>
          <cell r="AP6">
            <v>35</v>
          </cell>
          <cell r="AQ6">
            <v>36</v>
          </cell>
        </row>
        <row r="11">
          <cell r="H11">
            <v>1358.36</v>
          </cell>
          <cell r="I11">
            <v>1358.36</v>
          </cell>
          <cell r="J11">
            <v>1358.36</v>
          </cell>
          <cell r="K11">
            <v>1358.36</v>
          </cell>
          <cell r="L11">
            <v>1358.36</v>
          </cell>
          <cell r="M11">
            <v>2076.15</v>
          </cell>
          <cell r="N11">
            <v>5811.4</v>
          </cell>
          <cell r="O11">
            <v>1358.36</v>
          </cell>
          <cell r="P11">
            <v>1358.36</v>
          </cell>
          <cell r="Q11">
            <v>1092.5899999999999</v>
          </cell>
          <cell r="R11">
            <v>1092.5899999999999</v>
          </cell>
          <cell r="S11">
            <v>1092.5899999999999</v>
          </cell>
          <cell r="T11">
            <v>1358.36</v>
          </cell>
          <cell r="U11">
            <v>1358.36</v>
          </cell>
          <cell r="V11">
            <v>1358.36</v>
          </cell>
          <cell r="W11">
            <v>1358.36</v>
          </cell>
          <cell r="X11">
            <v>1358.36</v>
          </cell>
          <cell r="Y11">
            <v>2076.15</v>
          </cell>
          <cell r="Z11">
            <v>2946.13</v>
          </cell>
          <cell r="AA11">
            <v>2076.15</v>
          </cell>
          <cell r="AB11">
            <v>2076.15</v>
          </cell>
          <cell r="AC11">
            <v>2946.13</v>
          </cell>
          <cell r="AD11">
            <v>2076.15</v>
          </cell>
          <cell r="AE11">
            <v>1765.87</v>
          </cell>
          <cell r="AF11">
            <v>2076.15</v>
          </cell>
          <cell r="AG11">
            <v>1358.36</v>
          </cell>
          <cell r="AH11">
            <v>2946.13</v>
          </cell>
          <cell r="AI11">
            <v>1092.5899999999999</v>
          </cell>
          <cell r="AJ11">
            <v>1092.5899999999999</v>
          </cell>
          <cell r="AK11">
            <v>1515.96</v>
          </cell>
          <cell r="AL11">
            <v>1703.63</v>
          </cell>
          <cell r="AM11">
            <v>1358.36</v>
          </cell>
          <cell r="AN11">
            <v>2233.75</v>
          </cell>
          <cell r="AO11">
            <v>2076.15</v>
          </cell>
          <cell r="AP11">
            <v>2076.15</v>
          </cell>
          <cell r="AQ11">
            <v>2946.13</v>
          </cell>
        </row>
        <row r="13">
          <cell r="H13">
            <v>839.11</v>
          </cell>
          <cell r="I13">
            <v>839.11</v>
          </cell>
          <cell r="J13">
            <v>839.11</v>
          </cell>
          <cell r="K13">
            <v>839.11</v>
          </cell>
          <cell r="L13">
            <v>839.11</v>
          </cell>
          <cell r="M13">
            <v>1282.52</v>
          </cell>
          <cell r="N13">
            <v>2761.5</v>
          </cell>
          <cell r="O13">
            <v>839.11</v>
          </cell>
          <cell r="P13">
            <v>839.11</v>
          </cell>
          <cell r="Q13">
            <v>674.94</v>
          </cell>
          <cell r="R13">
            <v>674.94</v>
          </cell>
          <cell r="S13">
            <v>674.94</v>
          </cell>
          <cell r="T13">
            <v>839.11</v>
          </cell>
          <cell r="U13">
            <v>839.11</v>
          </cell>
          <cell r="V13">
            <v>839.11</v>
          </cell>
          <cell r="W13">
            <v>839.11</v>
          </cell>
          <cell r="X13">
            <v>839.11</v>
          </cell>
          <cell r="Y13">
            <v>1282.52</v>
          </cell>
          <cell r="Z13">
            <v>1819.95</v>
          </cell>
          <cell r="AA13">
            <v>1282.52</v>
          </cell>
          <cell r="AB13">
            <v>1282.52</v>
          </cell>
          <cell r="AC13">
            <v>1819.95</v>
          </cell>
          <cell r="AD13">
            <v>1282.52</v>
          </cell>
          <cell r="AE13">
            <v>839.11</v>
          </cell>
          <cell r="AF13">
            <v>1282.52</v>
          </cell>
          <cell r="AG13">
            <v>839.11</v>
          </cell>
          <cell r="AH13">
            <v>1819.95</v>
          </cell>
          <cell r="AI13">
            <v>674.94</v>
          </cell>
          <cell r="AJ13">
            <v>674.94</v>
          </cell>
          <cell r="AK13">
            <v>839.11</v>
          </cell>
          <cell r="AL13">
            <v>1052.4000000000001</v>
          </cell>
          <cell r="AM13">
            <v>839.11</v>
          </cell>
          <cell r="AN13">
            <v>1282.52</v>
          </cell>
          <cell r="AO13">
            <v>1282.52</v>
          </cell>
          <cell r="AP13">
            <v>1282.52</v>
          </cell>
          <cell r="AQ13">
            <v>1819.95</v>
          </cell>
        </row>
        <row r="14">
          <cell r="H14">
            <v>288.54000000000002</v>
          </cell>
          <cell r="I14">
            <v>288.54000000000002</v>
          </cell>
          <cell r="J14">
            <v>288.54000000000002</v>
          </cell>
          <cell r="K14">
            <v>288.54000000000002</v>
          </cell>
          <cell r="L14">
            <v>288.54000000000002</v>
          </cell>
          <cell r="M14">
            <v>441.01</v>
          </cell>
          <cell r="N14">
            <v>949.56</v>
          </cell>
          <cell r="O14">
            <v>288.54000000000002</v>
          </cell>
          <cell r="P14">
            <v>288.54000000000002</v>
          </cell>
          <cell r="Q14">
            <v>232.08</v>
          </cell>
          <cell r="R14">
            <v>232.08</v>
          </cell>
          <cell r="S14">
            <v>232.08</v>
          </cell>
          <cell r="T14">
            <v>288.54000000000002</v>
          </cell>
          <cell r="U14">
            <v>288.54000000000002</v>
          </cell>
          <cell r="V14">
            <v>288.54000000000002</v>
          </cell>
          <cell r="W14">
            <v>288.54000000000002</v>
          </cell>
          <cell r="X14">
            <v>288.54000000000002</v>
          </cell>
          <cell r="Y14">
            <v>441.01</v>
          </cell>
          <cell r="Z14">
            <v>625.79999999999995</v>
          </cell>
          <cell r="AA14">
            <v>441.01</v>
          </cell>
          <cell r="AB14">
            <v>441.01</v>
          </cell>
          <cell r="AC14">
            <v>625.79999999999995</v>
          </cell>
          <cell r="AD14">
            <v>441.01</v>
          </cell>
          <cell r="AE14">
            <v>288.54000000000002</v>
          </cell>
          <cell r="AF14">
            <v>441.01</v>
          </cell>
          <cell r="AG14">
            <v>288.54000000000002</v>
          </cell>
          <cell r="AH14">
            <v>625.79999999999995</v>
          </cell>
          <cell r="AI14">
            <v>232.08</v>
          </cell>
          <cell r="AJ14">
            <v>232.08</v>
          </cell>
          <cell r="AK14">
            <v>288.54000000000002</v>
          </cell>
          <cell r="AL14">
            <v>361.88</v>
          </cell>
          <cell r="AM14">
            <v>288.54000000000002</v>
          </cell>
          <cell r="AN14">
            <v>441.01</v>
          </cell>
          <cell r="AO14">
            <v>441.01</v>
          </cell>
          <cell r="AP14">
            <v>441.01</v>
          </cell>
          <cell r="AQ14">
            <v>625.79999999999995</v>
          </cell>
        </row>
        <row r="16">
          <cell r="H16">
            <v>230.71</v>
          </cell>
          <cell r="I16">
            <v>230.71</v>
          </cell>
          <cell r="J16">
            <v>230.71</v>
          </cell>
          <cell r="K16">
            <v>230.71</v>
          </cell>
          <cell r="L16">
            <v>230.71</v>
          </cell>
          <cell r="M16">
            <v>352.62</v>
          </cell>
          <cell r="N16">
            <v>759.25</v>
          </cell>
          <cell r="O16">
            <v>230.71</v>
          </cell>
          <cell r="P16">
            <v>230.71</v>
          </cell>
          <cell r="Q16">
            <v>185.57</v>
          </cell>
          <cell r="R16">
            <v>185.57</v>
          </cell>
          <cell r="S16">
            <v>185.57</v>
          </cell>
          <cell r="T16">
            <v>230.71</v>
          </cell>
          <cell r="U16">
            <v>230.71</v>
          </cell>
          <cell r="V16">
            <v>230.71</v>
          </cell>
          <cell r="W16">
            <v>230.71</v>
          </cell>
          <cell r="X16">
            <v>230.71</v>
          </cell>
          <cell r="Y16">
            <v>352.62</v>
          </cell>
          <cell r="Z16">
            <v>500.38</v>
          </cell>
          <cell r="AA16">
            <v>352.62</v>
          </cell>
          <cell r="AB16">
            <v>352.62</v>
          </cell>
          <cell r="AC16">
            <v>500.38</v>
          </cell>
          <cell r="AD16">
            <v>352.62</v>
          </cell>
          <cell r="AE16">
            <v>230.71</v>
          </cell>
          <cell r="AF16">
            <v>352.62</v>
          </cell>
          <cell r="AG16">
            <v>230.71</v>
          </cell>
          <cell r="AH16">
            <v>500.38</v>
          </cell>
          <cell r="AI16">
            <v>185.57</v>
          </cell>
          <cell r="AJ16">
            <v>185.57</v>
          </cell>
          <cell r="AK16">
            <v>230.71</v>
          </cell>
          <cell r="AL16">
            <v>289.35000000000002</v>
          </cell>
          <cell r="AM16">
            <v>230.71</v>
          </cell>
          <cell r="AN16">
            <v>352.62</v>
          </cell>
          <cell r="AO16">
            <v>352.62</v>
          </cell>
          <cell r="AP16">
            <v>352.62</v>
          </cell>
          <cell r="AQ16">
            <v>500.38</v>
          </cell>
        </row>
        <row r="17">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row>
        <row r="19">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157.6</v>
          </cell>
          <cell r="AL19">
            <v>0</v>
          </cell>
          <cell r="AM19">
            <v>0</v>
          </cell>
          <cell r="AN19">
            <v>157.6</v>
          </cell>
          <cell r="AO19">
            <v>0</v>
          </cell>
          <cell r="AP19">
            <v>0</v>
          </cell>
          <cell r="AQ19">
            <v>0</v>
          </cell>
        </row>
        <row r="20">
          <cell r="H20">
            <v>0</v>
          </cell>
          <cell r="I20">
            <v>0</v>
          </cell>
          <cell r="J20">
            <v>0</v>
          </cell>
          <cell r="K20">
            <v>0</v>
          </cell>
          <cell r="L20">
            <v>0</v>
          </cell>
          <cell r="M20">
            <v>0</v>
          </cell>
          <cell r="N20">
            <v>1341.09</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407.51</v>
          </cell>
          <cell r="AF20">
            <v>0</v>
          </cell>
          <cell r="AG20">
            <v>0</v>
          </cell>
          <cell r="AH20">
            <v>0</v>
          </cell>
          <cell r="AI20">
            <v>0</v>
          </cell>
          <cell r="AJ20">
            <v>0</v>
          </cell>
          <cell r="AK20">
            <v>0</v>
          </cell>
          <cell r="AL20">
            <v>0</v>
          </cell>
          <cell r="AM20">
            <v>0</v>
          </cell>
          <cell r="AN20">
            <v>0</v>
          </cell>
          <cell r="AO20">
            <v>0</v>
          </cell>
          <cell r="AP20">
            <v>0</v>
          </cell>
          <cell r="AQ20">
            <v>0</v>
          </cell>
        </row>
        <row r="21">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row>
        <row r="23">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row>
        <row r="25">
          <cell r="H25">
            <v>1715.56</v>
          </cell>
          <cell r="I25">
            <v>1715.56</v>
          </cell>
          <cell r="J25">
            <v>1715.56</v>
          </cell>
          <cell r="K25">
            <v>1715.56</v>
          </cell>
          <cell r="L25">
            <v>1715.56</v>
          </cell>
          <cell r="M25">
            <v>2622.1</v>
          </cell>
          <cell r="N25">
            <v>7308.51</v>
          </cell>
          <cell r="O25">
            <v>1715.56</v>
          </cell>
          <cell r="P25">
            <v>1715.56</v>
          </cell>
          <cell r="Q25">
            <v>1379.9</v>
          </cell>
          <cell r="R25">
            <v>1379.9</v>
          </cell>
          <cell r="S25">
            <v>1379.9</v>
          </cell>
          <cell r="T25">
            <v>1715.56</v>
          </cell>
          <cell r="U25">
            <v>1715.56</v>
          </cell>
          <cell r="V25">
            <v>1715.56</v>
          </cell>
          <cell r="W25">
            <v>1715.56</v>
          </cell>
          <cell r="X25">
            <v>1715.56</v>
          </cell>
          <cell r="Y25">
            <v>2622.1</v>
          </cell>
          <cell r="Z25">
            <v>3720.85</v>
          </cell>
          <cell r="AA25">
            <v>2622.1</v>
          </cell>
          <cell r="AB25">
            <v>2622.1</v>
          </cell>
          <cell r="AC25">
            <v>3720.85</v>
          </cell>
          <cell r="AD25">
            <v>2622.1</v>
          </cell>
          <cell r="AE25">
            <v>2220.79</v>
          </cell>
          <cell r="AF25">
            <v>2622.1</v>
          </cell>
          <cell r="AG25">
            <v>1715.56</v>
          </cell>
          <cell r="AH25">
            <v>3720.85</v>
          </cell>
          <cell r="AI25">
            <v>1379.9</v>
          </cell>
          <cell r="AJ25">
            <v>1379.9</v>
          </cell>
          <cell r="AK25">
            <v>1910.95</v>
          </cell>
          <cell r="AL25">
            <v>2151.62</v>
          </cell>
          <cell r="AM25">
            <v>1715.56</v>
          </cell>
          <cell r="AN25">
            <v>2817.49</v>
          </cell>
          <cell r="AO25">
            <v>2622.1</v>
          </cell>
          <cell r="AP25">
            <v>2622.1</v>
          </cell>
          <cell r="AQ25">
            <v>3720.85</v>
          </cell>
        </row>
        <row r="27">
          <cell r="H27">
            <v>179.73</v>
          </cell>
          <cell r="I27">
            <v>179.73</v>
          </cell>
          <cell r="J27">
            <v>179.73</v>
          </cell>
          <cell r="K27">
            <v>179.73</v>
          </cell>
          <cell r="L27">
            <v>179.73</v>
          </cell>
          <cell r="M27">
            <v>179.73</v>
          </cell>
          <cell r="N27">
            <v>179.73</v>
          </cell>
          <cell r="O27">
            <v>179.73</v>
          </cell>
          <cell r="P27">
            <v>179.73</v>
          </cell>
          <cell r="Q27">
            <v>179.73</v>
          </cell>
          <cell r="R27">
            <v>179.73</v>
          </cell>
          <cell r="S27">
            <v>179.73</v>
          </cell>
          <cell r="T27">
            <v>179.73</v>
          </cell>
          <cell r="U27">
            <v>179.73</v>
          </cell>
          <cell r="V27">
            <v>179.73</v>
          </cell>
          <cell r="W27">
            <v>179.73</v>
          </cell>
          <cell r="X27">
            <v>179.73</v>
          </cell>
          <cell r="Y27">
            <v>179.73</v>
          </cell>
          <cell r="Z27">
            <v>179.73</v>
          </cell>
          <cell r="AA27">
            <v>179.73</v>
          </cell>
          <cell r="AB27">
            <v>179.73</v>
          </cell>
          <cell r="AC27">
            <v>179.73</v>
          </cell>
          <cell r="AD27">
            <v>179.73</v>
          </cell>
          <cell r="AE27">
            <v>179.73</v>
          </cell>
          <cell r="AF27">
            <v>179.73</v>
          </cell>
          <cell r="AG27">
            <v>179.73</v>
          </cell>
          <cell r="AH27">
            <v>179.73</v>
          </cell>
          <cell r="AI27">
            <v>179.73</v>
          </cell>
          <cell r="AJ27">
            <v>179.73</v>
          </cell>
          <cell r="AK27">
            <v>179.73</v>
          </cell>
          <cell r="AL27">
            <v>179.73</v>
          </cell>
          <cell r="AM27">
            <v>179.73</v>
          </cell>
          <cell r="AN27">
            <v>179.73</v>
          </cell>
          <cell r="AO27">
            <v>179.73</v>
          </cell>
          <cell r="AP27">
            <v>179.73</v>
          </cell>
          <cell r="AQ27">
            <v>179.73</v>
          </cell>
        </row>
        <row r="29">
          <cell r="H29">
            <v>3253.65</v>
          </cell>
          <cell r="I29">
            <v>3253.65</v>
          </cell>
          <cell r="J29">
            <v>3253.65</v>
          </cell>
          <cell r="K29">
            <v>3253.65</v>
          </cell>
          <cell r="L29">
            <v>3253.65</v>
          </cell>
          <cell r="M29">
            <v>4877.9799999999996</v>
          </cell>
          <cell r="N29">
            <v>13299.64</v>
          </cell>
          <cell r="O29">
            <v>3253.65</v>
          </cell>
          <cell r="P29">
            <v>3253.65</v>
          </cell>
          <cell r="Q29">
            <v>2652.22</v>
          </cell>
          <cell r="R29">
            <v>2652.22</v>
          </cell>
          <cell r="S29">
            <v>2652.22</v>
          </cell>
          <cell r="T29">
            <v>3253.65</v>
          </cell>
          <cell r="U29">
            <v>3253.65</v>
          </cell>
          <cell r="V29">
            <v>3253.65</v>
          </cell>
          <cell r="W29">
            <v>3253.65</v>
          </cell>
          <cell r="X29">
            <v>3253.65</v>
          </cell>
          <cell r="Y29">
            <v>4877.9799999999996</v>
          </cell>
          <cell r="Z29">
            <v>6846.71</v>
          </cell>
          <cell r="AA29">
            <v>4877.9799999999996</v>
          </cell>
          <cell r="AB29">
            <v>4877.9799999999996</v>
          </cell>
          <cell r="AC29">
            <v>6846.71</v>
          </cell>
          <cell r="AD29">
            <v>4877.9799999999996</v>
          </cell>
          <cell r="AE29">
            <v>4166.3900000000003</v>
          </cell>
          <cell r="AF29">
            <v>4877.9799999999996</v>
          </cell>
          <cell r="AG29">
            <v>3253.65</v>
          </cell>
          <cell r="AH29">
            <v>6846.71</v>
          </cell>
          <cell r="AI29">
            <v>2652.22</v>
          </cell>
          <cell r="AJ29">
            <v>2652.22</v>
          </cell>
          <cell r="AK29">
            <v>3606.64</v>
          </cell>
          <cell r="AL29">
            <v>4034.98</v>
          </cell>
          <cell r="AM29">
            <v>3253.65</v>
          </cell>
          <cell r="AN29">
            <v>5230.97</v>
          </cell>
          <cell r="AO29">
            <v>4877.9799999999996</v>
          </cell>
          <cell r="AP29">
            <v>4877.9799999999996</v>
          </cell>
          <cell r="AQ29">
            <v>6846.71</v>
          </cell>
        </row>
        <row r="30">
          <cell r="H30">
            <v>1388.68</v>
          </cell>
          <cell r="I30">
            <v>1387.06</v>
          </cell>
          <cell r="J30">
            <v>1380.9</v>
          </cell>
          <cell r="K30">
            <v>1388.95</v>
          </cell>
          <cell r="L30">
            <v>1379.28</v>
          </cell>
          <cell r="M30">
            <v>1436.22</v>
          </cell>
          <cell r="N30">
            <v>1436.64</v>
          </cell>
          <cell r="O30">
            <v>1343.5</v>
          </cell>
          <cell r="P30">
            <v>1342.01</v>
          </cell>
          <cell r="Q30">
            <v>1247.02</v>
          </cell>
          <cell r="R30">
            <v>1247.02</v>
          </cell>
          <cell r="S30">
            <v>1237.3599999999999</v>
          </cell>
          <cell r="T30">
            <v>1428.31</v>
          </cell>
          <cell r="U30">
            <v>1380.73</v>
          </cell>
          <cell r="V30">
            <v>1343.36</v>
          </cell>
          <cell r="W30">
            <v>1333.64</v>
          </cell>
          <cell r="X30">
            <v>1352.31</v>
          </cell>
          <cell r="Y30">
            <v>1372.39</v>
          </cell>
          <cell r="Z30">
            <v>1396.73</v>
          </cell>
          <cell r="AA30">
            <v>1372.39</v>
          </cell>
          <cell r="AB30">
            <v>1372.39</v>
          </cell>
          <cell r="AC30">
            <v>1396.73</v>
          </cell>
          <cell r="AD30">
            <v>1357.43</v>
          </cell>
          <cell r="AE30">
            <v>1361.71</v>
          </cell>
          <cell r="AF30">
            <v>1377.24</v>
          </cell>
          <cell r="AG30">
            <v>1352.31</v>
          </cell>
          <cell r="AH30">
            <v>1396.73</v>
          </cell>
          <cell r="AI30">
            <v>1354.07</v>
          </cell>
          <cell r="AJ30">
            <v>1415.9</v>
          </cell>
          <cell r="AK30">
            <v>1411.7</v>
          </cell>
          <cell r="AL30">
            <v>1371.37</v>
          </cell>
          <cell r="AM30">
            <v>1343.12</v>
          </cell>
          <cell r="AN30">
            <v>1431.4</v>
          </cell>
          <cell r="AO30">
            <v>1372.39</v>
          </cell>
          <cell r="AP30">
            <v>1383.51</v>
          </cell>
          <cell r="AQ30">
            <v>1396.73</v>
          </cell>
        </row>
        <row r="31">
          <cell r="H31">
            <v>612.29</v>
          </cell>
          <cell r="I31">
            <v>612.29</v>
          </cell>
          <cell r="J31">
            <v>612.29</v>
          </cell>
          <cell r="K31">
            <v>612.29</v>
          </cell>
          <cell r="L31">
            <v>612.29</v>
          </cell>
          <cell r="M31">
            <v>612.29</v>
          </cell>
          <cell r="N31">
            <v>612.29</v>
          </cell>
          <cell r="O31">
            <v>612.29</v>
          </cell>
          <cell r="P31">
            <v>612.29</v>
          </cell>
          <cell r="Q31">
            <v>565.63</v>
          </cell>
          <cell r="R31">
            <v>565.63</v>
          </cell>
          <cell r="S31">
            <v>565.63</v>
          </cell>
          <cell r="T31">
            <v>659.85</v>
          </cell>
          <cell r="U31">
            <v>612.29</v>
          </cell>
          <cell r="V31">
            <v>612.29</v>
          </cell>
          <cell r="W31">
            <v>612.29</v>
          </cell>
          <cell r="X31">
            <v>612.29</v>
          </cell>
          <cell r="Y31">
            <v>612.29</v>
          </cell>
          <cell r="Z31">
            <v>612.29</v>
          </cell>
          <cell r="AA31">
            <v>612.29</v>
          </cell>
          <cell r="AB31">
            <v>612.29</v>
          </cell>
          <cell r="AC31">
            <v>612.29</v>
          </cell>
          <cell r="AD31">
            <v>612.29</v>
          </cell>
          <cell r="AE31">
            <v>612.29</v>
          </cell>
          <cell r="AF31">
            <v>612.29</v>
          </cell>
          <cell r="AG31">
            <v>612.29</v>
          </cell>
          <cell r="AH31">
            <v>612.29</v>
          </cell>
          <cell r="AI31">
            <v>612.29</v>
          </cell>
          <cell r="AJ31">
            <v>612.29</v>
          </cell>
          <cell r="AK31">
            <v>612.29</v>
          </cell>
          <cell r="AL31">
            <v>612.29</v>
          </cell>
          <cell r="AM31">
            <v>612.29</v>
          </cell>
          <cell r="AN31">
            <v>612.29</v>
          </cell>
          <cell r="AO31">
            <v>612.29</v>
          </cell>
          <cell r="AP31">
            <v>612.29</v>
          </cell>
          <cell r="AQ31">
            <v>612.29</v>
          </cell>
        </row>
        <row r="32">
          <cell r="H32">
            <v>9.84</v>
          </cell>
          <cell r="I32">
            <v>9.84</v>
          </cell>
          <cell r="J32">
            <v>9.84</v>
          </cell>
          <cell r="K32">
            <v>9.84</v>
          </cell>
          <cell r="L32">
            <v>9.84</v>
          </cell>
          <cell r="M32">
            <v>9.84</v>
          </cell>
          <cell r="N32">
            <v>9.84</v>
          </cell>
          <cell r="O32">
            <v>9.84</v>
          </cell>
          <cell r="P32">
            <v>9.84</v>
          </cell>
          <cell r="Q32">
            <v>0</v>
          </cell>
          <cell r="R32">
            <v>0</v>
          </cell>
          <cell r="S32">
            <v>0</v>
          </cell>
          <cell r="T32">
            <v>9.84</v>
          </cell>
          <cell r="U32">
            <v>9.84</v>
          </cell>
          <cell r="V32">
            <v>9.84</v>
          </cell>
          <cell r="W32">
            <v>9.84</v>
          </cell>
          <cell r="X32">
            <v>9.84</v>
          </cell>
          <cell r="Y32">
            <v>9.84</v>
          </cell>
          <cell r="Z32">
            <v>9.84</v>
          </cell>
          <cell r="AA32">
            <v>9.84</v>
          </cell>
          <cell r="AB32">
            <v>9.84</v>
          </cell>
          <cell r="AC32">
            <v>9.84</v>
          </cell>
          <cell r="AD32">
            <v>9.84</v>
          </cell>
          <cell r="AE32">
            <v>9.84</v>
          </cell>
          <cell r="AF32">
            <v>9.84</v>
          </cell>
          <cell r="AG32">
            <v>9.84</v>
          </cell>
          <cell r="AH32">
            <v>9.84</v>
          </cell>
          <cell r="AI32">
            <v>9.84</v>
          </cell>
          <cell r="AJ32">
            <v>9.84</v>
          </cell>
          <cell r="AK32">
            <v>9.84</v>
          </cell>
          <cell r="AL32">
            <v>9.84</v>
          </cell>
          <cell r="AM32">
            <v>9.84</v>
          </cell>
          <cell r="AN32">
            <v>9.84</v>
          </cell>
          <cell r="AO32">
            <v>9.84</v>
          </cell>
          <cell r="AP32">
            <v>9.84</v>
          </cell>
          <cell r="AQ32">
            <v>9.84</v>
          </cell>
        </row>
        <row r="33">
          <cell r="H33">
            <v>80.989999999999995</v>
          </cell>
          <cell r="I33">
            <v>80.989999999999995</v>
          </cell>
          <cell r="J33">
            <v>80.989999999999995</v>
          </cell>
          <cell r="K33">
            <v>80.989999999999995</v>
          </cell>
          <cell r="L33">
            <v>80.989999999999995</v>
          </cell>
          <cell r="M33">
            <v>80.989999999999995</v>
          </cell>
          <cell r="N33">
            <v>80.989999999999995</v>
          </cell>
          <cell r="O33">
            <v>80.989999999999995</v>
          </cell>
          <cell r="P33">
            <v>80.989999999999995</v>
          </cell>
          <cell r="Q33">
            <v>89.99</v>
          </cell>
          <cell r="R33">
            <v>89.99</v>
          </cell>
          <cell r="S33">
            <v>89.99</v>
          </cell>
          <cell r="T33">
            <v>89.99</v>
          </cell>
          <cell r="U33">
            <v>80.989999999999995</v>
          </cell>
          <cell r="V33">
            <v>80.989999999999995</v>
          </cell>
          <cell r="W33">
            <v>80.989999999999995</v>
          </cell>
          <cell r="X33">
            <v>80.989999999999995</v>
          </cell>
          <cell r="Y33">
            <v>80.989999999999995</v>
          </cell>
          <cell r="Z33">
            <v>80.989999999999995</v>
          </cell>
          <cell r="AA33">
            <v>80.989999999999995</v>
          </cell>
          <cell r="AB33">
            <v>80.989999999999995</v>
          </cell>
          <cell r="AC33">
            <v>80.989999999999995</v>
          </cell>
          <cell r="AD33">
            <v>80.989999999999995</v>
          </cell>
          <cell r="AE33">
            <v>80.989999999999995</v>
          </cell>
          <cell r="AF33">
            <v>80.989999999999995</v>
          </cell>
          <cell r="AG33">
            <v>80.989999999999995</v>
          </cell>
          <cell r="AH33">
            <v>80.989999999999995</v>
          </cell>
          <cell r="AI33">
            <v>80.989999999999995</v>
          </cell>
          <cell r="AJ33">
            <v>80.989999999999995</v>
          </cell>
          <cell r="AK33">
            <v>80.989999999999995</v>
          </cell>
          <cell r="AL33">
            <v>80.989999999999995</v>
          </cell>
          <cell r="AM33">
            <v>80.989999999999995</v>
          </cell>
          <cell r="AN33">
            <v>80.989999999999995</v>
          </cell>
          <cell r="AO33">
            <v>80.989999999999995</v>
          </cell>
          <cell r="AP33">
            <v>80.989999999999995</v>
          </cell>
          <cell r="AQ33">
            <v>80.989999999999995</v>
          </cell>
        </row>
        <row r="34">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row>
        <row r="35">
          <cell r="H35">
            <v>89.99</v>
          </cell>
          <cell r="I35">
            <v>89.99</v>
          </cell>
          <cell r="J35">
            <v>89.99</v>
          </cell>
          <cell r="K35">
            <v>89.99</v>
          </cell>
          <cell r="L35">
            <v>89.99</v>
          </cell>
          <cell r="M35">
            <v>89.99</v>
          </cell>
          <cell r="N35">
            <v>89.99</v>
          </cell>
          <cell r="O35">
            <v>89.99</v>
          </cell>
          <cell r="P35">
            <v>89.99</v>
          </cell>
          <cell r="Q35">
            <v>89.99</v>
          </cell>
          <cell r="R35">
            <v>89.99</v>
          </cell>
          <cell r="S35">
            <v>89.99</v>
          </cell>
          <cell r="T35">
            <v>89.99</v>
          </cell>
          <cell r="U35">
            <v>89.99</v>
          </cell>
          <cell r="V35">
            <v>89.99</v>
          </cell>
          <cell r="W35">
            <v>89.99</v>
          </cell>
          <cell r="X35">
            <v>89.99</v>
          </cell>
          <cell r="Y35">
            <v>89.99</v>
          </cell>
          <cell r="Z35">
            <v>89.99</v>
          </cell>
          <cell r="AA35">
            <v>89.99</v>
          </cell>
          <cell r="AB35">
            <v>89.99</v>
          </cell>
          <cell r="AC35">
            <v>89.99</v>
          </cell>
          <cell r="AD35">
            <v>89.99</v>
          </cell>
          <cell r="AE35">
            <v>89.99</v>
          </cell>
          <cell r="AF35">
            <v>89.99</v>
          </cell>
          <cell r="AG35">
            <v>89.99</v>
          </cell>
          <cell r="AH35">
            <v>89.99</v>
          </cell>
          <cell r="AI35">
            <v>89.99</v>
          </cell>
          <cell r="AJ35">
            <v>89.99</v>
          </cell>
          <cell r="AK35">
            <v>89.99</v>
          </cell>
          <cell r="AL35">
            <v>89.99</v>
          </cell>
          <cell r="AM35">
            <v>89.99</v>
          </cell>
          <cell r="AN35">
            <v>89.99</v>
          </cell>
          <cell r="AO35">
            <v>89.99</v>
          </cell>
          <cell r="AP35">
            <v>89.99</v>
          </cell>
          <cell r="AQ35">
            <v>89.99</v>
          </cell>
        </row>
        <row r="36">
          <cell r="H36">
            <v>42.19</v>
          </cell>
          <cell r="I36">
            <v>42.19</v>
          </cell>
          <cell r="J36">
            <v>42.19</v>
          </cell>
          <cell r="K36">
            <v>42.19</v>
          </cell>
          <cell r="L36">
            <v>42.19</v>
          </cell>
          <cell r="M36">
            <v>42.19</v>
          </cell>
          <cell r="N36">
            <v>42.19</v>
          </cell>
          <cell r="O36">
            <v>42.19</v>
          </cell>
          <cell r="P36">
            <v>42.19</v>
          </cell>
          <cell r="Q36">
            <v>0</v>
          </cell>
          <cell r="R36">
            <v>0</v>
          </cell>
          <cell r="S36">
            <v>0</v>
          </cell>
          <cell r="T36">
            <v>42.19</v>
          </cell>
          <cell r="U36">
            <v>42.19</v>
          </cell>
          <cell r="V36">
            <v>42.19</v>
          </cell>
          <cell r="W36">
            <v>42.19</v>
          </cell>
          <cell r="X36">
            <v>42.19</v>
          </cell>
          <cell r="Y36">
            <v>42.19</v>
          </cell>
          <cell r="Z36">
            <v>42.19</v>
          </cell>
          <cell r="AA36">
            <v>42.19</v>
          </cell>
          <cell r="AB36">
            <v>42.19</v>
          </cell>
          <cell r="AC36">
            <v>42.19</v>
          </cell>
          <cell r="AD36">
            <v>42.19</v>
          </cell>
          <cell r="AE36">
            <v>42.19</v>
          </cell>
          <cell r="AF36">
            <v>42.19</v>
          </cell>
          <cell r="AG36">
            <v>42.19</v>
          </cell>
          <cell r="AH36">
            <v>42.19</v>
          </cell>
          <cell r="AI36">
            <v>42.19</v>
          </cell>
          <cell r="AJ36">
            <v>42.19</v>
          </cell>
          <cell r="AK36">
            <v>42.19</v>
          </cell>
          <cell r="AL36">
            <v>42.19</v>
          </cell>
          <cell r="AM36">
            <v>42.19</v>
          </cell>
          <cell r="AN36">
            <v>42.19</v>
          </cell>
          <cell r="AO36">
            <v>42.19</v>
          </cell>
          <cell r="AP36">
            <v>42.19</v>
          </cell>
          <cell r="AQ36">
            <v>42.19</v>
          </cell>
        </row>
        <row r="37">
          <cell r="H37">
            <v>347.09</v>
          </cell>
          <cell r="I37">
            <v>347.09</v>
          </cell>
          <cell r="J37">
            <v>347.09</v>
          </cell>
          <cell r="K37">
            <v>347.09</v>
          </cell>
          <cell r="L37">
            <v>347.09</v>
          </cell>
          <cell r="M37">
            <v>347.09</v>
          </cell>
          <cell r="N37">
            <v>347.09</v>
          </cell>
          <cell r="O37">
            <v>347.09</v>
          </cell>
          <cell r="P37">
            <v>347.09</v>
          </cell>
          <cell r="Q37">
            <v>385.65</v>
          </cell>
          <cell r="R37">
            <v>385.65</v>
          </cell>
          <cell r="S37">
            <v>385.65</v>
          </cell>
          <cell r="T37">
            <v>385.65</v>
          </cell>
          <cell r="U37">
            <v>347.09</v>
          </cell>
          <cell r="V37">
            <v>347.09</v>
          </cell>
          <cell r="W37">
            <v>347.09</v>
          </cell>
          <cell r="X37">
            <v>347.09</v>
          </cell>
          <cell r="Y37">
            <v>347.09</v>
          </cell>
          <cell r="Z37">
            <v>347.09</v>
          </cell>
          <cell r="AA37">
            <v>347.09</v>
          </cell>
          <cell r="AB37">
            <v>347.09</v>
          </cell>
          <cell r="AC37">
            <v>347.09</v>
          </cell>
          <cell r="AD37">
            <v>347.09</v>
          </cell>
          <cell r="AE37">
            <v>347.09</v>
          </cell>
          <cell r="AF37">
            <v>347.09</v>
          </cell>
          <cell r="AG37">
            <v>347.09</v>
          </cell>
          <cell r="AH37">
            <v>347.09</v>
          </cell>
          <cell r="AI37">
            <v>347.09</v>
          </cell>
          <cell r="AJ37">
            <v>347.09</v>
          </cell>
          <cell r="AK37">
            <v>347.09</v>
          </cell>
          <cell r="AL37">
            <v>347.09</v>
          </cell>
          <cell r="AM37">
            <v>347.09</v>
          </cell>
          <cell r="AN37">
            <v>347.09</v>
          </cell>
          <cell r="AO37">
            <v>347.09</v>
          </cell>
          <cell r="AP37">
            <v>347.09</v>
          </cell>
          <cell r="AQ37">
            <v>347.09</v>
          </cell>
        </row>
        <row r="38">
          <cell r="H38">
            <v>42.19</v>
          </cell>
          <cell r="I38">
            <v>42.19</v>
          </cell>
          <cell r="J38">
            <v>42.19</v>
          </cell>
          <cell r="K38">
            <v>42.19</v>
          </cell>
          <cell r="L38">
            <v>42.19</v>
          </cell>
          <cell r="M38">
            <v>42.19</v>
          </cell>
          <cell r="N38">
            <v>42.19</v>
          </cell>
          <cell r="O38">
            <v>42.19</v>
          </cell>
          <cell r="P38">
            <v>42.19</v>
          </cell>
          <cell r="Q38">
            <v>0</v>
          </cell>
          <cell r="R38">
            <v>0</v>
          </cell>
          <cell r="S38">
            <v>0</v>
          </cell>
          <cell r="T38">
            <v>42.19</v>
          </cell>
          <cell r="U38">
            <v>42.19</v>
          </cell>
          <cell r="V38">
            <v>42.19</v>
          </cell>
          <cell r="W38">
            <v>42.19</v>
          </cell>
          <cell r="X38">
            <v>42.19</v>
          </cell>
          <cell r="Y38">
            <v>42.19</v>
          </cell>
          <cell r="Z38">
            <v>42.19</v>
          </cell>
          <cell r="AA38">
            <v>42.19</v>
          </cell>
          <cell r="AB38">
            <v>42.19</v>
          </cell>
          <cell r="AC38">
            <v>42.19</v>
          </cell>
          <cell r="AD38">
            <v>42.19</v>
          </cell>
          <cell r="AE38">
            <v>42.19</v>
          </cell>
          <cell r="AF38">
            <v>42.19</v>
          </cell>
          <cell r="AG38">
            <v>42.19</v>
          </cell>
          <cell r="AH38">
            <v>42.19</v>
          </cell>
          <cell r="AI38">
            <v>42.19</v>
          </cell>
          <cell r="AJ38">
            <v>42.19</v>
          </cell>
          <cell r="AK38">
            <v>42.19</v>
          </cell>
          <cell r="AL38">
            <v>42.19</v>
          </cell>
          <cell r="AM38">
            <v>42.19</v>
          </cell>
          <cell r="AN38">
            <v>42.19</v>
          </cell>
          <cell r="AO38">
            <v>42.19</v>
          </cell>
          <cell r="AP38">
            <v>42.19</v>
          </cell>
          <cell r="AQ38">
            <v>42.19</v>
          </cell>
        </row>
        <row r="39">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row>
        <row r="40">
          <cell r="H40">
            <v>418.26</v>
          </cell>
          <cell r="I40">
            <v>418.26</v>
          </cell>
          <cell r="J40">
            <v>418.26</v>
          </cell>
          <cell r="K40">
            <v>418.26</v>
          </cell>
          <cell r="L40">
            <v>418.26</v>
          </cell>
          <cell r="M40">
            <v>418.26</v>
          </cell>
          <cell r="N40">
            <v>418.26</v>
          </cell>
          <cell r="O40">
            <v>418.26</v>
          </cell>
          <cell r="P40">
            <v>418.26</v>
          </cell>
          <cell r="Q40">
            <v>418.26</v>
          </cell>
          <cell r="R40">
            <v>418.26</v>
          </cell>
          <cell r="S40">
            <v>418.26</v>
          </cell>
          <cell r="T40">
            <v>418.26</v>
          </cell>
          <cell r="U40">
            <v>418.26</v>
          </cell>
          <cell r="V40">
            <v>418.26</v>
          </cell>
          <cell r="W40">
            <v>418.26</v>
          </cell>
          <cell r="X40">
            <v>418.26</v>
          </cell>
          <cell r="Y40">
            <v>418.26</v>
          </cell>
          <cell r="Z40">
            <v>418.26</v>
          </cell>
          <cell r="AA40">
            <v>418.26</v>
          </cell>
          <cell r="AB40">
            <v>418.26</v>
          </cell>
          <cell r="AC40">
            <v>418.26</v>
          </cell>
          <cell r="AD40">
            <v>418.26</v>
          </cell>
          <cell r="AE40">
            <v>418.26</v>
          </cell>
          <cell r="AF40">
            <v>418.26</v>
          </cell>
          <cell r="AG40">
            <v>418.26</v>
          </cell>
          <cell r="AH40">
            <v>418.26</v>
          </cell>
          <cell r="AI40">
            <v>418.26</v>
          </cell>
          <cell r="AJ40">
            <v>418.26</v>
          </cell>
          <cell r="AK40">
            <v>418.26</v>
          </cell>
          <cell r="AL40">
            <v>418.26</v>
          </cell>
          <cell r="AM40">
            <v>418.26</v>
          </cell>
          <cell r="AN40">
            <v>418.26</v>
          </cell>
          <cell r="AO40">
            <v>418.26</v>
          </cell>
          <cell r="AP40">
            <v>418.26</v>
          </cell>
          <cell r="AQ40">
            <v>418.26</v>
          </cell>
        </row>
        <row r="41">
          <cell r="H41">
            <v>418.26</v>
          </cell>
          <cell r="I41">
            <v>418.26</v>
          </cell>
          <cell r="J41">
            <v>418.26</v>
          </cell>
          <cell r="K41">
            <v>418.26</v>
          </cell>
          <cell r="L41">
            <v>418.26</v>
          </cell>
          <cell r="M41">
            <v>418.26</v>
          </cell>
          <cell r="N41">
            <v>418.26</v>
          </cell>
          <cell r="O41">
            <v>418.26</v>
          </cell>
          <cell r="P41">
            <v>418.26</v>
          </cell>
          <cell r="Q41">
            <v>418.26</v>
          </cell>
          <cell r="R41">
            <v>418.26</v>
          </cell>
          <cell r="S41">
            <v>418.26</v>
          </cell>
          <cell r="T41">
            <v>418.26</v>
          </cell>
          <cell r="U41">
            <v>418.26</v>
          </cell>
          <cell r="V41">
            <v>418.26</v>
          </cell>
          <cell r="W41">
            <v>418.26</v>
          </cell>
          <cell r="X41">
            <v>418.26</v>
          </cell>
          <cell r="Y41">
            <v>418.26</v>
          </cell>
          <cell r="Z41">
            <v>418.26</v>
          </cell>
          <cell r="AA41">
            <v>418.26</v>
          </cell>
          <cell r="AB41">
            <v>418.26</v>
          </cell>
          <cell r="AC41">
            <v>418.26</v>
          </cell>
          <cell r="AD41">
            <v>418.26</v>
          </cell>
          <cell r="AE41">
            <v>418.26</v>
          </cell>
          <cell r="AF41">
            <v>418.26</v>
          </cell>
          <cell r="AG41">
            <v>418.26</v>
          </cell>
          <cell r="AH41">
            <v>418.26</v>
          </cell>
          <cell r="AI41">
            <v>418.26</v>
          </cell>
          <cell r="AJ41">
            <v>418.26</v>
          </cell>
          <cell r="AK41">
            <v>418.26</v>
          </cell>
          <cell r="AL41">
            <v>418.26</v>
          </cell>
          <cell r="AM41">
            <v>418.26</v>
          </cell>
          <cell r="AN41">
            <v>418.26</v>
          </cell>
          <cell r="AO41">
            <v>418.26</v>
          </cell>
          <cell r="AP41">
            <v>418.26</v>
          </cell>
          <cell r="AQ41">
            <v>418.26</v>
          </cell>
        </row>
        <row r="42">
          <cell r="H42">
            <v>31.6</v>
          </cell>
          <cell r="I42">
            <v>31.6</v>
          </cell>
          <cell r="J42">
            <v>31.6</v>
          </cell>
          <cell r="K42">
            <v>31.6</v>
          </cell>
          <cell r="L42">
            <v>31.6</v>
          </cell>
          <cell r="M42">
            <v>31.6</v>
          </cell>
          <cell r="N42">
            <v>31.6</v>
          </cell>
          <cell r="O42">
            <v>31.6</v>
          </cell>
          <cell r="P42">
            <v>31.6</v>
          </cell>
          <cell r="Q42">
            <v>31.6</v>
          </cell>
          <cell r="R42">
            <v>31.6</v>
          </cell>
          <cell r="S42">
            <v>31.6</v>
          </cell>
          <cell r="T42">
            <v>31.6</v>
          </cell>
          <cell r="U42">
            <v>31.6</v>
          </cell>
          <cell r="V42">
            <v>31.6</v>
          </cell>
          <cell r="W42">
            <v>31.6</v>
          </cell>
          <cell r="X42">
            <v>31.6</v>
          </cell>
          <cell r="Y42">
            <v>31.6</v>
          </cell>
          <cell r="Z42">
            <v>31.6</v>
          </cell>
          <cell r="AA42">
            <v>31.6</v>
          </cell>
          <cell r="AB42">
            <v>31.6</v>
          </cell>
          <cell r="AC42">
            <v>31.6</v>
          </cell>
          <cell r="AD42">
            <v>31.6</v>
          </cell>
          <cell r="AE42">
            <v>31.6</v>
          </cell>
          <cell r="AF42">
            <v>31.6</v>
          </cell>
          <cell r="AG42">
            <v>31.6</v>
          </cell>
          <cell r="AH42">
            <v>31.6</v>
          </cell>
          <cell r="AI42">
            <v>31.6</v>
          </cell>
          <cell r="AJ42">
            <v>31.6</v>
          </cell>
          <cell r="AK42">
            <v>31.6</v>
          </cell>
          <cell r="AL42">
            <v>31.6</v>
          </cell>
          <cell r="AM42">
            <v>31.6</v>
          </cell>
          <cell r="AN42">
            <v>31.6</v>
          </cell>
          <cell r="AO42">
            <v>31.6</v>
          </cell>
          <cell r="AP42">
            <v>31.6</v>
          </cell>
          <cell r="AQ42">
            <v>31.6</v>
          </cell>
        </row>
        <row r="43">
          <cell r="H43">
            <v>31.6</v>
          </cell>
          <cell r="I43">
            <v>31.6</v>
          </cell>
          <cell r="J43">
            <v>31.6</v>
          </cell>
          <cell r="K43">
            <v>31.6</v>
          </cell>
          <cell r="L43">
            <v>31.6</v>
          </cell>
          <cell r="M43">
            <v>31.6</v>
          </cell>
          <cell r="N43">
            <v>31.6</v>
          </cell>
          <cell r="O43">
            <v>31.6</v>
          </cell>
          <cell r="P43">
            <v>31.6</v>
          </cell>
          <cell r="Q43">
            <v>31.6</v>
          </cell>
          <cell r="R43">
            <v>31.6</v>
          </cell>
          <cell r="S43">
            <v>31.6</v>
          </cell>
          <cell r="T43">
            <v>31.6</v>
          </cell>
          <cell r="U43">
            <v>31.6</v>
          </cell>
          <cell r="V43">
            <v>31.6</v>
          </cell>
          <cell r="W43">
            <v>31.6</v>
          </cell>
          <cell r="X43">
            <v>31.6</v>
          </cell>
          <cell r="Y43">
            <v>31.6</v>
          </cell>
          <cell r="Z43">
            <v>31.6</v>
          </cell>
          <cell r="AA43">
            <v>31.6</v>
          </cell>
          <cell r="AB43">
            <v>31.6</v>
          </cell>
          <cell r="AC43">
            <v>31.6</v>
          </cell>
          <cell r="AD43">
            <v>31.6</v>
          </cell>
          <cell r="AE43">
            <v>31.6</v>
          </cell>
          <cell r="AF43">
            <v>31.6</v>
          </cell>
          <cell r="AG43">
            <v>31.6</v>
          </cell>
          <cell r="AH43">
            <v>31.6</v>
          </cell>
          <cell r="AI43">
            <v>31.6</v>
          </cell>
          <cell r="AJ43">
            <v>31.6</v>
          </cell>
          <cell r="AK43">
            <v>31.6</v>
          </cell>
          <cell r="AL43">
            <v>31.6</v>
          </cell>
          <cell r="AM43">
            <v>31.6</v>
          </cell>
          <cell r="AN43">
            <v>31.6</v>
          </cell>
          <cell r="AO43">
            <v>31.6</v>
          </cell>
          <cell r="AP43">
            <v>31.6</v>
          </cell>
          <cell r="AQ43">
            <v>31.6</v>
          </cell>
        </row>
        <row r="44">
          <cell r="H44">
            <v>35.71</v>
          </cell>
          <cell r="I44">
            <v>35.71</v>
          </cell>
          <cell r="J44">
            <v>35.71</v>
          </cell>
          <cell r="K44">
            <v>35.71</v>
          </cell>
          <cell r="L44">
            <v>35.71</v>
          </cell>
          <cell r="M44">
            <v>35.71</v>
          </cell>
          <cell r="N44">
            <v>35.71</v>
          </cell>
          <cell r="O44">
            <v>35.71</v>
          </cell>
          <cell r="P44">
            <v>35.71</v>
          </cell>
          <cell r="Q44">
            <v>0</v>
          </cell>
          <cell r="R44">
            <v>0</v>
          </cell>
          <cell r="S44">
            <v>0</v>
          </cell>
          <cell r="T44">
            <v>35.71</v>
          </cell>
          <cell r="U44">
            <v>35.71</v>
          </cell>
          <cell r="V44">
            <v>35.71</v>
          </cell>
          <cell r="W44">
            <v>35.71</v>
          </cell>
          <cell r="X44">
            <v>35.71</v>
          </cell>
          <cell r="Y44">
            <v>35.71</v>
          </cell>
          <cell r="Z44">
            <v>35.71</v>
          </cell>
          <cell r="AA44">
            <v>35.71</v>
          </cell>
          <cell r="AB44">
            <v>35.71</v>
          </cell>
          <cell r="AC44">
            <v>35.71</v>
          </cell>
          <cell r="AD44">
            <v>35.71</v>
          </cell>
          <cell r="AE44">
            <v>35.71</v>
          </cell>
          <cell r="AF44">
            <v>35.71</v>
          </cell>
          <cell r="AG44">
            <v>35.71</v>
          </cell>
          <cell r="AH44">
            <v>35.71</v>
          </cell>
          <cell r="AI44">
            <v>35.71</v>
          </cell>
          <cell r="AJ44">
            <v>35.71</v>
          </cell>
          <cell r="AK44">
            <v>35.71</v>
          </cell>
          <cell r="AL44">
            <v>35.71</v>
          </cell>
          <cell r="AM44">
            <v>35.71</v>
          </cell>
          <cell r="AN44">
            <v>35.71</v>
          </cell>
          <cell r="AO44">
            <v>35.71</v>
          </cell>
          <cell r="AP44">
            <v>35.71</v>
          </cell>
          <cell r="AQ44">
            <v>35.71</v>
          </cell>
        </row>
        <row r="45">
          <cell r="H45">
            <v>35.71</v>
          </cell>
          <cell r="I45">
            <v>35.71</v>
          </cell>
          <cell r="J45">
            <v>35.71</v>
          </cell>
          <cell r="K45">
            <v>35.71</v>
          </cell>
          <cell r="L45">
            <v>35.71</v>
          </cell>
          <cell r="M45">
            <v>35.71</v>
          </cell>
          <cell r="N45">
            <v>35.71</v>
          </cell>
          <cell r="O45">
            <v>35.71</v>
          </cell>
          <cell r="P45">
            <v>35.71</v>
          </cell>
          <cell r="Q45">
            <v>0</v>
          </cell>
          <cell r="R45">
            <v>0</v>
          </cell>
          <cell r="S45">
            <v>0</v>
          </cell>
          <cell r="T45">
            <v>35.71</v>
          </cell>
          <cell r="U45">
            <v>35.71</v>
          </cell>
          <cell r="V45">
            <v>35.71</v>
          </cell>
          <cell r="W45">
            <v>35.71</v>
          </cell>
          <cell r="X45">
            <v>35.71</v>
          </cell>
          <cell r="Y45">
            <v>35.71</v>
          </cell>
          <cell r="Z45">
            <v>35.71</v>
          </cell>
          <cell r="AA45">
            <v>35.71</v>
          </cell>
          <cell r="AB45">
            <v>35.71</v>
          </cell>
          <cell r="AC45">
            <v>35.71</v>
          </cell>
          <cell r="AD45">
            <v>35.71</v>
          </cell>
          <cell r="AE45">
            <v>35.71</v>
          </cell>
          <cell r="AF45">
            <v>35.71</v>
          </cell>
          <cell r="AG45">
            <v>35.71</v>
          </cell>
          <cell r="AH45">
            <v>35.71</v>
          </cell>
          <cell r="AI45">
            <v>35.71</v>
          </cell>
          <cell r="AJ45">
            <v>35.71</v>
          </cell>
          <cell r="AK45">
            <v>35.71</v>
          </cell>
          <cell r="AL45">
            <v>35.71</v>
          </cell>
          <cell r="AM45">
            <v>35.71</v>
          </cell>
          <cell r="AN45">
            <v>35.71</v>
          </cell>
          <cell r="AO45">
            <v>35.71</v>
          </cell>
          <cell r="AP45">
            <v>35.71</v>
          </cell>
          <cell r="AQ45">
            <v>35.71</v>
          </cell>
        </row>
        <row r="46">
          <cell r="H46">
            <v>70.569999999999993</v>
          </cell>
          <cell r="I46">
            <v>70.569999999999993</v>
          </cell>
          <cell r="J46">
            <v>70.569999999999993</v>
          </cell>
          <cell r="K46">
            <v>70.569999999999993</v>
          </cell>
          <cell r="L46">
            <v>70.569999999999993</v>
          </cell>
          <cell r="M46">
            <v>70.569999999999993</v>
          </cell>
          <cell r="N46">
            <v>70.569999999999993</v>
          </cell>
          <cell r="O46">
            <v>70.569999999999993</v>
          </cell>
          <cell r="P46">
            <v>70.569999999999993</v>
          </cell>
          <cell r="Q46">
            <v>70.569999999999993</v>
          </cell>
          <cell r="R46">
            <v>70.569999999999993</v>
          </cell>
          <cell r="S46">
            <v>70.569999999999993</v>
          </cell>
          <cell r="T46">
            <v>70.569999999999993</v>
          </cell>
          <cell r="U46">
            <v>70.569999999999993</v>
          </cell>
          <cell r="V46">
            <v>70.569999999999993</v>
          </cell>
          <cell r="W46">
            <v>70.569999999999993</v>
          </cell>
          <cell r="X46">
            <v>70.569999999999993</v>
          </cell>
          <cell r="Y46">
            <v>70.569999999999993</v>
          </cell>
          <cell r="Z46">
            <v>70.569999999999993</v>
          </cell>
          <cell r="AA46">
            <v>70.569999999999993</v>
          </cell>
          <cell r="AB46">
            <v>70.569999999999993</v>
          </cell>
          <cell r="AC46">
            <v>70.569999999999993</v>
          </cell>
          <cell r="AD46">
            <v>70.569999999999993</v>
          </cell>
          <cell r="AE46">
            <v>70.569999999999993</v>
          </cell>
          <cell r="AF46">
            <v>70.569999999999993</v>
          </cell>
          <cell r="AG46">
            <v>70.569999999999993</v>
          </cell>
          <cell r="AH46">
            <v>70.569999999999993</v>
          </cell>
          <cell r="AI46">
            <v>70.569999999999993</v>
          </cell>
          <cell r="AJ46">
            <v>70.569999999999993</v>
          </cell>
          <cell r="AK46">
            <v>70.569999999999993</v>
          </cell>
          <cell r="AL46">
            <v>70.569999999999993</v>
          </cell>
          <cell r="AM46">
            <v>70.569999999999993</v>
          </cell>
          <cell r="AN46">
            <v>70.569999999999993</v>
          </cell>
          <cell r="AO46">
            <v>70.569999999999993</v>
          </cell>
          <cell r="AP46">
            <v>70.569999999999993</v>
          </cell>
          <cell r="AQ46">
            <v>70.569999999999993</v>
          </cell>
        </row>
        <row r="47">
          <cell r="H47">
            <v>70.569999999999993</v>
          </cell>
          <cell r="I47">
            <v>70.569999999999993</v>
          </cell>
          <cell r="J47">
            <v>70.569999999999993</v>
          </cell>
          <cell r="K47">
            <v>70.569999999999993</v>
          </cell>
          <cell r="L47">
            <v>70.569999999999993</v>
          </cell>
          <cell r="M47">
            <v>70.569999999999993</v>
          </cell>
          <cell r="N47">
            <v>70.569999999999993</v>
          </cell>
          <cell r="O47">
            <v>70.569999999999993</v>
          </cell>
          <cell r="P47">
            <v>70.569999999999993</v>
          </cell>
          <cell r="Q47">
            <v>70.569999999999993</v>
          </cell>
          <cell r="R47">
            <v>70.569999999999993</v>
          </cell>
          <cell r="S47">
            <v>70.569999999999993</v>
          </cell>
          <cell r="T47">
            <v>70.569999999999993</v>
          </cell>
          <cell r="U47">
            <v>70.569999999999993</v>
          </cell>
          <cell r="V47">
            <v>70.569999999999993</v>
          </cell>
          <cell r="W47">
            <v>70.569999999999993</v>
          </cell>
          <cell r="X47">
            <v>70.569999999999993</v>
          </cell>
          <cell r="Y47">
            <v>70.569999999999993</v>
          </cell>
          <cell r="Z47">
            <v>70.569999999999993</v>
          </cell>
          <cell r="AA47">
            <v>70.569999999999993</v>
          </cell>
          <cell r="AB47">
            <v>70.569999999999993</v>
          </cell>
          <cell r="AC47">
            <v>70.569999999999993</v>
          </cell>
          <cell r="AD47">
            <v>70.569999999999993</v>
          </cell>
          <cell r="AE47">
            <v>70.569999999999993</v>
          </cell>
          <cell r="AF47">
            <v>70.569999999999993</v>
          </cell>
          <cell r="AG47">
            <v>70.569999999999993</v>
          </cell>
          <cell r="AH47">
            <v>70.569999999999993</v>
          </cell>
          <cell r="AI47">
            <v>70.569999999999993</v>
          </cell>
          <cell r="AJ47">
            <v>70.569999999999993</v>
          </cell>
          <cell r="AK47">
            <v>70.569999999999993</v>
          </cell>
          <cell r="AL47">
            <v>70.569999999999993</v>
          </cell>
          <cell r="AM47">
            <v>70.569999999999993</v>
          </cell>
          <cell r="AN47">
            <v>70.569999999999993</v>
          </cell>
          <cell r="AO47">
            <v>70.569999999999993</v>
          </cell>
          <cell r="AP47">
            <v>70.569999999999993</v>
          </cell>
          <cell r="AQ47">
            <v>70.569999999999993</v>
          </cell>
        </row>
        <row r="48">
          <cell r="H48">
            <v>54.45</v>
          </cell>
          <cell r="I48">
            <v>54.32</v>
          </cell>
          <cell r="J48">
            <v>48.16</v>
          </cell>
          <cell r="K48">
            <v>54.45</v>
          </cell>
          <cell r="L48">
            <v>43.28</v>
          </cell>
          <cell r="M48">
            <v>69.64</v>
          </cell>
          <cell r="N48">
            <v>16.829999999999998</v>
          </cell>
          <cell r="O48">
            <v>10.76</v>
          </cell>
          <cell r="P48">
            <v>33.61</v>
          </cell>
          <cell r="Q48">
            <v>58.41</v>
          </cell>
          <cell r="R48">
            <v>58.41</v>
          </cell>
          <cell r="S48">
            <v>47.99</v>
          </cell>
          <cell r="T48">
            <v>47.99</v>
          </cell>
          <cell r="U48">
            <v>47.99</v>
          </cell>
          <cell r="V48">
            <v>34.14</v>
          </cell>
          <cell r="W48">
            <v>24.42</v>
          </cell>
          <cell r="X48">
            <v>19.57</v>
          </cell>
          <cell r="Y48">
            <v>19.57</v>
          </cell>
          <cell r="Z48">
            <v>19.57</v>
          </cell>
          <cell r="AA48">
            <v>19.57</v>
          </cell>
          <cell r="AB48">
            <v>19.57</v>
          </cell>
          <cell r="AC48">
            <v>19.57</v>
          </cell>
          <cell r="AD48">
            <v>28.13</v>
          </cell>
          <cell r="AE48">
            <v>28.97</v>
          </cell>
          <cell r="AF48">
            <v>24.42</v>
          </cell>
          <cell r="AG48">
            <v>19.57</v>
          </cell>
          <cell r="AH48">
            <v>19.57</v>
          </cell>
          <cell r="AI48">
            <v>28.76</v>
          </cell>
          <cell r="AJ48">
            <v>90.59</v>
          </cell>
          <cell r="AK48">
            <v>78.959999999999994</v>
          </cell>
          <cell r="AL48">
            <v>28.97</v>
          </cell>
          <cell r="AM48">
            <v>10.38</v>
          </cell>
          <cell r="AN48">
            <v>78.58</v>
          </cell>
          <cell r="AO48">
            <v>19.57</v>
          </cell>
          <cell r="AP48">
            <v>30.69</v>
          </cell>
          <cell r="AQ48">
            <v>19.57</v>
          </cell>
        </row>
        <row r="49">
          <cell r="H49">
            <v>54.45</v>
          </cell>
          <cell r="I49">
            <v>54.32</v>
          </cell>
          <cell r="J49">
            <v>48.16</v>
          </cell>
          <cell r="K49">
            <v>54.45</v>
          </cell>
          <cell r="L49">
            <v>43.28</v>
          </cell>
          <cell r="M49">
            <v>69.64</v>
          </cell>
          <cell r="N49">
            <v>16.829999999999998</v>
          </cell>
          <cell r="O49">
            <v>10.76</v>
          </cell>
          <cell r="P49">
            <v>33.61</v>
          </cell>
          <cell r="Q49">
            <v>58.41</v>
          </cell>
          <cell r="R49">
            <v>58.41</v>
          </cell>
          <cell r="S49">
            <v>47.99</v>
          </cell>
          <cell r="T49">
            <v>47.99</v>
          </cell>
          <cell r="U49">
            <v>47.99</v>
          </cell>
          <cell r="V49">
            <v>34.14</v>
          </cell>
          <cell r="W49">
            <v>24.42</v>
          </cell>
          <cell r="X49">
            <v>19.57</v>
          </cell>
          <cell r="Y49">
            <v>19.57</v>
          </cell>
          <cell r="Z49">
            <v>19.57</v>
          </cell>
          <cell r="AA49">
            <v>19.57</v>
          </cell>
          <cell r="AB49">
            <v>19.57</v>
          </cell>
          <cell r="AC49">
            <v>19.57</v>
          </cell>
          <cell r="AD49">
            <v>28.13</v>
          </cell>
          <cell r="AE49">
            <v>28.97</v>
          </cell>
          <cell r="AF49">
            <v>24.42</v>
          </cell>
          <cell r="AG49">
            <v>19.57</v>
          </cell>
          <cell r="AH49">
            <v>19.57</v>
          </cell>
          <cell r="AI49">
            <v>28.76</v>
          </cell>
          <cell r="AJ49">
            <v>90.59</v>
          </cell>
          <cell r="AK49">
            <v>78.959999999999994</v>
          </cell>
          <cell r="AL49">
            <v>28.97</v>
          </cell>
          <cell r="AM49">
            <v>10.38</v>
          </cell>
          <cell r="AN49">
            <v>78.58</v>
          </cell>
          <cell r="AO49">
            <v>19.57</v>
          </cell>
          <cell r="AP49">
            <v>30.69</v>
          </cell>
          <cell r="AQ49">
            <v>19.57</v>
          </cell>
        </row>
        <row r="50">
          <cell r="H50">
            <v>165.8</v>
          </cell>
          <cell r="I50">
            <v>164.31</v>
          </cell>
          <cell r="J50">
            <v>164.31</v>
          </cell>
          <cell r="K50">
            <v>166.07</v>
          </cell>
          <cell r="L50">
            <v>167.57</v>
          </cell>
          <cell r="M50">
            <v>198.15</v>
          </cell>
          <cell r="N50">
            <v>251.38</v>
          </cell>
          <cell r="O50">
            <v>164.31</v>
          </cell>
          <cell r="P50">
            <v>139.97</v>
          </cell>
          <cell r="Q50">
            <v>102.55</v>
          </cell>
          <cell r="R50">
            <v>102.55</v>
          </cell>
          <cell r="S50">
            <v>103.31</v>
          </cell>
          <cell r="T50">
            <v>164.33</v>
          </cell>
          <cell r="U50">
            <v>164.31</v>
          </cell>
          <cell r="V50">
            <v>140.79</v>
          </cell>
          <cell r="W50">
            <v>140.79</v>
          </cell>
          <cell r="X50">
            <v>164.31</v>
          </cell>
          <cell r="Y50">
            <v>184.39</v>
          </cell>
          <cell r="Z50">
            <v>208.73</v>
          </cell>
          <cell r="AA50">
            <v>184.39</v>
          </cell>
          <cell r="AB50">
            <v>184.39</v>
          </cell>
          <cell r="AC50">
            <v>208.73</v>
          </cell>
          <cell r="AD50">
            <v>160.87</v>
          </cell>
          <cell r="AE50">
            <v>164.31</v>
          </cell>
          <cell r="AF50">
            <v>184.39</v>
          </cell>
          <cell r="AG50">
            <v>164.31</v>
          </cell>
          <cell r="AH50">
            <v>208.73</v>
          </cell>
          <cell r="AI50">
            <v>156.88</v>
          </cell>
          <cell r="AJ50">
            <v>156.88</v>
          </cell>
          <cell r="AK50">
            <v>164.31</v>
          </cell>
          <cell r="AL50">
            <v>173.97</v>
          </cell>
          <cell r="AM50">
            <v>164.31</v>
          </cell>
          <cell r="AN50">
            <v>184.39</v>
          </cell>
          <cell r="AO50">
            <v>184.39</v>
          </cell>
          <cell r="AP50">
            <v>184.39</v>
          </cell>
          <cell r="AQ50">
            <v>208.73</v>
          </cell>
        </row>
        <row r="51">
          <cell r="H51">
            <v>13.02</v>
          </cell>
          <cell r="I51">
            <v>13.29</v>
          </cell>
          <cell r="J51">
            <v>13.29</v>
          </cell>
          <cell r="K51">
            <v>13.29</v>
          </cell>
          <cell r="L51">
            <v>13.29</v>
          </cell>
          <cell r="M51">
            <v>19.86</v>
          </cell>
          <cell r="N51">
            <v>41.77</v>
          </cell>
          <cell r="O51">
            <v>13.29</v>
          </cell>
          <cell r="P51">
            <v>12.47</v>
          </cell>
          <cell r="Q51">
            <v>10.039999999999999</v>
          </cell>
          <cell r="R51">
            <v>10.039999999999999</v>
          </cell>
          <cell r="S51">
            <v>10.8</v>
          </cell>
          <cell r="T51">
            <v>13.31</v>
          </cell>
          <cell r="U51">
            <v>13.29</v>
          </cell>
          <cell r="V51">
            <v>13.29</v>
          </cell>
          <cell r="W51">
            <v>13.29</v>
          </cell>
          <cell r="X51">
            <v>13.29</v>
          </cell>
          <cell r="Y51">
            <v>19.86</v>
          </cell>
          <cell r="Z51">
            <v>27.82</v>
          </cell>
          <cell r="AA51">
            <v>19.86</v>
          </cell>
          <cell r="AB51">
            <v>19.86</v>
          </cell>
          <cell r="AC51">
            <v>27.82</v>
          </cell>
          <cell r="AD51">
            <v>19.86</v>
          </cell>
          <cell r="AE51">
            <v>13.29</v>
          </cell>
          <cell r="AF51">
            <v>19.86</v>
          </cell>
          <cell r="AG51">
            <v>13.29</v>
          </cell>
          <cell r="AH51">
            <v>27.82</v>
          </cell>
          <cell r="AI51">
            <v>10.86</v>
          </cell>
          <cell r="AJ51">
            <v>10.86</v>
          </cell>
          <cell r="AK51">
            <v>13.29</v>
          </cell>
          <cell r="AL51">
            <v>16.45</v>
          </cell>
          <cell r="AM51">
            <v>13.29</v>
          </cell>
          <cell r="AN51">
            <v>19.86</v>
          </cell>
          <cell r="AO51">
            <v>19.86</v>
          </cell>
          <cell r="AP51">
            <v>19.86</v>
          </cell>
          <cell r="AQ51">
            <v>27.82</v>
          </cell>
        </row>
        <row r="52">
          <cell r="H52">
            <v>7.48</v>
          </cell>
          <cell r="I52">
            <v>7.48</v>
          </cell>
          <cell r="J52">
            <v>7.48</v>
          </cell>
          <cell r="K52">
            <v>7.48</v>
          </cell>
          <cell r="L52">
            <v>7.48</v>
          </cell>
          <cell r="M52">
            <v>7.48</v>
          </cell>
          <cell r="N52">
            <v>7.48</v>
          </cell>
          <cell r="O52">
            <v>7.48</v>
          </cell>
          <cell r="P52">
            <v>7.48</v>
          </cell>
          <cell r="Q52">
            <v>7.48</v>
          </cell>
          <cell r="R52">
            <v>7.48</v>
          </cell>
          <cell r="S52">
            <v>7.48</v>
          </cell>
          <cell r="T52">
            <v>7.48</v>
          </cell>
          <cell r="U52">
            <v>7.48</v>
          </cell>
          <cell r="V52">
            <v>7.48</v>
          </cell>
          <cell r="W52">
            <v>7.48</v>
          </cell>
          <cell r="X52">
            <v>7.48</v>
          </cell>
          <cell r="Y52">
            <v>7.48</v>
          </cell>
          <cell r="Z52">
            <v>7.48</v>
          </cell>
          <cell r="AA52">
            <v>7.48</v>
          </cell>
          <cell r="AB52">
            <v>7.48</v>
          </cell>
          <cell r="AC52">
            <v>7.48</v>
          </cell>
          <cell r="AD52">
            <v>7.48</v>
          </cell>
          <cell r="AE52">
            <v>7.48</v>
          </cell>
          <cell r="AF52">
            <v>7.48</v>
          </cell>
          <cell r="AG52">
            <v>7.48</v>
          </cell>
          <cell r="AH52">
            <v>7.48</v>
          </cell>
          <cell r="AI52">
            <v>7.48</v>
          </cell>
          <cell r="AJ52">
            <v>7.48</v>
          </cell>
          <cell r="AK52">
            <v>7.48</v>
          </cell>
          <cell r="AL52">
            <v>7.48</v>
          </cell>
          <cell r="AM52">
            <v>7.48</v>
          </cell>
          <cell r="AN52">
            <v>7.48</v>
          </cell>
          <cell r="AO52">
            <v>7.48</v>
          </cell>
          <cell r="AP52">
            <v>7.48</v>
          </cell>
          <cell r="AQ52">
            <v>7.48</v>
          </cell>
        </row>
        <row r="53">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row>
        <row r="54">
          <cell r="H54">
            <v>12.64</v>
          </cell>
          <cell r="I54">
            <v>11.76</v>
          </cell>
          <cell r="J54">
            <v>11.76</v>
          </cell>
          <cell r="K54">
            <v>12.64</v>
          </cell>
          <cell r="L54">
            <v>13.39</v>
          </cell>
          <cell r="M54">
            <v>18.64</v>
          </cell>
          <cell r="N54">
            <v>11.76</v>
          </cell>
          <cell r="O54">
            <v>11.76</v>
          </cell>
          <cell r="P54">
            <v>0</v>
          </cell>
          <cell r="Q54">
            <v>11.76</v>
          </cell>
          <cell r="R54">
            <v>11.76</v>
          </cell>
          <cell r="S54">
            <v>11.76</v>
          </cell>
          <cell r="T54">
            <v>11.76</v>
          </cell>
          <cell r="U54">
            <v>11.76</v>
          </cell>
          <cell r="V54">
            <v>0</v>
          </cell>
          <cell r="W54">
            <v>0</v>
          </cell>
          <cell r="X54">
            <v>11.76</v>
          </cell>
          <cell r="Y54">
            <v>11.76</v>
          </cell>
          <cell r="Z54">
            <v>11.76</v>
          </cell>
          <cell r="AA54">
            <v>11.76</v>
          </cell>
          <cell r="AB54">
            <v>11.76</v>
          </cell>
          <cell r="AC54">
            <v>11.76</v>
          </cell>
          <cell r="AD54">
            <v>0</v>
          </cell>
          <cell r="AE54">
            <v>11.76</v>
          </cell>
          <cell r="AF54">
            <v>11.76</v>
          </cell>
          <cell r="AG54">
            <v>11.76</v>
          </cell>
          <cell r="AH54">
            <v>11.76</v>
          </cell>
          <cell r="AI54">
            <v>11.76</v>
          </cell>
          <cell r="AJ54">
            <v>11.76</v>
          </cell>
          <cell r="AK54">
            <v>11.76</v>
          </cell>
          <cell r="AL54">
            <v>11.76</v>
          </cell>
          <cell r="AM54">
            <v>11.76</v>
          </cell>
          <cell r="AN54">
            <v>11.76</v>
          </cell>
          <cell r="AO54">
            <v>11.76</v>
          </cell>
          <cell r="AP54">
            <v>11.76</v>
          </cell>
          <cell r="AQ54">
            <v>11.76</v>
          </cell>
        </row>
        <row r="55">
          <cell r="H55">
            <v>12.64</v>
          </cell>
          <cell r="I55">
            <v>11.76</v>
          </cell>
          <cell r="J55">
            <v>11.76</v>
          </cell>
          <cell r="K55">
            <v>12.64</v>
          </cell>
          <cell r="L55">
            <v>13.39</v>
          </cell>
          <cell r="M55">
            <v>18.64</v>
          </cell>
          <cell r="N55">
            <v>11.76</v>
          </cell>
          <cell r="O55">
            <v>11.76</v>
          </cell>
          <cell r="P55">
            <v>0</v>
          </cell>
          <cell r="Q55">
            <v>11.76</v>
          </cell>
          <cell r="R55">
            <v>11.76</v>
          </cell>
          <cell r="S55">
            <v>11.76</v>
          </cell>
          <cell r="T55">
            <v>11.76</v>
          </cell>
          <cell r="U55">
            <v>11.76</v>
          </cell>
          <cell r="V55">
            <v>0</v>
          </cell>
          <cell r="W55">
            <v>0</v>
          </cell>
          <cell r="X55">
            <v>11.76</v>
          </cell>
          <cell r="Y55">
            <v>11.76</v>
          </cell>
          <cell r="Z55">
            <v>11.76</v>
          </cell>
          <cell r="AA55">
            <v>11.76</v>
          </cell>
          <cell r="AB55">
            <v>11.76</v>
          </cell>
          <cell r="AC55">
            <v>11.76</v>
          </cell>
          <cell r="AD55">
            <v>0</v>
          </cell>
          <cell r="AE55">
            <v>11.76</v>
          </cell>
          <cell r="AF55">
            <v>11.76</v>
          </cell>
          <cell r="AG55">
            <v>11.76</v>
          </cell>
          <cell r="AH55">
            <v>11.76</v>
          </cell>
          <cell r="AI55">
            <v>11.76</v>
          </cell>
          <cell r="AJ55">
            <v>11.76</v>
          </cell>
          <cell r="AK55">
            <v>11.76</v>
          </cell>
          <cell r="AL55">
            <v>11.76</v>
          </cell>
          <cell r="AM55">
            <v>11.76</v>
          </cell>
          <cell r="AN55">
            <v>11.76</v>
          </cell>
          <cell r="AO55">
            <v>11.76</v>
          </cell>
          <cell r="AP55">
            <v>11.76</v>
          </cell>
          <cell r="AQ55">
            <v>11.76</v>
          </cell>
        </row>
        <row r="56">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row>
        <row r="57">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row>
        <row r="58">
          <cell r="H58">
            <v>30</v>
          </cell>
          <cell r="I58">
            <v>30</v>
          </cell>
          <cell r="J58">
            <v>30</v>
          </cell>
          <cell r="K58">
            <v>30</v>
          </cell>
          <cell r="L58">
            <v>30</v>
          </cell>
          <cell r="M58">
            <v>30</v>
          </cell>
          <cell r="N58">
            <v>30</v>
          </cell>
          <cell r="O58">
            <v>30</v>
          </cell>
          <cell r="P58">
            <v>30</v>
          </cell>
          <cell r="Q58">
            <v>30</v>
          </cell>
          <cell r="R58">
            <v>30</v>
          </cell>
          <cell r="S58">
            <v>30</v>
          </cell>
          <cell r="T58">
            <v>30</v>
          </cell>
          <cell r="U58">
            <v>30</v>
          </cell>
          <cell r="V58">
            <v>30</v>
          </cell>
          <cell r="W58">
            <v>30</v>
          </cell>
          <cell r="X58">
            <v>30</v>
          </cell>
          <cell r="Y58">
            <v>30</v>
          </cell>
          <cell r="Z58">
            <v>30</v>
          </cell>
          <cell r="AA58">
            <v>30</v>
          </cell>
          <cell r="AB58">
            <v>30</v>
          </cell>
          <cell r="AC58">
            <v>30</v>
          </cell>
          <cell r="AD58">
            <v>30</v>
          </cell>
          <cell r="AE58">
            <v>30</v>
          </cell>
          <cell r="AF58">
            <v>30</v>
          </cell>
          <cell r="AG58">
            <v>30</v>
          </cell>
          <cell r="AH58">
            <v>30</v>
          </cell>
          <cell r="AI58">
            <v>30</v>
          </cell>
          <cell r="AJ58">
            <v>30</v>
          </cell>
          <cell r="AK58">
            <v>30</v>
          </cell>
          <cell r="AL58">
            <v>30</v>
          </cell>
          <cell r="AM58">
            <v>30</v>
          </cell>
          <cell r="AN58">
            <v>30</v>
          </cell>
          <cell r="AO58">
            <v>30</v>
          </cell>
          <cell r="AP58">
            <v>30</v>
          </cell>
          <cell r="AQ58">
            <v>30</v>
          </cell>
        </row>
        <row r="59">
          <cell r="H59">
            <v>32.94</v>
          </cell>
          <cell r="I59">
            <v>32.94</v>
          </cell>
          <cell r="J59">
            <v>32.94</v>
          </cell>
          <cell r="K59">
            <v>32.94</v>
          </cell>
          <cell r="L59">
            <v>32.94</v>
          </cell>
          <cell r="M59">
            <v>32.94</v>
          </cell>
          <cell r="N59">
            <v>32.94</v>
          </cell>
          <cell r="O59">
            <v>32.94</v>
          </cell>
          <cell r="P59">
            <v>32.94</v>
          </cell>
          <cell r="Q59">
            <v>0</v>
          </cell>
          <cell r="R59">
            <v>0</v>
          </cell>
          <cell r="S59">
            <v>0</v>
          </cell>
          <cell r="T59">
            <v>32.94</v>
          </cell>
          <cell r="U59">
            <v>32.94</v>
          </cell>
          <cell r="V59">
            <v>32.94</v>
          </cell>
          <cell r="W59">
            <v>32.94</v>
          </cell>
          <cell r="X59">
            <v>32.94</v>
          </cell>
          <cell r="Y59">
            <v>32.94</v>
          </cell>
          <cell r="Z59">
            <v>32.94</v>
          </cell>
          <cell r="AA59">
            <v>32.94</v>
          </cell>
          <cell r="AB59">
            <v>32.94</v>
          </cell>
          <cell r="AC59">
            <v>32.94</v>
          </cell>
          <cell r="AD59">
            <v>32.94</v>
          </cell>
          <cell r="AE59">
            <v>32.94</v>
          </cell>
          <cell r="AF59">
            <v>32.94</v>
          </cell>
          <cell r="AG59">
            <v>32.94</v>
          </cell>
          <cell r="AH59">
            <v>32.94</v>
          </cell>
          <cell r="AI59">
            <v>32.94</v>
          </cell>
          <cell r="AJ59">
            <v>32.94</v>
          </cell>
          <cell r="AK59">
            <v>32.94</v>
          </cell>
          <cell r="AL59">
            <v>32.94</v>
          </cell>
          <cell r="AM59">
            <v>32.94</v>
          </cell>
          <cell r="AN59">
            <v>32.94</v>
          </cell>
          <cell r="AO59">
            <v>32.94</v>
          </cell>
          <cell r="AP59">
            <v>32.94</v>
          </cell>
          <cell r="AQ59">
            <v>32.94</v>
          </cell>
        </row>
        <row r="60">
          <cell r="H60">
            <v>25.57</v>
          </cell>
          <cell r="I60">
            <v>25.57</v>
          </cell>
          <cell r="J60">
            <v>25.57</v>
          </cell>
          <cell r="K60">
            <v>25.57</v>
          </cell>
          <cell r="L60">
            <v>25.57</v>
          </cell>
          <cell r="M60">
            <v>39.08</v>
          </cell>
          <cell r="N60">
            <v>84.16</v>
          </cell>
          <cell r="O60">
            <v>25.57</v>
          </cell>
          <cell r="P60">
            <v>25.57</v>
          </cell>
          <cell r="Q60">
            <v>0</v>
          </cell>
          <cell r="R60">
            <v>0</v>
          </cell>
          <cell r="S60">
            <v>0</v>
          </cell>
          <cell r="T60">
            <v>25.57</v>
          </cell>
          <cell r="U60">
            <v>25.57</v>
          </cell>
          <cell r="V60">
            <v>25.57</v>
          </cell>
          <cell r="W60">
            <v>25.57</v>
          </cell>
          <cell r="X60">
            <v>25.57</v>
          </cell>
          <cell r="Y60">
            <v>39.08</v>
          </cell>
          <cell r="Z60">
            <v>55.46</v>
          </cell>
          <cell r="AA60">
            <v>39.08</v>
          </cell>
          <cell r="AB60">
            <v>39.08</v>
          </cell>
          <cell r="AC60">
            <v>55.46</v>
          </cell>
          <cell r="AD60">
            <v>39.08</v>
          </cell>
          <cell r="AE60">
            <v>25.57</v>
          </cell>
          <cell r="AF60">
            <v>39.08</v>
          </cell>
          <cell r="AG60">
            <v>25.57</v>
          </cell>
          <cell r="AH60">
            <v>55.46</v>
          </cell>
          <cell r="AI60">
            <v>20.57</v>
          </cell>
          <cell r="AJ60">
            <v>20.57</v>
          </cell>
          <cell r="AK60">
            <v>25.57</v>
          </cell>
          <cell r="AL60">
            <v>32.07</v>
          </cell>
          <cell r="AM60">
            <v>25.57</v>
          </cell>
          <cell r="AN60">
            <v>39.08</v>
          </cell>
          <cell r="AO60">
            <v>39.08</v>
          </cell>
          <cell r="AP60">
            <v>39.08</v>
          </cell>
          <cell r="AQ60">
            <v>55.46</v>
          </cell>
        </row>
        <row r="61">
          <cell r="H61">
            <v>12.5</v>
          </cell>
          <cell r="I61">
            <v>12.5</v>
          </cell>
          <cell r="J61">
            <v>12.5</v>
          </cell>
          <cell r="K61">
            <v>12.5</v>
          </cell>
          <cell r="L61">
            <v>12.5</v>
          </cell>
          <cell r="M61">
            <v>12.5</v>
          </cell>
          <cell r="N61">
            <v>12.5</v>
          </cell>
          <cell r="O61">
            <v>12.5</v>
          </cell>
          <cell r="P61">
            <v>12.5</v>
          </cell>
          <cell r="Q61">
            <v>12.5</v>
          </cell>
          <cell r="R61">
            <v>12.5</v>
          </cell>
          <cell r="S61">
            <v>12.5</v>
          </cell>
          <cell r="T61">
            <v>12.5</v>
          </cell>
          <cell r="U61">
            <v>12.5</v>
          </cell>
          <cell r="V61">
            <v>12.5</v>
          </cell>
          <cell r="W61">
            <v>12.5</v>
          </cell>
          <cell r="X61">
            <v>12.5</v>
          </cell>
          <cell r="Y61">
            <v>12.5</v>
          </cell>
          <cell r="Z61">
            <v>12.5</v>
          </cell>
          <cell r="AA61">
            <v>12.5</v>
          </cell>
          <cell r="AB61">
            <v>12.5</v>
          </cell>
          <cell r="AC61">
            <v>12.5</v>
          </cell>
          <cell r="AD61">
            <v>12.5</v>
          </cell>
          <cell r="AE61">
            <v>12.5</v>
          </cell>
          <cell r="AF61">
            <v>12.5</v>
          </cell>
          <cell r="AG61">
            <v>12.5</v>
          </cell>
          <cell r="AH61">
            <v>12.5</v>
          </cell>
          <cell r="AI61">
            <v>12.5</v>
          </cell>
          <cell r="AJ61">
            <v>12.5</v>
          </cell>
          <cell r="AK61">
            <v>12.5</v>
          </cell>
          <cell r="AL61">
            <v>12.5</v>
          </cell>
          <cell r="AM61">
            <v>12.5</v>
          </cell>
          <cell r="AN61">
            <v>12.5</v>
          </cell>
          <cell r="AO61">
            <v>12.5</v>
          </cell>
          <cell r="AP61">
            <v>12.5</v>
          </cell>
          <cell r="AQ61">
            <v>12.5</v>
          </cell>
        </row>
        <row r="62">
          <cell r="H62">
            <v>12.13</v>
          </cell>
          <cell r="I62">
            <v>12.13</v>
          </cell>
          <cell r="J62">
            <v>12.13</v>
          </cell>
          <cell r="K62">
            <v>12.13</v>
          </cell>
          <cell r="L62">
            <v>12.13</v>
          </cell>
          <cell r="M62">
            <v>12.13</v>
          </cell>
          <cell r="N62">
            <v>12.13</v>
          </cell>
          <cell r="O62">
            <v>12.13</v>
          </cell>
          <cell r="P62">
            <v>12.13</v>
          </cell>
          <cell r="Q62">
            <v>12.13</v>
          </cell>
          <cell r="R62">
            <v>12.13</v>
          </cell>
          <cell r="S62">
            <v>12.13</v>
          </cell>
          <cell r="T62">
            <v>12.13</v>
          </cell>
          <cell r="U62">
            <v>12.13</v>
          </cell>
          <cell r="V62">
            <v>12.13</v>
          </cell>
          <cell r="W62">
            <v>12.13</v>
          </cell>
          <cell r="X62">
            <v>12.13</v>
          </cell>
          <cell r="Y62">
            <v>12.13</v>
          </cell>
          <cell r="Z62">
            <v>12.13</v>
          </cell>
          <cell r="AA62">
            <v>12.13</v>
          </cell>
          <cell r="AB62">
            <v>12.13</v>
          </cell>
          <cell r="AC62">
            <v>12.13</v>
          </cell>
          <cell r="AD62">
            <v>12.13</v>
          </cell>
          <cell r="AE62">
            <v>12.13</v>
          </cell>
          <cell r="AF62">
            <v>12.13</v>
          </cell>
          <cell r="AG62">
            <v>12.13</v>
          </cell>
          <cell r="AH62">
            <v>12.13</v>
          </cell>
          <cell r="AI62">
            <v>12.13</v>
          </cell>
          <cell r="AJ62">
            <v>12.13</v>
          </cell>
          <cell r="AK62">
            <v>12.13</v>
          </cell>
          <cell r="AL62">
            <v>12.13</v>
          </cell>
          <cell r="AM62">
            <v>12.13</v>
          </cell>
          <cell r="AN62">
            <v>12.13</v>
          </cell>
          <cell r="AO62">
            <v>12.13</v>
          </cell>
          <cell r="AP62">
            <v>12.13</v>
          </cell>
          <cell r="AQ62">
            <v>12.13</v>
          </cell>
        </row>
        <row r="63">
          <cell r="H63">
            <v>6.88</v>
          </cell>
          <cell r="I63">
            <v>6.88</v>
          </cell>
          <cell r="J63">
            <v>6.88</v>
          </cell>
          <cell r="K63">
            <v>6.88</v>
          </cell>
          <cell r="L63">
            <v>6.88</v>
          </cell>
          <cell r="M63">
            <v>6.88</v>
          </cell>
          <cell r="N63">
            <v>6.88</v>
          </cell>
          <cell r="O63">
            <v>6.88</v>
          </cell>
          <cell r="P63">
            <v>6.88</v>
          </cell>
          <cell r="Q63">
            <v>6.88</v>
          </cell>
          <cell r="R63">
            <v>6.88</v>
          </cell>
          <cell r="S63">
            <v>6.88</v>
          </cell>
          <cell r="T63">
            <v>6.88</v>
          </cell>
          <cell r="U63">
            <v>6.88</v>
          </cell>
          <cell r="V63">
            <v>6.88</v>
          </cell>
          <cell r="W63">
            <v>6.88</v>
          </cell>
          <cell r="X63">
            <v>6.88</v>
          </cell>
          <cell r="Y63">
            <v>6.88</v>
          </cell>
          <cell r="Z63">
            <v>6.88</v>
          </cell>
          <cell r="AA63">
            <v>6.88</v>
          </cell>
          <cell r="AB63">
            <v>6.88</v>
          </cell>
          <cell r="AC63">
            <v>6.88</v>
          </cell>
          <cell r="AD63">
            <v>6.88</v>
          </cell>
          <cell r="AE63">
            <v>6.88</v>
          </cell>
          <cell r="AF63">
            <v>6.88</v>
          </cell>
          <cell r="AG63">
            <v>6.88</v>
          </cell>
          <cell r="AH63">
            <v>6.88</v>
          </cell>
          <cell r="AI63">
            <v>6.88</v>
          </cell>
          <cell r="AJ63">
            <v>6.88</v>
          </cell>
          <cell r="AK63">
            <v>6.88</v>
          </cell>
          <cell r="AL63">
            <v>6.88</v>
          </cell>
          <cell r="AM63">
            <v>6.88</v>
          </cell>
          <cell r="AN63">
            <v>6.88</v>
          </cell>
          <cell r="AO63">
            <v>6.88</v>
          </cell>
          <cell r="AP63">
            <v>6.88</v>
          </cell>
          <cell r="AQ63">
            <v>6.88</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row>
        <row r="65">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row>
        <row r="67">
          <cell r="H67">
            <v>1388.68</v>
          </cell>
          <cell r="I67">
            <v>1387.06</v>
          </cell>
          <cell r="J67">
            <v>1380.9</v>
          </cell>
          <cell r="K67">
            <v>1388.95</v>
          </cell>
          <cell r="L67">
            <v>1379.28</v>
          </cell>
          <cell r="M67">
            <v>1436.22</v>
          </cell>
          <cell r="N67">
            <v>1436.64</v>
          </cell>
          <cell r="O67">
            <v>1343.5</v>
          </cell>
          <cell r="P67">
            <v>1342.01</v>
          </cell>
          <cell r="Q67">
            <v>1247.02</v>
          </cell>
          <cell r="R67">
            <v>1247.02</v>
          </cell>
          <cell r="S67">
            <v>1237.3599999999999</v>
          </cell>
          <cell r="T67">
            <v>1428.31</v>
          </cell>
          <cell r="U67">
            <v>1380.73</v>
          </cell>
          <cell r="V67">
            <v>1343.36</v>
          </cell>
          <cell r="W67">
            <v>1333.64</v>
          </cell>
          <cell r="X67">
            <v>1352.31</v>
          </cell>
          <cell r="Y67">
            <v>1372.39</v>
          </cell>
          <cell r="Z67">
            <v>1396.73</v>
          </cell>
          <cell r="AA67">
            <v>1372.39</v>
          </cell>
          <cell r="AB67">
            <v>1372.39</v>
          </cell>
          <cell r="AC67">
            <v>1396.73</v>
          </cell>
          <cell r="AD67">
            <v>1357.43</v>
          </cell>
          <cell r="AE67">
            <v>1361.71</v>
          </cell>
          <cell r="AF67">
            <v>1377.24</v>
          </cell>
          <cell r="AG67">
            <v>1352.31</v>
          </cell>
          <cell r="AH67">
            <v>1396.73</v>
          </cell>
          <cell r="AI67">
            <v>1354.07</v>
          </cell>
          <cell r="AJ67">
            <v>1415.9</v>
          </cell>
          <cell r="AK67">
            <v>1411.7</v>
          </cell>
          <cell r="AL67">
            <v>1371.37</v>
          </cell>
          <cell r="AM67">
            <v>1343.12</v>
          </cell>
          <cell r="AN67">
            <v>1431.4</v>
          </cell>
          <cell r="AO67">
            <v>1372.39</v>
          </cell>
          <cell r="AP67">
            <v>1383.51</v>
          </cell>
          <cell r="AQ67">
            <v>1396.73</v>
          </cell>
        </row>
        <row r="69">
          <cell r="H69">
            <v>4642.33</v>
          </cell>
          <cell r="I69">
            <v>4640.71</v>
          </cell>
          <cell r="J69">
            <v>4634.55</v>
          </cell>
          <cell r="K69">
            <v>4642.6000000000004</v>
          </cell>
          <cell r="L69">
            <v>4632.93</v>
          </cell>
          <cell r="M69">
            <v>6314.2</v>
          </cell>
          <cell r="N69">
            <v>14736.28</v>
          </cell>
          <cell r="O69">
            <v>4597.1499999999996</v>
          </cell>
          <cell r="P69">
            <v>4595.66</v>
          </cell>
          <cell r="Q69">
            <v>3899.24</v>
          </cell>
          <cell r="R69">
            <v>3899.24</v>
          </cell>
          <cell r="S69">
            <v>3889.58</v>
          </cell>
          <cell r="T69">
            <v>4681.96</v>
          </cell>
          <cell r="U69">
            <v>4634.38</v>
          </cell>
          <cell r="V69">
            <v>4597.01</v>
          </cell>
          <cell r="W69">
            <v>4587.29</v>
          </cell>
          <cell r="X69">
            <v>4605.96</v>
          </cell>
          <cell r="Y69">
            <v>6250.37</v>
          </cell>
          <cell r="Z69">
            <v>8243.44</v>
          </cell>
          <cell r="AA69">
            <v>6250.37</v>
          </cell>
          <cell r="AB69">
            <v>6250.37</v>
          </cell>
          <cell r="AC69">
            <v>8243.44</v>
          </cell>
          <cell r="AD69">
            <v>6235.41</v>
          </cell>
          <cell r="AE69">
            <v>5528.1</v>
          </cell>
          <cell r="AF69">
            <v>6255.22</v>
          </cell>
          <cell r="AG69">
            <v>4605.96</v>
          </cell>
          <cell r="AH69">
            <v>8243.44</v>
          </cell>
          <cell r="AI69">
            <v>4006.29</v>
          </cell>
          <cell r="AJ69">
            <v>4068.12</v>
          </cell>
          <cell r="AK69">
            <v>5018.34</v>
          </cell>
          <cell r="AL69">
            <v>5406.35</v>
          </cell>
          <cell r="AM69">
            <v>4596.7700000000004</v>
          </cell>
          <cell r="AN69">
            <v>6662.37</v>
          </cell>
          <cell r="AO69">
            <v>6250.37</v>
          </cell>
          <cell r="AP69">
            <v>6261.49</v>
          </cell>
          <cell r="AQ69">
            <v>8243.44</v>
          </cell>
        </row>
        <row r="71">
          <cell r="H71">
            <v>166.04</v>
          </cell>
          <cell r="I71">
            <v>166.04</v>
          </cell>
          <cell r="J71">
            <v>166.04</v>
          </cell>
          <cell r="K71">
            <v>166.04</v>
          </cell>
          <cell r="L71">
            <v>166.04</v>
          </cell>
          <cell r="M71">
            <v>166.04</v>
          </cell>
          <cell r="N71">
            <v>166.04</v>
          </cell>
          <cell r="O71">
            <v>166.04</v>
          </cell>
          <cell r="P71">
            <v>166.04</v>
          </cell>
          <cell r="Q71">
            <v>166.04</v>
          </cell>
          <cell r="R71">
            <v>166.04</v>
          </cell>
          <cell r="S71">
            <v>166.04</v>
          </cell>
          <cell r="T71">
            <v>166.04</v>
          </cell>
          <cell r="U71">
            <v>166.04</v>
          </cell>
          <cell r="V71">
            <v>166.04</v>
          </cell>
          <cell r="W71">
            <v>166.04</v>
          </cell>
          <cell r="X71">
            <v>166.04</v>
          </cell>
          <cell r="Y71">
            <v>166.04</v>
          </cell>
          <cell r="Z71">
            <v>166.04</v>
          </cell>
          <cell r="AA71">
            <v>166.04</v>
          </cell>
          <cell r="AB71">
            <v>166.04</v>
          </cell>
          <cell r="AC71">
            <v>166.04</v>
          </cell>
          <cell r="AD71">
            <v>166.04</v>
          </cell>
          <cell r="AE71">
            <v>166.04</v>
          </cell>
          <cell r="AF71">
            <v>166.04</v>
          </cell>
          <cell r="AG71">
            <v>166.04</v>
          </cell>
          <cell r="AH71">
            <v>166.04</v>
          </cell>
          <cell r="AI71">
            <v>166.04</v>
          </cell>
          <cell r="AJ71">
            <v>166.04</v>
          </cell>
          <cell r="AK71">
            <v>166.04</v>
          </cell>
          <cell r="AL71">
            <v>166.04</v>
          </cell>
          <cell r="AM71">
            <v>166.04</v>
          </cell>
          <cell r="AN71">
            <v>166.04</v>
          </cell>
          <cell r="AO71">
            <v>166.04</v>
          </cell>
          <cell r="AP71">
            <v>166.04</v>
          </cell>
          <cell r="AQ71">
            <v>166.04</v>
          </cell>
        </row>
        <row r="74">
          <cell r="H74">
            <v>27.96</v>
          </cell>
          <cell r="I74">
            <v>27.95</v>
          </cell>
          <cell r="J74">
            <v>27.91</v>
          </cell>
          <cell r="K74">
            <v>27.96</v>
          </cell>
          <cell r="L74">
            <v>27.9</v>
          </cell>
          <cell r="M74">
            <v>38.03</v>
          </cell>
          <cell r="N74">
            <v>88.75</v>
          </cell>
          <cell r="O74">
            <v>27.69</v>
          </cell>
          <cell r="P74">
            <v>27.68</v>
          </cell>
          <cell r="Q74">
            <v>23.48</v>
          </cell>
          <cell r="R74">
            <v>23.48</v>
          </cell>
          <cell r="S74">
            <v>23.43</v>
          </cell>
          <cell r="T74">
            <v>28.2</v>
          </cell>
          <cell r="U74">
            <v>27.91</v>
          </cell>
          <cell r="V74">
            <v>27.69</v>
          </cell>
          <cell r="W74">
            <v>27.63</v>
          </cell>
          <cell r="X74">
            <v>27.74</v>
          </cell>
          <cell r="Y74">
            <v>37.64</v>
          </cell>
          <cell r="Z74">
            <v>49.65</v>
          </cell>
          <cell r="AA74">
            <v>37.64</v>
          </cell>
          <cell r="AB74">
            <v>37.64</v>
          </cell>
          <cell r="AC74">
            <v>49.65</v>
          </cell>
          <cell r="AD74">
            <v>37.549999999999997</v>
          </cell>
          <cell r="AE74">
            <v>33.29</v>
          </cell>
          <cell r="AF74">
            <v>37.67</v>
          </cell>
          <cell r="AG74">
            <v>27.74</v>
          </cell>
          <cell r="AH74">
            <v>49.65</v>
          </cell>
          <cell r="AI74">
            <v>24.13</v>
          </cell>
          <cell r="AJ74">
            <v>24.5</v>
          </cell>
          <cell r="AK74">
            <v>30.22</v>
          </cell>
          <cell r="AL74">
            <v>32.56</v>
          </cell>
          <cell r="AM74">
            <v>27.68</v>
          </cell>
          <cell r="AN74">
            <v>40.130000000000003</v>
          </cell>
          <cell r="AO74">
            <v>37.64</v>
          </cell>
          <cell r="AP74">
            <v>37.71</v>
          </cell>
          <cell r="AQ74">
            <v>49.65</v>
          </cell>
        </row>
      </sheetData>
      <sheetData sheetId="2"/>
      <sheetData sheetId="3"/>
      <sheetData sheetId="4"/>
      <sheetData sheetId="5"/>
      <sheetData sheetId="6"/>
      <sheetData sheetId="7"/>
      <sheetData sheetId="8"/>
      <sheetData sheetId="9"/>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mapa geografico"/>
      <sheetName val="Boletim de Desempenho Parcial"/>
      <sheetName val="memória de calculo_liquida"/>
      <sheetName val="Planilha Orçamento"/>
      <sheetName val="Medição Acumulada"/>
      <sheetName val="PGQ _ Mapa de Chuva4"/>
      <sheetName val="GRAFICO"/>
      <sheetName val="Qd Transporte"/>
      <sheetName val="QUADRO DE TRANSPORTE"/>
    </sheetNames>
    <sheetDataSet>
      <sheetData sheetId="0"/>
      <sheetData sheetId="1" refreshError="1"/>
      <sheetData sheetId="2"/>
      <sheetData sheetId="3"/>
      <sheetData sheetId="4" refreshError="1"/>
      <sheetData sheetId="5"/>
      <sheetData sheetId="6" refreshError="1"/>
      <sheetData sheetId="7" refreshError="1"/>
      <sheetData sheetId="8"/>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
      <sheetName val="Feriados"/>
      <sheetName val="REST.PAPALEGUAS"/>
      <sheetName val="REST.SINDY  3,00"/>
      <sheetName val="REST.SINDY  3,50 CAFE"/>
      <sheetName val="Capa"/>
      <sheetName val="Sumário"/>
      <sheetName val="Apresentação"/>
      <sheetName val="Capa Mapa"/>
      <sheetName val="Mapa"/>
      <sheetName val="Capa Serviços a Executar"/>
      <sheetName val="Serviços"/>
      <sheetName val="Cálculo DMT"/>
      <sheetName val="QTransporte"/>
      <sheetName val="Capa Frentes Serviço"/>
      <sheetName val="Frentes Serviço"/>
      <sheetName val="Planta do Canteiro"/>
      <sheetName val="Equipamentos Mínimos"/>
      <sheetName val="Quantitativos Mobilização"/>
      <sheetName val="Orçamento Mobilização"/>
      <sheetName val="Capa Orçamento"/>
      <sheetName val="Orçamento SICRO"/>
      <sheetName val="Orçamento c-desc"/>
      <sheetName val="Capa Cronograma"/>
      <sheetName val="Cronograma Físico Financeiro"/>
      <sheetName val="Capa Dados de Cálculo"/>
      <sheetName val="Resumo DMTs"/>
      <sheetName val="Equipamentos"/>
      <sheetName val="Materiais"/>
      <sheetName val="Mão de Obra"/>
      <sheetName val="Capa Composições"/>
      <sheetName val="Capa Composições Rest. Pista"/>
      <sheetName val="Recuperação da Pista"/>
      <sheetName val="Capa Composições Mat. Betum."/>
      <sheetName val="Custo Transporte"/>
      <sheetName val="Materiais Betuminosos"/>
      <sheetName val="Capa Composições Mobilização"/>
      <sheetName val="Composições Mobilização"/>
      <sheetName val="Capa Composições Auxiliares"/>
      <sheetName val="Auxiliares"/>
      <sheetName val="Dados de Entrada 1"/>
      <sheetName val="Dados de Entrada 2"/>
      <sheetName val="Dados de Entrada 3"/>
      <sheetName val="Dados de Entrada 4"/>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Página 14"/>
      <sheetName val="RESULFINAL"/>
      <sheetName val="Página 16"/>
      <sheetName val="DENAGREGRAUDO"/>
      <sheetName val="DENSAGRMIUDO"/>
      <sheetName val="MASESPFINPULV"/>
      <sheetName val="Traço da Mist.+Filler."/>
      <sheetName val="Traço da Mist. Bet."/>
      <sheetName val="E. Areia"/>
      <sheetName val="E. Areia (2)"/>
      <sheetName val="Pes Agr Silos Frio 3.4&quot;"/>
      <sheetName val="Pes Agr Silos Frio Areia méd"/>
      <sheetName val="Pes Agr Silos Frio 3.8&quot;+pó"/>
      <sheetName val="Até Aqui"/>
      <sheetName val="DETDENSCAP20"/>
      <sheetName val="DENSCORPROVA"/>
      <sheetName val="GRAFTEMPVISC1"/>
      <sheetName val="CALIBRAGEM"/>
      <sheetName val="CALIBRAGEM-II"/>
      <sheetName val="CALIBRAGEM1"/>
      <sheetName val="CALIBRAGEM2"/>
      <sheetName val="SILOFR4"/>
      <sheetName val="SILOFR3"/>
      <sheetName val="SILOFR2"/>
      <sheetName val="SILOFR1"/>
      <sheetName val="Dosador"/>
      <sheetName val="BALANÇA"/>
      <sheetName val="Filler"/>
      <sheetName val="Analise SF 4"/>
      <sheetName val="Analise SF 3"/>
      <sheetName val="Analise SF 2"/>
      <sheetName val="Analise SF 1"/>
      <sheetName val="Analise SF Filler"/>
      <sheetName val="Analise SQ 3"/>
      <sheetName val="Analise SQ 2"/>
      <sheetName val="Analise SQ 1"/>
      <sheetName val="DURABILIDADE"/>
      <sheetName val="INDICE FORMA"/>
      <sheetName val="ABRASÃO"/>
      <sheetName val="ADESIVIDADE"/>
      <sheetName val="REST.SINDY"/>
      <sheetName val="Cadastro"/>
      <sheetName val="Resumo"/>
      <sheetName val="POSTO DOM BOSCO"/>
      <sheetName val="REST TREVO"/>
      <sheetName val="DADOS"/>
      <sheetName val="Desemp_"/>
      <sheetName val="AVANCO"/>
      <sheetName val="Ficha"/>
      <sheetName val="RemoMecRev"/>
      <sheetName val="RemoMecCamGran"/>
      <sheetName val="RecompCamGran"/>
      <sheetName val="Imprimacao"/>
      <sheetName val="PintLig"/>
      <sheetName val="Recomp_rev"/>
      <sheetName val="Solo para Base"/>
      <sheetName val="MAAUQ"/>
      <sheetName val="RemendoProf_"/>
      <sheetName val="Roçada Manual "/>
      <sheetName val="TransBasc5m³"/>
      <sheetName val="TransLocalBasc10m³"/>
      <sheetName val="TransRem_"/>
      <sheetName val="CA20P_AQ"/>
      <sheetName val="CAP_TR"/>
      <sheetName val="CM_30_AQ"/>
      <sheetName val="CM_30_TR"/>
      <sheetName val="RL_1C_AQ"/>
      <sheetName val="RL_1C_TR"/>
      <sheetName val="CROQUI"/>
      <sheetName val="MP"/>
      <sheetName val="Dens. médias"/>
      <sheetName val="Dens. teórica"/>
      <sheetName val="Teor"/>
      <sheetName val="GRAFTEMPVISC2"/>
      <sheetName val="INSTRUCOES"/>
      <sheetName val="Relatorio"/>
      <sheetName val="VEICULOS"/>
      <sheetName val="CONFIGURAÇAO"/>
      <sheetName val="Periodos"/>
      <sheetName val="Indices"/>
      <sheetName val="Reajustamentos"/>
      <sheetName val="Pluviometria"/>
      <sheetName val="Indice Fisico"/>
      <sheetName val="Desempenho"/>
      <sheetName val="Fatura"/>
      <sheetName val="Ficha Qtde"/>
      <sheetName val="Boletim de Medição"/>
      <sheetName val="1.1"/>
      <sheetName val="1.2"/>
      <sheetName val="1.3."/>
      <sheetName val="1.4.1"/>
      <sheetName val="1.4.2"/>
      <sheetName val="1.4.3"/>
      <sheetName val="1.4.4"/>
      <sheetName val="1.4.5"/>
      <sheetName val="1.4.6"/>
      <sheetName val="1.4.7"/>
      <sheetName val="1.4.8"/>
      <sheetName val="1.4.9"/>
      <sheetName val="1.4.10"/>
      <sheetName val="1.4.11"/>
      <sheetName val="1.5.1"/>
      <sheetName val="1.5.2"/>
      <sheetName val="1.5.3"/>
      <sheetName val="1.5.4"/>
      <sheetName val="1.6"/>
      <sheetName val="1.7"/>
      <sheetName val="1.8"/>
      <sheetName val="2.1"/>
      <sheetName val="2.2"/>
      <sheetName val="2.3"/>
      <sheetName val="2.4"/>
      <sheetName val="2.5"/>
      <sheetName val="2.6"/>
      <sheetName val="2.7"/>
      <sheetName val="2.8"/>
      <sheetName val="2.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 val="2.40"/>
      <sheetName val="2.41"/>
      <sheetName val="2.42"/>
      <sheetName val="2.43"/>
      <sheetName val="2.44"/>
      <sheetName val="2.45"/>
      <sheetName val="2,46"/>
      <sheetName val="2.47"/>
      <sheetName val="2.48"/>
      <sheetName val="2.49"/>
      <sheetName val="2.50"/>
      <sheetName val="2.51"/>
      <sheetName val="2.52"/>
      <sheetName val="2.53"/>
      <sheetName val="2.54"/>
      <sheetName val="2.55"/>
      <sheetName val="2.56"/>
      <sheetName val="2.57"/>
      <sheetName val="2.58"/>
      <sheetName val="2.59"/>
      <sheetName val="2.60"/>
      <sheetName val="2.61"/>
      <sheetName val="2.62"/>
      <sheetName val="2.63"/>
      <sheetName val="2.64"/>
      <sheetName val="2.65"/>
      <sheetName val="2.66"/>
      <sheetName val="2.67"/>
      <sheetName val="2.68"/>
      <sheetName val="2.69"/>
      <sheetName val="2.70"/>
      <sheetName val="2.71"/>
      <sheetName val="2.72"/>
      <sheetName val="2.73"/>
      <sheetName val="2.74"/>
      <sheetName val="2.75"/>
      <sheetName val="3.1.2"/>
      <sheetName val="3.1.3"/>
      <sheetName val="3.1.4"/>
      <sheetName val="3.1.5"/>
      <sheetName val="3.1.6"/>
      <sheetName val="3.1.7"/>
      <sheetName val="3.2.1"/>
      <sheetName val="3.2.2"/>
      <sheetName val="3.2.3"/>
      <sheetName val="3.2.4"/>
      <sheetName val="3.3.1"/>
      <sheetName val="3.3.2"/>
      <sheetName val="3.3.3"/>
      <sheetName val="3.3.4"/>
      <sheetName val="3.4.1"/>
      <sheetName val="3.4.2"/>
      <sheetName val="3.4.3"/>
      <sheetName val="3.4.4"/>
      <sheetName val="3.4.5"/>
      <sheetName val="3.4.6"/>
      <sheetName val="3.4.7"/>
      <sheetName val="3.5.1"/>
      <sheetName val="3.5.2"/>
      <sheetName val="3.5.3"/>
      <sheetName val="3.6.1"/>
      <sheetName val="3.6.2"/>
      <sheetName val="3.6.3"/>
      <sheetName val="3.7.1.1"/>
      <sheetName val="3.7.1.2"/>
      <sheetName val="3.7.1.3"/>
      <sheetName val="3.7.1.4"/>
      <sheetName val="3.7.1.5"/>
      <sheetName val="3.7.1.6"/>
      <sheetName val="3.7.1.7"/>
      <sheetName val="3.8.1"/>
      <sheetName val="3.8.2"/>
      <sheetName val="3.8.3"/>
      <sheetName val="3.9.1"/>
      <sheetName val="3.9.2"/>
      <sheetName val="3.9.3"/>
      <sheetName val="3.10.1"/>
      <sheetName val="3.10.2"/>
      <sheetName val="3.10.3"/>
      <sheetName val="3.10.4"/>
      <sheetName val="3.10.5"/>
      <sheetName val="3.10.6"/>
      <sheetName val="3.11.1"/>
      <sheetName val="3.11.2"/>
      <sheetName val="3.11.3"/>
      <sheetName val="3.12.1"/>
      <sheetName val="3.12.2"/>
      <sheetName val="3.12.3"/>
      <sheetName val="3.13.1"/>
      <sheetName val="3.13.2"/>
      <sheetName val="3.13.3"/>
      <sheetName val="3.13.4"/>
      <sheetName val="3.13.5"/>
      <sheetName val="3.14.1"/>
      <sheetName val="3.14.2"/>
      <sheetName val="3.14.3"/>
      <sheetName val="3.15.1"/>
      <sheetName val="3.15.2"/>
      <sheetName val="3.15.3"/>
      <sheetName val="4.1.1"/>
      <sheetName val="4.1.2"/>
      <sheetName val="4.2.1.1"/>
      <sheetName val="4.2.1.2"/>
      <sheetName val="4.2.1.3"/>
      <sheetName val="4.2.1.4"/>
      <sheetName val="4.2.1.5"/>
      <sheetName val="4.2.1.6"/>
      <sheetName val="5.1"/>
      <sheetName val="5.2"/>
      <sheetName val="5.3"/>
      <sheetName val="5.4"/>
      <sheetName val="6.1"/>
      <sheetName val="6.2"/>
      <sheetName val="6.3"/>
      <sheetName val="6.4"/>
      <sheetName val="6.5"/>
      <sheetName val="6.6"/>
      <sheetName val="6.7"/>
      <sheetName val="7.1 detalhado"/>
      <sheetName val="8.1 Detalhado"/>
      <sheetName val="Projeto básico referencial"/>
      <sheetName val="Dimensiona equipam + pessoal"/>
      <sheetName val=" Decofin - 1367"/>
      <sheetName val="Medição Resumo"/>
      <sheetName val="Solicitação Numerario"/>
      <sheetName val="Folha Pagamento"/>
      <sheetName val="Cestas Básicas"/>
      <sheetName val="Hospedagem"/>
      <sheetName val="Combustivel II"/>
      <sheetName val="Relação de Equip. Alugados"/>
      <sheetName val="Equipamento Delta"/>
      <sheetName val="Relação de Imóveis"/>
      <sheetName val="Veiculos Alugados"/>
      <sheetName val="Estoque"/>
      <sheetName val="Resumo Carreteiro"/>
      <sheetName val="Alimentação I"/>
      <sheetName val="Alimentação I (2)"/>
      <sheetName val="RPF I"/>
      <sheetName val="Proposta - Global .."/>
      <sheetName val="Plan1"/>
      <sheetName val="Plan. Equipamentos"/>
      <sheetName val="pessoal"/>
      <sheetName val="salários"/>
      <sheetName val="dinâmica"/>
      <sheetName val="estática"/>
      <sheetName val="corretiva - emenda"/>
      <sheetName val="infra"/>
      <sheetName val="administ. - supervisão"/>
      <sheetName val="dados fluxo"/>
      <sheetName val="ANEXO IV"/>
      <sheetName val="e.p.i."/>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Testes"/>
      <sheetName val="PROJETO"/>
      <sheetName val="BDI "/>
      <sheetName val="FLUXO - EXECUÇÃO PRÓPRIA"/>
      <sheetName val="FLUXO - FAT-DIRETO"/>
      <sheetName val="RES-FIN"/>
      <sheetName val="DEFIN"/>
      <sheetName val="CONSIDERAÇÕES"/>
      <sheetName val="CUSTO (REF dvs) "/>
      <sheetName val="KANAFLEX"/>
      <sheetName val="NOVOTUB"/>
      <sheetName val="MEDIDAS"/>
      <sheetName val="CUSTO LARANJEIRAS"/>
      <sheetName val="RESUMO EMPRESA"/>
      <sheetName val="CUSTO EMPRESA"/>
      <sheetName val="CUSTO ZONA SUL"/>
      <sheetName val="Anexos PGQ"/>
      <sheetName val="BDP"/>
      <sheetName val="QIF"/>
      <sheetName val="Ficha quantitativos"/>
      <sheetName val="Resumo Financeiro"/>
      <sheetName val="Transp.Loc.Cam.Basc.5m³l "/>
      <sheetName val="Transp.Loc. Mat. Rem. "/>
      <sheetName val="Transp.Loc.Cam.Carr.4T"/>
      <sheetName val="Transp.Local de Mat.Betum."/>
      <sheetName val="Transp.Local de Agua"/>
      <sheetName val="Mat. Betuminosos"/>
      <sheetName val="dados físicos"/>
      <sheetName val="Gráfico"/>
      <sheetName val="Decofin"/>
      <sheetName val="Relção Equipamentos"/>
      <sheetName val="Produção Setembro-"/>
      <sheetName val="Relação Pessoal"/>
      <sheetName val="Progamação Trimestral"/>
      <sheetName val="Progamação de Resultado"/>
      <sheetName val="Relação Equipamento (2)"/>
      <sheetName val="EQUIPAMENTOS C.C. 862"/>
      <sheetName val="MEDIÇÃO CAMPO TSD"/>
      <sheetName val="MEDIÇÃO CAMPO IMPRIMAÇÃO"/>
      <sheetName val="MEDIÇÃO CAMPO BASE"/>
      <sheetName val="pagina 01 (9)"/>
      <sheetName val="pagina 01 (8)"/>
      <sheetName val="CAPA Ficha de Medição"/>
      <sheetName val="Ficha de medição"/>
      <sheetName val="CAPA Medição Resumo"/>
      <sheetName val="CAPA Relatório de Pluviometria"/>
      <sheetName val="CAPA Cronograma de Atividades"/>
      <sheetName val="3A. FAIXA"/>
      <sheetName val="PISTA ROLAMENTO"/>
      <sheetName val="ACOSTAMENTO"/>
      <sheetName val="CAPA RSUPERV"/>
      <sheetName val="RSUPERV"/>
      <sheetName val="CAPA Boletim"/>
      <sheetName val="Boletim Desempenho"/>
      <sheetName val="Capa Rel Fotografico"/>
      <sheetName val="pagina 01"/>
      <sheetName val="pagina 01 (2)"/>
      <sheetName val="pagina 01 (3)"/>
      <sheetName val="pagina 01 (4)"/>
      <sheetName val="pagina 01 (5)"/>
      <sheetName val="pagina 01 (6)"/>
      <sheetName val="pagina 01 (7)"/>
      <sheetName val="PRODUÇÃO"/>
      <sheetName val="VALOR PRODUÇÃO"/>
      <sheetName val="ACOMPANHAMENTO"/>
      <sheetName val="Relação Pessoal - Novembro"/>
      <sheetName val="Lançamentos"/>
      <sheetName val="Solicitação de Numerário"/>
      <sheetName val="Tipo Despesa"/>
      <sheetName val="Reg. Belém - Jun-07"/>
      <sheetName val="Reg. Belém - Jul-07"/>
      <sheetName val="Reg. Belém - Ago-2007"/>
      <sheetName val="Reg. Belém - Set-2007"/>
      <sheetName val="Reg. Belém - Mar-2008"/>
      <sheetName val="Reg. Belém - Jul-2008"/>
      <sheetName val="Ago-2008"/>
      <sheetName val="COMPOR 90 "/>
      <sheetName val="PLANILHA"/>
      <sheetName val="RESUMO  "/>
      <sheetName val="CRONOGRAMA "/>
      <sheetName val="ESCALA SALARIAL"/>
      <sheetName val="BDI 20,00%"/>
      <sheetName val="Boletim Delta"/>
      <sheetName val="Mem.Calc"/>
      <sheetName val="Mem.Calculo"/>
      <sheetName val="Locais"/>
      <sheetName val="Limpeza de Pontes"/>
      <sheetName val="Roçada Manual"/>
      <sheetName val="Descida d'água"/>
      <sheetName val="Capina"/>
      <sheetName val="F.Quant."/>
      <sheetName val="Ficha Quant."/>
      <sheetName val="Resumo Físico-Financ."/>
      <sheetName val="ACFIS"/>
      <sheetName val="Acomp. Físico"/>
      <sheetName val="Q. I. Físicos"/>
      <sheetName val="Ord.Serv(Capa)"/>
      <sheetName val="Ord Serv."/>
      <sheetName val="R.Cons.(CAPA)"/>
      <sheetName val="R. Conserv"/>
      <sheetName val="Rel.Foto"/>
      <sheetName val="foto"/>
      <sheetName val="ISSQN"/>
      <sheetName val="ISSQN 14A 181-2007"/>
      <sheetName val="Divisão ISS Por Municipios"/>
      <sheetName val="ISSQN R$  5a MEDIÇÃO"/>
      <sheetName val="Resumo do Controle"/>
      <sheetName val="Caçamba AF-005.036"/>
      <sheetName val="Prancha AF-018.001"/>
      <sheetName val="Solic. Numerario"/>
      <sheetName val="Solic. RPF"/>
      <sheetName val="DebitoxCredito"/>
      <sheetName val="Equip e Veiculos Alugados"/>
      <sheetName val="Móveis e Utensilios"/>
      <sheetName val="Imoveis Locados"/>
      <sheetName val="Medição de Carreteiro"/>
      <sheetName val="Veiculos locados"/>
      <sheetName val="Equipamentos Delta"/>
      <sheetName val="Folha de Pagamento"/>
      <sheetName val="Churras. Fortaleza nf-677"/>
      <sheetName val="P. Magnólia nf-46801"/>
      <sheetName val="P. Magnólia nf-46981"/>
      <sheetName val="P. Carajás nf 4307"/>
      <sheetName val="P. Fortaleza NF-9476"/>
      <sheetName val="FOLHA PESSOAL JULHO 2007 943 01"/>
      <sheetName val="ALIMENTAÇÃO JULHO 2007"/>
      <sheetName val="PROGRAMAÇÃO TOTAL - EXECUTAR"/>
      <sheetName val="Encontros da ponte"/>
      <sheetName val="Mem calculo desvio"/>
      <sheetName val="Mem calculo vão da ponte"/>
      <sheetName val="PlanMem Calculo BDMETALICO"/>
      <sheetName val="Mem Calculo Bueiro concreto"/>
      <sheetName val="Crongr.de Equipamentos"/>
      <sheetName val="Despesas Indiretas OK"/>
      <sheetName val="Preço insumo OK"/>
      <sheetName val="Ensaio Lab"/>
      <sheetName val="Loc. Ocorrências"/>
      <sheetName val="AC FIS"/>
      <sheetName val="ordem de serviço (2)"/>
      <sheetName val="NF "/>
      <sheetName val="MCálculo"/>
      <sheetName val="Gráfico de Ocorrências"/>
      <sheetName val="notas fiscais"/>
      <sheetName val="Boletim Desemp."/>
      <sheetName val="Quadro de IND. Físicos"/>
      <sheetName val="Ac. Físico 2"/>
      <sheetName val="Ac. Físico 1"/>
      <sheetName val="LOCAIS AAUQ 2"/>
      <sheetName val="LOCAIS AAUQ"/>
      <sheetName val="ordem de serviço"/>
      <sheetName val="mem.calc.DELTA"/>
      <sheetName val="Ficha.Quantitativos.DELTA"/>
      <sheetName val="Med.Financ.DELTA"/>
      <sheetName val="PATO"/>
      <sheetName val="Transp com"/>
      <sheetName val="Transp carro"/>
      <sheetName val="Transp esp"/>
      <sheetName val="CRONOGRAMA"/>
      <sheetName val="EQP2"/>
      <sheetName val="02.200.00"/>
      <sheetName val="02.400.00"/>
      <sheetName val="02.530.01"/>
      <sheetName val="03.329.00"/>
      <sheetName val="03.370.00"/>
      <sheetName val="03.940.00"/>
      <sheetName val="04.000.00"/>
      <sheetName val="08.100.00"/>
      <sheetName val="08.101.01"/>
      <sheetName val="08.103.00"/>
      <sheetName val="08.109.00"/>
      <sheetName val="08.300.01"/>
      <sheetName val="08.301.02"/>
      <sheetName val="08.302.01"/>
      <sheetName val="08.302.02"/>
      <sheetName val="08.402.00"/>
      <sheetName val="08.404.00"/>
      <sheetName val="08.409.01"/>
      <sheetName val="08.500.00"/>
      <sheetName val="08.510.00"/>
      <sheetName val="08.900.00"/>
      <sheetName val="08.910.00"/>
      <sheetName val="09.002.00"/>
      <sheetName val="09.002.01"/>
      <sheetName val="09.002.03"/>
      <sheetName val="E.4.12"/>
      <sheetName val="01.200.00"/>
      <sheetName val="09.517.00"/>
      <sheetName val="09.517.02"/>
      <sheetName val="09.512.13"/>
      <sheetName val="09.512.14"/>
      <sheetName val="09.517.03"/>
      <sheetName val="Simulação"/>
      <sheetName val="EQUIPAMENTO"/>
      <sheetName val="MATERIAL"/>
      <sheetName val="MEMORIA CALCULO D=1,5M"/>
      <sheetName val="MEMORIA CALCULO D=2,0"/>
      <sheetName val="MEMORIA CALC. RECOMP. VAO PON"/>
      <sheetName val="MEMORIA CALCULO DESVIO"/>
      <sheetName val="MEM. CALCULO - MÁQUINAS"/>
      <sheetName val="MAPA DE CUBAÇÃO - DESVIO"/>
      <sheetName val="ISSQN R$"/>
      <sheetName val="POSTO MÃE DO RIO NF 258 e 259"/>
      <sheetName val="POSTO MÃE DO RIO NF 273"/>
      <sheetName val="NOSSO  POSTO V NF 614"/>
      <sheetName val="NOSSO POSTO II NF 8068"/>
      <sheetName val="POSTO RODA VIVA NF 46152"/>
      <sheetName val="POSTO RODA VIVA NF 46153"/>
      <sheetName val="POSTO GAROUPA NF-612"/>
      <sheetName val="NOSSO POSTO MÃE DO RIO NF283 "/>
      <sheetName val="plano 03"/>
      <sheetName val="Solic DND"/>
      <sheetName val=" Folha de Pagamento CC1050"/>
      <sheetName val="Posto Santa Rita (Caxias-MA)"/>
      <sheetName val="Resumo de autonomo CC 1050"/>
      <sheetName val="Mat Asf"/>
      <sheetName val="Dados Contrato"/>
      <sheetName val="Ofício"/>
      <sheetName val="controle financeiro"/>
      <sheetName val="Crono Físico"/>
      <sheetName val="REAJUSTAMENTO"/>
      <sheetName val="RESUMO-DVOP"/>
      <sheetName val="Crono Físico-Financeiro "/>
      <sheetName val="Meio fio"/>
      <sheetName val="Limpeza da faixa de domínio"/>
      <sheetName val="Regula"/>
      <sheetName val="Transportes Cal"/>
      <sheetName val="Transportes Sub e base"/>
      <sheetName val="Execuçao Sub e base "/>
      <sheetName val="Imprimação"/>
      <sheetName val="TSD-FOG"/>
      <sheetName val="AGREGADOS"/>
      <sheetName val="DMT modelo (1)"/>
      <sheetName val="DMT_EV"/>
      <sheetName val="CÁLC.DMT-T"/>
      <sheetName val="DIST.MAT-T"/>
      <sheetName val="solo mole"/>
      <sheetName val="aterro"/>
      <sheetName val="Compactação 100% PN"/>
      <sheetName val="Compactação95% PN"/>
      <sheetName val="Grama"/>
      <sheetName val="OAC"/>
      <sheetName val="CERCA"/>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AUT_ORIGINAL"/>
      <sheetName val="RESUMO_AUT1"/>
      <sheetName val=" MAT DRENAGEM "/>
      <sheetName val="Reajuste "/>
      <sheetName val="DMT"/>
      <sheetName val="Aterro "/>
      <sheetName val="Aterro 100%-Vilmark"/>
      <sheetName val="Base"/>
      <sheetName val="Sub-base"/>
      <sheetName val="reforço"/>
      <sheetName val="regularização"/>
      <sheetName val="Dreno"/>
      <sheetName val="REL_MED"/>
      <sheetName val="1 MED ANEL"/>
      <sheetName val="AVANÇO FÍSICO"/>
      <sheetName val="Esc e carga mat jazida"/>
      <sheetName val="remoção mecanizada"/>
      <sheetName val="Base "/>
      <sheetName val="pintura de lig"/>
      <sheetName val="tapa buraco"/>
      <sheetName val="remendo profundo"/>
      <sheetName val="remendo profun"/>
      <sheetName val="limpeza des agua"/>
      <sheetName val="Carimbo"/>
      <sheetName val="Relatório "/>
      <sheetName val="Ofício "/>
      <sheetName val="Boletim"/>
      <sheetName val="RESUMO-SETPU"/>
      <sheetName val="Cronograma atual"/>
      <sheetName val="Cubação Após Limpeza)"/>
      <sheetName val="secção tipo 20"/>
      <sheetName val="DMT_EV "/>
      <sheetName val="DMT_TERRAPLENAGEM "/>
      <sheetName val="Recomposição de Cerca"/>
      <sheetName val="Pik-up"/>
      <sheetName val="Sin Hor"/>
      <sheetName val="Placas"/>
      <sheetName val="Bueiros"/>
      <sheetName val="Reaj"/>
      <sheetName val="Cron"/>
      <sheetName val="Rem. e limpeza "/>
      <sheetName val="Rel-15ª med."/>
      <sheetName val="Cub corte"/>
      <sheetName val="Cub caixa e corte2"/>
      <sheetName val="Cub corte3"/>
      <sheetName val="DMT-11ª MEDIÇÃO"/>
      <sheetName val="TSS"/>
      <sheetName val="TSD"/>
      <sheetName val="FOG"/>
      <sheetName val="PMF"/>
      <sheetName val="Transp-Brita_Massa"/>
      <sheetName val="AGREGADOS_TSD"/>
      <sheetName val="AGREGADOS_TSD (2)"/>
      <sheetName val="meiofio"/>
      <sheetName val="Descida"/>
      <sheetName val="Extras"/>
      <sheetName val="Cronograma Semanal"/>
      <sheetName val="AGREGADOS_PMF"/>
      <sheetName val="Colchão drenante"/>
      <sheetName val="Pintura"/>
      <sheetName val="DRENO SALDO"/>
      <sheetName val="AÇO CA-50"/>
      <sheetName val="AÇO CA-50 (2)"/>
      <sheetName val="Transporte de brita"/>
      <sheetName val="DMT - TEORICO 2"/>
      <sheetName val="Acumulado"/>
      <sheetName val="Cronograma conclusivo"/>
      <sheetName val="Previsão"/>
      <sheetName val="BDTC"/>
      <sheetName val="RESUMO-Medição"/>
      <sheetName val="NF SEET"/>
      <sheetName val="Cabeçalho"/>
      <sheetName val="Saldo de Dias"/>
      <sheetName val="Crono Físico-Financeiro"/>
      <sheetName val="cronfisico"/>
      <sheetName val="cronfisico (2)"/>
      <sheetName val="Material Asfalto "/>
      <sheetName val="Forro de cascalho (4)"/>
      <sheetName val="Forro de cascalho (2)"/>
      <sheetName val="Forro de cascalho (3)"/>
      <sheetName val="Forro de cascalho"/>
      <sheetName val="patrolamento"/>
      <sheetName val="Desmatamento "/>
      <sheetName val="Corte"/>
      <sheetName val="Compactação 95% PN"/>
      <sheetName val="Construção de OAC"/>
      <sheetName val="Constr OAC (envelop)"/>
      <sheetName val="Remoção"/>
      <sheetName val="meio-fio"/>
      <sheetName val="descida dagua"/>
      <sheetName val="entrada dagua"/>
      <sheetName val="bacia amortecimento"/>
      <sheetName val="cx coletora"/>
      <sheetName val="sinaliz faixas"/>
      <sheetName val="defensas"/>
      <sheetName val="grama em mudas"/>
      <sheetName val="grama em mudas (2)"/>
      <sheetName val="Tachinha"/>
      <sheetName val="Tachões"/>
      <sheetName val="RELATÓRIO"/>
      <sheetName val="REL-BENS III"/>
      <sheetName val="Físico-Financeiro - Contas"/>
      <sheetName val="Planilha do Plano"/>
      <sheetName val="Anexo III - Cronograma"/>
      <sheetName val="Plan2"/>
      <sheetName val="Medição__ficha_DNER"/>
      <sheetName val="Anexo 1"/>
      <sheetName val="Anexo 2"/>
      <sheetName val="Anexo 3"/>
      <sheetName val="REAJU"/>
      <sheetName val="Cronograma Físico-Financeiro"/>
      <sheetName val="Aterro (2)"/>
      <sheetName val="Aterro (3)"/>
      <sheetName val="DMT MEDIÇÃO"/>
      <sheetName val="Cortes"/>
      <sheetName val="ESCAVAÇÃO"/>
      <sheetName val="(2)"/>
      <sheetName val="Ligação"/>
      <sheetName val="BSTC (3)"/>
      <sheetName val="DMT DIGITAÇÃO"/>
      <sheetName val="P A T O 99 B"/>
      <sheetName val="Res.Contrato"/>
      <sheetName val="Folha 1-3"/>
      <sheetName val="Folha 4 (2)"/>
      <sheetName val="Folha 4"/>
      <sheetName val="Folha 5"/>
      <sheetName val="Folha 5 (2)"/>
      <sheetName val="Folha 6 "/>
      <sheetName val="Folha 8"/>
      <sheetName val="CronFIFI"/>
      <sheetName val="Reajuste"/>
      <sheetName val="Desmat 0,15"/>
      <sheetName val="Fiscais"/>
      <sheetName val="RESUMO-SINFRA"/>
      <sheetName val="LIMPEZA DE FAIXA DE DOMINIO"/>
      <sheetName val="CÁLC.DMT-T (2)"/>
      <sheetName val="ATERRO COMP E REGULA"/>
      <sheetName val="RESUMO-DVOP 4ª MED"/>
      <sheetName val="Relatório do Contrato"/>
      <sheetName val="Cronograma Físico"/>
      <sheetName val="FOTOS"/>
      <sheetName val="Apropriação de hora máquina"/>
      <sheetName val="Transp. de agregados"/>
      <sheetName val="Cubação"/>
      <sheetName val="Compactação leito estrada exist"/>
      <sheetName val="DMT TERRAPLENAGEM"/>
      <sheetName val="TSS e TSD"/>
      <sheetName val="Reforço sub-leito"/>
      <sheetName val=" base  "/>
      <sheetName val="OAC2"/>
      <sheetName val="GRAMA MUDAS"/>
      <sheetName val="secção tipo"/>
      <sheetName val="Dados Contratuais"/>
      <sheetName val="CÁLC.DMT-T "/>
      <sheetName val="DMT_TERRAPLENAGEM"/>
      <sheetName val="Transporte_materiais"/>
      <sheetName val="OAC1 "/>
      <sheetName val=" base "/>
      <sheetName val="Sub_base"/>
      <sheetName val="Oficio"/>
      <sheetName val="Transporte"/>
      <sheetName val="Indice de Reajuste"/>
      <sheetName val="Sado de contrato a PI"/>
      <sheetName val="Mat Asf "/>
      <sheetName val="Físico_med"/>
      <sheetName val="REAJU (2)"/>
      <sheetName val="REAJU (3)"/>
      <sheetName val="REAJU (4)"/>
      <sheetName val="Compac alas"/>
      <sheetName val="OAC (2)"/>
      <sheetName val="Reforço do sub-leito"/>
      <sheetName val="AGREGADOS (2)"/>
      <sheetName val="Valeta"/>
      <sheetName val="Valeta (2)"/>
      <sheetName val="Valeta (3)"/>
      <sheetName val="DDL de Cerrado"/>
      <sheetName val="Escalonamento"/>
      <sheetName val="Aterro 100% (2)"/>
      <sheetName val="Aterro 95% (2)"/>
      <sheetName val="DMT modelo (2)"/>
      <sheetName val="Aterro 100%"/>
      <sheetName val="Aterro 95%"/>
      <sheetName val="Defensa"/>
      <sheetName val="DESM."/>
      <sheetName val="TERRACAM (2)"/>
      <sheetName val="DESMAT"/>
      <sheetName val="BOTA FORA"/>
      <sheetName val="TERRACAM"/>
      <sheetName val="IMPRIM."/>
      <sheetName val="CBUQ"/>
      <sheetName val="DREN."/>
      <sheetName val="DREN2.VALAS"/>
      <sheetName val="DREN2"/>
      <sheetName val="SINALIZA"/>
      <sheetName val="TERR_PAV"/>
      <sheetName val="MAT BET_TRANSP_OAC"/>
      <sheetName val="DRENAGEM"/>
      <sheetName val="ULTIMA FOLHA"/>
      <sheetName val="ATUAL.MAT.BET"/>
      <sheetName val="CONTROLE CRONOGRAMA"/>
      <sheetName val="CONTROLE PRAZO"/>
      <sheetName val="BOL_DESEMPENHO"/>
      <sheetName val="RELATÓRIO COOT"/>
      <sheetName val="FOTOS (2)"/>
      <sheetName val="CRONOGRAMA2"/>
      <sheetName val="memória"/>
      <sheetName val="Planilha 358 (Saldo)"/>
      <sheetName val="rosto"/>
      <sheetName val="prefácio"/>
      <sheetName val="Quantidades"/>
      <sheetName val="Valores"/>
      <sheetName val="SERV-EXTRAS"/>
      <sheetName val="TSSAREA"/>
      <sheetName val="Transp-Brita-TSS"/>
      <sheetName val="Transp-Brita-Usina"/>
      <sheetName val="Sub Base"/>
      <sheetName val="Pint. Ligação"/>
      <sheetName val="Transp-Massa"/>
      <sheetName val="Rem de pav"/>
      <sheetName val="Entrada"/>
      <sheetName val="P A T O  B"/>
      <sheetName val="Tabela Abril 2000"/>
      <sheetName val="Orçamento"/>
      <sheetName val="Orçamento (2)"/>
      <sheetName val="Orçamento SubRogado"/>
      <sheetName val="Orçamento Saldo"/>
      <sheetName val="RESUMO-DVOP_JBS (2)"/>
      <sheetName val="RESUMO-DVOP MOD SEET"/>
      <sheetName val="Forma Tubulão"/>
      <sheetName val="Forma Compensado"/>
      <sheetName val="RESUMO-DVOP_AGRIMAT"/>
      <sheetName val="Total Mat Asf"/>
      <sheetName val="DMT 50m"/>
      <sheetName val="DMT 600 a 800m"/>
      <sheetName val="DMT 1000 a 1200m"/>
      <sheetName val="Enrocamento Rachão"/>
      <sheetName val="Remoção Solo Mole"/>
      <sheetName val="CAPA SELANTE"/>
      <sheetName val="Enleivamento"/>
      <sheetName val="AGREGADOS P DRENAGEM"/>
      <sheetName val="Transp. Rio Honorato"/>
      <sheetName val="Cálculo Ponte"/>
      <sheetName val="Corte "/>
      <sheetName val="Compactação 95%"/>
      <sheetName val="Compactação 100%"/>
      <sheetName val="TERRACAM "/>
      <sheetName val="OAC "/>
      <sheetName val="MEDIÇÃO "/>
      <sheetName val="CRNOFIS"/>
      <sheetName val="Folha 6"/>
      <sheetName val="Folha 7"/>
      <sheetName val="RESUMO_PARA_REAJUSTAMENTO"/>
      <sheetName val="Cron.Fisico Finan."/>
      <sheetName val="diag. de serviços (2)"/>
      <sheetName val="M.O. de Manutenção do Canteiro"/>
      <sheetName val="Equipamentos de Apoio"/>
      <sheetName val="Infraestrutra-Ponte"/>
      <sheetName val="transporte 3°"/>
      <sheetName val="Fotos 3°"/>
      <sheetName val="RESUMO-SEGUNDA_MED"/>
      <sheetName val="Cronograma Físico "/>
      <sheetName val="secção tipo 27"/>
      <sheetName val="Rebaixo_de_corte"/>
      <sheetName val="Compactação leito -95%_100% PN "/>
      <sheetName val="Diagr. Linear De Seviços"/>
      <sheetName val="Edificações de Canteiro"/>
      <sheetName val="Edificações de Produção"/>
      <sheetName val="Acessórios das Ed. Alojamento"/>
      <sheetName val="Mesoestrutura"/>
      <sheetName val="diag. linear de serviços "/>
      <sheetName val="Acessório das Edificações"/>
      <sheetName val="Acessório da Inst. de Produção"/>
      <sheetName val="Edificações dos Alojamentos"/>
      <sheetName val="Mobilização e Desmobilização"/>
      <sheetName val="RESUMO_DVOP 4ª MED"/>
      <sheetName val="custo"/>
      <sheetName val="Serviços (2)"/>
      <sheetName val="Serviços (3)"/>
      <sheetName val="Serviços (4)"/>
      <sheetName val="RESUMO_8ª MED"/>
      <sheetName val="OFICIO "/>
      <sheetName val="quantitativos"/>
      <sheetName val="Crongrama SEET (2)"/>
      <sheetName val="Res. aditivo"/>
      <sheetName val="Planilha Aditivo Com reflexo f."/>
      <sheetName val="DMT "/>
      <sheetName val="Regularização Subleito"/>
      <sheetName val="Imprimação e CM-30"/>
      <sheetName val="sarjetas de corte"/>
      <sheetName val="descida dágua"/>
      <sheetName val="HIDROSSEMEADURA"/>
      <sheetName val="DIAGRAMA DE SERVIÇOS"/>
      <sheetName val="REAJUSTAMENTO (3 Medição)"/>
      <sheetName val="Imprimação (3 Medição)"/>
      <sheetName val="TSD-FOG (3 Medição)"/>
      <sheetName val="Função Extenso"/>
      <sheetName val="CH"/>
      <sheetName val="DMT 600a800"/>
      <sheetName val="DMT 1000a1200"/>
      <sheetName val="DMT 1200a1400"/>
      <sheetName val="aterro100%"/>
      <sheetName val="Regula (2)"/>
      <sheetName val="Transp. casc"/>
      <sheetName val="Transp. Comercial"/>
      <sheetName val="Escav_Mec"/>
      <sheetName val="BSTC 1,00m"/>
      <sheetName val="Boca BSTC 1,00m"/>
      <sheetName val="Concreto fck10MPa"/>
      <sheetName val="Concreto fck15MPa"/>
      <sheetName val="Concreto fck20MPa"/>
      <sheetName val="Concreto fck30MPa"/>
      <sheetName val="Forma Placa resinada"/>
      <sheetName val="Forma Placa comp"/>
      <sheetName val="BDCC 3,00x3,00"/>
      <sheetName val="Boca BDCC 3,00x3,00"/>
      <sheetName val="Argamassa 13"/>
      <sheetName val="Guarda Corpo"/>
      <sheetName val="MFC01"/>
      <sheetName val="MFC05"/>
      <sheetName val="DAR02"/>
      <sheetName val="EDA01"/>
      <sheetName val="DEB01"/>
      <sheetName val="DEB03"/>
      <sheetName val="macro"/>
      <sheetName val="Sub e base"/>
      <sheetName val="DMT modelo"/>
      <sheetName val="Croqui terra"/>
      <sheetName val="Concreto "/>
      <sheetName val="RESUMO-DVOP_JBS"/>
      <sheetName val="Medição"/>
      <sheetName val="Memorial"/>
      <sheetName val="Transportes"/>
      <sheetName val="Janeiro"/>
      <sheetName val="PSCEGERAL"/>
      <sheetName val="Pintura de Ligação"/>
      <sheetName val="Dados do contrato"/>
      <sheetName val="Resumo de medição"/>
      <sheetName val="Reajustamento 2ª Med Prov"/>
      <sheetName val="Reajustamento 1ª Med Prov"/>
      <sheetName val="Remoção de Solo Mole"/>
      <sheetName val="RECOMPISIÇÃO DE CERCA"/>
      <sheetName val="REMOÇÃO E RELOCAÇÃO DE POSTES"/>
      <sheetName val="Serviços Preliminares"/>
      <sheetName val="Limpeza"/>
      <sheetName val="Remoção árvores"/>
      <sheetName val="Cubação Após Limpeza "/>
      <sheetName val="REGULARIZAÇÃO DE SUB LEITO"/>
      <sheetName val="VOLUME DE SUB BASE E BASE"/>
      <sheetName val="TRANP.SUB E BASE"/>
      <sheetName val="RECONFORMAÇÃO"/>
      <sheetName val="#REF"/>
      <sheetName val="Memória de cálc serv prelim"/>
      <sheetName val="Reajustamento "/>
      <sheetName val="RESUMO-OITAVA_MEDIÇÃO"/>
      <sheetName val="DMT_EV_SUB_BASE"/>
      <sheetName val="CÁLC.DMT-T_SUB_BASE"/>
      <sheetName val="Transporte_Sub-Base"/>
      <sheetName val="DMT_EV_Base"/>
      <sheetName val="CÁLC.DMT-T_Base"/>
      <sheetName val="Transporte_Base"/>
      <sheetName val="TSD COM FOG"/>
      <sheetName val="DMT_EV_TSD"/>
      <sheetName val="CÁLC.DMT-T_TSD"/>
      <sheetName val="Transporte_Brita_TSD"/>
      <sheetName val="Transporte_CONCRETO_MEIO_FIO"/>
      <sheetName val="Caixas de Contenção"/>
      <sheetName val="RECONFORMAÇÃO DE JAZIDAS"/>
      <sheetName val="Sinalização"/>
      <sheetName val="Dados Contrato valendo"/>
      <sheetName val="Oficio valendo"/>
      <sheetName val="Preliminar"/>
      <sheetName val="Boletim de desempenho"/>
      <sheetName val="Dados Contrato "/>
      <sheetName val="Reajustamento 2ª Med"/>
      <sheetName val="Reajustamento 1ª Med"/>
      <sheetName val="secção tipo 01"/>
      <sheetName val="Cubação-aterro completo "/>
      <sheetName val="Cubação-aterro parcial"/>
      <sheetName val="secção tipo 2"/>
      <sheetName val="Limpeza Faixa de Dominio"/>
      <sheetName val="Compactação 100% "/>
      <sheetName val="DRENO DPS - 07 "/>
      <sheetName val="tr brita dreno"/>
      <sheetName val="Compactação 100_ PN"/>
      <sheetName val="Compactação 95_ PN"/>
      <sheetName val="Controle orçam"/>
      <sheetName val="Rem Mec Rev Bet"/>
      <sheetName val="Base -  transporte "/>
      <sheetName val="Base - compactação"/>
      <sheetName val="Imprimação Base"/>
      <sheetName val="Imprimação tapa buraco"/>
      <sheetName val="Pintura de ligação-CBUQ"/>
      <sheetName val="CBUQ "/>
      <sheetName val="Mom transp agreg-massa-CBUQ"/>
      <sheetName val="Mistura betum - tapa buraco"/>
      <sheetName val="Mom transp agreg-massa-tapa bur"/>
      <sheetName val="Material betuminoso"/>
      <sheetName val="Aterro Compactado-Portel"/>
      <sheetName val="DMT-Terraplenagem-Portel"/>
      <sheetName val="Enrocamento-Portel"/>
      <sheetName val="Escav mecan vala"/>
      <sheetName val="Bidim-tubos-Portel"/>
      <sheetName val="Orç"/>
      <sheetName val="Decl 2"/>
      <sheetName val="Decl 1"/>
      <sheetName val="Binfo"/>
      <sheetName val="Ofício Fabiano"/>
      <sheetName val="Pint ligação-capa"/>
      <sheetName val="CBUQ-capa rolamento "/>
      <sheetName val="Mom trans agreg-massa-CBUQ-capa"/>
      <sheetName val="TSS-TSD-FOG"/>
      <sheetName val="TRANSP -TSS-TSD-Agreg-pav"/>
      <sheetName val="TRANSP -TSS-TSD-Agreg-não pav"/>
      <sheetName val="Dreno long prof"/>
      <sheetName val="DRENAGEM -Transp mat-Rod Pav "/>
      <sheetName val="Reconf mec faixa domí"/>
      <sheetName val="Ofício Fabiano-trecho 1"/>
      <sheetName val="Trecho 1 - 10ª Med Prov"/>
      <sheetName val="Ofício Fabiano Trecho 2"/>
      <sheetName val="trecho 2 - 10ª Med Prov"/>
      <sheetName val="Resumo Receber 10ª med"/>
      <sheetName val="Medido por Serviço "/>
      <sheetName val="Resumo até 10ª med"/>
      <sheetName val="Contratos Novos"/>
      <sheetName val="Desempenho parcial"/>
      <sheetName val="OAC (1)-Constr"/>
      <sheetName val="OAC (2)-Transp mat"/>
      <sheetName val="Grama (2)"/>
      <sheetName val="Base-Sub-base - compactação"/>
      <sheetName val="Base-Sub-base transporte "/>
      <sheetName val="TSS-TSD-Agregados"/>
      <sheetName val="Dest árvores d=0,15-0,30m "/>
      <sheetName val="Avanço Físico-1"/>
      <sheetName val="Avanço Físico-2"/>
      <sheetName val="Devolução Momento transporte"/>
      <sheetName val="Devolução RR-2C"/>
      <sheetName val="Devolução CM-30"/>
      <sheetName val="Estorno TSD - Acostamento"/>
      <sheetName val="Base-transp-não pav"/>
      <sheetName val="Base-transp-rod pav"/>
      <sheetName val="TRANSP -TSD-Agreg-pav"/>
      <sheetName val="TRANSP -TSD-Agreg-não pav"/>
      <sheetName val="CBUQ-Capa"/>
      <sheetName val="Mom trans agreg-mas-CBUQ-capa"/>
      <sheetName val="Material Betuminoso "/>
      <sheetName val="Contratos novos-resumo"/>
      <sheetName val="RESUMO-DVOP (2)"/>
      <sheetName val="RESUMO-DVOP (3)"/>
      <sheetName val="RESUMO-DVOP (4)"/>
      <sheetName val="RESUMO-DVOP (5)"/>
      <sheetName val="RESUMO-DVOP (6)"/>
      <sheetName val="RESUMO-DVOP (7)"/>
      <sheetName val="RESUMO-DVOP (8)"/>
      <sheetName val="RESUMO-DVOP (9)"/>
      <sheetName val="RESUMO-DVOP (10)"/>
      <sheetName val="RESUMO-DVOP (11)"/>
      <sheetName val="RESUMO-DVOP (12)"/>
      <sheetName val="Crono Físico-Erosão Portelãndia"/>
      <sheetName val="Crono Físico-Serra Parecis-traç"/>
      <sheetName val="Aterro Compactado-Serra Parecis"/>
      <sheetName val="DMT-Terraplenagem-Serra Parecis"/>
      <sheetName val="Mob-Cant-Serv topog"/>
      <sheetName val="Escavação material-Portel"/>
      <sheetName val="Adm local-manut canteiro"/>
      <sheetName val="Aterro-Acesso Ribeirãozinho"/>
      <sheetName val="DMT terrapl-Acesso Ribeirão  "/>
      <sheetName val="Aterro-MT-100"/>
      <sheetName val="DMT terrapl-MT-100  "/>
      <sheetName val="terrapl -Compact de aterros"/>
      <sheetName val="DMT Transp Sub-base"/>
      <sheetName val="Base-Sub-base- transporte "/>
      <sheetName val="Boletim desemp"/>
      <sheetName val="Resumo "/>
      <sheetName val="Reajust"/>
      <sheetName val="Cronogr"/>
      <sheetName val="Escav-reater-aterro "/>
      <sheetName val="DMT-Terraplenagem"/>
      <sheetName val="Rachão -enrocamento"/>
      <sheetName val="Rachão-enroc- transp "/>
      <sheetName val="Sub-base-Base -  transporte "/>
      <sheetName val="Sub-base-Base - compactação"/>
      <sheetName val="Pré-misturado- SERRA"/>
      <sheetName val="Momento transp agregados-massa"/>
      <sheetName val="Corrigida-fev-12"/>
      <sheetName val="Aterro Terraplenagem "/>
      <sheetName val="Base-compactação"/>
      <sheetName val="Contratos Novos Rest Rodovias"/>
      <sheetName val="Conf pista rev primário"/>
      <sheetName val="Espalh mat revest prim"/>
      <sheetName val="Transp local rod não pav"/>
      <sheetName val="Esc Carga mat Jazida"/>
      <sheetName val="Limpeza de áreas arv 0,15m"/>
      <sheetName val="terrapl -Compact de aterros (2)"/>
      <sheetName val="terrapl -trevos-corte-aterro"/>
      <sheetName val="DMT terrapl  "/>
      <sheetName val="Regula "/>
      <sheetName val="Sub-base-Base-Transporte"/>
      <sheetName val="Mob-Cant-Serv topog "/>
      <sheetName val="OAC-Valeta VPC -Transp mat "/>
      <sheetName val="OAC-Valeta VPA -Transp mat"/>
      <sheetName val="OAC-Remoção Bueiros-Transp mat"/>
      <sheetName val="CERCAS-Transp mat"/>
      <sheetName val="OAC -Transp mat"/>
      <sheetName val="DRENO LONG PROF -Transp mat "/>
      <sheetName val="Base- transporte "/>
      <sheetName val="Limp de áreas arv 0,15m-Rodovia"/>
      <sheetName val="Dest árvores d &gt; 0,30m"/>
      <sheetName val="DMT Transp Base"/>
      <sheetName val="Avanço Físico-1 "/>
      <sheetName val="Base-transporte"/>
      <sheetName val="Pint ligação "/>
      <sheetName val="Mom transp brita-Rod n Pav"/>
      <sheetName val="Mob-Cant-Acamp"/>
      <sheetName val="Dreno long profundo"/>
      <sheetName val="dren long prof-transp-Rod Pav"/>
      <sheetName val="dren long prof-transp-Rod N Pav"/>
      <sheetName val="OAC -Transp mat-Rod N Pav"/>
      <sheetName val="OAC -Transp mat-Rod Pav"/>
      <sheetName val="Aterro-2"/>
      <sheetName val="DMT terrapl-2"/>
      <sheetName val="terrapl -Compact de aterros-2"/>
      <sheetName val="terrapl -Compact de aterros-1"/>
      <sheetName val="Aterro-1"/>
      <sheetName val="DMT terrapl-1  "/>
      <sheetName val="Plan Resumo Medição"/>
      <sheetName val="Avanço Físico "/>
      <sheetName val="Mob-Desmob-Cant-veículo"/>
      <sheetName val="Mom trans agr-mas-CBUQ-Rod Pav "/>
      <sheetName val="Mom tr-agr-mas-CBUQ-Rod n Pav"/>
      <sheetName val="Imprimação-fresagem"/>
      <sheetName val="Pint ligação-binder"/>
      <sheetName val="Fresagem descontínua"/>
      <sheetName val="CBUQ-binder-fresagem "/>
      <sheetName val="Mom trans agreg-mas-CBUQ-Binder"/>
      <sheetName val="Limpeza meio fio  "/>
      <sheetName val="Imprimação Base "/>
      <sheetName val="Sub-base - transporte "/>
      <sheetName val="Sub-base - compactação "/>
      <sheetName val="Base - transporte"/>
      <sheetName val="Base - compactação "/>
      <sheetName val="Rem Mec Cam Gran Pav"/>
      <sheetName val="Transp Rev Bet "/>
      <sheetName val="TSS-TSD-FOG "/>
      <sheetName val="TSS-TSD-Transp Agregados  "/>
      <sheetName val=" Material betuminoso "/>
      <sheetName val="Mist betum"/>
      <sheetName val="PMF-Mom transp agreg-massa"/>
      <sheetName val="Momento Transp agreg-massa"/>
      <sheetName val="CBUQ - TAPA BURACO"/>
      <sheetName val="REMOÇÃO MANUAL REVEST BET"/>
      <sheetName val="Remoção manual revest betum"/>
      <sheetName val="MOMENTO TRANSP AGREG-EMULSÃO"/>
      <sheetName val="Pint ligação-binder-capa"/>
      <sheetName val="Mom Trans agre-massa-CBUQ-remen"/>
      <sheetName val="CBUQ - Binder - fresagem"/>
      <sheetName val="Sub-base-base-compactação"/>
      <sheetName val="Imprimação-Tapa Buraco"/>
      <sheetName val="Mist Betuminosa - Tapa Buraco"/>
      <sheetName val="Pint ligação-tapa buraco"/>
      <sheetName val="Roçada-Placa Obra "/>
      <sheetName val="Aditivo-Memória de cálculo"/>
      <sheetName val="Planilha aditivo"/>
      <sheetName val="Plan Orç Preços a PI"/>
      <sheetName val="Plan Orç Preços Set-12"/>
      <sheetName val="DRENAGEM -Transp mat-Rod Pav"/>
      <sheetName val="DRENAGEM -Transp mat-Rod N Pav"/>
      <sheetName val="Transporte OAC-BSTC"/>
      <sheetName val="DMT Transp local"/>
      <sheetName val="Sub-base- transporte "/>
      <sheetName val="Reajustamento corrigido 8ª Med"/>
      <sheetName val="Reajustamento corrigido 9ª Med"/>
      <sheetName val="Ponte de Concreto-1"/>
      <sheetName val="Ponte de Concreto-2"/>
      <sheetName val="Tubulação dren urbana"/>
      <sheetName val="Transp-Tubulação Urbana "/>
      <sheetName val="Drenag superf "/>
      <sheetName val="Drenagem com estaqueamento"/>
      <sheetName val="OAC-Dren Superf-Transp"/>
      <sheetName val="Plantio de grama-canteiros"/>
      <sheetName val="Hidross-Reconf áreas jaz-emprés"/>
      <sheetName val="Limpeza de áreas arv 0,15m "/>
      <sheetName val="Terrapl Escav e carga 1ª cat"/>
      <sheetName val="Terrapl Vol comp e Mom Transp"/>
      <sheetName val="OAC-Escav e reaterro"/>
      <sheetName val="Sub-base e Base-transporte "/>
      <sheetName val="Base e Sub-base-compactação"/>
      <sheetName val="TRANSP -TSS-TSD-Agreg-Rod Pav"/>
      <sheetName val="Hidrossemeadura e cerca"/>
      <sheetName val="Regul da faixa de domínio"/>
      <sheetName val="Resumo Receber 1ª Med"/>
      <sheetName val=".xls]Ofício"/>
      <sheetName val=".xls]RESUMO-DVOP"/>
      <sheetName val=".xls]Avanço Físico"/>
      <sheetName val=".xls]Controle orçam"/>
      <sheetName val=".xls]Mob-Cant-Serv topog"/>
      <sheetName val=".xls]Reajustamento "/>
      <sheetName val=".xls]Dreno long prof"/>
      <sheetName val=".xls]DRENAGEM -Transp mat-Rod P"/>
      <sheetName val=".xls]DRENAGEM -Transp mat-Rod N"/>
      <sheetName val=".xls]OAC"/>
      <sheetName val=".xls]Transporte OAC-BSTC"/>
      <sheetName val=".xls]Patrolamento"/>
      <sheetName val=".xls]Conf pista rev primário"/>
      <sheetName val=".xls]Espalh mat revest prim"/>
      <sheetName val=".xls]Transp local rod não pav"/>
      <sheetName val=".xls]DMT Transp local"/>
      <sheetName val=".xls]Esc Carga mat Jazida"/>
      <sheetName val=".xls]Aterro"/>
      <sheetName val=".xls]DMT terrapl  "/>
      <sheetName val=".xls]terrapl -Compact de aterro"/>
      <sheetName val=".xls]Regula"/>
      <sheetName val=".xls]Sub-base- transporte "/>
      <sheetName val=".xls]Contratos Novos"/>
      <sheetName val=".xls]Desempenho parcial"/>
      <sheetName val="Planilha orç adequada"/>
      <sheetName val="BSTC-D=0,80-TRANSP ROD PAV"/>
      <sheetName val="BSTC-D=0,80-TRANSP ROD N PAV"/>
      <sheetName val="BSTC-D=0,60-TRANSP ROD PAV"/>
      <sheetName val="BSTC-D=0,60-TRANSP ROD N PAV "/>
      <sheetName val="Drenagem-meio fio"/>
      <sheetName val="Dren-descidas-entradas-dissip"/>
      <sheetName val="Controle de erosões"/>
      <sheetName val="hidross-reconf jazidas"/>
      <sheetName val="Aterro-3"/>
      <sheetName val="DMT terrapl-3"/>
      <sheetName val="terrapl -Compact de aterros -3"/>
      <sheetName val="Mom transp brita-Rod "/>
      <sheetName val="M.trans agr-mas-CBUQ-Rod N Pav "/>
      <sheetName val="Aterro-3-cancelado"/>
      <sheetName val="DMT terrapl-3-cancelado"/>
      <sheetName val="terrapl -Comp aterros-3-cancela"/>
      <sheetName val="ESCAV MEC VALA 1A CATEG "/>
      <sheetName val="COMPACT ATERROS 100% "/>
      <sheetName val="REMOÇÃO MEC REVEST BETUM"/>
      <sheetName val="SUB-BASE - COMPACTAÇÃO"/>
      <sheetName val="TRANSPORTE DE SUB-BASE E BASE "/>
      <sheetName val="TRANSPORTE DE SUB-BASE E BA (2)"/>
      <sheetName val="DRENAGEM (2)"/>
      <sheetName val="TAPA BURACO-MISTURA BETUMINOSA"/>
      <sheetName val="MISTURA BETUMINOSA"/>
      <sheetName val="Mom trans agreg-mas-binder"/>
      <sheetName val="Sinalização "/>
      <sheetName val="Hidrossemeadura de talude "/>
      <sheetName val="Regul fxa domínio-semeadura "/>
      <sheetName val="Mom transp brita-Rod"/>
      <sheetName val="Corte Mat 3ª cat "/>
      <sheetName val="DMT mat 3ª cat "/>
      <sheetName val="Colchão drenante para reb rocha"/>
      <sheetName val="Mom transp brita-Colchão dren"/>
      <sheetName val="Estorno-aterro-1"/>
      <sheetName val="Estorno-DMT terrapl-1"/>
      <sheetName val="Estorno-terrapl -Comp aterros-1"/>
      <sheetName val="Estorno-aterro-2"/>
      <sheetName val="Estorno-DMT terrapl-2"/>
      <sheetName val="Estorno-terrapl-comp aterros-2"/>
      <sheetName val="Estorno sinalização"/>
      <sheetName val="Expurgo de Jazida"/>
      <sheetName val="Medição Cerca"/>
      <sheetName val="Transp OC"/>
      <sheetName val="Quantificação OC"/>
      <sheetName val="Aterro estorno"/>
      <sheetName val="DMT terrapl-aterro estorno"/>
      <sheetName val="Compactação aterro estorno"/>
      <sheetName val="Comp-transp-Botafora-estorno"/>
      <sheetName val="Regula-estorno"/>
      <sheetName val="Sub-base- transporte-estorno"/>
      <sheetName val="Regula rod e trevo"/>
      <sheetName val="Sub-base- transporte"/>
      <sheetName val="Aterro 3 - Rodovia"/>
      <sheetName val="DMT 3 - terrapl-aterro rodovia"/>
      <sheetName val="Compactação 3-aterro rodovia"/>
      <sheetName val="Comp-transp-B.fora-3-rodovia"/>
      <sheetName val="Aterro 2 - Rodovia"/>
      <sheetName val="DMT 2 - terrapl-aterro rodo"/>
      <sheetName val="Compactação 2-aterro rod"/>
      <sheetName val="Comp-transp-B.fora-2-rod "/>
      <sheetName val="Aterro trevo"/>
      <sheetName val="DMT terrapl-aterro 2"/>
      <sheetName val="Compactação aterro 2"/>
      <sheetName val="DMT terrapl-aterro 1"/>
      <sheetName val="Compactação aterro-1"/>
      <sheetName val="Estorno Cerca 1"/>
      <sheetName val="Estorno cerca 2"/>
      <sheetName val="Mat bax cap sup-Bota-fora"/>
      <sheetName val="Compactação-transp-Bota-fora"/>
      <sheetName val="Avanço Físico-1  "/>
      <sheetName val="Avanço Físico-2 "/>
      <sheetName val="Aterro  "/>
      <sheetName val="DMT 1 - terrapl"/>
      <sheetName val="Compactação aterro "/>
      <sheetName val="Comp-transp-B.fora"/>
      <sheetName val="PRÉ-MISTURADO - TAPA BURACO"/>
      <sheetName val="DMT terrapl-aterro "/>
      <sheetName val="QR"/>
      <sheetName val="bx cap"/>
      <sheetName val="pint_lig"/>
      <sheetName val="transp pav"/>
      <sheetName val="DMTa"/>
      <sheetName val="transpOAC"/>
      <sheetName val="transpOC"/>
      <sheetName val="qtfiOAC"/>
      <sheetName val="qtfiOC"/>
      <sheetName val="NSbueiro"/>
      <sheetName val="NScerca"/>
      <sheetName val="alt_cubPonte"/>
      <sheetName val="alt_cub_varian_daMata"/>
      <sheetName val="qtfiDRE"/>
      <sheetName val="transpDRE"/>
      <sheetName val="ns-eda-dad-deb"/>
      <sheetName val="ns meio-fio"/>
      <sheetName val="transp.pav-proj"/>
      <sheetName val="2"/>
      <sheetName val="1"/>
      <sheetName val="Índices de Reajustamento"/>
      <sheetName val="Acomp. Medição"/>
      <sheetName val="Planilha com Reajustamento"/>
      <sheetName val="Planilha Comparativa - Custo"/>
      <sheetName val="S Trecho KM 166 - KM 370"/>
      <sheetName val="Sub-Base-Compact"/>
      <sheetName val="Dren-tubulação-meio fio-desc"/>
      <sheetName val="Drenagem-concreto-lastros"/>
      <sheetName val="Dren-Tubos-Transp mat-Rod Pav "/>
      <sheetName val="Dren-concr-Transp mat-Rod Pav"/>
      <sheetName val="Contratos Novos Rest Rodov"/>
      <sheetName val="Tubulação+ escav+ meio fio"/>
      <sheetName val="Concret+lastro brita+caixas"/>
      <sheetName val="Transp Concreto"/>
      <sheetName val="Transp brita"/>
      <sheetName val="Reconf áreas jazidas e emprést"/>
      <sheetName val="Pint ligação-capa-fresagem"/>
      <sheetName val="CBUQ - Capa - fresagem"/>
      <sheetName val="Mom trans agreg-mas-CBUQ-remend"/>
      <sheetName val="Ofício encaminhamento"/>
      <sheetName val="Resumo Receber 7ª med"/>
      <sheetName val="Rem Mec Rev Bet - Transporte"/>
      <sheetName val="Limpeza-Roçada "/>
      <sheetName val="Sub-Base-compactação"/>
      <sheetName val="DRENO PROF-Trans mat-Rod não Pa"/>
      <sheetName val="Resumo Receber 3ª Med"/>
      <sheetName val="DRENAGEM -Transp mat-Rod não Pa"/>
      <sheetName val="OAC -Transp mat Rod não Pav"/>
      <sheetName val="Trecho 1 - 6ª Med Prov"/>
      <sheetName val="trecho 2 - 6ª Med Prov"/>
      <sheetName val="Resumo Receber 6ª med"/>
      <sheetName val="Resumo recebido até 6ª Med Prov"/>
      <sheetName val="Fisico %"/>
      <sheetName val="Fisico"/>
      <sheetName val="Financeiro"/>
      <sheetName val="Fisico % (2)"/>
      <sheetName val="Medição Líquida"/>
      <sheetName val="Andamento Fisico"/>
      <sheetName val="Andamento Fisico - Anexo I"/>
      <sheetName val="Andamento Fisico - Anexo II"/>
      <sheetName val="Memória de Cálculo - Resumo"/>
      <sheetName val="Boletim de Desempenho Parcial"/>
      <sheetName val="Quadro de Const Rodoviaria"/>
      <sheetName val="Mapa de Chuva"/>
      <sheetName val="CAPA (2)"/>
      <sheetName val="CAPA (3)"/>
      <sheetName val="CAPA (8)"/>
      <sheetName val="CAPA (4)"/>
      <sheetName val="CAPA (9)"/>
      <sheetName val="CAPA (5)"/>
      <sheetName val="CAPA (7)"/>
      <sheetName val="DNER"/>
      <sheetName val="Crédito"/>
      <sheetName val="CAPA (6)"/>
      <sheetName val="capa (10)"/>
      <sheetName val="Cálculo"/>
      <sheetName val="DG"/>
      <sheetName val="7CONT FIN"/>
      <sheetName val="9CONT FIS"/>
      <sheetName val="ROSTO I"/>
      <sheetName val="REM SUP PISTA"/>
      <sheetName val="REM PROF."/>
      <sheetName val="MICRO"/>
      <sheetName val="FRESA DESC"/>
      <sheetName val="P_LIGAÇÃO F. DESC"/>
      <sheetName val="CBUQ&quot;C&quot;F.D."/>
      <sheetName val="FRESA CONT."/>
      <sheetName val="P_LIGAÇÃO F. CONT"/>
      <sheetName val="CBUQ &quot;C&quot;F.C. "/>
      <sheetName val="P.LIG. CBUQ &quot;D&quot;"/>
      <sheetName val="CBUQ &quot;D&quot;"/>
      <sheetName val="TSD POL."/>
      <sheetName val="REM SUP ACOST"/>
      <sheetName val="REM PROF.ACOST"/>
      <sheetName val="LIMP.ACOST."/>
      <sheetName val="MATBET-"/>
      <sheetName val="MOBCANT"/>
      <sheetName val="MAN"/>
      <sheetName val="MAN1"/>
      <sheetName val="CSV"/>
      <sheetName val="TACHAS REFLET"/>
      <sheetName val="1CAPA"/>
      <sheetName val="2APRES"/>
      <sheetName val="3APRES1"/>
      <sheetName val="4MAPA"/>
      <sheetName val="5DC"/>
      <sheetName val="6C FIN"/>
      <sheetName val="CONT NE"/>
      <sheetName val="8C FIS"/>
      <sheetName val="10AV FIS"/>
      <sheetName val="11PLUV"/>
      <sheetName val="12RH"/>
      <sheetName val="13EQ"/>
      <sheetName val="14IVE"/>
      <sheetName val="IVE MICRO"/>
      <sheetName val="IVE CBUQ"/>
      <sheetName val="COMENT"/>
      <sheetName val="ISSQN_DEZ2007"/>
      <sheetName val="Resumo do lote I"/>
      <sheetName val="Planilha de Alteração"/>
      <sheetName val="Dados da alteração"/>
      <sheetName val="Comparativo de preço"/>
      <sheetName val="Memoria de calculo quant. (2)"/>
      <sheetName val="BR-230 POMBAL-S.GONÇALO"/>
      <sheetName val="Diagrama PB - SG"/>
      <sheetName val="PLAN. PB - SG"/>
      <sheetName val="S.GONÇALO Div PB-CE"/>
      <sheetName val="Diagrama Div PB-CE"/>
      <sheetName val="PLAN. S.G - DIV PB.CE"/>
      <sheetName val="BR-405 "/>
      <sheetName val="Diagrama BR-405"/>
      <sheetName val="PLAN. BR-405"/>
      <sheetName val="BR-116"/>
      <sheetName val="Diagrama BR-116"/>
      <sheetName val="PLAN. BR-116"/>
      <sheetName val="BODE"/>
      <sheetName val="REP SUP"/>
      <sheetName val="REP PROF"/>
      <sheetName val="FRESA"/>
      <sheetName val="CAPA PIS ACOST"/>
      <sheetName val="MATBET"/>
      <sheetName val="2SUMÁRIO"/>
      <sheetName val="BUEIRO"/>
      <sheetName val="SINALIZAÇÃO VERTICAL"/>
      <sheetName val="CAPA PIS "/>
      <sheetName val="LAMA ASFÁLTICA"/>
      <sheetName val="REAJUSTE - 8ªMED"/>
      <sheetName val="MEMO 1"/>
      <sheetName val="CAPA 1"/>
      <sheetName val="8a Medição"/>
      <sheetName val="Muro de Arrimo"/>
      <sheetName val="Cortina Atirantada"/>
      <sheetName val="Tirantes"/>
      <sheetName val="Pré Moldado"/>
      <sheetName val="Transporte locais"/>
      <sheetName val="Sup. Mold. local"/>
      <sheetName val="Vol. Escav. Trin"/>
      <sheetName val="Rel. Foto"/>
      <sheetName val="Sub-base e Base-trans-não pav  "/>
      <sheetName val="Base-Sub-Base-compactação"/>
      <sheetName val="Trecho 1 - 7ª Med Prov"/>
      <sheetName val="trecho 2 - 7ª Med Prov"/>
      <sheetName val="Resumo recebido até 7ª Med Prov"/>
      <sheetName val="Canteiro"/>
      <sheetName val="AVS"/>
      <sheetName val="Ctr. (3)"/>
      <sheetName val="Diversos"/>
      <sheetName val="Trechos"/>
      <sheetName val="Vínculo (2)"/>
      <sheetName val="COLAR (2)"/>
      <sheetName val="Ctr. (2)"/>
      <sheetName val="Reciclagem de Base 1"/>
      <sheetName val="Reciclagem de Base 2"/>
      <sheetName val="CBUQ pol"/>
      <sheetName val="CBUQ Massa Fina"/>
      <sheetName val="Lama Grossa"/>
      <sheetName val="TSSp"/>
      <sheetName val="Remoção CBUQ"/>
      <sheetName val="Selagem de trinca"/>
      <sheetName val="Micro Rev. 2 Cam."/>
      <sheetName val="AAUQ"/>
      <sheetName val="DCD 02 "/>
      <sheetName val="RBAM"/>
      <sheetName val="Base Solo Estab."/>
      <sheetName val="DPS 01"/>
      <sheetName val="Esc mat 1ª cat 600 a 800"/>
      <sheetName val="Compact 100% PN"/>
      <sheetName val="STC 03"/>
      <sheetName val="EDA 01"/>
      <sheetName val="Gabião"/>
      <sheetName val="BSD 03"/>
      <sheetName val="DSS 03"/>
      <sheetName val="BSD 01"/>
      <sheetName val="Reciclagem de Base com BRITA"/>
      <sheetName val="RBSM"/>
      <sheetName val="RBAM(FS)"/>
      <sheetName val="Fresagem Cont."/>
      <sheetName val="Vínculo"/>
      <sheetName val="COLAR"/>
      <sheetName val="Ctr."/>
      <sheetName val="QuQuant"/>
      <sheetName val="Quantidades-serviços"/>
      <sheetName val="Quantidades_mat.bet"/>
      <sheetName val="Quant-serviços_manutenção"/>
      <sheetName val="Quant-serviços_conservaçào"/>
      <sheetName val="quant por solução"/>
      <sheetName val="cronograma fisico por ativ"/>
      <sheetName val=" DMT"/>
      <sheetName val="VCP"/>
      <sheetName val="PRE"/>
      <sheetName val="JOÃO ANDRÉ"/>
      <sheetName val="ACESSO 01"/>
      <sheetName val="CONTORNO"/>
      <sheetName val="ACESSO 02"/>
      <sheetName val="sinalização horizontal"/>
      <sheetName val="TACHAS"/>
      <sheetName val="CPU-LOTE 30"/>
      <sheetName val="CPU-Lote 30-básico"/>
      <sheetName val="Cpu"/>
      <sheetName val="CHE"/>
      <sheetName val="MObra"/>
      <sheetName val="Crono"/>
      <sheetName val="BDI"/>
      <sheetName val="EncSoc"/>
      <sheetName val="Cadastros"/>
      <sheetName val="QTR"/>
      <sheetName val="TABELA"/>
      <sheetName val="PLANILHA DE MEDIÇÃO"/>
      <sheetName val="Mem. Cálculo"/>
      <sheetName val="Croqui Canteiro"/>
      <sheetName val="Foto 01 e 02 "/>
      <sheetName val="Foto 03 e 04"/>
      <sheetName val="Foto 05 e 06"/>
      <sheetName val="Foto 07 e 08"/>
      <sheetName val="geral"/>
      <sheetName val="FRESAGEM"/>
      <sheetName val="FRESAGEM (I)"/>
      <sheetName val="RECOMPOS. REV.CBUQ(XIV)"/>
      <sheetName val="SINAL HORIZ"/>
      <sheetName val="ESCAVAÇÃO(II)ok"/>
      <sheetName val="ESC MEC DE VALA(VI)"/>
      <sheetName val="CONCR CICL 01"/>
      <sheetName val="ARGAMASSA 02"/>
      <sheetName val="ENROC JOG 03"/>
      <sheetName val="ENROC ARRUM 04"/>
      <sheetName val="CONCR CIM (XII)"/>
      <sheetName val="FORMA (IV)"/>
      <sheetName val="LIMP PONTE"/>
      <sheetName val="LIMP DE VALA DE DRENAGEM 07"/>
      <sheetName val="LIMP DE DESCIDA D AGUA (V)"/>
      <sheetName val="GUARDA CORPO (III)"/>
      <sheetName val="RECOMP MAN ATERRO 09"/>
      <sheetName val="REMOÇÃO DE MAN DE BARREIRA 10"/>
      <sheetName val="RECOMP MEC ATERRO 11"/>
      <sheetName val="ROÇ MAN (IX)"/>
      <sheetName val="ROÇ COL (X)"/>
      <sheetName val="REGMECFAIXA(I)OK"/>
      <sheetName val="CAPINA(XI)"/>
      <sheetName val="CAIAÇÃO (VIII)"/>
      <sheetName val="LIMPPLACA(VI)"/>
      <sheetName val="RECOMPPLACA(VII)"/>
      <sheetName val="LIMP SARJ M FIO((IV)"/>
      <sheetName val="LIMP BUEIRO"/>
      <sheetName val="REMENDO PRO FRIO"/>
      <sheetName val="REMENDO PROF PIL"/>
      <sheetName val="CORR DEF MAN FRIO"/>
      <sheetName val="CORR DEF MBUQ(XIII)"/>
      <sheetName val="CHUVA"/>
      <sheetName val="Empreiteira_Agrimat"/>
      <sheetName val="Regular mec Faixa dom"/>
      <sheetName val="SPA_Esc Jaz e Tranp."/>
      <sheetName val="Reconf Plataforma"/>
      <sheetName val="Agregados P OAC"/>
      <sheetName val="Grama muda"/>
      <sheetName val="Medição (2)"/>
      <sheetName val="Terraplenagem"/>
      <sheetName val="Pavimentação"/>
      <sheetName val="Componente Ambiental"/>
      <sheetName val="Obras Complementares"/>
      <sheetName val="Inst. Cant. Acamp. Mob. Desmob."/>
      <sheetName val="Anexo 2 Cubação Aterro"/>
      <sheetName val="Cronograma F-F Proposta"/>
      <sheetName val="Cronograma Planejamento"/>
      <sheetName val="Capa Anexos"/>
      <sheetName val="GRAFICO"/>
      <sheetName val="mapa geografico"/>
      <sheetName val="Medição Acumulada"/>
      <sheetName val="memória de calculo_liquida"/>
      <sheetName val="PGQ _ Mapa de Chuva4"/>
      <sheetName val="PLANILHA ISSQN"/>
      <sheetName val="RELATORIO 2não"/>
      <sheetName val="Memoria"/>
      <sheetName val="Reaj Med 02"/>
      <sheetName val="Folha de Med"/>
      <sheetName val="QUADRO"/>
      <sheetName val="Contr.Pluviom."/>
      <sheetName val="Capa Foto"/>
      <sheetName val="C378 Distribuicao de Massas Lot"/>
      <sheetName val="Aterros"/>
      <sheetName val="TAPA BUR MBUF REC "/>
      <sheetName val="TAPA BUR MBUQ REC"/>
      <sheetName val="RECOMP_ MAN MBUQ"/>
      <sheetName val="RECOMP_ REC MBUQ OK"/>
      <sheetName val="REMENDO MBUQ REC"/>
      <sheetName val="REMENDO MBUF MAN "/>
      <sheetName val="REMENDO MBUF REC"/>
      <sheetName val="CORR MBUQ MAN"/>
      <sheetName val="CORR MBUF MAN"/>
      <sheetName val="CORR MBUQ REC"/>
      <sheetName val="CORR MBUF REC"/>
      <sheetName val="C_U"/>
      <sheetName val="C.U"/>
      <sheetName val="Parâmetros Gerais"/>
      <sheetName val="Medição Completa det"/>
      <sheetName val="Medição Completa"/>
      <sheetName val="Medição (2"/>
      <sheetName val="Manutenção"/>
      <sheetName val="Medição Líquida (2)"/>
      <sheetName val="Memória de Cálculo (2)"/>
      <sheetName val="Cronograma de atividades"/>
      <sheetName val="Orçamento por Kmf"/>
      <sheetName val="Medição Completa det2"/>
      <sheetName val="Mob"/>
      <sheetName val="Memória de Cálculo"/>
      <sheetName val="Distribuição de Massas"/>
      <sheetName val="Quadro Const Rodoviaria"/>
      <sheetName val="Planilha Contratada"/>
      <sheetName val="Diario de Obra (2)"/>
      <sheetName val="C"/>
      <sheetName val="RECOMPOSIÇÃO MAN"/>
      <sheetName val="_TRANSPORTE MAN"/>
      <sheetName val="Rel_19ª med_"/>
      <sheetName val="Minuta"/>
      <sheetName val="Enc Sociais"/>
      <sheetName val="Tabela de Materiais"/>
      <sheetName val="Tabela de Equip"/>
      <sheetName val="DMT 50a200C"/>
      <sheetName val="DMT 200a400C"/>
      <sheetName val="DMT 600a800C"/>
      <sheetName val="DMT 800a1000C"/>
      <sheetName val="DMT 1000a1200C"/>
      <sheetName val="DMT 1200a1400C"/>
      <sheetName val="DMT 1400a1600C"/>
      <sheetName val="DMT 2000a3000C"/>
      <sheetName val="DMT ATÉ 7,0 km"/>
      <sheetName val="Aterro95%"/>
      <sheetName val="Usinagem PMF"/>
      <sheetName val="Transp. rod n pav"/>
      <sheetName val="Transp. rod pav"/>
      <sheetName val="Rem mecaniz"/>
      <sheetName val="Esc mec vala"/>
      <sheetName val="BSTC 0,60m"/>
      <sheetName val="BSTC 0,80m"/>
      <sheetName val="BSTC 1,20m"/>
      <sheetName val="Boca BSTC 0,60m"/>
      <sheetName val="Boca BSTC 0,80m"/>
      <sheetName val="Boca BSTC 1,20m"/>
      <sheetName val="BDTC 1,00m"/>
      <sheetName val="BDTC 1,20m"/>
      <sheetName val="Boca BDTC 1,00m"/>
      <sheetName val="Boca BDTC 1,20m"/>
      <sheetName val="BTTC 1,00m"/>
      <sheetName val="BTTC 1,20m"/>
      <sheetName val="Boca BTTC 1,00m"/>
      <sheetName val="Boca BTTC 1,20m"/>
      <sheetName val="CORPO BDCC 1,50 x 1,50"/>
      <sheetName val="CORPO BTCC 1,50 x 2,00"/>
      <sheetName val="CORPO BTCC 2,00 x 2,00"/>
      <sheetName val="CORPO BTCC 2,50 x 2,50 "/>
      <sheetName val="CORPO BSCC 3,00 x 3,00"/>
      <sheetName val="BOCA BDCC 1,50 x 1,50"/>
      <sheetName val="BOCA BTCC 1,50 x 2,00"/>
      <sheetName val="BOCA BTCC 2,00 x 2,00"/>
      <sheetName val="BOCA BTCC 2,50 x 2,50"/>
      <sheetName val="Remoção bueiro exist"/>
      <sheetName val="BOCA BSCC 3,00 x 3,00"/>
      <sheetName val="Dreno DPS07"/>
      <sheetName val="SCC 01"/>
      <sheetName val="SCC 02"/>
      <sheetName val="SCC 03"/>
      <sheetName val="SCC 04"/>
      <sheetName val="SCC 05"/>
      <sheetName val="SCC 06"/>
      <sheetName val="BSD 02"/>
      <sheetName val="STC 01"/>
      <sheetName val="STC 02"/>
      <sheetName val="STC 04"/>
      <sheetName val="STC 06"/>
      <sheetName val="SZG 03"/>
      <sheetName val="MFC 01"/>
      <sheetName val="VPC 02"/>
      <sheetName val="VPC 04"/>
      <sheetName val="VPA 04"/>
      <sheetName val="MFC 03"/>
      <sheetName val="MFC 05"/>
      <sheetName val="CCS 01"/>
      <sheetName val="CCS 02"/>
      <sheetName val="CCS 03"/>
      <sheetName val="CCS 04"/>
      <sheetName val="CCS 08"/>
      <sheetName val="DAR 02"/>
      <sheetName val="DAR 03"/>
      <sheetName val="DAD 02"/>
      <sheetName val="EDA 02"/>
      <sheetName val="BLS 01"/>
      <sheetName val="PVI 03"/>
      <sheetName val="CPV 01"/>
      <sheetName val="Tubul 40"/>
      <sheetName val="Tubul 60"/>
      <sheetName val="Tubul 80"/>
      <sheetName val="Tubul 100"/>
      <sheetName val="Tubul 100 (2)"/>
      <sheetName val="Tubul 120"/>
      <sheetName val="Tubul 120 (2)"/>
      <sheetName val="BLS 02"/>
      <sheetName val="TCC 01"/>
      <sheetName val="Pass sobre canal"/>
      <sheetName val="Lombada"/>
      <sheetName val="Cx BL tipo A"/>
      <sheetName val="Cx BL tipo A1"/>
      <sheetName val="DEB 01"/>
      <sheetName val="DEB 04"/>
      <sheetName val="DEB 05"/>
      <sheetName val="DEB 07"/>
      <sheetName val="DES 01"/>
      <sheetName val="DES 03"/>
      <sheetName val="DEB 08"/>
      <sheetName val="Hidrossem"/>
      <sheetName val="Ench Cant Cent"/>
      <sheetName val="Enleivamento (2)"/>
      <sheetName val="Calçadas"/>
      <sheetName val="Sonorizador"/>
      <sheetName val="Pintura faixa 2 anos"/>
      <sheetName val="Pintura setas zebrados"/>
      <sheetName val="Placa sinal"/>
      <sheetName val="Tacha refl"/>
      <sheetName val="Tachão Refletivo"/>
      <sheetName val="Alv tijolos"/>
      <sheetName val="Alv Pedra Argam"/>
      <sheetName val="Limp cam veg em jazida"/>
      <sheetName val="Esc. de jazida"/>
      <sheetName val="Dente BSTC 60"/>
      <sheetName val="Dente BSTC 100"/>
      <sheetName val="Dente BSTC 120"/>
      <sheetName val="Dente BSTC 80"/>
      <sheetName val="Dente BDTC 100"/>
      <sheetName val="Dente BDTC 120"/>
      <sheetName val="Dente BTTC 120"/>
      <sheetName val="Aço CA25"/>
      <sheetName val="Aço CA50"/>
      <sheetName val="Aço CA60"/>
      <sheetName val="Fôrma comum mad"/>
      <sheetName val="Fôrma comp res"/>
      <sheetName val="Brita Produzida"/>
      <sheetName val="Rocha para britagem"/>
      <sheetName val="Peças Desgaste Britador"/>
      <sheetName val="Solo Local Arg"/>
      <sheetName val="Lastro Brita"/>
      <sheetName val="Concreto magro"/>
      <sheetName val="Concreto 10MPa"/>
      <sheetName val="Concreto 11MPa"/>
      <sheetName val="Concreto 12MPa"/>
      <sheetName val="Concreto 15MPa"/>
      <sheetName val="Concreto 18MPa"/>
      <sheetName val="Concreto 22MPa"/>
      <sheetName val="Concreto Cimento Portl"/>
      <sheetName val="Escor bueiros cel"/>
      <sheetName val="Concreto Ciclópico 12MPa"/>
      <sheetName val="Concreto Ciclópico 15MPa"/>
      <sheetName val="Argamassa 14"/>
      <sheetName val="Grama p replantio"/>
      <sheetName val="Guia mad"/>
      <sheetName val="Escav Manual 1a cat"/>
      <sheetName val="Escav Man de Vala"/>
      <sheetName val="Escav Mec"/>
      <sheetName val="Compac Man"/>
      <sheetName val="RL-1C"/>
      <sheetName val="CM-30"/>
      <sheetName val="RR-2C"/>
      <sheetName val="Transp_Mat_Bet"/>
      <sheetName val="Transp_RR-2C"/>
      <sheetName val="F_MEDIÇÃO_pato_"/>
      <sheetName val="TAPA BUR MBUQ MAN"/>
      <sheetName val="REMENDO MBUQ MAN"/>
      <sheetName val="RELATORIO 1"/>
      <sheetName val="RELATORIO 2"/>
      <sheetName val="F_MEDIÇÃO(pato)"/>
      <sheetName val="F_MEDIÇÃO(apres. ary) "/>
      <sheetName val="Resumo apresent 57 patoary"/>
      <sheetName val="TAPA BUR MBUF MAN"/>
      <sheetName val="RECOMP. MAN MBUQ"/>
      <sheetName val="RECOMP. REC MBUQ OK"/>
      <sheetName val="FRESAGEM MAN"/>
      <sheetName val="FRESAGEM REC"/>
      <sheetName val="REC FAIXA DOM"/>
      <sheetName val=" CONCRETO CIM"/>
      <sheetName val=" FORMA"/>
      <sheetName val=" GUARDA CORPO"/>
      <sheetName val="ESCAV MECAN"/>
      <sheetName val="LIMP SARJ M FIO"/>
      <sheetName val="LIMP DESC DAGUA"/>
      <sheetName val="LIMP DE VALA DE DREN."/>
      <sheetName val="LIMP PLACA"/>
      <sheetName val="RECOMP PLACA"/>
      <sheetName val=" REMOÇÃO DE MAN. DE BARREIRA "/>
      <sheetName val="(ok) ROÇ MAN"/>
      <sheetName val="ROÇ COL"/>
      <sheetName val=" CAIAÇÃO"/>
      <sheetName val="QUANT SERV MAN i"/>
      <sheetName val="QUANT SERV REC I"/>
      <sheetName val=" TRANSPORTE MAN"/>
      <sheetName val="TRANSPORTE REC"/>
      <sheetName val="(ok)TRANSPORTE PIL"/>
      <sheetName val="FRESAGEM MAN rel"/>
      <sheetName val="FRESAGEM REC rel"/>
      <sheetName val="FRESAGEM rel (JOÃO)"/>
      <sheetName val="RECOMPOS. REV.CBUQ(rel)"/>
      <sheetName val="TAPA BUR MBUQ MAN(rel)"/>
      <sheetName val="TAPA BUR MBUF MAN(rel)"/>
      <sheetName val="TAPA BUR MBUQ REC(rel)"/>
      <sheetName val="TAPA BUR MBUF REC(rel)"/>
      <sheetName val="REM.PROF Q MAN(rel) OK"/>
      <sheetName val="REM.PROF Q REC(rel) OK"/>
      <sheetName val="REMENDO PROF F MAN (rel)"/>
      <sheetName val="REMENDO PROF F REC (rel) "/>
      <sheetName val="CORR  MBUQ MAN(rel)"/>
      <sheetName val="CORR  MBUF MAN(rel)"/>
      <sheetName val="CORR  MBUQ REC(rel)"/>
      <sheetName val="CORR  MBUF REC(rel)"/>
      <sheetName val="CAIAÇÃO (rel)ok"/>
      <sheetName val="GUARDA CORPO (rel)"/>
      <sheetName val="CONCR CIM (rel)ok"/>
      <sheetName val="ESCAVAÇÃO(rel)ok"/>
      <sheetName val="RECOMPOS. REV.CBUQ(relat)"/>
      <sheetName val="ESC MEC DE VALA(rel)"/>
      <sheetName val="FORMA (rel)"/>
      <sheetName val="LIMP DE VALA DE DREN. (rel)"/>
      <sheetName val="LIMP DE DESCIDA D AGUA (rel)ok"/>
      <sheetName val="ROÇ MAN (rel)ok"/>
      <sheetName val="ROÇ COL (rel)ok"/>
      <sheetName val="REGMECFAIXA(rel)ok"/>
      <sheetName val="CAPINA(rel)ok"/>
      <sheetName val="LIMPPLACA(rel)ok"/>
      <sheetName val="RECOMPPLACA(rel)ok"/>
      <sheetName val="LIMP SARJ M FIO(rel)ok"/>
      <sheetName val="Planilha Orçamento"/>
      <sheetName val="DADOS GERAIS"/>
      <sheetName val="SERVIÇOS - PATO"/>
      <sheetName val="QUANT. CUSTO"/>
      <sheetName val="Inv."/>
      <sheetName val="Inv.I"/>
      <sheetName val="justificativa"/>
      <sheetName val="Instalação"/>
      <sheetName val="Mobiliz."/>
      <sheetName val="Cronograma 1º"/>
      <sheetName val="Croqui (I)"/>
      <sheetName val="Mat. Bet."/>
      <sheetName val="Calc.transporte"/>
      <sheetName val="Quadro res. transp."/>
      <sheetName val="Preço MBet."/>
      <sheetName val="TLMR"/>
      <sheetName val="TLMB"/>
      <sheetName val="TLCB5-P"/>
      <sheetName val="TLCB5-NP"/>
      <sheetName val="TCCC-P"/>
      <sheetName val="TCCC-NP"/>
      <sheetName val="TLCC4-P"/>
      <sheetName val="TLCC4-NP"/>
      <sheetName val="TCCB10-P"/>
      <sheetName val="D.CONS.M"/>
      <sheetName val="Equip."/>
      <sheetName val="M Obra"/>
      <sheetName val="01 e 02"/>
      <sheetName val="03 e 04"/>
      <sheetName val="05 e 06"/>
      <sheetName val="07 e 08"/>
      <sheetName val="09 e 10"/>
      <sheetName val="11 e 12"/>
      <sheetName val="13 e 14"/>
      <sheetName val="15 e 16"/>
      <sheetName val="17 e 18"/>
      <sheetName val="19 e 20"/>
      <sheetName val="21 e 22"/>
      <sheetName val="23 e 24"/>
      <sheetName val="25 e 26"/>
      <sheetName val="27 e 28"/>
      <sheetName val="29 e 30"/>
      <sheetName val="31 e 32"/>
      <sheetName val="33 e 34"/>
      <sheetName val="35"/>
      <sheetName val="RODAPÉ_PAISAGEM"/>
      <sheetName val="RODAPÉ_RETRATO"/>
      <sheetName val="Mem. Canteiro"/>
      <sheetName val="Cronograma anterior"/>
      <sheetName val="Classificação"/>
      <sheetName val="Capsulas e Cilindros"/>
      <sheetName val="Fx-D 1"/>
      <sheetName val="LIMITE GRAN."/>
      <sheetName val="CBR"/>
      <sheetName val="PROCTOR"/>
      <sheetName val="Compactação Completo (6CBR)"/>
      <sheetName val="Digitar Dados dos Ensaios"/>
      <sheetName val="Compactação Completo (3CBR)"/>
      <sheetName val="Compactação Simples"/>
      <sheetName val="Resumo do Ensaios"/>
      <sheetName val="Cálculos Estatístico Geral"/>
      <sheetName val="Tara"/>
      <sheetName val="Acum A"/>
      <sheetName val="MED"/>
      <sheetName val="F. MEDIÇAO"/>
      <sheetName val="Contr. veículo"/>
      <sheetName val="Serv. Admin."/>
      <sheetName val="CORREÇÃO DEF MBUQ"/>
      <sheetName val="T. BURACO"/>
      <sheetName val="RECREV. CBUQ (Patrol)"/>
      <sheetName val="MBUQ"/>
      <sheetName val="ROÇ. MAN. CC"/>
      <sheetName val="ROÇ. MAN"/>
      <sheetName val="CAPINA MANUAL"/>
      <sheetName val="LIMP. PONTE"/>
      <sheetName val="ESCAV. MAT. 1 CAT."/>
      <sheetName val="LIMPEZA MF"/>
      <sheetName val="LIMP VAL DREN"/>
      <sheetName val="LIMP.DESC D'AGUA"/>
      <sheetName val="REC. DE PLACA"/>
      <sheetName val="CAIACAO"/>
      <sheetName val="REM. PROFUN MECANIZADO"/>
      <sheetName val="REM. MANUAL"/>
      <sheetName val="CORREÇ DEF MBUQ"/>
      <sheetName val="ROÇ. MANUAL"/>
      <sheetName val="ROÇ. MECAN."/>
      <sheetName val="REM. CAM. GRAN-BET"/>
      <sheetName val="PONTE E CAIAÇÃO"/>
      <sheetName val="REC.MEC.ATER"/>
      <sheetName val="CONCRETO"/>
      <sheetName val="LIMP.DESOB.BUE E ESCAVAÇ."/>
      <sheetName val="Relat. fotogr"/>
      <sheetName val="Relatconsv"/>
      <sheetName val="RECOMP. REVEST. CBUQ"/>
      <sheetName val="CORREC FRESA"/>
      <sheetName val="ENROCAMENTO ARRUM."/>
      <sheetName val="ESCAV. MAN. e MEC."/>
      <sheetName val="REC.MAN.ATER"/>
      <sheetName val="REV. VEGETAL"/>
      <sheetName val="SOLO"/>
      <sheetName val="ENROCAMENTO JOGADO"/>
      <sheetName val="RECOMP.MANUAL"/>
      <sheetName val="CONCRETO ciclópico"/>
      <sheetName val="Plan2 (2)"/>
      <sheetName val="RESUMO_DVOP_JBS"/>
      <sheetName val="1ª MEDIÇÃO-Relatório"/>
      <sheetName val="Relatório - 1ª Med "/>
      <sheetName val="Relatório - 2ª Med "/>
      <sheetName val="Relatório - 3ª Med "/>
      <sheetName val="Reajuste 1ª "/>
      <sheetName val="Desmatamento"/>
      <sheetName val="Desm"/>
      <sheetName val="DMT (3)"/>
      <sheetName val="transp. rod. Não pav."/>
      <sheetName val="Espalhamento"/>
      <sheetName val="REM E RECOMP C-VEGETAL"/>
      <sheetName val="FICHA  MEDIÇÃO"/>
      <sheetName val="MEMORIAL DESCRITIVO"/>
      <sheetName val="QUADRO DE TRANSPORTE"/>
      <sheetName val="CAVALCA Preços"/>
      <sheetName val="a_f_reperf_"/>
      <sheetName val="a_f_capa"/>
      <sheetName val="cs agreg"/>
      <sheetName val="cs lig"/>
      <sheetName val="TSBASE"/>
      <sheetName val="TBASE."/>
      <sheetName val="TRANSP CASCALHO"/>
      <sheetName val="RR_2C"/>
      <sheetName val="CM_30"/>
      <sheetName val="TST"/>
      <sheetName val="DEPOSITO "/>
      <sheetName val="25-07"/>
      <sheetName val="14-07"/>
      <sheetName val="memoriam super"/>
      <sheetName val="memoria meso"/>
      <sheetName val="memoria super 2"/>
      <sheetName val="PROGAMAÇÃO CONSERVAÇÃO"/>
      <sheetName val="PROGRAMAÇÃO RECUPERAÇÃO"/>
      <sheetName val="PROGRAMAÇÃO PPI"/>
      <sheetName val="TRANSP"/>
      <sheetName val="Planilha de revisão"/>
      <sheetName val="COMP. DNIT"/>
      <sheetName val="COMP. SEL."/>
      <sheetName val="COMP. RR-1C"/>
      <sheetName val="COMP. TRANS. RR-1C"/>
      <sheetName val="Serv extra"/>
      <sheetName val="Crono Físico_Financeiro "/>
      <sheetName val="RESUMO_DVOP"/>
      <sheetName val="Meio fio "/>
      <sheetName val="Cimento"/>
      <sheetName val="Cimento (2)"/>
      <sheetName val="Compact de fundo"/>
      <sheetName val="TSS_"/>
      <sheetName val="TSD_FOG_"/>
      <sheetName val="Hidrosemeadura"/>
      <sheetName val="REM E RECOMP C_VEGETAL"/>
      <sheetName val="ESCAV VALA"/>
      <sheetName val="3ª CAT"/>
      <sheetName val="Aterro T"/>
      <sheetName val="Aterro C"/>
      <sheetName val="transp_ rod_ Não pav_"/>
      <sheetName val="RESUMO-7ª MED"/>
      <sheetName val="Res. para Reajustes"/>
      <sheetName val="Crono F-Financeiro"/>
      <sheetName val="Limp em mata"/>
      <sheetName val="Rebaixo"/>
      <sheetName val="S-Mole"/>
      <sheetName val="TAXA CM"/>
      <sheetName val="TAXA RR"/>
      <sheetName val="Cerca "/>
      <sheetName val="Cx de contensão"/>
      <sheetName val="Reg mec faixa dominio "/>
      <sheetName val="Tran CONCR MEIO FIO"/>
      <sheetName val="Cubação (S)"/>
      <sheetName val="Cubação Type passarela"/>
      <sheetName val="Cubação Pedágio "/>
      <sheetName val="Cubaçãop-onibus"/>
      <sheetName val="DMT caminhaõ"/>
      <sheetName val="EMPOLAMENTO"/>
      <sheetName val="SEÇAO "/>
      <sheetName val="SEÇAO  "/>
      <sheetName val="PREÇO"/>
      <sheetName val="Casc. J-Paviserv"/>
      <sheetName val="Cron Físico "/>
      <sheetName val="Cron Físico  (2)"/>
      <sheetName val="REAJ. 6a"/>
      <sheetName val="Reajustamento  (2)"/>
      <sheetName val="foto (2)"/>
      <sheetName val="Desmatamento (2)"/>
      <sheetName val="DREN"/>
      <sheetName val="BASE (2)"/>
      <sheetName val="Patrolamento (2)"/>
      <sheetName val="Esc e carga mat jazida (2)"/>
      <sheetName val="transp. rod. Não pav. (2)"/>
      <sheetName val="Espalhamento (2)"/>
      <sheetName val="REM E RECOMP C-VEGETAL (2)"/>
      <sheetName val="REAJ. 02"/>
      <sheetName val="Orç. original"/>
      <sheetName val="Res reaj"/>
      <sheetName val="Resumo Geral"/>
      <sheetName val="CUSTO FINAL "/>
      <sheetName val="Cron Fís-Fino"/>
      <sheetName val="Cont Fin"/>
      <sheetName val="Cron. adeq."/>
      <sheetName val="Instalação de Canteiro"/>
      <sheetName val="Mobil. e Desmobl.de Pessoal"/>
      <sheetName val="Mob. e Desmob. Equip.Rodante"/>
      <sheetName val="Mobil e Desmob.Equip.pesado"/>
      <sheetName val="ADM Local da Obra"/>
      <sheetName val="Placa obras"/>
      <sheetName val="Des.arv.0,15M"/>
      <sheetName val="desm. dest."/>
      <sheetName val="DMT sub-base"/>
      <sheetName val="DMT base"/>
      <sheetName val="T-BRITA TSD"/>
      <sheetName val="T-BASC. ROD.ÑPAV."/>
      <sheetName val="T-BASC. ROD. PAV"/>
      <sheetName val="caminho serv."/>
      <sheetName val="expurgo"/>
      <sheetName val="fundo at."/>
      <sheetName val="vol aterro"/>
      <sheetName val="CALC.DMT.T-T"/>
      <sheetName val="Distribuição-A3"/>
      <sheetName val="DMT.T-EV"/>
      <sheetName val="TERRAPL "/>
      <sheetName val="Alug veic."/>
      <sheetName val="Transp Dren Rod pav."/>
      <sheetName val="Transp Dren Rod ñpav pav."/>
      <sheetName val="SARJETA"/>
      <sheetName val="ESCAV. DRENO "/>
      <sheetName val="ENT. DESC. D'AGUA DISSIPADOR."/>
      <sheetName val="PINT. FAIXA"/>
      <sheetName val="RECONF."/>
      <sheetName val="REG. ESP."/>
      <sheetName val="escavação manual"/>
      <sheetName val="CUSTO H-UTIL.-EQIP."/>
      <sheetName val="CÓD.-SERVIÇO"/>
      <sheetName val="PROD-EQUIPE"/>
      <sheetName val="01.100.00"/>
      <sheetName val="BONIFICAÇÃO"/>
      <sheetName val="TPU-MARÇO_2002"/>
      <sheetName val="TPU_MARÇO_2002"/>
      <sheetName val="RESUMO-DVOP Z"/>
      <sheetName val="RESUMO-DVOP "/>
      <sheetName val="REAJ. 1a"/>
      <sheetName val="TERR - DMT"/>
      <sheetName val="TSD - DMT"/>
      <sheetName val="Folha de Medição"/>
      <sheetName val="Medição Nominal"/>
      <sheetName val="RELATÓRIO FOTOGRÁFICO."/>
      <sheetName val="RELATÓRIO FOTOGRÁFICO"/>
      <sheetName val="RESUMO-1ª MED"/>
      <sheetName val="Canteiro de obras."/>
      <sheetName val="Mob de caminh."/>
      <sheetName val="Transp Eqtº c prancha"/>
      <sheetName val="Dest D=0,15 á 0,30m"/>
      <sheetName val="Relat."/>
      <sheetName val="Res.Med"/>
      <sheetName val="Resumo Contrato"/>
      <sheetName val="Rel Qtitativos"/>
      <sheetName val="Reaj. "/>
      <sheetName val="Crono Físico-Fin Geo (2)"/>
      <sheetName val="REL_MED (2)"/>
      <sheetName val="Transportes QUEBÓ"/>
      <sheetName val="Transportes QUEBOZINHO"/>
      <sheetName val="Crono Físico-Fin Geo"/>
      <sheetName val="FOTOS 01"/>
      <sheetName val="FOTOS 02"/>
      <sheetName val="Transporte Mat Cerca"/>
      <sheetName val="Quantificação Mat Cerca"/>
      <sheetName val="Estorno-OAC"/>
      <sheetName val="Estorno-OAC-Trans.mat-Rod N Pav"/>
      <sheetName val="Estorno-OAC-Transp mat-Rod Pav"/>
      <sheetName val="OAC-escavação-reaterro"/>
      <sheetName val="Qdade Mat- OAC"/>
      <sheetName val="Transp Mat - OAC"/>
      <sheetName val="Sub-base-transporte"/>
      <sheetName val="Medição Meio Fio"/>
      <sheetName val="Qdade Mat- Meio fio"/>
      <sheetName val="Transporte Mat Meio Fio"/>
      <sheetName val="Alteração Modelo"/>
      <sheetName val="RESUMO_ADITIVO"/>
      <sheetName val="Cubação Após Limpeza) (2)"/>
      <sheetName val="secção tipo 20 (2)"/>
      <sheetName val="DMT_EV  (2)"/>
      <sheetName val="DMT_TERRAPLENAGEM  (2)"/>
      <sheetName val="OAC (3)"/>
      <sheetName val="MFC-TRANSPORTE (2)"/>
      <sheetName val="Entradas, Descidas, Dissip"/>
      <sheetName val="DEB 01-TRANSPORTE "/>
      <sheetName val="DAR 03-TRANSPORTE"/>
      <sheetName val="EDA 01-TRANSPORTE "/>
      <sheetName val="EDA 02-TRANSPORTE "/>
      <sheetName val="Horiz QR"/>
      <sheetName val="Tacha "/>
      <sheetName val="Placa De Sinalização"/>
      <sheetName val="Regul fxa dom-expurgo de jazid "/>
      <sheetName val="Qdade Mat- OAC-BTTC"/>
      <sheetName val="Transp Mat - OAC-BTCC"/>
      <sheetName val="Aterro com rocha"/>
      <sheetName val="Aterro Mat 1ª Cat"/>
      <sheetName val="Compactação aterro"/>
      <sheetName val="Compact-transp-B.fora"/>
      <sheetName val="Sub-base e base-transporte"/>
      <sheetName val="Limp de áreas arv 0,15m-Acesso"/>
      <sheetName val="Aterro 1 - Rodovia "/>
      <sheetName val="DMT 1 - terrapl-aterro rodovia "/>
      <sheetName val="Compactação 1-aterro rod  "/>
      <sheetName val="Comp-transp-B.fora-1-rod"/>
      <sheetName val="Desm-dest-Limpeza "/>
      <sheetName val="DMT terrapl "/>
      <sheetName val="Sub-base e base- transporte "/>
      <sheetName val="Sub-Base e compactação"/>
      <sheetName val="Transporte-TSS-TSD-Agregados"/>
      <sheetName val="OAC -Transp mat-Rod Pav-2"/>
      <sheetName val="OAC -Transp mat-Rod Pav-1"/>
      <sheetName val="OAC -Transp mat-Rod não Pav-1"/>
      <sheetName val="OAC -Transp mat-Rod Não Pav-2 "/>
      <sheetName val="Resumo Receber 2ª med"/>
      <sheetName val="CPS-1  "/>
      <sheetName val="BANCO"/>
      <sheetName val="Crongrama SINFRA ADITIVO 13-02"/>
      <sheetName val="VALE "/>
      <sheetName val="FEVEREIRO"/>
      <sheetName val="MARÇO"/>
      <sheetName val="ABRIL"/>
      <sheetName val="MAIO"/>
      <sheetName val="Compac.95%"/>
      <sheetName val="Compac.100%"/>
      <sheetName val="DMT Terrap."/>
      <sheetName val="O.A.C."/>
      <sheetName val="Croquis"/>
      <sheetName val="Solo-Cimento"/>
      <sheetName val="D.M.T. Brita"/>
      <sheetName val="T.S.D."/>
      <sheetName val="Dren. Superf."/>
      <sheetName val="Sinal. Horizont."/>
      <sheetName val="Transporte Agreg TSD"/>
      <sheetName val="Transporte Agreg-massa-Capa"/>
      <sheetName val="Dreno Long Prof "/>
      <sheetName val="Qdade mat- dreno prof"/>
      <sheetName val="Transporte dreno prof"/>
      <sheetName val="cro"/>
      <sheetName val="quantf"/>
      <sheetName val="LinkExternoRecuperado1"/>
      <sheetName val="Avanço Fisico"/>
      <sheetName val="Avanço Físico da Obra"/>
      <sheetName val="APONT"/>
      <sheetName val="ACA - 01"/>
      <sheetName val="ACA - 02"/>
      <sheetName val="ACA - 03"/>
      <sheetName val="ACA - 04"/>
      <sheetName val="ACA - 04b"/>
      <sheetName val="ACA - 05"/>
      <sheetName val="ACA - 06"/>
      <sheetName val="ACA - 07"/>
      <sheetName val="ACA - 08"/>
      <sheetName val="ACA - 08b"/>
      <sheetName val="ACA - 09"/>
      <sheetName val="RESUMO MED"/>
      <sheetName val="DMT - ESCAVAÇÃO"/>
      <sheetName val="DMT - ATERRO"/>
      <sheetName val="CONTR FINANCEIRO"/>
      <sheetName val="Remoção Cam Veg"/>
      <sheetName val="Reconf caixa emprestimos"/>
      <sheetName val="Enroc Rachão Galeria"/>
      <sheetName val="Sub-base_Execução"/>
      <sheetName val="Sub-base_transp"/>
      <sheetName val="COERTE Mat. 3"/>
      <sheetName val="Compac 95%-V.Fundo"/>
      <sheetName val="Aterro Lateral-Est 312 LE"/>
      <sheetName val="CC"/>
      <sheetName val="Contrato"/>
      <sheetName val="Dados Entrada"/>
      <sheetName val="Calendário"/>
      <sheetName val="Prod 1S"/>
      <sheetName val="Prod 2S"/>
      <sheetName val="Prod 3S"/>
      <sheetName val="Prod 4S "/>
      <sheetName val="Resumo Produção"/>
      <sheetName val="Correção de Defeito Demol Mec"/>
      <sheetName val="QUÍMICAS"/>
      <sheetName val="Correção de Defeito"/>
      <sheetName val="Roç Area Gramada "/>
      <sheetName val="Roç Manual "/>
      <sheetName val="Recomp Guarda Corpo"/>
      <sheetName val="Subst. Balizador"/>
      <sheetName val="Concreto-Forma-Brita-Aço"/>
      <sheetName val="Mat e Equip"/>
      <sheetName val="Hora Homem"/>
      <sheetName val="Chapa e Adesivo"/>
      <sheetName val="Caibros Castalhos"/>
      <sheetName val="Pintura Placa"/>
      <sheetName val="Placa Nova"/>
      <sheetName val="Limpeza Placa"/>
      <sheetName val="Limpeza Bueiro"/>
      <sheetName val="Desb Bueiro"/>
      <sheetName val="Limpeza vala dren"/>
      <sheetName val="Escav Manual vala dren"/>
      <sheetName val="Escav Mec vala dren"/>
      <sheetName val="Limpeza Descida d'água"/>
      <sheetName val="Limp Sar MF"/>
      <sheetName val="Cap Manual"/>
      <sheetName val="Rem Mecaniz Barreira"/>
      <sheetName val="Rem Manual Barreira"/>
      <sheetName val="Enrocam Pedra Jogada"/>
      <sheetName val="Limpeza Ponte"/>
      <sheetName val="Caiação"/>
      <sheetName val="Demol Pav"/>
      <sheetName val="Sarjeta Geral "/>
      <sheetName val="Dados_Entrada"/>
      <sheetName val="Prod_1S"/>
      <sheetName val="Prod_2S"/>
      <sheetName val="Prod_3S"/>
      <sheetName val="Prod_4S_"/>
      <sheetName val="Resumo_Produção"/>
      <sheetName val="Tapa_Buraco"/>
      <sheetName val="Correção_de_Defeito_Demol_Mec"/>
      <sheetName val="Correção_de_Defeito"/>
      <sheetName val="Roç_Area_Gramada_"/>
      <sheetName val="Roç_Manual_"/>
      <sheetName val="Recomp_Guarda_Corpo"/>
      <sheetName val="Subst__Balizador"/>
      <sheetName val="Mat_e_Equip"/>
      <sheetName val="Hora_Homem"/>
      <sheetName val="Chapa_e_Adesivo"/>
      <sheetName val="Caibros_Castalhos"/>
      <sheetName val="Pintura_Placa"/>
      <sheetName val="Placa_Nova"/>
      <sheetName val="Limpeza_Placa"/>
      <sheetName val="Recomp_Placa"/>
      <sheetName val="Limpeza_Bueiro"/>
      <sheetName val="Desb_Bueiro"/>
      <sheetName val="Limpeza_vala_dren"/>
      <sheetName val="Escav_Manual_vala_dren"/>
      <sheetName val="Escav_Mec_vala_dren"/>
      <sheetName val="Limpeza_Descida_d'água"/>
      <sheetName val="Limp_Sar_MF"/>
      <sheetName val="Cap_Manual"/>
      <sheetName val="Rem_Mecaniz_Barreira"/>
      <sheetName val="Rem_Manual_Barreira"/>
      <sheetName val="Enrocam_Pedra_Jogada"/>
      <sheetName val="Limpeza_Ponte"/>
      <sheetName val="Demol_Pav"/>
      <sheetName val="Sarjeta_Geral_"/>
      <sheetName val="Dados_Entrada1"/>
      <sheetName val="Prod_1S1"/>
      <sheetName val="Prod_2S1"/>
      <sheetName val="Prod_3S1"/>
      <sheetName val="Prod_4S_1"/>
      <sheetName val="Resumo_Produção1"/>
      <sheetName val="Tapa_Buraco1"/>
      <sheetName val="Correção_de_Defeito_Demol_Mec1"/>
      <sheetName val="Correção_de_Defeito1"/>
      <sheetName val="Roç_Area_Gramada_1"/>
      <sheetName val="Roç_Manual_1"/>
      <sheetName val="Recomp_Guarda_Corpo1"/>
      <sheetName val="Subst__Balizador1"/>
      <sheetName val="Mat_e_Equip1"/>
      <sheetName val="Hora_Homem1"/>
      <sheetName val="Chapa_e_Adesivo1"/>
      <sheetName val="Caibros_Castalhos1"/>
      <sheetName val="Pintura_Placa1"/>
      <sheetName val="Placa_Nova1"/>
      <sheetName val="Limpeza_Placa1"/>
      <sheetName val="Recomp_Placa1"/>
      <sheetName val="Limpeza_Bueiro1"/>
      <sheetName val="Desb_Bueiro1"/>
      <sheetName val="Limpeza_vala_dren1"/>
      <sheetName val="Escav_Manual_vala_dren1"/>
      <sheetName val="Escav_Mec_vala_dren1"/>
      <sheetName val="Limpeza_Descida_d'água1"/>
      <sheetName val="Limp_Sar_MF1"/>
      <sheetName val="Cap_Manual1"/>
      <sheetName val="Rem_Mecaniz_Barreira1"/>
      <sheetName val="Rem_Manual_Barreira1"/>
      <sheetName val="Enrocam_Pedra_Jogada1"/>
      <sheetName val="Limpeza_Ponte1"/>
      <sheetName val="Demol_Pav1"/>
      <sheetName val="Sarjeta_Geral_1"/>
    </sheetNames>
    <sheetDataSet>
      <sheetData sheetId="0">
        <row r="6">
          <cell r="A6">
            <v>39814</v>
          </cell>
          <cell r="I6">
            <v>39845</v>
          </cell>
        </row>
        <row r="15">
          <cell r="A15">
            <v>36251</v>
          </cell>
          <cell r="I15">
            <v>39934</v>
          </cell>
          <cell r="Q15">
            <v>39965</v>
          </cell>
        </row>
        <row r="24">
          <cell r="A24">
            <v>39995</v>
          </cell>
          <cell r="I24">
            <v>40026</v>
          </cell>
          <cell r="Q24">
            <v>40057</v>
          </cell>
        </row>
        <row r="33">
          <cell r="A33">
            <v>40087</v>
          </cell>
          <cell r="I33">
            <v>40118</v>
          </cell>
          <cell r="Q33">
            <v>40148</v>
          </cell>
        </row>
      </sheetData>
      <sheetData sheetId="1" refreshError="1">
        <row r="4">
          <cell r="B4">
            <v>38718</v>
          </cell>
        </row>
        <row r="5">
          <cell r="B5">
            <v>38823</v>
          </cell>
        </row>
        <row r="6">
          <cell r="B6">
            <v>38825</v>
          </cell>
        </row>
        <row r="7">
          <cell r="B7">
            <v>38828</v>
          </cell>
        </row>
        <row r="8">
          <cell r="B8">
            <v>38838</v>
          </cell>
        </row>
        <row r="9">
          <cell r="B9">
            <v>38885</v>
          </cell>
        </row>
        <row r="10">
          <cell r="B10">
            <v>38967</v>
          </cell>
        </row>
        <row r="11">
          <cell r="B11">
            <v>39002</v>
          </cell>
        </row>
        <row r="12">
          <cell r="B12">
            <v>39023</v>
          </cell>
        </row>
        <row r="13">
          <cell r="B13">
            <v>39036</v>
          </cell>
        </row>
        <row r="14">
          <cell r="B14">
            <v>39076</v>
          </cell>
        </row>
        <row r="17">
          <cell r="B17">
            <v>38778</v>
          </cell>
        </row>
        <row r="18">
          <cell r="B18">
            <v>38818</v>
          </cell>
        </row>
        <row r="19">
          <cell r="B19">
            <v>38824</v>
          </cell>
        </row>
        <row r="20">
          <cell r="B20">
            <v>38851</v>
          </cell>
        </row>
        <row r="21">
          <cell r="B21">
            <v>38880</v>
          </cell>
        </row>
        <row r="22">
          <cell r="B22">
            <v>39002</v>
          </cell>
        </row>
        <row r="23">
          <cell r="B23">
            <v>38942</v>
          </cell>
        </row>
        <row r="24">
          <cell r="B24">
            <v>38990</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400">
          <cell r="H400">
            <v>0.52</v>
          </cell>
        </row>
        <row r="560">
          <cell r="H560">
            <v>0.51</v>
          </cell>
        </row>
      </sheetData>
      <sheetData sheetId="33"/>
      <sheetData sheetId="34"/>
      <sheetData sheetId="35"/>
      <sheetData sheetId="36"/>
      <sheetData sheetId="37"/>
      <sheetData sheetId="38"/>
      <sheetData sheetId="39"/>
      <sheetData sheetId="40">
        <row r="36">
          <cell r="C36" t="str">
            <v>Engº. ??????????????</v>
          </cell>
        </row>
      </sheetData>
      <sheetData sheetId="41"/>
      <sheetData sheetId="42">
        <row r="2">
          <cell r="A2" t="str">
            <v>CTRT 0001/2001</v>
          </cell>
        </row>
      </sheetData>
      <sheetData sheetId="43"/>
      <sheetData sheetId="44"/>
      <sheetData sheetId="45"/>
      <sheetData sheetId="46"/>
      <sheetData sheetId="47"/>
      <sheetData sheetId="48">
        <row r="27">
          <cell r="V27">
            <v>42397.102999999996</v>
          </cell>
        </row>
      </sheetData>
      <sheetData sheetId="49">
        <row r="35">
          <cell r="J35">
            <v>5404</v>
          </cell>
        </row>
      </sheetData>
      <sheetData sheetId="50">
        <row r="53">
          <cell r="D53">
            <v>0</v>
          </cell>
        </row>
      </sheetData>
      <sheetData sheetId="51"/>
      <sheetData sheetId="52" refreshError="1"/>
      <sheetData sheetId="53">
        <row r="4">
          <cell r="B4" t="str">
            <v>CODIGO</v>
          </cell>
        </row>
      </sheetData>
      <sheetData sheetId="54" refreshError="1"/>
      <sheetData sheetId="55" refreshError="1"/>
      <sheetData sheetId="56" refreshError="1"/>
      <sheetData sheetId="57" refreshError="1"/>
      <sheetData sheetId="58" refreshError="1"/>
      <sheetData sheetId="59" refreshError="1">
        <row r="3">
          <cell r="A3">
            <v>4.5</v>
          </cell>
          <cell r="C3">
            <v>60.964134991383446</v>
          </cell>
        </row>
        <row r="4">
          <cell r="C4">
            <v>67.747806208191548</v>
          </cell>
        </row>
        <row r="5">
          <cell r="C5">
            <v>74.264023326736492</v>
          </cell>
        </row>
        <row r="6">
          <cell r="C6">
            <v>77.635106010695324</v>
          </cell>
        </row>
        <row r="7">
          <cell r="C7">
            <v>78.676681324823704</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row r="31">
          <cell r="Q31">
            <v>0</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row r="1">
          <cell r="B1" t="str">
            <v>PLACA</v>
          </cell>
          <cell r="C1" t="str">
            <v>VEÍCULO</v>
          </cell>
          <cell r="D1" t="str">
            <v>CONDUTOR</v>
          </cell>
        </row>
        <row r="2">
          <cell r="C2">
            <v>2009</v>
          </cell>
        </row>
        <row r="3">
          <cell r="B3" t="str">
            <v>NBE-5691</v>
          </cell>
          <cell r="C3">
            <v>53.947000000000003</v>
          </cell>
          <cell r="D3" t="str">
            <v>JOSIMAR (AREAL)</v>
          </cell>
        </row>
        <row r="4">
          <cell r="B4" t="str">
            <v>NBJ-9042</v>
          </cell>
          <cell r="C4">
            <v>62.156999999999996</v>
          </cell>
          <cell r="D4" t="str">
            <v>SIDTUR</v>
          </cell>
        </row>
        <row r="5">
          <cell r="B5" t="str">
            <v>005.037</v>
          </cell>
          <cell r="C5">
            <v>69.018000000000001</v>
          </cell>
          <cell r="D5" t="str">
            <v>DR PLINIO - DNIT</v>
          </cell>
        </row>
        <row r="6">
          <cell r="B6" t="str">
            <v>005.033</v>
          </cell>
          <cell r="C6">
            <v>74.105000000000004</v>
          </cell>
          <cell r="D6" t="str">
            <v>REGINALDO ZANELA</v>
          </cell>
        </row>
        <row r="7">
          <cell r="B7" t="str">
            <v>005.037</v>
          </cell>
          <cell r="C7">
            <v>77.971999999999994</v>
          </cell>
          <cell r="D7" t="str">
            <v>REGINALDO</v>
          </cell>
        </row>
        <row r="8">
          <cell r="B8" t="str">
            <v>006.036</v>
          </cell>
          <cell r="C8">
            <v>39448</v>
          </cell>
          <cell r="D8" t="str">
            <v>DR NILSON - DNIT</v>
          </cell>
        </row>
        <row r="9">
          <cell r="B9" t="str">
            <v>007.002</v>
          </cell>
          <cell r="C9">
            <v>39455</v>
          </cell>
          <cell r="D9" t="str">
            <v>DR PLINIO - DNIT</v>
          </cell>
        </row>
        <row r="10">
          <cell r="B10" t="str">
            <v>008.010</v>
          </cell>
          <cell r="C10">
            <v>39462</v>
          </cell>
          <cell r="D10" t="str">
            <v>JOSIMAR (AREAL)</v>
          </cell>
        </row>
        <row r="11">
          <cell r="B11" t="str">
            <v>008.011</v>
          </cell>
          <cell r="C11">
            <v>39469</v>
          </cell>
          <cell r="D11" t="str">
            <v>WALTER</v>
          </cell>
        </row>
        <row r="12">
          <cell r="B12" t="str">
            <v>009.005</v>
          </cell>
          <cell r="C12">
            <v>39476</v>
          </cell>
          <cell r="D12" t="str">
            <v>RUBENS MARTINS</v>
          </cell>
        </row>
        <row r="13">
          <cell r="B13" t="str">
            <v>017.004</v>
          </cell>
          <cell r="C13">
            <v>0</v>
          </cell>
          <cell r="D13" t="str">
            <v>DR PLINIO - DNIT</v>
          </cell>
        </row>
        <row r="14">
          <cell r="B14" t="str">
            <v>018.002</v>
          </cell>
          <cell r="D14" t="str">
            <v>SIDTUR</v>
          </cell>
        </row>
        <row r="15">
          <cell r="B15" t="str">
            <v>009.014</v>
          </cell>
          <cell r="D15" t="str">
            <v>PAULO ROBERTO</v>
          </cell>
        </row>
        <row r="16">
          <cell r="B16" t="str">
            <v>016.001</v>
          </cell>
          <cell r="D16" t="str">
            <v>DELTA</v>
          </cell>
        </row>
        <row r="17">
          <cell r="B17" t="str">
            <v>031.022</v>
          </cell>
          <cell r="C17">
            <v>39539</v>
          </cell>
          <cell r="D17" t="str">
            <v>BUGRÃO</v>
          </cell>
        </row>
        <row r="18">
          <cell r="B18" t="str">
            <v>031.030</v>
          </cell>
          <cell r="C18">
            <v>39546</v>
          </cell>
          <cell r="D18" t="str">
            <v>DR NILSON - DNIT</v>
          </cell>
        </row>
        <row r="19">
          <cell r="B19" t="str">
            <v>033.016</v>
          </cell>
          <cell r="C19">
            <v>39553</v>
          </cell>
          <cell r="D19" t="str">
            <v>JOAQUIM</v>
          </cell>
        </row>
        <row r="20">
          <cell r="B20" t="str">
            <v>034.001</v>
          </cell>
          <cell r="C20">
            <v>39560</v>
          </cell>
          <cell r="D20" t="str">
            <v>BUGRÃO</v>
          </cell>
        </row>
        <row r="21">
          <cell r="B21" t="str">
            <v>035.008</v>
          </cell>
          <cell r="C21">
            <v>39567</v>
          </cell>
          <cell r="D21" t="str">
            <v>LUIZ ANDRE</v>
          </cell>
        </row>
        <row r="22">
          <cell r="B22" t="str">
            <v>040.015</v>
          </cell>
          <cell r="C22">
            <v>0</v>
          </cell>
          <cell r="D22" t="str">
            <v>LUIZ ANDRE</v>
          </cell>
        </row>
        <row r="23">
          <cell r="B23" t="str">
            <v>040.023</v>
          </cell>
          <cell r="D23" t="str">
            <v>BUGRÃO</v>
          </cell>
        </row>
        <row r="24">
          <cell r="B24" t="str">
            <v>040.031</v>
          </cell>
          <cell r="D24" t="str">
            <v>PEDREIRA REALEZA</v>
          </cell>
        </row>
        <row r="25">
          <cell r="B25" t="str">
            <v>090.004</v>
          </cell>
          <cell r="D25" t="str">
            <v>REGINALDO ZANELA</v>
          </cell>
        </row>
        <row r="26">
          <cell r="B26" t="str">
            <v>135-H</v>
          </cell>
          <cell r="C26">
            <v>39630</v>
          </cell>
          <cell r="D26" t="str">
            <v>RUBENS MARTINS</v>
          </cell>
        </row>
        <row r="27">
          <cell r="B27" t="str">
            <v>416-D</v>
          </cell>
          <cell r="C27">
            <v>39637</v>
          </cell>
          <cell r="D27" t="str">
            <v>SIDTUR</v>
          </cell>
        </row>
        <row r="28">
          <cell r="B28" t="str">
            <v>KKF-2797</v>
          </cell>
          <cell r="C28">
            <v>39644</v>
          </cell>
          <cell r="D28" t="str">
            <v>DR NILSON - DNIT</v>
          </cell>
        </row>
        <row r="29">
          <cell r="B29" t="str">
            <v>AIO-2086</v>
          </cell>
          <cell r="C29">
            <v>39651</v>
          </cell>
          <cell r="D29" t="str">
            <v>REGINALDO</v>
          </cell>
        </row>
        <row r="30">
          <cell r="B30" t="str">
            <v>JUS-1562</v>
          </cell>
          <cell r="C30">
            <v>39658</v>
          </cell>
          <cell r="D30" t="str">
            <v>RUBENS MARTINS</v>
          </cell>
        </row>
        <row r="31">
          <cell r="B31" t="str">
            <v>CA-25</v>
          </cell>
          <cell r="C31">
            <v>0</v>
          </cell>
          <cell r="D31" t="str">
            <v>REGINALDO ZANELA</v>
          </cell>
        </row>
        <row r="32">
          <cell r="B32" t="str">
            <v>CAROTE</v>
          </cell>
          <cell r="D32" t="str">
            <v>WALTER</v>
          </cell>
        </row>
        <row r="33">
          <cell r="B33" t="str">
            <v>CAT-416D</v>
          </cell>
          <cell r="D33" t="str">
            <v>DR NILSON - DNIT</v>
          </cell>
        </row>
        <row r="34">
          <cell r="B34" t="str">
            <v>CDL-9884</v>
          </cell>
          <cell r="D34" t="str">
            <v>DEP. DE AREA RIO MACHADO</v>
          </cell>
        </row>
        <row r="35">
          <cell r="B35" t="str">
            <v>KJZ-9498</v>
          </cell>
          <cell r="C35">
            <v>0</v>
          </cell>
          <cell r="D35" t="str">
            <v>WALTER</v>
          </cell>
        </row>
        <row r="36">
          <cell r="B36" t="str">
            <v>CONSULTORIA</v>
          </cell>
          <cell r="C36">
            <v>39728</v>
          </cell>
          <cell r="D36" t="str">
            <v>DR PLINIO - DNIT</v>
          </cell>
        </row>
        <row r="37">
          <cell r="B37" t="str">
            <v>CS-533</v>
          </cell>
          <cell r="C37">
            <v>39735</v>
          </cell>
          <cell r="D37" t="str">
            <v>JOSIMAR (AREAL)</v>
          </cell>
        </row>
        <row r="38">
          <cell r="B38" t="str">
            <v>CTH-4299</v>
          </cell>
          <cell r="C38">
            <v>39742</v>
          </cell>
          <cell r="D38" t="str">
            <v>JOAQUIM</v>
          </cell>
        </row>
        <row r="39">
          <cell r="B39" t="str">
            <v>GERADOR</v>
          </cell>
          <cell r="C39">
            <v>39749</v>
          </cell>
          <cell r="D39" t="str">
            <v>DR NILSON - DNIT</v>
          </cell>
        </row>
        <row r="40">
          <cell r="B40" t="str">
            <v>GPH-1300</v>
          </cell>
          <cell r="C40">
            <v>0</v>
          </cell>
          <cell r="D40" t="str">
            <v>JOAQUIM</v>
          </cell>
        </row>
        <row r="41">
          <cell r="B41" t="str">
            <v>HFX-7854</v>
          </cell>
          <cell r="D41" t="str">
            <v>LUIZ ANDRE</v>
          </cell>
        </row>
        <row r="42">
          <cell r="B42" t="str">
            <v>HPV-0773</v>
          </cell>
          <cell r="D42" t="str">
            <v>REGINALDO ZANELA</v>
          </cell>
        </row>
        <row r="43">
          <cell r="B43" t="str">
            <v>HRO-8073</v>
          </cell>
          <cell r="D43" t="str">
            <v>WALTER</v>
          </cell>
        </row>
        <row r="44">
          <cell r="B44" t="str">
            <v>HSX-3995</v>
          </cell>
          <cell r="D44" t="str">
            <v>BUGRÃO</v>
          </cell>
        </row>
        <row r="45">
          <cell r="B45" t="str">
            <v>HTZ-1766</v>
          </cell>
          <cell r="D45" t="str">
            <v>SIDTUR</v>
          </cell>
        </row>
        <row r="46">
          <cell r="B46" t="str">
            <v>HVZ-2144</v>
          </cell>
          <cell r="D46" t="str">
            <v>DR PLINIO - DNIT</v>
          </cell>
        </row>
        <row r="47">
          <cell r="B47" t="str">
            <v>HVE-9404</v>
          </cell>
          <cell r="D47" t="str">
            <v>AREAL RIO MACHADO</v>
          </cell>
        </row>
        <row r="48">
          <cell r="B48" t="str">
            <v>SECADOR</v>
          </cell>
          <cell r="D48" t="str">
            <v>RUBENS MARTINS</v>
          </cell>
        </row>
        <row r="49">
          <cell r="B49" t="str">
            <v>HXX-0449</v>
          </cell>
          <cell r="D49" t="str">
            <v>DR PLINIO - DNIT</v>
          </cell>
        </row>
        <row r="50">
          <cell r="B50" t="str">
            <v>JUW-0186</v>
          </cell>
          <cell r="D50" t="str">
            <v>DR PLINIO - DNIT</v>
          </cell>
        </row>
        <row r="51">
          <cell r="B51" t="str">
            <v>JLW-5308</v>
          </cell>
          <cell r="D51" t="str">
            <v>JOSIMAR (AREAL)</v>
          </cell>
        </row>
        <row r="52">
          <cell r="B52" t="str">
            <v>JTE-0648</v>
          </cell>
          <cell r="D52" t="str">
            <v>JOAQUIM</v>
          </cell>
        </row>
        <row r="53">
          <cell r="B53" t="str">
            <v>JTF-1451</v>
          </cell>
          <cell r="D53" t="str">
            <v>AREAL RIO MACHADO</v>
          </cell>
        </row>
        <row r="54">
          <cell r="B54" t="str">
            <v>JTG-0498</v>
          </cell>
          <cell r="D54" t="str">
            <v>PAULO ROBERTO</v>
          </cell>
        </row>
        <row r="55">
          <cell r="B55" t="str">
            <v>JTH-1899</v>
          </cell>
          <cell r="D55" t="str">
            <v>REGINALDO ZANELA</v>
          </cell>
        </row>
        <row r="56">
          <cell r="B56" t="str">
            <v>JTJ-0733</v>
          </cell>
          <cell r="D56" t="str">
            <v>RUBENS MARTINS</v>
          </cell>
        </row>
        <row r="57">
          <cell r="B57" t="str">
            <v>JTJ-2763</v>
          </cell>
          <cell r="D57" t="str">
            <v>RUBENS MARTINS</v>
          </cell>
        </row>
        <row r="58">
          <cell r="B58" t="str">
            <v>JTJ-7557</v>
          </cell>
          <cell r="D58" t="str">
            <v>JOAQUIM</v>
          </cell>
        </row>
        <row r="59">
          <cell r="B59" t="str">
            <v>JTR-2600</v>
          </cell>
          <cell r="D59" t="str">
            <v>LUIZ ANDRE</v>
          </cell>
        </row>
        <row r="60">
          <cell r="B60" t="str">
            <v>JUB-2328</v>
          </cell>
          <cell r="D60" t="str">
            <v>SIDTUR</v>
          </cell>
        </row>
        <row r="61">
          <cell r="B61" t="str">
            <v>JUI-3305</v>
          </cell>
          <cell r="D61" t="str">
            <v>PAULO ROBERTO</v>
          </cell>
        </row>
        <row r="62">
          <cell r="B62" t="str">
            <v>JUK-7912</v>
          </cell>
          <cell r="D62" t="str">
            <v>DELTA</v>
          </cell>
        </row>
        <row r="63">
          <cell r="B63" t="str">
            <v>JUN-7333</v>
          </cell>
          <cell r="D63" t="str">
            <v>DELTA</v>
          </cell>
        </row>
        <row r="64">
          <cell r="B64" t="str">
            <v>JVK-5772</v>
          </cell>
          <cell r="D64" t="str">
            <v>ALCIDES</v>
          </cell>
        </row>
        <row r="65">
          <cell r="B65" t="str">
            <v>JVK-7912</v>
          </cell>
          <cell r="D65" t="str">
            <v>BUGRÃO</v>
          </cell>
        </row>
        <row r="66">
          <cell r="B66" t="str">
            <v>KCF-4673</v>
          </cell>
          <cell r="D66" t="str">
            <v>DR PLINIO - DNIT</v>
          </cell>
        </row>
        <row r="67">
          <cell r="B67" t="str">
            <v>KDD-7480</v>
          </cell>
          <cell r="D67" t="str">
            <v>BUGRÃO</v>
          </cell>
        </row>
        <row r="68">
          <cell r="B68" t="str">
            <v>KEJ-3788</v>
          </cell>
          <cell r="D68" t="str">
            <v>BUGRÃO</v>
          </cell>
        </row>
        <row r="69">
          <cell r="B69" t="str">
            <v>KKF-2997</v>
          </cell>
          <cell r="D69" t="str">
            <v>AREAL RIO MACHADO</v>
          </cell>
        </row>
        <row r="70">
          <cell r="B70" t="str">
            <v>KGB-5511</v>
          </cell>
          <cell r="D70" t="str">
            <v>LUIZ ANDRE</v>
          </cell>
        </row>
        <row r="71">
          <cell r="B71" t="str">
            <v>KIV-3201</v>
          </cell>
          <cell r="D71" t="str">
            <v>DR NILSON - DNIT</v>
          </cell>
        </row>
        <row r="72">
          <cell r="B72" t="str">
            <v>KKV-5965</v>
          </cell>
          <cell r="D72" t="str">
            <v>AREAL RIO MACHADO</v>
          </cell>
        </row>
        <row r="73">
          <cell r="B73" t="str">
            <v>JTV-0469</v>
          </cell>
          <cell r="D73" t="str">
            <v>DELTA</v>
          </cell>
        </row>
        <row r="74">
          <cell r="B74" t="str">
            <v>KWB-0614</v>
          </cell>
          <cell r="D74" t="str">
            <v>JOSIMAR (AREAL)</v>
          </cell>
        </row>
        <row r="75">
          <cell r="B75" t="str">
            <v>LIMPEZA</v>
          </cell>
          <cell r="D75" t="str">
            <v>PAULO ROBERTO</v>
          </cell>
        </row>
        <row r="76">
          <cell r="B76" t="str">
            <v>LVX-5109</v>
          </cell>
          <cell r="D76" t="str">
            <v>J. HILBIG TRANSPORTE</v>
          </cell>
        </row>
        <row r="77">
          <cell r="B77" t="str">
            <v>MMQ-4839</v>
          </cell>
          <cell r="D77" t="str">
            <v>PEDREIRA REALEZA</v>
          </cell>
        </row>
        <row r="78">
          <cell r="B78" t="str">
            <v>MOTOR BOMBA</v>
          </cell>
          <cell r="D78" t="str">
            <v>DR PLINIO - DNIT</v>
          </cell>
        </row>
        <row r="79">
          <cell r="B79" t="str">
            <v>MUZ-4744</v>
          </cell>
          <cell r="D79" t="str">
            <v>REGINALDO</v>
          </cell>
        </row>
        <row r="80">
          <cell r="B80" t="str">
            <v>MVG-9431</v>
          </cell>
          <cell r="D80" t="str">
            <v>RUBENS MARTINS</v>
          </cell>
        </row>
        <row r="81">
          <cell r="B81" t="str">
            <v>MYP-6635</v>
          </cell>
          <cell r="D81" t="str">
            <v>MAURO TURISMO</v>
          </cell>
        </row>
        <row r="82">
          <cell r="B82" t="str">
            <v>NEY-1933</v>
          </cell>
          <cell r="D82" t="str">
            <v>SIDTUR</v>
          </cell>
        </row>
        <row r="83">
          <cell r="B83" t="str">
            <v>APD-4204</v>
          </cell>
          <cell r="D83" t="str">
            <v>BUGRÃO</v>
          </cell>
        </row>
        <row r="84">
          <cell r="B84" t="str">
            <v>POLICIA</v>
          </cell>
          <cell r="D84" t="str">
            <v>JOAQUIM</v>
          </cell>
        </row>
        <row r="85">
          <cell r="B85" t="str">
            <v>ROÇADEIRA</v>
          </cell>
          <cell r="D85" t="str">
            <v>PEDREIRA REALEZA</v>
          </cell>
        </row>
        <row r="86">
          <cell r="B86" t="str">
            <v>PLACA VIBRATORIA</v>
          </cell>
          <cell r="D86" t="str">
            <v>REGINALDO ZANELA</v>
          </cell>
        </row>
        <row r="87">
          <cell r="B87" t="str">
            <v>KKN-0803</v>
          </cell>
          <cell r="D87" t="str">
            <v>WALTER</v>
          </cell>
        </row>
        <row r="88">
          <cell r="B88" t="str">
            <v>W20</v>
          </cell>
          <cell r="D88" t="str">
            <v>DR ADEMILTON</v>
          </cell>
        </row>
        <row r="89">
          <cell r="B89" t="str">
            <v>MUS-6998</v>
          </cell>
          <cell r="D89" t="str">
            <v>LUIZ ANDRE</v>
          </cell>
        </row>
        <row r="90">
          <cell r="B90" t="str">
            <v>LUY-9610</v>
          </cell>
          <cell r="D90" t="str">
            <v>REGINALDO</v>
          </cell>
        </row>
        <row r="91">
          <cell r="B91" t="str">
            <v>ANX-5548</v>
          </cell>
          <cell r="D91" t="str">
            <v>JOSIMAR</v>
          </cell>
        </row>
        <row r="92">
          <cell r="B92" t="str">
            <v>LVP-4482</v>
          </cell>
          <cell r="D92" t="str">
            <v>BUGRÃO</v>
          </cell>
        </row>
        <row r="93">
          <cell r="B93" t="str">
            <v>JTJ-6700</v>
          </cell>
          <cell r="D93" t="str">
            <v>RUBENS MARTINS</v>
          </cell>
        </row>
        <row r="94">
          <cell r="B94" t="str">
            <v>HWF-8165</v>
          </cell>
          <cell r="D94" t="str">
            <v>JOAQUIM</v>
          </cell>
        </row>
        <row r="95">
          <cell r="B95" t="str">
            <v>BVB-8927</v>
          </cell>
          <cell r="D95" t="str">
            <v>SIDTUR</v>
          </cell>
        </row>
        <row r="96">
          <cell r="B96" t="str">
            <v>JUT-9313</v>
          </cell>
          <cell r="D96" t="str">
            <v>SIDTUR</v>
          </cell>
        </row>
        <row r="97">
          <cell r="B97" t="str">
            <v>LVL-5100</v>
          </cell>
          <cell r="D97" t="str">
            <v>AREAL RIO MACHADO</v>
          </cell>
        </row>
        <row r="98">
          <cell r="B98" t="str">
            <v>JPV-1234</v>
          </cell>
          <cell r="D98" t="str">
            <v>BUGRÃO</v>
          </cell>
        </row>
        <row r="99">
          <cell r="B99" t="str">
            <v>KJP-4728</v>
          </cell>
          <cell r="D99" t="str">
            <v>DR ADEMILTON</v>
          </cell>
        </row>
        <row r="100">
          <cell r="B100" t="str">
            <v>HUH-1327</v>
          </cell>
          <cell r="D100" t="str">
            <v>DR NILSON - DNIT</v>
          </cell>
        </row>
        <row r="101">
          <cell r="B101" t="str">
            <v>JTS-6389</v>
          </cell>
          <cell r="D101" t="str">
            <v>MARCIO FABIANO</v>
          </cell>
        </row>
        <row r="102">
          <cell r="B102" t="str">
            <v>HXL-9781</v>
          </cell>
          <cell r="D102" t="str">
            <v>BUGRÃO</v>
          </cell>
        </row>
        <row r="103">
          <cell r="B103" t="str">
            <v>JUY-1594</v>
          </cell>
          <cell r="D103" t="str">
            <v>DR PLINIO - DNIT</v>
          </cell>
        </row>
        <row r="104">
          <cell r="B104" t="str">
            <v>JVP-3132</v>
          </cell>
          <cell r="D104" t="str">
            <v>BUGRÃO</v>
          </cell>
        </row>
        <row r="105">
          <cell r="B105" t="str">
            <v>HFX-5812</v>
          </cell>
          <cell r="D105" t="str">
            <v>JOAQUIM</v>
          </cell>
        </row>
        <row r="106">
          <cell r="B106" t="str">
            <v>005.036</v>
          </cell>
          <cell r="D106" t="str">
            <v>PAULO ROBERTO</v>
          </cell>
        </row>
        <row r="107">
          <cell r="B107" t="str">
            <v>HUP-8859</v>
          </cell>
          <cell r="D107" t="str">
            <v>SIDTUR</v>
          </cell>
        </row>
        <row r="108">
          <cell r="B108" t="str">
            <v>HGV-1736</v>
          </cell>
          <cell r="D108" t="str">
            <v>AREAL RIO MACHADO</v>
          </cell>
        </row>
        <row r="109">
          <cell r="B109" t="str">
            <v>JTT-5981</v>
          </cell>
          <cell r="D109" t="str">
            <v>SIDTUR</v>
          </cell>
        </row>
        <row r="110">
          <cell r="B110" t="str">
            <v>JUL-9946</v>
          </cell>
          <cell r="D110" t="str">
            <v>JOAQUIM</v>
          </cell>
        </row>
        <row r="111">
          <cell r="B111" t="str">
            <v>JUR-5772</v>
          </cell>
          <cell r="D111" t="str">
            <v>REGINALDO</v>
          </cell>
        </row>
        <row r="112">
          <cell r="B112" t="str">
            <v>HSY-3995</v>
          </cell>
          <cell r="D112" t="str">
            <v>SEBASTIÃO (LABOROTORISTA)</v>
          </cell>
        </row>
        <row r="113">
          <cell r="B113" t="str">
            <v>JUY-1954</v>
          </cell>
          <cell r="D113" t="str">
            <v>RUBENS MARTINS</v>
          </cell>
        </row>
        <row r="114">
          <cell r="B114" t="str">
            <v>AP-23</v>
          </cell>
          <cell r="D114" t="str">
            <v>RUBENS MARTINS</v>
          </cell>
        </row>
        <row r="115">
          <cell r="B115" t="str">
            <v>LUR-9610</v>
          </cell>
          <cell r="D115" t="str">
            <v>JOAQUIM</v>
          </cell>
        </row>
        <row r="116">
          <cell r="B116" t="str">
            <v>HVI-9468</v>
          </cell>
          <cell r="D116" t="str">
            <v>DELTA</v>
          </cell>
        </row>
        <row r="117">
          <cell r="B117" t="str">
            <v>HUB-9409</v>
          </cell>
          <cell r="D117" t="str">
            <v>MARCIO FABIANO</v>
          </cell>
        </row>
        <row r="118">
          <cell r="B118" t="str">
            <v>GZT-0506</v>
          </cell>
          <cell r="D118" t="str">
            <v>DR PLINIO - DNIT</v>
          </cell>
        </row>
        <row r="119">
          <cell r="B119" t="str">
            <v>APD-4212</v>
          </cell>
          <cell r="D119" t="str">
            <v>BUGRAO</v>
          </cell>
        </row>
        <row r="120">
          <cell r="B120" t="str">
            <v>HVE-9409</v>
          </cell>
          <cell r="D120" t="str">
            <v>DR NILSON - DNIT</v>
          </cell>
        </row>
        <row r="121">
          <cell r="B121" t="str">
            <v>JUZ-2969</v>
          </cell>
          <cell r="D121" t="str">
            <v>DR NILSON - DNIT</v>
          </cell>
        </row>
        <row r="122">
          <cell r="B122" t="str">
            <v>JTU-0469</v>
          </cell>
          <cell r="D122" t="str">
            <v>REGINALDO ZANELA</v>
          </cell>
        </row>
        <row r="123">
          <cell r="B123" t="str">
            <v>JUZ-5738</v>
          </cell>
          <cell r="D123" t="str">
            <v>WALTER</v>
          </cell>
        </row>
        <row r="124">
          <cell r="B124" t="str">
            <v>SONDA</v>
          </cell>
          <cell r="D124" t="str">
            <v>SIDTUR</v>
          </cell>
        </row>
        <row r="125">
          <cell r="B125" t="str">
            <v>PAT-106</v>
          </cell>
          <cell r="D125" t="str">
            <v>JOAQUIM</v>
          </cell>
        </row>
        <row r="126">
          <cell r="B126" t="str">
            <v>HGG-0337</v>
          </cell>
          <cell r="D126" t="str">
            <v>LUIZ ANDRE</v>
          </cell>
        </row>
        <row r="127">
          <cell r="B127" t="str">
            <v>HXH-5523</v>
          </cell>
          <cell r="D127" t="str">
            <v>SIDTUR</v>
          </cell>
        </row>
        <row r="128">
          <cell r="B128" t="str">
            <v>HWX-3840</v>
          </cell>
          <cell r="D128" t="str">
            <v>REGINALDO</v>
          </cell>
        </row>
        <row r="129">
          <cell r="B129" t="str">
            <v>HWP-6468</v>
          </cell>
          <cell r="D129" t="str">
            <v>RUBENS MARTINS</v>
          </cell>
        </row>
        <row r="130">
          <cell r="B130" t="str">
            <v>JTZ-0498</v>
          </cell>
          <cell r="D130" t="str">
            <v>REGINALDO</v>
          </cell>
        </row>
        <row r="131">
          <cell r="B131" t="str">
            <v>KBX-7621</v>
          </cell>
          <cell r="D131" t="str">
            <v>RUBENS MARTINS</v>
          </cell>
        </row>
        <row r="132">
          <cell r="B132" t="str">
            <v>JVL-2389</v>
          </cell>
          <cell r="D132" t="str">
            <v>LUIZ ANDRE</v>
          </cell>
        </row>
        <row r="133">
          <cell r="B133" t="str">
            <v>HVI-2130</v>
          </cell>
          <cell r="D133" t="str">
            <v>DR PLINIO - DNIT</v>
          </cell>
        </row>
        <row r="134">
          <cell r="B134" t="str">
            <v>HXV-4523</v>
          </cell>
          <cell r="D134" t="str">
            <v>ADAUTO R. DE LIMA</v>
          </cell>
        </row>
        <row r="135">
          <cell r="B135" t="str">
            <v>038.005</v>
          </cell>
          <cell r="D135" t="str">
            <v>DR PLINIO - DNIT</v>
          </cell>
        </row>
        <row r="136">
          <cell r="B136" t="str">
            <v>MXA-6430</v>
          </cell>
          <cell r="D136" t="str">
            <v>ELLO</v>
          </cell>
        </row>
        <row r="137">
          <cell r="B137" t="str">
            <v>MSX-3995</v>
          </cell>
          <cell r="D137" t="str">
            <v>PESSIM</v>
          </cell>
        </row>
        <row r="138">
          <cell r="B138" t="str">
            <v>IMX-9454</v>
          </cell>
          <cell r="D138" t="str">
            <v>ELLO</v>
          </cell>
        </row>
        <row r="139">
          <cell r="B139" t="str">
            <v>JJD-9698</v>
          </cell>
          <cell r="D139" t="str">
            <v>ELLO</v>
          </cell>
        </row>
        <row r="140">
          <cell r="B140" t="str">
            <v>HWI-6534</v>
          </cell>
          <cell r="D140" t="str">
            <v>SIDTUR</v>
          </cell>
        </row>
        <row r="141">
          <cell r="B141" t="str">
            <v>JVA-3795</v>
          </cell>
          <cell r="D141" t="str">
            <v>SEBASTIÃO LABORATORIO</v>
          </cell>
        </row>
        <row r="142">
          <cell r="B142" t="str">
            <v>JUD-0855</v>
          </cell>
          <cell r="D142" t="str">
            <v>RUBENS MARTINS</v>
          </cell>
        </row>
        <row r="143">
          <cell r="B143" t="str">
            <v>GPZ-4784</v>
          </cell>
          <cell r="D143" t="str">
            <v>MARCIO FABIANO</v>
          </cell>
        </row>
        <row r="144">
          <cell r="B144" t="str">
            <v>JUD-2497</v>
          </cell>
          <cell r="D144" t="str">
            <v>DR PLINIO - DNIT</v>
          </cell>
        </row>
        <row r="145">
          <cell r="B145" t="str">
            <v>KFE-2284</v>
          </cell>
          <cell r="D145" t="str">
            <v>GENIVALDO MOLONHAI</v>
          </cell>
        </row>
        <row r="146">
          <cell r="B146" t="str">
            <v>JBC-9059</v>
          </cell>
          <cell r="D146" t="str">
            <v>AGEILSON</v>
          </cell>
        </row>
        <row r="147">
          <cell r="B147" t="str">
            <v>JUZ-5908</v>
          </cell>
          <cell r="D147" t="str">
            <v>MEZZOMO</v>
          </cell>
        </row>
        <row r="148">
          <cell r="B148" t="str">
            <v>JVI-3548</v>
          </cell>
          <cell r="D148" t="str">
            <v>EDUARDO</v>
          </cell>
        </row>
        <row r="149">
          <cell r="B149" t="str">
            <v>MXV-4207</v>
          </cell>
          <cell r="D149" t="str">
            <v>SIDTUR</v>
          </cell>
        </row>
        <row r="150">
          <cell r="B150" t="str">
            <v>HGV-1463</v>
          </cell>
          <cell r="D150" t="str">
            <v>RUBENS MARTINS</v>
          </cell>
        </row>
        <row r="151">
          <cell r="B151" t="str">
            <v>ADX-5618</v>
          </cell>
          <cell r="D151" t="str">
            <v>ADAUTO R. DE LIMA</v>
          </cell>
        </row>
        <row r="152">
          <cell r="B152" t="str">
            <v>JUO-6515</v>
          </cell>
          <cell r="D152" t="str">
            <v>JOAQUIM</v>
          </cell>
        </row>
        <row r="153">
          <cell r="B153" t="str">
            <v>HWJ-2005</v>
          </cell>
          <cell r="D153" t="str">
            <v>LUIZ ANDRE</v>
          </cell>
        </row>
        <row r="154">
          <cell r="B154" t="str">
            <v>KBX-7671</v>
          </cell>
          <cell r="D154" t="str">
            <v>AUTONOMOS</v>
          </cell>
        </row>
        <row r="155">
          <cell r="B155" t="str">
            <v>CP 22 ROLO PNEU</v>
          </cell>
          <cell r="D155" t="str">
            <v>ELLO</v>
          </cell>
        </row>
        <row r="156">
          <cell r="B156" t="str">
            <v>PATROL 120 H</v>
          </cell>
          <cell r="D156" t="str">
            <v>ANDRADE VICENTE</v>
          </cell>
        </row>
        <row r="157">
          <cell r="B157" t="str">
            <v>PATROL 120 B</v>
          </cell>
          <cell r="D157" t="str">
            <v>ANDRADE VICENTE</v>
          </cell>
        </row>
        <row r="158">
          <cell r="B158" t="str">
            <v>ESTOQUE MELOSA</v>
          </cell>
          <cell r="D158" t="str">
            <v>ELLO</v>
          </cell>
        </row>
        <row r="1997">
          <cell r="B1997" t="str">
            <v>NDT-1473</v>
          </cell>
          <cell r="C1997" t="str">
            <v>GOL TREND</v>
          </cell>
          <cell r="D1997" t="str">
            <v>RUBENS MARTINS</v>
          </cell>
        </row>
        <row r="1998">
          <cell r="B1998" t="str">
            <v>NCE-4040</v>
          </cell>
          <cell r="C1998" t="str">
            <v>GOL TREND</v>
          </cell>
          <cell r="D1998" t="str">
            <v>ARLINGTON QUEIROZ</v>
          </cell>
        </row>
        <row r="1999">
          <cell r="B1999" t="str">
            <v>NDV-7553</v>
          </cell>
          <cell r="C1999" t="str">
            <v>FIAT STRADA</v>
          </cell>
          <cell r="D1999" t="str">
            <v>JOAQUIM C. PAULA</v>
          </cell>
        </row>
        <row r="2000">
          <cell r="B2000" t="str">
            <v>NBR-3065</v>
          </cell>
          <cell r="C2000" t="str">
            <v>APOIO</v>
          </cell>
          <cell r="D2000" t="str">
            <v>PAULO ROBERTO</v>
          </cell>
        </row>
        <row r="2001">
          <cell r="B2001" t="str">
            <v>CNI-3064</v>
          </cell>
          <cell r="C2001" t="str">
            <v>CAÇAMBA</v>
          </cell>
          <cell r="D2001" t="str">
            <v>DANIEL</v>
          </cell>
        </row>
        <row r="2002">
          <cell r="B2002" t="str">
            <v>BWG-8416</v>
          </cell>
          <cell r="C2002" t="str">
            <v>CAÇAMBÃO</v>
          </cell>
          <cell r="D2002" t="str">
            <v>REGINALDO ZANELA</v>
          </cell>
        </row>
        <row r="2003">
          <cell r="B2003" t="str">
            <v>NDH-3144</v>
          </cell>
          <cell r="C2003" t="str">
            <v>FIAT ESTRADA</v>
          </cell>
          <cell r="D2003" t="str">
            <v>ADAUTO RODRIGUES</v>
          </cell>
        </row>
        <row r="2004">
          <cell r="B2004" t="str">
            <v>NDK-5569</v>
          </cell>
          <cell r="C2004" t="str">
            <v>CORSA</v>
          </cell>
          <cell r="D2004" t="str">
            <v>DR PLINIO - DNIT</v>
          </cell>
        </row>
        <row r="2005">
          <cell r="B2005" t="str">
            <v>NJD-8157</v>
          </cell>
          <cell r="C2005" t="str">
            <v>FIAT PALIO</v>
          </cell>
          <cell r="D2005" t="str">
            <v>DR NILSON - DNIT</v>
          </cell>
        </row>
        <row r="2006">
          <cell r="B2006" t="str">
            <v>NDR-4419</v>
          </cell>
          <cell r="C2006" t="str">
            <v>FIAT PALIO</v>
          </cell>
          <cell r="D2006" t="str">
            <v>DR PLINIO - DNIT</v>
          </cell>
        </row>
        <row r="2007">
          <cell r="B2007" t="str">
            <v>LAU-0983</v>
          </cell>
          <cell r="C2007" t="str">
            <v>MICRO ONIBUS</v>
          </cell>
          <cell r="D2007" t="str">
            <v>HELIO OLIVEIRA</v>
          </cell>
        </row>
        <row r="2008">
          <cell r="B2008" t="str">
            <v>NDV-7253</v>
          </cell>
          <cell r="C2008" t="str">
            <v>FIAT PALIO</v>
          </cell>
          <cell r="D2008" t="str">
            <v>DR PLINIO - DNIT</v>
          </cell>
        </row>
        <row r="2009">
          <cell r="B2009" t="str">
            <v>NEA-3992</v>
          </cell>
          <cell r="C2009" t="str">
            <v>FIAT PALIO</v>
          </cell>
          <cell r="D2009" t="str">
            <v>DR PLINIO - DNIT</v>
          </cell>
        </row>
        <row r="2010">
          <cell r="B2010" t="str">
            <v>JZR-5781</v>
          </cell>
          <cell r="C2010" t="str">
            <v>L200</v>
          </cell>
          <cell r="D2010" t="str">
            <v>DR PLINIO - DNIT</v>
          </cell>
        </row>
        <row r="2011">
          <cell r="B2011" t="str">
            <v>NDX-1671</v>
          </cell>
          <cell r="C2011" t="str">
            <v>S 10</v>
          </cell>
          <cell r="D2011" t="str">
            <v>DR ADEMILTON</v>
          </cell>
        </row>
        <row r="2012">
          <cell r="B2012" t="str">
            <v>JYE-5399</v>
          </cell>
          <cell r="C2012" t="str">
            <v>CAÇAMBA</v>
          </cell>
          <cell r="D2012" t="str">
            <v>JAPAO</v>
          </cell>
        </row>
        <row r="2013">
          <cell r="B2013" t="str">
            <v>ROLO COMPACTADOR</v>
          </cell>
          <cell r="C2013" t="str">
            <v>LR 95</v>
          </cell>
          <cell r="D2013" t="str">
            <v>DELTA</v>
          </cell>
        </row>
        <row r="2014">
          <cell r="B2014" t="str">
            <v>LIMPEZA</v>
          </cell>
          <cell r="C2014" t="str">
            <v>LIMP. EQUIPAMENTO</v>
          </cell>
          <cell r="D2014" t="str">
            <v>DELTA</v>
          </cell>
        </row>
        <row r="2015">
          <cell r="B2015">
            <v>75002</v>
          </cell>
          <cell r="C2015" t="str">
            <v>GRUPO GERADOR UZINA</v>
          </cell>
          <cell r="D2015" t="str">
            <v>CEARA</v>
          </cell>
        </row>
        <row r="2016">
          <cell r="B2016" t="str">
            <v>KGR-4815</v>
          </cell>
          <cell r="C2016" t="str">
            <v>CAMINHAO UZINA</v>
          </cell>
          <cell r="D2016" t="str">
            <v>DELTA</v>
          </cell>
        </row>
        <row r="2017">
          <cell r="B2017" t="str">
            <v>NDL-3016</v>
          </cell>
          <cell r="C2017" t="str">
            <v>FIAT PALIO</v>
          </cell>
          <cell r="D2017" t="str">
            <v>DR PLINIO - DNIT</v>
          </cell>
        </row>
        <row r="2018">
          <cell r="B2018" t="str">
            <v>NDD-1304</v>
          </cell>
          <cell r="C2018" t="str">
            <v>FIAT PALIO</v>
          </cell>
          <cell r="D2018" t="str">
            <v>DR LUIZ ANDRE</v>
          </cell>
        </row>
        <row r="2019">
          <cell r="B2019" t="str">
            <v>PLACA VIBRATORIA</v>
          </cell>
          <cell r="C2019" t="str">
            <v>DELTA</v>
          </cell>
          <cell r="D2019" t="str">
            <v>PAULO</v>
          </cell>
        </row>
        <row r="2020">
          <cell r="B2020" t="str">
            <v>NDL-3706</v>
          </cell>
          <cell r="C2020" t="str">
            <v>L 200</v>
          </cell>
          <cell r="D2020" t="str">
            <v>DR PLINIO - DNIT</v>
          </cell>
        </row>
        <row r="2021">
          <cell r="B2021" t="str">
            <v>NBJ-9042</v>
          </cell>
          <cell r="C2021" t="str">
            <v>ONIBUS URBANO</v>
          </cell>
          <cell r="D2021" t="str">
            <v>SIDTUR</v>
          </cell>
        </row>
        <row r="2022">
          <cell r="B2022" t="str">
            <v>NBE-3669</v>
          </cell>
          <cell r="C2022" t="str">
            <v>APOIO</v>
          </cell>
          <cell r="D2022" t="str">
            <v>PESSIM</v>
          </cell>
        </row>
        <row r="2023">
          <cell r="B2023" t="str">
            <v>NDK-4730</v>
          </cell>
          <cell r="C2023" t="str">
            <v>HILUX BRANCA</v>
          </cell>
          <cell r="D2023" t="str">
            <v>DR PLINIO - DNIT</v>
          </cell>
        </row>
        <row r="2024">
          <cell r="B2024" t="str">
            <v>NDK-4419</v>
          </cell>
          <cell r="C2024" t="str">
            <v>FIAT UNO</v>
          </cell>
          <cell r="D2024" t="str">
            <v>REGINALDO</v>
          </cell>
        </row>
        <row r="2025">
          <cell r="B2025" t="str">
            <v>CP 22 ROLO PNEU</v>
          </cell>
          <cell r="C2025" t="str">
            <v>CP 22 ROLO PNEU</v>
          </cell>
          <cell r="D2025" t="str">
            <v>ELLO</v>
          </cell>
        </row>
        <row r="2026">
          <cell r="B2026" t="str">
            <v>KHW-3992</v>
          </cell>
          <cell r="C2026" t="str">
            <v>ESPAGIDOR</v>
          </cell>
          <cell r="D2026" t="str">
            <v>DELTA</v>
          </cell>
        </row>
        <row r="2027">
          <cell r="B2027" t="str">
            <v>VOLVO L60 E</v>
          </cell>
          <cell r="C2027" t="str">
            <v>CARREGADEIRA</v>
          </cell>
          <cell r="D2027" t="str">
            <v>MEZZOMO</v>
          </cell>
        </row>
        <row r="2028">
          <cell r="B2028" t="str">
            <v>PATROL 140 G</v>
          </cell>
          <cell r="C2028" t="str">
            <v>PATROL 140 G</v>
          </cell>
          <cell r="D2028" t="str">
            <v>ELLO</v>
          </cell>
        </row>
        <row r="2029">
          <cell r="B2029" t="str">
            <v>PC 320 C</v>
          </cell>
          <cell r="C2029" t="str">
            <v>PC 320 C</v>
          </cell>
          <cell r="D2029" t="str">
            <v>MEZZOMO</v>
          </cell>
        </row>
        <row r="2030">
          <cell r="B2030" t="str">
            <v>NDK-2554</v>
          </cell>
          <cell r="C2030" t="str">
            <v>CAÇAMBA</v>
          </cell>
          <cell r="D2030" t="str">
            <v>CHIQUINHO</v>
          </cell>
        </row>
        <row r="2031">
          <cell r="B2031" t="str">
            <v>ROLO VAP 70</v>
          </cell>
          <cell r="C2031" t="str">
            <v>ROLO VAP 70</v>
          </cell>
          <cell r="D2031" t="str">
            <v>ELLO</v>
          </cell>
        </row>
        <row r="2032">
          <cell r="B2032" t="str">
            <v>ROLO CA 25</v>
          </cell>
          <cell r="C2032" t="str">
            <v>ROLO CA 25</v>
          </cell>
          <cell r="D2032" t="str">
            <v>ELLO</v>
          </cell>
        </row>
        <row r="2033">
          <cell r="B2033" t="str">
            <v>NBD-6883</v>
          </cell>
          <cell r="C2033" t="str">
            <v>CAÇAMBA</v>
          </cell>
          <cell r="D2033" t="str">
            <v>EDUARDO</v>
          </cell>
        </row>
        <row r="2034">
          <cell r="B2034" t="str">
            <v>BWT-0229</v>
          </cell>
          <cell r="C2034" t="str">
            <v>CAÇAMBÃO</v>
          </cell>
          <cell r="D2034" t="str">
            <v>WALTER</v>
          </cell>
        </row>
        <row r="2035">
          <cell r="B2035" t="str">
            <v>NBF-3568</v>
          </cell>
          <cell r="C2035" t="str">
            <v>CAMINHÃO PIPA</v>
          </cell>
          <cell r="D2035" t="str">
            <v>GENIVALDO MOLONHAI</v>
          </cell>
        </row>
        <row r="2036">
          <cell r="B2036" t="str">
            <v>FLY-7374</v>
          </cell>
          <cell r="C2036" t="str">
            <v>VAN</v>
          </cell>
          <cell r="D2036" t="str">
            <v>JOÃO ROBERTO</v>
          </cell>
        </row>
        <row r="2037">
          <cell r="B2037" t="str">
            <v>BWE-8221</v>
          </cell>
          <cell r="C2037" t="str">
            <v>CAÇAMBA</v>
          </cell>
          <cell r="D2037" t="str">
            <v>BRIVALDO</v>
          </cell>
        </row>
        <row r="2038">
          <cell r="B2038" t="str">
            <v>RETRO  CASE 580 M</v>
          </cell>
          <cell r="C2038" t="str">
            <v>RETRO  CASE 580 M</v>
          </cell>
          <cell r="D2038" t="str">
            <v>DEP. DE AREA RIO MACHADO</v>
          </cell>
        </row>
        <row r="2039">
          <cell r="B2039" t="str">
            <v xml:space="preserve">PATROL 12 G </v>
          </cell>
          <cell r="C2039" t="str">
            <v xml:space="preserve">PATROL 12 G </v>
          </cell>
          <cell r="D2039" t="str">
            <v>ELLO</v>
          </cell>
        </row>
        <row r="2040">
          <cell r="B2040" t="str">
            <v>NBU-5177</v>
          </cell>
          <cell r="C2040" t="str">
            <v>ONIBUS</v>
          </cell>
          <cell r="D2040" t="str">
            <v>BUGRÃO</v>
          </cell>
        </row>
        <row r="2041">
          <cell r="B2041" t="str">
            <v>ROLINHO</v>
          </cell>
          <cell r="C2041" t="str">
            <v>ROLINHO</v>
          </cell>
          <cell r="D2041" t="str">
            <v>DELTA</v>
          </cell>
        </row>
        <row r="2042">
          <cell r="B2042" t="str">
            <v>BKE-8056</v>
          </cell>
          <cell r="C2042" t="str">
            <v>CAÇAMBA</v>
          </cell>
          <cell r="D2042" t="str">
            <v>ZANELLA</v>
          </cell>
        </row>
        <row r="2043">
          <cell r="B2043" t="str">
            <v>GLS-0163</v>
          </cell>
          <cell r="C2043" t="str">
            <v>CAÇAMBA</v>
          </cell>
          <cell r="D2043" t="str">
            <v>IRINEU</v>
          </cell>
        </row>
        <row r="2044">
          <cell r="B2044" t="str">
            <v>NSJ-2013</v>
          </cell>
          <cell r="C2044" t="str">
            <v>CAÇAMBA</v>
          </cell>
          <cell r="D2044" t="str">
            <v>ALCIDES</v>
          </cell>
        </row>
        <row r="2045">
          <cell r="B2045" t="str">
            <v>ROÇADEIRA</v>
          </cell>
          <cell r="C2045" t="str">
            <v>ROÇADEIRA</v>
          </cell>
          <cell r="D2045" t="str">
            <v>BUGRÃO</v>
          </cell>
        </row>
        <row r="2046">
          <cell r="B2046" t="str">
            <v>NDY-0300</v>
          </cell>
          <cell r="C2046" t="str">
            <v>FIAT STRADA</v>
          </cell>
          <cell r="D2046" t="str">
            <v>ADAUTO R. DE LIMA</v>
          </cell>
        </row>
        <row r="2047">
          <cell r="B2047" t="str">
            <v>NDW-9960</v>
          </cell>
          <cell r="C2047" t="str">
            <v>GOL TREND</v>
          </cell>
          <cell r="D2047" t="str">
            <v>LUIZ ANDRE</v>
          </cell>
        </row>
        <row r="2048">
          <cell r="B2048" t="str">
            <v>KAE-4127</v>
          </cell>
          <cell r="C2048" t="str">
            <v>HILUX</v>
          </cell>
          <cell r="D2048" t="str">
            <v>ALCIDES</v>
          </cell>
        </row>
        <row r="2049">
          <cell r="B2049" t="str">
            <v>KAI-1117</v>
          </cell>
          <cell r="C2049" t="str">
            <v>HILUX</v>
          </cell>
          <cell r="D2049" t="str">
            <v>ELLO</v>
          </cell>
        </row>
        <row r="2050">
          <cell r="B2050" t="str">
            <v>ACM-5807</v>
          </cell>
          <cell r="C2050" t="str">
            <v>CAÇAMBA</v>
          </cell>
          <cell r="D2050" t="str">
            <v>BUGRÃO</v>
          </cell>
        </row>
        <row r="2051">
          <cell r="B2051" t="str">
            <v>RETRO 416 E</v>
          </cell>
          <cell r="C2051" t="str">
            <v>RETRO 416 E</v>
          </cell>
          <cell r="D2051" t="str">
            <v>BUGRÃO</v>
          </cell>
        </row>
        <row r="2052">
          <cell r="B2052" t="str">
            <v>ROLO VOLVO  SD 105 F</v>
          </cell>
          <cell r="C2052" t="str">
            <v>ROLO VOLVO  SD 105 F</v>
          </cell>
          <cell r="D2052" t="str">
            <v>DEP. AREIA GUAPORÉ</v>
          </cell>
        </row>
        <row r="2053">
          <cell r="B2053" t="str">
            <v>JXA-0348</v>
          </cell>
          <cell r="C2053" t="str">
            <v>PRANCHA</v>
          </cell>
          <cell r="D2053" t="str">
            <v>MEZZOMO</v>
          </cell>
        </row>
        <row r="2054">
          <cell r="B2054" t="str">
            <v>NBR-8487</v>
          </cell>
          <cell r="C2054" t="str">
            <v>CAÇAMBA</v>
          </cell>
          <cell r="D2054" t="str">
            <v>GILMAR</v>
          </cell>
        </row>
        <row r="2055">
          <cell r="B2055" t="str">
            <v>PC 320 D</v>
          </cell>
          <cell r="C2055" t="str">
            <v>PC 320 D</v>
          </cell>
          <cell r="D2055" t="str">
            <v>MEZZOMO</v>
          </cell>
        </row>
        <row r="2056">
          <cell r="B2056" t="str">
            <v>CPS 150</v>
          </cell>
          <cell r="C2056" t="str">
            <v>SAVASSI</v>
          </cell>
          <cell r="D2056" t="str">
            <v>SAVASSI</v>
          </cell>
        </row>
        <row r="2057">
          <cell r="B2057" t="str">
            <v>BUS-9276</v>
          </cell>
          <cell r="C2057" t="str">
            <v>CAÇAMBA</v>
          </cell>
          <cell r="D2057" t="str">
            <v>EDISON</v>
          </cell>
        </row>
        <row r="2058">
          <cell r="B2058" t="str">
            <v>CWX-0229</v>
          </cell>
          <cell r="C2058" t="str">
            <v>MELOSA</v>
          </cell>
          <cell r="D2058" t="str">
            <v>ELLO</v>
          </cell>
        </row>
        <row r="2059">
          <cell r="B2059" t="str">
            <v>AAL-4295</v>
          </cell>
          <cell r="C2059" t="str">
            <v>CAÇAMBA</v>
          </cell>
          <cell r="D2059" t="str">
            <v>AREAL RIO MACHADO</v>
          </cell>
        </row>
        <row r="2060">
          <cell r="B2060" t="str">
            <v>NBE-5691</v>
          </cell>
          <cell r="C2060" t="str">
            <v>CAÇAMBÃO</v>
          </cell>
          <cell r="D2060" t="str">
            <v>JOSIMAR (AREAL)</v>
          </cell>
        </row>
        <row r="2061">
          <cell r="B2061" t="str">
            <v>JXP-8450</v>
          </cell>
          <cell r="C2061" t="str">
            <v>ASTRA</v>
          </cell>
          <cell r="D2061" t="str">
            <v>SEBASTIÃO (LABOROTORISTA)</v>
          </cell>
        </row>
        <row r="2062">
          <cell r="B2062" t="str">
            <v>AJZ-9697</v>
          </cell>
          <cell r="C2062" t="str">
            <v>HILUX</v>
          </cell>
          <cell r="D2062" t="str">
            <v>ELLO</v>
          </cell>
        </row>
        <row r="2063">
          <cell r="B2063" t="str">
            <v>NBF-5168</v>
          </cell>
          <cell r="C2063" t="str">
            <v>CAMINHÃO DORGE</v>
          </cell>
          <cell r="D2063" t="str">
            <v>BUGRÃO</v>
          </cell>
        </row>
        <row r="2064">
          <cell r="B2064" t="str">
            <v>SYI-6974</v>
          </cell>
          <cell r="C2064" t="str">
            <v>CAÇAMBA</v>
          </cell>
          <cell r="D2064" t="str">
            <v>AREAL RIO MACHADO</v>
          </cell>
        </row>
        <row r="2065">
          <cell r="B2065" t="str">
            <v>GUW-3222</v>
          </cell>
          <cell r="C2065" t="str">
            <v>PRANCHA</v>
          </cell>
          <cell r="D2065" t="str">
            <v>J. HILBIG TRANSPORTE</v>
          </cell>
        </row>
        <row r="2066">
          <cell r="B2066" t="str">
            <v>NBX-4769</v>
          </cell>
          <cell r="C2066" t="str">
            <v>CAMINHÃO PIPA</v>
          </cell>
          <cell r="D2066" t="str">
            <v>AGEILSON</v>
          </cell>
        </row>
        <row r="2067">
          <cell r="B2067" t="str">
            <v>JYI-6974</v>
          </cell>
          <cell r="C2067" t="str">
            <v>CAÇAMBA</v>
          </cell>
          <cell r="D2067" t="str">
            <v>JOSIMAR</v>
          </cell>
        </row>
        <row r="2068">
          <cell r="B2068" t="str">
            <v>NBJ-9144</v>
          </cell>
          <cell r="C2068" t="str">
            <v>ONIBUS</v>
          </cell>
          <cell r="D2068" t="str">
            <v>SIDTUR</v>
          </cell>
        </row>
        <row r="2069">
          <cell r="B2069" t="str">
            <v>NCT-2808</v>
          </cell>
          <cell r="C2069" t="str">
            <v>CAÇAMBÃO</v>
          </cell>
          <cell r="D2069" t="str">
            <v>PEDREIRA REALEZA</v>
          </cell>
        </row>
        <row r="2070">
          <cell r="B2070" t="str">
            <v>NBD-6850</v>
          </cell>
          <cell r="C2070" t="str">
            <v>CAÇAMBÃO</v>
          </cell>
          <cell r="D2070" t="str">
            <v>PEDREIRA REALEZA</v>
          </cell>
        </row>
        <row r="2071">
          <cell r="B2071" t="str">
            <v>NEE-5333</v>
          </cell>
          <cell r="C2071" t="str">
            <v>CAÇAMBÃO</v>
          </cell>
          <cell r="D2071" t="str">
            <v>PEDREIRA REALEZA</v>
          </cell>
        </row>
        <row r="2072">
          <cell r="B2072" t="str">
            <v>NCS-5800</v>
          </cell>
          <cell r="C2072" t="str">
            <v>CAMINHÃO PIPA</v>
          </cell>
          <cell r="D2072" t="str">
            <v>MARCIO FABIANO</v>
          </cell>
        </row>
        <row r="2073">
          <cell r="B2073" t="str">
            <v>NDX-5555</v>
          </cell>
          <cell r="C2073" t="str">
            <v>FIAT STRADA</v>
          </cell>
          <cell r="D2073" t="str">
            <v>ALCIDES</v>
          </cell>
        </row>
        <row r="2074">
          <cell r="B2074" t="str">
            <v>SAPINHO</v>
          </cell>
          <cell r="C2074" t="str">
            <v>COMPAQUITADOR</v>
          </cell>
          <cell r="D2074" t="str">
            <v>DELTA</v>
          </cell>
        </row>
        <row r="2075">
          <cell r="B2075" t="str">
            <v>NDK-8880</v>
          </cell>
          <cell r="C2075" t="str">
            <v>DOBLO</v>
          </cell>
          <cell r="D2075" t="str">
            <v>JOSE EDUARDO</v>
          </cell>
        </row>
        <row r="2076">
          <cell r="B2076" t="str">
            <v>NDW-7814</v>
          </cell>
          <cell r="C2076" t="str">
            <v>FIAT STRADA</v>
          </cell>
          <cell r="D2076" t="str">
            <v>JOAQUIM</v>
          </cell>
        </row>
        <row r="2077">
          <cell r="B2077" t="str">
            <v>NEA-2072</v>
          </cell>
          <cell r="C2077" t="str">
            <v>FIAT PALIO</v>
          </cell>
          <cell r="D2077" t="str">
            <v>DR NILSON - DNIT</v>
          </cell>
        </row>
        <row r="2078">
          <cell r="B2078" t="str">
            <v>NDZ-5794</v>
          </cell>
          <cell r="C2078" t="str">
            <v>PALIO</v>
          </cell>
          <cell r="D2078" t="str">
            <v>DR PLINIO - DNIT</v>
          </cell>
        </row>
        <row r="2079">
          <cell r="B2079" t="str">
            <v>AAZ-4295</v>
          </cell>
          <cell r="C2079" t="str">
            <v>CAÇAMBAO</v>
          </cell>
          <cell r="D2079" t="str">
            <v>DEP. AREIA GUAPORÉ</v>
          </cell>
        </row>
        <row r="2080">
          <cell r="B2080" t="str">
            <v>NDL-4736</v>
          </cell>
          <cell r="C2080" t="str">
            <v>L 200</v>
          </cell>
          <cell r="D2080" t="str">
            <v>DR PLINIO - DNIT</v>
          </cell>
        </row>
        <row r="2081">
          <cell r="B2081" t="str">
            <v>HQG-1086</v>
          </cell>
          <cell r="C2081" t="str">
            <v>PRANCHA</v>
          </cell>
          <cell r="D2081" t="str">
            <v>J. HILBIG TRANSPORTE</v>
          </cell>
        </row>
        <row r="2082">
          <cell r="B2082" t="str">
            <v>AJJ-6586</v>
          </cell>
          <cell r="C2082" t="str">
            <v>VAN</v>
          </cell>
          <cell r="D2082" t="str">
            <v>MAURO TURISMO</v>
          </cell>
        </row>
        <row r="2083">
          <cell r="B2083" t="str">
            <v>IAT-8325</v>
          </cell>
          <cell r="C2083" t="str">
            <v>CAÇAMBA</v>
          </cell>
          <cell r="D2083" t="str">
            <v>MANOEL</v>
          </cell>
        </row>
        <row r="2084">
          <cell r="B2084" t="str">
            <v>HQR-1179</v>
          </cell>
          <cell r="C2084" t="str">
            <v>CAÇAMBA</v>
          </cell>
          <cell r="D2084" t="str">
            <v>MANOEL</v>
          </cell>
        </row>
        <row r="2085">
          <cell r="B2085" t="str">
            <v>NDY-1744</v>
          </cell>
          <cell r="C2085" t="str">
            <v>FIAT STRADA</v>
          </cell>
          <cell r="D2085" t="str">
            <v>BUGRAO</v>
          </cell>
        </row>
        <row r="2086">
          <cell r="B2086" t="str">
            <v>NBL-2027</v>
          </cell>
          <cell r="C2086" t="str">
            <v>S 1O</v>
          </cell>
          <cell r="D2086" t="str">
            <v>DR NILSON - DNIT</v>
          </cell>
        </row>
        <row r="2087">
          <cell r="B2087" t="str">
            <v>JXY-0109</v>
          </cell>
          <cell r="C2087" t="str">
            <v>PRANCHA</v>
          </cell>
          <cell r="D2087" t="str">
            <v>PORTO VELHO</v>
          </cell>
        </row>
        <row r="2088">
          <cell r="B2088" t="str">
            <v>NBD-7023</v>
          </cell>
          <cell r="C2088" t="str">
            <v>CAÇAMBA</v>
          </cell>
          <cell r="D2088" t="str">
            <v>JOÃO CELSO</v>
          </cell>
        </row>
        <row r="2089">
          <cell r="B2089" t="str">
            <v>NBH-4547</v>
          </cell>
          <cell r="C2089" t="str">
            <v>CAÇAMBA</v>
          </cell>
          <cell r="D2089">
            <v>0</v>
          </cell>
        </row>
        <row r="2090">
          <cell r="B2090" t="str">
            <v>KCH-0396</v>
          </cell>
          <cell r="C2090" t="str">
            <v>ESPAGIDOR</v>
          </cell>
          <cell r="D2090" t="str">
            <v>ELLO</v>
          </cell>
        </row>
        <row r="2091">
          <cell r="B2091" t="str">
            <v>LZS-4572</v>
          </cell>
          <cell r="C2091" t="str">
            <v>PRANCHA</v>
          </cell>
          <cell r="D2091" t="str">
            <v>PRANCHA ARLINGTON</v>
          </cell>
        </row>
        <row r="2092">
          <cell r="B2092" t="str">
            <v>NEB-0300</v>
          </cell>
          <cell r="C2092" t="str">
            <v>PALIO</v>
          </cell>
          <cell r="D2092" t="str">
            <v>SEBASTIÃO LABORATORIO</v>
          </cell>
        </row>
        <row r="2093">
          <cell r="B2093" t="str">
            <v>TRATOR GRADE</v>
          </cell>
          <cell r="C2093" t="str">
            <v>NEW HOLAND</v>
          </cell>
          <cell r="D2093" t="str">
            <v>ELLO</v>
          </cell>
        </row>
        <row r="2094">
          <cell r="B2094" t="str">
            <v>COMPRESSOR MELOSA</v>
          </cell>
          <cell r="C2094">
            <v>0</v>
          </cell>
          <cell r="D2094" t="str">
            <v>ELLO</v>
          </cell>
        </row>
        <row r="2095">
          <cell r="B2095" t="str">
            <v>ROLO VAP 70 PREGO</v>
          </cell>
          <cell r="C2095">
            <v>0</v>
          </cell>
          <cell r="D2095" t="str">
            <v>ELLO</v>
          </cell>
        </row>
        <row r="2096">
          <cell r="B2096" t="str">
            <v>PATROL 140 G MARTA</v>
          </cell>
          <cell r="C2096">
            <v>0</v>
          </cell>
          <cell r="D2096" t="str">
            <v>ELLO</v>
          </cell>
        </row>
        <row r="2097">
          <cell r="B2097" t="str">
            <v>PATROL 12G SIRÍ</v>
          </cell>
          <cell r="C2097">
            <v>0</v>
          </cell>
          <cell r="D2097" t="str">
            <v>ELLO</v>
          </cell>
        </row>
        <row r="2098">
          <cell r="B2098" t="str">
            <v>PATROL 140G CELIA</v>
          </cell>
          <cell r="C2098">
            <v>0</v>
          </cell>
          <cell r="D2098" t="str">
            <v>ELLO</v>
          </cell>
        </row>
        <row r="2099">
          <cell r="B2099" t="str">
            <v>ROLO CA 25 SENNA</v>
          </cell>
          <cell r="C2099">
            <v>0</v>
          </cell>
          <cell r="D2099" t="str">
            <v>ELLO</v>
          </cell>
        </row>
        <row r="2100">
          <cell r="B2100" t="str">
            <v>PATROL 120 H</v>
          </cell>
          <cell r="C2100">
            <v>0</v>
          </cell>
          <cell r="D2100" t="str">
            <v>ANDRADE VICENTE</v>
          </cell>
        </row>
        <row r="2101">
          <cell r="B2101" t="str">
            <v>PATROL 120 B</v>
          </cell>
          <cell r="C2101">
            <v>0</v>
          </cell>
          <cell r="D2101" t="str">
            <v>ANDRADE VICENTE</v>
          </cell>
        </row>
        <row r="2102">
          <cell r="B2102" t="str">
            <v>ESTOQUE MELOSA</v>
          </cell>
          <cell r="C2102">
            <v>0</v>
          </cell>
          <cell r="D2102" t="str">
            <v>ELLO</v>
          </cell>
        </row>
        <row r="2103">
          <cell r="B2103" t="str">
            <v>CAÇAMBAS LIBERADAS</v>
          </cell>
          <cell r="C2103">
            <v>0</v>
          </cell>
          <cell r="D2103" t="str">
            <v>AUTONOMOS</v>
          </cell>
        </row>
        <row r="2104">
          <cell r="B2104">
            <v>0</v>
          </cell>
          <cell r="C2104">
            <v>0</v>
          </cell>
          <cell r="D2104">
            <v>0</v>
          </cell>
        </row>
        <row r="2105">
          <cell r="B2105">
            <v>0</v>
          </cell>
          <cell r="C2105">
            <v>0</v>
          </cell>
          <cell r="D2105">
            <v>0</v>
          </cell>
        </row>
        <row r="2106">
          <cell r="B2106">
            <v>0</v>
          </cell>
          <cell r="C2106">
            <v>0</v>
          </cell>
          <cell r="D2106">
            <v>0</v>
          </cell>
        </row>
        <row r="2107">
          <cell r="B2107">
            <v>0</v>
          </cell>
          <cell r="C2107">
            <v>0</v>
          </cell>
          <cell r="D2107">
            <v>0</v>
          </cell>
        </row>
        <row r="2110">
          <cell r="B2110" t="str">
            <v>GOL TREND</v>
          </cell>
          <cell r="C2110" t="str">
            <v>RUBENS MARTINS</v>
          </cell>
          <cell r="D2110">
            <v>300</v>
          </cell>
        </row>
        <row r="2111">
          <cell r="B2111" t="str">
            <v>GOL TREND</v>
          </cell>
          <cell r="C2111" t="str">
            <v>ARLINGTON QUEIROZ</v>
          </cell>
          <cell r="D2111">
            <v>301</v>
          </cell>
        </row>
        <row r="2112">
          <cell r="B2112" t="str">
            <v>FIAT STRADA</v>
          </cell>
          <cell r="C2112" t="str">
            <v>JOAQUIM C. PAULA</v>
          </cell>
          <cell r="D2112">
            <v>302</v>
          </cell>
        </row>
        <row r="2113">
          <cell r="B2113" t="str">
            <v>APOIO</v>
          </cell>
          <cell r="C2113" t="str">
            <v>PAULO ROBERTO</v>
          </cell>
          <cell r="D2113">
            <v>303</v>
          </cell>
        </row>
        <row r="2114">
          <cell r="B2114" t="str">
            <v>CAÇAMBA</v>
          </cell>
          <cell r="C2114" t="str">
            <v>DANIEL</v>
          </cell>
          <cell r="D2114">
            <v>304</v>
          </cell>
        </row>
        <row r="2115">
          <cell r="B2115" t="str">
            <v>CAÇAMBÃO</v>
          </cell>
          <cell r="C2115" t="str">
            <v>REGINALDO ZANELA</v>
          </cell>
          <cell r="D2115">
            <v>305</v>
          </cell>
        </row>
        <row r="2116">
          <cell r="B2116" t="str">
            <v>FIAT ESTRADA</v>
          </cell>
          <cell r="C2116" t="str">
            <v>ADAUTO RODRIGUES</v>
          </cell>
          <cell r="D2116">
            <v>306</v>
          </cell>
        </row>
        <row r="2117">
          <cell r="B2117" t="str">
            <v>CORSA</v>
          </cell>
          <cell r="C2117" t="str">
            <v>DR PLINIO - DNIT</v>
          </cell>
          <cell r="D2117">
            <v>307</v>
          </cell>
        </row>
        <row r="2118">
          <cell r="B2118" t="str">
            <v>FIAT PALIO</v>
          </cell>
          <cell r="C2118" t="str">
            <v>DR NILSON - DNIT</v>
          </cell>
          <cell r="D2118">
            <v>308</v>
          </cell>
        </row>
        <row r="2119">
          <cell r="B2119" t="str">
            <v>FIAT PALIO</v>
          </cell>
          <cell r="C2119" t="str">
            <v>DR PLINIO - DNIT</v>
          </cell>
          <cell r="D2119">
            <v>309</v>
          </cell>
        </row>
        <row r="2120">
          <cell r="B2120" t="str">
            <v>MICRO ONIBUS</v>
          </cell>
          <cell r="C2120" t="str">
            <v>HELIO OLIVEIRA</v>
          </cell>
          <cell r="D2120">
            <v>310</v>
          </cell>
        </row>
        <row r="2121">
          <cell r="B2121" t="str">
            <v>FIAT PALIO</v>
          </cell>
          <cell r="C2121" t="str">
            <v>DR PLINIO - DNIT</v>
          </cell>
          <cell r="D2121">
            <v>311</v>
          </cell>
        </row>
        <row r="2122">
          <cell r="B2122" t="str">
            <v>FIAT PALIO</v>
          </cell>
          <cell r="C2122" t="str">
            <v>DR PLINIO - DNIT</v>
          </cell>
          <cell r="D2122">
            <v>312</v>
          </cell>
        </row>
        <row r="2123">
          <cell r="B2123" t="str">
            <v>L200</v>
          </cell>
          <cell r="C2123" t="str">
            <v>DR PLINIO - DNIT</v>
          </cell>
          <cell r="D2123">
            <v>313</v>
          </cell>
        </row>
        <row r="2124">
          <cell r="B2124" t="str">
            <v>S 10</v>
          </cell>
          <cell r="C2124" t="str">
            <v>DR ADEMILTON</v>
          </cell>
          <cell r="D2124">
            <v>314</v>
          </cell>
        </row>
        <row r="2125">
          <cell r="B2125" t="str">
            <v>CAÇAMBA</v>
          </cell>
          <cell r="C2125" t="str">
            <v>JAPAO</v>
          </cell>
          <cell r="D2125">
            <v>315</v>
          </cell>
        </row>
        <row r="2126">
          <cell r="B2126" t="str">
            <v>LR 95</v>
          </cell>
          <cell r="C2126" t="str">
            <v>DELTA</v>
          </cell>
          <cell r="D2126">
            <v>316</v>
          </cell>
        </row>
        <row r="2127">
          <cell r="B2127" t="str">
            <v>LIMP. EQUIPAMENTO</v>
          </cell>
          <cell r="C2127" t="str">
            <v>DELTA</v>
          </cell>
          <cell r="D2127">
            <v>317</v>
          </cell>
        </row>
        <row r="2128">
          <cell r="B2128" t="str">
            <v>GRUPO GERADOR UZINA</v>
          </cell>
          <cell r="C2128" t="str">
            <v>CEARA</v>
          </cell>
          <cell r="D2128">
            <v>318</v>
          </cell>
        </row>
        <row r="2129">
          <cell r="B2129" t="str">
            <v>CAMINHAO UZINA</v>
          </cell>
          <cell r="C2129" t="str">
            <v>DELTA</v>
          </cell>
          <cell r="D2129">
            <v>319</v>
          </cell>
        </row>
        <row r="2130">
          <cell r="B2130" t="str">
            <v>FIAT PALIO</v>
          </cell>
          <cell r="C2130" t="str">
            <v>DR PLINIO - DNIT</v>
          </cell>
          <cell r="D2130">
            <v>320</v>
          </cell>
        </row>
        <row r="2131">
          <cell r="B2131" t="str">
            <v>FIAT PALIO</v>
          </cell>
          <cell r="C2131" t="str">
            <v>DR LUIZ ANDRE</v>
          </cell>
          <cell r="D2131">
            <v>321</v>
          </cell>
        </row>
        <row r="2132">
          <cell r="B2132" t="str">
            <v>DELTA</v>
          </cell>
          <cell r="C2132" t="str">
            <v>PAULO</v>
          </cell>
          <cell r="D2132">
            <v>322</v>
          </cell>
        </row>
        <row r="2133">
          <cell r="B2133" t="str">
            <v>L 200</v>
          </cell>
          <cell r="C2133" t="str">
            <v>DR PLINIO - DNIT</v>
          </cell>
          <cell r="D2133">
            <v>323</v>
          </cell>
        </row>
        <row r="2134">
          <cell r="B2134" t="str">
            <v>ONIBUS URBANO</v>
          </cell>
          <cell r="C2134" t="str">
            <v>SIDTUR</v>
          </cell>
          <cell r="D2134">
            <v>324</v>
          </cell>
        </row>
        <row r="2135">
          <cell r="B2135" t="str">
            <v>APOIO</v>
          </cell>
          <cell r="C2135" t="str">
            <v>PESSIM</v>
          </cell>
          <cell r="D2135">
            <v>325</v>
          </cell>
        </row>
        <row r="2136">
          <cell r="B2136" t="str">
            <v>HILUX BRANCA</v>
          </cell>
          <cell r="C2136" t="str">
            <v>DR PLINIO - DNIT</v>
          </cell>
          <cell r="D2136">
            <v>326</v>
          </cell>
        </row>
        <row r="2137">
          <cell r="B2137" t="str">
            <v>FIAT UNO</v>
          </cell>
          <cell r="C2137" t="str">
            <v>REGINALDO</v>
          </cell>
          <cell r="D2137">
            <v>327</v>
          </cell>
        </row>
        <row r="2138">
          <cell r="B2138" t="str">
            <v>CP 22 ROLO PNEU</v>
          </cell>
          <cell r="C2138" t="str">
            <v>ELLO</v>
          </cell>
          <cell r="D2138">
            <v>328</v>
          </cell>
        </row>
        <row r="2139">
          <cell r="B2139" t="str">
            <v>ESPAGIDOR</v>
          </cell>
          <cell r="C2139" t="str">
            <v>DELTA</v>
          </cell>
          <cell r="D2139">
            <v>329</v>
          </cell>
        </row>
        <row r="2140">
          <cell r="B2140" t="str">
            <v>CARREGADEIRA</v>
          </cell>
          <cell r="C2140" t="str">
            <v>MEZZOMO</v>
          </cell>
          <cell r="D2140">
            <v>330</v>
          </cell>
        </row>
        <row r="2141">
          <cell r="B2141" t="str">
            <v>PATROL 140 G</v>
          </cell>
          <cell r="C2141" t="str">
            <v>ELLO</v>
          </cell>
          <cell r="D2141">
            <v>331</v>
          </cell>
        </row>
        <row r="2142">
          <cell r="B2142" t="str">
            <v>PC 320 C</v>
          </cell>
          <cell r="C2142" t="str">
            <v>MEZZOMO</v>
          </cell>
          <cell r="D2142">
            <v>332</v>
          </cell>
        </row>
        <row r="2143">
          <cell r="B2143" t="str">
            <v>CAÇAMBA</v>
          </cell>
          <cell r="C2143" t="str">
            <v>CHIQUINHO</v>
          </cell>
          <cell r="D2143">
            <v>333</v>
          </cell>
        </row>
        <row r="2144">
          <cell r="B2144" t="str">
            <v>ROLO VAP 70</v>
          </cell>
          <cell r="C2144" t="str">
            <v>ELLO</v>
          </cell>
          <cell r="D2144">
            <v>334</v>
          </cell>
        </row>
        <row r="2145">
          <cell r="B2145" t="str">
            <v>ROLO CA 25</v>
          </cell>
          <cell r="C2145" t="str">
            <v>ELLO</v>
          </cell>
          <cell r="D2145">
            <v>335</v>
          </cell>
        </row>
        <row r="2146">
          <cell r="B2146" t="str">
            <v>CAÇAMBA</v>
          </cell>
          <cell r="C2146" t="str">
            <v>EDUARDO</v>
          </cell>
          <cell r="D2146">
            <v>336</v>
          </cell>
        </row>
        <row r="2147">
          <cell r="B2147" t="str">
            <v>CAÇAMBÃO</v>
          </cell>
          <cell r="C2147" t="str">
            <v>WALTER</v>
          </cell>
          <cell r="D2147">
            <v>337</v>
          </cell>
        </row>
        <row r="2148">
          <cell r="B2148" t="str">
            <v>CAMINHÃO PIPA</v>
          </cell>
          <cell r="C2148" t="str">
            <v>GENIVALDO MOLONHAI</v>
          </cell>
          <cell r="D2148">
            <v>338</v>
          </cell>
        </row>
        <row r="2149">
          <cell r="B2149" t="str">
            <v>VAN</v>
          </cell>
          <cell r="C2149" t="str">
            <v>JOÃO ROBERTO</v>
          </cell>
          <cell r="D2149">
            <v>339</v>
          </cell>
        </row>
        <row r="2150">
          <cell r="B2150" t="str">
            <v>CAÇAMBA</v>
          </cell>
          <cell r="C2150" t="str">
            <v>BRIVALDO</v>
          </cell>
          <cell r="D2150">
            <v>340</v>
          </cell>
        </row>
        <row r="2151">
          <cell r="B2151" t="str">
            <v>RETRO  CASE 580 M</v>
          </cell>
          <cell r="C2151" t="str">
            <v>DEP. DE AREA RIO MACHADO</v>
          </cell>
          <cell r="D2151">
            <v>341</v>
          </cell>
        </row>
        <row r="2152">
          <cell r="B2152" t="str">
            <v xml:space="preserve">PATROL 12 G </v>
          </cell>
          <cell r="C2152" t="str">
            <v>ELLO</v>
          </cell>
          <cell r="D2152">
            <v>342</v>
          </cell>
        </row>
        <row r="2153">
          <cell r="B2153" t="str">
            <v>ONIBUS</v>
          </cell>
          <cell r="C2153" t="str">
            <v>BUGRÃO</v>
          </cell>
          <cell r="D2153">
            <v>343</v>
          </cell>
        </row>
        <row r="2154">
          <cell r="B2154" t="str">
            <v>ROLINHO</v>
          </cell>
          <cell r="C2154" t="str">
            <v>DELTA</v>
          </cell>
          <cell r="D2154">
            <v>344</v>
          </cell>
        </row>
        <row r="2155">
          <cell r="B2155" t="str">
            <v>CAÇAMBA</v>
          </cell>
          <cell r="C2155" t="str">
            <v>ZANELLA</v>
          </cell>
          <cell r="D2155">
            <v>345</v>
          </cell>
        </row>
        <row r="2156">
          <cell r="B2156" t="str">
            <v>CAÇAMBA</v>
          </cell>
          <cell r="C2156" t="str">
            <v>IRINEU</v>
          </cell>
          <cell r="D2156">
            <v>346</v>
          </cell>
        </row>
        <row r="2157">
          <cell r="B2157" t="str">
            <v>CAÇAMBA</v>
          </cell>
          <cell r="C2157" t="str">
            <v>ALCIDES</v>
          </cell>
          <cell r="D2157">
            <v>347</v>
          </cell>
        </row>
        <row r="2158">
          <cell r="B2158" t="str">
            <v>ROÇADEIRA</v>
          </cell>
          <cell r="C2158" t="str">
            <v>BUGRÃO</v>
          </cell>
          <cell r="D2158">
            <v>348</v>
          </cell>
        </row>
        <row r="2159">
          <cell r="B2159" t="str">
            <v>FIAT STRADA</v>
          </cell>
          <cell r="C2159" t="str">
            <v>ADAUTO R. DE LIMA</v>
          </cell>
          <cell r="D2159">
            <v>349</v>
          </cell>
        </row>
        <row r="2160">
          <cell r="B2160" t="str">
            <v>GOL TREND</v>
          </cell>
          <cell r="C2160" t="str">
            <v>LUIZ ANDRE</v>
          </cell>
          <cell r="D2160">
            <v>350</v>
          </cell>
        </row>
        <row r="2161">
          <cell r="B2161" t="str">
            <v>HILUX</v>
          </cell>
          <cell r="C2161" t="str">
            <v>ALCIDES</v>
          </cell>
          <cell r="D2161">
            <v>351</v>
          </cell>
        </row>
        <row r="2162">
          <cell r="B2162" t="str">
            <v>HILUX</v>
          </cell>
          <cell r="C2162" t="str">
            <v>ELLO</v>
          </cell>
          <cell r="D2162">
            <v>352</v>
          </cell>
        </row>
        <row r="2163">
          <cell r="B2163" t="str">
            <v>CAÇAMBA</v>
          </cell>
          <cell r="C2163" t="str">
            <v>BUGRÃO</v>
          </cell>
          <cell r="D2163">
            <v>353</v>
          </cell>
        </row>
        <row r="2164">
          <cell r="B2164" t="str">
            <v>RETRO 416 E</v>
          </cell>
          <cell r="C2164" t="str">
            <v>BUGRÃO</v>
          </cell>
          <cell r="D2164">
            <v>354</v>
          </cell>
        </row>
        <row r="2165">
          <cell r="B2165" t="str">
            <v>ROLO VOLVO  SD 105 F</v>
          </cell>
          <cell r="C2165" t="str">
            <v>DEP. AREIA GUAPORÉ</v>
          </cell>
          <cell r="D2165">
            <v>355</v>
          </cell>
        </row>
        <row r="2166">
          <cell r="B2166" t="str">
            <v>PRANCHA</v>
          </cell>
          <cell r="C2166" t="str">
            <v>MEZZOMO</v>
          </cell>
          <cell r="D2166">
            <v>356</v>
          </cell>
        </row>
        <row r="2167">
          <cell r="B2167" t="str">
            <v>CAÇAMBA</v>
          </cell>
          <cell r="C2167" t="str">
            <v>GILMAR</v>
          </cell>
          <cell r="D2167">
            <v>357</v>
          </cell>
        </row>
        <row r="2168">
          <cell r="B2168" t="str">
            <v>PC 320 D</v>
          </cell>
          <cell r="C2168" t="str">
            <v>MEZZOMO</v>
          </cell>
          <cell r="D2168">
            <v>358</v>
          </cell>
        </row>
        <row r="2169">
          <cell r="B2169" t="str">
            <v>SAVASSI</v>
          </cell>
          <cell r="C2169" t="str">
            <v>SAVASSI</v>
          </cell>
          <cell r="D2169">
            <v>359</v>
          </cell>
        </row>
        <row r="2170">
          <cell r="B2170" t="str">
            <v>CAÇAMBA</v>
          </cell>
          <cell r="C2170" t="str">
            <v>EDISON</v>
          </cell>
          <cell r="D2170">
            <v>360</v>
          </cell>
        </row>
        <row r="2171">
          <cell r="B2171" t="str">
            <v>MELOSA</v>
          </cell>
          <cell r="C2171" t="str">
            <v>ELLO</v>
          </cell>
          <cell r="D2171">
            <v>361</v>
          </cell>
        </row>
        <row r="2172">
          <cell r="B2172" t="str">
            <v>CAÇAMBA</v>
          </cell>
          <cell r="C2172" t="str">
            <v>AREAL RIO MACHADO</v>
          </cell>
          <cell r="D2172">
            <v>362</v>
          </cell>
        </row>
        <row r="2173">
          <cell r="B2173" t="str">
            <v>CAÇAMBÃO</v>
          </cell>
          <cell r="C2173" t="str">
            <v>JOSIMAR (AREAL)</v>
          </cell>
          <cell r="D2173">
            <v>363</v>
          </cell>
        </row>
        <row r="2174">
          <cell r="B2174" t="str">
            <v>ASTRA</v>
          </cell>
          <cell r="C2174" t="str">
            <v>SEBASTIÃO (LABOROTORISTA)</v>
          </cell>
          <cell r="D2174">
            <v>364</v>
          </cell>
        </row>
        <row r="2175">
          <cell r="B2175" t="str">
            <v>HILUX</v>
          </cell>
          <cell r="C2175" t="str">
            <v>ELLO</v>
          </cell>
          <cell r="D2175">
            <v>365</v>
          </cell>
        </row>
        <row r="2176">
          <cell r="B2176" t="str">
            <v>CAMINHÃO DORGE</v>
          </cell>
          <cell r="C2176" t="str">
            <v>BUGRÃO</v>
          </cell>
          <cell r="D2176">
            <v>366</v>
          </cell>
        </row>
        <row r="2177">
          <cell r="B2177" t="str">
            <v>CAÇAMBA</v>
          </cell>
          <cell r="C2177" t="str">
            <v>AREAL RIO MACHADO</v>
          </cell>
          <cell r="D2177">
            <v>367</v>
          </cell>
        </row>
        <row r="2178">
          <cell r="B2178" t="str">
            <v>PRANCHA</v>
          </cell>
          <cell r="C2178" t="str">
            <v>J. HILBIG TRANSPORTE</v>
          </cell>
          <cell r="D2178">
            <v>368</v>
          </cell>
        </row>
        <row r="2179">
          <cell r="B2179" t="str">
            <v>CAMINHÃO PIPA</v>
          </cell>
          <cell r="C2179" t="str">
            <v>AGEILSON</v>
          </cell>
          <cell r="D2179">
            <v>369</v>
          </cell>
        </row>
        <row r="2180">
          <cell r="B2180" t="str">
            <v>CAÇAMBA</v>
          </cell>
          <cell r="C2180" t="str">
            <v>JOSIMAR</v>
          </cell>
          <cell r="D2180">
            <v>370</v>
          </cell>
        </row>
        <row r="2181">
          <cell r="B2181" t="str">
            <v>ONIBUS</v>
          </cell>
          <cell r="C2181" t="str">
            <v>SIDTUR</v>
          </cell>
          <cell r="D2181">
            <v>371</v>
          </cell>
        </row>
        <row r="2182">
          <cell r="B2182" t="str">
            <v>CAÇAMBÃO</v>
          </cell>
          <cell r="C2182" t="str">
            <v>PEDREIRA REALEZA</v>
          </cell>
          <cell r="D2182">
            <v>372</v>
          </cell>
        </row>
        <row r="2183">
          <cell r="B2183" t="str">
            <v>CAÇAMBÃO</v>
          </cell>
          <cell r="C2183" t="str">
            <v>PEDREIRA REALEZA</v>
          </cell>
          <cell r="D2183">
            <v>373</v>
          </cell>
        </row>
        <row r="2184">
          <cell r="B2184" t="str">
            <v>CAÇAMBÃO</v>
          </cell>
          <cell r="C2184" t="str">
            <v>PEDREIRA REALEZA</v>
          </cell>
          <cell r="D2184">
            <v>374</v>
          </cell>
        </row>
        <row r="2185">
          <cell r="B2185" t="str">
            <v>CAMINHÃO PIPA</v>
          </cell>
          <cell r="C2185" t="str">
            <v>MARCIO FABIANO</v>
          </cell>
          <cell r="D2185">
            <v>375</v>
          </cell>
        </row>
        <row r="2186">
          <cell r="B2186" t="str">
            <v>FIAT STRADA</v>
          </cell>
          <cell r="C2186" t="str">
            <v>ALCIDES</v>
          </cell>
          <cell r="D2186">
            <v>376</v>
          </cell>
        </row>
        <row r="2187">
          <cell r="B2187" t="str">
            <v>COMPAQUITADOR</v>
          </cell>
          <cell r="C2187" t="str">
            <v>DELTA</v>
          </cell>
          <cell r="D2187">
            <v>377</v>
          </cell>
        </row>
        <row r="2188">
          <cell r="B2188" t="str">
            <v>DOBLO</v>
          </cell>
          <cell r="C2188" t="str">
            <v>JOSE EDUARDO</v>
          </cell>
          <cell r="D2188">
            <v>378</v>
          </cell>
        </row>
        <row r="2189">
          <cell r="B2189" t="str">
            <v>FIAT STRADA</v>
          </cell>
          <cell r="C2189" t="str">
            <v>JOAQUIM</v>
          </cell>
          <cell r="D2189">
            <v>379</v>
          </cell>
        </row>
        <row r="2190">
          <cell r="B2190" t="e">
            <v>#REF!</v>
          </cell>
          <cell r="C2190" t="e">
            <v>#REF!</v>
          </cell>
          <cell r="D2190" t="e">
            <v>#REF!</v>
          </cell>
        </row>
        <row r="2191">
          <cell r="B2191" t="str">
            <v>FIAT PALIO</v>
          </cell>
          <cell r="C2191" t="str">
            <v>DR NILSON - DNIT</v>
          </cell>
          <cell r="D2191">
            <v>380</v>
          </cell>
        </row>
        <row r="2192">
          <cell r="B2192" t="str">
            <v>PALIO</v>
          </cell>
          <cell r="C2192" t="str">
            <v>DR PLINIO - DNIT</v>
          </cell>
          <cell r="D2192">
            <v>381</v>
          </cell>
        </row>
        <row r="2193">
          <cell r="B2193" t="str">
            <v>CAÇAMBAO</v>
          </cell>
          <cell r="C2193" t="str">
            <v>DEP. AREIA GUAPORÉ</v>
          </cell>
          <cell r="D2193">
            <v>382</v>
          </cell>
        </row>
        <row r="2194">
          <cell r="B2194" t="str">
            <v>L 200</v>
          </cell>
          <cell r="C2194" t="str">
            <v>DR PLINIO - DNIT</v>
          </cell>
          <cell r="D2194">
            <v>383</v>
          </cell>
        </row>
        <row r="2195">
          <cell r="B2195" t="str">
            <v>PRANCHA</v>
          </cell>
          <cell r="C2195" t="str">
            <v>J. HILBIG TRANSPORTE</v>
          </cell>
          <cell r="D2195">
            <v>384</v>
          </cell>
        </row>
        <row r="2196">
          <cell r="B2196" t="str">
            <v>VAN</v>
          </cell>
          <cell r="C2196" t="str">
            <v>MAURO TURISMO</v>
          </cell>
          <cell r="D2196">
            <v>385</v>
          </cell>
        </row>
        <row r="2197">
          <cell r="B2197" t="str">
            <v>CAÇAMBA</v>
          </cell>
          <cell r="C2197" t="str">
            <v>MANOEL</v>
          </cell>
          <cell r="D2197">
            <v>386</v>
          </cell>
        </row>
        <row r="2198">
          <cell r="B2198" t="str">
            <v>CAÇAMBA</v>
          </cell>
          <cell r="C2198" t="str">
            <v>MANOEL</v>
          </cell>
          <cell r="D2198">
            <v>387</v>
          </cell>
        </row>
        <row r="2199">
          <cell r="B2199" t="str">
            <v>FIAT STRADA</v>
          </cell>
          <cell r="C2199" t="str">
            <v>BUGRAO</v>
          </cell>
          <cell r="D2199">
            <v>388</v>
          </cell>
        </row>
        <row r="2200">
          <cell r="B2200" t="str">
            <v>S 1O</v>
          </cell>
          <cell r="C2200" t="str">
            <v>DR NILSON - DNIT</v>
          </cell>
          <cell r="D2200">
            <v>389</v>
          </cell>
        </row>
        <row r="2201">
          <cell r="B2201" t="str">
            <v>PRANCHA</v>
          </cell>
          <cell r="C2201" t="str">
            <v>PORTO VELHO</v>
          </cell>
          <cell r="D2201">
            <v>390</v>
          </cell>
        </row>
        <row r="2202">
          <cell r="B2202" t="str">
            <v>CAÇAMBA</v>
          </cell>
          <cell r="C2202" t="str">
            <v>JOÃO CELSO</v>
          </cell>
          <cell r="D2202">
            <v>391</v>
          </cell>
        </row>
        <row r="2203">
          <cell r="B2203" t="str">
            <v>CAÇAMBA</v>
          </cell>
          <cell r="C2203">
            <v>0</v>
          </cell>
          <cell r="D2203">
            <v>392</v>
          </cell>
        </row>
        <row r="2204">
          <cell r="B2204" t="str">
            <v>ESPAGIDOR</v>
          </cell>
          <cell r="C2204" t="str">
            <v>ELLO</v>
          </cell>
          <cell r="D2204">
            <v>393</v>
          </cell>
        </row>
        <row r="2205">
          <cell r="B2205" t="str">
            <v>PRANCHA</v>
          </cell>
          <cell r="C2205" t="str">
            <v>PRANCHA ARLINGTON</v>
          </cell>
          <cell r="D2205">
            <v>394</v>
          </cell>
        </row>
        <row r="2206">
          <cell r="B2206" t="str">
            <v>PALIO</v>
          </cell>
          <cell r="C2206" t="str">
            <v>SEBASTIÃO LABORATORIO</v>
          </cell>
          <cell r="D2206">
            <v>395</v>
          </cell>
        </row>
        <row r="2207">
          <cell r="B2207" t="str">
            <v>NEW HOLAND</v>
          </cell>
          <cell r="C2207" t="str">
            <v>ELLO</v>
          </cell>
          <cell r="D2207">
            <v>396</v>
          </cell>
        </row>
        <row r="2208">
          <cell r="B2208">
            <v>0</v>
          </cell>
          <cell r="C2208" t="str">
            <v>ELLO</v>
          </cell>
          <cell r="D2208">
            <v>397</v>
          </cell>
        </row>
        <row r="2209">
          <cell r="B2209">
            <v>0</v>
          </cell>
          <cell r="C2209" t="str">
            <v>ELLO</v>
          </cell>
          <cell r="D2209">
            <v>398</v>
          </cell>
        </row>
        <row r="2210">
          <cell r="B2210">
            <v>0</v>
          </cell>
          <cell r="C2210" t="str">
            <v>ELLO</v>
          </cell>
          <cell r="D2210">
            <v>399</v>
          </cell>
        </row>
        <row r="2211">
          <cell r="B2211">
            <v>0</v>
          </cell>
          <cell r="C2211" t="str">
            <v>ELLO</v>
          </cell>
          <cell r="D2211">
            <v>400</v>
          </cell>
        </row>
        <row r="2212">
          <cell r="B2212">
            <v>0</v>
          </cell>
          <cell r="C2212" t="str">
            <v>ELLO</v>
          </cell>
          <cell r="D2212">
            <v>401</v>
          </cell>
        </row>
        <row r="2213">
          <cell r="B2213">
            <v>0</v>
          </cell>
          <cell r="C2213" t="str">
            <v>ELLO</v>
          </cell>
          <cell r="D2213">
            <v>402</v>
          </cell>
        </row>
        <row r="2214">
          <cell r="B2214">
            <v>0</v>
          </cell>
          <cell r="C2214" t="str">
            <v>ANDRADE VICENTE</v>
          </cell>
          <cell r="D2214">
            <v>403</v>
          </cell>
        </row>
        <row r="2215">
          <cell r="B2215">
            <v>0</v>
          </cell>
          <cell r="C2215" t="str">
            <v>ANDRADE VICENTE</v>
          </cell>
          <cell r="D2215">
            <v>404</v>
          </cell>
        </row>
        <row r="2216">
          <cell r="B2216">
            <v>0</v>
          </cell>
          <cell r="C2216" t="str">
            <v>ELLO</v>
          </cell>
          <cell r="D2216">
            <v>405</v>
          </cell>
        </row>
        <row r="2217">
          <cell r="B2217">
            <v>0</v>
          </cell>
          <cell r="C2217" t="str">
            <v>AUTONOMOS</v>
          </cell>
          <cell r="D2217">
            <v>406</v>
          </cell>
        </row>
        <row r="2218">
          <cell r="B2218">
            <v>0</v>
          </cell>
          <cell r="C2218">
            <v>0</v>
          </cell>
          <cell r="D2218">
            <v>0</v>
          </cell>
        </row>
        <row r="2219">
          <cell r="B2219">
            <v>0</v>
          </cell>
          <cell r="C2219">
            <v>0</v>
          </cell>
          <cell r="D2219">
            <v>0</v>
          </cell>
        </row>
        <row r="2220">
          <cell r="B2220">
            <v>0</v>
          </cell>
          <cell r="C2220">
            <v>0</v>
          </cell>
          <cell r="D2220">
            <v>0</v>
          </cell>
        </row>
        <row r="2221">
          <cell r="B2221">
            <v>0</v>
          </cell>
          <cell r="C2221">
            <v>0</v>
          </cell>
          <cell r="D2221">
            <v>0</v>
          </cell>
        </row>
        <row r="2222">
          <cell r="B2222">
            <v>0</v>
          </cell>
          <cell r="C2222">
            <v>0</v>
          </cell>
          <cell r="D2222">
            <v>0</v>
          </cell>
        </row>
        <row r="2223">
          <cell r="B2223">
            <v>0</v>
          </cell>
          <cell r="C2223">
            <v>0</v>
          </cell>
          <cell r="D2223">
            <v>0</v>
          </cell>
        </row>
        <row r="2224">
          <cell r="B2224">
            <v>0</v>
          </cell>
          <cell r="C2224">
            <v>0</v>
          </cell>
          <cell r="D2224">
            <v>0</v>
          </cell>
        </row>
        <row r="2225">
          <cell r="B2225">
            <v>0</v>
          </cell>
          <cell r="C2225">
            <v>0</v>
          </cell>
          <cell r="D2225">
            <v>0</v>
          </cell>
        </row>
        <row r="2226">
          <cell r="B2226">
            <v>0</v>
          </cell>
          <cell r="C2226">
            <v>0</v>
          </cell>
          <cell r="D2226">
            <v>0</v>
          </cell>
        </row>
        <row r="2227">
          <cell r="B2227">
            <v>0</v>
          </cell>
          <cell r="C2227">
            <v>0</v>
          </cell>
          <cell r="D2227">
            <v>0</v>
          </cell>
        </row>
        <row r="2228">
          <cell r="B2228">
            <v>0</v>
          </cell>
          <cell r="C2228">
            <v>0</v>
          </cell>
          <cell r="D2228">
            <v>0</v>
          </cell>
        </row>
        <row r="2229">
          <cell r="B2229">
            <v>0</v>
          </cell>
          <cell r="C2229">
            <v>0</v>
          </cell>
          <cell r="D2229">
            <v>0</v>
          </cell>
        </row>
        <row r="2230">
          <cell r="B2230">
            <v>0</v>
          </cell>
          <cell r="C2230">
            <v>0</v>
          </cell>
          <cell r="D2230">
            <v>0</v>
          </cell>
        </row>
        <row r="2231">
          <cell r="B2231">
            <v>0</v>
          </cell>
          <cell r="C2231">
            <v>0</v>
          </cell>
          <cell r="D2231">
            <v>0</v>
          </cell>
        </row>
        <row r="2232">
          <cell r="B2232">
            <v>0</v>
          </cell>
          <cell r="C2232">
            <v>0</v>
          </cell>
          <cell r="D2232">
            <v>0</v>
          </cell>
        </row>
        <row r="2233">
          <cell r="B2233">
            <v>0</v>
          </cell>
          <cell r="C2233">
            <v>0</v>
          </cell>
          <cell r="D2233">
            <v>0</v>
          </cell>
        </row>
        <row r="2234">
          <cell r="B2234">
            <v>0</v>
          </cell>
          <cell r="C2234">
            <v>0</v>
          </cell>
          <cell r="D2234">
            <v>0</v>
          </cell>
        </row>
        <row r="2235">
          <cell r="B2235">
            <v>0</v>
          </cell>
          <cell r="C2235">
            <v>0</v>
          </cell>
          <cell r="D2235">
            <v>0</v>
          </cell>
        </row>
        <row r="2236">
          <cell r="B2236">
            <v>0</v>
          </cell>
          <cell r="C2236">
            <v>0</v>
          </cell>
          <cell r="D2236">
            <v>0</v>
          </cell>
        </row>
        <row r="2237">
          <cell r="B2237">
            <v>0</v>
          </cell>
          <cell r="C2237">
            <v>0</v>
          </cell>
          <cell r="D2237">
            <v>0</v>
          </cell>
        </row>
        <row r="2238">
          <cell r="B2238">
            <v>0</v>
          </cell>
          <cell r="C2238">
            <v>0</v>
          </cell>
          <cell r="D2238">
            <v>0</v>
          </cell>
        </row>
        <row r="2239">
          <cell r="B2239">
            <v>0</v>
          </cell>
          <cell r="C2239">
            <v>0</v>
          </cell>
          <cell r="D2239">
            <v>0</v>
          </cell>
        </row>
        <row r="2240">
          <cell r="B2240">
            <v>0</v>
          </cell>
          <cell r="C2240">
            <v>0</v>
          </cell>
          <cell r="D2240">
            <v>0</v>
          </cell>
        </row>
        <row r="2241">
          <cell r="B2241">
            <v>0</v>
          </cell>
          <cell r="C2241">
            <v>0</v>
          </cell>
          <cell r="D2241">
            <v>0</v>
          </cell>
        </row>
        <row r="2242">
          <cell r="B2242">
            <v>0</v>
          </cell>
          <cell r="C2242">
            <v>0</v>
          </cell>
          <cell r="D2242">
            <v>0</v>
          </cell>
        </row>
        <row r="2243">
          <cell r="B2243">
            <v>0</v>
          </cell>
          <cell r="C2243">
            <v>0</v>
          </cell>
          <cell r="D2243">
            <v>0</v>
          </cell>
        </row>
        <row r="2244">
          <cell r="B2244">
            <v>0</v>
          </cell>
          <cell r="C2244">
            <v>0</v>
          </cell>
          <cell r="D2244">
            <v>0</v>
          </cell>
        </row>
        <row r="2245">
          <cell r="B2245">
            <v>0</v>
          </cell>
          <cell r="C2245">
            <v>0</v>
          </cell>
          <cell r="D2245">
            <v>0</v>
          </cell>
        </row>
        <row r="2246">
          <cell r="B2246">
            <v>0</v>
          </cell>
          <cell r="C2246">
            <v>0</v>
          </cell>
          <cell r="D2246">
            <v>0</v>
          </cell>
        </row>
        <row r="2247">
          <cell r="B2247">
            <v>0</v>
          </cell>
          <cell r="C2247">
            <v>0</v>
          </cell>
          <cell r="D2247">
            <v>0</v>
          </cell>
        </row>
        <row r="2248">
          <cell r="B2248">
            <v>0</v>
          </cell>
          <cell r="C2248">
            <v>0</v>
          </cell>
          <cell r="D2248">
            <v>0</v>
          </cell>
        </row>
        <row r="2249">
          <cell r="B2249">
            <v>0</v>
          </cell>
          <cell r="C2249">
            <v>0</v>
          </cell>
          <cell r="D2249">
            <v>0</v>
          </cell>
        </row>
        <row r="2250">
          <cell r="B2250">
            <v>0</v>
          </cell>
          <cell r="C2250">
            <v>0</v>
          </cell>
          <cell r="D2250">
            <v>0</v>
          </cell>
        </row>
        <row r="2251">
          <cell r="B2251">
            <v>0</v>
          </cell>
          <cell r="C2251">
            <v>0</v>
          </cell>
          <cell r="D2251">
            <v>0</v>
          </cell>
        </row>
        <row r="2252">
          <cell r="B2252">
            <v>0</v>
          </cell>
          <cell r="C2252">
            <v>0</v>
          </cell>
          <cell r="D2252">
            <v>0</v>
          </cell>
        </row>
        <row r="2253">
          <cell r="B2253">
            <v>0</v>
          </cell>
          <cell r="C2253">
            <v>0</v>
          </cell>
          <cell r="D2253">
            <v>0</v>
          </cell>
        </row>
        <row r="2254">
          <cell r="B2254">
            <v>0</v>
          </cell>
          <cell r="C2254">
            <v>0</v>
          </cell>
          <cell r="D2254">
            <v>0</v>
          </cell>
        </row>
        <row r="2255">
          <cell r="B2255">
            <v>0</v>
          </cell>
          <cell r="C2255">
            <v>0</v>
          </cell>
          <cell r="D2255">
            <v>0</v>
          </cell>
        </row>
        <row r="2256">
          <cell r="B2256">
            <v>0</v>
          </cell>
          <cell r="C2256">
            <v>0</v>
          </cell>
          <cell r="D2256">
            <v>0</v>
          </cell>
        </row>
        <row r="2257">
          <cell r="B2257">
            <v>0</v>
          </cell>
          <cell r="C2257">
            <v>0</v>
          </cell>
          <cell r="D2257">
            <v>0</v>
          </cell>
        </row>
        <row r="2258">
          <cell r="B2258">
            <v>0</v>
          </cell>
          <cell r="C2258">
            <v>0</v>
          </cell>
          <cell r="D2258">
            <v>0</v>
          </cell>
        </row>
        <row r="2259">
          <cell r="B2259">
            <v>0</v>
          </cell>
          <cell r="C2259">
            <v>0</v>
          </cell>
          <cell r="D2259">
            <v>0</v>
          </cell>
        </row>
        <row r="2260">
          <cell r="B2260">
            <v>0</v>
          </cell>
          <cell r="C2260">
            <v>0</v>
          </cell>
          <cell r="D2260">
            <v>0</v>
          </cell>
        </row>
        <row r="2261">
          <cell r="B2261">
            <v>0</v>
          </cell>
          <cell r="C2261">
            <v>0</v>
          </cell>
          <cell r="D2261">
            <v>0</v>
          </cell>
        </row>
        <row r="2262">
          <cell r="B2262">
            <v>0</v>
          </cell>
          <cell r="C2262">
            <v>0</v>
          </cell>
          <cell r="D2262">
            <v>0</v>
          </cell>
        </row>
        <row r="2263">
          <cell r="B2263">
            <v>0</v>
          </cell>
          <cell r="C2263">
            <v>0</v>
          </cell>
          <cell r="D2263">
            <v>0</v>
          </cell>
        </row>
        <row r="2264">
          <cell r="B2264">
            <v>0</v>
          </cell>
          <cell r="C2264">
            <v>0</v>
          </cell>
          <cell r="D2264">
            <v>0</v>
          </cell>
        </row>
        <row r="2265">
          <cell r="B2265">
            <v>0</v>
          </cell>
          <cell r="C2265">
            <v>0</v>
          </cell>
          <cell r="D2265">
            <v>0</v>
          </cell>
        </row>
      </sheetData>
      <sheetData sheetId="99"/>
      <sheetData sheetId="100"/>
      <sheetData sheetId="101"/>
      <sheetData sheetId="102">
        <row r="1">
          <cell r="B1" t="str">
            <v>035/2004-08</v>
          </cell>
        </row>
        <row r="2">
          <cell r="B2" t="str">
            <v>032/2010</v>
          </cell>
        </row>
        <row r="3">
          <cell r="B3" t="str">
            <v>TT 775 / 2009</v>
          </cell>
        </row>
        <row r="4">
          <cell r="B4" t="str">
            <v>Delta Construções S.A</v>
          </cell>
        </row>
        <row r="12">
          <cell r="B12" t="str">
            <v>50.600.001440/2002-63</v>
          </cell>
        </row>
        <row r="14">
          <cell r="B14">
            <v>40262</v>
          </cell>
        </row>
        <row r="15">
          <cell r="B15">
            <v>40992</v>
          </cell>
        </row>
        <row r="16">
          <cell r="B16">
            <v>720</v>
          </cell>
        </row>
        <row r="19">
          <cell r="B19">
            <v>40560</v>
          </cell>
        </row>
        <row r="20">
          <cell r="B20">
            <v>10</v>
          </cell>
        </row>
        <row r="21">
          <cell r="B21" t="str">
            <v>1/12/10 à 31/12/10</v>
          </cell>
        </row>
        <row r="22">
          <cell r="B22" t="str">
            <v>25/3/10 à 31/12/10</v>
          </cell>
        </row>
        <row r="23">
          <cell r="B23">
            <v>298</v>
          </cell>
        </row>
      </sheetData>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row r="1">
          <cell r="B1" t="str">
            <v>MARCA MOD.</v>
          </cell>
          <cell r="C1" t="str">
            <v>CONDUTOR</v>
          </cell>
        </row>
        <row r="2">
          <cell r="B2" t="str">
            <v>GOL TREND</v>
          </cell>
          <cell r="C2" t="str">
            <v>RUBENS MARTINS</v>
          </cell>
        </row>
        <row r="3">
          <cell r="B3" t="str">
            <v>GOL TREND</v>
          </cell>
          <cell r="C3" t="str">
            <v>ARLINGTON QUEIROZ</v>
          </cell>
        </row>
        <row r="4">
          <cell r="B4" t="str">
            <v>FIAT STRADA</v>
          </cell>
          <cell r="C4" t="str">
            <v>JOAQUIM C. PAULA</v>
          </cell>
        </row>
        <row r="5">
          <cell r="B5" t="str">
            <v>APOIO</v>
          </cell>
          <cell r="C5" t="str">
            <v>PAULO ROBERTO</v>
          </cell>
        </row>
        <row r="6">
          <cell r="B6" t="str">
            <v>CAÇAMBA</v>
          </cell>
          <cell r="C6" t="str">
            <v>DANIEL</v>
          </cell>
        </row>
        <row r="7">
          <cell r="B7" t="str">
            <v>CAÇAMBÃO</v>
          </cell>
          <cell r="C7" t="str">
            <v>REGINALDO ZANELA</v>
          </cell>
        </row>
        <row r="8">
          <cell r="B8" t="str">
            <v>FIAT ESTRADA</v>
          </cell>
          <cell r="C8" t="str">
            <v>ADAUTO RODRIGUES</v>
          </cell>
        </row>
        <row r="9">
          <cell r="B9" t="str">
            <v>CORSA</v>
          </cell>
          <cell r="C9" t="str">
            <v>DR PLINIO - DNIT</v>
          </cell>
        </row>
        <row r="10">
          <cell r="B10" t="str">
            <v>FIAT PALIO</v>
          </cell>
          <cell r="C10" t="str">
            <v>DR NILSON - DNIT</v>
          </cell>
        </row>
        <row r="11">
          <cell r="B11" t="str">
            <v>FIAT PALIO</v>
          </cell>
          <cell r="C11" t="str">
            <v>DR PLINIO - DNIT</v>
          </cell>
        </row>
        <row r="12">
          <cell r="B12" t="str">
            <v>MICRO ONIBUS</v>
          </cell>
          <cell r="C12" t="str">
            <v>HELIO OLIVEIRA</v>
          </cell>
        </row>
        <row r="13">
          <cell r="B13" t="str">
            <v>FIAT PALIO</v>
          </cell>
          <cell r="C13" t="str">
            <v>DR PLINIO - DNIT</v>
          </cell>
        </row>
        <row r="14">
          <cell r="B14" t="str">
            <v>FIAT PALIO</v>
          </cell>
          <cell r="C14" t="str">
            <v>DR PLINIO - DNIT</v>
          </cell>
        </row>
        <row r="15">
          <cell r="B15" t="str">
            <v>L200</v>
          </cell>
          <cell r="C15" t="str">
            <v>DR PLINIO - DNIT</v>
          </cell>
        </row>
        <row r="16">
          <cell r="B16" t="str">
            <v>S 10</v>
          </cell>
          <cell r="C16" t="str">
            <v>DR ADEMILTON</v>
          </cell>
        </row>
        <row r="17">
          <cell r="B17" t="str">
            <v>CAÇAMBA</v>
          </cell>
          <cell r="C17" t="str">
            <v>JAPAO</v>
          </cell>
        </row>
        <row r="18">
          <cell r="B18" t="str">
            <v>LR 95</v>
          </cell>
          <cell r="C18" t="str">
            <v>DELTA</v>
          </cell>
        </row>
        <row r="19">
          <cell r="B19" t="str">
            <v>LIMP. EQUIPAMENTO</v>
          </cell>
          <cell r="C19" t="str">
            <v>DELTA</v>
          </cell>
        </row>
        <row r="20">
          <cell r="B20" t="str">
            <v>GRUPO GERADOR UZINA</v>
          </cell>
          <cell r="C20" t="str">
            <v>CEARA</v>
          </cell>
        </row>
        <row r="21">
          <cell r="B21" t="str">
            <v>CAMINHAO UZINA</v>
          </cell>
          <cell r="C21" t="str">
            <v>DELTA</v>
          </cell>
        </row>
        <row r="22">
          <cell r="B22" t="str">
            <v>FIAT PALIO</v>
          </cell>
          <cell r="C22" t="str">
            <v>DR PLINIO - DNIT</v>
          </cell>
        </row>
        <row r="23">
          <cell r="B23" t="str">
            <v>FIAT PALIO</v>
          </cell>
          <cell r="C23" t="str">
            <v>DR LUIZ ANDRE</v>
          </cell>
        </row>
        <row r="24">
          <cell r="B24" t="str">
            <v>DELTA</v>
          </cell>
          <cell r="C24" t="str">
            <v>PAULO</v>
          </cell>
        </row>
        <row r="25">
          <cell r="B25" t="str">
            <v>L 200</v>
          </cell>
          <cell r="C25" t="str">
            <v>DR PLINIO - DNIT</v>
          </cell>
        </row>
        <row r="26">
          <cell r="B26" t="str">
            <v>ONIBUS URBANO</v>
          </cell>
          <cell r="C26" t="str">
            <v>SIDTUR</v>
          </cell>
        </row>
        <row r="27">
          <cell r="B27" t="str">
            <v>APOIO</v>
          </cell>
          <cell r="C27" t="str">
            <v>PESSIM</v>
          </cell>
        </row>
        <row r="28">
          <cell r="B28" t="str">
            <v>HILUX BRANCA</v>
          </cell>
          <cell r="C28" t="str">
            <v>DR PLINIO - DNIT</v>
          </cell>
        </row>
        <row r="29">
          <cell r="B29" t="str">
            <v>FIAT UNO</v>
          </cell>
          <cell r="C29" t="str">
            <v>REGINALDO</v>
          </cell>
        </row>
        <row r="30">
          <cell r="B30" t="str">
            <v>CP 22 ROLO PNEU</v>
          </cell>
          <cell r="C30" t="str">
            <v>ELLO</v>
          </cell>
        </row>
        <row r="31">
          <cell r="B31" t="str">
            <v>ESPAGIDOR</v>
          </cell>
          <cell r="C31" t="str">
            <v>DELTA</v>
          </cell>
        </row>
        <row r="32">
          <cell r="B32" t="str">
            <v>CARREGADEIRA</v>
          </cell>
          <cell r="C32" t="str">
            <v>MEZZOMO</v>
          </cell>
        </row>
        <row r="33">
          <cell r="B33" t="str">
            <v>PATROL 140 G</v>
          </cell>
          <cell r="C33" t="str">
            <v>ELLO</v>
          </cell>
        </row>
        <row r="34">
          <cell r="B34" t="str">
            <v>PC 320 C</v>
          </cell>
          <cell r="C34" t="str">
            <v>MEZZOMO</v>
          </cell>
        </row>
        <row r="35">
          <cell r="B35" t="str">
            <v>CAÇAMBA</v>
          </cell>
          <cell r="C35" t="str">
            <v>CHIQUINHO</v>
          </cell>
        </row>
        <row r="36">
          <cell r="B36" t="str">
            <v>ROLO VAP 70</v>
          </cell>
          <cell r="C36" t="str">
            <v>ELLO</v>
          </cell>
        </row>
        <row r="37">
          <cell r="B37" t="str">
            <v>ROLO CA 25</v>
          </cell>
          <cell r="C37" t="str">
            <v>ELLO</v>
          </cell>
        </row>
        <row r="38">
          <cell r="B38" t="str">
            <v>CAÇAMBA</v>
          </cell>
          <cell r="C38" t="str">
            <v>EDUARDO</v>
          </cell>
        </row>
        <row r="39">
          <cell r="B39" t="str">
            <v>CAÇAMBÃO</v>
          </cell>
          <cell r="C39" t="str">
            <v>WALTER</v>
          </cell>
        </row>
        <row r="40">
          <cell r="B40" t="str">
            <v>CAMINHÃO PIPA</v>
          </cell>
          <cell r="C40" t="str">
            <v>GENIVALDO MOLONHAI</v>
          </cell>
        </row>
        <row r="41">
          <cell r="B41" t="str">
            <v>VAN</v>
          </cell>
          <cell r="C41" t="str">
            <v>JOÃO ROBERTO</v>
          </cell>
        </row>
        <row r="42">
          <cell r="B42" t="str">
            <v>CAÇAMBA</v>
          </cell>
          <cell r="C42" t="str">
            <v>BRIVALDO</v>
          </cell>
        </row>
        <row r="43">
          <cell r="B43" t="str">
            <v>RETRO  CASE 580 M</v>
          </cell>
          <cell r="C43" t="str">
            <v>DEP. DE AREA RIO MACHADO</v>
          </cell>
        </row>
        <row r="44">
          <cell r="B44" t="str">
            <v xml:space="preserve">PATROL 12 G </v>
          </cell>
          <cell r="C44" t="str">
            <v>ELLO</v>
          </cell>
        </row>
        <row r="45">
          <cell r="B45" t="str">
            <v>ONIBUS</v>
          </cell>
          <cell r="C45" t="str">
            <v>BUGRÃO</v>
          </cell>
        </row>
        <row r="46">
          <cell r="B46" t="str">
            <v>ROLINHO</v>
          </cell>
          <cell r="C46" t="str">
            <v>DELTA</v>
          </cell>
        </row>
        <row r="47">
          <cell r="B47" t="str">
            <v>CAÇAMBA</v>
          </cell>
          <cell r="C47" t="str">
            <v>ZANELLA</v>
          </cell>
        </row>
        <row r="48">
          <cell r="B48" t="str">
            <v>CAÇAMBA</v>
          </cell>
          <cell r="C48" t="str">
            <v>IRINEU</v>
          </cell>
        </row>
        <row r="49">
          <cell r="B49" t="str">
            <v>CAÇAMBA</v>
          </cell>
          <cell r="C49" t="str">
            <v>ALCIDES</v>
          </cell>
        </row>
        <row r="50">
          <cell r="B50" t="str">
            <v>ROÇADEIRA</v>
          </cell>
          <cell r="C50" t="str">
            <v>BUGRÃO</v>
          </cell>
        </row>
        <row r="51">
          <cell r="B51" t="str">
            <v>FIAT STRADA</v>
          </cell>
          <cell r="C51" t="str">
            <v>ADAUTO R. DE LIMA</v>
          </cell>
        </row>
        <row r="52">
          <cell r="B52" t="str">
            <v>GOL TREND</v>
          </cell>
          <cell r="C52" t="str">
            <v>LUIZ ANDRE</v>
          </cell>
        </row>
        <row r="53">
          <cell r="B53" t="str">
            <v>HILUX</v>
          </cell>
          <cell r="C53" t="str">
            <v>ALCIDES</v>
          </cell>
        </row>
        <row r="54">
          <cell r="B54" t="str">
            <v>HILUX</v>
          </cell>
          <cell r="C54" t="str">
            <v>ELLO</v>
          </cell>
        </row>
        <row r="55">
          <cell r="B55" t="str">
            <v>CAÇAMBA</v>
          </cell>
          <cell r="C55" t="str">
            <v>BUGRÃO</v>
          </cell>
        </row>
        <row r="56">
          <cell r="B56" t="str">
            <v>RETRO 416 E</v>
          </cell>
          <cell r="C56" t="str">
            <v>BUGRÃO</v>
          </cell>
        </row>
        <row r="57">
          <cell r="B57" t="str">
            <v>ROLO VOLVO  SD 105 F</v>
          </cell>
          <cell r="C57" t="str">
            <v>DEP. AREIA GUAPORÉ</v>
          </cell>
        </row>
        <row r="58">
          <cell r="B58" t="str">
            <v>PRANCHA</v>
          </cell>
          <cell r="C58" t="str">
            <v>MEZZOMO</v>
          </cell>
        </row>
        <row r="59">
          <cell r="B59" t="str">
            <v>CAÇAMBA</v>
          </cell>
          <cell r="C59" t="str">
            <v>GILMAR</v>
          </cell>
        </row>
        <row r="60">
          <cell r="B60" t="str">
            <v>PC 320 D</v>
          </cell>
          <cell r="C60" t="str">
            <v>MEZZOMO</v>
          </cell>
        </row>
        <row r="61">
          <cell r="B61" t="str">
            <v>SAVASSI</v>
          </cell>
          <cell r="C61" t="str">
            <v>SAVASSI</v>
          </cell>
        </row>
        <row r="62">
          <cell r="B62" t="str">
            <v>CAÇAMBA</v>
          </cell>
          <cell r="C62" t="str">
            <v>EDISON</v>
          </cell>
        </row>
        <row r="63">
          <cell r="B63" t="str">
            <v>MELOSA</v>
          </cell>
          <cell r="C63" t="str">
            <v>ELLO</v>
          </cell>
        </row>
        <row r="64">
          <cell r="B64" t="str">
            <v>CAÇAMBA</v>
          </cell>
          <cell r="C64" t="str">
            <v>AREAL RIO MACHADO</v>
          </cell>
        </row>
        <row r="65">
          <cell r="B65" t="str">
            <v>CAÇAMBÃO</v>
          </cell>
          <cell r="C65" t="str">
            <v>JOSIMAR (AREAL)</v>
          </cell>
        </row>
        <row r="66">
          <cell r="B66" t="str">
            <v>ASTRA</v>
          </cell>
          <cell r="C66" t="str">
            <v>SEBASTIÃO (LABOROTORISTA)</v>
          </cell>
        </row>
        <row r="67">
          <cell r="B67" t="str">
            <v>HILUX</v>
          </cell>
          <cell r="C67" t="str">
            <v>ELLO</v>
          </cell>
        </row>
        <row r="68">
          <cell r="B68" t="str">
            <v>CAMINHÃO DORGE</v>
          </cell>
          <cell r="C68" t="str">
            <v>BUGRÃO</v>
          </cell>
        </row>
        <row r="69">
          <cell r="B69" t="str">
            <v>CAÇAMBA</v>
          </cell>
          <cell r="C69" t="str">
            <v>AREAL RIO MACHADO</v>
          </cell>
        </row>
        <row r="70">
          <cell r="B70" t="str">
            <v>PRANCHA</v>
          </cell>
          <cell r="C70" t="str">
            <v>J. HILBIG TRANSPORTE</v>
          </cell>
        </row>
        <row r="71">
          <cell r="B71" t="str">
            <v>CAMINHÃO PIPA</v>
          </cell>
          <cell r="C71" t="str">
            <v>AGEILSON</v>
          </cell>
        </row>
        <row r="72">
          <cell r="B72" t="str">
            <v>CAÇAMBA</v>
          </cell>
          <cell r="C72" t="str">
            <v>JOSIMAR</v>
          </cell>
        </row>
        <row r="73">
          <cell r="B73" t="str">
            <v>ONIBUS</v>
          </cell>
          <cell r="C73" t="str">
            <v>SIDTUR</v>
          </cell>
        </row>
        <row r="74">
          <cell r="B74" t="str">
            <v>CAÇAMBÃO</v>
          </cell>
          <cell r="C74" t="str">
            <v>PEDREIRA REALEZA</v>
          </cell>
        </row>
        <row r="75">
          <cell r="B75" t="str">
            <v>CAÇAMBÃO</v>
          </cell>
          <cell r="C75" t="str">
            <v>PEDREIRA REALEZA</v>
          </cell>
        </row>
        <row r="76">
          <cell r="B76" t="str">
            <v>CAÇAMBÃO</v>
          </cell>
          <cell r="C76" t="str">
            <v>PEDREIRA REALEZA</v>
          </cell>
        </row>
        <row r="77">
          <cell r="B77" t="str">
            <v>CAMINHÃO PIPA</v>
          </cell>
          <cell r="C77" t="str">
            <v>MARCIO FABIANO</v>
          </cell>
        </row>
        <row r="78">
          <cell r="B78" t="str">
            <v>FIAT STRADA</v>
          </cell>
          <cell r="C78" t="str">
            <v>ALCIDES</v>
          </cell>
        </row>
        <row r="79">
          <cell r="B79" t="str">
            <v>COMPAQUITADOR</v>
          </cell>
          <cell r="C79" t="str">
            <v>DELTA</v>
          </cell>
        </row>
        <row r="80">
          <cell r="B80" t="str">
            <v>DOBLO</v>
          </cell>
          <cell r="C80" t="str">
            <v>JOSE EDUARDO</v>
          </cell>
        </row>
        <row r="81">
          <cell r="B81" t="str">
            <v>FIAT STRADA</v>
          </cell>
          <cell r="C81" t="str">
            <v>JOAQUIM</v>
          </cell>
        </row>
        <row r="82">
          <cell r="B82" t="str">
            <v>FIAT PALIO</v>
          </cell>
          <cell r="C82" t="str">
            <v>DR NILSON - DNIT</v>
          </cell>
        </row>
        <row r="83">
          <cell r="B83" t="str">
            <v>PALIO</v>
          </cell>
          <cell r="C83" t="str">
            <v>DR PLINIO - DNIT</v>
          </cell>
        </row>
        <row r="84">
          <cell r="B84" t="str">
            <v>CAÇAMBAO</v>
          </cell>
          <cell r="C84" t="str">
            <v>DEP. AREIA GUAPORÉ</v>
          </cell>
        </row>
        <row r="85">
          <cell r="B85" t="str">
            <v>L 200</v>
          </cell>
          <cell r="C85" t="str">
            <v>DR PLINIO - DNIT</v>
          </cell>
        </row>
        <row r="86">
          <cell r="B86" t="str">
            <v>PRANCHA</v>
          </cell>
          <cell r="C86" t="str">
            <v>J. HILBIG TRANSPORTE</v>
          </cell>
        </row>
        <row r="87">
          <cell r="B87" t="str">
            <v>VAN</v>
          </cell>
          <cell r="C87" t="str">
            <v>MAURO TURISMO</v>
          </cell>
        </row>
        <row r="88">
          <cell r="B88" t="str">
            <v>CAÇAMBA</v>
          </cell>
          <cell r="C88" t="str">
            <v>MANOEL</v>
          </cell>
        </row>
        <row r="89">
          <cell r="B89" t="str">
            <v>CAÇAMBA</v>
          </cell>
          <cell r="C89" t="str">
            <v>MANOEL</v>
          </cell>
        </row>
        <row r="90">
          <cell r="B90" t="str">
            <v>FIAT STRADA</v>
          </cell>
          <cell r="C90" t="str">
            <v>BUGRAO</v>
          </cell>
        </row>
        <row r="91">
          <cell r="B91" t="str">
            <v>S 1O</v>
          </cell>
          <cell r="C91" t="str">
            <v>DR NILSON - DNIT</v>
          </cell>
        </row>
        <row r="92">
          <cell r="B92" t="str">
            <v>PRANCHA</v>
          </cell>
          <cell r="C92" t="str">
            <v>PORTO VELHO</v>
          </cell>
        </row>
        <row r="93">
          <cell r="B93" t="str">
            <v>CAÇAMBA</v>
          </cell>
          <cell r="C93" t="str">
            <v>JOÃO CELSO</v>
          </cell>
        </row>
        <row r="94">
          <cell r="B94" t="str">
            <v>CAÇAMBA</v>
          </cell>
        </row>
        <row r="95">
          <cell r="B95" t="str">
            <v>ESPAGIDOR</v>
          </cell>
          <cell r="C95" t="str">
            <v>ELLO</v>
          </cell>
        </row>
        <row r="96">
          <cell r="B96" t="str">
            <v>PRANCHA</v>
          </cell>
          <cell r="C96" t="str">
            <v>PRANCHA ARLINGTON</v>
          </cell>
        </row>
        <row r="97">
          <cell r="B97" t="str">
            <v>PALIO</v>
          </cell>
          <cell r="C97" t="str">
            <v>SEBASTIÃO LABORATORIO</v>
          </cell>
        </row>
        <row r="98">
          <cell r="B98" t="str">
            <v>NEW HOLAND</v>
          </cell>
          <cell r="C98" t="str">
            <v>ELLO</v>
          </cell>
        </row>
        <row r="99">
          <cell r="C99" t="str">
            <v>ELLO</v>
          </cell>
        </row>
        <row r="100">
          <cell r="C100" t="str">
            <v>ELLO</v>
          </cell>
        </row>
        <row r="101">
          <cell r="C101" t="str">
            <v>ELLO</v>
          </cell>
        </row>
        <row r="102">
          <cell r="C102" t="str">
            <v>ELLO</v>
          </cell>
        </row>
        <row r="103">
          <cell r="C103" t="str">
            <v>ELLO</v>
          </cell>
        </row>
        <row r="104">
          <cell r="C104" t="str">
            <v>ELLO</v>
          </cell>
        </row>
        <row r="105">
          <cell r="C105" t="str">
            <v>ANDRADE VICENTE</v>
          </cell>
        </row>
        <row r="106">
          <cell r="C106" t="str">
            <v>ANDRADE VICENTE</v>
          </cell>
        </row>
        <row r="107">
          <cell r="C107" t="str">
            <v>ELLO</v>
          </cell>
        </row>
        <row r="108">
          <cell r="C108" t="str">
            <v>AUTONOMOS</v>
          </cell>
        </row>
      </sheetData>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sheetData sheetId="190"/>
      <sheetData sheetId="191"/>
      <sheetData sheetId="192"/>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sheetData sheetId="223" refreshError="1"/>
      <sheetData sheetId="224"/>
      <sheetData sheetId="225" refreshError="1"/>
      <sheetData sheetId="226"/>
      <sheetData sheetId="227"/>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refreshError="1"/>
      <sheetData sheetId="242"/>
      <sheetData sheetId="243"/>
      <sheetData sheetId="244"/>
      <sheetData sheetId="245"/>
      <sheetData sheetId="246"/>
      <sheetData sheetId="247"/>
      <sheetData sheetId="248"/>
      <sheetData sheetId="249" refreshError="1"/>
      <sheetData sheetId="250"/>
      <sheetData sheetId="251"/>
      <sheetData sheetId="252" refreshError="1"/>
      <sheetData sheetId="253" refreshError="1"/>
      <sheetData sheetId="254"/>
      <sheetData sheetId="255" refreshError="1"/>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sheetData sheetId="326"/>
      <sheetData sheetId="327" refreshError="1"/>
      <sheetData sheetId="328" refreshError="1"/>
      <sheetData sheetId="329" refreshError="1"/>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sheetData sheetId="411"/>
      <sheetData sheetId="412" refreshError="1"/>
      <sheetData sheetId="413" refreshError="1"/>
      <sheetData sheetId="414" refreshError="1"/>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sheetData sheetId="509" refreshError="1"/>
      <sheetData sheetId="510" refreshError="1"/>
      <sheetData sheetId="511" refreshError="1"/>
      <sheetData sheetId="512" refreshError="1"/>
      <sheetData sheetId="513" refreshError="1"/>
      <sheetData sheetId="514"/>
      <sheetData sheetId="515"/>
      <sheetData sheetId="516"/>
      <sheetData sheetId="517"/>
      <sheetData sheetId="518"/>
      <sheetData sheetId="519"/>
      <sheetData sheetId="520"/>
      <sheetData sheetId="521" refreshError="1"/>
      <sheetData sheetId="522" refreshError="1"/>
      <sheetData sheetId="523" refreshError="1"/>
      <sheetData sheetId="524" refreshError="1"/>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refreshError="1"/>
      <sheetData sheetId="538" refreshError="1"/>
      <sheetData sheetId="539"/>
      <sheetData sheetId="540"/>
      <sheetData sheetId="541" refreshError="1"/>
      <sheetData sheetId="542"/>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sheetData sheetId="593" refreshError="1"/>
      <sheetData sheetId="594" refreshError="1"/>
      <sheetData sheetId="595" refreshError="1"/>
      <sheetData sheetId="596">
        <row r="33">
          <cell r="P33">
            <v>6604186.4299999997</v>
          </cell>
        </row>
      </sheetData>
      <sheetData sheetId="597"/>
      <sheetData sheetId="598" refreshError="1"/>
      <sheetData sheetId="599" refreshError="1"/>
      <sheetData sheetId="600" refreshError="1"/>
      <sheetData sheetId="601" refreshError="1"/>
      <sheetData sheetId="602" refreshError="1"/>
      <sheetData sheetId="603"/>
      <sheetData sheetId="604"/>
      <sheetData sheetId="605" refreshError="1"/>
      <sheetData sheetId="606">
        <row r="14">
          <cell r="B14">
            <v>4524</v>
          </cell>
        </row>
      </sheetData>
      <sheetData sheetId="607" refreshError="1"/>
      <sheetData sheetId="608" refreshError="1"/>
      <sheetData sheetId="609" refreshError="1"/>
      <sheetData sheetId="610">
        <row r="4">
          <cell r="B4" t="str">
            <v>CODIGO</v>
          </cell>
        </row>
      </sheetData>
      <sheetData sheetId="611" refreshError="1"/>
      <sheetData sheetId="612">
        <row r="43">
          <cell r="C43">
            <v>2.327</v>
          </cell>
        </row>
      </sheetData>
      <sheetData sheetId="613">
        <row r="35">
          <cell r="AY35">
            <v>0</v>
          </cell>
        </row>
      </sheetData>
      <sheetData sheetId="614"/>
      <sheetData sheetId="615"/>
      <sheetData sheetId="616">
        <row r="3">
          <cell r="C3">
            <v>60.964134991383446</v>
          </cell>
        </row>
      </sheetData>
      <sheetData sheetId="617" refreshError="1"/>
      <sheetData sheetId="618">
        <row r="9">
          <cell r="L9">
            <v>1</v>
          </cell>
        </row>
      </sheetData>
      <sheetData sheetId="619" refreshError="1"/>
      <sheetData sheetId="620" refreshError="1"/>
      <sheetData sheetId="621">
        <row r="27">
          <cell r="V27">
            <v>42397.102999999996</v>
          </cell>
        </row>
      </sheetData>
      <sheetData sheetId="622"/>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refreshError="1"/>
      <sheetData sheetId="668"/>
      <sheetData sheetId="669"/>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row r="13">
          <cell r="B13" t="str">
            <v>Firma: DESTESA TERRA CONSTRUÇÕES LTDA.</v>
          </cell>
        </row>
      </sheetData>
      <sheetData sheetId="682" refreshError="1"/>
      <sheetData sheetId="683" refreshError="1"/>
      <sheetData sheetId="684"/>
      <sheetData sheetId="685"/>
      <sheetData sheetId="686"/>
      <sheetData sheetId="687" refreshError="1"/>
      <sheetData sheetId="688"/>
      <sheetData sheetId="689"/>
      <sheetData sheetId="690">
        <row r="4">
          <cell r="J4" t="str">
            <v>1.ª M.P.</v>
          </cell>
        </row>
      </sheetData>
      <sheetData sheetId="691"/>
      <sheetData sheetId="692"/>
      <sheetData sheetId="693" refreshError="1"/>
      <sheetData sheetId="694"/>
      <sheetData sheetId="695"/>
      <sheetData sheetId="696" refreshError="1"/>
      <sheetData sheetId="697"/>
      <sheetData sheetId="698">
        <row r="18">
          <cell r="D18">
            <v>68540</v>
          </cell>
        </row>
      </sheetData>
      <sheetData sheetId="699" refreshError="1"/>
      <sheetData sheetId="700" refreshError="1"/>
      <sheetData sheetId="701" refreshError="1"/>
      <sheetData sheetId="702"/>
      <sheetData sheetId="703"/>
      <sheetData sheetId="704" refreshError="1"/>
      <sheetData sheetId="705"/>
      <sheetData sheetId="706">
        <row r="39">
          <cell r="N39">
            <v>0</v>
          </cell>
        </row>
      </sheetData>
      <sheetData sheetId="707" refreshError="1"/>
      <sheetData sheetId="708"/>
      <sheetData sheetId="709" refreshError="1"/>
      <sheetData sheetId="710" refreshError="1"/>
      <sheetData sheetId="711"/>
      <sheetData sheetId="712" refreshError="1"/>
      <sheetData sheetId="713" refreshError="1"/>
      <sheetData sheetId="714" refreshError="1"/>
      <sheetData sheetId="715" refreshError="1"/>
      <sheetData sheetId="716"/>
      <sheetData sheetId="717" refreshError="1"/>
      <sheetData sheetId="718"/>
      <sheetData sheetId="719" refreshError="1"/>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ow r="12">
          <cell r="B12" t="str">
            <v>Firma: AGRIMAT ENGª INDUSTRIA E COMÉRCIO LTDA</v>
          </cell>
        </row>
      </sheetData>
      <sheetData sheetId="757"/>
      <sheetData sheetId="758"/>
      <sheetData sheetId="759"/>
      <sheetData sheetId="760"/>
      <sheetData sheetId="761" refreshError="1"/>
      <sheetData sheetId="762"/>
      <sheetData sheetId="763" refreshError="1"/>
      <sheetData sheetId="764" refreshError="1"/>
      <sheetData sheetId="765" refreshError="1"/>
      <sheetData sheetId="766"/>
      <sheetData sheetId="767"/>
      <sheetData sheetId="768"/>
      <sheetData sheetId="769"/>
      <sheetData sheetId="770"/>
      <sheetData sheetId="771"/>
      <sheetData sheetId="772"/>
      <sheetData sheetId="773"/>
      <sheetData sheetId="774"/>
      <sheetData sheetId="775"/>
      <sheetData sheetId="776"/>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refreshError="1"/>
      <sheetData sheetId="786" refreshError="1"/>
      <sheetData sheetId="787" refreshError="1"/>
      <sheetData sheetId="788" refreshError="1"/>
      <sheetData sheetId="789">
        <row r="4">
          <cell r="A4">
            <v>36678</v>
          </cell>
        </row>
      </sheetData>
      <sheetData sheetId="790">
        <row r="7">
          <cell r="F7" t="str">
            <v>463/2009/00/00 - ASJU</v>
          </cell>
        </row>
      </sheetData>
      <sheetData sheetId="791" refreshError="1"/>
      <sheetData sheetId="792" refreshError="1"/>
      <sheetData sheetId="793" refreshError="1"/>
      <sheetData sheetId="794">
        <row r="23">
          <cell r="V23" t="str">
            <v>Eng° Luiz Tadeu Parisi</v>
          </cell>
        </row>
      </sheetData>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row r="4">
          <cell r="B4" t="str">
            <v>CODIGO</v>
          </cell>
        </row>
      </sheetData>
      <sheetData sheetId="816"/>
      <sheetData sheetId="817" refreshError="1"/>
      <sheetData sheetId="818"/>
      <sheetData sheetId="819">
        <row r="43">
          <cell r="J43">
            <v>0</v>
          </cell>
        </row>
      </sheetData>
      <sheetData sheetId="820"/>
      <sheetData sheetId="821"/>
      <sheetData sheetId="822"/>
      <sheetData sheetId="823"/>
      <sheetData sheetId="824">
        <row r="46">
          <cell r="K46">
            <v>0</v>
          </cell>
        </row>
      </sheetData>
      <sheetData sheetId="825">
        <row r="43">
          <cell r="J43">
            <v>0</v>
          </cell>
        </row>
      </sheetData>
      <sheetData sheetId="826">
        <row r="43">
          <cell r="J43">
            <v>0</v>
          </cell>
        </row>
      </sheetData>
      <sheetData sheetId="827"/>
      <sheetData sheetId="828"/>
      <sheetData sheetId="829"/>
      <sheetData sheetId="830"/>
      <sheetData sheetId="831">
        <row r="27">
          <cell r="V27">
            <v>42397.102999999996</v>
          </cell>
        </row>
      </sheetData>
      <sheetData sheetId="832"/>
      <sheetData sheetId="833"/>
      <sheetData sheetId="834">
        <row r="33">
          <cell r="P33">
            <v>6604186.4299999997</v>
          </cell>
        </row>
      </sheetData>
      <sheetData sheetId="835"/>
      <sheetData sheetId="836"/>
      <sheetData sheetId="837">
        <row r="1">
          <cell r="B1" t="str">
            <v>MINISTÉRIO DOS TRANSPORTES</v>
          </cell>
        </row>
      </sheetData>
      <sheetData sheetId="838"/>
      <sheetData sheetId="839"/>
      <sheetData sheetId="840"/>
      <sheetData sheetId="841"/>
      <sheetData sheetId="842">
        <row r="56">
          <cell r="D56">
            <v>0.32679999999999998</v>
          </cell>
        </row>
      </sheetData>
      <sheetData sheetId="843">
        <row r="4">
          <cell r="A4">
            <v>36678</v>
          </cell>
        </row>
      </sheetData>
      <sheetData sheetId="844">
        <row r="14">
          <cell r="B14">
            <v>4524</v>
          </cell>
        </row>
      </sheetData>
      <sheetData sheetId="845" refreshError="1"/>
      <sheetData sheetId="846" refreshError="1"/>
      <sheetData sheetId="847" refreshError="1"/>
      <sheetData sheetId="848" refreshError="1"/>
      <sheetData sheetId="849"/>
      <sheetData sheetId="850" refreshError="1"/>
      <sheetData sheetId="851" refreshError="1"/>
      <sheetData sheetId="852" refreshError="1"/>
      <sheetData sheetId="853" refreshError="1"/>
      <sheetData sheetId="854" refreshError="1"/>
      <sheetData sheetId="855" refreshError="1"/>
      <sheetData sheetId="856"/>
      <sheetData sheetId="857" refreshError="1"/>
      <sheetData sheetId="858"/>
      <sheetData sheetId="859" refreshError="1"/>
      <sheetData sheetId="860" refreshError="1"/>
      <sheetData sheetId="861" refreshError="1"/>
      <sheetData sheetId="862" refreshError="1"/>
      <sheetData sheetId="863">
        <row r="199">
          <cell r="J199">
            <v>1.4817</v>
          </cell>
        </row>
      </sheetData>
      <sheetData sheetId="864"/>
      <sheetData sheetId="865"/>
      <sheetData sheetId="866"/>
      <sheetData sheetId="867">
        <row r="31">
          <cell r="Q31">
            <v>0</v>
          </cell>
        </row>
      </sheetData>
      <sheetData sheetId="868"/>
      <sheetData sheetId="869"/>
      <sheetData sheetId="870"/>
      <sheetData sheetId="871"/>
      <sheetData sheetId="872">
        <row r="2">
          <cell r="A2" t="str">
            <v>CTRT 0001/2001</v>
          </cell>
        </row>
      </sheetData>
      <sheetData sheetId="873"/>
      <sheetData sheetId="874"/>
      <sheetData sheetId="875"/>
      <sheetData sheetId="876">
        <row r="33">
          <cell r="P33">
            <v>6604186.4299999997</v>
          </cell>
        </row>
      </sheetData>
      <sheetData sheetId="877" refreshError="1"/>
      <sheetData sheetId="878">
        <row r="4">
          <cell r="B4" t="str">
            <v>CODIGO</v>
          </cell>
        </row>
      </sheetData>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row r="36">
          <cell r="I36">
            <v>0</v>
          </cell>
        </row>
      </sheetData>
      <sheetData sheetId="894">
        <row r="43">
          <cell r="J43">
            <v>0</v>
          </cell>
        </row>
      </sheetData>
      <sheetData sheetId="895">
        <row r="144">
          <cell r="K144" t="e">
            <v>#VALUE!</v>
          </cell>
        </row>
      </sheetData>
      <sheetData sheetId="896">
        <row r="33">
          <cell r="P33">
            <v>6604186.4299999997</v>
          </cell>
        </row>
      </sheetData>
      <sheetData sheetId="897"/>
      <sheetData sheetId="898"/>
      <sheetData sheetId="899"/>
      <sheetData sheetId="900"/>
      <sheetData sheetId="901">
        <row r="33">
          <cell r="P33">
            <v>6604186.4299999997</v>
          </cell>
        </row>
      </sheetData>
      <sheetData sheetId="902">
        <row r="2">
          <cell r="A2" t="str">
            <v>CTRT 0001/2001</v>
          </cell>
        </row>
      </sheetData>
      <sheetData sheetId="903"/>
      <sheetData sheetId="904"/>
      <sheetData sheetId="905"/>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sheetData sheetId="917"/>
      <sheetData sheetId="918"/>
      <sheetData sheetId="919"/>
      <sheetData sheetId="920"/>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sheetData sheetId="932" refreshError="1"/>
      <sheetData sheetId="933" refreshError="1"/>
      <sheetData sheetId="934" refreshError="1"/>
      <sheetData sheetId="935" refreshError="1"/>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sheetData sheetId="954"/>
      <sheetData sheetId="955"/>
      <sheetData sheetId="956"/>
      <sheetData sheetId="957"/>
      <sheetData sheetId="958"/>
      <sheetData sheetId="959"/>
      <sheetData sheetId="960">
        <row r="36">
          <cell r="I36">
            <v>0</v>
          </cell>
        </row>
      </sheetData>
      <sheetData sheetId="961"/>
      <sheetData sheetId="962"/>
      <sheetData sheetId="963">
        <row r="43">
          <cell r="J43">
            <v>0</v>
          </cell>
        </row>
      </sheetData>
      <sheetData sheetId="964">
        <row r="35">
          <cell r="AY35">
            <v>0</v>
          </cell>
        </row>
      </sheetData>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row r="27">
          <cell r="U27">
            <v>0</v>
          </cell>
        </row>
      </sheetData>
      <sheetData sheetId="982" refreshError="1"/>
      <sheetData sheetId="983" refreshError="1"/>
      <sheetData sheetId="984"/>
      <sheetData sheetId="985"/>
      <sheetData sheetId="986"/>
      <sheetData sheetId="987"/>
      <sheetData sheetId="988" refreshError="1"/>
      <sheetData sheetId="989" refreshError="1"/>
      <sheetData sheetId="990" refreshError="1"/>
      <sheetData sheetId="991" refreshError="1"/>
      <sheetData sheetId="992" refreshError="1"/>
      <sheetData sheetId="993" refreshError="1"/>
      <sheetData sheetId="994">
        <row r="25">
          <cell r="J25">
            <v>126587.69</v>
          </cell>
        </row>
      </sheetData>
      <sheetData sheetId="995"/>
      <sheetData sheetId="996" refreshError="1"/>
      <sheetData sheetId="997" refreshError="1"/>
      <sheetData sheetId="998" refreshError="1"/>
      <sheetData sheetId="999" refreshError="1"/>
      <sheetData sheetId="1000" refreshError="1"/>
      <sheetData sheetId="1001" refreshError="1"/>
      <sheetData sheetId="1002" refreshError="1"/>
      <sheetData sheetId="1003"/>
      <sheetData sheetId="1004"/>
      <sheetData sheetId="1005"/>
      <sheetData sheetId="1006"/>
      <sheetData sheetId="1007" refreshError="1"/>
      <sheetData sheetId="1008" refreshError="1"/>
      <sheetData sheetId="1009" refreshError="1"/>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refreshError="1"/>
      <sheetData sheetId="1025">
        <row r="26">
          <cell r="C26" t="str">
            <v>35,246 Km</v>
          </cell>
        </row>
      </sheetData>
      <sheetData sheetId="1026" refreshError="1"/>
      <sheetData sheetId="1027" refreshError="1"/>
      <sheetData sheetId="1028" refreshError="1"/>
      <sheetData sheetId="1029">
        <row r="13">
          <cell r="C13" t="str">
            <v xml:space="preserve"> IMPLANTAÇAO E PAVIMENTAÇAO DE RODOVIA</v>
          </cell>
        </row>
      </sheetData>
      <sheetData sheetId="1030"/>
      <sheetData sheetId="1031"/>
      <sheetData sheetId="1032" refreshError="1"/>
      <sheetData sheetId="1033"/>
      <sheetData sheetId="1034"/>
      <sheetData sheetId="1035"/>
      <sheetData sheetId="1036"/>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sheetData sheetId="1049"/>
      <sheetData sheetId="1050"/>
      <sheetData sheetId="1051"/>
      <sheetData sheetId="1052"/>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sheetData sheetId="1205"/>
      <sheetData sheetId="1206"/>
      <sheetData sheetId="1207" refreshError="1"/>
      <sheetData sheetId="1208" refreshError="1"/>
      <sheetData sheetId="1209" refreshError="1"/>
      <sheetData sheetId="1210" refreshError="1"/>
      <sheetData sheetId="1211" refreshError="1"/>
      <sheetData sheetId="1212"/>
      <sheetData sheetId="1213"/>
      <sheetData sheetId="1214" refreshError="1"/>
      <sheetData sheetId="1215" refreshError="1"/>
      <sheetData sheetId="1216" refreshError="1"/>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refreshError="1"/>
      <sheetData sheetId="1255" refreshError="1"/>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refreshError="1"/>
      <sheetData sheetId="1272"/>
      <sheetData sheetId="1273"/>
      <sheetData sheetId="1274"/>
      <sheetData sheetId="1275"/>
      <sheetData sheetId="1276" refreshError="1"/>
      <sheetData sheetId="1277" refreshError="1"/>
      <sheetData sheetId="1278"/>
      <sheetData sheetId="1279"/>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sheetData sheetId="1376"/>
      <sheetData sheetId="1377"/>
      <sheetData sheetId="1378"/>
      <sheetData sheetId="1379"/>
      <sheetData sheetId="1380"/>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sheetData sheetId="1392"/>
      <sheetData sheetId="1393" refreshError="1"/>
      <sheetData sheetId="1394"/>
      <sheetData sheetId="1395" refreshError="1"/>
      <sheetData sheetId="1396"/>
      <sheetData sheetId="1397" refreshError="1"/>
      <sheetData sheetId="1398" refreshError="1"/>
      <sheetData sheetId="1399" refreshError="1"/>
      <sheetData sheetId="1400" refreshError="1"/>
      <sheetData sheetId="1401" refreshError="1"/>
      <sheetData sheetId="1402"/>
      <sheetData sheetId="1403"/>
      <sheetData sheetId="1404">
        <row r="4">
          <cell r="B4" t="str">
            <v>CODIGO</v>
          </cell>
        </row>
      </sheetData>
      <sheetData sheetId="1405"/>
      <sheetData sheetId="1406"/>
      <sheetData sheetId="1407"/>
      <sheetData sheetId="1408"/>
      <sheetData sheetId="1409"/>
      <sheetData sheetId="1410">
        <row r="2">
          <cell r="A2" t="str">
            <v>CTRT 0001/2001</v>
          </cell>
        </row>
      </sheetData>
      <sheetData sheetId="1411"/>
      <sheetData sheetId="1412"/>
      <sheetData sheetId="1413"/>
      <sheetData sheetId="1414"/>
      <sheetData sheetId="1415"/>
      <sheetData sheetId="1416"/>
      <sheetData sheetId="1417">
        <row r="3">
          <cell r="C3">
            <v>60.964134991383446</v>
          </cell>
        </row>
      </sheetData>
      <sheetData sheetId="1418"/>
      <sheetData sheetId="1419"/>
      <sheetData sheetId="1420"/>
      <sheetData sheetId="1421"/>
      <sheetData sheetId="1422"/>
      <sheetData sheetId="1423"/>
      <sheetData sheetId="1424"/>
      <sheetData sheetId="1425"/>
      <sheetData sheetId="1426" refreshError="1"/>
      <sheetData sheetId="1427" refreshError="1"/>
      <sheetData sheetId="1428" refreshError="1"/>
      <sheetData sheetId="1429" refreshError="1"/>
      <sheetData sheetId="1430"/>
      <sheetData sheetId="1431"/>
      <sheetData sheetId="1432" refreshError="1"/>
      <sheetData sheetId="1433"/>
      <sheetData sheetId="1434">
        <row r="18">
          <cell r="D18">
            <v>68540</v>
          </cell>
        </row>
      </sheetData>
      <sheetData sheetId="1435"/>
      <sheetData sheetId="1436"/>
      <sheetData sheetId="1437"/>
      <sheetData sheetId="1438"/>
      <sheetData sheetId="1439"/>
      <sheetData sheetId="1440"/>
      <sheetData sheetId="1441"/>
      <sheetData sheetId="1442">
        <row r="39">
          <cell r="N39">
            <v>0</v>
          </cell>
        </row>
      </sheetData>
      <sheetData sheetId="1443"/>
      <sheetData sheetId="1444"/>
      <sheetData sheetId="1445">
        <row r="4">
          <cell r="B4" t="str">
            <v>CODIGO</v>
          </cell>
        </row>
      </sheetData>
      <sheetData sheetId="1446" refreshError="1"/>
      <sheetData sheetId="1447" refreshError="1"/>
      <sheetData sheetId="1448"/>
      <sheetData sheetId="1449" refreshError="1"/>
      <sheetData sheetId="1450"/>
      <sheetData sheetId="1451" refreshError="1"/>
      <sheetData sheetId="1452"/>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sheetData sheetId="1468" refreshError="1"/>
      <sheetData sheetId="1469" refreshError="1"/>
      <sheetData sheetId="1470" refreshError="1"/>
      <sheetData sheetId="1471" refreshError="1"/>
      <sheetData sheetId="1472" refreshError="1"/>
      <sheetData sheetId="1473">
        <row r="7">
          <cell r="B7" t="str">
            <v>KM</v>
          </cell>
        </row>
      </sheetData>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sheetData sheetId="1510" refreshError="1"/>
      <sheetData sheetId="1511" refreshError="1"/>
      <sheetData sheetId="1512" refreshError="1"/>
      <sheetData sheetId="1513"/>
      <sheetData sheetId="1514"/>
      <sheetData sheetId="1515"/>
      <sheetData sheetId="1516"/>
      <sheetData sheetId="1517"/>
      <sheetData sheetId="1518"/>
      <sheetData sheetId="1519"/>
      <sheetData sheetId="1520"/>
      <sheetData sheetId="1521">
        <row r="1">
          <cell r="B1" t="str">
            <v>MINISTÉRIO DOS TRANSPORTES</v>
          </cell>
        </row>
      </sheetData>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row r="43">
          <cell r="J43">
            <v>0</v>
          </cell>
        </row>
      </sheetData>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ow r="88">
          <cell r="A88" t="str">
            <v>Superintendente Regional do MS/DNIT</v>
          </cell>
        </row>
      </sheetData>
      <sheetData sheetId="1619" refreshError="1"/>
      <sheetData sheetId="1620" refreshError="1"/>
      <sheetData sheetId="1621">
        <row r="36">
          <cell r="I36">
            <v>0</v>
          </cell>
        </row>
      </sheetData>
      <sheetData sheetId="1622">
        <row r="46">
          <cell r="K46">
            <v>0</v>
          </cell>
        </row>
      </sheetData>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sheetData sheetId="1683"/>
      <sheetData sheetId="1684"/>
      <sheetData sheetId="1685"/>
      <sheetData sheetId="1686"/>
      <sheetData sheetId="1687"/>
      <sheetData sheetId="1688"/>
      <sheetData sheetId="1689" refreshError="1"/>
      <sheetData sheetId="1690" refreshError="1"/>
      <sheetData sheetId="1691" refreshError="1"/>
      <sheetData sheetId="1692" refreshError="1"/>
      <sheetData sheetId="1693" refreshError="1"/>
      <sheetData sheetId="1694"/>
      <sheetData sheetId="1695"/>
      <sheetData sheetId="1696"/>
      <sheetData sheetId="1697"/>
      <sheetData sheetId="1698">
        <row r="36">
          <cell r="I36">
            <v>0</v>
          </cell>
        </row>
      </sheetData>
      <sheetData sheetId="1699">
        <row r="36">
          <cell r="I36">
            <v>0</v>
          </cell>
        </row>
      </sheetData>
      <sheetData sheetId="1700"/>
      <sheetData sheetId="1701"/>
      <sheetData sheetId="1702">
        <row r="46">
          <cell r="K46">
            <v>0</v>
          </cell>
        </row>
      </sheetData>
      <sheetData sheetId="1703">
        <row r="46">
          <cell r="K46">
            <v>0</v>
          </cell>
        </row>
      </sheetData>
      <sheetData sheetId="1704">
        <row r="46">
          <cell r="K46">
            <v>0</v>
          </cell>
        </row>
      </sheetData>
      <sheetData sheetId="1705">
        <row r="46">
          <cell r="K46">
            <v>0</v>
          </cell>
        </row>
      </sheetData>
      <sheetData sheetId="1706">
        <row r="43">
          <cell r="J43">
            <v>0</v>
          </cell>
        </row>
      </sheetData>
      <sheetData sheetId="1707">
        <row r="43">
          <cell r="J43">
            <v>0</v>
          </cell>
        </row>
      </sheetData>
      <sheetData sheetId="1708">
        <row r="23">
          <cell r="V23" t="str">
            <v>Eng° Luiz Tadeu Parisi</v>
          </cell>
        </row>
      </sheetData>
      <sheetData sheetId="1709"/>
      <sheetData sheetId="1710"/>
      <sheetData sheetId="1711"/>
      <sheetData sheetId="1712">
        <row r="13">
          <cell r="B13" t="str">
            <v>PAVIMENTAÇÃO</v>
          </cell>
        </row>
      </sheetData>
      <sheetData sheetId="1713"/>
      <sheetData sheetId="1714"/>
      <sheetData sheetId="1715"/>
      <sheetData sheetId="1716"/>
      <sheetData sheetId="1717"/>
      <sheetData sheetId="1718"/>
      <sheetData sheetId="1719">
        <row r="32">
          <cell r="E32">
            <v>39142</v>
          </cell>
        </row>
      </sheetData>
      <sheetData sheetId="1720"/>
      <sheetData sheetId="1721">
        <row r="36">
          <cell r="I36">
            <v>0</v>
          </cell>
        </row>
      </sheetData>
      <sheetData sheetId="1722">
        <row r="36">
          <cell r="I36">
            <v>0</v>
          </cell>
        </row>
      </sheetData>
      <sheetData sheetId="1723">
        <row r="144">
          <cell r="K144" t="e">
            <v>#VALUE!</v>
          </cell>
        </row>
      </sheetData>
      <sheetData sheetId="1724"/>
      <sheetData sheetId="1725">
        <row r="46">
          <cell r="K46">
            <v>0</v>
          </cell>
        </row>
      </sheetData>
      <sheetData sheetId="1726">
        <row r="1">
          <cell r="B1" t="str">
            <v>MINISTÉRIO DOS TRANSPORTES</v>
          </cell>
        </row>
      </sheetData>
      <sheetData sheetId="1727">
        <row r="46">
          <cell r="K46">
            <v>0</v>
          </cell>
        </row>
      </sheetData>
      <sheetData sheetId="1728">
        <row r="46">
          <cell r="K46">
            <v>0</v>
          </cell>
        </row>
      </sheetData>
      <sheetData sheetId="1729">
        <row r="43">
          <cell r="J43">
            <v>0</v>
          </cell>
        </row>
      </sheetData>
      <sheetData sheetId="1730">
        <row r="43">
          <cell r="J43">
            <v>0</v>
          </cell>
        </row>
      </sheetData>
      <sheetData sheetId="1731">
        <row r="43">
          <cell r="J43">
            <v>0</v>
          </cell>
        </row>
      </sheetData>
      <sheetData sheetId="1732"/>
      <sheetData sheetId="1733">
        <row r="13">
          <cell r="B13" t="str">
            <v>PAVIMENTAÇÃO</v>
          </cell>
        </row>
      </sheetData>
      <sheetData sheetId="1734"/>
      <sheetData sheetId="1735">
        <row r="13">
          <cell r="B13" t="str">
            <v>PAVIMENTAÇÃO</v>
          </cell>
        </row>
      </sheetData>
      <sheetData sheetId="1736">
        <row r="144">
          <cell r="K144" t="e">
            <v>#VALUE!</v>
          </cell>
        </row>
      </sheetData>
      <sheetData sheetId="1737"/>
      <sheetData sheetId="1738"/>
      <sheetData sheetId="1739"/>
      <sheetData sheetId="1740">
        <row r="32">
          <cell r="E32">
            <v>39142</v>
          </cell>
        </row>
      </sheetData>
      <sheetData sheetId="1741"/>
      <sheetData sheetId="1742">
        <row r="32">
          <cell r="E32">
            <v>39142</v>
          </cell>
        </row>
      </sheetData>
      <sheetData sheetId="1743"/>
      <sheetData sheetId="1744">
        <row r="36">
          <cell r="I36">
            <v>0</v>
          </cell>
        </row>
      </sheetData>
      <sheetData sheetId="1745">
        <row r="36">
          <cell r="I36">
            <v>0</v>
          </cell>
        </row>
      </sheetData>
      <sheetData sheetId="1746">
        <row r="144">
          <cell r="K144" t="e">
            <v>#VALUE!</v>
          </cell>
        </row>
      </sheetData>
      <sheetData sheetId="1747"/>
      <sheetData sheetId="1748">
        <row r="46">
          <cell r="K46">
            <v>0</v>
          </cell>
        </row>
      </sheetData>
      <sheetData sheetId="1749">
        <row r="46">
          <cell r="K46">
            <v>0</v>
          </cell>
        </row>
      </sheetData>
      <sheetData sheetId="1750">
        <row r="46">
          <cell r="K46">
            <v>0</v>
          </cell>
        </row>
      </sheetData>
      <sheetData sheetId="1751">
        <row r="46">
          <cell r="K46">
            <v>0</v>
          </cell>
        </row>
      </sheetData>
      <sheetData sheetId="1752">
        <row r="43">
          <cell r="J43">
            <v>0</v>
          </cell>
        </row>
      </sheetData>
      <sheetData sheetId="1753">
        <row r="43">
          <cell r="J43">
            <v>0</v>
          </cell>
        </row>
      </sheetData>
      <sheetData sheetId="1754">
        <row r="43">
          <cell r="J43">
            <v>0</v>
          </cell>
        </row>
      </sheetData>
      <sheetData sheetId="1755">
        <row r="13">
          <cell r="B13" t="str">
            <v>PAVIMENTAÇÃO</v>
          </cell>
        </row>
      </sheetData>
      <sheetData sheetId="1756"/>
      <sheetData sheetId="1757">
        <row r="13">
          <cell r="B13" t="str">
            <v>PAVIMENTAÇÃO</v>
          </cell>
        </row>
      </sheetData>
      <sheetData sheetId="1758">
        <row r="13">
          <cell r="B13" t="str">
            <v>PAVIMENTAÇÃO</v>
          </cell>
        </row>
      </sheetData>
      <sheetData sheetId="1759"/>
      <sheetData sheetId="1760"/>
      <sheetData sheetId="1761"/>
      <sheetData sheetId="1762">
        <row r="32">
          <cell r="E32">
            <v>39142</v>
          </cell>
        </row>
      </sheetData>
      <sheetData sheetId="1763"/>
      <sheetData sheetId="1764">
        <row r="32">
          <cell r="E32">
            <v>39142</v>
          </cell>
        </row>
      </sheetData>
      <sheetData sheetId="1765">
        <row r="32">
          <cell r="E32">
            <v>39142</v>
          </cell>
        </row>
      </sheetData>
      <sheetData sheetId="1766">
        <row r="36">
          <cell r="I36">
            <v>0</v>
          </cell>
        </row>
      </sheetData>
      <sheetData sheetId="1767">
        <row r="36">
          <cell r="I36">
            <v>0</v>
          </cell>
        </row>
      </sheetData>
      <sheetData sheetId="1768">
        <row r="144">
          <cell r="K144" t="e">
            <v>#VALUE!</v>
          </cell>
        </row>
      </sheetData>
      <sheetData sheetId="1769">
        <row r="144">
          <cell r="K144" t="e">
            <v>#VALUE!</v>
          </cell>
        </row>
      </sheetData>
      <sheetData sheetId="1770">
        <row r="46">
          <cell r="K46">
            <v>0</v>
          </cell>
        </row>
      </sheetData>
      <sheetData sheetId="1771">
        <row r="46">
          <cell r="K46">
            <v>0</v>
          </cell>
        </row>
      </sheetData>
      <sheetData sheetId="1772">
        <row r="46">
          <cell r="K46">
            <v>0</v>
          </cell>
        </row>
      </sheetData>
      <sheetData sheetId="1773">
        <row r="46">
          <cell r="K46">
            <v>0</v>
          </cell>
        </row>
      </sheetData>
      <sheetData sheetId="1774">
        <row r="43">
          <cell r="J43">
            <v>0</v>
          </cell>
        </row>
      </sheetData>
      <sheetData sheetId="1775" refreshError="1"/>
      <sheetData sheetId="1776" refreshError="1"/>
      <sheetData sheetId="1777" refreshError="1"/>
      <sheetData sheetId="1778"/>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sheetData sheetId="1805"/>
      <sheetData sheetId="1806"/>
      <sheetData sheetId="1807"/>
      <sheetData sheetId="1808">
        <row r="32">
          <cell r="E32">
            <v>39142</v>
          </cell>
        </row>
      </sheetData>
      <sheetData sheetId="1809"/>
      <sheetData sheetId="1810"/>
      <sheetData sheetId="1811">
        <row r="13">
          <cell r="B13" t="str">
            <v>PAVIMENTAÇÃO</v>
          </cell>
        </row>
      </sheetData>
      <sheetData sheetId="1812"/>
      <sheetData sheetId="1813"/>
      <sheetData sheetId="1814"/>
      <sheetData sheetId="1815"/>
      <sheetData sheetId="1816"/>
      <sheetData sheetId="1817"/>
      <sheetData sheetId="1818">
        <row r="32">
          <cell r="E32">
            <v>39142</v>
          </cell>
        </row>
      </sheetData>
      <sheetData sheetId="1819">
        <row r="101">
          <cell r="U101">
            <v>77185.775999999998</v>
          </cell>
        </row>
      </sheetData>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row r="36">
          <cell r="I36">
            <v>0</v>
          </cell>
        </row>
      </sheetData>
      <sheetData sheetId="1833">
        <row r="46">
          <cell r="K46">
            <v>0</v>
          </cell>
        </row>
      </sheetData>
      <sheetData sheetId="1834"/>
      <sheetData sheetId="1835"/>
      <sheetData sheetId="1836"/>
      <sheetData sheetId="1837"/>
      <sheetData sheetId="1838">
        <row r="12">
          <cell r="L12" t="str">
            <v>Firma: Encomind Engenharia Com e Ind Ltda</v>
          </cell>
        </row>
      </sheetData>
      <sheetData sheetId="1839"/>
      <sheetData sheetId="1840"/>
      <sheetData sheetId="1841"/>
      <sheetData sheetId="1842"/>
      <sheetData sheetId="1843">
        <row r="3">
          <cell r="A3" t="str">
            <v xml:space="preserve"> Obra: Pavimentação Asfáltica</v>
          </cell>
        </row>
      </sheetData>
      <sheetData sheetId="1844"/>
      <sheetData sheetId="1845"/>
      <sheetData sheetId="1846"/>
      <sheetData sheetId="1847"/>
      <sheetData sheetId="1848"/>
      <sheetData sheetId="1849"/>
      <sheetData sheetId="1850">
        <row r="13">
          <cell r="B13" t="str">
            <v>PAVIMENTAÇÃO</v>
          </cell>
        </row>
      </sheetData>
      <sheetData sheetId="1851"/>
      <sheetData sheetId="1852">
        <row r="36">
          <cell r="I36">
            <v>0</v>
          </cell>
        </row>
      </sheetData>
      <sheetData sheetId="1853"/>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sheetData sheetId="1877" refreshError="1"/>
      <sheetData sheetId="1878" refreshError="1"/>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row r="88">
          <cell r="A88" t="str">
            <v>Superintendente Regional do MS/DNIT</v>
          </cell>
        </row>
      </sheetData>
      <sheetData sheetId="1905"/>
      <sheetData sheetId="1906"/>
      <sheetData sheetId="1907"/>
      <sheetData sheetId="1908"/>
      <sheetData sheetId="1909"/>
      <sheetData sheetId="1910"/>
      <sheetData sheetId="1911"/>
      <sheetData sheetId="1912">
        <row r="36">
          <cell r="I36">
            <v>0</v>
          </cell>
        </row>
      </sheetData>
      <sheetData sheetId="1913"/>
      <sheetData sheetId="1914"/>
      <sheetData sheetId="1915"/>
      <sheetData sheetId="1916"/>
      <sheetData sheetId="1917"/>
      <sheetData sheetId="1918" refreshError="1"/>
      <sheetData sheetId="1919" refreshError="1"/>
      <sheetData sheetId="1920"/>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sheetData sheetId="2000"/>
      <sheetData sheetId="2001"/>
      <sheetData sheetId="2002"/>
      <sheetData sheetId="2003">
        <row r="7">
          <cell r="B7" t="str">
            <v>KM</v>
          </cell>
        </row>
      </sheetData>
      <sheetData sheetId="2004" refreshError="1"/>
      <sheetData sheetId="2005" refreshError="1"/>
      <sheetData sheetId="2006" refreshError="1"/>
      <sheetData sheetId="2007" refreshError="1"/>
      <sheetData sheetId="2008" refreshError="1"/>
      <sheetData sheetId="2009" refreshError="1"/>
      <sheetData sheetId="2010" refreshError="1"/>
      <sheetData sheetId="2011"/>
      <sheetData sheetId="2012" refreshError="1"/>
      <sheetData sheetId="2013">
        <row r="1">
          <cell r="B1" t="str">
            <v>MINISTÉRIO DOS TRANSPORTES</v>
          </cell>
        </row>
      </sheetData>
      <sheetData sheetId="2014"/>
      <sheetData sheetId="2015" refreshError="1"/>
      <sheetData sheetId="2016" refreshError="1"/>
      <sheetData sheetId="2017" refreshError="1"/>
      <sheetData sheetId="2018" refreshError="1"/>
      <sheetData sheetId="2019"/>
      <sheetData sheetId="2020"/>
      <sheetData sheetId="2021"/>
      <sheetData sheetId="2022"/>
      <sheetData sheetId="2023"/>
      <sheetData sheetId="2024"/>
      <sheetData sheetId="2025"/>
      <sheetData sheetId="2026" refreshError="1"/>
      <sheetData sheetId="2027" refreshError="1"/>
      <sheetData sheetId="2028" refreshError="1"/>
      <sheetData sheetId="2029" refreshError="1"/>
      <sheetData sheetId="2030" refreshError="1"/>
      <sheetData sheetId="2031"/>
      <sheetData sheetId="2032" refreshError="1"/>
      <sheetData sheetId="2033" refreshError="1"/>
      <sheetData sheetId="2034"/>
      <sheetData sheetId="2035">
        <row r="36">
          <cell r="I36">
            <v>0</v>
          </cell>
        </row>
      </sheetData>
      <sheetData sheetId="2036"/>
      <sheetData sheetId="2037" refreshError="1"/>
      <sheetData sheetId="2038" refreshError="1"/>
      <sheetData sheetId="2039" refreshError="1"/>
      <sheetData sheetId="2040">
        <row r="32">
          <cell r="E32">
            <v>39142</v>
          </cell>
        </row>
      </sheetData>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row r="35">
          <cell r="AY35">
            <v>0</v>
          </cell>
        </row>
      </sheetData>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row r="23">
          <cell r="V23" t="str">
            <v>Eng° Luiz Tadeu Parisi</v>
          </cell>
        </row>
      </sheetData>
      <sheetData sheetId="2130" refreshError="1"/>
      <sheetData sheetId="2131" refreshError="1"/>
      <sheetData sheetId="2132" refreshError="1"/>
      <sheetData sheetId="2133" refreshError="1"/>
      <sheetData sheetId="2134" refreshError="1"/>
      <sheetData sheetId="2135" refreshError="1"/>
      <sheetData sheetId="2136"/>
      <sheetData sheetId="2137"/>
      <sheetData sheetId="2138"/>
      <sheetData sheetId="2139"/>
      <sheetData sheetId="2140"/>
      <sheetData sheetId="2141"/>
      <sheetData sheetId="2142"/>
      <sheetData sheetId="2143"/>
      <sheetData sheetId="2144">
        <row r="1">
          <cell r="B1" t="str">
            <v>MINISTÉRIO DOS TRANSPORTES</v>
          </cell>
        </row>
      </sheetData>
      <sheetData sheetId="2145"/>
      <sheetData sheetId="2146"/>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_mec_fx_dm_"/>
      <sheetName val="Boletim de Desempenho Parcial"/>
    </sheetNames>
    <sheetDataSet>
      <sheetData sheetId="0"/>
      <sheetData sheetId="1"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_mec_fx_dm_"/>
    </sheetNames>
    <sheetDataSet>
      <sheetData sheetId="0"/>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imbo de Nota"/>
      <sheetName val="croqui localiz_"/>
      <sheetName val="Banco"/>
      <sheetName val="Boletim"/>
      <sheetName val="Transporte-N"/>
      <sheetName val="MEDICÃO ADMINISTRAÇÃO"/>
      <sheetName val="Extenso 1 (381)"/>
      <sheetName val="Extenso"/>
      <sheetName val="Dados Contrato"/>
      <sheetName val="Elementos"/>
      <sheetName val="Pluviometria"/>
      <sheetName val="Boletim de Desempenho"/>
      <sheetName val="Cronograma"/>
      <sheetName val="Quadro Ind."/>
      <sheetName val="Nivel Cons."/>
      <sheetName val="Avanço Físico"/>
      <sheetName val="MEDIÇÃO LÍQUIDA"/>
      <sheetName val="MEDIÇÃO CONSOLIDADA"/>
      <sheetName val="Cont_Saldo"/>
      <sheetName val="MEDICÃO RESUMO (040)"/>
      <sheetName val="MEDICÃO RESUMO (381)"/>
      <sheetName val="MEDICÃO RESUMO GERAL"/>
      <sheetName val="01-Muro Gabião"/>
      <sheetName val="Desmat. Destoc.-2"/>
      <sheetName val="03-Esc. Carga 1ª Cat."/>
      <sheetName val="04-Reaterro Apiloado"/>
      <sheetName val="05-Reg. Mec. Faixa Domínio"/>
      <sheetName val="06-Solo p Base Remendo"/>
      <sheetName val="07-Recomp. Rev. CBUQ"/>
      <sheetName val="08-Remoção Mec. Revest. Bet."/>
      <sheetName val="09-Fresagem"/>
      <sheetName val="10-Concreto Ciclópico"/>
      <sheetName val="11-Concreto (Manual + Lanç.)"/>
      <sheetName val="12-Concreto (Conf. + Lanç.)"/>
      <sheetName val="13-Argamassa"/>
      <sheetName val="14-Dobragem e Armadura"/>
      <sheetName val="15-Forma de Madeira"/>
      <sheetName val="16-Reaterro e Comp. Bueiro"/>
      <sheetName val="17-Limpeza de Ponte"/>
      <sheetName val="18-Escavação Manual"/>
      <sheetName val="19-Escav. Mecaniz."/>
      <sheetName val="20-Assent. Dreno Profundo"/>
      <sheetName val="21-Enronc. Pedra Arrum."/>
      <sheetName val="22-Enleivamento"/>
      <sheetName val="23-Enronc. Pedra Jogada"/>
      <sheetName val="24-Alvenaria"/>
      <sheetName val="25-Muro Gabião"/>
      <sheetName val="26-Tapa Buraco"/>
      <sheetName val="27-Remendo Profundo Manual"/>
      <sheetName val="28-Remendo Profundo Mecaniz"/>
      <sheetName val="29-Selagem Trinca"/>
      <sheetName val="30-Correção.Defeito.CBUQ"/>
      <sheetName val="31-Limpesa.Sarjeta"/>
      <sheetName val="32-Valeta.Corte"/>
      <sheetName val="33-Limp. de Vala Dren."/>
      <sheetName val="34-Limpeza de Bueiro"/>
      <sheetName val="35-Desobstrução de Bueiro"/>
      <sheetName val="36-Assent. Tubo 60"/>
      <sheetName val="37-Assent. Tubo 80"/>
      <sheetName val="38-Assent. Tubo 100"/>
      <sheetName val="39-Assent. Tubo 120"/>
      <sheetName val="40-Limp. Placa Sinaliz."/>
      <sheetName val="41-Recomp. Placa Sinaliz."/>
      <sheetName val="42-Caiação"/>
      <sheetName val="43-Renov. Sinal."/>
      <sheetName val="44-Recomp. Total Cerca"/>
      <sheetName val="45-Recomp. Parc. Cerca Mourão"/>
      <sheetName val="46-Recomp. Parc. Cerca Arame"/>
      <sheetName val="47-Recomp. Manual Aterro"/>
      <sheetName val="48-Recomp. Mecan. Aterro1"/>
      <sheetName val="49-Rem. Man. Barreira"/>
      <sheetName val="50-Rem. Mecan. Barreira"/>
      <sheetName val="51-Roçada Manual"/>
      <sheetName val="52-Roçada Colonião"/>
      <sheetName val="53-Roçada Mecaniz"/>
      <sheetName val="54-Capina Manual"/>
      <sheetName val="55-Transp. Comercial 10m3"/>
      <sheetName val="56-Transp. Local 5m3"/>
      <sheetName val="57-Transp. Local Remendo"/>
      <sheetName val="58-Transp. Local Carroc."/>
      <sheetName val="59-Transp. Comercial Carroc."/>
      <sheetName val="55-Transp. Comercial 10m3 (040)"/>
      <sheetName val="56-Transp. Local 5m3 (040)"/>
      <sheetName val="57-Transp. Local Remendo (040)"/>
      <sheetName val="58-Transp. Local Carroc. (040)"/>
      <sheetName val="59-Transp. Com. Carroc. (040)"/>
      <sheetName val="55-Transp. Comercial 10m3 (2)"/>
      <sheetName val="56-Transp. Local 5m3 (2)"/>
      <sheetName val="Transp. Local Remendo-57 (2)"/>
      <sheetName val="58-Transp. Local Carroc. (2)"/>
      <sheetName val="59Transp. Comercial Carroc. (2)"/>
      <sheetName val="60-Moto Serra"/>
      <sheetName val="61-Encarregado"/>
      <sheetName val="62-Servente"/>
      <sheetName val="63-Pedreiro"/>
      <sheetName val="64-Carpinteiro"/>
      <sheetName val="65-Carregadeira Case"/>
      <sheetName val="66-Retroescavadeira"/>
      <sheetName val="67-Caminhão Basc. 5m3"/>
      <sheetName val="68-Caminhão Basc. 10m3"/>
      <sheetName val="69-Caminhão Tanque"/>
      <sheetName val="70-Caminhão Carroceria"/>
      <sheetName val="Tapa Buraco com Clipper-25"/>
      <sheetName val="Tapa Buraco-N"/>
      <sheetName val="Transporte.Mat.Remendo-N"/>
      <sheetName val="Reaterro e Compac. Bueiro"/>
      <sheetName val="Relatorio BR 040.262.381"/>
      <sheetName val="Avanço"/>
      <sheetName val="Indice"/>
      <sheetName val="Gabião"/>
      <sheetName val="P_Ligação"/>
      <sheetName val="Regularização"/>
      <sheetName val="Solo p rem_"/>
      <sheetName val="Rec.Revest.MBUQ"/>
      <sheetName val="Concreto de Cimento"/>
      <sheetName val="Forma madeira"/>
      <sheetName val="Escavação Mecanizada"/>
      <sheetName val="Enrocam. pedra.jogada"/>
      <sheetName val="Vala.drenagem"/>
      <sheetName val="Caiação."/>
      <sheetName val="Rec Mec de Aterro"/>
      <sheetName val="Gráf1"/>
      <sheetName val="MBetuminosa"/>
      <sheetName val="Rec revest"/>
      <sheetName val="Rem pav"/>
      <sheetName val="Ciclopico"/>
      <sheetName val="Portland"/>
      <sheetName val="Aço"/>
      <sheetName val="Argamassa"/>
      <sheetName val="Reaterro"/>
      <sheetName val="Forma"/>
      <sheetName val="Escav_ Mec"/>
      <sheetName val="Dreno"/>
      <sheetName val="Grama"/>
      <sheetName val="New jersey"/>
      <sheetName val="Enrocamento"/>
      <sheetName val="Remendo manual"/>
      <sheetName val="Remendo mec_"/>
      <sheetName val="Guarda corpo"/>
      <sheetName val="Fresagem"/>
      <sheetName val="V de corte"/>
      <sheetName val="Limpeza Bueiro"/>
      <sheetName val="bueiro 80"/>
      <sheetName val="Placas"/>
      <sheetName val="Defensa"/>
      <sheetName val="Balizador"/>
      <sheetName val="Cerca _MOIRÃ0_"/>
      <sheetName val="Cerca _ARAME_"/>
      <sheetName val="Sinalização"/>
      <sheetName val="Aterro manual"/>
      <sheetName val="Aterro"/>
      <sheetName val="Rem_ manual"/>
      <sheetName val="Barreira Mec_"/>
      <sheetName val="Colonião"/>
      <sheetName val="5m³"/>
      <sheetName val="Mat_ Remendos"/>
      <sheetName val="traço"/>
      <sheetName val="Carroceria"/>
      <sheetName val="Limpeza Descida Dágua"/>
      <sheetName val="Armadura"/>
      <sheetName val="Betuminosos"/>
      <sheetName val="Encarregado"/>
      <sheetName val="Servente"/>
      <sheetName val="Pedreiro"/>
      <sheetName val="Retroescavadeira"/>
      <sheetName val="SERVIÇOS EXTRAS"/>
      <sheetName val="Cubaçã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Sumário"/>
      <sheetName val="Capa Apres"/>
      <sheetName val="Apres"/>
      <sheetName val="Capa Mapa"/>
      <sheetName val="Mapa"/>
      <sheetName val="Capa Premissas"/>
      <sheetName val="Premissas"/>
      <sheetName val="Capa Caract. Seg."/>
      <sheetName val="Áreas gramadas"/>
      <sheetName val="Drenagem"/>
      <sheetName val="OAE"/>
      <sheetName val="Capa Memória de Calc"/>
      <sheetName val="Características 1"/>
      <sheetName val="Percentual 1"/>
      <sheetName val="M2 1"/>
      <sheetName val="Características 2"/>
      <sheetName val="Percentual 2"/>
      <sheetName val="M2 2"/>
      <sheetName val="BASE_Características total"/>
      <sheetName val="BASE_Percentual total"/>
      <sheetName val="BASE_M2 total"/>
      <sheetName val="Quantitativos"/>
      <sheetName val="CMB"/>
      <sheetName val="ESP"/>
      <sheetName val="Fresagem"/>
      <sheetName val="Capa Resumo"/>
      <sheetName val="Unifilar"/>
      <sheetName val="Orçamento Total"/>
      <sheetName val="Orçamento por Kmf"/>
      <sheetName val="Orçamento por SOLUÇÃO"/>
      <sheetName val="Crono. Financ. (kmf)"/>
      <sheetName val="BASE_Orçamento por Kmf"/>
      <sheetName val="BASE_Crono. Financ. (kmf)"/>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47">
          <cell r="E47" t="str">
            <v>ANEXO I - Levantamento Visual Contínuo (LVC)</v>
          </cell>
        </row>
      </sheetData>
      <sheetData sheetId="40" refreshError="1"/>
      <sheetData sheetId="41" refreshError="1">
        <row r="47">
          <cell r="E47" t="str">
            <v>ANEXO II - Avaliação Objetiva de Superfície (IGG)</v>
          </cell>
        </row>
      </sheetData>
      <sheetData sheetId="42" refreshError="1"/>
      <sheetData sheetId="43" refreshError="1"/>
      <sheetData sheetId="44" refreshError="1"/>
      <sheetData sheetId="45"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Capa (2)"/>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Unitari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Te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o Anual de Trab Orçamento "/>
      <sheetName val="Quadro de Quantidades "/>
      <sheetName val="Cronog Físico Finaceiro "/>
      <sheetName val="Projeto Básico"/>
      <sheetName val="Instalação de Canteiro"/>
      <sheetName val="CRONFISFIN_"/>
      <sheetName val="T_Local Mat_Bet_120_356_482"/>
      <sheetName val="MEMODESC "/>
      <sheetName val="Custo U_ BRITA R_ PROF_jan_01"/>
      <sheetName val="Custo Unit_ P_ LIG_jan_01"/>
      <sheetName val="Mobilização e Desmobilização"/>
      <sheetName val="Aquisiç Transp Mat Betuminoso "/>
      <sheetName val="Gráfico Distâncias Transporte"/>
      <sheetName val="Transp Comercial 10 m³"/>
      <sheetName val="Transp Local Basculante 5 m³ "/>
      <sheetName val="Transp Local  Material Remendo"/>
      <sheetName val="Tansp Local Carroceria 4 T"/>
      <sheetName val="Custo Unit_ MBB jan_01"/>
      <sheetName val="Custo Unit_ T_Bur_jan_01"/>
      <sheetName val="Custo Unit_ R_Prof_jan_01"/>
      <sheetName val="Custo U_Corr_Def_MBB_jan_01"/>
      <sheetName val="PONTES"/>
      <sheetName val="Extenso"/>
      <sheetName val="Custo Unit_ Imprim_abr_00"/>
      <sheetName val="Custo U_ Fres_ Desc_jun_00_"/>
      <sheetName val="Custo Unit_ Sel_Trin_jun_00_"/>
      <sheetName val="C_ U_ CAPA SEL_ C_ P_jun_00_"/>
      <sheetName val="C_ U_ Conc_ Ciclop_jun_00_"/>
      <sheetName val="Custo Unit_ MBUF_jun_00_"/>
      <sheetName val="C_ U_ REC_REV_MBUF_jun_00_"/>
      <sheetName val="Custo Unit_ MBUQ_jun_00_"/>
      <sheetName val="C_ U_ REC_REV_MBUQ_jun_00_"/>
      <sheetName val="Custo U_ A_Dreno Pr_jun_00_"/>
      <sheetName val="Custo U_ Fabr_T_ Dreno_jun_00_"/>
      <sheetName val="Custo U_ Enr_P_ Jogada_jun_00_"/>
      <sheetName val="Custo U_ ASSENT_ TUBO 0_60 _2_"/>
      <sheetName val="Custo U_ Fabr_Tubo 0_60  _2_"/>
      <sheetName val="Custo U_ ASSENT_ TUBO 0_80 _2_"/>
      <sheetName val="Custo U_ Fabr_Tubo 0_80 _2_"/>
      <sheetName val="Custo U_ ASSENT_ TUBO 1_0 _2_"/>
      <sheetName val="Custo U_ Fabr_Tubo 1_0 _2_"/>
      <sheetName val="Custo U_ Sub_ Balizadorset_99"/>
      <sheetName val="Custo U_ F_Balizadorset_99"/>
      <sheetName val="Custo U_ R_p_ cerca Conc_set_99"/>
      <sheetName val="Custo U_ F_Mourão Est_set_99"/>
      <sheetName val="Custo U_ F_Mourão Suporteset_99"/>
      <sheetName val="Carimbo de Nota"/>
    </sheetNames>
    <sheetDataSet>
      <sheetData sheetId="0"/>
      <sheetData sheetId="1"/>
      <sheetData sheetId="2"/>
      <sheetData sheetId="3"/>
      <sheetData sheetId="4"/>
      <sheetData sheetId="5">
        <row r="1">
          <cell r="A1" t="e">
            <v>#REF!</v>
          </cell>
          <cell r="I1" t="e">
            <v>#REF!</v>
          </cell>
        </row>
        <row r="2">
          <cell r="A2" t="e">
            <v>#REF!</v>
          </cell>
          <cell r="K2" t="str">
            <v>EXTENSÃO(KM):</v>
          </cell>
          <cell r="L2">
            <v>97.6</v>
          </cell>
        </row>
        <row r="3">
          <cell r="A3" t="e">
            <v>#REF!</v>
          </cell>
        </row>
        <row r="4">
          <cell r="E4" t="str">
            <v>CRONOGRAMA FÍSICO-FINANCEIRO</v>
          </cell>
        </row>
        <row r="5">
          <cell r="A5" t="str">
            <v>ITEM</v>
          </cell>
          <cell r="B5" t="str">
            <v>DISCRIMINAÇÃO</v>
          </cell>
          <cell r="C5" t="str">
            <v>QUANT.</v>
          </cell>
          <cell r="D5" t="str">
            <v>UN</v>
          </cell>
          <cell r="E5">
            <v>1</v>
          </cell>
          <cell r="F5">
            <v>2</v>
          </cell>
          <cell r="G5">
            <v>3</v>
          </cell>
          <cell r="H5">
            <v>4</v>
          </cell>
          <cell r="I5">
            <v>5</v>
          </cell>
          <cell r="J5">
            <v>6</v>
          </cell>
          <cell r="K5">
            <v>7</v>
          </cell>
          <cell r="L5">
            <v>8</v>
          </cell>
          <cell r="M5">
            <v>9</v>
          </cell>
          <cell r="N5">
            <v>10</v>
          </cell>
          <cell r="O5">
            <v>11</v>
          </cell>
          <cell r="P5">
            <v>12</v>
          </cell>
        </row>
        <row r="6">
          <cell r="A6" t="str">
            <v>01.401.00</v>
          </cell>
          <cell r="B6" t="str">
            <v>RECOMPOSIÇÃO DE REVESTIMENTO PRIMÁRIO</v>
          </cell>
          <cell r="C6" t="str">
            <v>$'Plano Anual de Trab Orçamento '.#REF!#REF!</v>
          </cell>
          <cell r="D6" t="str">
            <v>m³</v>
          </cell>
        </row>
        <row r="7">
          <cell r="A7" t="str">
            <v>01.930.00</v>
          </cell>
          <cell r="B7" t="str">
            <v>REGULARIZAÇÃO MECANIZADA FAIXA DOMÍNIO</v>
          </cell>
          <cell r="C7" t="str">
            <v>$'Plano Anual de Trab Orçamento '.#REF!#REF!</v>
          </cell>
          <cell r="D7" t="str">
            <v>m²</v>
          </cell>
        </row>
        <row r="8">
          <cell r="A8" t="str">
            <v>02.200.00</v>
          </cell>
          <cell r="B8" t="str">
            <v>SOLO PARA BASE REMENDO PROFUNDO</v>
          </cell>
          <cell r="C8" t="str">
            <v>$'Plano Anual de Trab Orçamento '.#REF!#REF!</v>
          </cell>
          <cell r="D8" t="str">
            <v>m³</v>
          </cell>
        </row>
        <row r="9">
          <cell r="A9" t="str">
            <v>02.230.00</v>
          </cell>
          <cell r="B9" t="str">
            <v>BRITA PARA BASE REMENDO PROFUNDO</v>
          </cell>
          <cell r="C9" t="e">
            <v>#REF!</v>
          </cell>
          <cell r="D9" t="str">
            <v>m³</v>
          </cell>
        </row>
        <row r="10">
          <cell r="A10" t="str">
            <v>02.400.00</v>
          </cell>
          <cell r="B10" t="str">
            <v>PINTURA DE LIGAÇÃO</v>
          </cell>
          <cell r="C10" t="str">
            <v>$'Plano Anual de Trab Orçamento '.#REF!#REF!</v>
          </cell>
          <cell r="D10" t="str">
            <v>m²</v>
          </cell>
        </row>
        <row r="11">
          <cell r="A11" t="str">
            <v>02.500.00</v>
          </cell>
          <cell r="B11" t="str">
            <v>CAPA SELANTE COM PEDRISCO</v>
          </cell>
          <cell r="C11" t="str">
            <v>$'Plano Anual de Trab Orçamento '.#REF!#REF!</v>
          </cell>
          <cell r="D11" t="str">
            <v>m²</v>
          </cell>
        </row>
        <row r="12">
          <cell r="A12" t="str">
            <v>02.530.00</v>
          </cell>
          <cell r="B12" t="str">
            <v>MISTURA BETUMINOSA EM BETONEIRA</v>
          </cell>
          <cell r="C12" t="e">
            <v>#REF!</v>
          </cell>
          <cell r="D12" t="str">
            <v>m³</v>
          </cell>
        </row>
        <row r="13">
          <cell r="A13" t="str">
            <v>03.310.00</v>
          </cell>
          <cell r="B13" t="str">
            <v xml:space="preserve"> CONCRETO CICLÓPICO</v>
          </cell>
          <cell r="C13" t="str">
            <v>$'Plano Anual de Trab Orçamento '.#REF!#REF!</v>
          </cell>
          <cell r="D13" t="str">
            <v>m³</v>
          </cell>
        </row>
        <row r="14">
          <cell r="A14" t="str">
            <v>02.540.01</v>
          </cell>
          <cell r="B14" t="str">
            <v>RECOMPOSIÇÃO DO REVESTIMENTO C/ MBUQ</v>
          </cell>
          <cell r="C14" t="str">
            <v>$'Plano Anual de Trab Orçamento '.#REF!#REF!</v>
          </cell>
          <cell r="D14" t="str">
            <v>m³</v>
          </cell>
        </row>
        <row r="15">
          <cell r="A15" t="str">
            <v>03.310.00</v>
          </cell>
          <cell r="B15" t="str">
            <v xml:space="preserve"> CONCRETO CICLÓPICO</v>
          </cell>
          <cell r="C15" t="str">
            <v>$'Plano Anual de Trab Orçamento '.#REF!#REF!</v>
          </cell>
          <cell r="D15" t="str">
            <v>m³</v>
          </cell>
        </row>
        <row r="16">
          <cell r="A16" t="str">
            <v>03.329.00</v>
          </cell>
          <cell r="B16" t="str">
            <v>CONCRETO CIMENTO PORTLAND</v>
          </cell>
          <cell r="C16" t="e">
            <v>#REF!</v>
          </cell>
          <cell r="D16" t="str">
            <v>m³</v>
          </cell>
        </row>
        <row r="17">
          <cell r="A17" t="str">
            <v>03.340.02</v>
          </cell>
          <cell r="B17" t="str">
            <v>ARGAMASSA CIMENTO-AREIA  1:6</v>
          </cell>
          <cell r="C17" t="e">
            <v>#REF!</v>
          </cell>
          <cell r="D17" t="str">
            <v>m³</v>
          </cell>
        </row>
        <row r="18">
          <cell r="A18" t="str">
            <v>03.370.00</v>
          </cell>
          <cell r="B18" t="str">
            <v>FORMAS</v>
          </cell>
          <cell r="C18" t="e">
            <v>#REF!</v>
          </cell>
          <cell r="D18" t="str">
            <v>m²</v>
          </cell>
        </row>
        <row r="19">
          <cell r="A19" t="str">
            <v>03.940.00</v>
          </cell>
          <cell r="B19" t="str">
            <v>REATERRO APILOADO</v>
          </cell>
          <cell r="C19" t="e">
            <v>#REF!</v>
          </cell>
          <cell r="D19" t="str">
            <v>m³</v>
          </cell>
        </row>
        <row r="20">
          <cell r="A20" t="str">
            <v>03.950.00</v>
          </cell>
          <cell r="B20" t="str">
            <v>LIMPEZA DE PONTE</v>
          </cell>
          <cell r="C20" t="e">
            <v>#REF!</v>
          </cell>
          <cell r="D20" t="str">
            <v>m</v>
          </cell>
        </row>
        <row r="21">
          <cell r="A21" t="str">
            <v>04.000.00</v>
          </cell>
          <cell r="B21" t="str">
            <v>ESCAVAÇÃO MANUAL</v>
          </cell>
          <cell r="C21" t="e">
            <v>#REF!</v>
          </cell>
          <cell r="D21" t="str">
            <v>m³</v>
          </cell>
        </row>
        <row r="22">
          <cell r="A22" t="str">
            <v>04.001.00</v>
          </cell>
          <cell r="B22" t="str">
            <v>ESC. DE VALA EM MATERIAL DE 1ª CAT.</v>
          </cell>
          <cell r="C22" t="e">
            <v>#REF!</v>
          </cell>
          <cell r="D22" t="str">
            <v>m³</v>
          </cell>
        </row>
        <row r="23">
          <cell r="A23" t="str">
            <v>04.590.00</v>
          </cell>
          <cell r="B23" t="str">
            <v>ASSENTAMENTO DE DRENO PROFUNDO</v>
          </cell>
          <cell r="C23" t="str">
            <v>$'Plano Anual de Trab Orçamento '.#REF!#REF!</v>
          </cell>
          <cell r="D23" t="str">
            <v>m</v>
          </cell>
        </row>
        <row r="24">
          <cell r="A24" t="str">
            <v>05.000.00</v>
          </cell>
          <cell r="B24" t="str">
            <v>ENROCAMENTO DE PEDRA ARRUMADA</v>
          </cell>
          <cell r="C24" t="e">
            <v>#REF!</v>
          </cell>
          <cell r="D24" t="str">
            <v>m³</v>
          </cell>
        </row>
        <row r="25">
          <cell r="A25" t="str">
            <v>05.001.00</v>
          </cell>
          <cell r="B25" t="str">
            <v>ENROCAMENTO DE PEDRA JOGADA</v>
          </cell>
          <cell r="C25" t="str">
            <v>$'Plano Anual de Trab Orçamento '.#REF!#REF!</v>
          </cell>
          <cell r="D25" t="str">
            <v>m³</v>
          </cell>
        </row>
        <row r="26">
          <cell r="A26" t="str">
            <v>05.101.02</v>
          </cell>
          <cell r="B26" t="str">
            <v>REVESTIMENTO VEGETAL C/ GRAMA EM LEIVAS</v>
          </cell>
          <cell r="C26" t="e">
            <v>#REF!</v>
          </cell>
          <cell r="D26" t="str">
            <v>m²</v>
          </cell>
        </row>
        <row r="27">
          <cell r="A27" t="str">
            <v>08.100.00</v>
          </cell>
          <cell r="B27" t="str">
            <v>TAPA BURACO</v>
          </cell>
          <cell r="C27" t="e">
            <v>#REF!</v>
          </cell>
          <cell r="D27" t="str">
            <v>km</v>
          </cell>
        </row>
        <row r="28">
          <cell r="A28" t="str">
            <v>08.101.01</v>
          </cell>
          <cell r="B28" t="str">
            <v>REMENDO PROF. C/ DEM. MANUAL</v>
          </cell>
          <cell r="C28" t="e">
            <v>#REF!</v>
          </cell>
          <cell r="D28" t="str">
            <v>km</v>
          </cell>
        </row>
        <row r="29">
          <cell r="A29" t="str">
            <v>08.101.02</v>
          </cell>
          <cell r="B29" t="str">
            <v>REMENDO PROF. C/ DEM. MECANIZADA</v>
          </cell>
          <cell r="C29" t="str">
            <v>$'Plano Anual de Trab Orçamento '.#REF!#REF!</v>
          </cell>
          <cell r="D29" t="str">
            <v>km</v>
          </cell>
        </row>
        <row r="30">
          <cell r="A30" t="str">
            <v>08.103.00</v>
          </cell>
          <cell r="B30" t="str">
            <v>SELAGEM DE TRINCA</v>
          </cell>
          <cell r="C30" t="str">
            <v>$'Plano Anual de Trab Orçamento '.#REF!#REF!</v>
          </cell>
          <cell r="D30" t="str">
            <v>km</v>
          </cell>
        </row>
        <row r="31">
          <cell r="A31" t="str">
            <v>08.109.00</v>
          </cell>
          <cell r="B31" t="str">
            <v>CORREÇÃO DE DEFEITOS C/ MIST. BETUM.</v>
          </cell>
          <cell r="C31" t="str">
            <v>$'Plano Anual de Trab Orçamento '.#REF!#REF!</v>
          </cell>
          <cell r="D31" t="str">
            <v>km</v>
          </cell>
        </row>
        <row r="32">
          <cell r="A32" t="str">
            <v>08.109.22</v>
          </cell>
          <cell r="B32" t="str">
            <v>FRESAGEM DESCONTÍNUA A FRIO ESP. 5 CM</v>
          </cell>
          <cell r="C32" t="str">
            <v>$'Plano Anual de Trab Orçamento '.#REF!#REF!</v>
          </cell>
          <cell r="D32" t="str">
            <v>m²</v>
          </cell>
        </row>
        <row r="33">
          <cell r="A33" t="str">
            <v>08.200.00</v>
          </cell>
          <cell r="B33" t="str">
            <v>RECOMPOSIÇÃO DE GUARDA CORPO</v>
          </cell>
          <cell r="C33" t="e">
            <v>#REF!</v>
          </cell>
          <cell r="D33" t="str">
            <v>m</v>
          </cell>
        </row>
        <row r="34">
          <cell r="A34" t="str">
            <v>08.300.01</v>
          </cell>
          <cell r="B34" t="str">
            <v>LIMPEZA SARJETA E MEIO-FIO</v>
          </cell>
          <cell r="C34" t="e">
            <v>#REF!</v>
          </cell>
          <cell r="D34" t="str">
            <v>m</v>
          </cell>
        </row>
        <row r="35">
          <cell r="A35" t="str">
            <v>08.301.01</v>
          </cell>
          <cell r="B35" t="str">
            <v>LIMPEZA DE VALETA DE CORTE</v>
          </cell>
          <cell r="C35" t="e">
            <v>#REF!</v>
          </cell>
          <cell r="D35" t="str">
            <v>m</v>
          </cell>
        </row>
        <row r="36">
          <cell r="A36" t="str">
            <v>08.301.02</v>
          </cell>
          <cell r="B36" t="str">
            <v>LIMPEZA DE VALA DE DRENAGEM</v>
          </cell>
          <cell r="C36" t="e">
            <v>#REF!</v>
          </cell>
          <cell r="D36" t="str">
            <v>m</v>
          </cell>
        </row>
        <row r="37">
          <cell r="A37" t="str">
            <v>08.302.01</v>
          </cell>
          <cell r="B37" t="str">
            <v>LIMPEZA  DE BUEIRO</v>
          </cell>
          <cell r="C37" t="e">
            <v>#REF!</v>
          </cell>
          <cell r="D37" t="str">
            <v>m³</v>
          </cell>
        </row>
        <row r="38">
          <cell r="A38" t="str">
            <v>08.302.02</v>
          </cell>
          <cell r="B38" t="str">
            <v>DESOBSTRUÇÃO  DE BUEIRO</v>
          </cell>
          <cell r="C38" t="e">
            <v>#REF!</v>
          </cell>
          <cell r="D38" t="str">
            <v>m³</v>
          </cell>
        </row>
        <row r="39">
          <cell r="A39" t="str">
            <v>08.302.03</v>
          </cell>
          <cell r="B39" t="str">
            <v>ASSENTAMENTO TUBO CONCRETO D=0,6 M</v>
          </cell>
          <cell r="C39" t="str">
            <v>$'Plano Anual de Trab Orçamento '.#REF!#REF!</v>
          </cell>
          <cell r="D39" t="str">
            <v>m</v>
          </cell>
        </row>
        <row r="40">
          <cell r="A40" t="str">
            <v>08.302.04</v>
          </cell>
          <cell r="B40" t="str">
            <v>ASSENTAMENTO TUBO CONCRETO D=0,8 M</v>
          </cell>
          <cell r="C40" t="str">
            <v>$'Plano Anual de Trab Orçamento '.#REF!#REF!</v>
          </cell>
          <cell r="D40" t="str">
            <v>m</v>
          </cell>
        </row>
        <row r="41">
          <cell r="A41" t="str">
            <v>08.302.05</v>
          </cell>
          <cell r="B41" t="str">
            <v>ASSENTAMENTO TUBO CONCRETO D=1,0 M</v>
          </cell>
          <cell r="C41" t="str">
            <v>$'Plano Anual de Trab Orçamento '.#REF!#REF!</v>
          </cell>
          <cell r="D41" t="str">
            <v>m</v>
          </cell>
        </row>
        <row r="42">
          <cell r="A42" t="str">
            <v>08.400.01</v>
          </cell>
          <cell r="B42" t="str">
            <v>RECOMPOSIÇÃO DE PLACAS DE SINALIZAÇÃO</v>
          </cell>
          <cell r="C42" t="e">
            <v>#REF!</v>
          </cell>
          <cell r="D42" t="str">
            <v>ud</v>
          </cell>
        </row>
        <row r="43">
          <cell r="A43" t="str">
            <v>08.400.02</v>
          </cell>
          <cell r="B43" t="str">
            <v>SUBSTITUIÇÃO DE BALIZADOR</v>
          </cell>
          <cell r="C43" t="str">
            <v>$'Plano Anual de Trab Orçamento '.#REF!#REF!</v>
          </cell>
          <cell r="D43" t="str">
            <v>ud</v>
          </cell>
        </row>
        <row r="44">
          <cell r="A44" t="str">
            <v>08.401.00</v>
          </cell>
          <cell r="B44" t="str">
            <v>RECOMPOSIÇÃO DE DEFENSA METÁLICA</v>
          </cell>
          <cell r="C44" t="e">
            <v>#REF!</v>
          </cell>
          <cell r="D44" t="str">
            <v>m</v>
          </cell>
        </row>
        <row r="45">
          <cell r="A45" t="str">
            <v>08.402.00</v>
          </cell>
          <cell r="B45" t="str">
            <v>CAIAÇÃO</v>
          </cell>
          <cell r="C45" t="e">
            <v>#REF!</v>
          </cell>
          <cell r="D45" t="str">
            <v>m²</v>
          </cell>
        </row>
        <row r="46">
          <cell r="A46" t="str">
            <v>08.404.01</v>
          </cell>
          <cell r="B46" t="str">
            <v>RECOMP. PARCIAL CERCA  CONCR.-MOURÃO</v>
          </cell>
          <cell r="C46" t="str">
            <v>$'Plano Anual de Trab Orçamento '.#REF!#REF!</v>
          </cell>
          <cell r="D46" t="str">
            <v>km</v>
          </cell>
        </row>
        <row r="47">
          <cell r="A47" t="str">
            <v>08.404.02</v>
          </cell>
          <cell r="B47" t="str">
            <v>RECOMP. PARCIAL CERCA  CONCR.-ARAME</v>
          </cell>
          <cell r="C47" t="str">
            <v>$'Plano Anual de Trab Orçamento '.#REF!#REF!</v>
          </cell>
          <cell r="D47" t="str">
            <v>km</v>
          </cell>
        </row>
        <row r="48">
          <cell r="A48" t="str">
            <v>08.500.00</v>
          </cell>
          <cell r="B48" t="str">
            <v>RECOMPOSIÇÃO MANUAL DE ATERRO</v>
          </cell>
          <cell r="C48" t="e">
            <v>#REF!</v>
          </cell>
          <cell r="D48" t="str">
            <v>km</v>
          </cell>
        </row>
        <row r="49">
          <cell r="A49" t="str">
            <v>08.501.00</v>
          </cell>
          <cell r="B49" t="str">
            <v>RECOMPOSIÇÃO MECANIZADA DE ATERRO</v>
          </cell>
          <cell r="C49" t="str">
            <v>$'Plano Anual de Trab Orçamento '.#REF!#REF!</v>
          </cell>
          <cell r="D49" t="str">
            <v>km</v>
          </cell>
        </row>
        <row r="50">
          <cell r="A50" t="str">
            <v>08.510.00</v>
          </cell>
          <cell r="B50" t="str">
            <v>REMOCÀO MANUAL DE BARREIRA</v>
          </cell>
          <cell r="C50" t="e">
            <v>#REF!</v>
          </cell>
          <cell r="D50" t="str">
            <v>km</v>
          </cell>
        </row>
        <row r="51">
          <cell r="A51" t="str">
            <v>08.511.00</v>
          </cell>
          <cell r="B51" t="str">
            <v>REMOCÀO MECANIZADA DE BARREIRA</v>
          </cell>
          <cell r="C51" t="e">
            <v>#REF!</v>
          </cell>
          <cell r="D51" t="str">
            <v>km</v>
          </cell>
        </row>
        <row r="52">
          <cell r="A52" t="str">
            <v>08.900.00</v>
          </cell>
          <cell r="B52" t="str">
            <v>ROÇADA MANUAL</v>
          </cell>
          <cell r="C52" t="e">
            <v>#REF!</v>
          </cell>
          <cell r="D52" t="str">
            <v>ha</v>
          </cell>
        </row>
        <row r="53">
          <cell r="A53" t="str">
            <v>08.900.01</v>
          </cell>
          <cell r="B53" t="str">
            <v>ROÇADA DE CAPIM COLONIÃO</v>
          </cell>
          <cell r="C53" t="e">
            <v>#REF!</v>
          </cell>
          <cell r="D53" t="str">
            <v>ha</v>
          </cell>
        </row>
        <row r="54">
          <cell r="A54" t="str">
            <v>08.901.01</v>
          </cell>
          <cell r="B54" t="str">
            <v>CORTE E LIMPEZA DE ÁREAS GRAMADAS</v>
          </cell>
          <cell r="C54" t="e">
            <v>#REF!</v>
          </cell>
          <cell r="D54" t="str">
            <v>m²</v>
          </cell>
        </row>
        <row r="55">
          <cell r="A55" t="str">
            <v>08.910.00</v>
          </cell>
          <cell r="B55" t="str">
            <v>CAPINA MANUAL</v>
          </cell>
          <cell r="C55" t="e">
            <v>#REF!</v>
          </cell>
          <cell r="D55" t="str">
            <v>m²</v>
          </cell>
        </row>
        <row r="56">
          <cell r="A56" t="str">
            <v>09.002.00</v>
          </cell>
          <cell r="B56" t="str">
            <v>TRANSPORTE CAMINHÃO EM BASCULANTE 4m³</v>
          </cell>
          <cell r="C56" t="e">
            <v>#REF!</v>
          </cell>
          <cell r="D56" t="str">
            <v>t.km</v>
          </cell>
        </row>
        <row r="57">
          <cell r="A57" t="str">
            <v>09.002.01</v>
          </cell>
          <cell r="B57" t="str">
            <v>TRANSPORTE CAMINHÃO CARROCERIA FIXA 4 T</v>
          </cell>
          <cell r="C57" t="e">
            <v>#REF!</v>
          </cell>
          <cell r="D57" t="str">
            <v>t.km</v>
          </cell>
        </row>
        <row r="58">
          <cell r="A58" t="str">
            <v>09.002.03</v>
          </cell>
          <cell r="B58" t="str">
            <v>TRANSPORTE ESPECIAL EM BASCULANTE 4m3</v>
          </cell>
          <cell r="C58" t="str">
            <v>$'Plano Anual de Trab Orçamento '.#REF!#REF!</v>
          </cell>
          <cell r="D58" t="str">
            <v>t.km</v>
          </cell>
        </row>
        <row r="59">
          <cell r="A59" t="str">
            <v>09.102.00</v>
          </cell>
          <cell r="B59" t="str">
            <v>TRANSPORTE LOCAL DE MAT. BET. À FRIO</v>
          </cell>
          <cell r="C59" t="str">
            <v>$'Plano Anual de Trab Orçamento '.#REF!#REF!</v>
          </cell>
          <cell r="D59" t="str">
            <v>t.km</v>
          </cell>
        </row>
        <row r="60">
          <cell r="A60" t="str">
            <v>09.202.00</v>
          </cell>
          <cell r="B60" t="str">
            <v>TRANSPORTE DE ÁGUA</v>
          </cell>
          <cell r="C60" t="str">
            <v>$'Plano Anual de Trab Orçamento '.#REF!#REF!</v>
          </cell>
          <cell r="D60" t="str">
            <v>t.km</v>
          </cell>
        </row>
        <row r="61">
          <cell r="A61" t="str">
            <v>M.3.34</v>
          </cell>
          <cell r="B61" t="str">
            <v>PARAFUSO FIXAÇÃO PLACA SINALIZAÇÃO</v>
          </cell>
          <cell r="C61" t="e">
            <v>#REF!</v>
          </cell>
          <cell r="D61" t="str">
            <v>un</v>
          </cell>
        </row>
        <row r="62">
          <cell r="A62" t="str">
            <v>M.3.35</v>
          </cell>
          <cell r="B62" t="str">
            <v>PARAFUSO FIXAÇÃO TRAVESSA EM PL. SINAL.</v>
          </cell>
          <cell r="C62" t="e">
            <v>#REF!</v>
          </cell>
          <cell r="D62" t="str">
            <v>un</v>
          </cell>
        </row>
        <row r="63">
          <cell r="A63" t="str">
            <v>m.3.46</v>
          </cell>
          <cell r="B63" t="str">
            <v>CHAPA DE AÇO Nº 16 TRATADA</v>
          </cell>
          <cell r="C63" t="e">
            <v>#REF!</v>
          </cell>
          <cell r="D63" t="str">
            <v>m²</v>
          </cell>
        </row>
        <row r="64">
          <cell r="A64" t="str">
            <v>M.4.06</v>
          </cell>
          <cell r="B64" t="str">
            <v>CAIBRO 7,5 CM x 7,5 cm</v>
          </cell>
          <cell r="C64" t="e">
            <v>#REF!</v>
          </cell>
          <cell r="D64" t="str">
            <v>m</v>
          </cell>
        </row>
        <row r="65">
          <cell r="A65" t="str">
            <v>M.6.09</v>
          </cell>
          <cell r="B65" t="str">
            <v>TINTA ESMALTE SINTÉTICO FOSCO</v>
          </cell>
          <cell r="C65" t="e">
            <v>#REF!</v>
          </cell>
          <cell r="D65" t="str">
            <v>l</v>
          </cell>
        </row>
        <row r="66">
          <cell r="A66" t="str">
            <v>M.6.12</v>
          </cell>
          <cell r="B66" t="str">
            <v>LIXA PARA FERRO Nº 100</v>
          </cell>
          <cell r="C66" t="e">
            <v>#REF!</v>
          </cell>
          <cell r="D66" t="str">
            <v>un</v>
          </cell>
        </row>
        <row r="67">
          <cell r="A67" t="str">
            <v>M.9.70</v>
          </cell>
          <cell r="B67" t="str">
            <v>PELÍCULA REFLETIVA LENTES INCLUSAS</v>
          </cell>
          <cell r="C67" t="e">
            <v>#REF!</v>
          </cell>
          <cell r="D67" t="str">
            <v>m²</v>
          </cell>
        </row>
        <row r="68">
          <cell r="A68" t="str">
            <v>E.4.12</v>
          </cell>
          <cell r="B68" t="str">
            <v>VEÍCULO SEDAN ATÉ 100 HP</v>
          </cell>
          <cell r="C68">
            <v>12</v>
          </cell>
          <cell r="D68" t="str">
            <v>mês</v>
          </cell>
        </row>
        <row r="69">
          <cell r="B69" t="str">
            <v>VALORES EM REAIS</v>
          </cell>
          <cell r="C69" t="str">
            <v>VALOR MENSAL</v>
          </cell>
        </row>
        <row r="70">
          <cell r="C70" t="str">
            <v>VALOR ACUMULADO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0783"/>
    </sheetNames>
    <definedNames>
      <definedName name="___PTB10"/>
      <definedName name="_TOT3"/>
      <definedName name="_TOT4"/>
    </definedNames>
    <sheetDataSet>
      <sheetData sheetId="0"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358 (Saldo)"/>
      <sheetName val="rosto"/>
      <sheetName val="prefácio"/>
      <sheetName val="Quantidades"/>
      <sheetName val="Valores"/>
      <sheetName val="Resumo"/>
      <sheetName val="SERV-EXTRAS"/>
      <sheetName val="TAPA BURACO"/>
      <sheetName val="TSSAREA"/>
      <sheetName val="Transp-Brita-TSS"/>
      <sheetName val="Transp-Brita-Usina"/>
      <sheetName val="Sub Base"/>
      <sheetName val="Base"/>
      <sheetName val="Pint. Ligação"/>
      <sheetName val="Imprimação"/>
      <sheetName val="meio-fio"/>
      <sheetName val="TSS"/>
      <sheetName val="CBUQ"/>
      <sheetName val="Transp-Massa"/>
      <sheetName val="Rem de pav"/>
      <sheetName val="Entrada"/>
    </sheetNames>
    <sheetDataSet>
      <sheetData sheetId="0">
        <row r="199">
          <cell r="J199">
            <v>1.4817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MEDIÇAO"/>
      <sheetName val="Planilha Quantidades"/>
      <sheetName val="Medição"/>
      <sheetName val="Fisico"/>
      <sheetName val="Fisico %"/>
      <sheetName val="Financeiro"/>
      <sheetName val="CAPA"/>
      <sheetName val="Medição Líquida"/>
      <sheetName val="Boletim"/>
      <sheetName val="Fisico % (2)"/>
      <sheetName val="Anexo1"/>
      <sheetName val="Anexo2"/>
      <sheetName val="Memória de Cálculo - Resumo"/>
      <sheetName val="Pessoal"/>
      <sheetName val="Equipamentos"/>
      <sheetName val="Boletim de Desempenho Parcial"/>
      <sheetName val="Mapa de Chuv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ção"/>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ção"/>
    </sheetNames>
    <sheetDataSet>
      <sheetData sheetId="0"/>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ção Completa"/>
      <sheetName val="Medição"/>
    </sheetNames>
    <sheetDataSet>
      <sheetData sheetId="0"/>
      <sheetData sheetId="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ção Completa"/>
      <sheetName val="Medição"/>
    </sheetNames>
    <sheetDataSet>
      <sheetData sheetId="0"/>
      <sheetData sheetId="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Crono Físico-Financeiro"/>
      <sheetName val="Cubação"/>
      <sheetName val="DMT_TERRAPLENAGEM"/>
      <sheetName val="Transporte_materiais"/>
      <sheetName val="Limpeza da faixa de domínio"/>
      <sheetName val="OAC1 "/>
      <sheetName val="Regula"/>
      <sheetName val="Sub-base"/>
      <sheetName val=" base "/>
      <sheetName val="DMT_EV "/>
      <sheetName val="CÁLC.DMT-T "/>
      <sheetName val="Sub_base"/>
      <sheetName val="Medição"/>
      <sheetName val="Medição Completa"/>
    </sheetNames>
    <sheetDataSet>
      <sheetData sheetId="0"/>
      <sheetData sheetId="1"/>
      <sheetData sheetId="2"/>
      <sheetData sheetId="3"/>
      <sheetData sheetId="4"/>
      <sheetData sheetId="5"/>
      <sheetData sheetId="6"/>
      <sheetData sheetId="7"/>
      <sheetData sheetId="8"/>
      <sheetData sheetId="9">
        <row r="27">
          <cell r="V27">
            <v>42397.102999999996</v>
          </cell>
        </row>
      </sheetData>
      <sheetData sheetId="10"/>
      <sheetData sheetId="11"/>
      <sheetData sheetId="12"/>
      <sheetData sheetId="13"/>
      <sheetData sheetId="14" refreshError="1"/>
      <sheetData sheetId="1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sNoPrint"/>
      <sheetName val="ComparaQuantNoPrint"/>
      <sheetName val="TodasTraf-2011-NoPrint"/>
      <sheetName val="TrafPb008"/>
      <sheetName val="PavPb008"/>
      <sheetName val="TrafPb027"/>
      <sheetName val="PavPb027"/>
      <sheetName val="TrafPb033(1)"/>
      <sheetName val="PavPb033(1)"/>
      <sheetName val="TrafPb033(2)"/>
      <sheetName val="PavPb033(2)"/>
      <sheetName val="TrafPb059(1)"/>
      <sheetName val="PavPb059(1)"/>
      <sheetName val="TrafPb059(2)"/>
      <sheetName val="PavPb059(2)"/>
      <sheetName val="TrafPb061"/>
      <sheetName val="PavPb061"/>
      <sheetName val="TrafPb065"/>
      <sheetName val="PavPb065"/>
      <sheetName val="TodasTraf-2000-NoPrint"/>
      <sheetName val="Br101-NoPrint"/>
      <sheetName val="TrafAnual-NoPrint"/>
      <sheetName val="TrafContExpan-NoPrint"/>
      <sheetName val="PavComplNo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apa Memória de Calc"/>
      <sheetName val="Capa Resumo"/>
      <sheetName val="Capa Apres"/>
      <sheetName val="Capa Documentação"/>
      <sheetName val="Capa Anexo I"/>
      <sheetName val="Capa Anexo II"/>
      <sheetName val="Capa Anexo III"/>
      <sheetName val="Capa Anexo IV"/>
      <sheetName val="Capa Mapa"/>
      <sheetName val="Capa Premissas"/>
      <sheetName val="Capa Caract. Seg."/>
      <sheetName val="Capa Caract_ Seg_"/>
      <sheetName val="PRO-08"/>
      <sheetName val="PLANILHA ATUALIZADA"/>
      <sheetName val="Quadro Geral"/>
      <sheetName val="PRO_08"/>
      <sheetName val="Teor"/>
      <sheetName val="Serviços"/>
      <sheetName val="Especif"/>
      <sheetName val="RESUMO_AU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DVOP"/>
      <sheetName val="Cubação"/>
      <sheetName val="Sub-base"/>
    </sheetNames>
    <sheetDataSet>
      <sheetData sheetId="0"/>
      <sheetData sheetId="1" refreshError="1"/>
      <sheetData sheetId="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s>
    <sheetDataSet>
      <sheetData sheetId="0"/>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 Ofício PI"/>
      <sheetName val="Boletim"/>
      <sheetName val="Empreiteira_Agrimat"/>
      <sheetName val="RESUMO"/>
      <sheetName val=" Ofício REAJUSTE"/>
      <sheetName val="Reajustamento"/>
      <sheetName val="CONTR FINANCEIRO"/>
      <sheetName val="Crono Físico-Financeiro"/>
      <sheetName val="Mobil. e Desmobl.de Pessoal"/>
      <sheetName val="Mob. e Desmob. Equip.Rodante"/>
      <sheetName val="Mobil e Desmob.Equip.pesado"/>
      <sheetName val="AVANÇO FISICO "/>
      <sheetName val="Desmatamento "/>
      <sheetName val="Desm. mata"/>
      <sheetName val="DMT"/>
      <sheetName val="Aterro "/>
      <sheetName val="Imprimação"/>
      <sheetName val="TSD"/>
      <sheetName val="Aterro  95%"/>
      <sheetName val="Aterro 100%"/>
      <sheetName val="CORTE"/>
      <sheetName val="TRANP.PAV.BASC. ROD.NÃO PAV."/>
      <sheetName val="TRANP.PAV.BASC. ROD.PAV."/>
      <sheetName val="Meio-fio"/>
      <sheetName val="Ent._Desc. d'água_Dissipador"/>
      <sheetName val="Tub. Dren. D=0,80M"/>
      <sheetName val="BSTC D=1,20M"/>
      <sheetName val="BSCC 2,5X2,5 (2,5-5,0)"/>
      <sheetName val="BDCC 2X2 (2,5-5,0)"/>
      <sheetName val="BDCC 2,5X2,5 (2,5-5,0)"/>
      <sheetName val="BTCC 2X2 (2,5-5,0)"/>
      <sheetName val="BTCC 3X3 (2,5-5,0)"/>
      <sheetName val="Boca BSTC D=1,00M_Esc.45"/>
      <sheetName val="Boca BSTC D=1,20M_Normal"/>
      <sheetName val="Boca BSCC 2,5x2,5_Normal"/>
      <sheetName val="Boca BDCC 2,0x2,0_Normal"/>
      <sheetName val="Boca BDCC 2,5x2,5_Normal"/>
      <sheetName val="Boca BSTC D=0,80M_Normal"/>
      <sheetName val="Boca BTCC 3,0x3,0_Normal"/>
      <sheetName val="Caixa Coletora CCS-01"/>
      <sheetName val="Tampa Caixa Coletora"/>
      <sheetName val="Esc. e reaterro"/>
      <sheetName val="Lastro de Brita"/>
      <sheetName val="Reconf. DMT 0-50"/>
      <sheetName val="Hidrossemeadura_Faixa Dom."/>
      <sheetName val="Hidrossemeadura_Jazidas"/>
      <sheetName val="Reg. Mec. Jazidas"/>
      <sheetName val="Reg. Mec. Faixa Dom."/>
      <sheetName val="Recomp. Cerca"/>
      <sheetName val="Caminho Serv."/>
      <sheetName val="Regularização"/>
      <sheetName val="Sub-base"/>
      <sheetName val="BDTC D=1,20M"/>
      <sheetName val="BTTC D=1,20M"/>
      <sheetName val="Boca BDTC D=1,20M_Normal"/>
      <sheetName val="Boca BTTC D=1,20M_Normal"/>
      <sheetName val="Base"/>
      <sheetName val="BSTC D=1,00M"/>
      <sheetName val="BSTC D=1,00M (2)"/>
      <sheetName val="Boca BSTC D=1,00M_Normal"/>
      <sheetName val="BDTC D=1,00M"/>
      <sheetName val="Boca BDTC D=1,00M_Normal"/>
      <sheetName val="BSCC 2X2 (2,5-5,0)"/>
      <sheetName val="Boca BSCC 2,0x2,0_Normal"/>
      <sheetName val="Enrocamento"/>
      <sheetName val="Dreno DPS-07"/>
      <sheetName val="Transp. Drenagem BRITA_"/>
      <sheetName val="Transp. Drenagem CIMENTO"/>
      <sheetName val="Transp. Drenagem AREIA"/>
      <sheetName val="Transp. Drenagem MADEIRA"/>
      <sheetName val="Transp. Drenagem PEDRA DE MÃO"/>
      <sheetName val="TRANSPORTEMATPAV "/>
      <sheetName val="TSS "/>
      <sheetName val="AGREGADOS "/>
      <sheetName val="Transp. Carr_OAC_Não Pav. "/>
      <sheetName val="Transp. Basc_OAC_Não Pav. "/>
      <sheetName val="Transp. Basc_OAC_Pav."/>
      <sheetName val="Transp. Carr_OAC_Pav"/>
      <sheetName val="RECONF JAZIDAS"/>
      <sheetName val="RECONF EMPRESTIMO"/>
      <sheetName val="RECONFORMAÇÃO EMP. CONCENTRADO"/>
      <sheetName val="REG. JAZIDA"/>
      <sheetName val="REG. EMPRESTIMO"/>
      <sheetName val="REG. EMPRESTIMO (2)"/>
      <sheetName val="AÇO CA-50"/>
      <sheetName val="Mat Asf "/>
      <sheetName val="Total Mat Asf"/>
      <sheetName val="Remoção Cam Veg"/>
      <sheetName val="DMT 50m"/>
      <sheetName val="SPA_Esc Jaz e Tranp."/>
      <sheetName val="DMT 600 a 800m"/>
      <sheetName val="DMT 1000 a 1200m"/>
      <sheetName val="Reconf Plataforma"/>
      <sheetName val="Reconf caixa emprestimos"/>
      <sheetName val="Agregados P OAC"/>
      <sheetName val="Enroc Rachão Galeria"/>
      <sheetName val="Remoção Solo Mole"/>
      <sheetName val="Tranp. Brita_Dreno"/>
      <sheetName val="CAPA SELANTE"/>
      <sheetName val="Valeta"/>
      <sheetName val="Grama muda"/>
      <sheetName val="Valeta (3)"/>
      <sheetName val="DMT modelo (2)"/>
      <sheetName val="Transp. Rio Honorato"/>
      <sheetName val="Cálculo Ponte"/>
      <sheetName val="Defensa"/>
      <sheetName val="Placas"/>
      <sheetName val="Grama"/>
      <sheetName val="Pintura"/>
      <sheetName val="REAJU"/>
    </sheetNames>
    <sheetDataSet>
      <sheetData sheetId="0" refreshError="1">
        <row r="12">
          <cell r="B12" t="str">
            <v>Firma:  AGRIMAT ENGENHARIA E EMPREENDIMENTOS LTDA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L10" t="str">
            <v>I.C. Nº 325/2013/00/00 - SETPU</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extra"/>
      <sheetName val="Ofício"/>
      <sheetName val="RESUMO-4ª MED"/>
      <sheetName val="Crono F-Financeiro"/>
      <sheetName val="RESUMO_PARA_REAJ"/>
      <sheetName val="REAJU"/>
      <sheetName val="Limpeza"/>
      <sheetName val="Compact de fundo"/>
      <sheetName val="REB e aterro"/>
      <sheetName val="Rebaixo"/>
      <sheetName val="Regula"/>
      <sheetName val="Sub-base"/>
      <sheetName val=" base"/>
      <sheetName val="Imprimação"/>
      <sheetName val="TSD-FOG"/>
      <sheetName val="Cerca "/>
      <sheetName val="Dreno"/>
      <sheetName val="Meio fio"/>
      <sheetName val="Enrocamento"/>
      <sheetName val="OAC2"/>
      <sheetName val="Cx de contensão"/>
      <sheetName val="Reg mec faixa dominio"/>
      <sheetName val="CÁLC.DMT-T "/>
      <sheetName val="DMT_TERRAPLENAGEM "/>
      <sheetName val="DMT_EV "/>
      <sheetName val="Cubação (S)"/>
      <sheetName val="EMPOLAMENTO"/>
      <sheetName val="BD-IN-Á-10-11"/>
      <sheetName val="DMTvol.CAMINHÃO 14-10"/>
      <sheetName val="Scraper"/>
      <sheetName val="Aterro Entr Faz"/>
      <sheetName val="RESUMO_4ª MED"/>
      <sheetName val="DG"/>
    </sheetNames>
    <sheetDataSet>
      <sheetData sheetId="0" refreshError="1"/>
      <sheetData sheetId="1" refreshError="1"/>
      <sheetData sheetId="2">
        <row r="22">
          <cell r="V22" t="str">
            <v>Eng° Luiz Tadeu Parisi</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
      <sheetName val="Ofício"/>
      <sheetName val="Resumo 1"/>
      <sheetName val="C. Físico-Finan"/>
      <sheetName val="Fisico Sangue 2"/>
      <sheetName val="Folha 1"/>
      <sheetName val="Trans Med."/>
      <sheetName val="Folha 4.1"/>
      <sheetName val="Planilha"/>
      <sheetName val="CronFIFI"/>
      <sheetName val="Tubul.  2"/>
      <sheetName val="Tub. 3 "/>
      <sheetName val="Tub. 4"/>
      <sheetName val="Folha 6"/>
      <sheetName val="Folha 7"/>
      <sheetName val="Físico Sangue 1"/>
      <sheetName val="RESUMO-DVOP"/>
      <sheetName val="RESUMO_8ª MED"/>
      <sheetName val="SERV-EXTRAS"/>
      <sheetName val="Planilha 358 (Saldo)"/>
    </sheetNames>
    <sheetDataSet>
      <sheetData sheetId="0" refreshError="1"/>
      <sheetData sheetId="1" refreshError="1"/>
      <sheetData sheetId="2">
        <row r="13">
          <cell r="B13" t="str">
            <v>SERVIÇOS PRELIMINARES</v>
          </cell>
        </row>
      </sheetData>
      <sheetData sheetId="3"/>
      <sheetData sheetId="4" refreshError="1"/>
      <sheetData sheetId="5" refreshError="1"/>
      <sheetData sheetId="6"/>
      <sheetData sheetId="7" refreshError="1"/>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desmat. destoc 0,15m"/>
      <sheetName val="desmat. destoc 0,15 a 0,30m"/>
      <sheetName val="ECT DMT 50m"/>
      <sheetName val="ECT DMT 50-200m"/>
      <sheetName val="ECT DMT 200-400m "/>
      <sheetName val="ECT DMT 400-600m  "/>
      <sheetName val="ECT DMT 600-800m"/>
      <sheetName val="ECT DMT 800-1000m "/>
      <sheetName val="ECT DMT 1000-1200m "/>
      <sheetName val="ECT DMT 1200-1400m"/>
      <sheetName val="ECT DMT 1400-1600m "/>
      <sheetName val="ECT DMT 1600-1800m"/>
      <sheetName val="ECT DMT 1800-2000m"/>
      <sheetName val="ECT DMT 2000-3000m "/>
      <sheetName val="ECT DMT 3000-5000m"/>
      <sheetName val="Compactação Aterro 95%"/>
      <sheetName val="Compactação Aterro 100% "/>
      <sheetName val="Compactação  botafora"/>
      <sheetName val="Alvenaria pedra argam"/>
      <sheetName val="Alvenaria tijolo"/>
      <sheetName val="AUXILIAR Dentes BDTC 1,00m "/>
      <sheetName val="AUXILIAR Dentes BDTC 1,20m "/>
      <sheetName val="AUXILIAR Dentes BSTC 0,60m"/>
      <sheetName val="AUXILIAR Dentes BSTC 0,80m "/>
      <sheetName val="AUXILIAR Dentes BSTC 1,00m "/>
      <sheetName val="AUXILIAR Dentes BSTC 1,20m  "/>
      <sheetName val="Usinagem CBUQ"/>
      <sheetName val="Forma comum"/>
      <sheetName val="Forma compensada resinada"/>
      <sheetName val="AUXILIAR Concreto magro"/>
      <sheetName val="AUXILIAR Concreto 10 MPa"/>
      <sheetName val="AUXILIAR Concreto 12 MPa"/>
      <sheetName val="AUXILIAR Concreto 15 MPa"/>
      <sheetName val="Concr. estr. 18 MPa Convencio"/>
      <sheetName val="AUXILIAR Concreto 22 MPa"/>
      <sheetName val="AUXILIAR Concreto 18 MPa"/>
      <sheetName val="AUXILIAR Ciclópico 12 MPa"/>
      <sheetName val="AUXILIAR Argamassa 1-3"/>
      <sheetName val="AUXILIAR Argamassa 1-4"/>
      <sheetName val="Fabricação balizador"/>
      <sheetName val="Concreto 18 MPa (mourão)"/>
      <sheetName val="Mourão esticador cerca"/>
      <sheetName val="Mourão suporte cerca"/>
      <sheetName val="AUXILIAR tubo perfurado"/>
      <sheetName val="AUXILIAR tubo poroso"/>
      <sheetName val="AUXILIAR tubo d=30cm"/>
      <sheetName val="AUXILIAR tubo d=60cm "/>
      <sheetName val="AUXILIAR tubo d=80cm"/>
      <sheetName val="AUXILIAR tubo d=1,0m "/>
      <sheetName val="AUXILIAR tubo d=1,20m"/>
      <sheetName val="Confecção Placa sinalização"/>
      <sheetName val="Confecção suporte placa sinal"/>
      <sheetName val="AUXILIAR lastro brita"/>
      <sheetName val="Compactação  manual"/>
      <sheetName val="Reaterro e compactação"/>
      <sheetName val="Escavação mecanica e reaterro"/>
      <sheetName val="Valeta VPC 01"/>
      <sheetName val="Valeta VPA 01"/>
      <sheetName val="Dreno DPS 01"/>
      <sheetName val="Dreno DPS 02"/>
      <sheetName val="Dreno DPS 07"/>
      <sheetName val="Dreno DPS 08"/>
      <sheetName val="Boca saída dreno BSD 01"/>
      <sheetName val="Boca saída dreno BSD 02"/>
      <sheetName val="Sarjeta STC 02"/>
      <sheetName val="Teor"/>
      <sheetName val="C.U"/>
      <sheetName val="RESUMO-4ª MED"/>
      <sheetName val="Capa Memória de Calc"/>
      <sheetName val="Capa Resumo"/>
      <sheetName val="Capa Documentação"/>
      <sheetName val="Capa Anexo I"/>
      <sheetName val="Capa Anexo II"/>
      <sheetName val="Capa Anexo III"/>
      <sheetName val="Capa Premissas"/>
      <sheetName val="Capa Caract. Seg."/>
      <sheetName val="Capa Anexo IV"/>
      <sheetName val="P A T O 98 D"/>
      <sheetName val="RELATÓRIO"/>
      <sheetName val="Capa Apres"/>
      <sheetName val="Capa Mapa"/>
      <sheetName val="450"/>
      <sheetName val="DADOS"/>
      <sheetName val="PROJETO"/>
      <sheetName val="Capa Caract_ Seg_"/>
      <sheetName val="Orçamentária"/>
      <sheetName val="Instalação e manutenção de cant"/>
      <sheetName val="Resumo 1"/>
      <sheetName val="Mat"/>
      <sheetName val="IDENTIFIC. EMPRESA - Q1"/>
      <sheetName val="P A T O 99 B"/>
      <sheetName val="SINALIZAÇÃO VERTICAL"/>
      <sheetName val="Cálculo"/>
      <sheetName val="DG"/>
      <sheetName val="12.Serviços(Cad)"/>
      <sheetName val="RESUMO_8ª MED"/>
      <sheetName val="Carimbo de Nota"/>
      <sheetName val="TrafContExpan-NoPrint"/>
      <sheetName val="TodasTraf-2000-NoPri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ÁRIO"/>
      <sheetName val="CROQUIS"/>
      <sheetName val="MATBET CUSTO"/>
      <sheetName val="MATBET PREÇO UNIT"/>
      <sheetName val="SERVIÇOS"/>
      <sheetName val="MOBIL-CANT"/>
      <sheetName val="ORÇAMENTO"/>
      <sheetName val="TLCB5"/>
      <sheetName val="TLMR"/>
      <sheetName val="TCC4"/>
      <sheetName val="TLMB"/>
      <sheetName val="TCCB10"/>
      <sheetName val="CRONOGAMA 1º"/>
      <sheetName val="CRONOGAMA 2º"/>
      <sheetName val="COMPOSIÇÕES"/>
      <sheetName val="COMPOSIÇÕES2"/>
      <sheetName val="RESUMO_AUT1"/>
    </sheetNames>
    <sheetDataSet>
      <sheetData sheetId="0">
        <row r="1">
          <cell r="B1" t="str">
            <v>MARÇO/06</v>
          </cell>
        </row>
        <row r="6">
          <cell r="D6">
            <v>2.58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ow r="76">
          <cell r="H76">
            <v>0.33</v>
          </cell>
        </row>
      </sheetData>
      <sheetData sheetId="15"/>
      <sheetData sheetId="1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sheetNames>
    <sheetDataSet>
      <sheetData sheetId="0"/>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
      <sheetName val="FV-DNER"/>
      <sheetName val="orçamento_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PREÇO - ZENITH"/>
      <sheetName val="Ofício"/>
      <sheetName val="RESUMO - MEDIÇÃO"/>
      <sheetName val="CRON. MED."/>
      <sheetName val="Base"/>
      <sheetName val="Sub-Base"/>
      <sheetName val="regula"/>
      <sheetName val="Desmatamento "/>
      <sheetName val="RECUPERAÇÃO-JAZIDA"/>
      <sheetName val="DRENAGEM"/>
      <sheetName val="TERRAPLENAGEM"/>
      <sheetName val="TERRAPLENAGEM (2)"/>
      <sheetName val="Plan4"/>
      <sheetName val="AGREGADOS"/>
      <sheetName val="TSD"/>
      <sheetName val="TSS"/>
      <sheetName val="IMPRIMAÇÃO"/>
      <sheetName val="EMPRÉSTIMO"/>
      <sheetName val="REAJUSTAMENTO"/>
    </sheetNames>
    <sheetDataSet>
      <sheetData sheetId="0" refreshError="1"/>
      <sheetData sheetId="1" refreshError="1"/>
      <sheetData sheetId="2" refreshError="1"/>
      <sheetData sheetId="3"/>
      <sheetData sheetId="4" refreshError="1"/>
      <sheetData sheetId="5" refreshError="1"/>
      <sheetData sheetId="6" refreshError="1">
        <row r="33">
          <cell r="S33">
            <v>552654.34000000008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do lote I"/>
      <sheetName val="Planilha de Alteração"/>
      <sheetName val="Dados da alteração"/>
      <sheetName val="Comparativo de preço"/>
      <sheetName val="Memoria de calculo quant. (2)"/>
      <sheetName val="BR-230 POMBAL-S.GONÇALO"/>
      <sheetName val="Diagrama PB - SG"/>
      <sheetName val="PLAN. PB - SG"/>
      <sheetName val="S.GONÇALO Div PB-CE"/>
      <sheetName val="Diagrama Div PB-CE"/>
      <sheetName val="PLAN. S.G - DIV PB.CE"/>
      <sheetName val="BR-405 "/>
      <sheetName val="Diagrama BR-405"/>
      <sheetName val="PLAN. BR-405"/>
      <sheetName val="BR-116"/>
      <sheetName val="Diagrama BR-116"/>
      <sheetName val="PLAN. BR-116"/>
      <sheetName val="Plan10"/>
      <sheetName val="Plan11"/>
      <sheetName val="C"/>
    </sheetNames>
    <sheetDataSet>
      <sheetData sheetId="0" refreshError="1"/>
      <sheetData sheetId="1" refreshError="1"/>
      <sheetData sheetId="2" refreshError="1"/>
      <sheetData sheetId="3" refreshError="1"/>
      <sheetData sheetId="4" refreshError="1"/>
      <sheetData sheetId="5">
        <row r="7">
          <cell r="B7" t="str">
            <v>KM</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960887.XLS"/>
      <sheetName val="Dados"/>
      <sheetName val="DG"/>
      <sheetName val="QuQuant"/>
      <sheetName val="Orçamentária"/>
      <sheetName val="Orçamento"/>
      <sheetName val="Carimbo de Nota"/>
      <sheetName val="FLUXO - EXECUÇÃO PRÓPRIA"/>
    </sheetNames>
    <definedNames>
      <definedName name="PassaExtenso"/>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io"/>
      <sheetName val="Gráfico"/>
      <sheetName val="Cadastro"/>
      <sheetName val="Controle de Horas"/>
      <sheetName val="Junho - 2007"/>
    </sheetNames>
    <sheetDataSet>
      <sheetData sheetId="0" refreshError="1"/>
      <sheetData sheetId="1" refreshError="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 Hor"/>
      <sheetName val="Placas"/>
      <sheetName val="Bueiros"/>
      <sheetName val="Resumo"/>
      <sheetName val="Reaj"/>
      <sheetName val="Cron"/>
      <sheetName val="Rem. e limpeza "/>
      <sheetName val="Rel-15ª med."/>
      <sheetName val="Cub corte"/>
      <sheetName val="Cub caixa e corte2"/>
      <sheetName val="Cub corte3"/>
      <sheetName val="DMT-11ª MEDIÇÃO"/>
      <sheetName val="Regula"/>
      <sheetName val="Sub-base"/>
      <sheetName val="Base"/>
      <sheetName val="Imprimação"/>
      <sheetName val="TSS"/>
      <sheetName val="TSD"/>
      <sheetName val="FOG"/>
      <sheetName val="PMF"/>
      <sheetName val="Transp-Brita_Massa"/>
      <sheetName val="AGREGADOS_TSD"/>
      <sheetName val="AGREGADOS_TSD (2)"/>
      <sheetName val="meiofio"/>
      <sheetName val="Descida"/>
      <sheetName val="Grama"/>
      <sheetName val="cerca"/>
      <sheetName val="Extras"/>
      <sheetName val="Plan1"/>
      <sheetName val="Cronograma Semanal"/>
      <sheetName val="AGREGADOS_PMF"/>
      <sheetName val="Colchão drenante"/>
      <sheetName val="Pintura"/>
      <sheetName val="DRENO SALDO"/>
      <sheetName val="AÇO CA-50"/>
      <sheetName val="AÇO CA-50 (2)"/>
      <sheetName val="Transporte de brita"/>
      <sheetName val="DMT - TEORICO 2"/>
      <sheetName val="Acumulado"/>
      <sheetName val="Cronograma conclusivo"/>
      <sheetName val="Previsão"/>
      <sheetName val="REAJUSTE "/>
      <sheetName val="BDTC"/>
    </sheetNames>
    <sheetDataSet>
      <sheetData sheetId="0"/>
      <sheetData sheetId="1"/>
      <sheetData sheetId="2"/>
      <sheetData sheetId="3"/>
      <sheetData sheetId="4" refreshError="1"/>
      <sheetData sheetId="5" refreshError="1"/>
      <sheetData sheetId="6"/>
      <sheetData sheetId="7">
        <row r="18">
          <cell r="D18">
            <v>68540</v>
          </cell>
        </row>
        <row r="29">
          <cell r="D29">
            <v>7307.55</v>
          </cell>
        </row>
        <row r="44">
          <cell r="D44">
            <v>133696.20000000001</v>
          </cell>
        </row>
        <row r="80">
          <cell r="D80">
            <v>158520.5</v>
          </cell>
        </row>
        <row r="85">
          <cell r="D85">
            <v>22077.675000000003</v>
          </cell>
        </row>
        <row r="100">
          <cell r="D100">
            <v>145925.04</v>
          </cell>
        </row>
      </sheetData>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sheetData sheetId="32" refreshError="1"/>
      <sheetData sheetId="33" refreshError="1"/>
      <sheetData sheetId="34"/>
      <sheetData sheetId="35" refreshError="1"/>
      <sheetData sheetId="36"/>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Mar 08"/>
    </sheetNames>
    <sheetDataSet>
      <sheetData sheetId="0" refreshError="1">
        <row r="2">
          <cell r="H2">
            <v>1.2629999999999999</v>
          </cell>
        </row>
        <row r="3">
          <cell r="H3">
            <v>220</v>
          </cell>
        </row>
      </sheetData>
      <sheetData sheetId="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atamento "/>
      <sheetName val="MT"/>
    </sheetNames>
    <sheetDataSet>
      <sheetData sheetId="0"/>
      <sheetData sheetId="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atamento "/>
    </sheetNames>
    <sheetDataSet>
      <sheetData sheetId="0"/>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SIL"/>
      <sheetName val="Croqui "/>
      <sheetName val="PEDÁGIO"/>
      <sheetName val="Custo MB - (1)"/>
      <sheetName val="Custo MB - (2)"/>
      <sheetName val="Custo MB - (3)"/>
      <sheetName val="Custo MB - (4)"/>
      <sheetName val="Custo MB - (5)"/>
      <sheetName val="Custo MB - (6)"/>
      <sheetName val="Custo MB - (7)"/>
      <sheetName val="Manut. 1º ano"/>
      <sheetName val="Manut. 2º e 3º ano"/>
      <sheetName val="CBUQ"/>
      <sheetName val="Reparo Localizado"/>
      <sheetName val="Reparo Profundo"/>
      <sheetName val="Lama Grossa"/>
      <sheetName val="Fresagem Cont."/>
      <sheetName val="Micro Rev. com cal"/>
      <sheetName val="Fresagem Desc."/>
      <sheetName val="CBUQ pol"/>
      <sheetName val="CBUQ Massa Fina"/>
      <sheetName val="Imprimação"/>
      <sheetName val="Pintura de Ligação"/>
      <sheetName val="TSD"/>
      <sheetName val="TST"/>
      <sheetName val="Selagem de trinca"/>
      <sheetName val="Reciclagem de Base"/>
      <sheetName val="Reciclagem de Base com cimento"/>
      <sheetName val="Reciclagem de Base com BRITA"/>
      <sheetName val="Remoção CBUQ"/>
      <sheetName val="Remoção base"/>
      <sheetName val="BGS"/>
      <sheetName val="Solo Estab"/>
      <sheetName val="BGTC"/>
      <sheetName val="CBUQ (Binder)"/>
      <sheetName val="AAUQ"/>
      <sheetName val="TSS"/>
      <sheetName val="TSDp"/>
      <sheetName val="RBSM"/>
      <sheetName val="RBAM"/>
      <sheetName val="RBAM(FS)"/>
      <sheetName val="Base Solo ad Cim"/>
      <sheetName val="Recomp. defensa"/>
      <sheetName val="Recomp. de guarda corpo"/>
      <sheetName val="Recomp. Barreira NJ"/>
      <sheetName val="Sinalizacao provisoria"/>
      <sheetName val="Roçada"/>
      <sheetName val="Roçada Manual"/>
      <sheetName val="Capina"/>
      <sheetName val="Destocam."/>
      <sheetName val="Corte e Limp."/>
      <sheetName val="Caiação"/>
      <sheetName val="Recomp. Manual Terrapleno"/>
      <sheetName val="Remoção de barreira em solo"/>
      <sheetName val="Remoção de barreira em rocha"/>
      <sheetName val="Recomp. MFC"/>
      <sheetName val="Recomp. Sarjeta"/>
      <sheetName val="Limp. Bueiro"/>
      <sheetName val="Desob. bueiro"/>
      <sheetName val="Limp. Sarj e MFio"/>
      <sheetName val="Limp. Valeta"/>
      <sheetName val="Limp. DD"/>
      <sheetName val="Limp. Ponte"/>
      <sheetName val="Limp. placa"/>
      <sheetName val="Recomp. placa"/>
      <sheetName val="Esc. man."/>
      <sheetName val="Concr 20 MPa"/>
      <sheetName val="Aço CA-50"/>
      <sheetName val="Forma"/>
      <sheetName val="Divisão"/>
      <sheetName val="Micro Rev. 2 Cam."/>
      <sheetName val="Demolição de disp. concreto"/>
      <sheetName val="Limp. Vala"/>
      <sheetName val="Hidrossemeadura"/>
      <sheetName val="MFC 01"/>
      <sheetName val="MFC 05"/>
      <sheetName val="STC 01"/>
      <sheetName val="STC 03"/>
      <sheetName val="DAR 01"/>
      <sheetName val="DAR 02"/>
      <sheetName val="EDA 01"/>
      <sheetName val="VPA 01"/>
      <sheetName val="VPC 01"/>
      <sheetName val="VPA 03"/>
      <sheetName val="VPC 03"/>
      <sheetName val="DSS 03"/>
      <sheetName val="DPS 01"/>
      <sheetName val="BSD 03"/>
      <sheetName val="BSD 01"/>
      <sheetName val="BSTC 0,60"/>
      <sheetName val="BOCA BSTC 0,60"/>
      <sheetName val="BSTC 0,80"/>
      <sheetName val="BOCA BSTC 0,80"/>
      <sheetName val="BSTC 1,0"/>
      <sheetName val="BOCA BSTC 1,0"/>
      <sheetName val="BSTC 1,2"/>
      <sheetName val="BOCA BSTC 1,2 "/>
      <sheetName val="BSTC 1,5"/>
      <sheetName val="BOCA BSTC 1,5"/>
      <sheetName val="BDTC 1,0"/>
      <sheetName val="BOCA BDTC 1,00"/>
      <sheetName val="BDTC 1,2"/>
      <sheetName val="BOCA BDTC 1,2"/>
      <sheetName val="BDTC 1,5"/>
      <sheetName val="BOCA BDTC 1,5"/>
      <sheetName val="BTTC 1,0"/>
      <sheetName val="BOCA BTTC 1,00"/>
      <sheetName val="BTTC 1,2"/>
      <sheetName val="BOCA BTTC 1,2"/>
      <sheetName val="BTTC 1,5"/>
      <sheetName val="BOCA BTTC 1,5"/>
      <sheetName val="BSCC 1,50x1,5x1,0"/>
      <sheetName val="BOCA BSCC 1,50 x1,5"/>
      <sheetName val="BSCC 2,0x2,0x1,0"/>
      <sheetName val="BOCA BSCC 2,0 x 2,0"/>
      <sheetName val="BSCC 2,50x2,5x1,0"/>
      <sheetName val="BOCA BSCC 2,5 x 2,5"/>
      <sheetName val="BSCC 3,0x3,0x1,0"/>
      <sheetName val="BOCA BSCC 3,0 x 3,0"/>
      <sheetName val="Compact 100% PN"/>
      <sheetName val="Esc mat 1ª cat 600 a 800"/>
      <sheetName val="Separação"/>
      <sheetName val="Estocagem CAP"/>
      <sheetName val="Estocagem Asfalto Diluído"/>
      <sheetName val="Reciclagem de Base Simples"/>
      <sheetName val="Impl. Tachão"/>
      <sheetName val="Impl. Placas"/>
      <sheetName val="Pintura de Faixa"/>
      <sheetName val="Tachas Refletivas"/>
      <sheetName val="CBUQ (Reparo)"/>
      <sheetName val="Ctr."/>
      <sheetName val="Vínculo"/>
      <sheetName val="COLAR"/>
      <sheetName val="COLAR_2"/>
    </sheetNames>
    <sheetDataSet>
      <sheetData sheetId="0">
        <row r="4">
          <cell r="B4" t="str">
            <v>AC</v>
          </cell>
        </row>
        <row r="5">
          <cell r="B5" t="str">
            <v>AL</v>
          </cell>
        </row>
        <row r="6">
          <cell r="B6" t="str">
            <v>AP</v>
          </cell>
        </row>
        <row r="7">
          <cell r="B7" t="str">
            <v>AM</v>
          </cell>
        </row>
        <row r="8">
          <cell r="B8" t="str">
            <v>BA</v>
          </cell>
        </row>
        <row r="9">
          <cell r="B9" t="str">
            <v>CE</v>
          </cell>
        </row>
        <row r="10">
          <cell r="B10" t="str">
            <v>DF</v>
          </cell>
        </row>
        <row r="11">
          <cell r="B11" t="str">
            <v>ES</v>
          </cell>
        </row>
        <row r="12">
          <cell r="B12" t="str">
            <v>GO</v>
          </cell>
        </row>
        <row r="13">
          <cell r="B13" t="str">
            <v>MA</v>
          </cell>
        </row>
        <row r="14">
          <cell r="B14" t="str">
            <v>MT</v>
          </cell>
        </row>
        <row r="15">
          <cell r="B15" t="str">
            <v>MS</v>
          </cell>
        </row>
        <row r="16">
          <cell r="B16" t="str">
            <v>MG</v>
          </cell>
        </row>
        <row r="17">
          <cell r="B17" t="str">
            <v>PA</v>
          </cell>
        </row>
        <row r="18">
          <cell r="B18" t="str">
            <v>PB</v>
          </cell>
        </row>
        <row r="19">
          <cell r="B19" t="str">
            <v>PR</v>
          </cell>
        </row>
        <row r="20">
          <cell r="B20" t="str">
            <v>PE</v>
          </cell>
        </row>
        <row r="21">
          <cell r="B21" t="str">
            <v>PI</v>
          </cell>
        </row>
        <row r="22">
          <cell r="B22" t="str">
            <v>RJ</v>
          </cell>
        </row>
        <row r="23">
          <cell r="B23" t="str">
            <v>RN</v>
          </cell>
        </row>
        <row r="24">
          <cell r="B24" t="str">
            <v>RS</v>
          </cell>
        </row>
        <row r="25">
          <cell r="B25" t="str">
            <v>RO</v>
          </cell>
        </row>
        <row r="26">
          <cell r="B26" t="str">
            <v>RR</v>
          </cell>
        </row>
        <row r="27">
          <cell r="B27" t="str">
            <v>SC</v>
          </cell>
        </row>
        <row r="28">
          <cell r="B28" t="str">
            <v>SP</v>
          </cell>
        </row>
        <row r="29">
          <cell r="B29" t="str">
            <v>SP</v>
          </cell>
        </row>
        <row r="30">
          <cell r="B30" t="str">
            <v>SE</v>
          </cell>
        </row>
        <row r="31">
          <cell r="B31" t="str">
            <v>TO</v>
          </cell>
        </row>
      </sheetData>
      <sheetData sheetId="1"/>
      <sheetData sheetId="2"/>
      <sheetData sheetId="3">
        <row r="45">
          <cell r="I45" t="e">
            <v>#N/A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ow r="30">
          <cell r="K30" t="str">
            <v>CAP 50 70</v>
          </cell>
        </row>
        <row r="31">
          <cell r="K31" t="str">
            <v>CAP 30 45</v>
          </cell>
        </row>
        <row r="32">
          <cell r="K32" t="str">
            <v>CM 30</v>
          </cell>
        </row>
        <row r="33">
          <cell r="K33" t="str">
            <v>RR 1C</v>
          </cell>
        </row>
        <row r="34">
          <cell r="K34" t="str">
            <v>RR 2C</v>
          </cell>
        </row>
        <row r="35">
          <cell r="K35" t="str">
            <v>RM 1C</v>
          </cell>
        </row>
        <row r="36">
          <cell r="K36" t="str">
            <v>RM 2C</v>
          </cell>
        </row>
        <row r="37">
          <cell r="K37" t="str">
            <v>RL 1C</v>
          </cell>
        </row>
        <row r="38">
          <cell r="K38" t="str">
            <v>RC 1C - E</v>
          </cell>
        </row>
        <row r="39">
          <cell r="K39" t="str">
            <v>RR 2C - E</v>
          </cell>
        </row>
        <row r="40">
          <cell r="K40" t="str">
            <v>SBS 55 75</v>
          </cell>
        </row>
        <row r="41">
          <cell r="K41" t="str">
            <v>SBS 60 85</v>
          </cell>
        </row>
        <row r="42">
          <cell r="K42" t="str">
            <v>SBS 65 90</v>
          </cell>
        </row>
        <row r="43">
          <cell r="K43" t="str">
            <v>RR 1C - E</v>
          </cell>
        </row>
        <row r="44">
          <cell r="K44" t="str">
            <v>CR 250</v>
          </cell>
        </row>
        <row r="45">
          <cell r="K45" t="str">
            <v>LA - E</v>
          </cell>
        </row>
        <row r="46">
          <cell r="K46" t="str">
            <v>RL 1C - E</v>
          </cell>
        </row>
        <row r="47">
          <cell r="K47" t="str">
            <v>AB 8</v>
          </cell>
        </row>
      </sheetData>
      <sheetData sheetId="132"/>
      <sheetData sheetId="133"/>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Diagrama"/>
      <sheetName val="DMT"/>
      <sheetName val="PATO"/>
      <sheetName val="Quantidades"/>
      <sheetName val="transporte"/>
      <sheetName val="Cronograma"/>
      <sheetName val="Cronograma (2)"/>
      <sheetName val="Quant."/>
      <sheetName val="ABC Sv"/>
      <sheetName val="ABC Sv (2)"/>
      <sheetName val="mobilização"/>
      <sheetName val="prancha"/>
      <sheetName val="canteiro"/>
      <sheetName val="layout"/>
      <sheetName val="ANP"/>
      <sheetName val="trans_betum_CGB"/>
      <sheetName val="Micro"/>
      <sheetName val="MBUQ"/>
      <sheetName val="pint_lig"/>
      <sheetName val="imprimação"/>
      <sheetName val="TSD"/>
      <sheetName val="Correção"/>
      <sheetName val="SICRO"/>
      <sheetName val="SICR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A6" t="str">
            <v>AM101</v>
          </cell>
          <cell r="B6" t="str">
            <v>CAP 50 70</v>
          </cell>
          <cell r="C6">
            <v>1.3704801342872837</v>
          </cell>
          <cell r="D6">
            <v>1370.48</v>
          </cell>
        </row>
        <row r="7">
          <cell r="A7" t="str">
            <v>AM103</v>
          </cell>
          <cell r="B7" t="str">
            <v>CM 30</v>
          </cell>
          <cell r="C7">
            <v>1.94579754827088</v>
          </cell>
          <cell r="D7">
            <v>1945.8</v>
          </cell>
        </row>
        <row r="8">
          <cell r="A8" t="str">
            <v>AM104</v>
          </cell>
          <cell r="B8" t="str">
            <v>RR 1C</v>
          </cell>
          <cell r="C8">
            <v>0.99334595520177704</v>
          </cell>
          <cell r="D8">
            <v>993.35</v>
          </cell>
        </row>
        <row r="9">
          <cell r="A9" t="str">
            <v>AM105</v>
          </cell>
          <cell r="B9" t="str">
            <v>RR 2C</v>
          </cell>
          <cell r="C9">
            <v>1.0838926768252233</v>
          </cell>
          <cell r="D9">
            <v>1083.8900000000001</v>
          </cell>
        </row>
        <row r="10">
          <cell r="A10" t="str">
            <v>AM110</v>
          </cell>
          <cell r="B10" t="str">
            <v>RC 1C - E</v>
          </cell>
          <cell r="C10">
            <v>1.4578905522692402</v>
          </cell>
          <cell r="D10">
            <v>1457.89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row r="8">
          <cell r="B8" t="str">
            <v>2 S 01 000 00</v>
          </cell>
          <cell r="C8" t="str">
            <v>Desm. dest. limpeza áreas c/arv. diam. até 0,15 m</v>
          </cell>
          <cell r="D8" t="str">
            <v>m²</v>
          </cell>
          <cell r="E8">
            <v>0.32</v>
          </cell>
        </row>
        <row r="9">
          <cell r="B9" t="str">
            <v>2 S 02 603 50</v>
          </cell>
          <cell r="C9" t="str">
            <v>Sub-base de concreto rolado ac/bc</v>
          </cell>
          <cell r="D9" t="str">
            <v>m³</v>
          </cell>
          <cell r="E9">
            <v>214.66</v>
          </cell>
        </row>
        <row r="10">
          <cell r="B10" t="str">
            <v>2 S 03 327 50</v>
          </cell>
          <cell r="C10" t="str">
            <v>Concr estr.fck=25mpa-c.raz.uso der conf.lanç.ac/bc</v>
          </cell>
          <cell r="D10" t="str">
            <v>m³</v>
          </cell>
          <cell r="E10">
            <v>453.73</v>
          </cell>
        </row>
        <row r="11">
          <cell r="B11" t="str">
            <v>2 S 03 370 00</v>
          </cell>
          <cell r="C11" t="str">
            <v>Forma comum de madeira</v>
          </cell>
          <cell r="D11" t="str">
            <v>m²</v>
          </cell>
          <cell r="E11">
            <v>81.709999999999994</v>
          </cell>
        </row>
        <row r="12">
          <cell r="B12" t="str">
            <v>2 S 03 000 02</v>
          </cell>
          <cell r="C12" t="str">
            <v>Escavação manual de cavas em material de 1ª cat</v>
          </cell>
          <cell r="D12" t="str">
            <v>m³</v>
          </cell>
          <cell r="E12">
            <v>56.06</v>
          </cell>
        </row>
        <row r="13">
          <cell r="B13" t="str">
            <v>2 S 03 580 01</v>
          </cell>
          <cell r="C13" t="str">
            <v>Fornecimento, preparo e colocação em formas aço ca 60</v>
          </cell>
          <cell r="D13" t="str">
            <v xml:space="preserve"> Kg </v>
          </cell>
          <cell r="E13">
            <v>8.34</v>
          </cell>
        </row>
        <row r="14">
          <cell r="B14" t="str">
            <v>2 S 03 580 03</v>
          </cell>
          <cell r="C14" t="str">
            <v>Fornecimento, preparo e colocação em formas aço ca 25</v>
          </cell>
          <cell r="D14" t="str">
            <v xml:space="preserve"> Kg </v>
          </cell>
          <cell r="E14">
            <v>8.23</v>
          </cell>
        </row>
        <row r="15">
          <cell r="B15" t="str">
            <v>2 S 04 100 53</v>
          </cell>
          <cell r="C15" t="str">
            <v xml:space="preserve">Corpo BSTC D=1,00 m AC/BC/PC </v>
          </cell>
          <cell r="D15" t="str">
            <v>m</v>
          </cell>
          <cell r="E15">
            <v>811.39</v>
          </cell>
        </row>
        <row r="16">
          <cell r="B16" t="str">
            <v>2 S 04 101 53</v>
          </cell>
          <cell r="C16" t="str">
            <v xml:space="preserve">Boca BSTC D=1,00 m AC/BC/PC </v>
          </cell>
          <cell r="D16" t="str">
            <v>und</v>
          </cell>
          <cell r="E16">
            <v>2649.49</v>
          </cell>
        </row>
        <row r="17">
          <cell r="B17" t="str">
            <v>2 S 04 110 51</v>
          </cell>
          <cell r="C17" t="str">
            <v xml:space="preserve">Corpo BDTC D=1,00 m AC/BC/PC </v>
          </cell>
          <cell r="D17" t="str">
            <v>m</v>
          </cell>
          <cell r="E17">
            <v>1656.79</v>
          </cell>
        </row>
        <row r="18">
          <cell r="B18" t="str">
            <v>2 S 04 111 51</v>
          </cell>
          <cell r="C18" t="str">
            <v xml:space="preserve">Boca BDTC D=1,00 m AC/BC/PC </v>
          </cell>
          <cell r="D18" t="str">
            <v>und</v>
          </cell>
          <cell r="E18">
            <v>3687.26</v>
          </cell>
        </row>
        <row r="19">
          <cell r="B19" t="str">
            <v>2 S 04 100 54</v>
          </cell>
          <cell r="C19" t="str">
            <v xml:space="preserve">Corpo BSTC D=1,20 m AC/BC/PC </v>
          </cell>
          <cell r="D19" t="str">
            <v>m</v>
          </cell>
          <cell r="E19">
            <v>1082.2</v>
          </cell>
        </row>
        <row r="20">
          <cell r="B20" t="str">
            <v>2 S 04 101 54</v>
          </cell>
          <cell r="C20" t="str">
            <v xml:space="preserve">Boca BSTC D=1,20 m AC/BC/PC </v>
          </cell>
          <cell r="D20" t="str">
            <v>und</v>
          </cell>
          <cell r="E20">
            <v>3784.22</v>
          </cell>
        </row>
        <row r="21">
          <cell r="B21" t="str">
            <v>2 S 04 110 52</v>
          </cell>
          <cell r="C21" t="str">
            <v xml:space="preserve">Corpo BDTC D=1,20 m AC/BC/PC </v>
          </cell>
          <cell r="D21" t="str">
            <v>m</v>
          </cell>
          <cell r="E21">
            <v>2103.27</v>
          </cell>
        </row>
        <row r="22">
          <cell r="B22" t="str">
            <v>2 S 04 111 52</v>
          </cell>
          <cell r="C22" t="str">
            <v xml:space="preserve">Boca BDTC D=1,20 m AC/BC/PC </v>
          </cell>
          <cell r="D22" t="str">
            <v>und</v>
          </cell>
          <cell r="E22">
            <v>5282.87</v>
          </cell>
        </row>
        <row r="23">
          <cell r="B23" t="str">
            <v>2 S 04 210 60</v>
          </cell>
          <cell r="C23" t="str">
            <v>Corpo BDCC 2,00 x 2,00 m alt. 2,50 a 5,00 m AC/BC</v>
          </cell>
          <cell r="D23" t="str">
            <v>m</v>
          </cell>
          <cell r="E23">
            <v>4334.32</v>
          </cell>
        </row>
        <row r="24">
          <cell r="B24" t="str">
            <v>2 S 04 211 52</v>
          </cell>
          <cell r="C24" t="str">
            <v>Boca BDCC 2,00 x 2,00 m normal AC/BC</v>
          </cell>
          <cell r="D24" t="str">
            <v>und</v>
          </cell>
          <cell r="E24">
            <v>19098.12</v>
          </cell>
        </row>
        <row r="25">
          <cell r="B25" t="str">
            <v>2 S 04 900 51</v>
          </cell>
          <cell r="C25" t="str">
            <v>Sarjeta triangular de concreto - STC 01 AC/BC</v>
          </cell>
          <cell r="D25" t="str">
            <v>m</v>
          </cell>
          <cell r="E25">
            <v>68</v>
          </cell>
        </row>
        <row r="26">
          <cell r="B26" t="str">
            <v>2 S 04 910 51</v>
          </cell>
          <cell r="C26" t="str">
            <v>Meio-fio de concreto - MFC 01 AC/BC</v>
          </cell>
          <cell r="D26" t="str">
            <v>m</v>
          </cell>
          <cell r="E26">
            <v>75.56</v>
          </cell>
        </row>
        <row r="27">
          <cell r="B27" t="str">
            <v>2 S 04 910 53</v>
          </cell>
          <cell r="C27" t="str">
            <v>Meio fio de concreto - MFC 03 AC/BC</v>
          </cell>
          <cell r="D27" t="str">
            <v>m</v>
          </cell>
          <cell r="E27">
            <v>36.700000000000003</v>
          </cell>
        </row>
        <row r="28">
          <cell r="B28" t="str">
            <v>2 S 04 910 55</v>
          </cell>
          <cell r="C28" t="str">
            <v>Meio-fio de concreto - MFC 05 AC/BC</v>
          </cell>
          <cell r="D28" t="str">
            <v>m</v>
          </cell>
          <cell r="E28">
            <v>36.04</v>
          </cell>
        </row>
        <row r="29">
          <cell r="B29" t="str">
            <v>2 S 04 910 56</v>
          </cell>
          <cell r="C29" t="str">
            <v>Meio-fio de concreto - MFC 06 AC/BC</v>
          </cell>
          <cell r="D29" t="str">
            <v>m</v>
          </cell>
          <cell r="E29">
            <v>23.37</v>
          </cell>
        </row>
        <row r="30">
          <cell r="B30" t="str">
            <v>2 S 04 940 52</v>
          </cell>
          <cell r="C30" t="str">
            <v>Descida d'água tipo rap. - canal retang.- DAR 02 AC/BC</v>
          </cell>
          <cell r="D30" t="str">
            <v>m</v>
          </cell>
          <cell r="E30">
            <v>93.09</v>
          </cell>
        </row>
        <row r="31">
          <cell r="B31" t="str">
            <v>2 S 04 942 51</v>
          </cell>
          <cell r="C31" t="str">
            <v>Entrada d'água - EDA 01 AC/BC</v>
          </cell>
          <cell r="D31" t="str">
            <v>m</v>
          </cell>
          <cell r="E31">
            <v>51.5</v>
          </cell>
        </row>
        <row r="32">
          <cell r="B32" t="str">
            <v>2 S 04 942 52</v>
          </cell>
          <cell r="C32" t="str">
            <v>Entrada d'água - EDA 02 AC/BC</v>
          </cell>
          <cell r="D32" t="str">
            <v>m</v>
          </cell>
          <cell r="E32">
            <v>61.94</v>
          </cell>
        </row>
        <row r="33">
          <cell r="B33" t="str">
            <v>2 S 04 950 71</v>
          </cell>
          <cell r="C33" t="str">
            <v>Dissipador de energia - DEB 01 AC/BC</v>
          </cell>
          <cell r="D33" t="str">
            <v>und</v>
          </cell>
          <cell r="E33">
            <v>302</v>
          </cell>
        </row>
        <row r="34">
          <cell r="B34" t="str">
            <v>2 S 03 300 51</v>
          </cell>
          <cell r="C34" t="str">
            <v>Confecção e lanç.de concr.magro em betoneira AC/BC</v>
          </cell>
          <cell r="D34" t="str">
            <v>m³</v>
          </cell>
          <cell r="E34">
            <v>365.42</v>
          </cell>
        </row>
        <row r="35">
          <cell r="B35" t="str">
            <v>2 S 05 100 00</v>
          </cell>
          <cell r="C35" t="str">
            <v>Enleivamento</v>
          </cell>
          <cell r="D35" t="str">
            <v>m²</v>
          </cell>
          <cell r="E35">
            <v>7.11</v>
          </cell>
        </row>
        <row r="36">
          <cell r="B36" t="str">
            <v>2 S 05 102 00</v>
          </cell>
          <cell r="C36" t="str">
            <v>Hidrossemeadura</v>
          </cell>
          <cell r="D36" t="str">
            <v>m²</v>
          </cell>
          <cell r="E36">
            <v>1.01</v>
          </cell>
        </row>
        <row r="37">
          <cell r="B37" t="str">
            <v>2 S 05 302 03</v>
          </cell>
          <cell r="C37" t="str">
            <v>Muro gabião cx1,00 alt.8X10 ZN/AL+PVC D=2,4mm</v>
          </cell>
          <cell r="D37" t="str">
            <v>m³</v>
          </cell>
          <cell r="E37">
            <v>367.52</v>
          </cell>
        </row>
        <row r="38">
          <cell r="B38" t="str">
            <v>2 S 06 410 00</v>
          </cell>
          <cell r="C38" t="str">
            <v>Cerca de arame farpado com suporte de madeira</v>
          </cell>
          <cell r="D38" t="str">
            <v>m</v>
          </cell>
          <cell r="E38">
            <v>15.63</v>
          </cell>
        </row>
        <row r="39">
          <cell r="B39" t="str">
            <v>3 S 01 401 00</v>
          </cell>
          <cell r="C39" t="str">
            <v xml:space="preserve">Recomposição do Revestimento Primário </v>
          </cell>
          <cell r="D39" t="str">
            <v>m³</v>
          </cell>
          <cell r="E39">
            <v>14.17</v>
          </cell>
        </row>
        <row r="40">
          <cell r="B40" t="str">
            <v>3 S 01 930 00</v>
          </cell>
          <cell r="C40" t="str">
            <v>Regularização mecânica da faixa de domínio</v>
          </cell>
          <cell r="D40" t="str">
            <v>m²</v>
          </cell>
          <cell r="E40">
            <v>0.23</v>
          </cell>
        </row>
        <row r="41">
          <cell r="B41" t="str">
            <v>3 S 02 200 01</v>
          </cell>
          <cell r="C41" t="str">
            <v xml:space="preserve">Recomposição de camada granular do pavimento </v>
          </cell>
          <cell r="D41" t="str">
            <v>m³</v>
          </cell>
          <cell r="E41">
            <v>17.36</v>
          </cell>
        </row>
        <row r="42">
          <cell r="B42" t="str">
            <v>3 S 02 220 50</v>
          </cell>
          <cell r="C42" t="str">
            <v>Solo brita p/ base de remendo profundo BC</v>
          </cell>
          <cell r="D42" t="str">
            <v>m³</v>
          </cell>
          <cell r="E42">
            <v>57.78</v>
          </cell>
        </row>
        <row r="43">
          <cell r="B43" t="str">
            <v>3 S 02 300 00</v>
          </cell>
          <cell r="C43" t="str">
            <v>Imprimação</v>
          </cell>
          <cell r="D43" t="str">
            <v>m²</v>
          </cell>
          <cell r="E43">
            <v>0.26</v>
          </cell>
        </row>
        <row r="44">
          <cell r="B44" t="str">
            <v>3 S 02 400 00</v>
          </cell>
          <cell r="C44" t="str">
            <v>Pintura de ligação</v>
          </cell>
          <cell r="D44" t="str">
            <v>m²</v>
          </cell>
          <cell r="E44">
            <v>0.18</v>
          </cell>
        </row>
        <row r="45">
          <cell r="B45" t="str">
            <v>3 S 02 501 51</v>
          </cell>
          <cell r="C45" t="str">
            <v>Tratamento superficial duplo com emulsão BC (acostamentos L=1,5m) BC</v>
          </cell>
          <cell r="D45" t="str">
            <v>m²</v>
          </cell>
          <cell r="E45">
            <v>4.04</v>
          </cell>
        </row>
        <row r="46">
          <cell r="B46" t="str">
            <v>3 S 02 510 51</v>
          </cell>
          <cell r="C46" t="str">
            <v>Lama asfáltica grossa (granulometrias III e IV) BC</v>
          </cell>
          <cell r="D46" t="str">
            <v>m²</v>
          </cell>
          <cell r="E46">
            <v>2.21</v>
          </cell>
        </row>
        <row r="47">
          <cell r="B47" t="str">
            <v>3 S 02 530 02</v>
          </cell>
          <cell r="C47" t="str">
            <v>Rec.do rev. com mistura betuminosa a frio</v>
          </cell>
          <cell r="D47" t="str">
            <v>m³</v>
          </cell>
          <cell r="E47">
            <v>47.98</v>
          </cell>
        </row>
        <row r="48">
          <cell r="B48" t="str">
            <v>3 S 02 530 51</v>
          </cell>
          <cell r="C48" t="str">
            <v>Mistura betuminosa usinada a frio AC/BC</v>
          </cell>
          <cell r="D48" t="str">
            <v>m³</v>
          </cell>
          <cell r="E48">
            <v>141.30000000000001</v>
          </cell>
        </row>
        <row r="49">
          <cell r="B49" t="str">
            <v>3 S 02 540 01</v>
          </cell>
          <cell r="C49" t="str">
            <v xml:space="preserve">Rec.do rev.com mistura betuminosa a quente </v>
          </cell>
          <cell r="D49" t="str">
            <v>m³</v>
          </cell>
          <cell r="E49">
            <v>35.700000000000003</v>
          </cell>
        </row>
        <row r="50">
          <cell r="B50" t="str">
            <v>3 S 02 540 50</v>
          </cell>
          <cell r="C50" t="str">
            <v>Mistura Betuminosa usinada a Quente BC</v>
          </cell>
          <cell r="D50" t="str">
            <v>m³</v>
          </cell>
          <cell r="E50">
            <v>250.29</v>
          </cell>
        </row>
        <row r="51">
          <cell r="B51" t="str">
            <v>3 S 02 601 50</v>
          </cell>
          <cell r="C51" t="str">
            <v>Recomposição de placa de concreto AC/BC</v>
          </cell>
          <cell r="D51" t="str">
            <v>m³</v>
          </cell>
          <cell r="E51">
            <v>367.37</v>
          </cell>
        </row>
        <row r="52">
          <cell r="B52" t="str">
            <v>3 S 02 900 00</v>
          </cell>
          <cell r="C52" t="str">
            <v xml:space="preserve">Remoção mecanizada de revestimento betuminoso </v>
          </cell>
          <cell r="D52" t="str">
            <v>m³</v>
          </cell>
          <cell r="E52">
            <v>11.35</v>
          </cell>
        </row>
        <row r="53">
          <cell r="B53" t="str">
            <v>3 S 02 902 00</v>
          </cell>
          <cell r="C53" t="str">
            <v xml:space="preserve">Remoção mecanizada da camada granular do pavimento </v>
          </cell>
          <cell r="D53" t="str">
            <v>m³</v>
          </cell>
          <cell r="E53">
            <v>7.13</v>
          </cell>
        </row>
        <row r="54">
          <cell r="B54" t="str">
            <v>3 S 03 329 50</v>
          </cell>
          <cell r="C54" t="str">
            <v>Concreto de cimento (confecção e lançamento) AC/BC</v>
          </cell>
          <cell r="D54" t="str">
            <v>m³</v>
          </cell>
          <cell r="E54">
            <v>396.47</v>
          </cell>
        </row>
        <row r="55">
          <cell r="B55" t="str">
            <v>3 S 03 940 01</v>
          </cell>
          <cell r="C55" t="str">
            <v xml:space="preserve"> Reaterro e Compactação para Bueiro </v>
          </cell>
          <cell r="D55" t="str">
            <v>m³</v>
          </cell>
          <cell r="E55">
            <v>26.56</v>
          </cell>
        </row>
        <row r="56">
          <cell r="B56" t="str">
            <v>3 S 03 950 00</v>
          </cell>
          <cell r="C56" t="str">
            <v>Limpeza de Ponte</v>
          </cell>
          <cell r="D56" t="str">
            <v>m</v>
          </cell>
          <cell r="E56">
            <v>4.8499999999999996</v>
          </cell>
        </row>
        <row r="57">
          <cell r="B57" t="str">
            <v>3 S 04 001 00</v>
          </cell>
          <cell r="C57" t="str">
            <v>Escavação mecaniz. de vala em mater. de 1a cat.</v>
          </cell>
          <cell r="D57" t="str">
            <v>m³</v>
          </cell>
          <cell r="E57">
            <v>7.75</v>
          </cell>
        </row>
        <row r="58">
          <cell r="B58" t="str">
            <v>3 S 05 000 00</v>
          </cell>
          <cell r="C58" t="str">
            <v>Enrocamento de pedra arrumada</v>
          </cell>
          <cell r="D58" t="str">
            <v>m³</v>
          </cell>
          <cell r="E58">
            <v>139.66999999999999</v>
          </cell>
        </row>
        <row r="59">
          <cell r="B59" t="str">
            <v>3 S 05 001 00</v>
          </cell>
          <cell r="C59" t="str">
            <v>Enrocamento de pedra jogada</v>
          </cell>
          <cell r="D59" t="str">
            <v>m³</v>
          </cell>
          <cell r="E59">
            <v>90.11</v>
          </cell>
        </row>
        <row r="60">
          <cell r="B60" t="str">
            <v>3 S 08 001 00</v>
          </cell>
          <cell r="C60" t="str">
            <v xml:space="preserve">Reconformação da Plataforma </v>
          </cell>
          <cell r="D60" t="str">
            <v xml:space="preserve">ha </v>
          </cell>
          <cell r="E60">
            <v>196.29</v>
          </cell>
        </row>
        <row r="61">
          <cell r="B61" t="str">
            <v>3 S 08 100 00</v>
          </cell>
          <cell r="C61" t="str">
            <v>Tapa buraco s/pintura de ligação</v>
          </cell>
          <cell r="D61" t="str">
            <v>m³</v>
          </cell>
          <cell r="E61">
            <v>233.35</v>
          </cell>
        </row>
        <row r="62">
          <cell r="B62" t="str">
            <v>3 S 08 101 01</v>
          </cell>
          <cell r="C62" t="str">
            <v>Remendo profundo com demolição manual s/imprimação</v>
          </cell>
          <cell r="D62" t="str">
            <v>m³</v>
          </cell>
          <cell r="E62">
            <v>262.64999999999998</v>
          </cell>
        </row>
        <row r="63">
          <cell r="B63" t="str">
            <v>3 S 08 101 02</v>
          </cell>
          <cell r="C63" t="str">
            <v>Remendo profundo com demolição mec. s/imprimação</v>
          </cell>
          <cell r="D63" t="str">
            <v>m³</v>
          </cell>
          <cell r="E63">
            <v>174.68</v>
          </cell>
        </row>
        <row r="64">
          <cell r="B64" t="str">
            <v>3 S 08 103 00</v>
          </cell>
          <cell r="C64" t="str">
            <v>Selagem de trinca AC</v>
          </cell>
          <cell r="D64" t="str">
            <v>L</v>
          </cell>
          <cell r="E64">
            <v>1.71</v>
          </cell>
        </row>
        <row r="65">
          <cell r="B65" t="str">
            <v>3 S 08 109 00</v>
          </cell>
          <cell r="C65" t="str">
            <v>Correção de defeitos com mistura betuminosa</v>
          </cell>
          <cell r="D65" t="str">
            <v>m³</v>
          </cell>
          <cell r="E65">
            <v>131.88999999999999</v>
          </cell>
        </row>
        <row r="66">
          <cell r="B66" t="str">
            <v>3 S 08 109 04</v>
          </cell>
          <cell r="C66" t="str">
            <v>Reparo Localizado c/ CBUQ</v>
          </cell>
          <cell r="D66" t="str">
            <v>m³</v>
          </cell>
          <cell r="E66">
            <v>149.1</v>
          </cell>
        </row>
        <row r="67">
          <cell r="B67" t="str">
            <v>3 S 08 109 12</v>
          </cell>
          <cell r="C67" t="str">
            <v>Correção de defeitos por fresagem descontínua</v>
          </cell>
          <cell r="D67" t="str">
            <v>m³</v>
          </cell>
          <cell r="E67">
            <v>194</v>
          </cell>
        </row>
        <row r="68">
          <cell r="B68" t="str">
            <v>3 S 08 200 50</v>
          </cell>
          <cell r="C68" t="str">
            <v>Recomp. de guarda corpo BC</v>
          </cell>
          <cell r="D68" t="str">
            <v>m³</v>
          </cell>
          <cell r="E68">
            <v>113.42</v>
          </cell>
        </row>
        <row r="69">
          <cell r="B69" t="str">
            <v>3 S 08 300 01</v>
          </cell>
          <cell r="C69" t="str">
            <v>Limpeza de sarjeta e meio fio</v>
          </cell>
          <cell r="D69" t="str">
            <v>m</v>
          </cell>
          <cell r="E69">
            <v>0.46</v>
          </cell>
        </row>
        <row r="70">
          <cell r="B70" t="str">
            <v>3 S 08 301 01</v>
          </cell>
          <cell r="C70" t="str">
            <v>Limpeza de valeta de corte</v>
          </cell>
          <cell r="D70" t="str">
            <v>m</v>
          </cell>
          <cell r="E70">
            <v>0.69</v>
          </cell>
        </row>
        <row r="71">
          <cell r="B71" t="str">
            <v>3 S 08 301 02</v>
          </cell>
          <cell r="C71" t="str">
            <v>Limpeza de vala de drenagem</v>
          </cell>
          <cell r="D71" t="str">
            <v>m</v>
          </cell>
          <cell r="E71">
            <v>2.77</v>
          </cell>
        </row>
        <row r="72">
          <cell r="B72" t="str">
            <v>3 S 08 301 03</v>
          </cell>
          <cell r="C72" t="str">
            <v>Limpeza de descida d'água</v>
          </cell>
          <cell r="D72" t="str">
            <v>m</v>
          </cell>
          <cell r="E72">
            <v>0.92</v>
          </cell>
        </row>
        <row r="73">
          <cell r="B73" t="str">
            <v>3 S 08 302 01</v>
          </cell>
          <cell r="C73" t="str">
            <v>Limpeza de bueiro</v>
          </cell>
          <cell r="D73" t="str">
            <v>m</v>
          </cell>
          <cell r="E73">
            <v>15.25</v>
          </cell>
        </row>
        <row r="74">
          <cell r="B74" t="str">
            <v>3 S 08 302 02</v>
          </cell>
          <cell r="C74" t="str">
            <v>Desobstrução de bueiro</v>
          </cell>
          <cell r="D74" t="str">
            <v>m</v>
          </cell>
          <cell r="E74">
            <v>44.36</v>
          </cell>
        </row>
        <row r="75">
          <cell r="B75" t="str">
            <v>3 S 08 501 00</v>
          </cell>
          <cell r="C75" t="str">
            <v>Recomposição mecanizada de aterro</v>
          </cell>
          <cell r="D75" t="str">
            <v>m³</v>
          </cell>
          <cell r="E75">
            <v>20.99</v>
          </cell>
        </row>
        <row r="76">
          <cell r="B76" t="str">
            <v>5 S 01 100 24</v>
          </cell>
          <cell r="C76" t="str">
            <v>Esc. carga transp. mat 1a cat DMT 400 a 600m c/e</v>
          </cell>
          <cell r="D76" t="str">
            <v>m³</v>
          </cell>
          <cell r="E76">
            <v>6.91</v>
          </cell>
        </row>
        <row r="77">
          <cell r="B77" t="str">
            <v>3 S 08 400 00</v>
          </cell>
          <cell r="C77" t="str">
            <v>Limpeza de placa de sinalização</v>
          </cell>
          <cell r="D77" t="str">
            <v>m²</v>
          </cell>
          <cell r="E77">
            <v>5.73</v>
          </cell>
        </row>
        <row r="78">
          <cell r="B78" t="str">
            <v>3 S 08 400 01</v>
          </cell>
          <cell r="C78" t="str">
            <v>Recomposição placa de sinalização</v>
          </cell>
          <cell r="D78" t="str">
            <v>m²</v>
          </cell>
          <cell r="E78">
            <v>24.54</v>
          </cell>
        </row>
        <row r="79">
          <cell r="B79" t="str">
            <v>3 S 08 401 00</v>
          </cell>
          <cell r="C79" t="str">
            <v>Recomposição de defensa metálica</v>
          </cell>
          <cell r="D79" t="str">
            <v>m</v>
          </cell>
          <cell r="E79">
            <v>192.32</v>
          </cell>
        </row>
        <row r="80">
          <cell r="B80" t="str">
            <v>3 S 08 402 00</v>
          </cell>
          <cell r="C80" t="str">
            <v>Caiação</v>
          </cell>
          <cell r="D80" t="str">
            <v>m²</v>
          </cell>
          <cell r="E80">
            <v>1.81</v>
          </cell>
        </row>
        <row r="81">
          <cell r="B81" t="str">
            <v>3 S 08 414 01</v>
          </cell>
          <cell r="C81" t="str">
            <v>Recomposição parcial cerca de madeira - mourão</v>
          </cell>
          <cell r="D81" t="str">
            <v>m</v>
          </cell>
          <cell r="E81">
            <v>11.1</v>
          </cell>
        </row>
        <row r="82">
          <cell r="B82" t="str">
            <v>3 S 08 414 02</v>
          </cell>
          <cell r="C82" t="str">
            <v>Recomp. parcial cerca c/ mourão de madeira - arame</v>
          </cell>
          <cell r="D82" t="str">
            <v>m</v>
          </cell>
          <cell r="E82">
            <v>4.57</v>
          </cell>
        </row>
        <row r="83">
          <cell r="B83" t="str">
            <v>3 S 08 511 00</v>
          </cell>
          <cell r="C83" t="str">
            <v>Remoção mecanizada de barreira - solo</v>
          </cell>
          <cell r="D83" t="str">
            <v>m³</v>
          </cell>
          <cell r="E83">
            <v>4.6399999999999997</v>
          </cell>
        </row>
        <row r="84">
          <cell r="B84" t="str">
            <v>3 S 08 512 00</v>
          </cell>
          <cell r="C84" t="str">
            <v>Remoção mecanizada de barreira - rocha</v>
          </cell>
          <cell r="D84" t="str">
            <v>m³</v>
          </cell>
          <cell r="E84">
            <v>7.1</v>
          </cell>
        </row>
        <row r="85">
          <cell r="B85" t="str">
            <v>3 S 08 900 00</v>
          </cell>
          <cell r="C85" t="str">
            <v>Roçada manual</v>
          </cell>
          <cell r="D85" t="str">
            <v xml:space="preserve">ha </v>
          </cell>
          <cell r="E85">
            <v>1271.2</v>
          </cell>
        </row>
        <row r="86">
          <cell r="B86" t="str">
            <v>3 S 08 900 01</v>
          </cell>
          <cell r="C86" t="str">
            <v>Roçada de capim colonião</v>
          </cell>
          <cell r="D86" t="str">
            <v xml:space="preserve">ha </v>
          </cell>
          <cell r="E86">
            <v>3050.88</v>
          </cell>
        </row>
        <row r="87">
          <cell r="B87" t="str">
            <v>3 S 08 901 00</v>
          </cell>
          <cell r="C87" t="str">
            <v>Roçada mecanizada</v>
          </cell>
          <cell r="D87" t="str">
            <v xml:space="preserve">ha </v>
          </cell>
          <cell r="E87">
            <v>275.92</v>
          </cell>
        </row>
        <row r="88">
          <cell r="B88" t="str">
            <v>3 S 08 910 00</v>
          </cell>
          <cell r="C88" t="str">
            <v>Capina manual</v>
          </cell>
          <cell r="D88" t="str">
            <v xml:space="preserve">ha </v>
          </cell>
          <cell r="E88">
            <v>0.51</v>
          </cell>
        </row>
        <row r="89">
          <cell r="B89" t="str">
            <v>3 S 09 001 00</v>
          </cell>
          <cell r="C89" t="str">
            <v>Transporte local c/ basc. 5m3 em rodov. não pav.</v>
          </cell>
          <cell r="D89" t="str">
            <v>tkm</v>
          </cell>
          <cell r="E89">
            <v>0.73</v>
          </cell>
        </row>
        <row r="90">
          <cell r="B90" t="str">
            <v>3 S 09 002 00</v>
          </cell>
          <cell r="C90" t="str">
            <v>Transporte local basculante - 5m3 - 8,8t em rodovia pavimentada</v>
          </cell>
          <cell r="D90" t="str">
            <v>tkm</v>
          </cell>
          <cell r="E90">
            <v>0.57999999999999996</v>
          </cell>
        </row>
        <row r="91">
          <cell r="B91" t="str">
            <v>3 S 09 002 03</v>
          </cell>
          <cell r="C91" t="str">
            <v>Transporte local de material para remendos</v>
          </cell>
          <cell r="D91" t="str">
            <v>tkm</v>
          </cell>
          <cell r="E91">
            <v>1.05</v>
          </cell>
        </row>
        <row r="92">
          <cell r="B92" t="str">
            <v>3 S 09 002 06</v>
          </cell>
          <cell r="C92" t="str">
            <v>Transporte local c/ basc. 10m3 em rodov. pav</v>
          </cell>
          <cell r="D92" t="str">
            <v>tkm</v>
          </cell>
          <cell r="E92">
            <v>0.71</v>
          </cell>
        </row>
        <row r="93">
          <cell r="B93" t="str">
            <v>3 S 09 002 41</v>
          </cell>
          <cell r="C93" t="str">
            <v>Transp. local c/ carroceria 4t em rodov. Pav</v>
          </cell>
          <cell r="D93" t="str">
            <v>tkm</v>
          </cell>
          <cell r="E93">
            <v>1.02</v>
          </cell>
        </row>
        <row r="94">
          <cell r="B94" t="str">
            <v>3 S 09 002 90</v>
          </cell>
          <cell r="C94" t="str">
            <v>Transporte comercial c/ carroceria rodov. pav.</v>
          </cell>
          <cell r="D94" t="str">
            <v>tkm</v>
          </cell>
          <cell r="E94">
            <v>0.41</v>
          </cell>
        </row>
        <row r="95">
          <cell r="B95" t="str">
            <v>3 S 09 001 91</v>
          </cell>
          <cell r="C95" t="str">
            <v>Transporte comercial c/ basc. 10m3 rod. não pav.</v>
          </cell>
          <cell r="D95" t="str">
            <v>tkm</v>
          </cell>
          <cell r="E95">
            <v>0.51</v>
          </cell>
        </row>
        <row r="96">
          <cell r="B96" t="str">
            <v>3 S 09 002 91</v>
          </cell>
          <cell r="C96" t="str">
            <v>Transporte comercial c/ basc. 10m3 rod. pav.</v>
          </cell>
          <cell r="D96" t="str">
            <v>tkm</v>
          </cell>
          <cell r="E96">
            <v>0.43</v>
          </cell>
        </row>
        <row r="97">
          <cell r="B97" t="str">
            <v>4 S 06 000 01</v>
          </cell>
          <cell r="C97" t="str">
            <v>Defensa maleável simples (forn./ impl.)</v>
          </cell>
          <cell r="D97" t="str">
            <v>m</v>
          </cell>
          <cell r="E97">
            <v>313.45</v>
          </cell>
        </row>
        <row r="98">
          <cell r="B98" t="str">
            <v>4 S 06 100 21</v>
          </cell>
          <cell r="C98" t="str">
            <v>Pintura faixa - tinta base acrílica p/ 2 anos</v>
          </cell>
          <cell r="D98" t="str">
            <v>m²</v>
          </cell>
          <cell r="E98">
            <v>38.39</v>
          </cell>
        </row>
        <row r="99">
          <cell r="B99" t="str">
            <v>4 S 06 100 22</v>
          </cell>
          <cell r="C99" t="str">
            <v>Pintura setas e zebrado - tinta b.acrílica -2 anos</v>
          </cell>
          <cell r="D99" t="str">
            <v>m²</v>
          </cell>
          <cell r="E99">
            <v>45.63</v>
          </cell>
        </row>
        <row r="100">
          <cell r="B100" t="str">
            <v>4 S 06 121 01</v>
          </cell>
          <cell r="C100" t="str">
            <v>Forn. e colocação de tacha reflet. Bidirecional</v>
          </cell>
          <cell r="D100" t="str">
            <v>und</v>
          </cell>
          <cell r="E100">
            <v>22.85</v>
          </cell>
        </row>
        <row r="101">
          <cell r="B101" t="str">
            <v>4 S 06 121 11</v>
          </cell>
          <cell r="C101" t="str">
            <v>Forn. e colocação de tachão reflet. Bidirecional</v>
          </cell>
          <cell r="D101" t="str">
            <v>und</v>
          </cell>
          <cell r="E101">
            <v>65.540000000000006</v>
          </cell>
        </row>
        <row r="102">
          <cell r="B102" t="str">
            <v>4 S 06 200 02</v>
          </cell>
          <cell r="C102" t="str">
            <v>Forn. e implantação placa sinaliz. tot.refletiva</v>
          </cell>
          <cell r="D102" t="str">
            <v>m²</v>
          </cell>
          <cell r="E102">
            <v>416.04</v>
          </cell>
        </row>
        <row r="103">
          <cell r="B103" t="str">
            <v>4 S 06 203 01</v>
          </cell>
          <cell r="C103" t="str">
            <v>Confecção suporte e travessa p/placa sinaliz</v>
          </cell>
          <cell r="D103" t="str">
            <v>und</v>
          </cell>
          <cell r="E103">
            <v>38.770000000000003</v>
          </cell>
        </row>
        <row r="104">
          <cell r="B104" t="str">
            <v>5 S 01 100 32</v>
          </cell>
          <cell r="C104" t="str">
            <v>Esc. carga transp. mat 1a cat DMT 2000 a 3000m c/e</v>
          </cell>
          <cell r="D104" t="str">
            <v>m³</v>
          </cell>
          <cell r="E104">
            <v>11.49</v>
          </cell>
        </row>
        <row r="105">
          <cell r="B105" t="str">
            <v>4 S 06 000 02</v>
          </cell>
          <cell r="C105" t="str">
            <v>Ancoragem de defensa maleável simples (forn/ impl)</v>
          </cell>
          <cell r="D105" t="str">
            <v>m</v>
          </cell>
          <cell r="E105">
            <v>343.1</v>
          </cell>
        </row>
        <row r="106">
          <cell r="B106" t="str">
            <v>5 S 02 511 52</v>
          </cell>
          <cell r="C106" t="str">
            <v>Micro-revestimento a frio - Microflex 1,5 cm BC</v>
          </cell>
          <cell r="D106" t="str">
            <v>m²</v>
          </cell>
          <cell r="E106">
            <v>2.79</v>
          </cell>
        </row>
        <row r="107">
          <cell r="B107" t="str">
            <v>5 S 01 100 31</v>
          </cell>
          <cell r="C107" t="str">
            <v>Esc. carga transp. mat 1a cat DMT 1800 a 2000m c/e</v>
          </cell>
          <cell r="D107" t="str">
            <v>m³</v>
          </cell>
          <cell r="E107">
            <v>9.77</v>
          </cell>
        </row>
        <row r="108">
          <cell r="B108" t="str">
            <v>5 S 02 501 52</v>
          </cell>
          <cell r="C108" t="str">
            <v>Tratamento superficial duplo c/banho diluído BC</v>
          </cell>
          <cell r="D108" t="str">
            <v>m²</v>
          </cell>
          <cell r="E108">
            <v>4.29</v>
          </cell>
        </row>
        <row r="109">
          <cell r="B109" t="str">
            <v>5 S 04 999 01</v>
          </cell>
          <cell r="C109" t="str">
            <v>Remoção de bueiros existentes</v>
          </cell>
          <cell r="D109" t="str">
            <v>m</v>
          </cell>
          <cell r="E109">
            <v>74.209999999999994</v>
          </cell>
        </row>
        <row r="110">
          <cell r="B110" t="str">
            <v>5 S 04 999 54</v>
          </cell>
          <cell r="C110" t="str">
            <v>Restaur.de disp.danif.com concr. fck=15 MPa AC/BC</v>
          </cell>
          <cell r="D110" t="str">
            <v>m³</v>
          </cell>
          <cell r="E110">
            <v>433.18</v>
          </cell>
        </row>
        <row r="111">
          <cell r="B111" t="str">
            <v>5 S 02 990 11</v>
          </cell>
          <cell r="C111" t="str">
            <v>Fresagem contínua do revest. Betuminoso</v>
          </cell>
          <cell r="D111" t="str">
            <v>m³</v>
          </cell>
          <cell r="E111">
            <v>119.75</v>
          </cell>
        </row>
      </sheetData>
      <sheetData sheetId="2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Insumos - Materiais"/>
      <sheetName val="Serviços"/>
    </sheetNames>
    <definedNames>
      <definedName name="PassaExtenso"/>
    </definedNames>
    <sheetDataSet>
      <sheetData sheetId="0" refreshError="1"/>
      <sheetData sheetId="1" refreshError="1"/>
      <sheetData sheetId="2"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ÁRIO262"/>
      <sheetName val="DADOS"/>
      <sheetName val="CROQUIS"/>
      <sheetName val="MB-AQ"/>
      <sheetName val="MB-TR"/>
      <sheetName val="MOB"/>
      <sheetName val="CANT"/>
      <sheetName val="MAT PLACA"/>
      <sheetName val="BDI"/>
      <sheetName val="CONSUMO"/>
      <sheetName val="SERVIÇOS"/>
      <sheetName val="ORÇAMENTO"/>
      <sheetName val="CURVA ABC"/>
      <sheetName val="CRONOGAMA 1º"/>
      <sheetName val="CRONOGAMA 2º"/>
      <sheetName val="TLCB5"/>
      <sheetName val="TLMR"/>
      <sheetName val="TLCC4"/>
      <sheetName val="TCCC4"/>
      <sheetName val="TLCB10"/>
      <sheetName val="TCCB10"/>
      <sheetName val="TLMB"/>
      <sheetName val="COMPAUTO"/>
      <sheetName val="COMPMOTSER"/>
      <sheetName val="COMPSERVENC"/>
      <sheetName val="PLAN1"/>
      <sheetName val="PLAN2"/>
    </sheetNames>
    <sheetDataSet>
      <sheetData sheetId="0"/>
      <sheetData sheetId="1">
        <row r="8">
          <cell r="H8">
            <v>234.059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Original"/>
      <sheetName val="Plan 2.7"/>
      <sheetName val="Atividades"/>
      <sheetName val="Caldeiraria"/>
      <sheetName val="Memória de Cálculo"/>
      <sheetName val="Legenda"/>
      <sheetName val="PLANILHA CONTRATUAL"/>
      <sheetName val="PROJETO"/>
      <sheetName val="Vargem Grande"/>
      <sheetName val="Dados Informativos"/>
      <sheetName val="Tabela de Salários Adotada"/>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2_7"/>
      <sheetName val="Plan 2.7"/>
      <sheetName val="Plan1"/>
      <sheetName val="Plan2"/>
      <sheetName val="Plan3"/>
      <sheetName val="Planilha Original"/>
      <sheetName val="Planilha Serviços"/>
      <sheetName val="C.U"/>
      <sheetName val="Orçamento"/>
      <sheetName val="MEMORANDO"/>
    </sheetNames>
    <sheetDataSet>
      <sheetData sheetId="0"/>
      <sheetData sheetId="1" refreshError="1"/>
      <sheetData sheetId="2">
        <row r="4">
          <cell r="A4" t="str">
            <v>DESCRIÇÃO</v>
          </cell>
        </row>
      </sheetData>
      <sheetData sheetId="3"/>
      <sheetData sheetId="4"/>
      <sheetData sheetId="5" refreshError="1"/>
      <sheetData sheetId="6" refreshError="1"/>
      <sheetData sheetId="7" refreshError="1"/>
      <sheetData sheetId="8" refreshError="1"/>
      <sheetData sheetId="9"/>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TO"/>
      <sheetName val="Transp com"/>
      <sheetName val="Transp carro"/>
      <sheetName val="Transp esp"/>
      <sheetName val="CRONOGRAMA"/>
      <sheetName val="Gráfico"/>
      <sheetName val="MÃO DE OBRA"/>
      <sheetName val="EQP2"/>
      <sheetName val="02.200.00"/>
      <sheetName val="02.400.00"/>
      <sheetName val="02.530.01"/>
      <sheetName val="03.329.00"/>
      <sheetName val="03.370.00"/>
      <sheetName val="03.940.00"/>
      <sheetName val="04.000.00"/>
      <sheetName val="08.100.00"/>
      <sheetName val="08.101.01"/>
      <sheetName val="08.103.00"/>
      <sheetName val="08.109.00"/>
      <sheetName val="08.300.01"/>
      <sheetName val="08.301.02"/>
      <sheetName val="08.302.01"/>
      <sheetName val="08.302.02"/>
      <sheetName val="08.402.00"/>
      <sheetName val="08.404.00"/>
      <sheetName val="08.409.01"/>
      <sheetName val="08.500.00"/>
      <sheetName val="08.510.00"/>
      <sheetName val="08.900.00"/>
      <sheetName val="08.910.00"/>
      <sheetName val="09.002.00"/>
      <sheetName val="09.002.01"/>
      <sheetName val="09.002.03"/>
      <sheetName val="E.4.12"/>
      <sheetName val="01.200.00"/>
      <sheetName val="09.517.00"/>
      <sheetName val="09.517.02"/>
      <sheetName val="09.512.13"/>
      <sheetName val="09.512.14"/>
      <sheetName val="09.517.03"/>
      <sheetName val="Simulação"/>
      <sheetName val="Resumo"/>
      <sheetName val="EQUIPAMENTO"/>
      <sheetName val="MATERIAL"/>
      <sheetName val="Desmatamento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4">
          <cell r="A4">
            <v>36678</v>
          </cell>
        </row>
      </sheetData>
      <sheetData sheetId="42" refreshError="1"/>
      <sheetData sheetId="43"/>
      <sheetData sheetId="4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s>
    <sheetDataSet>
      <sheetData sheetId="0"/>
      <sheetData sheetId="1"/>
      <sheetData sheetId="2"/>
      <sheetData sheetId="3"/>
      <sheetData sheetId="4"/>
      <sheetData sheetId="5"/>
      <sheetData sheetId="6"/>
      <sheetData sheetId="7"/>
      <sheetData sheetId="8"/>
      <sheetData sheetId="9"/>
      <sheetData sheetId="10"/>
      <sheetData sheetId="11">
        <row r="53">
          <cell r="D53">
            <v>0</v>
          </cell>
        </row>
        <row r="58">
          <cell r="D58">
            <v>0</v>
          </cell>
        </row>
        <row r="64">
          <cell r="D64">
            <v>0</v>
          </cell>
        </row>
        <row r="69">
          <cell r="D69">
            <v>0</v>
          </cell>
        </row>
        <row r="74">
          <cell r="D74">
            <v>0</v>
          </cell>
        </row>
        <row r="79">
          <cell r="D79">
            <v>0</v>
          </cell>
        </row>
        <row r="84">
          <cell r="D84">
            <v>0</v>
          </cell>
        </row>
        <row r="89">
          <cell r="D89">
            <v>0</v>
          </cell>
        </row>
        <row r="93">
          <cell r="D93">
            <v>0</v>
          </cell>
        </row>
        <row r="98">
          <cell r="D98">
            <v>0</v>
          </cell>
        </row>
        <row r="139">
          <cell r="D139">
            <v>37413.599999999999</v>
          </cell>
        </row>
        <row r="159">
          <cell r="D159">
            <v>0</v>
          </cell>
        </row>
        <row r="174">
          <cell r="D174">
            <v>0</v>
          </cell>
        </row>
        <row r="189">
          <cell r="D189">
            <v>0</v>
          </cell>
        </row>
        <row r="205">
          <cell r="D205">
            <v>32</v>
          </cell>
        </row>
        <row r="235">
          <cell r="D235">
            <v>4</v>
          </cell>
        </row>
        <row r="240">
          <cell r="D240">
            <v>2</v>
          </cell>
        </row>
        <row r="245">
          <cell r="D245">
            <v>6</v>
          </cell>
        </row>
        <row r="250">
          <cell r="D250">
            <v>0</v>
          </cell>
        </row>
        <row r="255">
          <cell r="D255">
            <v>0</v>
          </cell>
        </row>
        <row r="260">
          <cell r="D260">
            <v>18</v>
          </cell>
        </row>
        <row r="265">
          <cell r="D265">
            <v>19</v>
          </cell>
        </row>
        <row r="270">
          <cell r="D270">
            <v>2</v>
          </cell>
        </row>
        <row r="275">
          <cell r="D275">
            <v>2</v>
          </cell>
        </row>
        <row r="280">
          <cell r="D280">
            <v>18</v>
          </cell>
        </row>
        <row r="285">
          <cell r="D285">
            <v>2</v>
          </cell>
        </row>
        <row r="310">
          <cell r="D310">
            <v>0</v>
          </cell>
        </row>
        <row r="315">
          <cell r="D315">
            <v>0</v>
          </cell>
        </row>
        <row r="320">
          <cell r="D320">
            <v>0</v>
          </cell>
        </row>
        <row r="325">
          <cell r="D325">
            <v>0</v>
          </cell>
        </row>
        <row r="339">
          <cell r="D339">
            <v>0</v>
          </cell>
        </row>
        <row r="344">
          <cell r="D344">
            <v>138</v>
          </cell>
        </row>
        <row r="349">
          <cell r="D349">
            <v>168</v>
          </cell>
        </row>
        <row r="354">
          <cell r="D354">
            <v>0</v>
          </cell>
        </row>
        <row r="359">
          <cell r="D359">
            <v>0</v>
          </cell>
        </row>
        <row r="365">
          <cell r="D365">
            <v>0</v>
          </cell>
        </row>
        <row r="370">
          <cell r="D370">
            <v>0</v>
          </cell>
        </row>
        <row r="390">
          <cell r="D390">
            <v>0</v>
          </cell>
        </row>
        <row r="395">
          <cell r="D395">
            <v>0</v>
          </cell>
        </row>
        <row r="430">
          <cell r="D430">
            <v>0</v>
          </cell>
        </row>
        <row r="434">
          <cell r="D434">
            <v>0</v>
          </cell>
        </row>
        <row r="439">
          <cell r="D439">
            <v>0</v>
          </cell>
        </row>
        <row r="444">
          <cell r="D444">
            <v>0</v>
          </cell>
        </row>
        <row r="449">
          <cell r="D449">
            <v>0</v>
          </cell>
        </row>
        <row r="454">
          <cell r="D454">
            <v>0</v>
          </cell>
        </row>
        <row r="459">
          <cell r="D459">
            <v>0</v>
          </cell>
        </row>
        <row r="464">
          <cell r="D464">
            <v>0</v>
          </cell>
        </row>
        <row r="469">
          <cell r="D469">
            <v>0</v>
          </cell>
        </row>
        <row r="474">
          <cell r="D474">
            <v>0</v>
          </cell>
        </row>
        <row r="479">
          <cell r="D479">
            <v>166.32000000000002</v>
          </cell>
        </row>
        <row r="484">
          <cell r="D484">
            <v>0</v>
          </cell>
        </row>
        <row r="490">
          <cell r="D490">
            <v>0</v>
          </cell>
        </row>
        <row r="495">
          <cell r="D495">
            <v>0</v>
          </cell>
        </row>
        <row r="520">
          <cell r="D520">
            <v>0</v>
          </cell>
        </row>
        <row r="525">
          <cell r="D525">
            <v>0</v>
          </cell>
        </row>
        <row r="530">
          <cell r="D530">
            <v>0</v>
          </cell>
        </row>
        <row r="535">
          <cell r="D535">
            <v>0</v>
          </cell>
        </row>
        <row r="545">
          <cell r="D545">
            <v>0</v>
          </cell>
        </row>
        <row r="550">
          <cell r="D550">
            <v>0</v>
          </cell>
        </row>
        <row r="555">
          <cell r="D555">
            <v>0</v>
          </cell>
        </row>
        <row r="560">
          <cell r="D560">
            <v>0</v>
          </cell>
        </row>
        <row r="572">
          <cell r="D572">
            <v>0</v>
          </cell>
        </row>
        <row r="577">
          <cell r="D577">
            <v>0</v>
          </cell>
        </row>
        <row r="582">
          <cell r="D582">
            <v>0</v>
          </cell>
        </row>
        <row r="587">
          <cell r="D587">
            <v>0</v>
          </cell>
        </row>
        <row r="592">
          <cell r="D592">
            <v>0</v>
          </cell>
        </row>
        <row r="597">
          <cell r="D597">
            <v>0</v>
          </cell>
        </row>
        <row r="602">
          <cell r="D602">
            <v>0</v>
          </cell>
        </row>
        <row r="607">
          <cell r="D607">
            <v>0</v>
          </cell>
        </row>
        <row r="612">
          <cell r="D612">
            <v>0</v>
          </cell>
        </row>
        <row r="616">
          <cell r="D616">
            <v>0</v>
          </cell>
        </row>
        <row r="621">
          <cell r="D621">
            <v>0</v>
          </cell>
        </row>
        <row r="626">
          <cell r="D626">
            <v>0</v>
          </cell>
        </row>
        <row r="631">
          <cell r="D631">
            <v>0</v>
          </cell>
        </row>
        <row r="641">
          <cell r="D641">
            <v>0</v>
          </cell>
        </row>
        <row r="652">
          <cell r="D652">
            <v>0</v>
          </cell>
        </row>
        <row r="657">
          <cell r="D657">
            <v>0</v>
          </cell>
        </row>
        <row r="662">
          <cell r="D662">
            <v>0</v>
          </cell>
        </row>
        <row r="667">
          <cell r="D667">
            <v>0</v>
          </cell>
        </row>
        <row r="672">
          <cell r="D672">
            <v>0</v>
          </cell>
        </row>
        <row r="677">
          <cell r="D677">
            <v>0</v>
          </cell>
        </row>
        <row r="682">
          <cell r="D682">
            <v>0</v>
          </cell>
        </row>
        <row r="687">
          <cell r="D687">
            <v>0</v>
          </cell>
        </row>
        <row r="692">
          <cell r="D692">
            <v>0</v>
          </cell>
        </row>
        <row r="697">
          <cell r="D697">
            <v>0</v>
          </cell>
        </row>
        <row r="702">
          <cell r="D702">
            <v>0</v>
          </cell>
        </row>
        <row r="707">
          <cell r="D707">
            <v>0</v>
          </cell>
        </row>
        <row r="712">
          <cell r="D712">
            <v>0</v>
          </cell>
        </row>
        <row r="716">
          <cell r="D716">
            <v>0</v>
          </cell>
        </row>
        <row r="721">
          <cell r="D721">
            <v>0</v>
          </cell>
        </row>
        <row r="726">
          <cell r="D726">
            <v>0</v>
          </cell>
        </row>
        <row r="731">
          <cell r="D731">
            <v>0</v>
          </cell>
        </row>
        <row r="736">
          <cell r="D736">
            <v>0</v>
          </cell>
        </row>
        <row r="741">
          <cell r="D741">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960887.XLS"/>
      <sheetName val="Dados"/>
      <sheetName val="DG"/>
      <sheetName val="QuQuant"/>
      <sheetName val="Orçamentária"/>
      <sheetName val="Orçamento"/>
      <sheetName val="Carimbo de Nota"/>
      <sheetName val="FLUXO - EXECUÇÃO PRÓPRIA"/>
      <sheetName val="08-IND. FÍSICOS"/>
      <sheetName val="C"/>
    </sheetNames>
    <definedNames>
      <definedName name="PassaExtenso"/>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 val="Resu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de Reajuste"/>
    </sheetNames>
    <sheetDataSet>
      <sheetData sheetId="0"/>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ANAFLEX"/>
      <sheetName val="NOVOTUB"/>
      <sheetName val="MEDIDAS"/>
      <sheetName val="CUSTO LARANJEIRAS"/>
    </sheetNames>
    <sheetDataSet>
      <sheetData sheetId="0" refreshError="1"/>
      <sheetData sheetId="1" refreshError="1"/>
      <sheetData sheetId="2" refreshError="1"/>
      <sheetData sheetId="3" refreshError="1"/>
      <sheetData sheetId="4" refreshError="1">
        <row r="3">
          <cell r="A3">
            <v>1</v>
          </cell>
          <cell r="B3">
            <v>97542.158978339547</v>
          </cell>
          <cell r="C3">
            <v>88791.283449391296</v>
          </cell>
          <cell r="D3">
            <v>186333.44242773083</v>
          </cell>
          <cell r="E3">
            <v>214283.45879189044</v>
          </cell>
          <cell r="F3">
            <v>42.409634338408502</v>
          </cell>
          <cell r="G3">
            <v>38.604905847561433</v>
          </cell>
          <cell r="H3">
            <v>81.014540185969935</v>
          </cell>
          <cell r="I3">
            <v>48.771079489169772</v>
          </cell>
          <cell r="J3">
            <v>44.395641724695643</v>
          </cell>
          <cell r="K3">
            <v>93.166721213865415</v>
          </cell>
          <cell r="L3">
            <v>51.209633463628265</v>
          </cell>
          <cell r="M3">
            <v>46.61542381093043</v>
          </cell>
          <cell r="N3">
            <v>97.825057274558702</v>
          </cell>
        </row>
        <row r="4">
          <cell r="A4">
            <v>2</v>
          </cell>
          <cell r="B4">
            <v>97870.365804127825</v>
          </cell>
          <cell r="C4">
            <v>90039.025969839815</v>
          </cell>
          <cell r="D4">
            <v>187909.39177396765</v>
          </cell>
          <cell r="E4">
            <v>216095.80054006277</v>
          </cell>
          <cell r="F4">
            <v>42.552332958316448</v>
          </cell>
          <cell r="G4">
            <v>39.147402595582527</v>
          </cell>
          <cell r="H4">
            <v>81.699735553898975</v>
          </cell>
          <cell r="I4">
            <v>48.935182902063914</v>
          </cell>
          <cell r="J4">
            <v>45.019512984919899</v>
          </cell>
          <cell r="K4">
            <v>93.954695886983814</v>
          </cell>
          <cell r="L4">
            <v>51.381942047167115</v>
          </cell>
          <cell r="M4">
            <v>47.270488634165893</v>
          </cell>
          <cell r="N4">
            <v>98.652430681333016</v>
          </cell>
        </row>
      </sheetData>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CUSTO LARANJEIRAS"/>
    </sheetNames>
    <definedNames>
      <definedName name="PassaExtenso"/>
    </definedNames>
    <sheetDataSet>
      <sheetData sheetId="0" refreshError="1"/>
      <sheetData sheetId="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MP PONTE"/>
      <sheetName val="Indice de Reajuste"/>
    </sheetNames>
    <sheetDataSet>
      <sheetData sheetId="0"/>
      <sheetData sheetId="1"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_PEQd19"/>
      <sheetName val="lista_comp"/>
      <sheetName val="classif_ABC"/>
      <sheetName val="Plan1"/>
      <sheetName val="Planilha Original"/>
    </sheetNames>
    <sheetDataSet>
      <sheetData sheetId="0"/>
      <sheetData sheetId="1">
        <row r="4">
          <cell r="A4" t="str">
            <v>1 A 00 301 00</v>
          </cell>
          <cell r="B4" t="str">
            <v xml:space="preserve">Serviço: FORNECIMENTO DE AÇO CA-25                                                                                                                                                                               </v>
          </cell>
          <cell r="C4" t="str">
            <v xml:space="preserve"> Unid: Kg    </v>
          </cell>
          <cell r="D4">
            <v>3</v>
          </cell>
        </row>
        <row r="5">
          <cell r="A5" t="str">
            <v>1 A 00 302 00</v>
          </cell>
          <cell r="B5" t="str">
            <v xml:space="preserve">Serviço: FORNECIMENTO DE AÇO CA-50                                                                                                                                                                               </v>
          </cell>
          <cell r="C5" t="str">
            <v xml:space="preserve"> Unid: Kg    </v>
          </cell>
          <cell r="D5">
            <v>3.21</v>
          </cell>
        </row>
        <row r="6">
          <cell r="A6" t="str">
            <v>1 A 00 303 00</v>
          </cell>
          <cell r="B6" t="str">
            <v xml:space="preserve">Serviço: FORNECIMENTO DE AÇO CA-60                                                                                                                                                                               </v>
          </cell>
          <cell r="C6" t="str">
            <v xml:space="preserve"> Unid: Kg    </v>
          </cell>
          <cell r="D6">
            <v>2.8899999999999997</v>
          </cell>
        </row>
        <row r="7">
          <cell r="A7" t="str">
            <v>1 A 00 716 00</v>
          </cell>
          <cell r="B7" t="str">
            <v xml:space="preserve">Serviço: AREIA COMERCIAL                                                                                                                                                                                         </v>
          </cell>
          <cell r="C7" t="str">
            <v xml:space="preserve"> Unid: M3    </v>
          </cell>
          <cell r="D7">
            <v>59.9</v>
          </cell>
        </row>
        <row r="8">
          <cell r="A8" t="str">
            <v>1 A 00 717 00</v>
          </cell>
          <cell r="B8" t="str">
            <v xml:space="preserve">Serviço: BRITA COMERCIAL                                                                                                                                                                                         </v>
          </cell>
          <cell r="C8" t="str">
            <v xml:space="preserve"> Unid: M3    </v>
          </cell>
          <cell r="D8">
            <v>54.7</v>
          </cell>
        </row>
        <row r="9">
          <cell r="A9" t="str">
            <v>1 A 00 906 51</v>
          </cell>
          <cell r="B9" t="str">
            <v xml:space="preserve">Serviço: DENTES PARA BUEIROS SIMPLES D= 0,60 M AC/BC/PC                                                                                                                                                          </v>
          </cell>
          <cell r="C9" t="str">
            <v xml:space="preserve"> Unid: Un    </v>
          </cell>
          <cell r="D9">
            <v>53.379999999999995</v>
          </cell>
        </row>
        <row r="10">
          <cell r="A10" t="str">
            <v>1 A 00 907 51</v>
          </cell>
          <cell r="B10" t="str">
            <v xml:space="preserve">Serviço: DENTES PARA BUEIROS SIMPLES D= 0,80 M AC/BC/PC                                                                                                                                                          </v>
          </cell>
          <cell r="C10" t="str">
            <v xml:space="preserve"> Unid: Un    </v>
          </cell>
          <cell r="D10">
            <v>66.42</v>
          </cell>
        </row>
        <row r="11">
          <cell r="A11" t="str">
            <v>1 A 00 908 51</v>
          </cell>
          <cell r="B11" t="str">
            <v xml:space="preserve">Serviço: DENTES PARA BUEIROS SIMPLES D= 1,00 M AC/BC/PC                                                                                                                                                          </v>
          </cell>
          <cell r="C11" t="str">
            <v xml:space="preserve"> Unid: Un    </v>
          </cell>
          <cell r="D11">
            <v>79.050000000000011</v>
          </cell>
        </row>
        <row r="12">
          <cell r="A12" t="str">
            <v>1 A 00 909 51</v>
          </cell>
          <cell r="B12" t="str">
            <v xml:space="preserve">Serviço: DENTES PARA BUEIROS SIMPLES D= 1,20 M AC/BC/PC                                                                                                                                                          </v>
          </cell>
          <cell r="C12" t="str">
            <v xml:space="preserve"> Unid: Un    </v>
          </cell>
          <cell r="D12">
            <v>90.01</v>
          </cell>
        </row>
        <row r="13">
          <cell r="A13" t="str">
            <v>1 A 00 910 51</v>
          </cell>
          <cell r="B13" t="str">
            <v xml:space="preserve">Serviço: DENTES PARA BUEIROS SIMPLES D= 1,50 M AC/BC/PC                                                                                                                                                          </v>
          </cell>
          <cell r="C13" t="str">
            <v xml:space="preserve"> Unid: Un    </v>
          </cell>
          <cell r="D13">
            <v>112.97999999999999</v>
          </cell>
        </row>
        <row r="14">
          <cell r="A14" t="str">
            <v>1 A 01 100 01</v>
          </cell>
          <cell r="B14" t="str">
            <v xml:space="preserve">Serviço: LIMPEZA CAMADA VEGETAL EM JAZIDA (CONS/ REST)                                                                                                                                                           </v>
          </cell>
          <cell r="C14" t="str">
            <v xml:space="preserve"> Unid: M2    </v>
          </cell>
          <cell r="D14">
            <v>0.35</v>
          </cell>
        </row>
        <row r="15">
          <cell r="A15" t="str">
            <v>1 A 01 100 02</v>
          </cell>
          <cell r="B15" t="str">
            <v xml:space="preserve">Serviço: LIMPEZA CAMADA VEGETAL EM JAZIDA (CONSERV)                                                                                                                                                              </v>
          </cell>
          <cell r="C15" t="str">
            <v xml:space="preserve"> Unid: M2    </v>
          </cell>
          <cell r="D15">
            <v>0.74</v>
          </cell>
        </row>
        <row r="16">
          <cell r="A16" t="str">
            <v>1 A 01 105 01</v>
          </cell>
          <cell r="B16" t="str">
            <v xml:space="preserve">Serviço: EXPURGO DE JAZIDA (CONSTR. E RESTRUT.)                                                                                                                                                                  </v>
          </cell>
          <cell r="C16" t="str">
            <v xml:space="preserve"> Unid: M3    </v>
          </cell>
          <cell r="D16">
            <v>1.87</v>
          </cell>
        </row>
        <row r="17">
          <cell r="A17" t="str">
            <v>1 A 01 105 02</v>
          </cell>
          <cell r="B17" t="str">
            <v xml:space="preserve">Serviço: EXPURGO DE JAZIDA (CONSERVAÇÃO)                                                                                                                                                                         </v>
          </cell>
          <cell r="C17" t="str">
            <v xml:space="preserve"> Unid: M3    </v>
          </cell>
          <cell r="D17">
            <v>4.0199999999999996</v>
          </cell>
        </row>
        <row r="18">
          <cell r="A18" t="str">
            <v>1 A 01 111 01</v>
          </cell>
          <cell r="B18" t="str">
            <v xml:space="preserve">Serviço: ESC. E CARGA DE MAT. DE JAZIDA (CONSERV)                                                                                                                                                                </v>
          </cell>
          <cell r="C18" t="str">
            <v xml:space="preserve"> Unid: M3    </v>
          </cell>
          <cell r="D18">
            <v>6.629999999999999</v>
          </cell>
        </row>
        <row r="19">
          <cell r="A19" t="str">
            <v>1 A 01 120 01</v>
          </cell>
          <cell r="B19" t="str">
            <v xml:space="preserve">Serviço: ESC. E CARGA DE MAT. DE JAZIDA (CONS/REST)                                                                                                                                                              </v>
          </cell>
          <cell r="C19" t="str">
            <v xml:space="preserve"> Unid: M3    </v>
          </cell>
          <cell r="D19">
            <v>2.8299999999999996</v>
          </cell>
        </row>
        <row r="20">
          <cell r="A20" t="str">
            <v>1 A 01 155 51</v>
          </cell>
          <cell r="B20" t="str">
            <v xml:space="preserve">Serviço: RACHÃO/PEDRA-DE-MÃO COMERC (CONSTR/REST) / PC                                                                                                                                                           </v>
          </cell>
          <cell r="C20" t="str">
            <v xml:space="preserve"> Unid: M3    </v>
          </cell>
          <cell r="D20">
            <v>91.38</v>
          </cell>
        </row>
        <row r="21">
          <cell r="A21" t="str">
            <v>1 A 01 390 52</v>
          </cell>
          <cell r="B21" t="str">
            <v xml:space="preserve">Serviço: USINAGEM DE CBUQ (CAPA ROLAMENTO) AC/BC                                                                                                                                                                 </v>
          </cell>
          <cell r="C21" t="str">
            <v xml:space="preserve"> Unid: T     </v>
          </cell>
          <cell r="D21">
            <v>61.510000000000005</v>
          </cell>
        </row>
        <row r="22">
          <cell r="A22" t="str">
            <v>1 A 01 395 51</v>
          </cell>
          <cell r="B22" t="str">
            <v xml:space="preserve">Serviço: USINAGEM DE BRITA GRADUADA BC                                                                                                                                                                           </v>
          </cell>
          <cell r="C22" t="str">
            <v xml:space="preserve"> Unid: M3    </v>
          </cell>
          <cell r="D22">
            <v>97.21</v>
          </cell>
        </row>
        <row r="23">
          <cell r="A23" t="str">
            <v>1 A 01 401 01</v>
          </cell>
          <cell r="B23" t="str">
            <v xml:space="preserve">Serviço: FÔRMA COMUM DE MADEIRA                                                                                                                                                                                  </v>
          </cell>
          <cell r="C23" t="str">
            <v xml:space="preserve"> Unid: M2    </v>
          </cell>
          <cell r="D23">
            <v>35.39</v>
          </cell>
        </row>
        <row r="24">
          <cell r="A24" t="str">
            <v>1 A 01 402 01</v>
          </cell>
          <cell r="B24" t="str">
            <v xml:space="preserve">Serviço: FÔRMA DE PLACA COMPENSADA RESINADA                                                                                                                                                                      </v>
          </cell>
          <cell r="C24" t="str">
            <v xml:space="preserve"> Unid: M2    </v>
          </cell>
          <cell r="D24">
            <v>31.06</v>
          </cell>
        </row>
        <row r="25">
          <cell r="A25" t="str">
            <v>1 A 01 407 51</v>
          </cell>
          <cell r="B25" t="str">
            <v xml:space="preserve">Serviço: CONF. E LANÇ. CONCRETO MAGRO EM BETONEIRA AC/BC                                                                                                                                                         </v>
          </cell>
          <cell r="C25" t="str">
            <v xml:space="preserve"> Unid: M3    </v>
          </cell>
          <cell r="D25">
            <v>289.39</v>
          </cell>
        </row>
        <row r="26">
          <cell r="A26" t="str">
            <v>1 A 01 410 51</v>
          </cell>
          <cell r="B26" t="str">
            <v xml:space="preserve">Serviço: CONCRETO FCK=10MPA CONTR RAZ USO GERAL CONF E LANÇ AC/BC                                                                                                                                                </v>
          </cell>
          <cell r="C26" t="str">
            <v xml:space="preserve"> Unid: M3    </v>
          </cell>
          <cell r="D26">
            <v>336.97999999999996</v>
          </cell>
        </row>
        <row r="27">
          <cell r="A27" t="str">
            <v>1 A 01 412 51</v>
          </cell>
          <cell r="B27" t="str">
            <v xml:space="preserve">Serviço: CONCRETO FCK=15MPA CONTR RAZ USO GERAL CONF E LANÇ AC/BC                                                                                                                                                </v>
          </cell>
          <cell r="C27" t="str">
            <v xml:space="preserve"> Unid: M3    </v>
          </cell>
          <cell r="D27">
            <v>347.61999999999995</v>
          </cell>
        </row>
        <row r="28">
          <cell r="A28" t="str">
            <v>1 A 01 415 51</v>
          </cell>
          <cell r="B28" t="str">
            <v xml:space="preserve">Serviço: CONCR ESTR FCK=15MPA C.RAZ USO GER CONF/LANÇ AC/BC                                                                                                                                                      </v>
          </cell>
          <cell r="C28" t="str">
            <v xml:space="preserve"> Unid: M3    </v>
          </cell>
          <cell r="D28">
            <v>347.61999999999995</v>
          </cell>
        </row>
        <row r="29">
          <cell r="A29" t="str">
            <v>1 A 01 418 51</v>
          </cell>
          <cell r="B29" t="str">
            <v xml:space="preserve">Serviço: CONCR.ESTR FCK=18MPA C.RAZ USO GER CONF/LANÇ AC/BC                                                                                                                                                      </v>
          </cell>
          <cell r="C29" t="str">
            <v xml:space="preserve"> Unid: M3    </v>
          </cell>
          <cell r="D29">
            <v>359.75999999999993</v>
          </cell>
        </row>
        <row r="30">
          <cell r="A30" t="str">
            <v>1 A 01 423 50</v>
          </cell>
          <cell r="B30" t="str">
            <v xml:space="preserve">Serviço: CONCRETO FCK= 18 MPA P/PRÉ-MOLDADOS (TUBOS) AC/BC                                                                                                                                                       </v>
          </cell>
          <cell r="C30" t="str">
            <v xml:space="preserve"> Unid: M3    </v>
          </cell>
          <cell r="D30">
            <v>281.99</v>
          </cell>
        </row>
        <row r="31">
          <cell r="A31" t="str">
            <v>1 A 01 450 01</v>
          </cell>
          <cell r="B31" t="str">
            <v xml:space="preserve">Serviço: ESCORAMENTO DE BUEIROS CELULARES                                                                                                                                                                        </v>
          </cell>
          <cell r="C31" t="str">
            <v xml:space="preserve"> Unid: M3    </v>
          </cell>
          <cell r="D31">
            <v>44.76</v>
          </cell>
        </row>
        <row r="32">
          <cell r="A32" t="str">
            <v>1 A 01 512 60</v>
          </cell>
          <cell r="B32" t="str">
            <v xml:space="preserve">Serviço: CONCRETO CICLÓPICO FCK=15 MPA AC/BC/PC                                                                                                                                                                  </v>
          </cell>
          <cell r="C32" t="str">
            <v xml:space="preserve"> Unid: M3    </v>
          </cell>
          <cell r="D32">
            <v>283.65000000000003</v>
          </cell>
        </row>
        <row r="33">
          <cell r="A33" t="str">
            <v>1 A 01 580 01</v>
          </cell>
          <cell r="B33" t="str">
            <v xml:space="preserve">Serviço: FORNECIMENTO, PREPARO E COLOCAÇÃO FORMAS AÇO CA 60                                                                                                                                                      </v>
          </cell>
          <cell r="C33" t="str">
            <v xml:space="preserve"> Unid: Kg    </v>
          </cell>
          <cell r="D33">
            <v>5.51</v>
          </cell>
        </row>
        <row r="34">
          <cell r="A34" t="str">
            <v>1 A 01 580 02</v>
          </cell>
          <cell r="B34" t="str">
            <v xml:space="preserve">Serviço: FORNECIMENTO, PREPARO E COLOCAÇÃO FORMAS AÇO CA 50                                                                                                                                                      </v>
          </cell>
          <cell r="C34" t="str">
            <v xml:space="preserve"> Unid: Kg    </v>
          </cell>
          <cell r="D34">
            <v>5.8699999999999992</v>
          </cell>
        </row>
        <row r="35">
          <cell r="A35" t="str">
            <v>1 A 01 603 51</v>
          </cell>
          <cell r="B35" t="str">
            <v xml:space="preserve">Serviço: ARGAMASSA CIMENTO-AREIA 1:3  AC                                                                                                                                                                         </v>
          </cell>
          <cell r="C35" t="str">
            <v xml:space="preserve"> Unid: M3    </v>
          </cell>
          <cell r="D35">
            <v>368.83000000000004</v>
          </cell>
        </row>
        <row r="36">
          <cell r="A36" t="str">
            <v>1 A 01 604 51</v>
          </cell>
          <cell r="B36" t="str">
            <v xml:space="preserve">Serviço: ARGAMASSA CIMENTO E AREIA 1:4  AC                                                                                                                                                                       </v>
          </cell>
          <cell r="C36" t="str">
            <v xml:space="preserve"> Unid: M3    </v>
          </cell>
          <cell r="D36">
            <v>329.01</v>
          </cell>
        </row>
        <row r="37">
          <cell r="A37" t="str">
            <v>1 A 01 606 51</v>
          </cell>
          <cell r="B37" t="str">
            <v xml:space="preserve">Serviço: ARGAMASSA CIMENTO E AREIA 1:6 AC                                                                                                                                                                        </v>
          </cell>
          <cell r="C37" t="str">
            <v xml:space="preserve"> Unid: M3    </v>
          </cell>
          <cell r="D37">
            <v>293.47000000000003</v>
          </cell>
        </row>
        <row r="38">
          <cell r="A38" t="str">
            <v>1 A 01 620 01</v>
          </cell>
          <cell r="B38" t="str">
            <v xml:space="preserve">Serviço: ARGAMASSA CIMENTO - SOLO 1:10                                                                                                                                                                           </v>
          </cell>
          <cell r="C38" t="str">
            <v xml:space="preserve"> Unid: M3    </v>
          </cell>
          <cell r="D38">
            <v>108.17999999999999</v>
          </cell>
        </row>
        <row r="39">
          <cell r="A39" t="str">
            <v>1 A 01 720 50</v>
          </cell>
          <cell r="B39" t="str">
            <v xml:space="preserve">Serviço: CONCRETO FCK=18MPA P/ PRÉ-MOLDADOS (GUARDA-CORPO) AC/BC                                                                                                                                                                  </v>
          </cell>
          <cell r="C39" t="str">
            <v xml:space="preserve"> Unid: M3</v>
          </cell>
          <cell r="D39">
            <v>283.33999999999997</v>
          </cell>
        </row>
        <row r="40">
          <cell r="A40" t="str">
            <v>1 A 01 720 52</v>
          </cell>
          <cell r="B40" t="str">
            <v xml:space="preserve">Serviço: FABRICAÇÃO DE GUARDA CORPO AC/BC                                                                                                                                                                      </v>
          </cell>
          <cell r="C40" t="str">
            <v xml:space="preserve"> Unid: M</v>
          </cell>
          <cell r="D40">
            <v>38.68</v>
          </cell>
        </row>
        <row r="41">
          <cell r="A41" t="str">
            <v>1 A 01 730 50</v>
          </cell>
          <cell r="B41" t="str">
            <v xml:space="preserve">Serviço: CONCRETO FCK= 18 MPA P/PRÉ-MOLD (MOURÕES) AC/BC                                                                                                                                                         </v>
          </cell>
          <cell r="C41" t="str">
            <v xml:space="preserve"> Unid: M3    </v>
          </cell>
          <cell r="D41">
            <v>269.14999999999998</v>
          </cell>
        </row>
        <row r="42">
          <cell r="A42" t="str">
            <v>1 A 01 730 51</v>
          </cell>
          <cell r="B42" t="str">
            <v xml:space="preserve">Serviço: FABR. MOURÃO CONCR. ESTIC  QUADR. 15CM AC/BC                                                                                                                                                            </v>
          </cell>
          <cell r="C42" t="str">
            <v xml:space="preserve"> Unid: Un    </v>
          </cell>
          <cell r="D42">
            <v>34.230000000000004</v>
          </cell>
        </row>
        <row r="43">
          <cell r="A43" t="str">
            <v>1 A 01 735 51</v>
          </cell>
          <cell r="B43" t="str">
            <v xml:space="preserve">Serviço: FABR. MOURÃO CONCR. SUPORTE QUADR. 11CM AC/BC                                                                                                                                                           </v>
          </cell>
          <cell r="C43" t="str">
            <v xml:space="preserve"> Unid: Un    </v>
          </cell>
          <cell r="D43">
            <v>24.61</v>
          </cell>
        </row>
        <row r="44">
          <cell r="A44" t="str">
            <v>1 A 01 740 51</v>
          </cell>
          <cell r="B44" t="str">
            <v xml:space="preserve">Serviço: CONF. TUBOS DE CONCRETO PERFURADO D= 0,20 M AC/BC                                                                                                                                                       </v>
          </cell>
          <cell r="C44" t="str">
            <v xml:space="preserve"> Unid: M     </v>
          </cell>
          <cell r="D44">
            <v>15.649999999999999</v>
          </cell>
        </row>
        <row r="45">
          <cell r="A45" t="str">
            <v>1 A 01 751 51</v>
          </cell>
          <cell r="B45" t="str">
            <v xml:space="preserve">Serviço: CONFECÇÃO DE TUBOS DE CONCRETO D= 0,40 M AC/BC                                                                                                                                                          </v>
          </cell>
          <cell r="C45" t="str">
            <v xml:space="preserve"> Unid: M     </v>
          </cell>
          <cell r="D45">
            <v>35.83</v>
          </cell>
        </row>
        <row r="46">
          <cell r="A46" t="str">
            <v>1 A 01 755 51</v>
          </cell>
          <cell r="B46" t="str">
            <v xml:space="preserve">Serviço: CONF. TUBOS DE CONCRETO ARMADO D= 0,60 M CA-4 AC/BC                                                                                                                                                     </v>
          </cell>
          <cell r="C46" t="str">
            <v xml:space="preserve"> Unid: M     </v>
          </cell>
          <cell r="D46">
            <v>135</v>
          </cell>
        </row>
        <row r="47">
          <cell r="A47" t="str">
            <v>1 A 01 760 51</v>
          </cell>
          <cell r="B47" t="str">
            <v xml:space="preserve">Serviço: CONF. TUBOS DE CONCRETO ARMADO D= 0,80 M CA-4  AC/BC                                                                                                                                                    </v>
          </cell>
          <cell r="C47" t="str">
            <v xml:space="preserve"> Unid: M     </v>
          </cell>
          <cell r="D47">
            <v>205.24</v>
          </cell>
        </row>
        <row r="48">
          <cell r="A48" t="str">
            <v>1 A 01 765 51</v>
          </cell>
          <cell r="B48" t="str">
            <v xml:space="preserve">Serviço: CONF. TUBOS DE CONCRETO ARMADO D= 1,00 M CA-4 AC/BC                                                                                                                                                     </v>
          </cell>
          <cell r="C48" t="str">
            <v xml:space="preserve"> Unid: M     </v>
          </cell>
          <cell r="D48">
            <v>308.26</v>
          </cell>
        </row>
        <row r="49">
          <cell r="A49" t="str">
            <v>1 A 01 770 51</v>
          </cell>
          <cell r="B49" t="str">
            <v xml:space="preserve">Serviço: CONF. TUBOS DE CONCRETO ARMADO D= 1,20 M CA-4 AC/BC                                                                                                                                                     </v>
          </cell>
          <cell r="C49" t="str">
            <v xml:space="preserve"> Unid: M     </v>
          </cell>
          <cell r="D49">
            <v>429.4</v>
          </cell>
        </row>
        <row r="50">
          <cell r="A50" t="str">
            <v>1 A 01 775 51</v>
          </cell>
          <cell r="B50" t="str">
            <v xml:space="preserve">Serviço: CONF. TUBOS DE CONCRETO ARMADO D= 1,50 M CA-4 AC/BC                                                                                                                                                     </v>
          </cell>
          <cell r="C50" t="str">
            <v xml:space="preserve"> Unid: M     </v>
          </cell>
          <cell r="D50">
            <v>668.07999999999993</v>
          </cell>
        </row>
        <row r="51">
          <cell r="A51" t="str">
            <v>1 A 01 780 01</v>
          </cell>
          <cell r="B51" t="str">
            <v xml:space="preserve">Serviço: OBTENÇÃO DE GRAMA P/ REPLANTIO                                                                                                                                                                          </v>
          </cell>
          <cell r="C51" t="str">
            <v xml:space="preserve"> Unid: M2    </v>
          </cell>
          <cell r="D51">
            <v>1.1499999999999999</v>
          </cell>
        </row>
        <row r="52">
          <cell r="A52" t="str">
            <v>1 A 01 790 01</v>
          </cell>
          <cell r="B52" t="str">
            <v xml:space="preserve">Serviço: GUIA DE MADEIRA 2,5 X 7,0 CM                                                                                                                                                                            </v>
          </cell>
          <cell r="C52" t="str">
            <v xml:space="preserve"> Unid: M     </v>
          </cell>
          <cell r="D52">
            <v>2.7899999999999996</v>
          </cell>
        </row>
        <row r="53">
          <cell r="A53" t="str">
            <v>1 A 01 790 02</v>
          </cell>
          <cell r="B53" t="str">
            <v xml:space="preserve">Serviço: GUIA DE MADEIRA 2,5 X 10,0 CM                                                                                                                                                                           </v>
          </cell>
          <cell r="C53" t="str">
            <v xml:space="preserve"> Unid: M     </v>
          </cell>
          <cell r="D53">
            <v>1.55</v>
          </cell>
        </row>
        <row r="54">
          <cell r="A54" t="str">
            <v>1 A 01 860 01</v>
          </cell>
          <cell r="B54" t="str">
            <v xml:space="preserve">Serviço: CONFECÇÃO DE PLACA DE SINALIZAÇÃO TOT. REFLETIVA                                                                                                                                                        </v>
          </cell>
          <cell r="C54" t="str">
            <v xml:space="preserve"> Unid: M2    </v>
          </cell>
          <cell r="D54">
            <v>218.07</v>
          </cell>
        </row>
        <row r="55">
          <cell r="A55" t="str">
            <v>1 A 01 870 01</v>
          </cell>
          <cell r="B55" t="str">
            <v xml:space="preserve">Serviço: CONFECÇÃO DE SUPORTE E TRAVESSA P/ PLACA DE SINAL.                                                                                                                                                      </v>
          </cell>
          <cell r="C55" t="str">
            <v xml:space="preserve"> Unid: Un    </v>
          </cell>
          <cell r="D55">
            <v>21.659999999999997</v>
          </cell>
        </row>
        <row r="56">
          <cell r="A56" t="str">
            <v>1 A 01 890 01</v>
          </cell>
          <cell r="B56" t="str">
            <v xml:space="preserve">Serviço: ESCAVAÇÃO MANUAL EM MATERIAL DE 1A CATEGORIA                                                                                                                                                            </v>
          </cell>
          <cell r="C56" t="str">
            <v xml:space="preserve"> Unid: M3    </v>
          </cell>
          <cell r="D56">
            <v>22.87</v>
          </cell>
        </row>
        <row r="57">
          <cell r="A57" t="str">
            <v>1 A 01 891 01</v>
          </cell>
          <cell r="B57" t="str">
            <v xml:space="preserve">Serviço: ESCAVAÇÃO MANUAL DE VALA EM MATERIAL DE 1A CAT.                                                                                                                                                         </v>
          </cell>
          <cell r="C57" t="str">
            <v xml:space="preserve"> Unid: M3    </v>
          </cell>
          <cell r="D57">
            <v>26.3</v>
          </cell>
        </row>
        <row r="58">
          <cell r="A58" t="str">
            <v>1 A 01 892 01</v>
          </cell>
          <cell r="B58" t="str">
            <v xml:space="preserve">Serviço: ESCAVAÇÃO MECÂNICA DE VALA EM MATERIAL DE 1A CAT.                                                                                                                                                       </v>
          </cell>
          <cell r="C58" t="str">
            <v xml:space="preserve"> Unid: M3    </v>
          </cell>
          <cell r="D58">
            <v>4.46</v>
          </cell>
        </row>
        <row r="59">
          <cell r="A59" t="str">
            <v>1 A 01 893 01</v>
          </cell>
          <cell r="B59" t="str">
            <v xml:space="preserve">Serviço: COMPACTAÇÃO MANUAL                                                                                                                                                                                      </v>
          </cell>
          <cell r="C59" t="str">
            <v xml:space="preserve"> Unid: M3    </v>
          </cell>
          <cell r="D59">
            <v>10.38</v>
          </cell>
        </row>
        <row r="60">
          <cell r="A60" t="str">
            <v>1 A 01 894 51</v>
          </cell>
          <cell r="B60" t="str">
            <v xml:space="preserve">Serviço: LASTRO DE BRITA BC                                                                                                                                                                                      </v>
          </cell>
          <cell r="C60" t="str">
            <v xml:space="preserve"> Unid: M3    </v>
          </cell>
          <cell r="D60">
            <v>113.97</v>
          </cell>
        </row>
        <row r="61">
          <cell r="A61" t="str">
            <v>1 N 01 860 01</v>
          </cell>
          <cell r="B61" t="str">
            <v xml:space="preserve">Serviço: Confecção de placa de sinalização com película refletiva tipo III                                                                                                             </v>
          </cell>
          <cell r="C61" t="str">
            <v xml:space="preserve"> Unid: m²    </v>
          </cell>
          <cell r="D61">
            <v>246.98</v>
          </cell>
        </row>
        <row r="62">
          <cell r="A62" t="str">
            <v>2 N 00 101 00</v>
          </cell>
          <cell r="B62" t="str">
            <v xml:space="preserve">Serviço: Aquisição de CAP 50/70                                                                                                                                                                                  </v>
          </cell>
          <cell r="C62" t="str">
            <v xml:space="preserve"> Unid: t     </v>
          </cell>
          <cell r="D62">
            <v>1171.94</v>
          </cell>
        </row>
        <row r="63">
          <cell r="A63" t="str">
            <v>2 N 00 101 01</v>
          </cell>
          <cell r="B63" t="str">
            <v xml:space="preserve">Serviço: Transporte de CAP 50/70                                                                                                                                                                                 </v>
          </cell>
          <cell r="C63" t="str">
            <v xml:space="preserve"> Unid: t     </v>
          </cell>
          <cell r="D63">
            <v>460.42</v>
          </cell>
        </row>
        <row r="64">
          <cell r="A64" t="str">
            <v>2 N 00 103 00</v>
          </cell>
          <cell r="B64" t="str">
            <v xml:space="preserve">Serviço: Aquisição de Asfalto Diluído CM-30                                                                                                                                                                      </v>
          </cell>
          <cell r="C64" t="str">
            <v xml:space="preserve"> Unid: t     </v>
          </cell>
          <cell r="D64">
            <v>1851.86</v>
          </cell>
        </row>
        <row r="65">
          <cell r="A65" t="str">
            <v>2 N 00 103 01</v>
          </cell>
          <cell r="B65" t="str">
            <v xml:space="preserve">Serviço: Transporte de Asfalto Diluído CM-30                                                                                                                                                                     </v>
          </cell>
          <cell r="C65" t="str">
            <v xml:space="preserve"> Unid: t     </v>
          </cell>
          <cell r="D65">
            <v>415.83</v>
          </cell>
        </row>
        <row r="66">
          <cell r="A66" t="str">
            <v>2 N 00 104 00</v>
          </cell>
          <cell r="B66" t="str">
            <v xml:space="preserve">Serviço: Aquisição de Emulsão Asfáltica RR-1C                                                                                                                                                                    </v>
          </cell>
          <cell r="C66" t="str">
            <v xml:space="preserve"> Unid: t     </v>
          </cell>
          <cell r="D66">
            <v>923.58</v>
          </cell>
        </row>
        <row r="67">
          <cell r="A67" t="str">
            <v>2 N 00 104 01</v>
          </cell>
          <cell r="B67" t="str">
            <v xml:space="preserve">Serviço: Transporte de Emulsão Asfáltica RR-1C                                                                                                                                                                   </v>
          </cell>
          <cell r="C67" t="str">
            <v xml:space="preserve"> Unid: t     </v>
          </cell>
          <cell r="D67">
            <v>415.83</v>
          </cell>
        </row>
        <row r="68">
          <cell r="A68" t="str">
            <v>2 N 00 105 00</v>
          </cell>
          <cell r="B68" t="str">
            <v xml:space="preserve">Serviço: Aquisição de Emulsão Asfáltica RR-2C                                                                                                                                                                    </v>
          </cell>
          <cell r="C68" t="str">
            <v xml:space="preserve"> Unid: t     </v>
          </cell>
          <cell r="D68">
            <v>1004.53</v>
          </cell>
        </row>
        <row r="69">
          <cell r="A69" t="str">
            <v>2 N 00 105 01</v>
          </cell>
          <cell r="B69" t="str">
            <v xml:space="preserve">Serviço: Transporte de Emulsão Asfáltica RR-2C                                                                                                                                                                   </v>
          </cell>
          <cell r="C69" t="str">
            <v xml:space="preserve"> Unid: t     </v>
          </cell>
          <cell r="D69">
            <v>415.83</v>
          </cell>
        </row>
        <row r="70">
          <cell r="A70" t="str">
            <v>2 N 00 110 00</v>
          </cell>
          <cell r="B70" t="str">
            <v xml:space="preserve">Serviço: Aquisição de Emulsão polimérica para micro-revestimento a frio  (RC 1C-E)                                                                                                                                     </v>
          </cell>
          <cell r="C70" t="str">
            <v xml:space="preserve"> Unid: t     </v>
          </cell>
          <cell r="D70">
            <v>1348.3200000000002</v>
          </cell>
        </row>
        <row r="71">
          <cell r="A71" t="str">
            <v>2 N 00 110 01</v>
          </cell>
          <cell r="B71" t="str">
            <v xml:space="preserve">Serviço: Transporte de Emulsão Polim. p/micro-revestimento à frio                                                                                                                                                </v>
          </cell>
          <cell r="C71" t="str">
            <v xml:space="preserve"> Unid: t     </v>
          </cell>
          <cell r="D71">
            <v>415.83</v>
          </cell>
        </row>
        <row r="72">
          <cell r="A72" t="str">
            <v>2 N 04 101 00</v>
          </cell>
          <cell r="B72" t="str">
            <v xml:space="preserve">Serviço: Boca para BSTC D=0,40m - Normal - AC/BC                                                                                                                                                                 </v>
          </cell>
          <cell r="C72" t="str">
            <v xml:space="preserve"> Unid: un    </v>
          </cell>
          <cell r="D72">
            <v>297.96000000000004</v>
          </cell>
        </row>
        <row r="73">
          <cell r="A73" t="str">
            <v>2 N 04 111 99</v>
          </cell>
          <cell r="B73" t="str">
            <v xml:space="preserve">Serviço: Corpo de BDTC D=0,80m AC/BC                                                                                                                                                                             </v>
          </cell>
          <cell r="C73" t="str">
            <v xml:space="preserve"> Unid: m     </v>
          </cell>
          <cell r="D73">
            <v>974.66</v>
          </cell>
        </row>
        <row r="74">
          <cell r="A74" t="str">
            <v>2 N 04 112 99</v>
          </cell>
          <cell r="B74" t="str">
            <v xml:space="preserve">Serviço: Boca BDTC D=0,80m - Normal AC/BC                                                                                                                                                                        </v>
          </cell>
          <cell r="C74" t="str">
            <v xml:space="preserve"> Unid: un    </v>
          </cell>
          <cell r="D74">
            <v>1248.22</v>
          </cell>
        </row>
        <row r="75">
          <cell r="A75" t="str">
            <v>2 N 04 312 19</v>
          </cell>
          <cell r="B75" t="str">
            <v xml:space="preserve">Serviço: Caixa Coletora de Talvegue para BSTC - CCT T - D=1,50m e H=2,00m - AC/BC                                                                                                                                </v>
          </cell>
          <cell r="C75" t="str">
            <v xml:space="preserve"> Unid: un    </v>
          </cell>
          <cell r="D75">
            <v>1578.3799999999999</v>
          </cell>
        </row>
        <row r="76">
          <cell r="A76" t="str">
            <v>2 N 04 900 21</v>
          </cell>
          <cell r="B76" t="str">
            <v xml:space="preserve">Serviço: Sarjeta retangular de concreto armado com  grelha - h=0,40m - SRC I - AC/BC                                                                                                                             </v>
          </cell>
          <cell r="C76" t="str">
            <v xml:space="preserve"> Unid: m     </v>
          </cell>
          <cell r="D76">
            <v>184.84</v>
          </cell>
        </row>
        <row r="77">
          <cell r="A77" t="str">
            <v>2 N 04 930 06</v>
          </cell>
          <cell r="B77" t="str">
            <v xml:space="preserve">Serviço: Caixa coletora com Boca de Lobo CCBL 06 - BSTC D=0,60m H=1,50m - AC/BC                                                                                                                                  </v>
          </cell>
          <cell r="C77" t="str">
            <v xml:space="preserve"> Unid: un    </v>
          </cell>
          <cell r="D77">
            <v>1237.8399999999999</v>
          </cell>
        </row>
        <row r="78">
          <cell r="A78" t="str">
            <v>2 N 04 930 07</v>
          </cell>
          <cell r="B78" t="str">
            <v xml:space="preserve">Serviço: Caixa coletora com Boca de Lobo CCBL 07 - BSTC D=0,60m H=2,00m - AC/BC                                                                                                                                  </v>
          </cell>
          <cell r="C78" t="str">
            <v xml:space="preserve"> Unid: un    </v>
          </cell>
          <cell r="D78">
            <v>1577.9</v>
          </cell>
        </row>
        <row r="79">
          <cell r="A79" t="str">
            <v>2 N 04 930 20</v>
          </cell>
          <cell r="B79" t="str">
            <v xml:space="preserve">Serviço: Caixa coletora com Boca de Lobo CCBL 01 - BSTC D=0,40m h=1,00m - AC/BC                                                                                                                                  </v>
          </cell>
          <cell r="C79" t="str">
            <v xml:space="preserve"> Unid: un    </v>
          </cell>
          <cell r="D79">
            <v>835.42000000000007</v>
          </cell>
        </row>
        <row r="80">
          <cell r="A80" t="str">
            <v>2 N 04 930 21</v>
          </cell>
          <cell r="B80" t="str">
            <v xml:space="preserve">Serviço: Caixa coletora com Boca de Lobo CCBL 02 - BSTC D=0,40m h=1,50m - AC/BC                                                                                                                                  </v>
          </cell>
          <cell r="C80" t="str">
            <v xml:space="preserve"> Unid: un    </v>
          </cell>
          <cell r="D80">
            <v>1143.8900000000001</v>
          </cell>
        </row>
        <row r="81">
          <cell r="A81" t="str">
            <v>2 N 04 930 23</v>
          </cell>
          <cell r="B81" t="str">
            <v xml:space="preserve">Serviço: Caixa coletora com Boca de Lobo CCBL 05 - BSTC D=0,60m H=1,00m - AC/BC                                                                                                                                  </v>
          </cell>
          <cell r="C81" t="str">
            <v xml:space="preserve"> Unid: un    </v>
          </cell>
          <cell r="D81">
            <v>882.78000000000009</v>
          </cell>
        </row>
        <row r="82">
          <cell r="A82" t="str">
            <v>2 N 04 931 62</v>
          </cell>
          <cell r="B82" t="str">
            <v xml:space="preserve">Serviço: Caixa coletora com grelha de ferro CCG 04 - D=0,60m H=2,00m - AC/BC                                                                                                                                     </v>
          </cell>
          <cell r="C82" t="str">
            <v xml:space="preserve"> Unid: un    </v>
          </cell>
          <cell r="D82">
            <v>1100.58</v>
          </cell>
        </row>
        <row r="83">
          <cell r="A83" t="str">
            <v>2 N 04 931 64</v>
          </cell>
          <cell r="B83" t="str">
            <v xml:space="preserve">Serviço: Caixa coletora com grelha de ferro CCG 08 - D=0,80m H=2,50m - AC/BC                                                                                                                                     </v>
          </cell>
          <cell r="C83" t="str">
            <v xml:space="preserve"> Unid: un    </v>
          </cell>
          <cell r="D83">
            <v>1613.74</v>
          </cell>
        </row>
        <row r="84">
          <cell r="A84" t="str">
            <v>2 N 04 931 87</v>
          </cell>
          <cell r="B84" t="str">
            <v xml:space="preserve">Serviço: Caixa coletora com grelha e inspeção CCGI 05 D=0,60m H=1,50m - AC/BC                                                                                                                                    </v>
          </cell>
          <cell r="C84" t="str">
            <v xml:space="preserve"> Unid: un    </v>
          </cell>
          <cell r="D84">
            <v>1707.4600000000003</v>
          </cell>
        </row>
        <row r="85">
          <cell r="A85" t="str">
            <v>2 N 04 931 88</v>
          </cell>
          <cell r="B85" t="str">
            <v xml:space="preserve">Serviço: Caixa coletora com grelha e inspeção CCGI 07 D=0,60m H=2,50m - AC/BC                                                                                                                                    </v>
          </cell>
          <cell r="C85" t="str">
            <v xml:space="preserve"> Unid: un    </v>
          </cell>
          <cell r="D85">
            <v>2186.92</v>
          </cell>
        </row>
        <row r="86">
          <cell r="A86" t="str">
            <v>2 N 04 931 91</v>
          </cell>
          <cell r="B86" t="str">
            <v xml:space="preserve">Serviço: Caixa coletora com grelha e inspeção CCGI 06 D=0,60m H=2,00m - AC/BC                                                                                                                                    </v>
          </cell>
          <cell r="C86" t="str">
            <v xml:space="preserve"> Unid: un    </v>
          </cell>
          <cell r="D86">
            <v>2000.5600000000004</v>
          </cell>
        </row>
        <row r="87">
          <cell r="A87" t="str">
            <v>2 N 04 931 92</v>
          </cell>
          <cell r="B87" t="str">
            <v xml:space="preserve">Serviço: Caixa coletora com grelha e inspeção CCGI 09 D=0,80m H=2,00m - AC/BC                                                                                                                                    </v>
          </cell>
          <cell r="C87" t="str">
            <v xml:space="preserve"> Unid: un    </v>
          </cell>
          <cell r="D87">
            <v>2809.71</v>
          </cell>
        </row>
        <row r="88">
          <cell r="A88" t="str">
            <v>2 N 04 931 96</v>
          </cell>
          <cell r="B88" t="str">
            <v xml:space="preserve">Serviço: Caixa coletora com grelha e inspeção CCGI 13 D=1,00m H=2,50m - AC/BC                                                                                                                                    </v>
          </cell>
          <cell r="C88" t="str">
            <v xml:space="preserve"> Unid: un    </v>
          </cell>
          <cell r="D88">
            <v>3612.6600000000003</v>
          </cell>
        </row>
        <row r="89">
          <cell r="A89" t="str">
            <v>2 N 04 991 51</v>
          </cell>
          <cell r="B89" t="str">
            <v xml:space="preserve">Serviço: Tampa para caixas dimensões de 1,50x1,50m – projeto tipo) AC/BC                                                                                                                                                                                </v>
          </cell>
          <cell r="C89" t="str">
            <v xml:space="preserve"> Unid: m²    </v>
          </cell>
          <cell r="D89">
            <v>221.12000000000003</v>
          </cell>
        </row>
        <row r="90">
          <cell r="A90" t="str">
            <v>2 N 04 995 00</v>
          </cell>
          <cell r="B90" t="str">
            <v xml:space="preserve">Serviço: Escoramento de valas tipo contínuo                                                                                                                                                                      </v>
          </cell>
          <cell r="C90" t="str">
            <v xml:space="preserve"> Unid: m²    </v>
          </cell>
          <cell r="D90">
            <v>12.920000000000002</v>
          </cell>
        </row>
        <row r="91">
          <cell r="A91" t="str">
            <v>2 S 03 323 50</v>
          </cell>
          <cell r="B91" t="str">
            <v xml:space="preserve">Serviço: CONCR.ESTR.FCK=15MPA-C.RAZ.USO GER.CONF.LANÇ.AC/BC                                                                                                                                                      </v>
          </cell>
          <cell r="C91" t="str">
            <v xml:space="preserve"> Unid: M3    </v>
          </cell>
          <cell r="D91">
            <v>449.45000000000005</v>
          </cell>
        </row>
        <row r="92">
          <cell r="A92" t="str">
            <v>2 S 03 324 50</v>
          </cell>
          <cell r="B92" t="str">
            <v xml:space="preserve">Serviço: CONCR.ESTR.FCK=15MPA-C.RAZ.C/ADIT CONF.LANÇ.AC/BC                                                                                                                                                       </v>
          </cell>
          <cell r="C92" t="str">
            <v xml:space="preserve"> Unid: M3    </v>
          </cell>
          <cell r="D92">
            <v>450.85999999999996</v>
          </cell>
        </row>
        <row r="93">
          <cell r="A93" t="str">
            <v>2 S 03 326 50</v>
          </cell>
          <cell r="B93" t="str">
            <v xml:space="preserve">Serviço: CONCR.ESTR.FCK=20MPA-C.RAZ.USO GER.CONF.LANÇ AC/BC                                                                                                                                                      </v>
          </cell>
          <cell r="C93" t="str">
            <v xml:space="preserve"> Unid: M3    </v>
          </cell>
          <cell r="D93">
            <v>463.07000000000005</v>
          </cell>
        </row>
        <row r="94">
          <cell r="A94" t="str">
            <v>2 S 03 370 00</v>
          </cell>
          <cell r="B94" t="str">
            <v xml:space="preserve">Serviço: FORMAS COMUNS DE MADEIRA                                                                                                                                                                                </v>
          </cell>
          <cell r="C94" t="str">
            <v xml:space="preserve"> Unid: M2    </v>
          </cell>
          <cell r="D94">
            <v>45.24</v>
          </cell>
        </row>
        <row r="95">
          <cell r="A95" t="str">
            <v>2 S 03 371 01</v>
          </cell>
          <cell r="B95" t="str">
            <v xml:space="preserve">Serviço: FORMA DE PLACA COMPENSADA RESINADA                                                                                                                                                                      </v>
          </cell>
          <cell r="C95" t="str">
            <v xml:space="preserve"> Unid: M2    </v>
          </cell>
          <cell r="D95">
            <v>39.700000000000003</v>
          </cell>
        </row>
        <row r="96">
          <cell r="A96" t="str">
            <v>2 S 03 510 50</v>
          </cell>
          <cell r="B96" t="str">
            <v xml:space="preserve">Serviço: GUARDA-CORPO TIPO GM, MOLDADO NO LOCAL - FABRICAÇÃO AC/BC                                                                                                                                               </v>
          </cell>
          <cell r="C96" t="str">
            <v xml:space="preserve"> Unid: M     </v>
          </cell>
          <cell r="D96">
            <v>296.06</v>
          </cell>
        </row>
        <row r="97">
          <cell r="A97" t="str">
            <v>2 S 03 580 02</v>
          </cell>
          <cell r="B97" t="str">
            <v xml:space="preserve">Serviço: FORNECIMENTO, PREPARO E COLOCAÇÃO FORMAS AÇO CA 50                                                                                                                                                      </v>
          </cell>
          <cell r="C97" t="str">
            <v xml:space="preserve"> Unid: Kg    </v>
          </cell>
          <cell r="D97">
            <v>7.51</v>
          </cell>
        </row>
        <row r="98">
          <cell r="A98" t="str">
            <v>2 S 03 940 00</v>
          </cell>
          <cell r="B98" t="str">
            <v xml:space="preserve">Serviço: COMPACTAÇÃO MANUAL                                                                                                                                                                                      </v>
          </cell>
          <cell r="C98" t="str">
            <v xml:space="preserve"> Unid: M3    </v>
          </cell>
          <cell r="D98">
            <v>13.260000000000002</v>
          </cell>
        </row>
        <row r="99">
          <cell r="A99" t="str">
            <v>2 S 03 940 01</v>
          </cell>
          <cell r="B99" t="str">
            <v xml:space="preserve">Serviço: REATERRO E COMPACTAÇÃO                                                                                                                                                                                  </v>
          </cell>
          <cell r="C99" t="str">
            <v xml:space="preserve"> Unid: M3    </v>
          </cell>
          <cell r="D99">
            <v>23.95</v>
          </cell>
        </row>
        <row r="100">
          <cell r="A100" t="str">
            <v>2 S 03 991 02</v>
          </cell>
          <cell r="B100" t="str">
            <v xml:space="preserve">Serviço: DRENO DE PVC D= 100 MM                                                                                                                                                                                  </v>
          </cell>
          <cell r="C100" t="str">
            <v xml:space="preserve"> Unid: Un    </v>
          </cell>
          <cell r="D100">
            <v>11.05</v>
          </cell>
        </row>
        <row r="101">
          <cell r="A101" t="str">
            <v>2 S 04 000 00</v>
          </cell>
          <cell r="B101" t="str">
            <v xml:space="preserve">Serviço: ESCAVAÇÃO MANUAL EM MATERIAL DE 1A.  CAT.                                                                                                                                                               </v>
          </cell>
          <cell r="C101" t="str">
            <v xml:space="preserve"> Unid: M3    </v>
          </cell>
          <cell r="D101">
            <v>35.18</v>
          </cell>
        </row>
        <row r="102">
          <cell r="A102" t="str">
            <v>2 S 04 001 00</v>
          </cell>
          <cell r="B102" t="str">
            <v xml:space="preserve">Serviço: ESCAVAÇÃO MECÂNICA DE VALAS EM MAT.1 A CAT.                                                                                                                                                             </v>
          </cell>
          <cell r="C102" t="str">
            <v xml:space="preserve"> Unid: M3    </v>
          </cell>
          <cell r="D102">
            <v>5.7</v>
          </cell>
        </row>
        <row r="103">
          <cell r="A103" t="str">
            <v>2 S 04 001 01</v>
          </cell>
          <cell r="B103" t="str">
            <v xml:space="preserve">Serviço: ESCAVAÇÃO MECÂNICA, REAT. E COMPAC. VALA MAT 1A.  CAT.                                                                                                                                                  </v>
          </cell>
          <cell r="C103" t="str">
            <v xml:space="preserve"> Unid: M3    </v>
          </cell>
          <cell r="D103">
            <v>9.02</v>
          </cell>
        </row>
        <row r="104">
          <cell r="A104" t="str">
            <v>2 S 04 010 00</v>
          </cell>
          <cell r="B104" t="str">
            <v xml:space="preserve">Serviço: ESCAVAÇÃO MANUAL EM MATERIAL DE 2A. CAT.                                                                                                                                                                </v>
          </cell>
          <cell r="C104" t="str">
            <v xml:space="preserve"> Unid: M3    </v>
          </cell>
          <cell r="D104">
            <v>38.03</v>
          </cell>
        </row>
        <row r="105">
          <cell r="A105" t="str">
            <v>2 S 04 011 00</v>
          </cell>
          <cell r="B105" t="str">
            <v xml:space="preserve">Serviço: ESCAVAÇÃO MECÂNICA DE VALA EM MATERIAL 2A. CAT.                                                                                                                                                         </v>
          </cell>
          <cell r="C105" t="str">
            <v xml:space="preserve"> Unid: M3    </v>
          </cell>
          <cell r="D105">
            <v>6.83</v>
          </cell>
        </row>
        <row r="106">
          <cell r="A106" t="str">
            <v>2 S 04 100 51</v>
          </cell>
          <cell r="B106" t="str">
            <v xml:space="preserve">Serviço: CORPO BSTC D= 0,60 M AC/BC/PC                                                                                                                                                                           </v>
          </cell>
          <cell r="C106" t="str">
            <v xml:space="preserve"> Unid: M     </v>
          </cell>
          <cell r="D106">
            <v>388.97</v>
          </cell>
        </row>
        <row r="107">
          <cell r="A107" t="str">
            <v>2 S 04 100 52</v>
          </cell>
          <cell r="B107" t="str">
            <v xml:space="preserve">Serviço: CORPO BSTC D= 0,80 M AC/BC/PC                                                                                                                                                                           </v>
          </cell>
          <cell r="C107" t="str">
            <v xml:space="preserve"> Unid: M     </v>
          </cell>
          <cell r="D107">
            <v>556</v>
          </cell>
        </row>
        <row r="108">
          <cell r="A108" t="str">
            <v>2 S 04 100 53</v>
          </cell>
          <cell r="B108" t="str">
            <v xml:space="preserve">Serviço: CORPO BSTC D= 1,00 M AC/BC/PC                                                                                                                                                                           </v>
          </cell>
          <cell r="C108" t="str">
            <v xml:space="preserve"> Unid: M     </v>
          </cell>
          <cell r="D108">
            <v>780.13</v>
          </cell>
        </row>
        <row r="109">
          <cell r="A109" t="str">
            <v>2 S 04 100 54</v>
          </cell>
          <cell r="B109" t="str">
            <v xml:space="preserve">Serviço: CORPO BSTC D= 1,20 M AC/BC/PC                                                                                                                                                                           </v>
          </cell>
          <cell r="C109" t="str">
            <v xml:space="preserve"> Unid: M     </v>
          </cell>
          <cell r="D109">
            <v>1036.1600000000001</v>
          </cell>
        </row>
        <row r="110">
          <cell r="A110" t="str">
            <v>2 S 04 100 55</v>
          </cell>
          <cell r="B110" t="str">
            <v xml:space="preserve">Serviço: CORPO BSTC D= 1,50M AC/BC/PC                                                                                                                                                                            </v>
          </cell>
          <cell r="C110" t="str">
            <v xml:space="preserve"> Unid: M     </v>
          </cell>
          <cell r="D110">
            <v>1505.69</v>
          </cell>
        </row>
        <row r="111">
          <cell r="A111" t="str">
            <v>2 S 04 101 51</v>
          </cell>
          <cell r="B111" t="str">
            <v xml:space="preserve">Serviço: BOCA BSTC D= 0,60 M NORMAL AC/BC/PC                                                                                                                                                                     </v>
          </cell>
          <cell r="C111" t="str">
            <v xml:space="preserve"> Unid: Un    </v>
          </cell>
          <cell r="D111">
            <v>822.90000000000009</v>
          </cell>
        </row>
        <row r="112">
          <cell r="A112" t="str">
            <v>2 S 04 101 52</v>
          </cell>
          <cell r="B112" t="str">
            <v xml:space="preserve">Serviço: BOCA BSTC D= 0,80 M NORMAL AC/BC/PC                                                                                                                                                                     </v>
          </cell>
          <cell r="C112" t="str">
            <v xml:space="preserve"> Unid: Un    </v>
          </cell>
          <cell r="D112">
            <v>1393.0499999999997</v>
          </cell>
        </row>
        <row r="113">
          <cell r="A113" t="str">
            <v>2 S 04 101 53</v>
          </cell>
          <cell r="B113" t="str">
            <v xml:space="preserve">Serviço: BOCA BSTC D= 1,00 M NORMAL AC/BC/PC                                                                                                                                                                     </v>
          </cell>
          <cell r="C113" t="str">
            <v xml:space="preserve"> Unid: Un    </v>
          </cell>
          <cell r="D113">
            <v>2181.5300000000002</v>
          </cell>
        </row>
        <row r="114">
          <cell r="A114" t="str">
            <v>2 S 04 101 54</v>
          </cell>
          <cell r="B114" t="str">
            <v xml:space="preserve">Serviço: BOCA BSTC D= 1,20 M NORMAL AC/BC/PC                                                                                                                                                                     </v>
          </cell>
          <cell r="C114" t="str">
            <v xml:space="preserve"> Unid: Un    </v>
          </cell>
          <cell r="D114">
            <v>3191.11</v>
          </cell>
        </row>
        <row r="115">
          <cell r="A115" t="str">
            <v>2 S 04 101 55</v>
          </cell>
          <cell r="B115" t="str">
            <v xml:space="preserve">Serviço: BOCA BSTC D= 1,50 M NORMAL AC/BC/PC                                                                                                                                                                     </v>
          </cell>
          <cell r="C115" t="str">
            <v xml:space="preserve"> Unid: Un    </v>
          </cell>
          <cell r="D115">
            <v>5844.7199999999993</v>
          </cell>
        </row>
        <row r="116">
          <cell r="A116" t="str">
            <v>2 S 04 101 58</v>
          </cell>
          <cell r="B116" t="str">
            <v xml:space="preserve">Serviço: BOCA BSTC D= 1,00 M - ESC. = 15 AC/BC/PC                                                                                                                                                                </v>
          </cell>
          <cell r="C116" t="str">
            <v xml:space="preserve"> Unid: Un    </v>
          </cell>
          <cell r="D116">
            <v>2288.65</v>
          </cell>
        </row>
        <row r="117">
          <cell r="A117" t="str">
            <v>2 S 04 101 61</v>
          </cell>
          <cell r="B117" t="str">
            <v xml:space="preserve">Serviço: BOCA BSTC D= 0,60 M - ESC. = 30  AC/BC/PC                                                                                                                                                               </v>
          </cell>
          <cell r="C117" t="str">
            <v xml:space="preserve"> Unid: Un    </v>
          </cell>
          <cell r="D117">
            <v>966.53</v>
          </cell>
        </row>
        <row r="118">
          <cell r="A118" t="str">
            <v>2 S 04 101 67</v>
          </cell>
          <cell r="B118" t="str">
            <v xml:space="preserve">Serviço: BOCA BSTC D= 0,80 M - ESC. = 45 AC/BC/PC                                                                                                                                                                </v>
          </cell>
          <cell r="C118" t="str">
            <v xml:space="preserve"> Unid: Un    </v>
          </cell>
          <cell r="D118">
            <v>3432.14</v>
          </cell>
        </row>
        <row r="119">
          <cell r="A119" t="str">
            <v>2 S 04 111 51</v>
          </cell>
          <cell r="B119" t="str">
            <v xml:space="preserve">Serviço: BOCA BDTC D= 1,00 M NORMAL AC/BC/PC                                                                                                                                                                     </v>
          </cell>
          <cell r="C119" t="str">
            <v xml:space="preserve"> Unid: Un    </v>
          </cell>
          <cell r="D119">
            <v>3067.3900000000003</v>
          </cell>
        </row>
        <row r="120">
          <cell r="A120" t="str">
            <v>2 S 04 200 55</v>
          </cell>
          <cell r="B120" t="str">
            <v xml:space="preserve">Serviço: CORPO DE BSCC 1,50 X 1,50 M ALT. 1,00 A 2,50 M AC/BC                                                                                                                                                    </v>
          </cell>
          <cell r="C120" t="str">
            <v xml:space="preserve"> Unid: M     </v>
          </cell>
          <cell r="D120">
            <v>1499.3400000000001</v>
          </cell>
        </row>
        <row r="121">
          <cell r="A121" t="str">
            <v>2 S 04 201 51</v>
          </cell>
          <cell r="B121" t="str">
            <v xml:space="preserve">Serviço: BOCA DE BSCC 1,50 X 1,50 M NORMAL AC/BC                                                                                                                                                                 </v>
          </cell>
          <cell r="C121" t="str">
            <v xml:space="preserve"> Unid: Un    </v>
          </cell>
          <cell r="D121">
            <v>9156.880000000001</v>
          </cell>
        </row>
        <row r="122">
          <cell r="A122" t="str">
            <v>2 S 04 400 54</v>
          </cell>
          <cell r="B122" t="str">
            <v xml:space="preserve">Serviço: VALETA DE PROT. DE CORTES C/ REVEST. CONCR. - VPC 04 AC/BC                                                                                                                                              </v>
          </cell>
          <cell r="C122" t="str">
            <v xml:space="preserve"> Unid: M     </v>
          </cell>
          <cell r="D122">
            <v>82.570000000000007</v>
          </cell>
        </row>
        <row r="123">
          <cell r="A123" t="str">
            <v>2 S 04 401 53</v>
          </cell>
          <cell r="B123" t="str">
            <v xml:space="preserve">Serviço: VALETA DE PROT. DE ATERRO C/ REVEST. CONCR - VPA 03 AC/BC                                                                                                                                               </v>
          </cell>
          <cell r="C123" t="str">
            <v xml:space="preserve"> Unid: M     </v>
          </cell>
          <cell r="D123">
            <v>102.38</v>
          </cell>
        </row>
        <row r="124">
          <cell r="A124" t="str">
            <v>2 S 04 401 54</v>
          </cell>
          <cell r="B124" t="str">
            <v xml:space="preserve">Serviço: VALETA DE PROT. DE ATERRO C/ REVEST. CONCR - VPA 04 AC/BC                                                                                                                                               </v>
          </cell>
          <cell r="C124" t="str">
            <v xml:space="preserve"> Unid: M     </v>
          </cell>
          <cell r="D124">
            <v>77.72999999999999</v>
          </cell>
        </row>
        <row r="125">
          <cell r="A125" t="str">
            <v>2 S 04 500 58</v>
          </cell>
          <cell r="B125" t="str">
            <v xml:space="preserve">Serviço: DRENO LONGITUDINAL PROF. P/ CORTE EM SOLO - DPS 08 AC/BC                                                                                                                                                </v>
          </cell>
          <cell r="C125" t="str">
            <v xml:space="preserve"> Unid: M     </v>
          </cell>
          <cell r="D125">
            <v>120.11000000000001</v>
          </cell>
        </row>
        <row r="126">
          <cell r="A126" t="str">
            <v>2 S 04 502 51</v>
          </cell>
          <cell r="B126" t="str">
            <v xml:space="preserve">Serviço: BOCA DE SAÍDA P/ DRENO LONGITUDINAL PROF. BSD 01 AC/BC                                                                                                                                                  </v>
          </cell>
          <cell r="C126" t="str">
            <v xml:space="preserve"> Unid: M     </v>
          </cell>
          <cell r="D126">
            <v>128.74</v>
          </cell>
        </row>
        <row r="127">
          <cell r="A127" t="str">
            <v>2 S 04 900 51</v>
          </cell>
          <cell r="B127" t="str">
            <v xml:space="preserve">Serviço: SARJETA TRIANGULAR DE CONCRETO - STC 01 AC/BC                                                                                                                                                           </v>
          </cell>
          <cell r="C127" t="str">
            <v xml:space="preserve"> Unid: M     </v>
          </cell>
          <cell r="D127">
            <v>69.039999999999992</v>
          </cell>
        </row>
        <row r="128">
          <cell r="A128" t="str">
            <v>2 S 04 900 52</v>
          </cell>
          <cell r="B128" t="str">
            <v xml:space="preserve">Serviço: SARJETA TRIANGULAR DE CONCRETO - STC 02 AC/BC                                                                                                                                                           </v>
          </cell>
          <cell r="C128" t="str">
            <v xml:space="preserve"> Unid: M     </v>
          </cell>
          <cell r="D128">
            <v>46.45</v>
          </cell>
        </row>
        <row r="129">
          <cell r="A129" t="str">
            <v>2 S 04 900 53</v>
          </cell>
          <cell r="B129" t="str">
            <v xml:space="preserve">Serviço: SARJETA TRIANGULAR DE CONCRETO - STC 03 AC/BC                                                                                                                                                           </v>
          </cell>
          <cell r="C129" t="str">
            <v xml:space="preserve"> Unid: M     </v>
          </cell>
          <cell r="D129">
            <v>40.26</v>
          </cell>
        </row>
        <row r="130">
          <cell r="A130" t="str">
            <v>2 S 04 901 51</v>
          </cell>
          <cell r="B130" t="str">
            <v xml:space="preserve">Serviço: SARJETA TRAPEZOIDAL DE CONCRETO - SZC 01 AC/BC                                                                                                                                                          </v>
          </cell>
          <cell r="C130" t="str">
            <v xml:space="preserve"> Unid: M     </v>
          </cell>
          <cell r="D130">
            <v>52.49</v>
          </cell>
        </row>
        <row r="131">
          <cell r="A131" t="str">
            <v>2 S 04 901 72</v>
          </cell>
          <cell r="B131" t="str">
            <v xml:space="preserve">Serviço: SARJETA DE CANTEIRO CENTRAL DE CONCRETO - SCC 04 AC/BC                                                                                                                                                  </v>
          </cell>
          <cell r="C131" t="str">
            <v xml:space="preserve"> Unid: M     </v>
          </cell>
          <cell r="D131">
            <v>81.849999999999994</v>
          </cell>
        </row>
        <row r="132">
          <cell r="A132" t="str">
            <v>2 S 04 910 51</v>
          </cell>
          <cell r="B132" t="str">
            <v xml:space="preserve">Serviço: MEIO-FIO DE CONCRETO - MFC 01 AC/BC                                                                                                                                                                     </v>
          </cell>
          <cell r="C132" t="str">
            <v xml:space="preserve"> Unid: M     </v>
          </cell>
          <cell r="D132">
            <v>77.31</v>
          </cell>
        </row>
        <row r="133">
          <cell r="A133" t="str">
            <v>2 S 04 910 55</v>
          </cell>
          <cell r="B133" t="str">
            <v xml:space="preserve">Serviço: MEIO-FIO DE CONCRETO - MFC 05 AC/BC                                                                                                                                                                     </v>
          </cell>
          <cell r="C133" t="str">
            <v xml:space="preserve"> Unid: M     </v>
          </cell>
          <cell r="D133">
            <v>35.519999999999996</v>
          </cell>
        </row>
        <row r="134">
          <cell r="A134" t="str">
            <v>2 S 04 930 51</v>
          </cell>
          <cell r="B134" t="str">
            <v xml:space="preserve">Serviço: CAIXA COLETORA DE SARJETA - CCS 01 AC/BC                                                                                                                                                                </v>
          </cell>
          <cell r="C134" t="str">
            <v xml:space="preserve"> Unid: Un    </v>
          </cell>
          <cell r="D134">
            <v>1697.4499999999998</v>
          </cell>
        </row>
        <row r="135">
          <cell r="A135" t="str">
            <v>2 S 04 930 52</v>
          </cell>
          <cell r="B135" t="str">
            <v xml:space="preserve">Serviço: CAIXA COLETORA DE SARJETA - CCS 02 AC/BC                                                                                                                                                                </v>
          </cell>
          <cell r="C135" t="str">
            <v xml:space="preserve"> Unid: Un    </v>
          </cell>
          <cell r="D135">
            <v>1653.02</v>
          </cell>
        </row>
        <row r="136">
          <cell r="A136" t="str">
            <v>2 S 04 930 54</v>
          </cell>
          <cell r="B136" t="str">
            <v xml:space="preserve">Serviço: CAIXA COLETORA DE SARJETA - CCS 04 AC/BC                                                                                                                                                                </v>
          </cell>
          <cell r="C136" t="str">
            <v xml:space="preserve"> Unid: Un    </v>
          </cell>
          <cell r="D136">
            <v>1561.3899999999999</v>
          </cell>
        </row>
        <row r="137">
          <cell r="A137" t="str">
            <v>2 S 04 930 56</v>
          </cell>
          <cell r="B137" t="str">
            <v xml:space="preserve">Serviço: CAIXA COLETORA DE SARJETA - CCS 06 AC/BC                                                                                                                                                                </v>
          </cell>
          <cell r="C137" t="str">
            <v xml:space="preserve"> Unid: Un    </v>
          </cell>
          <cell r="D137">
            <v>2086.25</v>
          </cell>
        </row>
        <row r="138">
          <cell r="A138" t="str">
            <v>2 S 04 940 52</v>
          </cell>
          <cell r="B138" t="str">
            <v xml:space="preserve">Serviço: DESCIDA D'ÁGUA TIPO RÁPIDA - CANAL RETANGULAR - DAR 02 AC/BC                                                                                                                                            </v>
          </cell>
          <cell r="C138" t="str">
            <v xml:space="preserve"> Unid: M     </v>
          </cell>
          <cell r="D138">
            <v>90.53</v>
          </cell>
        </row>
        <row r="139">
          <cell r="A139" t="str">
            <v>2 S 04 941 52</v>
          </cell>
          <cell r="B139" t="str">
            <v xml:space="preserve">Serviço: DESCIDA D'AGUA DE ATERROS EM DEGRAUS ARM - DAD 02 AC/BC                                                                                                                                                 </v>
          </cell>
          <cell r="C139" t="str">
            <v xml:space="preserve"> Unid: M     </v>
          </cell>
          <cell r="D139">
            <v>170.26999999999998</v>
          </cell>
        </row>
        <row r="140">
          <cell r="A140" t="str">
            <v>2 S 04 941 82</v>
          </cell>
          <cell r="B140" t="str">
            <v xml:space="preserve">Serviço: DESCIDA D'ÁGUA DE CORTES EM DEGRAUS ARM. - DCD 02 AC/BC                                                                                                                                                 </v>
          </cell>
          <cell r="C140" t="str">
            <v xml:space="preserve"> Unid: M     </v>
          </cell>
          <cell r="D140">
            <v>171.83999999999997</v>
          </cell>
        </row>
        <row r="141">
          <cell r="A141" t="str">
            <v>2 S 04 941 84</v>
          </cell>
          <cell r="B141" t="str">
            <v xml:space="preserve">Serviço: DESCIDA D'ÁGUA DE CORTES EM DEGRAUS ARM. - DCD 04 AC/BC                                                                                                                                                 </v>
          </cell>
          <cell r="C141" t="str">
            <v xml:space="preserve"> Unid: M     </v>
          </cell>
          <cell r="D141">
            <v>271.39000000000004</v>
          </cell>
        </row>
        <row r="142">
          <cell r="A142" t="str">
            <v>2 S 04 962 52</v>
          </cell>
          <cell r="B142" t="str">
            <v xml:space="preserve">Serviço: CAIXA DE LIGAÇÃO E PASSAGEM - CLP 02 AC/BC                                                                                                                                                              </v>
          </cell>
          <cell r="C142" t="str">
            <v xml:space="preserve"> Unid: Un    </v>
          </cell>
          <cell r="D142">
            <v>1067.8699999999999</v>
          </cell>
        </row>
        <row r="143">
          <cell r="A143" t="str">
            <v>2 S 04 962 53</v>
          </cell>
          <cell r="B143" t="str">
            <v xml:space="preserve">Serviço: CAIXA DE LIGAÇÃO E PASSAGEM - CLP 03 AC/BC                                                                                                                                                              </v>
          </cell>
          <cell r="C143" t="str">
            <v xml:space="preserve"> Unid: Un    </v>
          </cell>
          <cell r="D143">
            <v>1509.44</v>
          </cell>
        </row>
        <row r="144">
          <cell r="A144" t="str">
            <v>2 S 04 964 51</v>
          </cell>
          <cell r="B144" t="str">
            <v xml:space="preserve">Serviço: TUBULAÇÃO DE DRENAGEM URBANA - D=0,40 M S/BERÇO AC/BC                                                                                                                                                   </v>
          </cell>
          <cell r="C144" t="str">
            <v xml:space="preserve"> Unid: M     </v>
          </cell>
          <cell r="D144">
            <v>146.81</v>
          </cell>
        </row>
        <row r="145">
          <cell r="A145" t="str">
            <v>2 S 04 964 52</v>
          </cell>
          <cell r="B145" t="str">
            <v xml:space="preserve">Serviço: TUBULAÇÃO DE DRENAGEM URBANA - D=0,60 M S/BERÇO AC/BC                                                                                                                                                   </v>
          </cell>
          <cell r="C145" t="str">
            <v xml:space="preserve"> Unid: M     </v>
          </cell>
          <cell r="D145">
            <v>280.11</v>
          </cell>
        </row>
        <row r="146">
          <cell r="A146" t="str">
            <v>2 S 04 964 53</v>
          </cell>
          <cell r="B146" t="str">
            <v xml:space="preserve">Serviço: TUBULAÇÃO DE DRENAGEM URBANA - D=0,80 M S/BERÇO AC/BC                                                                                                                                                   </v>
          </cell>
          <cell r="C146" t="str">
            <v xml:space="preserve"> Unid: M     </v>
          </cell>
          <cell r="D146">
            <v>383.29999999999995</v>
          </cell>
        </row>
        <row r="147">
          <cell r="A147" t="str">
            <v>2 S 04 991 02</v>
          </cell>
          <cell r="B147" t="str">
            <v xml:space="preserve">Serviço: TAMPA DE FERRO P/ CAIXA COLETORA - TCC 02                                                                                                                                                               </v>
          </cell>
          <cell r="C147" t="str">
            <v xml:space="preserve"> Unid: Un    </v>
          </cell>
          <cell r="D147">
            <v>252.31</v>
          </cell>
        </row>
        <row r="148">
          <cell r="A148" t="str">
            <v>2 S 04 999 57</v>
          </cell>
          <cell r="B148" t="str">
            <v xml:space="preserve">Serviço: LASTRO DE BRITA BC                                                                                                                                                                                      </v>
          </cell>
          <cell r="C148" t="str">
            <v xml:space="preserve"> Unid: M3    </v>
          </cell>
          <cell r="D148">
            <v>145.69</v>
          </cell>
        </row>
        <row r="149">
          <cell r="A149" t="str">
            <v>2 S 05 302 03</v>
          </cell>
          <cell r="B149" t="str">
            <v xml:space="preserve">Serviço: MURO GABIÃO CX 1,00 ALT. 8X10 ZN/AL+PVC D= 2,4MM                                                                                                                                                        </v>
          </cell>
          <cell r="C149" t="str">
            <v xml:space="preserve"> Unid: M3    </v>
          </cell>
          <cell r="D149">
            <v>367.32000000000005</v>
          </cell>
        </row>
        <row r="150">
          <cell r="A150" t="str">
            <v>2 S 06 210 51</v>
          </cell>
          <cell r="B150" t="str">
            <v xml:space="preserve">Serviço: PÓRTICO METÁLICO (FORN/IMPL) AC/BC                                                                                                                                                                      </v>
          </cell>
          <cell r="C150" t="str">
            <v xml:space="preserve"> Unid: Un    </v>
          </cell>
          <cell r="D150">
            <v>48631.29</v>
          </cell>
        </row>
        <row r="151">
          <cell r="A151" t="str">
            <v>3 N 05 000 50</v>
          </cell>
          <cell r="B151" t="str">
            <v xml:space="preserve">Serviço: Enrocamento de pedra arrumada PC                                                                                                                                                                        </v>
          </cell>
          <cell r="C151" t="str">
            <v xml:space="preserve"> Unid: m³    </v>
          </cell>
          <cell r="D151">
            <v>193</v>
          </cell>
        </row>
        <row r="152">
          <cell r="A152" t="str">
            <v>3 S 02 200 00</v>
          </cell>
          <cell r="B152" t="str">
            <v xml:space="preserve">Serviço: SOLO PARA BASE DE REMENDO PROFUNDO                                                                                                                                                              </v>
          </cell>
          <cell r="C152" t="str">
            <v xml:space="preserve"> Unid: M3    </v>
          </cell>
          <cell r="D152">
            <v>9.74</v>
          </cell>
        </row>
        <row r="153">
          <cell r="A153" t="str">
            <v>3 S 02 230 50</v>
          </cell>
          <cell r="B153" t="str">
            <v xml:space="preserve">Serviço: BRITA PARA BASE DE REMENDO PROFUNDO BC                                                                                                                                                                  </v>
          </cell>
          <cell r="C153" t="str">
            <v xml:space="preserve"> Unid: M3    </v>
          </cell>
          <cell r="D153">
            <v>99.74</v>
          </cell>
        </row>
        <row r="154">
          <cell r="A154" t="str">
            <v>3 S 02 300 00</v>
          </cell>
          <cell r="B154" t="str">
            <v xml:space="preserve">Serviço: IMPRIMAÇÃO                                                                                                                                                                                              </v>
          </cell>
          <cell r="C154" t="str">
            <v xml:space="preserve"> Unid: M2    </v>
          </cell>
          <cell r="D154">
            <v>0.22999999999999998</v>
          </cell>
        </row>
        <row r="155">
          <cell r="A155" t="str">
            <v>3 S 02 400 00</v>
          </cell>
          <cell r="B155" t="str">
            <v xml:space="preserve">Serviço: PINTURA DE LIGAÇÃO                                                                                                                                                                                      </v>
          </cell>
          <cell r="C155" t="str">
            <v xml:space="preserve"> Unid: M2    </v>
          </cell>
          <cell r="D155">
            <v>0.16</v>
          </cell>
        </row>
        <row r="156">
          <cell r="A156" t="str">
            <v>3 S 02 500 50</v>
          </cell>
          <cell r="B156" t="str">
            <v xml:space="preserve">Serviço: CAPA SELANTE COM PEDRISCO BC                                                                                                                                                                            </v>
          </cell>
          <cell r="C156" t="str">
            <v xml:space="preserve"> Unid: M2    </v>
          </cell>
          <cell r="D156">
            <v>0.98</v>
          </cell>
        </row>
        <row r="157">
          <cell r="A157" t="str">
            <v>3 S 02 540 50</v>
          </cell>
          <cell r="B157" t="str">
            <v xml:space="preserve">Serviço: MISTURA BETUMINOSA USINADA A QUENTE AC/BC                                                                                                                                                               </v>
          </cell>
          <cell r="C157" t="str">
            <v xml:space="preserve"> Unid: M3    </v>
          </cell>
          <cell r="D157">
            <v>219.22000000000003</v>
          </cell>
        </row>
        <row r="158">
          <cell r="A158" t="str">
            <v>3 S 02 900 00</v>
          </cell>
          <cell r="B158" t="str">
            <v xml:space="preserve">Serviço: REMOÇÃO MECANIZADA DE REVESTIMENTO BETUMINOSO                                                                                                                                                           </v>
          </cell>
          <cell r="C158" t="str">
            <v xml:space="preserve"> Unid: M3    </v>
          </cell>
          <cell r="D158">
            <v>12.82</v>
          </cell>
        </row>
        <row r="159">
          <cell r="A159" t="str">
            <v>3 S 02 902 00</v>
          </cell>
          <cell r="B159" t="str">
            <v xml:space="preserve">Serviço: REMOÇÃO MECANIZADA DA CAMADA GRANULAR DO PAVIMENTO                                                                                                                                                      </v>
          </cell>
          <cell r="C159" t="str">
            <v xml:space="preserve"> Unid: M3    </v>
          </cell>
          <cell r="D159">
            <v>8.3000000000000007</v>
          </cell>
        </row>
        <row r="160">
          <cell r="A160" t="str">
            <v>3 S 03 950 00</v>
          </cell>
          <cell r="B160" t="str">
            <v xml:space="preserve">Serviço: LIMPEZA DE PONTE                                                                                                                                                                                        </v>
          </cell>
          <cell r="C160" t="str">
            <v xml:space="preserve"> Unid: M     </v>
          </cell>
          <cell r="D160">
            <v>4.41</v>
          </cell>
        </row>
        <row r="161">
          <cell r="A161" t="str">
            <v>3 S 05 101 02</v>
          </cell>
          <cell r="B161" t="str">
            <v xml:space="preserve">Serviço: REVESTIMENTO VEGETAL C/ GRAMA EM LEIVAS                                                                                                                                                                 </v>
          </cell>
          <cell r="C161" t="str">
            <v xml:space="preserve"> Unid: M2    </v>
          </cell>
          <cell r="D161">
            <v>6.41</v>
          </cell>
        </row>
        <row r="162">
          <cell r="A162" t="str">
            <v>3 S 08 100 00</v>
          </cell>
          <cell r="B162" t="str">
            <v xml:space="preserve">Serviço: TAPA BURACO                                                                                                                                                                                             </v>
          </cell>
          <cell r="C162" t="str">
            <v xml:space="preserve"> Unid: M3    </v>
          </cell>
          <cell r="D162">
            <v>260.65999999999997</v>
          </cell>
        </row>
        <row r="163">
          <cell r="A163" t="str">
            <v>3 S 08 101 01</v>
          </cell>
          <cell r="B163" t="str">
            <v xml:space="preserve">Serviço: REMENDO PROFUNDO C/ DEMOLIÇÃO MANUAL                                                                                                                                                                    </v>
          </cell>
          <cell r="C163" t="str">
            <v xml:space="preserve"> Unid: M3    </v>
          </cell>
          <cell r="D163">
            <v>284.90000000000003</v>
          </cell>
        </row>
        <row r="164">
          <cell r="A164" t="str">
            <v>3 S 08 101 02</v>
          </cell>
          <cell r="B164" t="str">
            <v xml:space="preserve">Serviço: REMENDO PROFUNDO C/ DEMOLIÇÃO MECÂNICA                                                                                                                                                               </v>
          </cell>
          <cell r="C164" t="str">
            <v xml:space="preserve"> Unid: M3    </v>
          </cell>
          <cell r="D164">
            <v>223.06</v>
          </cell>
        </row>
        <row r="165">
          <cell r="A165" t="str">
            <v>3 S 08 101 04</v>
          </cell>
          <cell r="B165" t="str">
            <v xml:space="preserve">Serviço: TAPA BURACO COM SERRA CORTA PISO                                                                                                                                                          </v>
          </cell>
          <cell r="C165" t="str">
            <v xml:space="preserve"> Unid: M3    </v>
          </cell>
          <cell r="D165">
            <v>262.08</v>
          </cell>
        </row>
        <row r="166">
          <cell r="A166" t="str">
            <v>3 S 08 200 50</v>
          </cell>
          <cell r="B166" t="str">
            <v xml:space="preserve">Serviço: RECOMPOSIÇÃO DE GUARDA CORPO AC/BC                                                                                                                                                     </v>
          </cell>
          <cell r="C166" t="str">
            <v xml:space="preserve"> Unid: M2    </v>
          </cell>
          <cell r="D166">
            <v>105.58999999999999</v>
          </cell>
        </row>
        <row r="167">
          <cell r="A167" t="str">
            <v>3 S 08 200 51</v>
          </cell>
          <cell r="B167" t="str">
            <v xml:space="preserve">Serviço: RECOMPOSIÇÃO DE SARJETA EM ALVENARIA DE TIJOLO AC                                                                                                                                                       </v>
          </cell>
          <cell r="C167" t="str">
            <v xml:space="preserve"> Unid: M2    </v>
          </cell>
          <cell r="D167">
            <v>51.68</v>
          </cell>
        </row>
        <row r="168">
          <cell r="A168" t="str">
            <v>3 S 08 300 01</v>
          </cell>
          <cell r="B168" t="str">
            <v xml:space="preserve">Serviço: LIMPEZA DE SARJETA EM MEIO FIO                                                                                                                                                                          </v>
          </cell>
          <cell r="C168" t="str">
            <v xml:space="preserve"> Unid: M     </v>
          </cell>
          <cell r="D168">
            <v>0.33</v>
          </cell>
        </row>
        <row r="169">
          <cell r="A169" t="str">
            <v>3 S 08 301 01</v>
          </cell>
          <cell r="B169" t="str">
            <v xml:space="preserve">Serviço: LIMPEZA DE VALETA DE CORTE                                                                                                                                                                              </v>
          </cell>
          <cell r="C169" t="str">
            <v xml:space="preserve"> Unid: M     </v>
          </cell>
          <cell r="D169">
            <v>0.49</v>
          </cell>
        </row>
        <row r="170">
          <cell r="A170" t="str">
            <v>3 S 08 301 02</v>
          </cell>
          <cell r="B170" t="str">
            <v xml:space="preserve">Serviço: LIMPEZA DE VALA DE DRENAGEM                                                                                                                                                                             </v>
          </cell>
          <cell r="C170" t="str">
            <v xml:space="preserve"> Unid: M     </v>
          </cell>
          <cell r="D170">
            <v>2.0300000000000002</v>
          </cell>
        </row>
        <row r="171">
          <cell r="A171" t="str">
            <v>3 S 08 301 03</v>
          </cell>
          <cell r="B171" t="str">
            <v xml:space="preserve">Serviço: LIMPEZA DE DESCIDA D'ÁGUA                                                                                                                                                                               </v>
          </cell>
          <cell r="C171" t="str">
            <v xml:space="preserve"> Unid: M     </v>
          </cell>
          <cell r="D171">
            <v>0.67</v>
          </cell>
        </row>
        <row r="172">
          <cell r="A172" t="str">
            <v>3 S 08 302 01</v>
          </cell>
          <cell r="B172" t="str">
            <v xml:space="preserve">Serviço: LIMPEZA DE BUEIRO                                                                                                                                                                                       </v>
          </cell>
          <cell r="C172" t="str">
            <v xml:space="preserve"> Unid: M3    </v>
          </cell>
          <cell r="D172">
            <v>11.639999999999999</v>
          </cell>
        </row>
        <row r="173">
          <cell r="A173" t="str">
            <v>3 S 08 302 02</v>
          </cell>
          <cell r="B173" t="str">
            <v xml:space="preserve">Serviço: DESOBSTRUÇÃO DE BUEIRO                                                                                                                                                                                  </v>
          </cell>
          <cell r="C173" t="str">
            <v xml:space="preserve"> Unid: M3    </v>
          </cell>
          <cell r="D173">
            <v>33.5</v>
          </cell>
        </row>
        <row r="174">
          <cell r="A174" t="str">
            <v>3 S 08 400 00</v>
          </cell>
          <cell r="B174" t="str">
            <v xml:space="preserve">Serviço: LIMPEZA DE PLACA DE SINALIZAÇÃO                                                                                                                                                                         </v>
          </cell>
          <cell r="C174" t="str">
            <v xml:space="preserve"> Unid: M2    </v>
          </cell>
          <cell r="D174">
            <v>5.15</v>
          </cell>
        </row>
        <row r="175">
          <cell r="A175" t="str">
            <v>3 S 08 400 01</v>
          </cell>
          <cell r="B175" t="str">
            <v xml:space="preserve">Serviço: RECOMPOSIÇÃO DE PLACA DE SINALIZAÇÃO                                                                                                                                                                    </v>
          </cell>
          <cell r="C175" t="str">
            <v xml:space="preserve"> Unid: M2    </v>
          </cell>
          <cell r="D175">
            <v>22.61</v>
          </cell>
        </row>
        <row r="176">
          <cell r="A176" t="str">
            <v>3 S 08 401 00</v>
          </cell>
          <cell r="B176" t="str">
            <v xml:space="preserve">Serviço: RECOMPOSIÇÃO DE DEFENSA METÁLICA                                                                                                                                                                        </v>
          </cell>
          <cell r="C176" t="str">
            <v xml:space="preserve"> Unid: M     </v>
          </cell>
          <cell r="D176">
            <v>190.95</v>
          </cell>
        </row>
        <row r="177">
          <cell r="A177" t="str">
            <v>3 S 08 402 00</v>
          </cell>
          <cell r="B177" t="str">
            <v xml:space="preserve">Serviço: CAIAÇÃO                                                                                                                                                                                                 </v>
          </cell>
          <cell r="C177" t="str">
            <v xml:space="preserve"> Unid: M2    </v>
          </cell>
          <cell r="D177">
            <v>1.4900000000000002</v>
          </cell>
        </row>
        <row r="178">
          <cell r="A178" t="str">
            <v>3 S 08 403 00</v>
          </cell>
          <cell r="B178" t="str">
            <v xml:space="preserve">Serviço: RENOVAÇÃO DE SINALIZAÇÃO HORIZONTAL                                                                                                                                                                     </v>
          </cell>
          <cell r="C178" t="str">
            <v xml:space="preserve"> Unid: M2    </v>
          </cell>
          <cell r="D178">
            <v>33.71</v>
          </cell>
        </row>
        <row r="179">
          <cell r="A179" t="str">
            <v>3 S 08 404 50</v>
          </cell>
          <cell r="B179" t="str">
            <v xml:space="preserve">Serviço: RECOMPOSIÇÃO TOTAL DE CERCA C/ MOURÃO DE CONCR. SECÇÃO QUAD. AC/BC                                                                                                                                      </v>
          </cell>
          <cell r="C179" t="str">
            <v xml:space="preserve"> Unid: M     </v>
          </cell>
          <cell r="D179">
            <v>23.73</v>
          </cell>
        </row>
        <row r="180">
          <cell r="A180" t="str">
            <v>3 S 08 404 51</v>
          </cell>
          <cell r="B180" t="str">
            <v xml:space="preserve">Serviço: RECOMPOSIÇÃO TOTAL DE CERCA DE CONCR. SEÇÃO QUAD. - MOURÃO AC/BC                                                                                                                                        </v>
          </cell>
          <cell r="C180" t="str">
            <v xml:space="preserve"> Unid: M     </v>
          </cell>
          <cell r="D180">
            <v>19.84</v>
          </cell>
        </row>
        <row r="181">
          <cell r="A181" t="str">
            <v>3 S 08 500 00</v>
          </cell>
          <cell r="B181" t="str">
            <v xml:space="preserve">Serviço: RECOMPOSIÇÃO MANUAL DE ATERRO                                                                                                                                                                           </v>
          </cell>
          <cell r="C181" t="str">
            <v xml:space="preserve"> Unid: M3    </v>
          </cell>
          <cell r="D181">
            <v>83.759999999999991</v>
          </cell>
        </row>
        <row r="182">
          <cell r="A182" t="str">
            <v>3 S 08 501 00</v>
          </cell>
          <cell r="B182" t="str">
            <v xml:space="preserve">Serviço: RECOMPOSIÇÃO MECANIZADA DE ATERRO                                                                                                                                                                       </v>
          </cell>
          <cell r="C182" t="str">
            <v xml:space="preserve"> Unid: M3    </v>
          </cell>
          <cell r="D182">
            <v>21.04</v>
          </cell>
        </row>
        <row r="183">
          <cell r="A183" t="str">
            <v>3 S 08 510 00</v>
          </cell>
          <cell r="B183" t="str">
            <v xml:space="preserve">Serviço: REMOÇÃO MANUAL DE BARREIRA EM SOLO                                                                                                                                                                      </v>
          </cell>
          <cell r="C183" t="str">
            <v xml:space="preserve"> Unid: M3    </v>
          </cell>
          <cell r="D183">
            <v>22.09</v>
          </cell>
        </row>
        <row r="184">
          <cell r="A184" t="str">
            <v>3 S 08 510 01</v>
          </cell>
          <cell r="B184" t="str">
            <v xml:space="preserve">Serviço: REMOÇÃO MANUAL DE BARREIRA EM ROCHA                                                                                                                                                                     </v>
          </cell>
          <cell r="C184" t="str">
            <v xml:space="preserve"> Unid: M3    </v>
          </cell>
          <cell r="D184">
            <v>27.61</v>
          </cell>
        </row>
        <row r="185">
          <cell r="A185" t="str">
            <v>3 S 08 511 00</v>
          </cell>
          <cell r="B185" t="str">
            <v xml:space="preserve">Serviço: REMOÇÃO MECANIZADA DE BARREIRA - SOLO                                                                                                                                                                   </v>
          </cell>
          <cell r="C185" t="str">
            <v xml:space="preserve"> Unid: M3    </v>
          </cell>
          <cell r="D185">
            <v>5.13</v>
          </cell>
        </row>
        <row r="186">
          <cell r="A186" t="str">
            <v>3 S 08 512 00</v>
          </cell>
          <cell r="B186" t="str">
            <v xml:space="preserve">Serviço: REMOÇÃO MECANIZADA DE BARREIRA - ROCHA                                                                                                                                                                  </v>
          </cell>
          <cell r="C186" t="str">
            <v xml:space="preserve"> Unid: M3    </v>
          </cell>
          <cell r="D186">
            <v>7.87</v>
          </cell>
        </row>
        <row r="187">
          <cell r="A187" t="str">
            <v>3 S 08 513 00</v>
          </cell>
          <cell r="B187" t="str">
            <v xml:space="preserve">Serviço: REMOÇÃO DE MATACÕES                                                                                                                                                                                     </v>
          </cell>
          <cell r="C187" t="str">
            <v xml:space="preserve"> Unid: M3    </v>
          </cell>
          <cell r="D187">
            <v>62.240000000000009</v>
          </cell>
        </row>
        <row r="188">
          <cell r="A188" t="str">
            <v>3 S 08 900 00</v>
          </cell>
          <cell r="B188" t="str">
            <v xml:space="preserve">Serviço: ROÇADA MANUAL                                                                                                                                                                                           </v>
          </cell>
          <cell r="C188" t="str">
            <v xml:space="preserve"> Unid: Ha    </v>
          </cell>
          <cell r="D188">
            <v>970.51</v>
          </cell>
        </row>
        <row r="189">
          <cell r="A189" t="str">
            <v>3 S 08 901 00</v>
          </cell>
          <cell r="B189" t="str">
            <v xml:space="preserve">Serviço: ROÇADA MECANIZADA                                                                                                                                                                                       </v>
          </cell>
          <cell r="C189" t="str">
            <v xml:space="preserve"> Unid: Ha    </v>
          </cell>
          <cell r="D189">
            <v>258.81</v>
          </cell>
        </row>
        <row r="190">
          <cell r="A190" t="str">
            <v>3 S 08 901 01</v>
          </cell>
          <cell r="B190" t="str">
            <v xml:space="preserve">Serviço: CORTE E LIMPEZA DE ÁREAS GRAMADAS                                                                                                                                                                       </v>
          </cell>
          <cell r="C190" t="str">
            <v xml:space="preserve"> Unid: M2    </v>
          </cell>
          <cell r="D190">
            <v>0.1</v>
          </cell>
        </row>
        <row r="191">
          <cell r="A191" t="str">
            <v>3 S 08 910 00</v>
          </cell>
          <cell r="B191" t="str">
            <v xml:space="preserve">Serviço: CAPINA MANUAL                                                                                                                                                                                           </v>
          </cell>
          <cell r="C191" t="str">
            <v xml:space="preserve"> Unid: M2    </v>
          </cell>
          <cell r="D191">
            <v>0.38</v>
          </cell>
        </row>
        <row r="192">
          <cell r="A192" t="str">
            <v>4 N 06 200 02</v>
          </cell>
          <cell r="B192" t="str">
            <v xml:space="preserve">Serviço: Fornecimento e Implantação placa de sinalização com película refletiva tipo III                                                                                                                               </v>
          </cell>
          <cell r="C192" t="str">
            <v xml:space="preserve"> Unid: m²    </v>
          </cell>
          <cell r="D192">
            <v>369.13</v>
          </cell>
        </row>
        <row r="193">
          <cell r="A193" t="str">
            <v>4 N 06 232 51</v>
          </cell>
          <cell r="B193" t="str">
            <v xml:space="preserve">Serviço: Fornecimento e colocação de barreira Classe II - tipo DNIT                                                                                                                                              </v>
          </cell>
          <cell r="C193" t="str">
            <v xml:space="preserve"> Unid: un    </v>
          </cell>
          <cell r="D193">
            <v>99.940000000000012</v>
          </cell>
        </row>
        <row r="194">
          <cell r="A194" t="str">
            <v>4 N 06 240 51</v>
          </cell>
          <cell r="B194" t="str">
            <v xml:space="preserve">Serviço: Fornecimento e colocação de barreira Classe III - tipo DNIT                                                                                                                                             </v>
          </cell>
          <cell r="C194" t="str">
            <v xml:space="preserve"> Unid: un    </v>
          </cell>
          <cell r="D194">
            <v>140.56</v>
          </cell>
        </row>
        <row r="195">
          <cell r="A195" t="str">
            <v>4 S 06 010 01</v>
          </cell>
          <cell r="B195" t="str">
            <v xml:space="preserve">Serviço: DEFENSA SEMI-MALEÁVEL SIMPLES (FORN/IMPL)                                                                                                                                                               </v>
          </cell>
          <cell r="C195" t="str">
            <v xml:space="preserve"> Unid: M     </v>
          </cell>
          <cell r="D195">
            <v>189.07999999999998</v>
          </cell>
        </row>
        <row r="196">
          <cell r="A196" t="str">
            <v>4 S 06 010 02</v>
          </cell>
          <cell r="B196" t="str">
            <v xml:space="preserve">Serviço: ANCORAGEM DEFENSA SEMI-MALÉAVEL SIMPLES (FORN/IMPL)                                                                                                                                                     </v>
          </cell>
          <cell r="C196" t="str">
            <v xml:space="preserve"> Unid: M     </v>
          </cell>
          <cell r="D196">
            <v>209.88</v>
          </cell>
        </row>
        <row r="197">
          <cell r="A197" t="str">
            <v>4 S 06 100 11</v>
          </cell>
          <cell r="B197" t="str">
            <v xml:space="preserve">Serviço: PINTURA DE FAIXA - TINTA ACRÍLICA - 1 ANO                                                                                                                                                               </v>
          </cell>
          <cell r="C197" t="str">
            <v xml:space="preserve"> Unid: M2    </v>
          </cell>
          <cell r="D197">
            <v>12.25</v>
          </cell>
        </row>
        <row r="198">
          <cell r="A198" t="str">
            <v>4 S 06 110 01</v>
          </cell>
          <cell r="B198" t="str">
            <v xml:space="preserve">Serviço: PINTURA FAIXA C/TERMOPLÁSTICO - 3 ANOS (P/ASPERSÃO)                                                                                                                                                     </v>
          </cell>
          <cell r="C198" t="str">
            <v xml:space="preserve"> Unid: M2    </v>
          </cell>
          <cell r="D198">
            <v>37.08</v>
          </cell>
        </row>
        <row r="199">
          <cell r="A199" t="str">
            <v>4 S 06 110 03</v>
          </cell>
          <cell r="B199" t="str">
            <v xml:space="preserve">Serviço: PINTURA SETAS E ZEBRADO - TERMOPLÁSTICO 5 ANOS (P/EXTRUSÃO)                                                                                                                                             </v>
          </cell>
          <cell r="C199" t="str">
            <v xml:space="preserve"> Unid: M2    </v>
          </cell>
          <cell r="D199">
            <v>57.47</v>
          </cell>
        </row>
        <row r="200">
          <cell r="A200" t="str">
            <v>4 S 06 120 01</v>
          </cell>
          <cell r="B200" t="str">
            <v xml:space="preserve">Serviço: TACHA REFLETIVA MONODIRECIONAL (FORN/COLOC)                                                                                                                                                             </v>
          </cell>
          <cell r="C200" t="str">
            <v xml:space="preserve"> Unid: Un    </v>
          </cell>
          <cell r="D200">
            <v>12.290000000000001</v>
          </cell>
        </row>
        <row r="201">
          <cell r="A201" t="str">
            <v>4 S 06 120 11</v>
          </cell>
          <cell r="B201" t="str">
            <v xml:space="preserve">Serviço: TACHÃO REFLETIVO MONODIRECIONAL (FORN/COLOC)                                                                                                                                                            </v>
          </cell>
          <cell r="C201" t="str">
            <v xml:space="preserve"> Unid: Un    </v>
          </cell>
          <cell r="D201">
            <v>32.79</v>
          </cell>
        </row>
        <row r="202">
          <cell r="A202" t="str">
            <v>4 S 06 121 01</v>
          </cell>
          <cell r="B202" t="str">
            <v xml:space="preserve">Serviço: TACHA REFLETIVA BIDIRECIONAL (FORN/COLOC)                                                                                                                                                               </v>
          </cell>
          <cell r="C202" t="str">
            <v xml:space="preserve"> Unid: Un    </v>
          </cell>
          <cell r="D202">
            <v>12.930000000000001</v>
          </cell>
        </row>
        <row r="203">
          <cell r="A203" t="str">
            <v>4 S 06 121 11</v>
          </cell>
          <cell r="B203" t="str">
            <v xml:space="preserve">Serviço: TACHÃO REFLETIVO BIDIRECIONAL (FORN/COLOC)                                                                                                                                                              </v>
          </cell>
          <cell r="C203" t="str">
            <v xml:space="preserve"> Unid: Un    </v>
          </cell>
          <cell r="D203">
            <v>34.06</v>
          </cell>
        </row>
        <row r="204">
          <cell r="A204" t="str">
            <v>4 S 06 200 02</v>
          </cell>
          <cell r="B204" t="str">
            <v xml:space="preserve">Serviço: PLACA DE SINALIZAÇÃO TOT. REFLETIVA (FORN/IMPL)                                                                                                                                                         </v>
          </cell>
          <cell r="C204" t="str">
            <v xml:space="preserve"> Unid: M2    </v>
          </cell>
          <cell r="D204">
            <v>332.17</v>
          </cell>
        </row>
        <row r="205">
          <cell r="A205" t="str">
            <v>4 S 06 200 91</v>
          </cell>
          <cell r="B205" t="str">
            <v xml:space="preserve">Serviço: REMOÇÃO DE PLACA DE SINALIZAÇÃO                                                                                                                                                                         </v>
          </cell>
          <cell r="C205" t="str">
            <v xml:space="preserve"> Unid: M2    </v>
          </cell>
          <cell r="D205">
            <v>19.43</v>
          </cell>
        </row>
        <row r="206">
          <cell r="A206" t="str">
            <v>5 N 02 210 55</v>
          </cell>
          <cell r="B206" t="str">
            <v xml:space="preserve">Serviço: Sub-base de brita graduada BC                                                                                                                                                                           </v>
          </cell>
          <cell r="C206" t="str">
            <v xml:space="preserve"> Unid: m³    </v>
          </cell>
          <cell r="D206">
            <v>197.1</v>
          </cell>
        </row>
        <row r="207">
          <cell r="A207" t="str">
            <v>5 N 04 310 22</v>
          </cell>
          <cell r="B207" t="str">
            <v xml:space="preserve">Serviço: Bueiro met. s/interrupção tráf. chapa múltipla BSTM D=2,20m galvanizado BC e=2,7mm (método não destrutivo)                                                                                              </v>
          </cell>
          <cell r="C207" t="str">
            <v xml:space="preserve"> Unid: m     </v>
          </cell>
          <cell r="D207">
            <v>3359.68</v>
          </cell>
        </row>
        <row r="208">
          <cell r="A208" t="str">
            <v>5 N 04 410 22</v>
          </cell>
          <cell r="B208" t="str">
            <v xml:space="preserve">Serviço: Boca para BSTM D=2,20m BC - normal                                                                                                                                                                      </v>
          </cell>
          <cell r="C208" t="str">
            <v xml:space="preserve"> Unid: un    </v>
          </cell>
          <cell r="D208">
            <v>10630.35</v>
          </cell>
        </row>
        <row r="209">
          <cell r="A209" t="str">
            <v>5 N 05 300 03</v>
          </cell>
          <cell r="B209" t="str">
            <v xml:space="preserve">Serviço: Fornecimento transporte e plantio de mudas de árvores selecionadas                                                                                                                                      </v>
          </cell>
          <cell r="C209" t="str">
            <v xml:space="preserve"> Unid: un    </v>
          </cell>
          <cell r="D209">
            <v>15.83</v>
          </cell>
        </row>
        <row r="210">
          <cell r="A210" t="str">
            <v>5 N 05 300 04</v>
          </cell>
          <cell r="B210" t="str">
            <v xml:space="preserve">Serviço: Fornecimento e plantio de mudas de arbusto h=0,70 a 1,00m                                                                                                                                               </v>
          </cell>
          <cell r="C210" t="str">
            <v xml:space="preserve"> Unid: un    </v>
          </cell>
          <cell r="D210">
            <v>15.26</v>
          </cell>
        </row>
        <row r="211">
          <cell r="A211" t="str">
            <v>5 N 05 300 05</v>
          </cell>
          <cell r="B211" t="str">
            <v xml:space="preserve">Serviço: Fornecimento e colocação de barreira de siltagem                                                                                                                                                        </v>
          </cell>
          <cell r="C211" t="str">
            <v xml:space="preserve"> Unid: m     </v>
          </cell>
          <cell r="D211">
            <v>15.039999999999997</v>
          </cell>
        </row>
        <row r="212">
          <cell r="A212" t="str">
            <v>5 N 05 300 52</v>
          </cell>
          <cell r="B212" t="str">
            <v xml:space="preserve">Serviço: Enrocamento de pedra jogada (const e rest) / PC                                                                                                                                                         </v>
          </cell>
          <cell r="C212" t="str">
            <v xml:space="preserve"> Unid: m³    </v>
          </cell>
          <cell r="D212">
            <v>138.87</v>
          </cell>
        </row>
        <row r="213">
          <cell r="A213" t="str">
            <v>5 N 05 303 16</v>
          </cell>
          <cell r="B213" t="str">
            <v xml:space="preserve">Serviço: Fornecimento e colocação de manta geotêxtil não tecido RT 16                                                                                                                                                  </v>
          </cell>
          <cell r="C213" t="str">
            <v xml:space="preserve"> Unid: m²    </v>
          </cell>
          <cell r="D213">
            <v>10.620000000000001</v>
          </cell>
        </row>
        <row r="214">
          <cell r="A214" t="str">
            <v>5 S 01 000 00</v>
          </cell>
          <cell r="B214" t="str">
            <v xml:space="preserve">Serviço: DESM. DEST. E LIMP. ÁREAS C/ ARV. DIAM. ATÉ 0,15M                                                                                                                                                       </v>
          </cell>
          <cell r="C214" t="str">
            <v xml:space="preserve"> Unid: M2    </v>
          </cell>
          <cell r="D214">
            <v>0.33</v>
          </cell>
        </row>
        <row r="215">
          <cell r="A215" t="str">
            <v>5 S 01 010 00</v>
          </cell>
          <cell r="B215" t="str">
            <v xml:space="preserve">Serviço: DESTOCAMENTO DE ÁRVORES D= 0,15 A 0,30 M                                                                                                                                                                </v>
          </cell>
          <cell r="C215" t="str">
            <v xml:space="preserve"> Unid: Un    </v>
          </cell>
          <cell r="D215">
            <v>29.77</v>
          </cell>
        </row>
        <row r="216">
          <cell r="A216" t="str">
            <v>5 S 01 011 00</v>
          </cell>
          <cell r="B216" t="str">
            <v xml:space="preserve">Serviço: DESMATAMEMTO ÁRVORES C/DIÂM. &gt; 0,30 M                                                                                                                                                                   </v>
          </cell>
          <cell r="C216" t="str">
            <v xml:space="preserve"> Unid: Un    </v>
          </cell>
          <cell r="D216">
            <v>74.45</v>
          </cell>
        </row>
        <row r="217">
          <cell r="A217" t="str">
            <v>5 S 01 100 01</v>
          </cell>
          <cell r="B217" t="str">
            <v xml:space="preserve">Serviço: ESCAVAÇÃO, CARGA E TRANSP. MAT. 1 A. CAT. DMT 50M                                                                                                                                                       </v>
          </cell>
          <cell r="C217" t="str">
            <v xml:space="preserve"> Unid: M3    </v>
          </cell>
          <cell r="D217">
            <v>1.73</v>
          </cell>
        </row>
        <row r="218">
          <cell r="A218" t="str">
            <v>5 S 01 100 22</v>
          </cell>
          <cell r="B218" t="str">
            <v xml:space="preserve">Serviço: ESCAVAÇÃO, CARGA E TRANSP. 1 A. CAT DMT 50 A 200M C/ESCAV.                                                                                                                                              </v>
          </cell>
          <cell r="C218" t="str">
            <v xml:space="preserve"> Unid: M3    </v>
          </cell>
          <cell r="D218">
            <v>5.77</v>
          </cell>
        </row>
        <row r="219">
          <cell r="A219" t="str">
            <v>5 S 01 100 23</v>
          </cell>
          <cell r="B219" t="str">
            <v xml:space="preserve">Serviço: ESCAV., CARGA E TRANSP. 1 A. CAT DMT 200 A 400M C/ESCAV.                                                                                                                                                </v>
          </cell>
          <cell r="C219" t="str">
            <v xml:space="preserve"> Unid: M3    </v>
          </cell>
          <cell r="D219">
            <v>6.2600000000000007</v>
          </cell>
        </row>
        <row r="220">
          <cell r="A220" t="str">
            <v>5 S 01 100 24</v>
          </cell>
          <cell r="B220" t="str">
            <v xml:space="preserve">Serviço: ESCAV., CARGA E TRANSP. 1 A. CAT DMT 400 A 600M C/ESCAV.                                                                                                                                                </v>
          </cell>
          <cell r="C220" t="str">
            <v xml:space="preserve"> Unid: M3    </v>
          </cell>
          <cell r="D220">
            <v>6.76</v>
          </cell>
        </row>
        <row r="221">
          <cell r="A221" t="str">
            <v>5 S 01 100 25</v>
          </cell>
          <cell r="B221" t="str">
            <v xml:space="preserve">Serviço: ESCAV., CARGA E TRANSP. 1 A. CAT DMT 600 A 800M C/ESCAV.                                                                                                                                                </v>
          </cell>
          <cell r="C221" t="str">
            <v xml:space="preserve"> Unid: M3    </v>
          </cell>
          <cell r="D221">
            <v>7.28</v>
          </cell>
        </row>
        <row r="222">
          <cell r="A222" t="str">
            <v>5 S 01 100 26</v>
          </cell>
          <cell r="B222" t="str">
            <v xml:space="preserve">Serviço: ESCAV., CARGA E TRANSP. 1 A. CAT DMT 800 A 1000 M C/ESCAV.                                                                                                                                              </v>
          </cell>
          <cell r="C222" t="str">
            <v xml:space="preserve"> Unid: M3    </v>
          </cell>
          <cell r="D222">
            <v>7.6</v>
          </cell>
        </row>
        <row r="223">
          <cell r="A223" t="str">
            <v>5 S 01 100 33</v>
          </cell>
          <cell r="B223" t="str">
            <v xml:space="preserve">Serviço: ESCAV., CARGA E TRANSP. 1 A. CAT DMT 3000 A 5000M C/ESCAV.                                                                                                                                              </v>
          </cell>
          <cell r="C223" t="str">
            <v xml:space="preserve"> Unid: M3    </v>
          </cell>
          <cell r="D223">
            <v>14.9</v>
          </cell>
        </row>
        <row r="224">
          <cell r="A224" t="str">
            <v>5 S 01 510 00</v>
          </cell>
          <cell r="B224" t="str">
            <v xml:space="preserve">Serviço: COMPACTAÇÃO DE ATERROS A 95% PROCTOR NORMAL                                                                                                                                                             </v>
          </cell>
          <cell r="C224" t="str">
            <v xml:space="preserve"> Unid: M3    </v>
          </cell>
          <cell r="D224">
            <v>2.77</v>
          </cell>
        </row>
        <row r="225">
          <cell r="A225" t="str">
            <v>5 S 01 511 00</v>
          </cell>
          <cell r="B225" t="str">
            <v xml:space="preserve">Serviço: COMPACTAÇÃO DE ATERROS A 100% PROCTOR NORMAL                                                                                                                                                            </v>
          </cell>
          <cell r="C225" t="str">
            <v xml:space="preserve"> Unid: M3    </v>
          </cell>
          <cell r="D225">
            <v>3.3099999999999996</v>
          </cell>
        </row>
        <row r="226">
          <cell r="A226" t="str">
            <v>5 S 01 513 01</v>
          </cell>
          <cell r="B226" t="str">
            <v xml:space="preserve">Serviço: COMPACTAÇÃO DE MATERIAL DE "BOTA-FORA"                                                                                                                                                                  </v>
          </cell>
          <cell r="C226" t="str">
            <v xml:space="preserve"> Unid: M3    </v>
          </cell>
          <cell r="D226">
            <v>2.12</v>
          </cell>
        </row>
        <row r="227">
          <cell r="A227" t="str">
            <v>5 S 02 110 00</v>
          </cell>
          <cell r="B227" t="str">
            <v xml:space="preserve">Serviço: REGULARIZAÇÃO DO SUBLEITO                                                                                                                                                                               </v>
          </cell>
          <cell r="C227" t="str">
            <v xml:space="preserve"> Unid: M2    </v>
          </cell>
          <cell r="D227">
            <v>0.84000000000000008</v>
          </cell>
        </row>
        <row r="228">
          <cell r="A228" t="str">
            <v>5 S 02 230 50</v>
          </cell>
          <cell r="B228" t="str">
            <v xml:space="preserve">Serviço: BASE BRITA GRADUADA BC                                                                                                                                                                                  </v>
          </cell>
          <cell r="C228" t="str">
            <v xml:space="preserve"> Unid: M3    </v>
          </cell>
          <cell r="D228">
            <v>197.1</v>
          </cell>
        </row>
        <row r="229">
          <cell r="A229" t="str">
            <v>5 S 02 300 00</v>
          </cell>
          <cell r="B229" t="str">
            <v xml:space="preserve">Serviço: IMPRIMAÇÃO                                                                                                                                                                                              </v>
          </cell>
          <cell r="C229" t="str">
            <v xml:space="preserve"> Unid: M2    </v>
          </cell>
          <cell r="D229">
            <v>0.22999999999999998</v>
          </cell>
        </row>
        <row r="230">
          <cell r="A230" t="str">
            <v>5 S 02 400 00</v>
          </cell>
          <cell r="B230" t="str">
            <v xml:space="preserve">Serviço: PINTURA DE LIGAÇÃO                                                                                                                                                                                      </v>
          </cell>
          <cell r="C230" t="str">
            <v xml:space="preserve"> Unid: M2    </v>
          </cell>
          <cell r="D230">
            <v>0.15</v>
          </cell>
        </row>
        <row r="231">
          <cell r="A231" t="str">
            <v>5 S 02 501 50</v>
          </cell>
          <cell r="B231" t="str">
            <v xml:space="preserve">Serviço: TRATAMENTO SUPERFICIAL DUPLO C/ C.A.P. BC                                                                                                                                                               </v>
          </cell>
          <cell r="C231" t="str">
            <v xml:space="preserve"> Unid: M2    </v>
          </cell>
          <cell r="D231">
            <v>4.37</v>
          </cell>
        </row>
        <row r="232">
          <cell r="A232" t="str">
            <v>5 S 02 501 51</v>
          </cell>
          <cell r="B232" t="str">
            <v xml:space="preserve">Serviço: TRATAMENTO SUPERFICIAL DUPLO C/ EMULSÃO BC                                                                                                                                                              </v>
          </cell>
          <cell r="C232" t="str">
            <v xml:space="preserve"> Unid: M2    </v>
          </cell>
          <cell r="D232">
            <v>4.37</v>
          </cell>
        </row>
        <row r="233">
          <cell r="A233" t="str">
            <v>5 S 02 511 52</v>
          </cell>
          <cell r="B233" t="str">
            <v xml:space="preserve">Serviço: MICRO-REVESTIMENTO A FRIO - MICROFLEX 1,5 CM BC                                                                                                                                                         </v>
          </cell>
          <cell r="C233" t="str">
            <v xml:space="preserve"> Unid: M2    </v>
          </cell>
          <cell r="D233">
            <v>4.9300000000000006</v>
          </cell>
        </row>
        <row r="234">
          <cell r="A234" t="str">
            <v>5 S 02 540 51</v>
          </cell>
          <cell r="B234" t="str">
            <v xml:space="preserve">Serviço: CBUQ - CAPA DE ROLAMENTO AC/BC                                                                                                                                                                          </v>
          </cell>
          <cell r="C234" t="str">
            <v xml:space="preserve"> Unid: T     </v>
          </cell>
          <cell r="D234">
            <v>114.67999999999999</v>
          </cell>
        </row>
        <row r="235">
          <cell r="A235" t="str">
            <v>5 S 02 905 00</v>
          </cell>
          <cell r="B235" t="str">
            <v xml:space="preserve">Serviço: REMOÇÃO MECANIZADA DE REVESTIMENTO BETUMINOSO                                                                                                                                                           </v>
          </cell>
          <cell r="C235" t="str">
            <v xml:space="preserve"> Unid: M3    </v>
          </cell>
          <cell r="D235">
            <v>12.45</v>
          </cell>
        </row>
        <row r="236">
          <cell r="A236" t="str">
            <v>5 S 02 906 00</v>
          </cell>
          <cell r="B236" t="str">
            <v xml:space="preserve">Serviço: REMOÇÃO MECANIZADA DA CAMADA GRANULAR DO PAVIMENTO                                                                                                                                                      </v>
          </cell>
          <cell r="C236" t="str">
            <v xml:space="preserve"> Unid: M3    </v>
          </cell>
          <cell r="D236">
            <v>7.9700000000000006</v>
          </cell>
        </row>
        <row r="237">
          <cell r="A237" t="str">
            <v>5 S 02 908 00</v>
          </cell>
          <cell r="B237" t="str">
            <v xml:space="preserve">Serviço: ARRANCAMENTO E REMOÇÃO DE PARALELEPÍPEDOS                                                                                                                                                               </v>
          </cell>
          <cell r="C237" t="str">
            <v xml:space="preserve"> Unid: M2    </v>
          </cell>
          <cell r="D237">
            <v>18.88</v>
          </cell>
        </row>
        <row r="238">
          <cell r="A238" t="str">
            <v>5 S 02 909 00</v>
          </cell>
          <cell r="B238" t="str">
            <v xml:space="preserve">Serviço: ARRANCAMENTO E REMOÇÃO DE MEIOS-FIOS                                                                                                                                                                    </v>
          </cell>
          <cell r="C238" t="str">
            <v xml:space="preserve"> Unid: M3    </v>
          </cell>
          <cell r="D238">
            <v>103.24000000000001</v>
          </cell>
        </row>
        <row r="239">
          <cell r="A239" t="str">
            <v>5 S 02 990 12</v>
          </cell>
          <cell r="B239" t="str">
            <v xml:space="preserve">Serviço: FRESAGEM DESCONTINUA REVESTIMENTO BETUMINOSO                                                                                                                                                            </v>
          </cell>
          <cell r="C239" t="str">
            <v xml:space="preserve"> Unid: M3    </v>
          </cell>
          <cell r="D239">
            <v>180.13</v>
          </cell>
        </row>
        <row r="240">
          <cell r="A240" t="str">
            <v>5 S 02 993 10</v>
          </cell>
          <cell r="B240" t="str">
            <v xml:space="preserve">Serviço: RECICLAGEM C/ CIMENTO E BRITA E INCORP. REV.                                                                                                                                      </v>
          </cell>
          <cell r="C240" t="str">
            <v xml:space="preserve"> Unid: M3    </v>
          </cell>
          <cell r="D240">
            <v>113.78999999999999</v>
          </cell>
        </row>
        <row r="241">
          <cell r="A241" t="str">
            <v>5 S 04 311 12</v>
          </cell>
          <cell r="B241" t="str">
            <v xml:space="preserve">Serviço: BUEIRO MET. S/ INTERRUPÇÃO DE TRÁFEGO D= 1,20 M REV. EPOXI                                                                                                                                              </v>
          </cell>
          <cell r="C241" t="str">
            <v xml:space="preserve"> Unid: M     </v>
          </cell>
          <cell r="D241">
            <v>2325.9899999999998</v>
          </cell>
        </row>
        <row r="242">
          <cell r="A242" t="str">
            <v>5 S 04 311 16</v>
          </cell>
          <cell r="B242" t="str">
            <v xml:space="preserve">Serviço: BUEIRO MET. S/ INTERRUPÇÃO DE TRÁFEGO D= 1,60 M REV. EPOXI                                                                                                                                              </v>
          </cell>
          <cell r="C242" t="str">
            <v xml:space="preserve"> Unid: M     </v>
          </cell>
          <cell r="D242">
            <v>3079.3799999999997</v>
          </cell>
        </row>
        <row r="243">
          <cell r="A243" t="str">
            <v>5 S 04 999 01</v>
          </cell>
          <cell r="B243" t="str">
            <v xml:space="preserve">Serviço: REMOÇÃO DE BUEIROS EXISTENTES                                                                                                                                                                           </v>
          </cell>
          <cell r="C243" t="str">
            <v xml:space="preserve"> Unid: M     </v>
          </cell>
          <cell r="D243">
            <v>59.53</v>
          </cell>
        </row>
        <row r="244">
          <cell r="A244" t="str">
            <v>5 S 04 999 07</v>
          </cell>
          <cell r="B244" t="str">
            <v xml:space="preserve">Serviço: DEMOLIÇÃO DE DISPOSITIVOS DE CONCRETO SIMPLES                                                                                                                                                           </v>
          </cell>
          <cell r="C244" t="str">
            <v xml:space="preserve"> Unid: M3    </v>
          </cell>
          <cell r="D244">
            <v>117.60000000000001</v>
          </cell>
        </row>
        <row r="245">
          <cell r="A245" t="str">
            <v>5 S 04 999 08</v>
          </cell>
          <cell r="B245" t="str">
            <v xml:space="preserve">Serviço: DEMOLIÇÃO DE DISPOSITIVOS DE CONCRETO ARMADO                                                                                                                                                            </v>
          </cell>
          <cell r="C245" t="str">
            <v xml:space="preserve"> Unid: M3    </v>
          </cell>
          <cell r="D245">
            <v>461.34</v>
          </cell>
        </row>
        <row r="246">
          <cell r="A246" t="str">
            <v>5 S 04 999 54</v>
          </cell>
          <cell r="B246" t="str">
            <v xml:space="preserve">Serviço: RESTAURAÇÃO DE DISPOSITIVOS DANIFICADOS C/CONCR. FCK= 15 MPA AC/BC                                                                                                                                      </v>
          </cell>
          <cell r="C246" t="str">
            <v xml:space="preserve"> Unid: M3    </v>
          </cell>
          <cell r="D246">
            <v>466.24</v>
          </cell>
        </row>
        <row r="247">
          <cell r="A247" t="str">
            <v>5 S 05 100 00</v>
          </cell>
          <cell r="B247" t="str">
            <v xml:space="preserve">Serviço: ENLEIVAMENTO                                                                                                                                                                                            </v>
          </cell>
          <cell r="C247" t="str">
            <v xml:space="preserve"> Unid: M2    </v>
          </cell>
          <cell r="D247">
            <v>6.54</v>
          </cell>
        </row>
        <row r="248">
          <cell r="A248" t="str">
            <v>5 S 05 102 00</v>
          </cell>
          <cell r="B248" t="str">
            <v xml:space="preserve">Serviço: HIDROSSEMEADURA                                                                                                                                                                                         </v>
          </cell>
          <cell r="C248" t="str">
            <v xml:space="preserve"> Unid: M2    </v>
          </cell>
          <cell r="D248">
            <v>0.98000000000000009</v>
          </cell>
        </row>
        <row r="249">
          <cell r="A249" t="str">
            <v>5 S 05 300 01</v>
          </cell>
          <cell r="B249" t="str">
            <v xml:space="preserve">Serviço: ALVENARIA DE PEDRA ARRUMADA                                                                                                                                                                             </v>
          </cell>
          <cell r="C249" t="str">
            <v xml:space="preserve"> Unid: M3    </v>
          </cell>
          <cell r="D249">
            <v>192.85000000000002</v>
          </cell>
        </row>
        <row r="250">
          <cell r="A250" t="str">
            <v>5 S 05 301 50</v>
          </cell>
          <cell r="B250" t="str">
            <v xml:space="preserve">Serviço: ALVENARIA DE PEDRA ARGAMASSADA AC/PC                                                                                                                                                                    </v>
          </cell>
          <cell r="C250" t="str">
            <v xml:space="preserve"> Unid: M3    </v>
          </cell>
          <cell r="D250">
            <v>295.27</v>
          </cell>
        </row>
        <row r="251">
          <cell r="A251" t="str">
            <v>5 S 06 400 51</v>
          </cell>
          <cell r="B251" t="str">
            <v xml:space="preserve">Serviço: CERCAS DE ARAME FARPADO C/ MOURÃO CONCR. SEÇÃO QUADRADA AC/BC                                                                                                                                           </v>
          </cell>
          <cell r="C251" t="str">
            <v xml:space="preserve"> Unid: M     </v>
          </cell>
          <cell r="D251">
            <v>24.37</v>
          </cell>
        </row>
      </sheetData>
      <sheetData sheetId="2"/>
      <sheetData sheetId="3"/>
      <sheetData sheetId="4"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915623"/>
    </sheetNames>
    <definedNames>
      <definedName name="_I_1_1_19"/>
      <definedName name="_TOT2"/>
      <definedName name="_TOT4"/>
      <definedName name="_TOT5"/>
    </definedNames>
    <sheetDataSet>
      <sheetData sheetId="0"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EMPRESA"/>
      <sheetName val="CUSTO EMPRESA"/>
      <sheetName val="RESUMO"/>
      <sheetName val="KANAFLEX"/>
      <sheetName val="NOVOTUB"/>
      <sheetName val="MEDIDAS"/>
      <sheetName val="CUSTO ZONA SUL"/>
    </sheetNames>
    <sheetDataSet>
      <sheetData sheetId="0"/>
      <sheetData sheetId="1"/>
      <sheetData sheetId="2"/>
      <sheetData sheetId="3"/>
      <sheetData sheetId="4"/>
      <sheetData sheetId="5"/>
      <sheetData sheetId="6">
        <row r="3">
          <cell r="A3">
            <v>1</v>
          </cell>
          <cell r="B3">
            <v>518494.27792361024</v>
          </cell>
          <cell r="C3">
            <v>562145.609613879</v>
          </cell>
          <cell r="D3">
            <v>1080639.8875374892</v>
          </cell>
          <cell r="E3">
            <v>1242735.8706681125</v>
          </cell>
          <cell r="F3">
            <v>56.388719730680833</v>
          </cell>
          <cell r="G3">
            <v>61.136009745935723</v>
          </cell>
          <cell r="H3">
            <v>117.52472947661656</v>
          </cell>
          <cell r="I3">
            <v>64.847027690282957</v>
          </cell>
          <cell r="J3">
            <v>70.306411207826073</v>
          </cell>
          <cell r="K3">
            <v>135.15343889810902</v>
          </cell>
          <cell r="L3">
            <v>68.089379074797108</v>
          </cell>
          <cell r="M3">
            <v>73.821731768217376</v>
          </cell>
          <cell r="N3">
            <v>141.91111084301448</v>
          </cell>
        </row>
        <row r="4">
          <cell r="A4">
            <v>2</v>
          </cell>
          <cell r="B4">
            <v>186254.49299436976</v>
          </cell>
          <cell r="C4">
            <v>184020.52844882343</v>
          </cell>
          <cell r="D4">
            <v>370275.0214431932</v>
          </cell>
          <cell r="E4">
            <v>425816.27465967217</v>
          </cell>
          <cell r="F4">
            <v>49.734177034544665</v>
          </cell>
          <cell r="G4">
            <v>49.137657796748577</v>
          </cell>
          <cell r="H4">
            <v>98.871834831293242</v>
          </cell>
          <cell r="I4">
            <v>57.19430358972636</v>
          </cell>
          <cell r="J4">
            <v>56.508306466260862</v>
          </cell>
          <cell r="K4">
            <v>113.70261005598722</v>
          </cell>
          <cell r="L4">
            <v>60.054018769212682</v>
          </cell>
          <cell r="M4">
            <v>59.333721789573907</v>
          </cell>
          <cell r="N4">
            <v>119.38774055878659</v>
          </cell>
        </row>
        <row r="5">
          <cell r="A5">
            <v>3</v>
          </cell>
          <cell r="B5">
            <v>29480.41258811548</v>
          </cell>
          <cell r="C5">
            <v>28320.395229736103</v>
          </cell>
          <cell r="D5">
            <v>57800.807817851586</v>
          </cell>
          <cell r="E5">
            <v>66470.928990529312</v>
          </cell>
          <cell r="F5">
            <v>47.549052561476579</v>
          </cell>
          <cell r="G5">
            <v>45.678056822155007</v>
          </cell>
          <cell r="H5">
            <v>93.227109383631586</v>
          </cell>
          <cell r="I5">
            <v>54.681410445698063</v>
          </cell>
          <cell r="J5">
            <v>52.529765345478253</v>
          </cell>
          <cell r="K5">
            <v>107.21117579117632</v>
          </cell>
          <cell r="L5">
            <v>57.415480967982965</v>
          </cell>
          <cell r="M5">
            <v>55.156253612752167</v>
          </cell>
          <cell r="N5">
            <v>112.57173458073513</v>
          </cell>
        </row>
        <row r="6">
          <cell r="A6">
            <v>4</v>
          </cell>
          <cell r="B6">
            <v>39865.056278103984</v>
          </cell>
          <cell r="C6">
            <v>36288.611496707745</v>
          </cell>
          <cell r="D6">
            <v>76153.667774811736</v>
          </cell>
          <cell r="E6">
            <v>87576.717941033494</v>
          </cell>
          <cell r="F6">
            <v>42.409634338408495</v>
          </cell>
          <cell r="G6">
            <v>38.604905847561433</v>
          </cell>
          <cell r="H6">
            <v>81.014540185969935</v>
          </cell>
          <cell r="I6">
            <v>48.771079489169765</v>
          </cell>
          <cell r="J6">
            <v>44.395641724695643</v>
          </cell>
          <cell r="K6">
            <v>93.166721213865401</v>
          </cell>
          <cell r="L6">
            <v>51.209633463628258</v>
          </cell>
          <cell r="M6">
            <v>46.61542381093043</v>
          </cell>
          <cell r="N6">
            <v>97.825057274558688</v>
          </cell>
        </row>
        <row r="7">
          <cell r="A7">
            <v>9</v>
          </cell>
          <cell r="B7">
            <v>562517.81878119963</v>
          </cell>
          <cell r="C7">
            <v>527913.33489730232</v>
          </cell>
          <cell r="D7">
            <v>1090431.153678502</v>
          </cell>
          <cell r="E7">
            <v>1253995.8267302772</v>
          </cell>
          <cell r="F7">
            <v>61.176489263860752</v>
          </cell>
          <cell r="G7">
            <v>57.413086992637552</v>
          </cell>
          <cell r="H7">
            <v>118.5895762564983</v>
          </cell>
          <cell r="I7">
            <v>70.35296265343986</v>
          </cell>
          <cell r="J7">
            <v>66.025050041533177</v>
          </cell>
          <cell r="K7">
            <v>136.37801269497305</v>
          </cell>
          <cell r="L7">
            <v>73.870610786111854</v>
          </cell>
          <cell r="M7">
            <v>69.326302543609842</v>
          </cell>
          <cell r="N7">
            <v>143.1969133297217</v>
          </cell>
        </row>
        <row r="8">
          <cell r="A8">
            <v>10</v>
          </cell>
          <cell r="B8">
            <v>184553.81575352681</v>
          </cell>
          <cell r="C8">
            <v>173072.66133394209</v>
          </cell>
          <cell r="D8">
            <v>357626.4770874689</v>
          </cell>
          <cell r="E8">
            <v>411270.44865058921</v>
          </cell>
          <cell r="F8">
            <v>49.280057611088601</v>
          </cell>
          <cell r="G8">
            <v>46.214328794110038</v>
          </cell>
          <cell r="H8">
            <v>95.49438640519864</v>
          </cell>
          <cell r="I8">
            <v>56.67206625275189</v>
          </cell>
          <cell r="J8">
            <v>53.146478113226543</v>
          </cell>
          <cell r="K8">
            <v>109.81854436597843</v>
          </cell>
          <cell r="L8">
            <v>59.505669565389489</v>
          </cell>
          <cell r="M8">
            <v>55.803802018887872</v>
          </cell>
          <cell r="N8">
            <v>115.30947158427736</v>
          </cell>
        </row>
        <row r="9">
          <cell r="A9">
            <v>11</v>
          </cell>
          <cell r="B9">
            <v>29696.756146515567</v>
          </cell>
          <cell r="C9">
            <v>25940.466250804697</v>
          </cell>
          <cell r="D9">
            <v>55637.222397320264</v>
          </cell>
          <cell r="E9">
            <v>63982.8057569183</v>
          </cell>
          <cell r="F9">
            <v>47.897993784702528</v>
          </cell>
          <cell r="G9">
            <v>41.839461694846285</v>
          </cell>
          <cell r="H9">
            <v>89.737455479548814</v>
          </cell>
          <cell r="I9">
            <v>55.082692852407902</v>
          </cell>
          <cell r="J9">
            <v>48.115380949073227</v>
          </cell>
          <cell r="K9">
            <v>103.19807380148113</v>
          </cell>
          <cell r="L9">
            <v>57.836827495028302</v>
          </cell>
          <cell r="M9">
            <v>50.521149996526894</v>
          </cell>
          <cell r="N9">
            <v>108.3579774915552</v>
          </cell>
        </row>
        <row r="10">
          <cell r="A10">
            <v>12</v>
          </cell>
          <cell r="B10">
            <v>41691.192980817468</v>
          </cell>
          <cell r="C10">
            <v>34711.758439847574</v>
          </cell>
          <cell r="D10">
            <v>76402.951420665049</v>
          </cell>
          <cell r="E10">
            <v>87863.394133764799</v>
          </cell>
          <cell r="F10">
            <v>44.352332958316453</v>
          </cell>
          <cell r="G10">
            <v>36.927402595582528</v>
          </cell>
          <cell r="H10">
            <v>81.279735553898973</v>
          </cell>
          <cell r="I10">
            <v>51.005182902063915</v>
          </cell>
          <cell r="J10">
            <v>42.466512984919902</v>
          </cell>
          <cell r="K10">
            <v>93.471695886983809</v>
          </cell>
          <cell r="L10">
            <v>53.555442047167112</v>
          </cell>
          <cell r="M10">
            <v>44.589838634165901</v>
          </cell>
          <cell r="N10">
            <v>98.14528068133302</v>
          </cell>
        </row>
        <row r="14">
          <cell r="D14">
            <v>1584869.384573346</v>
          </cell>
          <cell r="E14">
            <v>1822599.7922593474</v>
          </cell>
        </row>
        <row r="16">
          <cell r="E16">
            <v>237730.40768600139</v>
          </cell>
        </row>
        <row r="18">
          <cell r="E18">
            <v>0.14999999999999969</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
    </sheetNames>
    <sheetDataSet>
      <sheetData sheetId="0"/>
      <sheetData sheetId="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C_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sheetData sheetId="74"/>
      <sheetData sheetId="7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C_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sheetData sheetId="74"/>
      <sheetData sheetId="75"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sas"/>
      <sheetName val="Eqpto"/>
      <sheetName val="MO"/>
      <sheetName val="Mat"/>
      <sheetName val="Planilha"/>
      <sheetName val="Auxiliares"/>
      <sheetName val="Memória"/>
      <sheetName val="Massa Mist. Pavimentação"/>
      <sheetName val="45000_49620_ServAux"/>
      <sheetName val="Custo do CM-30"/>
      <sheetName val="61M_CBMI"/>
      <sheetName val="Cadastro Traços e Obras"/>
      <sheetName val="PROD.PRIM."/>
      <sheetName val="Massa_Mist__Pavimentação"/>
      <sheetName val="Custo_do_CM-30"/>
      <sheetName val="Cadastro_Traços_e_Obras"/>
      <sheetName val="PROD_PRIM_"/>
      <sheetName val="Cadastro"/>
      <sheetName val="Massa_Mist__Pavimentação1"/>
      <sheetName val="Custo_do_CM-301"/>
      <sheetName val="Cadastro_Traços_e_Obras1"/>
      <sheetName val="PROD_PRIM_1"/>
    </sheetNames>
    <sheetDataSet>
      <sheetData sheetId="0" refreshError="1"/>
      <sheetData sheetId="1" refreshError="1"/>
      <sheetData sheetId="2" refreshError="1"/>
      <sheetData sheetId="3" refreshError="1">
        <row r="4">
          <cell r="E4">
            <v>1</v>
          </cell>
        </row>
        <row r="5">
          <cell r="B5" t="str">
            <v>45000</v>
          </cell>
          <cell r="C5" t="str">
            <v>EXTRACAO E CARGA DE AREIA</v>
          </cell>
          <cell r="D5" t="str">
            <v>M3</v>
          </cell>
          <cell r="E5">
            <v>5.31</v>
          </cell>
        </row>
        <row r="6">
          <cell r="B6" t="str">
            <v>45001</v>
          </cell>
          <cell r="C6" t="str">
            <v>EXTRACAO, CARGA E TRANSPORTE DE AREIA</v>
          </cell>
          <cell r="D6" t="str">
            <v>M3</v>
          </cell>
          <cell r="E6">
            <v>6.99</v>
          </cell>
        </row>
        <row r="7">
          <cell r="B7" t="str">
            <v>45002</v>
          </cell>
          <cell r="C7" t="str">
            <v>ESCAV. CARGA E TRANSP. DE AREIA EXTR. ABAIXO LENCOL FRE</v>
          </cell>
          <cell r="D7" t="str">
            <v>M3</v>
          </cell>
          <cell r="E7">
            <v>5.23</v>
          </cell>
        </row>
        <row r="8">
          <cell r="B8" t="str">
            <v>45005</v>
          </cell>
          <cell r="C8" t="str">
            <v>EXTRACAO E CARGA DE SEIXO COM DRAG-LINE</v>
          </cell>
          <cell r="D8" t="str">
            <v>M3</v>
          </cell>
          <cell r="E8">
            <v>4.55</v>
          </cell>
        </row>
        <row r="9">
          <cell r="B9" t="str">
            <v>45007</v>
          </cell>
          <cell r="C9" t="str">
            <v>EXTRACAO E CARGA DE CANAIS COM DRAG-LINE</v>
          </cell>
          <cell r="D9" t="str">
            <v>M3</v>
          </cell>
          <cell r="E9">
            <v>3.3099999999999996</v>
          </cell>
        </row>
        <row r="10">
          <cell r="B10" t="str">
            <v>45010</v>
          </cell>
          <cell r="C10" t="str">
            <v>EXTRACAO E CARGA DE SEIXO COM TRATOR</v>
          </cell>
          <cell r="D10" t="str">
            <v>M3</v>
          </cell>
          <cell r="E10">
            <v>2.86</v>
          </cell>
        </row>
        <row r="11">
          <cell r="B11" t="str">
            <v>45012</v>
          </cell>
          <cell r="C11" t="str">
            <v>PRODUCAO E CARGA DE SEIXO PENEIRADO P/REVEST. EM MICR</v>
          </cell>
          <cell r="D11" t="str">
            <v>M3</v>
          </cell>
          <cell r="E11">
            <v>7.49</v>
          </cell>
        </row>
        <row r="12">
          <cell r="B12" t="str">
            <v>45015</v>
          </cell>
          <cell r="C12" t="str">
            <v>EXTRACAO DE ROCHA PARA BRITAGEM</v>
          </cell>
          <cell r="D12" t="str">
            <v>M3</v>
          </cell>
          <cell r="E12">
            <v>6</v>
          </cell>
        </row>
        <row r="13">
          <cell r="B13" t="str">
            <v>45020</v>
          </cell>
          <cell r="C13" t="str">
            <v>FOGACHO PARA ROCHA EXTRAIDA</v>
          </cell>
          <cell r="D13" t="str">
            <v>M3</v>
          </cell>
          <cell r="E13">
            <v>11.110000000000001</v>
          </cell>
        </row>
        <row r="14">
          <cell r="B14" t="str">
            <v>45025</v>
          </cell>
          <cell r="C14" t="str">
            <v>EXTRAÇÃO DE ROCHA E FOGACHO</v>
          </cell>
          <cell r="D14" t="str">
            <v>m3</v>
          </cell>
          <cell r="E14">
            <v>7.67</v>
          </cell>
        </row>
        <row r="15">
          <cell r="B15" t="str">
            <v>45030</v>
          </cell>
          <cell r="C15" t="str">
            <v>CARGA E TRANSPORTE DA ROCHA DA PEDREIRA PARA O BRITADOR</v>
          </cell>
          <cell r="D15" t="str">
            <v>M3</v>
          </cell>
          <cell r="E15">
            <v>4.92</v>
          </cell>
        </row>
        <row r="16">
          <cell r="B16" t="str">
            <v>45035</v>
          </cell>
          <cell r="C16" t="str">
            <v>CARREGAMENTO DE SEIXO</v>
          </cell>
          <cell r="D16" t="str">
            <v>M3</v>
          </cell>
          <cell r="E16">
            <v>0.77</v>
          </cell>
        </row>
        <row r="17">
          <cell r="B17" t="str">
            <v>45040</v>
          </cell>
          <cell r="C17" t="str">
            <v>BRITAGEM DE SEIXO</v>
          </cell>
          <cell r="D17" t="str">
            <v>M3</v>
          </cell>
          <cell r="E17">
            <v>10.469999999999999</v>
          </cell>
        </row>
        <row r="18">
          <cell r="B18" t="str">
            <v>45045</v>
          </cell>
          <cell r="C18" t="str">
            <v>EXTRACAO, CARGA E TRANSPORTE DE ROCHA ATE O BRITADOR</v>
          </cell>
          <cell r="D18" t="str">
            <v>M3</v>
          </cell>
          <cell r="E18">
            <v>12.59</v>
          </cell>
        </row>
        <row r="19">
          <cell r="B19" t="str">
            <v>45050</v>
          </cell>
          <cell r="C19" t="str">
            <v>BRITAGEM PRIMARIA - PRODUCAO DE PEDRA PULMAO D &lt;= 10C</v>
          </cell>
          <cell r="D19" t="str">
            <v>M3</v>
          </cell>
          <cell r="E19">
            <v>13.32</v>
          </cell>
        </row>
        <row r="20">
          <cell r="B20" t="str">
            <v>45055</v>
          </cell>
          <cell r="C20" t="str">
            <v>BICA CORRIDA  (PRODUCAO DE BRITA)</v>
          </cell>
          <cell r="D20" t="str">
            <v>M3</v>
          </cell>
          <cell r="E20">
            <v>13.34</v>
          </cell>
        </row>
        <row r="21">
          <cell r="B21" t="str">
            <v>45060</v>
          </cell>
          <cell r="C21" t="str">
            <v>BRITAGEM DE ROCHA - PRODUCAO DE BRITA</v>
          </cell>
          <cell r="D21" t="str">
            <v>M3</v>
          </cell>
          <cell r="E21">
            <v>14.07</v>
          </cell>
        </row>
        <row r="22">
          <cell r="B22" t="str">
            <v>45070</v>
          </cell>
          <cell r="C22" t="str">
            <v>ESCAVACAO E CARGA DE MATERIAIS DE 1A. CATEGORIA</v>
          </cell>
          <cell r="D22" t="str">
            <v>M3</v>
          </cell>
          <cell r="E22">
            <v>2.04</v>
          </cell>
        </row>
        <row r="23">
          <cell r="B23" t="str">
            <v>45075</v>
          </cell>
          <cell r="C23" t="str">
            <v>ESCAVACAO E CARGA DE MATERIAIS DE 2A. CATEGORIA</v>
          </cell>
          <cell r="D23" t="str">
            <v>M3</v>
          </cell>
          <cell r="E23">
            <v>2.84</v>
          </cell>
        </row>
        <row r="24">
          <cell r="B24" t="str">
            <v>45080</v>
          </cell>
          <cell r="C24" t="str">
            <v>PRODUCAO DE SEIXO PENEIRADO</v>
          </cell>
          <cell r="D24" t="str">
            <v>M3</v>
          </cell>
          <cell r="E24">
            <v>6.0699999999999994</v>
          </cell>
        </row>
        <row r="25">
          <cell r="B25" t="str">
            <v>45085</v>
          </cell>
          <cell r="C25" t="str">
            <v>PRODUCAO DE SEIXO PARCIALMENTE BRITADO E PENEIRADO</v>
          </cell>
          <cell r="D25" t="str">
            <v>M3</v>
          </cell>
          <cell r="E25">
            <v>8.58</v>
          </cell>
        </row>
        <row r="26">
          <cell r="B26" t="str">
            <v>45090</v>
          </cell>
          <cell r="C26" t="str">
            <v>SEIXO RETIDO NA PENEIRA 2</v>
          </cell>
          <cell r="D26" t="str">
            <v>M3</v>
          </cell>
          <cell r="E26">
            <v>7.6999999999999993</v>
          </cell>
        </row>
        <row r="27">
          <cell r="B27" t="str">
            <v>45095</v>
          </cell>
          <cell r="C27" t="str">
            <v>CARREGAMENTO DE BRITA PARA DRENAGEM E O.A.C.</v>
          </cell>
          <cell r="D27" t="str">
            <v>M3</v>
          </cell>
          <cell r="E27">
            <v>0.72</v>
          </cell>
        </row>
        <row r="28">
          <cell r="B28" t="str">
            <v>45100</v>
          </cell>
          <cell r="C28" t="str">
            <v>MATERIAL JAZIDA 1A CATEGORIA</v>
          </cell>
          <cell r="D28" t="str">
            <v>M3</v>
          </cell>
          <cell r="E28">
            <v>2.5499999999999998</v>
          </cell>
        </row>
        <row r="29">
          <cell r="B29" t="str">
            <v>45105</v>
          </cell>
          <cell r="C29" t="str">
            <v>ESCAVACAO E CARGA DE MATERIAL DE 2A. CATEGORIA</v>
          </cell>
          <cell r="D29" t="str">
            <v>M3</v>
          </cell>
          <cell r="E29">
            <v>2.85</v>
          </cell>
        </row>
        <row r="30">
          <cell r="B30" t="str">
            <v>45107</v>
          </cell>
          <cell r="C30" t="str">
            <v>ESCAVACAO E CARGA DE MATERIAL GRANULAR</v>
          </cell>
          <cell r="D30" t="str">
            <v>M3</v>
          </cell>
          <cell r="E30">
            <v>2.4300000000000002</v>
          </cell>
        </row>
        <row r="31">
          <cell r="B31" t="str">
            <v>45109</v>
          </cell>
          <cell r="C31" t="str">
            <v>PRE FISSURAMENTO PARA CORTE EM ROCHA</v>
          </cell>
          <cell r="D31" t="str">
            <v>M2</v>
          </cell>
          <cell r="E31">
            <v>20.02</v>
          </cell>
        </row>
        <row r="32">
          <cell r="B32" t="str">
            <v>45110</v>
          </cell>
          <cell r="C32" t="str">
            <v>EXTRACAO DO MATERIAL DE 3A CATEGORIA PARA TERRAPLENA</v>
          </cell>
          <cell r="D32" t="str">
            <v>M3</v>
          </cell>
          <cell r="E32">
            <v>10.02</v>
          </cell>
        </row>
        <row r="33">
          <cell r="B33" t="str">
            <v>45111</v>
          </cell>
          <cell r="C33" t="str">
            <v>EXTRACAO MATERIAL 3A. CAT. P/TERRAPLENAGEM COMFOGO CON</v>
          </cell>
          <cell r="D33" t="str">
            <v>M3</v>
          </cell>
          <cell r="E33">
            <v>11.12</v>
          </cell>
        </row>
        <row r="34">
          <cell r="B34" t="str">
            <v>45115</v>
          </cell>
          <cell r="C34" t="str">
            <v>CARGA DO MATERIAL DE 3A CATEGORIA</v>
          </cell>
          <cell r="D34" t="str">
            <v>M3</v>
          </cell>
          <cell r="E34">
            <v>2.5</v>
          </cell>
        </row>
        <row r="35">
          <cell r="B35" t="str">
            <v>45116</v>
          </cell>
          <cell r="C35" t="str">
            <v>EXTRACAO E CARGA DE MATERIAL DE 3A.CAT. P/REVEST. PRIMA</v>
          </cell>
          <cell r="D35" t="str">
            <v>M3</v>
          </cell>
          <cell r="E35">
            <v>8.5</v>
          </cell>
        </row>
        <row r="36">
          <cell r="B36" t="str">
            <v>45118</v>
          </cell>
          <cell r="C36" t="str">
            <v>ESPALHAMENTO DE DE SOLOS</v>
          </cell>
          <cell r="D36" t="str">
            <v>M3</v>
          </cell>
          <cell r="E36">
            <v>0.68</v>
          </cell>
        </row>
        <row r="37">
          <cell r="B37" t="str">
            <v>45120</v>
          </cell>
          <cell r="C37" t="str">
            <v>ESPALHAMENTO DO MATERIAL DE 3A CATEGORIA</v>
          </cell>
          <cell r="D37" t="str">
            <v>M3</v>
          </cell>
          <cell r="E37">
            <v>1.03</v>
          </cell>
        </row>
        <row r="38">
          <cell r="B38" t="str">
            <v>45121</v>
          </cell>
          <cell r="C38" t="str">
            <v>ESPALH. E RECOBR. DO TERRENO COMARGILA E SOLO VEGETAL</v>
          </cell>
          <cell r="D38" t="str">
            <v>M3</v>
          </cell>
          <cell r="E38">
            <v>4.3899999999999997</v>
          </cell>
        </row>
        <row r="39">
          <cell r="B39" t="str">
            <v>45123</v>
          </cell>
          <cell r="C39" t="str">
            <v>ESTOCAGEM E RECOMPOSICAO DE CAMADA VEGETAL</v>
          </cell>
          <cell r="D39" t="str">
            <v>M3</v>
          </cell>
          <cell r="E39">
            <v>4.9999999999999991</v>
          </cell>
        </row>
        <row r="40">
          <cell r="B40" t="str">
            <v>45125</v>
          </cell>
          <cell r="C40" t="str">
            <v>ESCAVACAO CARGA E ESPALHAMENTO DE MATERIAL DE 3A. CAT</v>
          </cell>
          <cell r="D40" t="str">
            <v>M3</v>
          </cell>
          <cell r="E40">
            <v>13.549999999999999</v>
          </cell>
        </row>
        <row r="41">
          <cell r="B41" t="str">
            <v>45126</v>
          </cell>
          <cell r="C41" t="str">
            <v>ESCAV. CARGA E ESPALH. MAT. 3A. CAT. COMFOGO CONTROLADO</v>
          </cell>
          <cell r="D41" t="str">
            <v>M3</v>
          </cell>
          <cell r="E41">
            <v>14.649999999999999</v>
          </cell>
        </row>
        <row r="42">
          <cell r="B42" t="str">
            <v>45210</v>
          </cell>
          <cell r="C42" t="str">
            <v>CONCRETO MAGRO</v>
          </cell>
          <cell r="D42" t="str">
            <v>M3</v>
          </cell>
          <cell r="E42">
            <v>114.03</v>
          </cell>
        </row>
        <row r="43">
          <cell r="B43" t="str">
            <v>45215</v>
          </cell>
          <cell r="C43" t="str">
            <v>CONCRETO MAGRO COM BRITA COMERCIAL</v>
          </cell>
          <cell r="D43" t="str">
            <v>M3</v>
          </cell>
          <cell r="E43">
            <v>116.44</v>
          </cell>
        </row>
        <row r="44">
          <cell r="B44" t="str">
            <v>45220</v>
          </cell>
          <cell r="C44" t="str">
            <v>CONCRETO FCK 9 MPA</v>
          </cell>
          <cell r="D44" t="str">
            <v>M3</v>
          </cell>
          <cell r="E44">
            <v>138.90999999999997</v>
          </cell>
        </row>
        <row r="45">
          <cell r="B45" t="str">
            <v>45225</v>
          </cell>
          <cell r="C45" t="str">
            <v>CONCRETO FCK 9 MPA COM BRITA COMERCIAL</v>
          </cell>
          <cell r="D45" t="str">
            <v>M3</v>
          </cell>
          <cell r="E45">
            <v>141.04999999999998</v>
          </cell>
        </row>
        <row r="46">
          <cell r="B46" t="str">
            <v>45230</v>
          </cell>
          <cell r="C46" t="str">
            <v>CONCRETO FCK 11 MPA</v>
          </cell>
          <cell r="D46" t="str">
            <v>M3</v>
          </cell>
          <cell r="E46">
            <v>146.01</v>
          </cell>
        </row>
        <row r="47">
          <cell r="B47" t="str">
            <v>45235</v>
          </cell>
          <cell r="C47" t="str">
            <v>CONCRETO FCK 11 MPA COM BRITA COMERCIAL</v>
          </cell>
          <cell r="D47" t="str">
            <v>M3</v>
          </cell>
          <cell r="E47">
            <v>148.13</v>
          </cell>
        </row>
        <row r="48">
          <cell r="B48" t="str">
            <v>45240</v>
          </cell>
          <cell r="C48" t="str">
            <v>CONCRETO FCK 15 MPA</v>
          </cell>
          <cell r="D48" t="str">
            <v>M3</v>
          </cell>
          <cell r="E48">
            <v>155.56</v>
          </cell>
        </row>
        <row r="49">
          <cell r="B49" t="str">
            <v>45245</v>
          </cell>
          <cell r="C49" t="str">
            <v>CONCRETO FCK 15 MPA COM BRITA COMERCIAL</v>
          </cell>
          <cell r="D49" t="str">
            <v>M3</v>
          </cell>
          <cell r="E49">
            <v>157.4</v>
          </cell>
        </row>
        <row r="50">
          <cell r="B50" t="str">
            <v>45250</v>
          </cell>
          <cell r="C50" t="str">
            <v>CONCRETO POROSO</v>
          </cell>
          <cell r="D50" t="str">
            <v>M3</v>
          </cell>
          <cell r="E50">
            <v>155.28999999999996</v>
          </cell>
        </row>
        <row r="51">
          <cell r="B51" t="str">
            <v>45255</v>
          </cell>
          <cell r="C51" t="str">
            <v>CONCRETO POROSO COM BRITA COMERCIAL</v>
          </cell>
          <cell r="D51" t="str">
            <v>M3</v>
          </cell>
          <cell r="E51">
            <v>157.82</v>
          </cell>
        </row>
        <row r="52">
          <cell r="B52" t="str">
            <v>45260</v>
          </cell>
          <cell r="C52" t="str">
            <v>CONCRETO CICLOPICO FCK 11 MPA</v>
          </cell>
          <cell r="D52" t="str">
            <v>m3</v>
          </cell>
          <cell r="E52">
            <v>120.52</v>
          </cell>
        </row>
        <row r="53">
          <cell r="B53" t="str">
            <v>45265</v>
          </cell>
          <cell r="C53" t="str">
            <v>CONCRETO CICLOPICO FCK 11 MPA COM BRITA COMERCIAL</v>
          </cell>
          <cell r="D53" t="str">
            <v>M3</v>
          </cell>
          <cell r="E53">
            <v>121.97999999999999</v>
          </cell>
        </row>
        <row r="54">
          <cell r="B54" t="str">
            <v>45270</v>
          </cell>
          <cell r="C54" t="str">
            <v>CONCRETO CICLOPICO FCK 15 MPA</v>
          </cell>
          <cell r="D54" t="str">
            <v>M3</v>
          </cell>
          <cell r="E54">
            <v>127.2</v>
          </cell>
        </row>
        <row r="55">
          <cell r="B55" t="str">
            <v>45275</v>
          </cell>
          <cell r="C55" t="str">
            <v>CONCRETO CICLOPICO FCK 15 MPA COM BRITA COMERCIAL</v>
          </cell>
          <cell r="D55" t="str">
            <v>M3</v>
          </cell>
          <cell r="E55">
            <v>128.66</v>
          </cell>
        </row>
        <row r="56">
          <cell r="B56" t="str">
            <v>45280</v>
          </cell>
          <cell r="C56" t="str">
            <v>ARGAMASSA DE CIMENTO E AREIA 1:4</v>
          </cell>
          <cell r="D56" t="str">
            <v>M3</v>
          </cell>
          <cell r="E56">
            <v>308.05999999999995</v>
          </cell>
        </row>
        <row r="57">
          <cell r="B57" t="str">
            <v>45285</v>
          </cell>
          <cell r="C57" t="str">
            <v>ARGAMASSA DE CIMENTO E AREIA 1:3</v>
          </cell>
          <cell r="D57" t="str">
            <v>M3</v>
          </cell>
          <cell r="E57">
            <v>325.35999999999996</v>
          </cell>
        </row>
        <row r="58">
          <cell r="B58" t="str">
            <v>45290</v>
          </cell>
          <cell r="C58" t="str">
            <v>FORMAS COMUNS DE MADEIRA COM REAPROVEITAMENTO DE D</v>
          </cell>
          <cell r="D58" t="str">
            <v>M2</v>
          </cell>
          <cell r="E58">
            <v>28.490000000000002</v>
          </cell>
        </row>
        <row r="59">
          <cell r="B59" t="str">
            <v>45291</v>
          </cell>
          <cell r="C59" t="str">
            <v>FORMA DE PLACA COMPENSADA</v>
          </cell>
          <cell r="D59" t="str">
            <v>M2</v>
          </cell>
          <cell r="E59">
            <v>28.34</v>
          </cell>
        </row>
        <row r="60">
          <cell r="B60" t="str">
            <v>45295</v>
          </cell>
          <cell r="C60" t="str">
            <v>ESCORAMENTO PARA BUEIROS CELULARES</v>
          </cell>
          <cell r="D60" t="str">
            <v>M3</v>
          </cell>
          <cell r="E60">
            <v>11.02</v>
          </cell>
        </row>
        <row r="61">
          <cell r="B61" t="str">
            <v>45296</v>
          </cell>
          <cell r="C61" t="str">
            <v>ESCORAMENTO COMUM DE VALA - TIPO CONTINUO</v>
          </cell>
          <cell r="D61" t="str">
            <v>M2</v>
          </cell>
          <cell r="E61">
            <v>22.330000000000002</v>
          </cell>
        </row>
        <row r="62">
          <cell r="B62" t="str">
            <v>45297</v>
          </cell>
          <cell r="C62" t="str">
            <v>ESCORAMENTO COMUM DE VALAS - TIPO CONTINUO</v>
          </cell>
          <cell r="D62" t="str">
            <v>M2</v>
          </cell>
          <cell r="E62">
            <v>22.330000000000002</v>
          </cell>
        </row>
        <row r="63">
          <cell r="B63" t="str">
            <v>45300</v>
          </cell>
          <cell r="C63" t="str">
            <v>ARMADURA ACO CA-25   FORNECIMENTO DOBRAGEM E COLOCA</v>
          </cell>
          <cell r="D63" t="str">
            <v>KG</v>
          </cell>
          <cell r="E63">
            <v>2.81</v>
          </cell>
        </row>
        <row r="64">
          <cell r="B64" t="str">
            <v>45305</v>
          </cell>
          <cell r="C64" t="str">
            <v>ARMADURA ACO CA-50   FORNECIMENTO DOBRAGEM E COLOCA</v>
          </cell>
          <cell r="D64" t="str">
            <v>KG</v>
          </cell>
          <cell r="E64">
            <v>2.81</v>
          </cell>
        </row>
        <row r="65">
          <cell r="B65" t="str">
            <v>45310</v>
          </cell>
          <cell r="C65" t="str">
            <v>ARMADURA ACO CA-60   FORNECIMENTO DOBRAGEM E COLOCA</v>
          </cell>
          <cell r="D65" t="str">
            <v>KG</v>
          </cell>
          <cell r="E65">
            <v>3.08</v>
          </cell>
        </row>
        <row r="66">
          <cell r="B66" t="str">
            <v>45315</v>
          </cell>
          <cell r="C66" t="str">
            <v>LASTRO DE BRITA</v>
          </cell>
          <cell r="D66" t="str">
            <v>M3</v>
          </cell>
          <cell r="E66">
            <v>28.959999999999997</v>
          </cell>
        </row>
        <row r="67">
          <cell r="B67" t="str">
            <v>45320</v>
          </cell>
          <cell r="C67" t="str">
            <v>LASTRO DE BRITA COM BRITA COMERCIAL</v>
          </cell>
          <cell r="D67" t="str">
            <v>M3</v>
          </cell>
          <cell r="E67">
            <v>32.22</v>
          </cell>
        </row>
        <row r="68">
          <cell r="B68" t="str">
            <v>45335</v>
          </cell>
          <cell r="C68" t="str">
            <v>ENROCAMENTO DE PEDRA JOGADA COM PEDRA DO PRIMARIO</v>
          </cell>
          <cell r="D68" t="str">
            <v>M3</v>
          </cell>
          <cell r="E68">
            <v>17.330000000000002</v>
          </cell>
        </row>
        <row r="69">
          <cell r="B69" t="str">
            <v>45340</v>
          </cell>
          <cell r="C69" t="str">
            <v>ENROCAMENTO DE PEDRA ARRUMADA</v>
          </cell>
          <cell r="D69" t="str">
            <v>M3</v>
          </cell>
          <cell r="E69">
            <v>42.72</v>
          </cell>
        </row>
        <row r="70">
          <cell r="B70" t="str">
            <v>45342</v>
          </cell>
          <cell r="C70" t="str">
            <v>ENROCAMENTO COM PEDRA ARGAMASSADA</v>
          </cell>
          <cell r="D70" t="str">
            <v>M3</v>
          </cell>
          <cell r="E70">
            <v>132.70000000000002</v>
          </cell>
        </row>
        <row r="71">
          <cell r="B71" t="str">
            <v>45345</v>
          </cell>
          <cell r="C71" t="str">
            <v>ALVENARIA DE PEDRA DE MAO ARGAMASSADA</v>
          </cell>
          <cell r="D71" t="str">
            <v>M3</v>
          </cell>
          <cell r="E71">
            <v>132.70000000000002</v>
          </cell>
        </row>
        <row r="72">
          <cell r="B72" t="str">
            <v>45346</v>
          </cell>
          <cell r="C72" t="str">
            <v>ENROCAMENTO DE PEDRA DE MAO JOGADA</v>
          </cell>
          <cell r="D72" t="str">
            <v>M3</v>
          </cell>
          <cell r="E72">
            <v>38.04</v>
          </cell>
        </row>
        <row r="73">
          <cell r="B73" t="str">
            <v>45348</v>
          </cell>
          <cell r="C73" t="str">
            <v>ENROCAMENTO DE PEDRA JOGADA COM PEDRA DETONADA</v>
          </cell>
          <cell r="D73" t="str">
            <v>M3</v>
          </cell>
          <cell r="E73">
            <v>9.9400000000000013</v>
          </cell>
        </row>
        <row r="74">
          <cell r="B74" t="str">
            <v>45350</v>
          </cell>
          <cell r="C74" t="str">
            <v>ALVENARIA DE TIJOLOS MACICOS PARA PAREDE DE 20 CM</v>
          </cell>
          <cell r="D74" t="str">
            <v>M2</v>
          </cell>
          <cell r="E74">
            <v>54.589999999999996</v>
          </cell>
        </row>
        <row r="75">
          <cell r="B75" t="str">
            <v>45360</v>
          </cell>
          <cell r="C75" t="str">
            <v>CHAPISCO</v>
          </cell>
          <cell r="D75" t="str">
            <v>M2</v>
          </cell>
          <cell r="E75">
            <v>3.14</v>
          </cell>
        </row>
        <row r="76">
          <cell r="B76" t="str">
            <v>46000</v>
          </cell>
          <cell r="C76" t="str">
            <v>TORRE DE MADEIRA PARA CRAVACAO DE TUBULAO (OAE)</v>
          </cell>
          <cell r="D76" t="str">
            <v>M</v>
          </cell>
          <cell r="E76">
            <v>369.75</v>
          </cell>
        </row>
        <row r="77">
          <cell r="B77" t="str">
            <v>46010</v>
          </cell>
          <cell r="C77" t="str">
            <v>ARGAMASSA DE CIMENTO E AREIA 1:4 PREPARO E MATERIAIS (O</v>
          </cell>
          <cell r="D77" t="str">
            <v>M3</v>
          </cell>
          <cell r="E77">
            <v>308.05999999999995</v>
          </cell>
        </row>
        <row r="78">
          <cell r="B78" t="str">
            <v>46020</v>
          </cell>
          <cell r="C78" t="str">
            <v>FORMAS DE MADEIRA (OAE)</v>
          </cell>
          <cell r="D78" t="str">
            <v>M2</v>
          </cell>
          <cell r="E78">
            <v>26.91</v>
          </cell>
        </row>
        <row r="79">
          <cell r="B79" t="str">
            <v>46030</v>
          </cell>
          <cell r="C79" t="str">
            <v>ARMADURA ACO CA-50 FORNEC. DOBR. E COLOCACAO (OAE)</v>
          </cell>
          <cell r="D79" t="str">
            <v>KG</v>
          </cell>
          <cell r="E79">
            <v>2.81</v>
          </cell>
        </row>
        <row r="80">
          <cell r="B80" t="str">
            <v>46040</v>
          </cell>
          <cell r="C80" t="str">
            <v>CONCRETO FCK 15 MPA  -  PREPARO LANCAMENTO E CURA  (OA</v>
          </cell>
          <cell r="D80" t="str">
            <v>M3</v>
          </cell>
          <cell r="E80">
            <v>157.4</v>
          </cell>
        </row>
        <row r="81">
          <cell r="B81" t="str">
            <v>46050</v>
          </cell>
          <cell r="C81" t="str">
            <v>CONCRETO FCK 18 MPA  -  PREPARO LANCAMENTO E CURA  (OA</v>
          </cell>
          <cell r="D81" t="str">
            <v>M3</v>
          </cell>
          <cell r="E81">
            <v>163.52000000000001</v>
          </cell>
        </row>
        <row r="82">
          <cell r="B82" t="str">
            <v>46070</v>
          </cell>
          <cell r="C82" t="str">
            <v>DEMOLICAO DE ESTRUTURA EM CONCRETO SIMPLES (OAE)</v>
          </cell>
          <cell r="D82" t="str">
            <v>M3</v>
          </cell>
          <cell r="E82">
            <v>30.71</v>
          </cell>
        </row>
        <row r="83">
          <cell r="B83" t="str">
            <v>46080</v>
          </cell>
          <cell r="C83" t="str">
            <v>DEMOLICAO DE ESTRUTURA EM CONCRETO ARMADO (OAE)</v>
          </cell>
          <cell r="D83" t="str">
            <v>M3</v>
          </cell>
          <cell r="E83">
            <v>55.55</v>
          </cell>
        </row>
        <row r="84">
          <cell r="B84" t="str">
            <v>46090</v>
          </cell>
          <cell r="C84" t="str">
            <v>ATERRO PARA VEDACAO DE ENSECADEIRAS (OAE)</v>
          </cell>
          <cell r="D84" t="str">
            <v>M3</v>
          </cell>
          <cell r="E84">
            <v>11.319999999999999</v>
          </cell>
        </row>
        <row r="85">
          <cell r="B85" t="str">
            <v>46100</v>
          </cell>
          <cell r="C85" t="str">
            <v>ENSECADEIRAS DUPLAS (OAE)</v>
          </cell>
          <cell r="D85" t="str">
            <v>M2</v>
          </cell>
          <cell r="E85">
            <v>173.13</v>
          </cell>
        </row>
        <row r="86">
          <cell r="B86" t="str">
            <v>46415</v>
          </cell>
          <cell r="C86" t="str">
            <v>MEIO-FIO DE CONCRETO - TIPO MF01-DNER</v>
          </cell>
          <cell r="D86" t="str">
            <v>M</v>
          </cell>
          <cell r="E86">
            <v>47.470000000000006</v>
          </cell>
        </row>
        <row r="87">
          <cell r="B87" t="str">
            <v>47000</v>
          </cell>
          <cell r="C87" t="str">
            <v>ESCAVACAO MANUAL DE MATERIAL DE 1A. CATEGORIA</v>
          </cell>
          <cell r="D87" t="str">
            <v>M3</v>
          </cell>
          <cell r="E87">
            <v>15.4</v>
          </cell>
        </row>
        <row r="88">
          <cell r="B88" t="str">
            <v>47004</v>
          </cell>
          <cell r="C88" t="str">
            <v>CONCRETO FCK 22 MPA  -  PREPARO LANCAMENTO E CURA</v>
          </cell>
          <cell r="D88" t="str">
            <v>M3</v>
          </cell>
          <cell r="E88">
            <v>175.76</v>
          </cell>
        </row>
        <row r="89">
          <cell r="B89" t="str">
            <v>47005</v>
          </cell>
          <cell r="C89" t="str">
            <v>FORMAS COM CHAPAS PLASTIFICADAS PARA CONCRETO APARE</v>
          </cell>
          <cell r="D89" t="str">
            <v>M2</v>
          </cell>
          <cell r="E89">
            <v>33.839999999999996</v>
          </cell>
        </row>
        <row r="90">
          <cell r="B90" t="str">
            <v>48000</v>
          </cell>
          <cell r="C90" t="str">
            <v>ESCAV. CARGA E TRANSP. DE MAT DE CORTE COM TRATOR E CARR</v>
          </cell>
          <cell r="D90" t="str">
            <v>M3</v>
          </cell>
          <cell r="E90">
            <v>2.63</v>
          </cell>
        </row>
        <row r="91">
          <cell r="B91" t="str">
            <v>48005</v>
          </cell>
          <cell r="C91" t="str">
            <v>ESCAV. E CARGA DE MAT. DE CORTE COM TRATOR E CARREGAD</v>
          </cell>
          <cell r="D91" t="str">
            <v>M3</v>
          </cell>
          <cell r="E91">
            <v>2.6599999999999997</v>
          </cell>
        </row>
        <row r="92">
          <cell r="B92" t="str">
            <v>48008</v>
          </cell>
          <cell r="C92" t="str">
            <v>ESCAV. DE CANAIS COM CARGA, TRANSP. E ESPALH. DE MATERI</v>
          </cell>
          <cell r="D92" t="str">
            <v>M3</v>
          </cell>
          <cell r="E92">
            <v>4.1100000000000003</v>
          </cell>
        </row>
        <row r="93">
          <cell r="B93" t="str">
            <v>48009</v>
          </cell>
          <cell r="C93" t="str">
            <v>ESCAVACAO DE CANAIS COM ESPALHAMENTO DO MATERIAL</v>
          </cell>
          <cell r="D93" t="str">
            <v>M3</v>
          </cell>
          <cell r="E93">
            <v>4.1100000000000003</v>
          </cell>
        </row>
        <row r="94">
          <cell r="B94" t="str">
            <v>48010</v>
          </cell>
          <cell r="C94" t="str">
            <v>ESC. CARGA E TRANSP. DE MAT. DE CORTE COM RETROESCAVA</v>
          </cell>
          <cell r="D94" t="str">
            <v>M3</v>
          </cell>
          <cell r="E94">
            <v>2.96</v>
          </cell>
        </row>
        <row r="95">
          <cell r="B95" t="str">
            <v>48015</v>
          </cell>
          <cell r="C95" t="str">
            <v>ESCAV. E CARGA DE MAT. DE CORTE COM RETROESCAVADEIRA</v>
          </cell>
          <cell r="D95" t="str">
            <v>M3</v>
          </cell>
          <cell r="E95">
            <v>3.9499999999999997</v>
          </cell>
        </row>
        <row r="96">
          <cell r="B96" t="str">
            <v>48020</v>
          </cell>
          <cell r="C96" t="str">
            <v>RECOLHIMENTO DE PEDRA DE MAO</v>
          </cell>
          <cell r="D96" t="str">
            <v>M3</v>
          </cell>
          <cell r="E96">
            <v>28.970000000000002</v>
          </cell>
        </row>
        <row r="97">
          <cell r="B97" t="str">
            <v>48030</v>
          </cell>
          <cell r="C97" t="str">
            <v>ESCAV. E CARGA MAT. P/REVESTIMENTO PRIMARIO</v>
          </cell>
          <cell r="D97" t="str">
            <v>M3</v>
          </cell>
          <cell r="E97">
            <v>3.17</v>
          </cell>
        </row>
        <row r="98">
          <cell r="B98" t="str">
            <v>48040</v>
          </cell>
          <cell r="C98" t="str">
            <v>ESCAVACAO MANUAL DE SOLOS</v>
          </cell>
          <cell r="D98" t="str">
            <v>M3</v>
          </cell>
          <cell r="E98">
            <v>4.54</v>
          </cell>
        </row>
        <row r="99">
          <cell r="B99" t="str">
            <v>48050</v>
          </cell>
          <cell r="C99" t="str">
            <v>ESCAVACAO DE VALAS COMRETROESCAVADEIRA</v>
          </cell>
          <cell r="D99" t="str">
            <v>M3</v>
          </cell>
          <cell r="E99">
            <v>3.92</v>
          </cell>
        </row>
        <row r="100">
          <cell r="B100" t="str">
            <v>48060</v>
          </cell>
          <cell r="C100" t="str">
            <v>COMPACTACAO DE ATERRO</v>
          </cell>
          <cell r="D100" t="str">
            <v>M3</v>
          </cell>
          <cell r="E100">
            <v>1.73</v>
          </cell>
        </row>
        <row r="101">
          <cell r="B101" t="str">
            <v>48070</v>
          </cell>
          <cell r="C101" t="str">
            <v>APILOAMENTO MANUAL DE SOLOS</v>
          </cell>
          <cell r="D101" t="str">
            <v>M3</v>
          </cell>
          <cell r="E101">
            <v>10.25</v>
          </cell>
        </row>
        <row r="102">
          <cell r="B102" t="str">
            <v>48080</v>
          </cell>
          <cell r="C102" t="str">
            <v>REGULARIZACAO DE PISTA</v>
          </cell>
          <cell r="D102" t="str">
            <v>M2</v>
          </cell>
          <cell r="E102">
            <v>0.75</v>
          </cell>
        </row>
        <row r="103">
          <cell r="B103" t="str">
            <v>48090</v>
          </cell>
          <cell r="C103" t="str">
            <v>ALVENARIA DE TIJOLOS MACICO DE 11 CM</v>
          </cell>
          <cell r="D103" t="str">
            <v>M2</v>
          </cell>
          <cell r="E103">
            <v>32.67</v>
          </cell>
        </row>
        <row r="104">
          <cell r="B104" t="str">
            <v>48092</v>
          </cell>
          <cell r="C104" t="str">
            <v>ALVENARIA DE TIJOLOS FURADOS, ESPESSURA DE 10CM, CHAPI</v>
          </cell>
          <cell r="D104" t="str">
            <v>M2</v>
          </cell>
          <cell r="E104">
            <v>24.68</v>
          </cell>
        </row>
        <row r="105">
          <cell r="B105" t="str">
            <v>48100</v>
          </cell>
          <cell r="C105" t="str">
            <v>ALVENARIA DE PEDRA DE MAO ARGAMASSADA DE 15 CM</v>
          </cell>
          <cell r="D105" t="str">
            <v>M2</v>
          </cell>
          <cell r="E105">
            <v>40.04</v>
          </cell>
        </row>
        <row r="106">
          <cell r="B106" t="str">
            <v>48130</v>
          </cell>
          <cell r="C106" t="str">
            <v>PLANTIO DE GRAMA POR MUDAS</v>
          </cell>
          <cell r="D106" t="str">
            <v>M2</v>
          </cell>
          <cell r="E106">
            <v>1.84</v>
          </cell>
        </row>
        <row r="107">
          <cell r="B107" t="str">
            <v>48150</v>
          </cell>
          <cell r="C107" t="str">
            <v>REATERRO E APILOAMENTO EM CAMADAS DE 20 CM</v>
          </cell>
          <cell r="D107" t="str">
            <v>M3</v>
          </cell>
          <cell r="E107">
            <v>6.29</v>
          </cell>
        </row>
        <row r="108">
          <cell r="B108" t="str">
            <v>49000</v>
          </cell>
          <cell r="C108" t="str">
            <v>PMF (NA USINA) PARA CONSERVACAO RODOVIARIA</v>
          </cell>
          <cell r="D108" t="str">
            <v>T</v>
          </cell>
          <cell r="E108">
            <v>13.89</v>
          </cell>
        </row>
        <row r="109">
          <cell r="B109" t="str">
            <v>49010</v>
          </cell>
          <cell r="C109" t="str">
            <v>CAUQ (NA USINA) - PARA CONSERVACAO RODOVIARIA</v>
          </cell>
          <cell r="D109" t="str">
            <v>T</v>
          </cell>
          <cell r="E109">
            <v>38.5</v>
          </cell>
        </row>
        <row r="110">
          <cell r="B110" t="str">
            <v>49011</v>
          </cell>
          <cell r="C110" t="str">
            <v>COMBATE A EXSUDACAO COM AREIA(DNER)</v>
          </cell>
          <cell r="D110" t="str">
            <v>M2</v>
          </cell>
          <cell r="E110">
            <v>0.27</v>
          </cell>
        </row>
        <row r="111">
          <cell r="B111" t="str">
            <v>49020</v>
          </cell>
          <cell r="C111" t="str">
            <v>LIMPEZA DE BUEIRO</v>
          </cell>
          <cell r="D111" t="str">
            <v>M3</v>
          </cell>
          <cell r="E111">
            <v>11.73</v>
          </cell>
        </row>
        <row r="112">
          <cell r="B112" t="str">
            <v>49022</v>
          </cell>
          <cell r="C112" t="str">
            <v>DESOBSTRUCAO DE CAIXAS COLETORAS</v>
          </cell>
          <cell r="D112" t="str">
            <v>UNID</v>
          </cell>
          <cell r="E112">
            <v>19.77</v>
          </cell>
        </row>
        <row r="113">
          <cell r="B113" t="str">
            <v>49024</v>
          </cell>
          <cell r="C113" t="str">
            <v>DESOBSTRUCAO DE GALERIAS D=60CM</v>
          </cell>
          <cell r="D113" t="str">
            <v>M</v>
          </cell>
          <cell r="E113">
            <v>9.7999999999999989</v>
          </cell>
        </row>
        <row r="114">
          <cell r="B114" t="str">
            <v>49030</v>
          </cell>
          <cell r="C114" t="str">
            <v>LIMPEZA DE CAIXA COLETORA</v>
          </cell>
          <cell r="D114" t="str">
            <v>UNID</v>
          </cell>
          <cell r="E114">
            <v>15.450000000000001</v>
          </cell>
        </row>
        <row r="115">
          <cell r="B115" t="str">
            <v>49040</v>
          </cell>
          <cell r="C115" t="str">
            <v>LIMPEZA DE SARJETA E MEIO-FIO</v>
          </cell>
          <cell r="D115" t="str">
            <v>M</v>
          </cell>
          <cell r="E115">
            <v>0.19</v>
          </cell>
        </row>
        <row r="116">
          <cell r="B116" t="str">
            <v>49050</v>
          </cell>
          <cell r="C116" t="str">
            <v>LIMPEZA E PINTURA DE PONTES</v>
          </cell>
          <cell r="D116" t="str">
            <v>M</v>
          </cell>
          <cell r="E116">
            <v>4.54</v>
          </cell>
        </row>
        <row r="117">
          <cell r="B117" t="str">
            <v>49055</v>
          </cell>
          <cell r="C117" t="str">
            <v>LIMPEZA DE PLACAS DE SINALIZACAO</v>
          </cell>
          <cell r="D117" t="str">
            <v>M2</v>
          </cell>
          <cell r="E117">
            <v>2.25</v>
          </cell>
        </row>
        <row r="118">
          <cell r="B118" t="str">
            <v>49056</v>
          </cell>
          <cell r="C118" t="str">
            <v>CAIACAO</v>
          </cell>
          <cell r="D118" t="str">
            <v>M2</v>
          </cell>
          <cell r="E118">
            <v>0.6</v>
          </cell>
        </row>
        <row r="119">
          <cell r="B119" t="str">
            <v>49057</v>
          </cell>
          <cell r="C119" t="str">
            <v>ANDAIMES SUSPENSOS PARA OBRAS DE RESTAURACAO DE PON</v>
          </cell>
          <cell r="D119" t="str">
            <v>M2</v>
          </cell>
          <cell r="E119">
            <v>24.489999999999995</v>
          </cell>
        </row>
        <row r="120">
          <cell r="B120" t="str">
            <v>49060</v>
          </cell>
          <cell r="C120" t="str">
            <v>LIMPEZA MANUAL DE VALETA</v>
          </cell>
          <cell r="D120" t="str">
            <v>M</v>
          </cell>
          <cell r="E120">
            <v>0.39</v>
          </cell>
        </row>
        <row r="121">
          <cell r="B121" t="str">
            <v>49065</v>
          </cell>
          <cell r="C121" t="str">
            <v>CAPINA MANUAL</v>
          </cell>
          <cell r="D121" t="str">
            <v>M2</v>
          </cell>
          <cell r="E121">
            <v>0.31</v>
          </cell>
        </row>
        <row r="122">
          <cell r="B122" t="str">
            <v>49070</v>
          </cell>
          <cell r="C122" t="str">
            <v>PINTURA DE SARJETA E MEIO-FIO</v>
          </cell>
          <cell r="D122" t="str">
            <v>M</v>
          </cell>
          <cell r="E122">
            <v>0.23</v>
          </cell>
        </row>
        <row r="123">
          <cell r="B123" t="str">
            <v>49080</v>
          </cell>
          <cell r="C123" t="str">
            <v>RECONFORMACAO DE ACOSTAMENTO NAO PAVIMENTADO</v>
          </cell>
          <cell r="D123" t="str">
            <v>M2</v>
          </cell>
          <cell r="E123">
            <v>0.01</v>
          </cell>
        </row>
        <row r="124">
          <cell r="B124" t="str">
            <v>49090</v>
          </cell>
          <cell r="C124" t="str">
            <v>RECONFORMACAO DE PISTA NAO PAVIMENTADA</v>
          </cell>
          <cell r="D124" t="str">
            <v>M2</v>
          </cell>
          <cell r="E124">
            <v>0.05</v>
          </cell>
        </row>
        <row r="125">
          <cell r="B125" t="str">
            <v>49091</v>
          </cell>
          <cell r="C125" t="str">
            <v>RECONFORMACAO DE PISTA NAO PAVIMENTADA</v>
          </cell>
          <cell r="D125" t="str">
            <v>HA</v>
          </cell>
          <cell r="E125">
            <v>470.09</v>
          </cell>
        </row>
        <row r="126">
          <cell r="B126" t="str">
            <v>49092</v>
          </cell>
          <cell r="C126" t="str">
            <v>RECONSTITUICAO DO SUB-LEITO</v>
          </cell>
          <cell r="D126" t="str">
            <v>M3</v>
          </cell>
          <cell r="E126">
            <v>1.49</v>
          </cell>
        </row>
        <row r="127">
          <cell r="B127" t="str">
            <v>49100</v>
          </cell>
          <cell r="C127" t="str">
            <v>RECOMPOSICAO DE BUEIRO DE CONCRETO</v>
          </cell>
          <cell r="D127" t="str">
            <v>M</v>
          </cell>
          <cell r="E127">
            <v>221.04</v>
          </cell>
        </row>
        <row r="128">
          <cell r="B128" t="str">
            <v>49105</v>
          </cell>
          <cell r="C128" t="str">
            <v>RECOMPOSICAO DE BUEIRO METALICO</v>
          </cell>
          <cell r="D128" t="str">
            <v>M</v>
          </cell>
          <cell r="E128">
            <v>934.67</v>
          </cell>
        </row>
        <row r="129">
          <cell r="B129" t="str">
            <v>49110</v>
          </cell>
          <cell r="C129" t="str">
            <v>RECOMPOSICAO DE BUEIRO DE CONCRETO COMLASTRO DE BRITA</v>
          </cell>
          <cell r="D129" t="str">
            <v>M</v>
          </cell>
          <cell r="E129">
            <v>68.05</v>
          </cell>
        </row>
        <row r="130">
          <cell r="B130" t="str">
            <v>49120</v>
          </cell>
          <cell r="C130" t="str">
            <v>RECOMPOSICAO DE GUARDA-CORPO</v>
          </cell>
          <cell r="D130" t="str">
            <v>M</v>
          </cell>
          <cell r="E130">
            <v>62.45000000000001</v>
          </cell>
        </row>
        <row r="131">
          <cell r="B131" t="str">
            <v>49123</v>
          </cell>
          <cell r="C131" t="str">
            <v>RECOMPOSICAO DE DEFENSA METALICA</v>
          </cell>
          <cell r="D131" t="str">
            <v>M</v>
          </cell>
          <cell r="E131">
            <v>69.84</v>
          </cell>
        </row>
        <row r="132">
          <cell r="B132" t="str">
            <v>49130</v>
          </cell>
          <cell r="C132" t="str">
            <v>RECOMPOSICAO DE PLACAS DE CONCRETO</v>
          </cell>
          <cell r="D132" t="str">
            <v>M3</v>
          </cell>
          <cell r="E132">
            <v>223.6</v>
          </cell>
        </row>
        <row r="133">
          <cell r="B133" t="str">
            <v>49131</v>
          </cell>
          <cell r="C133" t="str">
            <v>RECOMPOSICAO DE SARJETAS REVESTIDAS E MEIO FIO</v>
          </cell>
          <cell r="D133" t="str">
            <v>M</v>
          </cell>
          <cell r="E133">
            <v>22.16</v>
          </cell>
        </row>
        <row r="134">
          <cell r="B134" t="str">
            <v>49132</v>
          </cell>
          <cell r="C134" t="str">
            <v>RECOMPOSICAO DE SARJETA NAO REVESTIDA</v>
          </cell>
          <cell r="D134" t="str">
            <v>M</v>
          </cell>
          <cell r="E134">
            <v>1.19</v>
          </cell>
        </row>
        <row r="135">
          <cell r="B135" t="str">
            <v>49133</v>
          </cell>
          <cell r="C135" t="str">
            <v>RECOMPOSICAO DE VALETA REVESTIDA</v>
          </cell>
          <cell r="D135" t="str">
            <v>M</v>
          </cell>
          <cell r="E135">
            <v>29.36</v>
          </cell>
        </row>
        <row r="136">
          <cell r="B136" t="str">
            <v>49134</v>
          </cell>
          <cell r="C136" t="str">
            <v>RECOMPOSICAO DE VALETA NAO REVESTIDA</v>
          </cell>
          <cell r="D136" t="str">
            <v>M</v>
          </cell>
          <cell r="E136">
            <v>2.72</v>
          </cell>
        </row>
        <row r="137">
          <cell r="B137" t="str">
            <v>49135</v>
          </cell>
          <cell r="C137" t="str">
            <v>RECOMPOSICAO DE SINALIZACAO VERTICAL</v>
          </cell>
          <cell r="D137" t="str">
            <v>M2</v>
          </cell>
          <cell r="E137">
            <v>28.43</v>
          </cell>
        </row>
        <row r="138">
          <cell r="B138" t="str">
            <v>49140</v>
          </cell>
          <cell r="C138" t="str">
            <v>RECOMPOSICAO DE REVESTIMENTO COM CAUQ</v>
          </cell>
          <cell r="D138" t="str">
            <v>M3</v>
          </cell>
          <cell r="E138">
            <v>210.3</v>
          </cell>
        </row>
        <row r="139">
          <cell r="B139" t="str">
            <v>49150</v>
          </cell>
          <cell r="C139" t="str">
            <v>RECOMPOSICAO DE REVESTIMENTO PRIMARIO</v>
          </cell>
          <cell r="D139" t="str">
            <v>M3</v>
          </cell>
          <cell r="E139">
            <v>4.4600000000000009</v>
          </cell>
        </row>
        <row r="140">
          <cell r="B140" t="str">
            <v>49154</v>
          </cell>
          <cell r="C140" t="str">
            <v>RECOMPOSICAO MANUAL DE ATERRO</v>
          </cell>
          <cell r="D140" t="str">
            <v>M3</v>
          </cell>
          <cell r="E140">
            <v>44.51</v>
          </cell>
        </row>
        <row r="141">
          <cell r="B141" t="str">
            <v>49155</v>
          </cell>
          <cell r="C141" t="str">
            <v>RECOMPOSICAO MECANICA DE ATERRO</v>
          </cell>
          <cell r="D141" t="str">
            <v>M3</v>
          </cell>
          <cell r="E141">
            <v>17.590000000000003</v>
          </cell>
        </row>
        <row r="142">
          <cell r="B142" t="str">
            <v>49160</v>
          </cell>
          <cell r="C142" t="str">
            <v>RECONSTRUCAO DE PAVIMENTO COMBASE DE BRITA GRADUADA</v>
          </cell>
          <cell r="D142" t="str">
            <v>M3</v>
          </cell>
          <cell r="E142">
            <v>74.039999999999992</v>
          </cell>
        </row>
        <row r="143">
          <cell r="B143" t="str">
            <v>49161</v>
          </cell>
          <cell r="C143" t="str">
            <v>SELAGEM DE TRINCA</v>
          </cell>
          <cell r="D143" t="str">
            <v>L</v>
          </cell>
          <cell r="E143">
            <v>2.7299999999999995</v>
          </cell>
        </row>
        <row r="144">
          <cell r="B144" t="str">
            <v>49170</v>
          </cell>
          <cell r="C144" t="str">
            <v>REMENDO PROFUNDO</v>
          </cell>
          <cell r="D144" t="str">
            <v>M3</v>
          </cell>
          <cell r="E144">
            <v>204.60999999999999</v>
          </cell>
        </row>
        <row r="145">
          <cell r="B145" t="str">
            <v>49171</v>
          </cell>
          <cell r="C145" t="str">
            <v>REMENDO PROFUNDO COM CAUQ</v>
          </cell>
          <cell r="D145" t="str">
            <v>M3</v>
          </cell>
          <cell r="E145">
            <v>218.68999999999997</v>
          </cell>
        </row>
        <row r="146">
          <cell r="B146" t="str">
            <v>49180</v>
          </cell>
          <cell r="C146" t="str">
            <v>REMOCAO MECANIZADA DE BARREIRAS</v>
          </cell>
          <cell r="D146" t="str">
            <v>M3</v>
          </cell>
          <cell r="E146">
            <v>7.81</v>
          </cell>
        </row>
        <row r="147">
          <cell r="B147" t="str">
            <v>49181</v>
          </cell>
          <cell r="C147" t="str">
            <v>REMOCAO MANUAL DE BARREIRA</v>
          </cell>
          <cell r="D147" t="str">
            <v>M3</v>
          </cell>
          <cell r="E147">
            <v>24.139999999999997</v>
          </cell>
        </row>
        <row r="148">
          <cell r="B148" t="str">
            <v>49185</v>
          </cell>
          <cell r="C148" t="str">
            <v>REPAROS EM PONTES DE MADEIRA</v>
          </cell>
          <cell r="D148" t="str">
            <v>M</v>
          </cell>
          <cell r="E148">
            <v>66.209999999999994</v>
          </cell>
        </row>
        <row r="149">
          <cell r="B149" t="str">
            <v>49190</v>
          </cell>
          <cell r="C149" t="str">
            <v>ROCADA MANUAL</v>
          </cell>
          <cell r="D149" t="str">
            <v>M2</v>
          </cell>
          <cell r="E149">
            <v>0.12</v>
          </cell>
        </row>
        <row r="150">
          <cell r="B150" t="str">
            <v>49200</v>
          </cell>
          <cell r="C150" t="str">
            <v>ROCADA MECANIZADA</v>
          </cell>
          <cell r="D150" t="str">
            <v>HA</v>
          </cell>
          <cell r="E150">
            <v>104.35</v>
          </cell>
        </row>
        <row r="151">
          <cell r="B151" t="str">
            <v>49210</v>
          </cell>
          <cell r="C151" t="str">
            <v>ROCADA MECANIZADA COSTAL</v>
          </cell>
          <cell r="D151" t="str">
            <v>M2</v>
          </cell>
          <cell r="E151">
            <v>0.05</v>
          </cell>
        </row>
        <row r="152">
          <cell r="B152" t="str">
            <v>49220</v>
          </cell>
          <cell r="C152" t="str">
            <v>TAPA BURACO COM CAUQ</v>
          </cell>
          <cell r="D152" t="str">
            <v>M3</v>
          </cell>
          <cell r="E152">
            <v>412.58</v>
          </cell>
        </row>
        <row r="153">
          <cell r="B153" t="str">
            <v>49230</v>
          </cell>
          <cell r="C153" t="str">
            <v>TAPA BURACO COM PMF</v>
          </cell>
          <cell r="D153" t="str">
            <v>M3</v>
          </cell>
          <cell r="E153">
            <v>330.47</v>
          </cell>
        </row>
        <row r="154">
          <cell r="B154" t="str">
            <v>49301</v>
          </cell>
          <cell r="C154" t="str">
            <v>ESC. MEC. DE VALAS P/OBRAS DE ARTE CORRENTES - 1A CATEG</v>
          </cell>
          <cell r="D154" t="str">
            <v>M3</v>
          </cell>
          <cell r="E154">
            <v>4.54</v>
          </cell>
        </row>
        <row r="155">
          <cell r="B155" t="str">
            <v>49302</v>
          </cell>
          <cell r="C155" t="str">
            <v>REATERRO E APILOAMENTO EM CAMADAS DE 20 CM</v>
          </cell>
          <cell r="D155" t="str">
            <v>M3</v>
          </cell>
          <cell r="E155">
            <v>6.6</v>
          </cell>
        </row>
        <row r="156">
          <cell r="B156" t="str">
            <v>49303</v>
          </cell>
          <cell r="C156" t="str">
            <v>BRITA GRADUADA (NA USINA) PARA CONSERVACAO RODOVIARIA</v>
          </cell>
          <cell r="D156" t="str">
            <v>T</v>
          </cell>
          <cell r="E156">
            <v>11.64</v>
          </cell>
        </row>
        <row r="157">
          <cell r="B157" t="str">
            <v>49400</v>
          </cell>
          <cell r="C157" t="str">
            <v>HORA MAQUINA - TRATOR COM LAMINA 140 HP</v>
          </cell>
          <cell r="D157" t="str">
            <v>H</v>
          </cell>
          <cell r="E157">
            <v>59.2</v>
          </cell>
        </row>
        <row r="158">
          <cell r="B158" t="str">
            <v>49401</v>
          </cell>
          <cell r="C158" t="str">
            <v>HORA MAQUINA - CARREGADEIRA DE PNEUS 73 HP</v>
          </cell>
          <cell r="D158" t="str">
            <v>H</v>
          </cell>
          <cell r="E158">
            <v>55.65</v>
          </cell>
        </row>
        <row r="159">
          <cell r="B159" t="str">
            <v>49402</v>
          </cell>
          <cell r="C159" t="str">
            <v>HORA MAQUINA - MOTONIVELADORA 125 HP</v>
          </cell>
          <cell r="D159" t="str">
            <v>H</v>
          </cell>
          <cell r="E159">
            <v>78.22</v>
          </cell>
        </row>
        <row r="160">
          <cell r="B160" t="str">
            <v>49403</v>
          </cell>
          <cell r="C160" t="str">
            <v>HORA MAQUINA - COMPACTADOR VIBRATORIO AUTOPROPELIDO</v>
          </cell>
          <cell r="D160" t="str">
            <v>H</v>
          </cell>
          <cell r="E160">
            <v>56.29</v>
          </cell>
        </row>
        <row r="161">
          <cell r="B161" t="str">
            <v>49404</v>
          </cell>
          <cell r="C161" t="str">
            <v>HORA MAQUINA - CAMINHAO BASCULANTE SIMPLES 204 HP</v>
          </cell>
          <cell r="D161" t="str">
            <v>H</v>
          </cell>
          <cell r="E161">
            <v>71.47</v>
          </cell>
        </row>
        <row r="162">
          <cell r="B162" t="str">
            <v>49405</v>
          </cell>
          <cell r="C162" t="str">
            <v>HORA MAQUINA - RETROESCAVADEIRA 76 HP</v>
          </cell>
          <cell r="D162" t="str">
            <v>H</v>
          </cell>
          <cell r="E162">
            <v>34.590000000000003</v>
          </cell>
        </row>
        <row r="163">
          <cell r="B163" t="str">
            <v>49406</v>
          </cell>
          <cell r="C163" t="str">
            <v>HORA MAQUINA - ESCAVADEIRA HIDRAULICA 93 HP</v>
          </cell>
          <cell r="D163" t="str">
            <v>H</v>
          </cell>
          <cell r="E163">
            <v>50.04</v>
          </cell>
        </row>
        <row r="164">
          <cell r="B164" t="str">
            <v>49410</v>
          </cell>
          <cell r="C164" t="str">
            <v>HORA-MAQUINA DE ESCAVADEIRA DRAG-LINE</v>
          </cell>
          <cell r="D164" t="str">
            <v>H</v>
          </cell>
          <cell r="E164">
            <v>69.22</v>
          </cell>
        </row>
        <row r="165">
          <cell r="B165" t="str">
            <v>49412</v>
          </cell>
          <cell r="C165" t="str">
            <v>HORA-MAQUINA DE ESCAVADEIRA CASE-POCLAIN 988</v>
          </cell>
          <cell r="D165" t="str">
            <v>H</v>
          </cell>
          <cell r="E165">
            <v>87.06</v>
          </cell>
        </row>
        <row r="166">
          <cell r="B166" t="str">
            <v>49414</v>
          </cell>
          <cell r="C166" t="str">
            <v>HORA-MAQUINA DE CARREGADEIRA MF-86</v>
          </cell>
          <cell r="D166" t="str">
            <v>H</v>
          </cell>
          <cell r="E166">
            <v>36.869999999999997</v>
          </cell>
        </row>
        <row r="167">
          <cell r="B167" t="str">
            <v>49416</v>
          </cell>
          <cell r="C167" t="str">
            <v>HORA-MAQUINA DE CAMINHAO LK 1621/42 - SIMPLES</v>
          </cell>
          <cell r="D167" t="str">
            <v>H</v>
          </cell>
          <cell r="E167">
            <v>45.15</v>
          </cell>
        </row>
        <row r="168">
          <cell r="B168" t="str">
            <v>49500</v>
          </cell>
          <cell r="C168" t="str">
            <v>TRANSPORTE LOCAL COMCAMINHAO BASCULANTE (PARA MICROB</v>
          </cell>
          <cell r="D168" t="str">
            <v>TON</v>
          </cell>
          <cell r="E168">
            <v>1.88</v>
          </cell>
        </row>
        <row r="169">
          <cell r="B169" t="str">
            <v>49510</v>
          </cell>
          <cell r="C169" t="str">
            <v>TRANSPORTE LOCAL COMCAMINHAO BASCULANTE (PARA MICROB</v>
          </cell>
          <cell r="D169" t="str">
            <v>TON</v>
          </cell>
          <cell r="E169">
            <v>0.9</v>
          </cell>
        </row>
        <row r="170">
          <cell r="B170" t="str">
            <v>49520</v>
          </cell>
          <cell r="C170" t="str">
            <v>TRANSPORTE COMERCIAL COMCAM. BASCULANTE (PARA MICROBA</v>
          </cell>
          <cell r="D170" t="str">
            <v>TON</v>
          </cell>
          <cell r="E170">
            <v>0.39</v>
          </cell>
        </row>
        <row r="171">
          <cell r="B171" t="str">
            <v>49530</v>
          </cell>
          <cell r="C171" t="str">
            <v>TRANSPORTE LOCAL COM CAMINHAO BASCULANTE ROD. PAVIM</v>
          </cell>
          <cell r="D171" t="str">
            <v>TN</v>
          </cell>
          <cell r="E171">
            <v>0.71</v>
          </cell>
        </row>
        <row r="172">
          <cell r="B172" t="str">
            <v>49540</v>
          </cell>
          <cell r="C172" t="str">
            <v>TRANSPORTE LOCAL COM CAMINHAO BASCULANTE ROD.NAO PA</v>
          </cell>
          <cell r="D172" t="str">
            <v>TN</v>
          </cell>
          <cell r="E172">
            <v>0.86</v>
          </cell>
        </row>
        <row r="173">
          <cell r="B173" t="str">
            <v>49550</v>
          </cell>
          <cell r="C173" t="str">
            <v>TRANSPORTE LOCAL COM CAMINHAO BASCULANTE (CTE)</v>
          </cell>
          <cell r="D173" t="str">
            <v>TN</v>
          </cell>
          <cell r="E173">
            <v>0.71</v>
          </cell>
        </row>
        <row r="174">
          <cell r="B174" t="str">
            <v>49560</v>
          </cell>
          <cell r="C174" t="str">
            <v>TRANSPORTE LOCAL COM CAMINHAO CARROCERIA ROD. PAVIM</v>
          </cell>
          <cell r="D174" t="str">
            <v>TN</v>
          </cell>
          <cell r="E174">
            <v>0.56999999999999995</v>
          </cell>
        </row>
        <row r="175">
          <cell r="B175" t="str">
            <v>49570</v>
          </cell>
          <cell r="C175" t="str">
            <v>TRANSPORTE LOCAL COM CAMINHAO CARROCERIA ROD.NAO PA</v>
          </cell>
          <cell r="D175" t="str">
            <v>TN</v>
          </cell>
          <cell r="E175">
            <v>0.42</v>
          </cell>
        </row>
        <row r="176">
          <cell r="B176" t="str">
            <v>49580</v>
          </cell>
          <cell r="C176" t="str">
            <v>TRANSPORTE LOCAL COM CAMINHAO CARROCERIA (CTE)</v>
          </cell>
          <cell r="D176" t="str">
            <v>TN</v>
          </cell>
          <cell r="E176">
            <v>3.4</v>
          </cell>
        </row>
        <row r="177">
          <cell r="B177" t="str">
            <v>49590</v>
          </cell>
          <cell r="C177" t="str">
            <v>TRANSPORTE COMERCIAL COMCAMINHAO BASCULANTE ROD.PAVI</v>
          </cell>
          <cell r="D177" t="str">
            <v>TN</v>
          </cell>
          <cell r="E177">
            <v>0.56999999999999995</v>
          </cell>
        </row>
        <row r="178">
          <cell r="B178" t="str">
            <v>49600</v>
          </cell>
          <cell r="C178" t="str">
            <v>TRANSPORTE COMERCIAL COMCAMINHAO BASCULANTE ROD.N.PA</v>
          </cell>
          <cell r="D178" t="str">
            <v>TN</v>
          </cell>
          <cell r="E178">
            <v>0.71</v>
          </cell>
        </row>
        <row r="179">
          <cell r="B179" t="str">
            <v>49610</v>
          </cell>
          <cell r="C179" t="str">
            <v>TRANSPORTE COMERCIAL COMCAMINHAO CARROCERIA ROD. PAVI</v>
          </cell>
          <cell r="D179" t="str">
            <v>TN</v>
          </cell>
          <cell r="E179">
            <v>0.33</v>
          </cell>
        </row>
        <row r="180">
          <cell r="B180" t="str">
            <v>49620</v>
          </cell>
          <cell r="C180" t="str">
            <v>TRANSPORTE COMERCIAL COMCAMINHAO CARROCERIA ROD.N.PA</v>
          </cell>
          <cell r="D180" t="str">
            <v>TN</v>
          </cell>
          <cell r="E180">
            <v>0.42</v>
          </cell>
        </row>
        <row r="181">
          <cell r="B181" t="str">
            <v>49630</v>
          </cell>
          <cell r="C181" t="str">
            <v>CONCRETO FCK 15 MPA - FUNDAÇÕES</v>
          </cell>
          <cell r="D181" t="str">
            <v>M3</v>
          </cell>
          <cell r="E181">
            <v>136.77000000000001</v>
          </cell>
        </row>
        <row r="182">
          <cell r="B182" t="str">
            <v>49640</v>
          </cell>
          <cell r="C182" t="str">
            <v>ARMADURA ACO CA-50  - FUNDAÇÕES - FORNEC / BENEFICIAMENTO</v>
          </cell>
          <cell r="D182" t="str">
            <v>KG</v>
          </cell>
          <cell r="E182">
            <v>1.91</v>
          </cell>
        </row>
        <row r="183">
          <cell r="B183" t="str">
            <v>49650</v>
          </cell>
          <cell r="C183" t="str">
            <v>LANÇAMENTO DE CONCRETO COM BOMBA</v>
          </cell>
          <cell r="D183" t="str">
            <v>M3</v>
          </cell>
          <cell r="E183">
            <v>18.13</v>
          </cell>
        </row>
        <row r="184">
          <cell r="B184" t="str">
            <v>49660</v>
          </cell>
          <cell r="C184" t="str">
            <v>LANÇAMENTO DE CONCRETO COM GUINDASTE</v>
          </cell>
          <cell r="D184" t="str">
            <v>M3</v>
          </cell>
          <cell r="E184">
            <v>24.94</v>
          </cell>
        </row>
        <row r="185">
          <cell r="B185" t="str">
            <v>49670</v>
          </cell>
          <cell r="C185" t="str">
            <v>LANÇAMENTO DE CONCRETO DESCARGA DIRETA</v>
          </cell>
          <cell r="D185" t="str">
            <v>M3</v>
          </cell>
          <cell r="E185">
            <v>1.63</v>
          </cell>
        </row>
        <row r="186">
          <cell r="B186" t="str">
            <v>49680</v>
          </cell>
          <cell r="C186" t="str">
            <v>ARMADURA AÇO CA-50 - COLOCAÇÃO</v>
          </cell>
          <cell r="D186" t="str">
            <v>KG</v>
          </cell>
          <cell r="E186">
            <v>0.5</v>
          </cell>
        </row>
        <row r="187">
          <cell r="B187" t="str">
            <v>49690</v>
          </cell>
          <cell r="C187" t="str">
            <v>CONCRETO PROJETADO</v>
          </cell>
          <cell r="D187" t="str">
            <v>M3</v>
          </cell>
          <cell r="E187">
            <v>336.24</v>
          </cell>
        </row>
        <row r="188">
          <cell r="B188" t="str">
            <v>49700</v>
          </cell>
          <cell r="C188" t="str">
            <v>PATIO DE VIGAS PRÉ-MOLDADAS</v>
          </cell>
          <cell r="D188" t="str">
            <v>UN</v>
          </cell>
          <cell r="E188">
            <v>25097.66</v>
          </cell>
        </row>
        <row r="189">
          <cell r="B189" t="str">
            <v>49750</v>
          </cell>
          <cell r="C189" t="str">
            <v>REBOCO E=3MM</v>
          </cell>
          <cell r="D189" t="str">
            <v>M2</v>
          </cell>
          <cell r="E189">
            <v>7.38</v>
          </cell>
        </row>
        <row r="190">
          <cell r="B190" t="str">
            <v>49800</v>
          </cell>
          <cell r="C190" t="str">
            <v>CONCRETO FCK=20 MPA - BOMBEÁVEL - C/ SLUMP 22</v>
          </cell>
          <cell r="D190" t="str">
            <v>M3</v>
          </cell>
          <cell r="E190">
            <v>178.29999999999998</v>
          </cell>
        </row>
        <row r="191">
          <cell r="B191" t="str">
            <v>49805</v>
          </cell>
          <cell r="C191" t="str">
            <v>BASES DE CONCRETO PARA PLACAS &lt;= 1,50 M²</v>
          </cell>
          <cell r="D191" t="str">
            <v>UNID</v>
          </cell>
          <cell r="E191">
            <v>78.91</v>
          </cell>
        </row>
        <row r="192">
          <cell r="B192" t="str">
            <v>49806</v>
          </cell>
          <cell r="C192" t="str">
            <v>BASES DE CONCRETO PARA PLACAS &gt; 1,50 M²</v>
          </cell>
          <cell r="D192" t="str">
            <v>UNID</v>
          </cell>
          <cell r="E192">
            <v>147.63</v>
          </cell>
        </row>
        <row r="193">
          <cell r="B193" t="str">
            <v>49807</v>
          </cell>
          <cell r="C193" t="str">
            <v>FORMA COMUM PARA SARJETAS E VALETAS</v>
          </cell>
          <cell r="D193" t="str">
            <v>M2</v>
          </cell>
          <cell r="E193">
            <v>7.3500000000000005</v>
          </cell>
        </row>
        <row r="194">
          <cell r="B194" t="str">
            <v>13010</v>
          </cell>
          <cell r="C194" t="str">
            <v>BRITA COMERCIAL</v>
          </cell>
          <cell r="D194" t="str">
            <v>M3</v>
          </cell>
          <cell r="E194" t="str">
            <v>17,50</v>
          </cell>
        </row>
        <row r="195">
          <cell r="B195" t="str">
            <v>13011</v>
          </cell>
          <cell r="C195" t="str">
            <v>PEDRISCO</v>
          </cell>
          <cell r="D195" t="str">
            <v>M3</v>
          </cell>
          <cell r="E195">
            <v>18.5</v>
          </cell>
        </row>
        <row r="196">
          <cell r="B196" t="str">
            <v>13012</v>
          </cell>
          <cell r="C196" t="str">
            <v>PÓ DE PEDRA</v>
          </cell>
          <cell r="D196" t="str">
            <v>M3</v>
          </cell>
          <cell r="E196">
            <v>17.3</v>
          </cell>
        </row>
        <row r="197">
          <cell r="B197" t="str">
            <v>13013</v>
          </cell>
          <cell r="C197" t="str">
            <v>PEDRA PULMÃO</v>
          </cell>
          <cell r="D197" t="str">
            <v>M3</v>
          </cell>
          <cell r="E197">
            <v>16.5</v>
          </cell>
        </row>
        <row r="198">
          <cell r="B198" t="str">
            <v>13019</v>
          </cell>
          <cell r="C198" t="str">
            <v>CINZA</v>
          </cell>
          <cell r="D198" t="str">
            <v>KG</v>
          </cell>
          <cell r="E198">
            <v>0.26</v>
          </cell>
        </row>
        <row r="199">
          <cell r="B199" t="str">
            <v>13020</v>
          </cell>
          <cell r="C199" t="str">
            <v>AREIA COMERCIAL</v>
          </cell>
          <cell r="D199" t="str">
            <v>M3</v>
          </cell>
          <cell r="E199">
            <v>14</v>
          </cell>
        </row>
        <row r="200">
          <cell r="B200" t="str">
            <v>13021</v>
          </cell>
          <cell r="C200" t="str">
            <v>AREIA PARA FUNDAÇÕES</v>
          </cell>
          <cell r="D200" t="str">
            <v>M3</v>
          </cell>
          <cell r="E200">
            <v>6</v>
          </cell>
        </row>
        <row r="201">
          <cell r="B201" t="str">
            <v>13030</v>
          </cell>
          <cell r="C201" t="str">
            <v>LAJOTA DE CONCRETO DE 10 CM X 30 CM</v>
          </cell>
          <cell r="D201" t="str">
            <v>M2</v>
          </cell>
          <cell r="E201" t="str">
            <v>14,20</v>
          </cell>
        </row>
        <row r="202">
          <cell r="B202" t="str">
            <v>13035</v>
          </cell>
          <cell r="C202" t="str">
            <v>BRIQUETES DE 8 CM</v>
          </cell>
          <cell r="D202" t="str">
            <v>M2</v>
          </cell>
          <cell r="E202" t="str">
            <v>16,00</v>
          </cell>
        </row>
        <row r="203">
          <cell r="B203" t="str">
            <v>13040</v>
          </cell>
          <cell r="C203" t="str">
            <v>CIMENTO 320 CP-IV</v>
          </cell>
          <cell r="D203" t="str">
            <v>KG</v>
          </cell>
          <cell r="E203" t="str">
            <v>0,26</v>
          </cell>
        </row>
        <row r="204">
          <cell r="B204" t="str">
            <v>13045</v>
          </cell>
          <cell r="C204" t="str">
            <v>BENTONITA</v>
          </cell>
          <cell r="D204" t="str">
            <v>KG</v>
          </cell>
          <cell r="E204">
            <v>0.21</v>
          </cell>
        </row>
        <row r="205">
          <cell r="B205" t="str">
            <v>13050</v>
          </cell>
          <cell r="C205" t="str">
            <v>TIJOLO MACICO</v>
          </cell>
          <cell r="D205" t="str">
            <v>UN</v>
          </cell>
          <cell r="E205" t="str">
            <v>0,08</v>
          </cell>
        </row>
        <row r="206">
          <cell r="B206" t="str">
            <v>13055</v>
          </cell>
          <cell r="C206" t="str">
            <v>TIJOLOS FURADOS DE 10X15X20</v>
          </cell>
          <cell r="D206" t="str">
            <v>UN</v>
          </cell>
          <cell r="E206" t="str">
            <v>0,10</v>
          </cell>
        </row>
        <row r="207">
          <cell r="B207" t="str">
            <v>13060</v>
          </cell>
          <cell r="C207" t="str">
            <v>PARALELEPIPEDO</v>
          </cell>
          <cell r="D207" t="str">
            <v>M2</v>
          </cell>
          <cell r="E207" t="str">
            <v>8,40</v>
          </cell>
        </row>
        <row r="208">
          <cell r="B208" t="str">
            <v>13061</v>
          </cell>
          <cell r="C208" t="str">
            <v>MEIO-FIO DE PEDRA</v>
          </cell>
          <cell r="D208" t="str">
            <v>M</v>
          </cell>
          <cell r="E208">
            <v>5.3</v>
          </cell>
        </row>
        <row r="209">
          <cell r="B209" t="str">
            <v>13080</v>
          </cell>
          <cell r="C209" t="str">
            <v>MOUROES TRIANG. DE CONCRETO L=10cm x 220 cm</v>
          </cell>
          <cell r="D209" t="str">
            <v>UN</v>
          </cell>
          <cell r="E209" t="str">
            <v>4,80</v>
          </cell>
        </row>
        <row r="210">
          <cell r="B210" t="str">
            <v>13085</v>
          </cell>
          <cell r="C210" t="str">
            <v>MOUROES CONCRETO 10 X 10 X 220</v>
          </cell>
          <cell r="D210" t="str">
            <v>UN</v>
          </cell>
          <cell r="E210" t="str">
            <v>8,00</v>
          </cell>
        </row>
        <row r="211">
          <cell r="B211" t="str">
            <v>13090</v>
          </cell>
          <cell r="C211" t="str">
            <v>MOUROES CONCRETO 15 X 15 X 220</v>
          </cell>
          <cell r="D211" t="str">
            <v>UN</v>
          </cell>
          <cell r="E211" t="str">
            <v>11,98</v>
          </cell>
        </row>
        <row r="212">
          <cell r="B212" t="str">
            <v>13100</v>
          </cell>
          <cell r="C212" t="str">
            <v>ESTICADOR DE CONCRETO 10x10x300 cm</v>
          </cell>
          <cell r="D212" t="str">
            <v>UN</v>
          </cell>
          <cell r="E212" t="str">
            <v>6,50</v>
          </cell>
        </row>
        <row r="213">
          <cell r="B213" t="str">
            <v>13120</v>
          </cell>
          <cell r="C213" t="str">
            <v>TUBO POROSO D=20 CM</v>
          </cell>
          <cell r="D213" t="str">
            <v>M</v>
          </cell>
          <cell r="E213" t="str">
            <v>7,30</v>
          </cell>
        </row>
        <row r="214">
          <cell r="B214" t="str">
            <v>13140</v>
          </cell>
          <cell r="C214" t="str">
            <v>TUBO PERFURADO D=20 CM</v>
          </cell>
          <cell r="D214" t="str">
            <v>M</v>
          </cell>
          <cell r="E214" t="str">
            <v>6,60</v>
          </cell>
        </row>
        <row r="215">
          <cell r="B215" t="str">
            <v>13145</v>
          </cell>
          <cell r="C215" t="str">
            <v>TUBO D=20 CM (SIMPLES)</v>
          </cell>
          <cell r="D215" t="str">
            <v>M</v>
          </cell>
          <cell r="E215">
            <v>6.8</v>
          </cell>
        </row>
        <row r="216">
          <cell r="B216" t="str">
            <v>13150</v>
          </cell>
          <cell r="C216" t="str">
            <v>TUBO D=30 CM (SIMPLES)</v>
          </cell>
          <cell r="D216" t="str">
            <v>M</v>
          </cell>
          <cell r="E216" t="str">
            <v>7,07</v>
          </cell>
        </row>
        <row r="217">
          <cell r="B217" t="str">
            <v>13160</v>
          </cell>
          <cell r="C217" t="str">
            <v>TUBO D=40 CM (SIMPLES)</v>
          </cell>
          <cell r="D217" t="str">
            <v>M</v>
          </cell>
          <cell r="E217" t="str">
            <v>12,00</v>
          </cell>
        </row>
        <row r="218">
          <cell r="B218" t="str">
            <v>13170</v>
          </cell>
          <cell r="C218" t="str">
            <v>TUBO D=50 CM (SIMPLES)</v>
          </cell>
          <cell r="D218" t="str">
            <v>M</v>
          </cell>
          <cell r="E218" t="str">
            <v>17,93</v>
          </cell>
        </row>
        <row r="219">
          <cell r="B219" t="str">
            <v>13180</v>
          </cell>
          <cell r="C219" t="str">
            <v>TUBO D=60 CM (SIMPLES)</v>
          </cell>
          <cell r="D219" t="str">
            <v>M</v>
          </cell>
          <cell r="E219" t="str">
            <v>23,00</v>
          </cell>
        </row>
        <row r="220">
          <cell r="B220" t="str">
            <v>13190</v>
          </cell>
          <cell r="C220" t="str">
            <v>TUBO D= 60 CM CA-1</v>
          </cell>
          <cell r="D220" t="str">
            <v>M</v>
          </cell>
          <cell r="E220" t="str">
            <v>34,65</v>
          </cell>
        </row>
        <row r="221">
          <cell r="B221" t="str">
            <v>13200</v>
          </cell>
          <cell r="C221" t="str">
            <v>TUBO D= 60 CM CA-2</v>
          </cell>
          <cell r="D221" t="str">
            <v>M</v>
          </cell>
          <cell r="E221" t="str">
            <v>41,25</v>
          </cell>
        </row>
        <row r="222">
          <cell r="B222" t="str">
            <v>13210</v>
          </cell>
          <cell r="C222" t="str">
            <v>TUBO D= 80 CM CA-2</v>
          </cell>
          <cell r="D222" t="str">
            <v>M</v>
          </cell>
          <cell r="E222" t="str">
            <v>74,25</v>
          </cell>
        </row>
        <row r="223">
          <cell r="B223" t="str">
            <v>13220</v>
          </cell>
          <cell r="C223" t="str">
            <v>TUBO D=100 CM CA-2</v>
          </cell>
          <cell r="D223" t="str">
            <v>M</v>
          </cell>
          <cell r="E223" t="str">
            <v>103,95</v>
          </cell>
        </row>
        <row r="224">
          <cell r="B224" t="str">
            <v>13230</v>
          </cell>
          <cell r="C224" t="str">
            <v>TUBO D=120 CM CA-2</v>
          </cell>
          <cell r="D224" t="str">
            <v>M</v>
          </cell>
          <cell r="E224" t="str">
            <v>137,55</v>
          </cell>
        </row>
        <row r="225">
          <cell r="B225" t="str">
            <v>13240</v>
          </cell>
          <cell r="C225" t="str">
            <v>TUBO D=150 CM CA-2</v>
          </cell>
          <cell r="D225" t="str">
            <v>M</v>
          </cell>
          <cell r="E225" t="str">
            <v>210,00</v>
          </cell>
        </row>
        <row r="226">
          <cell r="B226" t="str">
            <v>13250</v>
          </cell>
          <cell r="C226" t="str">
            <v>TUBO D=200 CM CA-2</v>
          </cell>
          <cell r="D226" t="str">
            <v>M</v>
          </cell>
          <cell r="E226" t="str">
            <v>354,45</v>
          </cell>
        </row>
        <row r="227">
          <cell r="B227" t="str">
            <v>13260</v>
          </cell>
          <cell r="C227" t="str">
            <v>TUBO D= 80 CM CA-3</v>
          </cell>
          <cell r="D227" t="str">
            <v>M</v>
          </cell>
          <cell r="E227" t="str">
            <v>78,68</v>
          </cell>
        </row>
        <row r="228">
          <cell r="B228" t="str">
            <v>13270</v>
          </cell>
          <cell r="C228" t="str">
            <v>TUBO D=100 CM CA-3</v>
          </cell>
          <cell r="D228" t="str">
            <v>M</v>
          </cell>
          <cell r="E228" t="str">
            <v>107,55</v>
          </cell>
        </row>
        <row r="229">
          <cell r="B229" t="str">
            <v>13280</v>
          </cell>
          <cell r="C229" t="str">
            <v>TUBO D=120 CM CA-3</v>
          </cell>
          <cell r="D229" t="str">
            <v>M</v>
          </cell>
          <cell r="E229" t="str">
            <v>143,70</v>
          </cell>
        </row>
        <row r="230">
          <cell r="B230" t="str">
            <v>13282</v>
          </cell>
          <cell r="C230" t="str">
            <v>TUBO D=150 CM CA-3</v>
          </cell>
          <cell r="D230" t="str">
            <v>M</v>
          </cell>
          <cell r="E230" t="str">
            <v>267,18</v>
          </cell>
        </row>
        <row r="231">
          <cell r="B231" t="str">
            <v>13300</v>
          </cell>
          <cell r="C231" t="str">
            <v>CALHA D=30 CM SIMPLES</v>
          </cell>
          <cell r="D231" t="str">
            <v>M</v>
          </cell>
          <cell r="E231" t="str">
            <v>5,70</v>
          </cell>
        </row>
        <row r="232">
          <cell r="B232" t="str">
            <v>13310</v>
          </cell>
          <cell r="C232" t="str">
            <v>CALHA D=40 CM SIMPLES</v>
          </cell>
          <cell r="D232" t="str">
            <v>M</v>
          </cell>
          <cell r="E232" t="str">
            <v>8,10</v>
          </cell>
        </row>
        <row r="233">
          <cell r="B233" t="str">
            <v>13320</v>
          </cell>
          <cell r="C233" t="str">
            <v>CALHA D=60 CM SIMPLES</v>
          </cell>
          <cell r="D233" t="str">
            <v>M</v>
          </cell>
          <cell r="E233" t="str">
            <v>15,00</v>
          </cell>
        </row>
        <row r="234">
          <cell r="B234" t="str">
            <v>13360</v>
          </cell>
          <cell r="C234" t="str">
            <v>TUBO PVC P/DRENO D=100 MM</v>
          </cell>
          <cell r="D234" t="str">
            <v>M</v>
          </cell>
          <cell r="E234" t="str">
            <v>4,75</v>
          </cell>
        </row>
        <row r="235">
          <cell r="B235" t="str">
            <v>13370</v>
          </cell>
          <cell r="C235" t="str">
            <v>TUBO PVC P/DRENO D=150 MM</v>
          </cell>
          <cell r="D235" t="str">
            <v>M</v>
          </cell>
          <cell r="E235" t="str">
            <v>9,25</v>
          </cell>
        </row>
        <row r="236">
          <cell r="B236" t="str">
            <v>13380</v>
          </cell>
          <cell r="C236" t="str">
            <v>TUBO PVC RIGIDO D= 50 MM</v>
          </cell>
          <cell r="D236" t="str">
            <v>M</v>
          </cell>
          <cell r="E236" t="str">
            <v>2,54</v>
          </cell>
        </row>
        <row r="237">
          <cell r="B237" t="str">
            <v>13390</v>
          </cell>
          <cell r="C237" t="str">
            <v>TUBO PVC RIGIDO D=100 MM</v>
          </cell>
          <cell r="D237" t="str">
            <v>M</v>
          </cell>
          <cell r="E237" t="str">
            <v>3,84</v>
          </cell>
        </row>
        <row r="238">
          <cell r="B238" t="str">
            <v>13400</v>
          </cell>
          <cell r="C238" t="str">
            <v>DESMOLDANTE P/ FORMAS</v>
          </cell>
          <cell r="D238" t="str">
            <v>L</v>
          </cell>
          <cell r="E238">
            <v>2.5299999999999998</v>
          </cell>
        </row>
        <row r="239">
          <cell r="B239" t="str">
            <v>13401</v>
          </cell>
          <cell r="C239" t="str">
            <v>MADEIRA DE LEI - SERRADA</v>
          </cell>
          <cell r="D239" t="str">
            <v>M3</v>
          </cell>
          <cell r="E239" t="str">
            <v>500,00</v>
          </cell>
        </row>
        <row r="240">
          <cell r="B240" t="str">
            <v>13405</v>
          </cell>
          <cell r="C240" t="str">
            <v>MADEIRA IV SERRADA - PINUS</v>
          </cell>
          <cell r="D240" t="str">
            <v>M3</v>
          </cell>
          <cell r="E240" t="str">
            <v>200,00</v>
          </cell>
        </row>
        <row r="241">
          <cell r="B241" t="str">
            <v>13407</v>
          </cell>
          <cell r="C241" t="str">
            <v>MADEIRA SERRADA - PINHO 3A INDUSTRIAL</v>
          </cell>
          <cell r="D241" t="str">
            <v>M3</v>
          </cell>
          <cell r="E241">
            <v>230</v>
          </cell>
        </row>
        <row r="242">
          <cell r="B242" t="str">
            <v>13408</v>
          </cell>
          <cell r="C242" t="str">
            <v>MADEIRA SERRADA - ANGICO/CANAFISTULA</v>
          </cell>
          <cell r="D242" t="str">
            <v>M3</v>
          </cell>
          <cell r="E242">
            <v>200</v>
          </cell>
        </row>
        <row r="243">
          <cell r="B243" t="str">
            <v>13409</v>
          </cell>
          <cell r="C243" t="str">
            <v>ESTRONCA DE EUCALIPTO D=0,15M</v>
          </cell>
          <cell r="D243" t="str">
            <v>M</v>
          </cell>
          <cell r="E243">
            <v>3.08</v>
          </cell>
        </row>
        <row r="244">
          <cell r="B244" t="str">
            <v>13430</v>
          </cell>
          <cell r="C244" t="str">
            <v>MULTI PLATE 100 C/EPOXI 2.7MM</v>
          </cell>
          <cell r="D244" t="str">
            <v>KG</v>
          </cell>
          <cell r="E244" t="str">
            <v>3,96</v>
          </cell>
        </row>
        <row r="245">
          <cell r="B245" t="str">
            <v>13450</v>
          </cell>
          <cell r="C245" t="str">
            <v>TUNNEL LINER C/EPOXI 2.7MM</v>
          </cell>
          <cell r="D245" t="str">
            <v>KG</v>
          </cell>
          <cell r="E245" t="str">
            <v>5,82</v>
          </cell>
        </row>
        <row r="246">
          <cell r="B246" t="str">
            <v>13470</v>
          </cell>
          <cell r="C246" t="str">
            <v>CAIBROS 3X 3 - IV</v>
          </cell>
          <cell r="D246" t="str">
            <v>M</v>
          </cell>
          <cell r="E246" t="str">
            <v>1,16</v>
          </cell>
        </row>
        <row r="247">
          <cell r="B247" t="str">
            <v>13500</v>
          </cell>
          <cell r="C247" t="str">
            <v>TRAV. FIXACAO 2X 2.3/4 - LEI</v>
          </cell>
          <cell r="D247" t="str">
            <v>M</v>
          </cell>
          <cell r="E247">
            <v>2.12</v>
          </cell>
        </row>
        <row r="248">
          <cell r="B248" t="str">
            <v>13510</v>
          </cell>
          <cell r="C248" t="str">
            <v>PRANCHAO 2X 12-LEI</v>
          </cell>
          <cell r="D248" t="str">
            <v>M</v>
          </cell>
          <cell r="E248" t="str">
            <v>7,74</v>
          </cell>
        </row>
        <row r="249">
          <cell r="B249" t="str">
            <v>13520</v>
          </cell>
          <cell r="C249" t="str">
            <v>TABUA 1X 12 - LEI</v>
          </cell>
          <cell r="D249" t="str">
            <v>M2</v>
          </cell>
          <cell r="E249" t="str">
            <v>12,71</v>
          </cell>
        </row>
        <row r="250">
          <cell r="B250" t="str">
            <v>13530</v>
          </cell>
          <cell r="C250" t="str">
            <v>TRAVESSAS 1X 6 - LEI</v>
          </cell>
          <cell r="D250" t="str">
            <v>M</v>
          </cell>
          <cell r="E250" t="str">
            <v>1,96</v>
          </cell>
        </row>
        <row r="251">
          <cell r="B251" t="str">
            <v>13540</v>
          </cell>
          <cell r="C251" t="str">
            <v>TRAVESSAS 2X 6 - LEI</v>
          </cell>
          <cell r="D251" t="str">
            <v>M</v>
          </cell>
          <cell r="E251" t="str">
            <v>3,50</v>
          </cell>
        </row>
        <row r="252">
          <cell r="B252" t="str">
            <v>13550</v>
          </cell>
          <cell r="C252" t="str">
            <v>MADEIRA 2X 10 E 3X 3 - LEI</v>
          </cell>
          <cell r="D252" t="str">
            <v>M3</v>
          </cell>
          <cell r="E252" t="str">
            <v>500,00</v>
          </cell>
        </row>
        <row r="253">
          <cell r="B253" t="str">
            <v>13560</v>
          </cell>
          <cell r="C253" t="str">
            <v>MADEIRA DE LEI 3X 4</v>
          </cell>
          <cell r="D253" t="str">
            <v>M</v>
          </cell>
          <cell r="E253" t="str">
            <v>3,87</v>
          </cell>
        </row>
        <row r="254">
          <cell r="B254" t="str">
            <v>13570</v>
          </cell>
          <cell r="C254" t="str">
            <v>MADEIRA DE LEI 6X 1</v>
          </cell>
          <cell r="D254" t="str">
            <v>M</v>
          </cell>
          <cell r="E254" t="str">
            <v>1,96</v>
          </cell>
        </row>
        <row r="255">
          <cell r="B255" t="str">
            <v>13580</v>
          </cell>
          <cell r="C255" t="str">
            <v>MADEIRA DE LEI 6X 6</v>
          </cell>
          <cell r="D255" t="str">
            <v>M</v>
          </cell>
          <cell r="E255" t="str">
            <v>11,63</v>
          </cell>
        </row>
        <row r="256">
          <cell r="B256" t="str">
            <v>13590</v>
          </cell>
          <cell r="C256" t="str">
            <v>MADEIRA DE LEI 8X 3</v>
          </cell>
          <cell r="D256" t="str">
            <v>M</v>
          </cell>
          <cell r="E256" t="str">
            <v>7,74</v>
          </cell>
        </row>
        <row r="257">
          <cell r="B257" t="str">
            <v>13600</v>
          </cell>
          <cell r="C257" t="str">
            <v>MADEIRA DE LEI 8X 8</v>
          </cell>
          <cell r="D257" t="str">
            <v>M</v>
          </cell>
          <cell r="E257" t="str">
            <v>20,67</v>
          </cell>
        </row>
        <row r="258">
          <cell r="B258" t="str">
            <v>13610</v>
          </cell>
          <cell r="C258" t="str">
            <v>VIGA 4X 10X 3.00 M - LEI</v>
          </cell>
          <cell r="D258" t="str">
            <v>M</v>
          </cell>
          <cell r="E258" t="str">
            <v>12,89</v>
          </cell>
        </row>
        <row r="259">
          <cell r="B259" t="str">
            <v>13620</v>
          </cell>
          <cell r="C259" t="str">
            <v>GUIAS 1X 4-IV</v>
          </cell>
          <cell r="D259" t="str">
            <v>M</v>
          </cell>
          <cell r="E259" t="str">
            <v>0,51</v>
          </cell>
        </row>
        <row r="260">
          <cell r="B260" t="str">
            <v>13630</v>
          </cell>
          <cell r="C260" t="str">
            <v>GUIAS 1X 6-IV</v>
          </cell>
          <cell r="D260" t="str">
            <v>M</v>
          </cell>
          <cell r="E260" t="str">
            <v>0,79</v>
          </cell>
        </row>
        <row r="261">
          <cell r="B261" t="str">
            <v>13640</v>
          </cell>
          <cell r="C261" t="str">
            <v>POSTE MADEIRA 3X 3-LEI</v>
          </cell>
          <cell r="D261" t="str">
            <v>M</v>
          </cell>
          <cell r="E261">
            <v>4</v>
          </cell>
        </row>
        <row r="262">
          <cell r="B262" t="str">
            <v>13650</v>
          </cell>
          <cell r="C262" t="str">
            <v>PLACA DE COMPENSADO 18 MM</v>
          </cell>
          <cell r="D262" t="str">
            <v>M2</v>
          </cell>
          <cell r="E262" t="str">
            <v>9,42</v>
          </cell>
        </row>
        <row r="263">
          <cell r="B263" t="str">
            <v>13651</v>
          </cell>
          <cell r="C263" t="str">
            <v>CHAPA COMPENSADA PLASTIF. 17MM</v>
          </cell>
          <cell r="D263" t="str">
            <v>M2</v>
          </cell>
          <cell r="E263" t="str">
            <v>14,88</v>
          </cell>
        </row>
        <row r="264">
          <cell r="B264" t="str">
            <v>13652</v>
          </cell>
          <cell r="C264" t="str">
            <v>CHAPA DE COMPENSADO RESINADO 14MM</v>
          </cell>
          <cell r="D264" t="str">
            <v>M2</v>
          </cell>
          <cell r="E264">
            <v>6.45</v>
          </cell>
        </row>
        <row r="265">
          <cell r="B265" t="str">
            <v>13660</v>
          </cell>
          <cell r="C265" t="str">
            <v>PECA ROLICA D=15 CM</v>
          </cell>
          <cell r="D265" t="str">
            <v>M</v>
          </cell>
          <cell r="E265" t="str">
            <v>2,50</v>
          </cell>
        </row>
        <row r="266">
          <cell r="B266" t="str">
            <v>13670</v>
          </cell>
          <cell r="C266" t="str">
            <v>PECA ROLICA D=20 CM</v>
          </cell>
          <cell r="D266" t="str">
            <v>M</v>
          </cell>
          <cell r="E266" t="str">
            <v>4,00</v>
          </cell>
        </row>
        <row r="267">
          <cell r="B267" t="str">
            <v>13680</v>
          </cell>
          <cell r="C267" t="str">
            <v>PECA ROLICA D=25 CM</v>
          </cell>
          <cell r="D267" t="str">
            <v>M</v>
          </cell>
          <cell r="E267" t="str">
            <v>5,00</v>
          </cell>
        </row>
        <row r="268">
          <cell r="B268" t="str">
            <v>13690</v>
          </cell>
          <cell r="C268" t="str">
            <v>ACO CA 25</v>
          </cell>
          <cell r="D268" t="str">
            <v>KG</v>
          </cell>
          <cell r="E268" t="str">
            <v>1,37</v>
          </cell>
        </row>
        <row r="269">
          <cell r="B269" t="str">
            <v>13700</v>
          </cell>
          <cell r="C269" t="str">
            <v>ACO CA 50</v>
          </cell>
          <cell r="D269" t="str">
            <v>KG</v>
          </cell>
          <cell r="E269" t="str">
            <v>1,37</v>
          </cell>
        </row>
        <row r="270">
          <cell r="B270" t="str">
            <v>13710</v>
          </cell>
          <cell r="C270" t="str">
            <v>ACO CA 60</v>
          </cell>
          <cell r="D270" t="str">
            <v>KG</v>
          </cell>
          <cell r="E270" t="str">
            <v>1,63</v>
          </cell>
        </row>
        <row r="271">
          <cell r="B271" t="str">
            <v>13715</v>
          </cell>
          <cell r="C271" t="str">
            <v>CORDOALHA P/PROTENSÃO - AÇO CP 190 RB</v>
          </cell>
          <cell r="D271" t="str">
            <v>KG</v>
          </cell>
          <cell r="E271">
            <v>2.4500000000000002</v>
          </cell>
        </row>
        <row r="272">
          <cell r="B272" t="str">
            <v>13717</v>
          </cell>
          <cell r="C272" t="str">
            <v>BAINHA METÁLICA GALVANIZADA DN 65 MM</v>
          </cell>
          <cell r="D272" t="str">
            <v>M</v>
          </cell>
          <cell r="E272">
            <v>3.87</v>
          </cell>
        </row>
        <row r="273">
          <cell r="B273" t="str">
            <v>13718</v>
          </cell>
          <cell r="C273" t="str">
            <v>CHUMBADORES SN 1 POL</v>
          </cell>
          <cell r="D273" t="str">
            <v>M</v>
          </cell>
          <cell r="E273">
            <v>9.6999999999999993</v>
          </cell>
        </row>
        <row r="274">
          <cell r="B274" t="str">
            <v>13720</v>
          </cell>
          <cell r="C274" t="str">
            <v>ARAME RECOZIDO</v>
          </cell>
          <cell r="D274" t="str">
            <v>KG</v>
          </cell>
          <cell r="E274" t="str">
            <v>2,44</v>
          </cell>
        </row>
        <row r="275">
          <cell r="B275" t="str">
            <v>13750</v>
          </cell>
          <cell r="C275" t="str">
            <v>CAP 40</v>
          </cell>
          <cell r="D275" t="str">
            <v>T</v>
          </cell>
          <cell r="E275" t="str">
            <v>614,25</v>
          </cell>
        </row>
        <row r="276">
          <cell r="B276" t="str">
            <v>13760</v>
          </cell>
          <cell r="C276" t="str">
            <v>CAP 20</v>
          </cell>
          <cell r="D276" t="str">
            <v>T</v>
          </cell>
          <cell r="E276" t="str">
            <v>642,15</v>
          </cell>
        </row>
        <row r="277">
          <cell r="B277" t="str">
            <v>13765</v>
          </cell>
          <cell r="C277" t="str">
            <v>ASFRIDOPE</v>
          </cell>
          <cell r="D277" t="str">
            <v>T</v>
          </cell>
          <cell r="E277">
            <v>2700</v>
          </cell>
        </row>
        <row r="278">
          <cell r="B278" t="str">
            <v>13770</v>
          </cell>
          <cell r="C278" t="str">
            <v>ASFALTO DILUIDO CM 30</v>
          </cell>
          <cell r="D278" t="str">
            <v>T</v>
          </cell>
          <cell r="E278" t="str">
            <v>882,72</v>
          </cell>
        </row>
        <row r="279">
          <cell r="B279" t="str">
            <v>13780</v>
          </cell>
          <cell r="C279" t="str">
            <v>ASFALTO DILUIDO CR 250</v>
          </cell>
          <cell r="D279" t="str">
            <v>T</v>
          </cell>
          <cell r="E279" t="str">
            <v>882,72</v>
          </cell>
        </row>
        <row r="280">
          <cell r="B280" t="str">
            <v>13790</v>
          </cell>
          <cell r="C280" t="str">
            <v>EMULSAO ASFALTICA RM 1C</v>
          </cell>
          <cell r="D280" t="str">
            <v>T</v>
          </cell>
          <cell r="E280" t="str">
            <v>630,27</v>
          </cell>
        </row>
        <row r="281">
          <cell r="B281" t="str">
            <v>13800</v>
          </cell>
          <cell r="C281" t="str">
            <v>EMULSAO ASFALTICA RM 2C</v>
          </cell>
          <cell r="D281" t="str">
            <v>T</v>
          </cell>
          <cell r="E281" t="str">
            <v>653,94</v>
          </cell>
        </row>
        <row r="282">
          <cell r="B282" t="str">
            <v>13810</v>
          </cell>
          <cell r="C282" t="str">
            <v>EMULSAO ASFALTICA RR 1C</v>
          </cell>
          <cell r="D282" t="str">
            <v>T</v>
          </cell>
          <cell r="E282" t="str">
            <v>513,90</v>
          </cell>
        </row>
        <row r="283">
          <cell r="B283" t="str">
            <v>13820</v>
          </cell>
          <cell r="C283" t="str">
            <v>EMULSAO ASFALTICA RR 2C</v>
          </cell>
          <cell r="D283" t="str">
            <v>T</v>
          </cell>
          <cell r="E283" t="str">
            <v>555,12</v>
          </cell>
        </row>
        <row r="284">
          <cell r="B284" t="str">
            <v>13830</v>
          </cell>
          <cell r="C284" t="str">
            <v>EMULSAO ASFALTICA RL 1C</v>
          </cell>
          <cell r="D284" t="str">
            <v>T</v>
          </cell>
          <cell r="E284" t="str">
            <v>607,32</v>
          </cell>
        </row>
        <row r="285">
          <cell r="B285" t="str">
            <v>13840</v>
          </cell>
          <cell r="C285" t="str">
            <v>FILLER</v>
          </cell>
          <cell r="D285" t="str">
            <v>T</v>
          </cell>
          <cell r="E285" t="str">
            <v>34,00</v>
          </cell>
        </row>
        <row r="286">
          <cell r="B286" t="str">
            <v>13850</v>
          </cell>
          <cell r="C286" t="str">
            <v>CAL HIDRADATA</v>
          </cell>
          <cell r="D286" t="str">
            <v>T</v>
          </cell>
          <cell r="E286" t="str">
            <v>110,00</v>
          </cell>
        </row>
        <row r="287">
          <cell r="B287" t="str">
            <v>13860</v>
          </cell>
          <cell r="C287" t="str">
            <v>GELATINA 60% -   7/8</v>
          </cell>
          <cell r="D287" t="str">
            <v>KG</v>
          </cell>
          <cell r="E287" t="str">
            <v>4,20</v>
          </cell>
        </row>
        <row r="288">
          <cell r="B288" t="str">
            <v>13870</v>
          </cell>
          <cell r="C288" t="str">
            <v>GELATINA 60% - 1</v>
          </cell>
          <cell r="D288" t="str">
            <v>KG</v>
          </cell>
          <cell r="E288" t="str">
            <v>4,20</v>
          </cell>
        </row>
        <row r="289">
          <cell r="B289" t="str">
            <v>13880</v>
          </cell>
          <cell r="C289" t="str">
            <v>GELATINA 60% - 2.1/2</v>
          </cell>
          <cell r="D289" t="str">
            <v>KG</v>
          </cell>
          <cell r="E289" t="str">
            <v>3,50</v>
          </cell>
        </row>
        <row r="290">
          <cell r="B290" t="str">
            <v>13890</v>
          </cell>
          <cell r="C290" t="str">
            <v>GELATINA 60% - 3</v>
          </cell>
          <cell r="D290" t="str">
            <v>KG</v>
          </cell>
          <cell r="E290" t="str">
            <v>3,50</v>
          </cell>
        </row>
        <row r="291">
          <cell r="B291" t="str">
            <v>13900</v>
          </cell>
          <cell r="C291" t="str">
            <v>ESPOLETA SIMPLES</v>
          </cell>
          <cell r="D291" t="str">
            <v>UN</v>
          </cell>
          <cell r="E291">
            <v>0.71</v>
          </cell>
        </row>
        <row r="292">
          <cell r="B292" t="str">
            <v>13910</v>
          </cell>
          <cell r="C292" t="str">
            <v>ESPOLETA ELETRICA C/FIOS</v>
          </cell>
          <cell r="D292" t="str">
            <v>M</v>
          </cell>
          <cell r="E292" t="str">
            <v>9,95</v>
          </cell>
        </row>
        <row r="293">
          <cell r="B293" t="str">
            <v>13920</v>
          </cell>
          <cell r="C293" t="str">
            <v>ESTOPIM SIMPLES</v>
          </cell>
          <cell r="D293" t="str">
            <v>M</v>
          </cell>
          <cell r="E293" t="str">
            <v>0,59</v>
          </cell>
        </row>
        <row r="294">
          <cell r="B294" t="str">
            <v>13930</v>
          </cell>
          <cell r="C294" t="str">
            <v>CORDEL DETONANTE</v>
          </cell>
          <cell r="D294" t="str">
            <v>M</v>
          </cell>
          <cell r="E294" t="str">
            <v>0,50</v>
          </cell>
        </row>
        <row r="295">
          <cell r="B295" t="str">
            <v>13935</v>
          </cell>
          <cell r="C295" t="str">
            <v>RETARDADOR DE CORDEL</v>
          </cell>
          <cell r="D295" t="str">
            <v>UN</v>
          </cell>
          <cell r="E295">
            <v>6.1</v>
          </cell>
        </row>
        <row r="296">
          <cell r="B296" t="str">
            <v>13940</v>
          </cell>
          <cell r="C296" t="str">
            <v>DINAMITE</v>
          </cell>
          <cell r="D296" t="str">
            <v>KG</v>
          </cell>
          <cell r="E296">
            <v>4.3</v>
          </cell>
        </row>
        <row r="297">
          <cell r="B297" t="str">
            <v>13950</v>
          </cell>
          <cell r="C297" t="str">
            <v>TINTA OLEO</v>
          </cell>
          <cell r="D297" t="str">
            <v>L</v>
          </cell>
          <cell r="E297">
            <v>6.15</v>
          </cell>
        </row>
        <row r="298">
          <cell r="B298" t="str">
            <v>13960</v>
          </cell>
          <cell r="C298" t="str">
            <v>TINTA SINALIZ. RODOV. BRANCA</v>
          </cell>
          <cell r="D298" t="str">
            <v>L</v>
          </cell>
          <cell r="E298">
            <v>9</v>
          </cell>
        </row>
        <row r="299">
          <cell r="B299" t="str">
            <v>13961</v>
          </cell>
          <cell r="C299" t="str">
            <v>TINTA SINALIZ. RODOV. AMARELA</v>
          </cell>
          <cell r="D299" t="str">
            <v>L</v>
          </cell>
          <cell r="E299">
            <v>9</v>
          </cell>
        </row>
        <row r="300">
          <cell r="B300" t="str">
            <v>13962</v>
          </cell>
          <cell r="C300" t="str">
            <v>MICROESFERAS DE VIDRO (PREMIX)</v>
          </cell>
          <cell r="D300" t="str">
            <v>KG</v>
          </cell>
          <cell r="E300">
            <v>2.2999999999999998</v>
          </cell>
        </row>
        <row r="301">
          <cell r="B301" t="str">
            <v>13963</v>
          </cell>
          <cell r="C301" t="str">
            <v>MICROESFERAS DE VIDRO (DROPON)</v>
          </cell>
          <cell r="D301" t="str">
            <v>KG</v>
          </cell>
          <cell r="E301">
            <v>2.2999999999999998</v>
          </cell>
        </row>
        <row r="302">
          <cell r="B302" t="str">
            <v>13964</v>
          </cell>
          <cell r="C302" t="str">
            <v>SOLVENTE TINTA SINALIZ. RODOV.</v>
          </cell>
          <cell r="D302" t="str">
            <v>L</v>
          </cell>
          <cell r="E302" t="str">
            <v>2,44</v>
          </cell>
        </row>
        <row r="303">
          <cell r="B303" t="str">
            <v>13965</v>
          </cell>
          <cell r="C303" t="str">
            <v>TINTA PARA PRÉ MARCAÇÃO</v>
          </cell>
          <cell r="D303" t="str">
            <v>L</v>
          </cell>
          <cell r="E303">
            <v>5</v>
          </cell>
        </row>
        <row r="304">
          <cell r="B304" t="str">
            <v>13970</v>
          </cell>
          <cell r="C304" t="str">
            <v>ARAME FARPADO GALV. N.16</v>
          </cell>
          <cell r="D304" t="str">
            <v>M</v>
          </cell>
          <cell r="E304" t="str">
            <v>0,15</v>
          </cell>
        </row>
        <row r="305">
          <cell r="B305" t="str">
            <v>13980</v>
          </cell>
          <cell r="C305" t="str">
            <v>ARAME LISO GALVANIZADO NUM. 16</v>
          </cell>
          <cell r="D305" t="str">
            <v>KG</v>
          </cell>
          <cell r="E305" t="str">
            <v>3,40</v>
          </cell>
        </row>
        <row r="306">
          <cell r="B306" t="str">
            <v>13985</v>
          </cell>
          <cell r="C306" t="str">
            <v>ARAME LISO GALVANIZADO NUM. 10</v>
          </cell>
          <cell r="D306" t="str">
            <v>KG</v>
          </cell>
          <cell r="E306" t="str">
            <v>3,00</v>
          </cell>
        </row>
        <row r="307">
          <cell r="B307" t="str">
            <v>13990</v>
          </cell>
          <cell r="C307" t="str">
            <v>PREGOS 17 x 27</v>
          </cell>
          <cell r="D307" t="str">
            <v>KG</v>
          </cell>
          <cell r="E307" t="str">
            <v>1,92</v>
          </cell>
        </row>
        <row r="308">
          <cell r="B308" t="str">
            <v>13991</v>
          </cell>
          <cell r="C308" t="str">
            <v>PREGOS</v>
          </cell>
          <cell r="D308" t="str">
            <v>KG</v>
          </cell>
          <cell r="E308">
            <v>1.54</v>
          </cell>
        </row>
        <row r="309">
          <cell r="B309" t="str">
            <v>13995</v>
          </cell>
          <cell r="C309" t="str">
            <v>FORMAS METÁLICAS PARA NEW JERSEY</v>
          </cell>
          <cell r="D309" t="str">
            <v>M2</v>
          </cell>
          <cell r="E309">
            <v>12</v>
          </cell>
        </row>
        <row r="310">
          <cell r="B310" t="str">
            <v>14000</v>
          </cell>
          <cell r="C310" t="str">
            <v>DOBRADICAS 3"</v>
          </cell>
          <cell r="D310" t="str">
            <v>UN</v>
          </cell>
          <cell r="E310" t="str">
            <v>2,11</v>
          </cell>
        </row>
        <row r="311">
          <cell r="B311" t="str">
            <v>14010</v>
          </cell>
          <cell r="C311" t="str">
            <v>PARAFUSOS FRANCES 1/4x1.1/2" c/porca/arrula</v>
          </cell>
          <cell r="D311" t="str">
            <v>UN</v>
          </cell>
          <cell r="E311">
            <v>0.38</v>
          </cell>
        </row>
        <row r="312">
          <cell r="B312" t="str">
            <v>14020</v>
          </cell>
          <cell r="C312" t="str">
            <v>GRAMA EM LEIVA</v>
          </cell>
          <cell r="D312" t="str">
            <v>M2</v>
          </cell>
          <cell r="E312" t="str">
            <v>2,50</v>
          </cell>
        </row>
        <row r="313">
          <cell r="B313" t="str">
            <v>14025</v>
          </cell>
          <cell r="C313" t="str">
            <v>DEFENSIVO AGRICOLA</v>
          </cell>
          <cell r="D313" t="str">
            <v>L</v>
          </cell>
          <cell r="E313" t="str">
            <v>14,90</v>
          </cell>
        </row>
        <row r="314">
          <cell r="B314" t="str">
            <v>14030</v>
          </cell>
          <cell r="C314" t="str">
            <v>ADUBO QUIMICO 7-11/9</v>
          </cell>
          <cell r="D314" t="str">
            <v>KG</v>
          </cell>
          <cell r="E314" t="str">
            <v>0,53</v>
          </cell>
        </row>
        <row r="315">
          <cell r="B315" t="str">
            <v>14035</v>
          </cell>
          <cell r="C315" t="str">
            <v>ORGANO MINERAL H2</v>
          </cell>
          <cell r="D315" t="str">
            <v>KG</v>
          </cell>
          <cell r="E315" t="str">
            <v>0,27</v>
          </cell>
        </row>
        <row r="316">
          <cell r="B316" t="str">
            <v>14040</v>
          </cell>
          <cell r="C316" t="str">
            <v>SEMENTES DE GRAMINEAS AZEVEM</v>
          </cell>
          <cell r="D316" t="str">
            <v>KG</v>
          </cell>
          <cell r="E316" t="str">
            <v>1,80</v>
          </cell>
        </row>
        <row r="317">
          <cell r="B317" t="str">
            <v>14045</v>
          </cell>
          <cell r="C317" t="str">
            <v>VEGETAL DECOMPOSTO</v>
          </cell>
          <cell r="D317" t="str">
            <v>KG</v>
          </cell>
          <cell r="E317" t="str">
            <v>0,52</v>
          </cell>
        </row>
        <row r="318">
          <cell r="B318" t="str">
            <v>14047</v>
          </cell>
          <cell r="C318" t="str">
            <v>SIGUNIT</v>
          </cell>
          <cell r="D318" t="str">
            <v>KG</v>
          </cell>
          <cell r="E318">
            <v>1.45</v>
          </cell>
        </row>
        <row r="319">
          <cell r="B319" t="str">
            <v>14050</v>
          </cell>
          <cell r="C319" t="str">
            <v>CELULOSE/ACETAMULCH</v>
          </cell>
          <cell r="D319" t="str">
            <v>KG</v>
          </cell>
          <cell r="E319" t="str">
            <v>0,60</v>
          </cell>
        </row>
        <row r="320">
          <cell r="B320" t="str">
            <v>14055</v>
          </cell>
          <cell r="C320" t="str">
            <v>TURFA CALCITADA</v>
          </cell>
          <cell r="D320" t="str">
            <v>KG</v>
          </cell>
          <cell r="E320" t="str">
            <v>0,34</v>
          </cell>
        </row>
        <row r="321">
          <cell r="B321" t="str">
            <v>14060</v>
          </cell>
          <cell r="C321" t="str">
            <v>EMULSAO AEROSOL P/HIDROSSEM.</v>
          </cell>
          <cell r="D321" t="str">
            <v>L</v>
          </cell>
          <cell r="E321" t="str">
            <v>0,45</v>
          </cell>
        </row>
        <row r="322">
          <cell r="B322" t="str">
            <v>14065</v>
          </cell>
          <cell r="C322" t="str">
            <v>UREIA</v>
          </cell>
          <cell r="D322" t="str">
            <v>KG</v>
          </cell>
          <cell r="E322" t="str">
            <v>0,52</v>
          </cell>
        </row>
        <row r="323">
          <cell r="B323" t="str">
            <v>14070</v>
          </cell>
          <cell r="C323" t="str">
            <v>DEFENSAS SIMPLES C/ACESS.</v>
          </cell>
          <cell r="D323" t="str">
            <v>M</v>
          </cell>
          <cell r="E323" t="str">
            <v>48,00</v>
          </cell>
        </row>
        <row r="324">
          <cell r="B324" t="str">
            <v>14071</v>
          </cell>
          <cell r="C324" t="str">
            <v>DEFENSA DUPLA C/ ACESSÓRIOS</v>
          </cell>
          <cell r="D324" t="str">
            <v>M</v>
          </cell>
          <cell r="E324" t="str">
            <v>88,80</v>
          </cell>
        </row>
        <row r="325">
          <cell r="B325" t="str">
            <v>14075</v>
          </cell>
          <cell r="C325" t="str">
            <v>IMPERMEABILIZANTE HIDRONORTH</v>
          </cell>
          <cell r="D325" t="str">
            <v>L</v>
          </cell>
          <cell r="E325" t="str">
            <v>5,88</v>
          </cell>
        </row>
        <row r="326">
          <cell r="B326" t="str">
            <v>14080</v>
          </cell>
          <cell r="C326" t="str">
            <v>ADITIVO DE CURA CURING</v>
          </cell>
          <cell r="D326" t="str">
            <v>L</v>
          </cell>
          <cell r="E326" t="str">
            <v>2,80</v>
          </cell>
        </row>
        <row r="327">
          <cell r="B327" t="str">
            <v>14084</v>
          </cell>
          <cell r="C327" t="str">
            <v>ADITIVO PLASTIMENT PARA CONCRETO</v>
          </cell>
          <cell r="D327" t="str">
            <v>KG</v>
          </cell>
          <cell r="E327" t="str">
            <v>22,49</v>
          </cell>
        </row>
        <row r="328">
          <cell r="B328" t="str">
            <v>14085</v>
          </cell>
          <cell r="C328" t="str">
            <v>ADESIVO ESTRUTURAL MONTAPOX</v>
          </cell>
          <cell r="D328" t="str">
            <v>KG</v>
          </cell>
          <cell r="E328" t="str">
            <v>22,50</v>
          </cell>
        </row>
        <row r="329">
          <cell r="B329" t="str">
            <v>14086</v>
          </cell>
          <cell r="C329" t="str">
            <v>ADITIVO RETARD VZ</v>
          </cell>
          <cell r="D329" t="str">
            <v>KG</v>
          </cell>
          <cell r="E329" t="str">
            <v>3,68</v>
          </cell>
        </row>
        <row r="330">
          <cell r="B330" t="str">
            <v>14087</v>
          </cell>
          <cell r="C330" t="str">
            <v>ADITIVO FIXADOR BIANCO-FIX</v>
          </cell>
          <cell r="D330" t="str">
            <v>L</v>
          </cell>
          <cell r="E330" t="str">
            <v>2,85</v>
          </cell>
        </row>
        <row r="331">
          <cell r="B331" t="str">
            <v>14090</v>
          </cell>
          <cell r="C331" t="str">
            <v>ADITIVO RETARD</v>
          </cell>
          <cell r="D331" t="str">
            <v>L</v>
          </cell>
          <cell r="E331" t="str">
            <v>2,25</v>
          </cell>
        </row>
        <row r="332">
          <cell r="B332" t="str">
            <v>14100</v>
          </cell>
          <cell r="C332" t="str">
            <v>BIDIM OP20/30/40</v>
          </cell>
          <cell r="D332" t="str">
            <v>KG</v>
          </cell>
          <cell r="E332" t="str">
            <v>8,28</v>
          </cell>
        </row>
        <row r="333">
          <cell r="B333" t="str">
            <v>14101</v>
          </cell>
          <cell r="C333" t="str">
            <v>GEOGRELHA SOLDADA - MACLINK - RESIST 100 KN/M</v>
          </cell>
          <cell r="D333" t="str">
            <v>M2</v>
          </cell>
          <cell r="E333">
            <v>20.9</v>
          </cell>
        </row>
        <row r="334">
          <cell r="B334" t="str">
            <v>14102</v>
          </cell>
          <cell r="C334" t="str">
            <v>GEOGRELHA SOLDADA - MACLINK - RESIST 200 KN/M</v>
          </cell>
          <cell r="D334" t="str">
            <v>M2</v>
          </cell>
          <cell r="E334">
            <v>28.4</v>
          </cell>
        </row>
        <row r="335">
          <cell r="B335" t="str">
            <v>14103</v>
          </cell>
          <cell r="C335" t="str">
            <v>GEOGRELHA SOLDADA - MACLINK - RESIST 300 KN/M</v>
          </cell>
          <cell r="D335" t="str">
            <v>M2</v>
          </cell>
          <cell r="E335">
            <v>37.770000000000003</v>
          </cell>
        </row>
        <row r="336">
          <cell r="B336" t="str">
            <v>14104</v>
          </cell>
          <cell r="C336" t="str">
            <v>GEOGRELHA SOLDADA - MACLINK - RESIST 400 KN/M</v>
          </cell>
          <cell r="D336" t="str">
            <v>M2</v>
          </cell>
          <cell r="E336">
            <v>71.75</v>
          </cell>
        </row>
        <row r="337">
          <cell r="B337" t="str">
            <v>14105</v>
          </cell>
          <cell r="C337" t="str">
            <v>GEOGRELHA SOLDADA - MACLINK - RESIST 500 KN/M</v>
          </cell>
          <cell r="D337" t="str">
            <v>M2</v>
          </cell>
          <cell r="E337">
            <v>85</v>
          </cell>
        </row>
        <row r="338">
          <cell r="B338" t="str">
            <v>14106</v>
          </cell>
          <cell r="C338" t="str">
            <v>GEOGRELHA SOLDADA - MACLINK - RESIST 600 KN/M</v>
          </cell>
          <cell r="D338" t="str">
            <v>M2</v>
          </cell>
          <cell r="E338">
            <v>93</v>
          </cell>
        </row>
        <row r="339">
          <cell r="B339" t="str">
            <v>14107</v>
          </cell>
          <cell r="C339" t="str">
            <v>GEOGRELHA SOLDADA - MACLINK - RESIST 700 KN/M</v>
          </cell>
          <cell r="D339" t="str">
            <v>M2</v>
          </cell>
          <cell r="E339">
            <v>111</v>
          </cell>
        </row>
        <row r="340">
          <cell r="B340" t="str">
            <v>14108</v>
          </cell>
          <cell r="C340" t="str">
            <v>GEOGRELHA SOLDADA - MACLINK - RESIST 800 KN/M</v>
          </cell>
          <cell r="D340" t="str">
            <v>M2</v>
          </cell>
          <cell r="E340">
            <v>129.15</v>
          </cell>
        </row>
        <row r="341">
          <cell r="B341" t="str">
            <v>14110</v>
          </cell>
          <cell r="C341" t="str">
            <v>COLCHAO RENO PVC H=30CM</v>
          </cell>
          <cell r="D341" t="str">
            <v>M2</v>
          </cell>
          <cell r="E341">
            <v>38</v>
          </cell>
        </row>
        <row r="342">
          <cell r="B342" t="str">
            <v>14112</v>
          </cell>
          <cell r="C342" t="str">
            <v>COLCHAO RENO PVC H=23CM</v>
          </cell>
          <cell r="D342" t="str">
            <v>M2</v>
          </cell>
          <cell r="E342">
            <v>32</v>
          </cell>
        </row>
        <row r="343">
          <cell r="B343" t="str">
            <v>14114</v>
          </cell>
          <cell r="C343" t="str">
            <v>COLCHAO RENO PVC H=17CM</v>
          </cell>
          <cell r="D343" t="str">
            <v>M2</v>
          </cell>
          <cell r="E343">
            <v>25.96</v>
          </cell>
        </row>
        <row r="344">
          <cell r="B344" t="str">
            <v>14120</v>
          </cell>
          <cell r="C344" t="str">
            <v>SACOS DE POLIPROPILENO</v>
          </cell>
          <cell r="D344" t="str">
            <v>UN</v>
          </cell>
          <cell r="E344" t="str">
            <v>0,60</v>
          </cell>
        </row>
        <row r="345">
          <cell r="B345" t="str">
            <v>14130</v>
          </cell>
          <cell r="C345" t="str">
            <v>SERIE DE BROCAS 1.1/2</v>
          </cell>
          <cell r="D345" t="str">
            <v>UN</v>
          </cell>
          <cell r="E345" t="str">
            <v>3.099,00</v>
          </cell>
        </row>
        <row r="346">
          <cell r="B346" t="str">
            <v>14140</v>
          </cell>
          <cell r="C346" t="str">
            <v>BROCA INTEGRAL</v>
          </cell>
          <cell r="D346" t="str">
            <v>UN</v>
          </cell>
          <cell r="E346">
            <v>197</v>
          </cell>
        </row>
        <row r="347">
          <cell r="B347" t="str">
            <v>14180</v>
          </cell>
          <cell r="C347" t="str">
            <v>PUNHO,HASTE,LUVA E BITS</v>
          </cell>
          <cell r="D347" t="str">
            <v>UN</v>
          </cell>
          <cell r="E347" t="str">
            <v>0,48</v>
          </cell>
        </row>
        <row r="348">
          <cell r="B348" t="str">
            <v>14181</v>
          </cell>
          <cell r="C348" t="str">
            <v>PUNHO</v>
          </cell>
          <cell r="D348" t="str">
            <v>UN</v>
          </cell>
          <cell r="E348">
            <v>422</v>
          </cell>
        </row>
        <row r="349">
          <cell r="B349" t="str">
            <v>14182</v>
          </cell>
          <cell r="C349" t="str">
            <v>HASTE</v>
          </cell>
          <cell r="D349" t="str">
            <v>UN</v>
          </cell>
          <cell r="E349">
            <v>564</v>
          </cell>
        </row>
        <row r="350">
          <cell r="B350" t="str">
            <v>14183</v>
          </cell>
          <cell r="C350" t="str">
            <v>LUVA</v>
          </cell>
          <cell r="D350" t="str">
            <v>UN</v>
          </cell>
          <cell r="E350">
            <v>145</v>
          </cell>
        </row>
        <row r="351">
          <cell r="B351" t="str">
            <v>14184</v>
          </cell>
          <cell r="C351" t="str">
            <v>BITS</v>
          </cell>
          <cell r="D351" t="str">
            <v>UN</v>
          </cell>
          <cell r="E351">
            <v>570</v>
          </cell>
        </row>
        <row r="352">
          <cell r="B352" t="str">
            <v>14185</v>
          </cell>
          <cell r="C352" t="str">
            <v>GRAXA GRAFITADA</v>
          </cell>
          <cell r="D352" t="str">
            <v>KG</v>
          </cell>
          <cell r="E352">
            <v>10.3</v>
          </cell>
        </row>
        <row r="353">
          <cell r="B353" t="str">
            <v>14190</v>
          </cell>
          <cell r="C353" t="str">
            <v>CHAPA 18 ZINCADA E PRE-PINTADA</v>
          </cell>
          <cell r="D353" t="str">
            <v>M2</v>
          </cell>
          <cell r="E353">
            <v>46.08</v>
          </cell>
        </row>
        <row r="354">
          <cell r="B354" t="str">
            <v>14191</v>
          </cell>
          <cell r="C354" t="str">
            <v>CHAPA ALUMINIO P/PLACAS - 2MM</v>
          </cell>
          <cell r="D354" t="str">
            <v>M2</v>
          </cell>
          <cell r="E354">
            <v>54.85</v>
          </cell>
        </row>
        <row r="355">
          <cell r="B355" t="str">
            <v>14192</v>
          </cell>
          <cell r="C355" t="str">
            <v>ACES. PLACAS ALUM. P/PORTICOS</v>
          </cell>
          <cell r="D355" t="str">
            <v>M2</v>
          </cell>
          <cell r="E355">
            <v>109.7</v>
          </cell>
        </row>
        <row r="356">
          <cell r="B356" t="str">
            <v>14196</v>
          </cell>
          <cell r="C356" t="str">
            <v>PELIC. REFL. ESFERAS INCL. GT</v>
          </cell>
          <cell r="D356" t="str">
            <v>M2</v>
          </cell>
          <cell r="E356">
            <v>71.739999999999995</v>
          </cell>
        </row>
        <row r="357">
          <cell r="B357" t="str">
            <v>14197</v>
          </cell>
          <cell r="C357" t="str">
            <v>PELICULA VINILICA N/REFLETIVA</v>
          </cell>
          <cell r="D357" t="str">
            <v>M2</v>
          </cell>
          <cell r="E357">
            <v>39.14</v>
          </cell>
        </row>
        <row r="358">
          <cell r="B358" t="str">
            <v>14198</v>
          </cell>
          <cell r="C358" t="str">
            <v>PELIC.REFL.ESF.ENCAPSULADAS AI</v>
          </cell>
          <cell r="D358" t="str">
            <v>M2</v>
          </cell>
          <cell r="E358">
            <v>168.97</v>
          </cell>
        </row>
        <row r="359">
          <cell r="B359" t="str">
            <v>14199</v>
          </cell>
          <cell r="C359" t="str">
            <v>PELIC.REFL.LENTES PRISMAT. GD</v>
          </cell>
          <cell r="D359" t="str">
            <v>M2</v>
          </cell>
          <cell r="E359">
            <v>392.84</v>
          </cell>
        </row>
        <row r="360">
          <cell r="B360" t="str">
            <v>14200</v>
          </cell>
          <cell r="C360" t="str">
            <v>BALISADOR DE CONCRETO</v>
          </cell>
          <cell r="D360" t="str">
            <v>UN</v>
          </cell>
          <cell r="E360" t="str">
            <v>26,50</v>
          </cell>
        </row>
        <row r="361">
          <cell r="B361" t="str">
            <v>14210</v>
          </cell>
          <cell r="C361" t="str">
            <v>TACHOES MONO-REFLETIVOS</v>
          </cell>
          <cell r="D361" t="str">
            <v>UN</v>
          </cell>
          <cell r="E361">
            <v>11</v>
          </cell>
        </row>
        <row r="362">
          <cell r="B362" t="str">
            <v>14211</v>
          </cell>
          <cell r="C362" t="str">
            <v>TACHOES BI-REFLETIVOS</v>
          </cell>
          <cell r="D362" t="str">
            <v>UN</v>
          </cell>
          <cell r="E362">
            <v>12</v>
          </cell>
        </row>
        <row r="363">
          <cell r="B363" t="str">
            <v>14212</v>
          </cell>
          <cell r="C363" t="str">
            <v>TACHINHAS MONO-REFLETIVAS</v>
          </cell>
          <cell r="D363" t="str">
            <v>UN</v>
          </cell>
          <cell r="E363">
            <v>4.5999999999999996</v>
          </cell>
        </row>
        <row r="364">
          <cell r="B364" t="str">
            <v>14213</v>
          </cell>
          <cell r="C364" t="str">
            <v>TACHINHAS BI-REFLETIVAS</v>
          </cell>
          <cell r="D364" t="str">
            <v>UN</v>
          </cell>
          <cell r="E364">
            <v>5.6</v>
          </cell>
        </row>
        <row r="365">
          <cell r="B365" t="str">
            <v>14214</v>
          </cell>
          <cell r="C365" t="str">
            <v>COLA PARA TACHINHAS E TACHOES</v>
          </cell>
          <cell r="D365" t="str">
            <v>KG</v>
          </cell>
          <cell r="E365" t="str">
            <v>5,17</v>
          </cell>
        </row>
        <row r="366">
          <cell r="B366" t="str">
            <v>14215</v>
          </cell>
          <cell r="C366" t="str">
            <v>TACHAO NAO REFLETIVO</v>
          </cell>
          <cell r="D366" t="str">
            <v>UN</v>
          </cell>
          <cell r="E366">
            <v>13</v>
          </cell>
        </row>
        <row r="367">
          <cell r="B367" t="str">
            <v>14216</v>
          </cell>
          <cell r="C367" t="str">
            <v>CALOTA ESFERICA D=15CM X 4CM</v>
          </cell>
          <cell r="D367" t="str">
            <v>UN</v>
          </cell>
          <cell r="E367">
            <v>11</v>
          </cell>
        </row>
        <row r="368">
          <cell r="B368" t="str">
            <v>14220</v>
          </cell>
          <cell r="C368" t="str">
            <v>GABIAO CX.GALV.H=0.50 M</v>
          </cell>
          <cell r="D368" t="str">
            <v>M3</v>
          </cell>
          <cell r="E368" t="str">
            <v>80,30</v>
          </cell>
        </row>
        <row r="369">
          <cell r="B369" t="str">
            <v>14225</v>
          </cell>
          <cell r="C369" t="str">
            <v>GABIAO CAIXA PVC H=0.5M</v>
          </cell>
          <cell r="D369" t="str">
            <v>M3</v>
          </cell>
          <cell r="E369" t="str">
            <v>95,70</v>
          </cell>
        </row>
        <row r="370">
          <cell r="B370" t="str">
            <v>14230</v>
          </cell>
          <cell r="C370" t="str">
            <v>GABIAO CX.GALV.H=1.00 M</v>
          </cell>
          <cell r="D370" t="str">
            <v>M3</v>
          </cell>
          <cell r="E370" t="str">
            <v>57,75</v>
          </cell>
        </row>
        <row r="371">
          <cell r="B371" t="str">
            <v>14235</v>
          </cell>
          <cell r="C371" t="str">
            <v>GABIAO CAIXA PVC H=1.0M</v>
          </cell>
          <cell r="D371" t="str">
            <v>M3</v>
          </cell>
          <cell r="E371" t="str">
            <v>66,88</v>
          </cell>
        </row>
        <row r="372">
          <cell r="B372" t="str">
            <v>14250</v>
          </cell>
          <cell r="C372" t="str">
            <v>APARELHO APOIO DE NEOPRENE</v>
          </cell>
          <cell r="D372" t="str">
            <v>KG</v>
          </cell>
          <cell r="E372" t="str">
            <v>17,00</v>
          </cell>
        </row>
        <row r="373">
          <cell r="B373" t="str">
            <v>14255</v>
          </cell>
          <cell r="C373" t="str">
            <v>APARELHOS DE APOIO NEOPRENE</v>
          </cell>
          <cell r="D373" t="str">
            <v>DM</v>
          </cell>
          <cell r="E373" t="str">
            <v>30,00</v>
          </cell>
        </row>
        <row r="374">
          <cell r="B374" t="str">
            <v>14260</v>
          </cell>
          <cell r="C374" t="str">
            <v>OXIGENIO</v>
          </cell>
          <cell r="D374" t="str">
            <v>M3</v>
          </cell>
          <cell r="E374" t="str">
            <v>10,00</v>
          </cell>
        </row>
        <row r="375">
          <cell r="B375" t="str">
            <v>14270</v>
          </cell>
          <cell r="C375" t="str">
            <v>ACETILENO</v>
          </cell>
          <cell r="D375" t="str">
            <v>KG</v>
          </cell>
          <cell r="E375" t="str">
            <v>18,00</v>
          </cell>
        </row>
        <row r="376">
          <cell r="B376" t="str">
            <v>14280</v>
          </cell>
          <cell r="C376" t="str">
            <v>OXIGENIO+ACETILENO</v>
          </cell>
          <cell r="D376" t="str">
            <v>KG</v>
          </cell>
          <cell r="E376" t="str">
            <v>30,00</v>
          </cell>
        </row>
        <row r="377">
          <cell r="B377" t="str">
            <v>14290</v>
          </cell>
          <cell r="C377" t="str">
            <v>CHAPA DE ACO DE 3/8</v>
          </cell>
          <cell r="D377" t="str">
            <v>KG</v>
          </cell>
          <cell r="E377" t="str">
            <v>1,49</v>
          </cell>
        </row>
        <row r="378">
          <cell r="B378" t="str">
            <v>14300</v>
          </cell>
          <cell r="C378" t="str">
            <v>TRILHO TR 32</v>
          </cell>
          <cell r="D378" t="str">
            <v>KG</v>
          </cell>
          <cell r="E378" t="str">
            <v>0,69</v>
          </cell>
        </row>
        <row r="379">
          <cell r="B379" t="str">
            <v>14310</v>
          </cell>
          <cell r="C379" t="str">
            <v>TRILHO TR 37</v>
          </cell>
          <cell r="D379" t="str">
            <v>KG</v>
          </cell>
          <cell r="E379" t="str">
            <v>0,69</v>
          </cell>
        </row>
        <row r="380">
          <cell r="B380" t="str">
            <v>14315</v>
          </cell>
          <cell r="C380" t="str">
            <v>TRILHO TR 45</v>
          </cell>
          <cell r="D380" t="str">
            <v>KG</v>
          </cell>
          <cell r="E380">
            <v>0.69</v>
          </cell>
        </row>
        <row r="381">
          <cell r="B381" t="str">
            <v>14316</v>
          </cell>
          <cell r="C381" t="str">
            <v>PERFIL METÁLICO I 10"/12"</v>
          </cell>
          <cell r="D381" t="str">
            <v>KG</v>
          </cell>
          <cell r="E381">
            <v>1.8</v>
          </cell>
        </row>
        <row r="382">
          <cell r="B382" t="str">
            <v>14320</v>
          </cell>
          <cell r="C382" t="str">
            <v>ELETRODOS P/SOLDA</v>
          </cell>
          <cell r="D382" t="str">
            <v>KG</v>
          </cell>
          <cell r="E382" t="str">
            <v>4,41</v>
          </cell>
        </row>
        <row r="383">
          <cell r="B383" t="str">
            <v>14330</v>
          </cell>
          <cell r="C383" t="str">
            <v>PORTICO V=14,80m - A=&lt;12 m2 - 162Km/h</v>
          </cell>
          <cell r="D383" t="str">
            <v>UN</v>
          </cell>
          <cell r="E383">
            <v>10890</v>
          </cell>
        </row>
        <row r="384">
          <cell r="B384" t="str">
            <v>14333</v>
          </cell>
          <cell r="C384" t="str">
            <v>SEMI-PORTICO V=7.20M-A&lt;=6.0M2 - 162 Km/h</v>
          </cell>
          <cell r="D384" t="str">
            <v>UN</v>
          </cell>
          <cell r="E384">
            <v>6600</v>
          </cell>
        </row>
        <row r="385">
          <cell r="B385" t="str">
            <v>14500</v>
          </cell>
          <cell r="C385" t="str">
            <v>DORMENTE (1,40X0,20X0,15)</v>
          </cell>
          <cell r="D385" t="str">
            <v>UN</v>
          </cell>
          <cell r="E385">
            <v>20</v>
          </cell>
        </row>
        <row r="386">
          <cell r="B386" t="str">
            <v>15100</v>
          </cell>
          <cell r="C386" t="str">
            <v>ARMADURAS NERVURADAS E GALVANIZADAS</v>
          </cell>
          <cell r="D386" t="str">
            <v>KG</v>
          </cell>
          <cell r="E386">
            <v>4.3499999999999996</v>
          </cell>
        </row>
        <row r="387">
          <cell r="B387" t="str">
            <v>15110</v>
          </cell>
          <cell r="C387" t="str">
            <v>PARAFUSOS ESPECIAIS</v>
          </cell>
          <cell r="D387" t="str">
            <v>UN</v>
          </cell>
          <cell r="E387">
            <v>0.74</v>
          </cell>
        </row>
        <row r="388">
          <cell r="B388" t="str">
            <v>15120</v>
          </cell>
          <cell r="C388" t="str">
            <v>APOIOS DE EPDM</v>
          </cell>
          <cell r="D388" t="str">
            <v>UN</v>
          </cell>
          <cell r="E388">
            <v>2.85</v>
          </cell>
        </row>
        <row r="389">
          <cell r="B389" t="str">
            <v>15130</v>
          </cell>
          <cell r="C389" t="str">
            <v>ESPUMA DE POLIURETANO</v>
          </cell>
          <cell r="D389" t="str">
            <v>UN</v>
          </cell>
          <cell r="E389">
            <v>1</v>
          </cell>
        </row>
        <row r="390">
          <cell r="B390" t="str">
            <v>15140</v>
          </cell>
          <cell r="C390" t="str">
            <v>LIGAÇÕES GALVANIZADAS</v>
          </cell>
          <cell r="D390" t="str">
            <v>UN</v>
          </cell>
          <cell r="E390">
            <v>2.17</v>
          </cell>
        </row>
        <row r="391">
          <cell r="B391" t="str">
            <v>15200</v>
          </cell>
          <cell r="C391" t="str">
            <v>CABO DE AÇO D=4,76 MM</v>
          </cell>
          <cell r="D391" t="str">
            <v>M</v>
          </cell>
          <cell r="E391">
            <v>2.5</v>
          </cell>
        </row>
        <row r="392">
          <cell r="B392" t="str">
            <v>15210</v>
          </cell>
          <cell r="C392" t="str">
            <v>OLEO ESP. P/DESMOLDE DE FORMAS METALICAS</v>
          </cell>
          <cell r="D392" t="str">
            <v>L</v>
          </cell>
          <cell r="E392">
            <v>2</v>
          </cell>
        </row>
        <row r="393">
          <cell r="B393" t="str">
            <v>15300</v>
          </cell>
          <cell r="C393" t="str">
            <v>CUNHAS DE MADEIRA</v>
          </cell>
          <cell r="D393" t="str">
            <v>UN</v>
          </cell>
          <cell r="E393">
            <v>0.1</v>
          </cell>
        </row>
        <row r="394">
          <cell r="B394" t="str">
            <v>15310</v>
          </cell>
          <cell r="C394" t="str">
            <v>SARGENTOS</v>
          </cell>
          <cell r="D394" t="str">
            <v>UN</v>
          </cell>
          <cell r="E394">
            <v>20</v>
          </cell>
        </row>
        <row r="395">
          <cell r="B395" t="str">
            <v>15320</v>
          </cell>
          <cell r="C395" t="str">
            <v>TABUAS DE PINHO COM 30CM DE LARGURA</v>
          </cell>
          <cell r="D395" t="str">
            <v>M</v>
          </cell>
          <cell r="E395">
            <v>2.9</v>
          </cell>
        </row>
        <row r="396">
          <cell r="B396" t="str">
            <v>15330</v>
          </cell>
          <cell r="C396" t="str">
            <v>SARRAFOS DE MADEIRA COM 10CM DE LARGURA</v>
          </cell>
          <cell r="D396" t="str">
            <v>M</v>
          </cell>
          <cell r="E396">
            <v>1.6</v>
          </cell>
        </row>
        <row r="397">
          <cell r="B397" t="str">
            <v>15340</v>
          </cell>
          <cell r="C397" t="str">
            <v>ESTACAS DE MADEIRA</v>
          </cell>
          <cell r="D397" t="str">
            <v>UN</v>
          </cell>
          <cell r="E397">
            <v>0.6</v>
          </cell>
        </row>
        <row r="398">
          <cell r="B398" t="str">
            <v>16001</v>
          </cell>
          <cell r="C398" t="str">
            <v>TUBO DE CONCRETO D=50CM - CA1</v>
          </cell>
          <cell r="D398" t="str">
            <v>UN</v>
          </cell>
          <cell r="E398" t="str">
            <v>26,57</v>
          </cell>
        </row>
        <row r="399">
          <cell r="B399" t="str">
            <v>16002</v>
          </cell>
          <cell r="C399" t="str">
            <v>EMENDAS DE ESTACAS 30X30CM</v>
          </cell>
          <cell r="D399" t="str">
            <v>UN</v>
          </cell>
          <cell r="E399">
            <v>74.400000000000006</v>
          </cell>
        </row>
        <row r="400">
          <cell r="B400" t="str">
            <v>16003</v>
          </cell>
          <cell r="C400" t="str">
            <v>ANEL PARA SOLDA 30X30CM</v>
          </cell>
          <cell r="D400" t="str">
            <v>UN</v>
          </cell>
          <cell r="E400">
            <v>29.9</v>
          </cell>
        </row>
        <row r="401">
          <cell r="B401" t="str">
            <v>16004</v>
          </cell>
          <cell r="C401" t="str">
            <v>EMENDAS DE ESTACAS 26X26CM</v>
          </cell>
          <cell r="D401" t="str">
            <v>UN</v>
          </cell>
          <cell r="E401">
            <v>57.4</v>
          </cell>
        </row>
        <row r="402">
          <cell r="B402" t="str">
            <v>16005</v>
          </cell>
          <cell r="C402" t="str">
            <v>ANEL PARA SOLDA 26X26CM</v>
          </cell>
          <cell r="D402" t="str">
            <v>UN</v>
          </cell>
          <cell r="E402">
            <v>28.6</v>
          </cell>
        </row>
        <row r="403">
          <cell r="B403" t="str">
            <v>16006</v>
          </cell>
          <cell r="C403" t="str">
            <v>ESTACAS CONCR.30X30CM  (FORNECIMENTO)</v>
          </cell>
          <cell r="D403" t="str">
            <v>M</v>
          </cell>
          <cell r="E403">
            <v>43.35</v>
          </cell>
        </row>
        <row r="404">
          <cell r="B404" t="str">
            <v>16007</v>
          </cell>
          <cell r="C404" t="str">
            <v>ESTACAS CONCR.26X26CM (FORNECIMENTO)</v>
          </cell>
          <cell r="D404" t="str">
            <v>M</v>
          </cell>
          <cell r="E404">
            <v>35.049999999999997</v>
          </cell>
        </row>
        <row r="405">
          <cell r="B405" t="str">
            <v>16008</v>
          </cell>
          <cell r="C405" t="str">
            <v>TUBO PVC 75MM</v>
          </cell>
          <cell r="D405" t="str">
            <v>M</v>
          </cell>
          <cell r="E405" t="str">
            <v>3,24</v>
          </cell>
        </row>
        <row r="406">
          <cell r="B406" t="str">
            <v>16012</v>
          </cell>
          <cell r="C406" t="str">
            <v>DISCO DE VIDIA 9' P/ESMERILHADEIRA</v>
          </cell>
          <cell r="D406" t="str">
            <v>UN</v>
          </cell>
          <cell r="E406" t="str">
            <v>4,31</v>
          </cell>
        </row>
        <row r="407">
          <cell r="B407" t="str">
            <v>16024</v>
          </cell>
          <cell r="C407" t="str">
            <v>TELA DE ARAME C/FIO 14 DE 2.5</v>
          </cell>
          <cell r="D407" t="str">
            <v>M2</v>
          </cell>
          <cell r="E407" t="str">
            <v>3,28</v>
          </cell>
        </row>
        <row r="408">
          <cell r="B408" t="str">
            <v>16026</v>
          </cell>
          <cell r="C408" t="str">
            <v>MUDA DE ARVORE SELECIONADA</v>
          </cell>
          <cell r="D408" t="str">
            <v>UN</v>
          </cell>
          <cell r="E408" t="str">
            <v>2,00</v>
          </cell>
        </row>
        <row r="409">
          <cell r="B409" t="str">
            <v>16037</v>
          </cell>
          <cell r="C409" t="str">
            <v>TAMPA F. FUND. P/POCO VISITA D=60cm</v>
          </cell>
          <cell r="D409" t="str">
            <v>UN</v>
          </cell>
          <cell r="E409" t="str">
            <v>110,00</v>
          </cell>
        </row>
        <row r="410">
          <cell r="B410" t="str">
            <v>16038</v>
          </cell>
          <cell r="C410" t="str">
            <v>TRILHO TR 57</v>
          </cell>
          <cell r="D410" t="str">
            <v>KG</v>
          </cell>
          <cell r="E410" t="str">
            <v>0,69</v>
          </cell>
        </row>
        <row r="411">
          <cell r="B411" t="str">
            <v>16052</v>
          </cell>
          <cell r="C411" t="str">
            <v>MUDAS DE LIRIO AMARELO</v>
          </cell>
          <cell r="D411" t="str">
            <v>UN</v>
          </cell>
          <cell r="E411" t="str">
            <v>0,40</v>
          </cell>
        </row>
        <row r="412">
          <cell r="B412" t="str">
            <v>16054</v>
          </cell>
          <cell r="C412" t="str">
            <v>GROUT</v>
          </cell>
          <cell r="D412" t="str">
            <v>KG</v>
          </cell>
          <cell r="E412" t="str">
            <v>0,52</v>
          </cell>
        </row>
        <row r="413">
          <cell r="B413" t="str">
            <v>16057</v>
          </cell>
          <cell r="C413" t="str">
            <v>TUBO ACO GALVANIZADO DN 100mm - E=2mm</v>
          </cell>
          <cell r="D413" t="str">
            <v>M</v>
          </cell>
          <cell r="E413" t="str">
            <v>31,00</v>
          </cell>
        </row>
        <row r="414">
          <cell r="B414" t="str">
            <v>16058</v>
          </cell>
          <cell r="C414" t="str">
            <v>CHAPA DE ACO DE 3/16</v>
          </cell>
          <cell r="D414" t="str">
            <v>KG</v>
          </cell>
          <cell r="E414" t="str">
            <v>1,36</v>
          </cell>
        </row>
        <row r="415">
          <cell r="B415" t="str">
            <v>16059</v>
          </cell>
          <cell r="C415" t="str">
            <v>COLCHAO RENO PVC H=0.23M</v>
          </cell>
          <cell r="D415" t="str">
            <v>M2</v>
          </cell>
          <cell r="E415" t="str">
            <v>29,92</v>
          </cell>
        </row>
        <row r="416">
          <cell r="B416" t="str">
            <v>16060</v>
          </cell>
          <cell r="C416" t="str">
            <v>GABIAO SACO PVC DE 5.0 X 0.65M</v>
          </cell>
          <cell r="D416" t="str">
            <v>PC</v>
          </cell>
          <cell r="E416" t="str">
            <v>117,97</v>
          </cell>
        </row>
        <row r="417">
          <cell r="B417" t="str">
            <v>16061</v>
          </cell>
          <cell r="C417" t="str">
            <v>ESTACAS CONCR.23X23CM (FORNECIMENTO)</v>
          </cell>
          <cell r="D417" t="str">
            <v>M</v>
          </cell>
          <cell r="E417">
            <v>28.75</v>
          </cell>
        </row>
        <row r="418">
          <cell r="B418" t="str">
            <v>16062</v>
          </cell>
          <cell r="C418" t="str">
            <v>EMENDA DE ESTACAS 23X23CM</v>
          </cell>
          <cell r="D418" t="str">
            <v>UN</v>
          </cell>
          <cell r="E418">
            <v>46.05</v>
          </cell>
        </row>
        <row r="419">
          <cell r="B419" t="str">
            <v>16063</v>
          </cell>
          <cell r="C419" t="str">
            <v>ANEL PARA SOLDA 23X23CM</v>
          </cell>
          <cell r="D419" t="str">
            <v>UN</v>
          </cell>
          <cell r="E419">
            <v>27.6</v>
          </cell>
        </row>
        <row r="420">
          <cell r="B420" t="str">
            <v>16065</v>
          </cell>
          <cell r="C420" t="str">
            <v>EMENDA (SUPLEMENTO) ESTACA D=17CM</v>
          </cell>
          <cell r="D420" t="str">
            <v>UN</v>
          </cell>
          <cell r="E420">
            <v>12</v>
          </cell>
        </row>
        <row r="421">
          <cell r="B421" t="str">
            <v>16066</v>
          </cell>
          <cell r="C421" t="str">
            <v>ESTACA CONCRETO PRÉ MOLDADA 17 CM 21/23 TON</v>
          </cell>
          <cell r="D421" t="str">
            <v>M</v>
          </cell>
          <cell r="E421">
            <v>8</v>
          </cell>
        </row>
        <row r="422">
          <cell r="B422" t="str">
            <v>16067</v>
          </cell>
          <cell r="C422" t="str">
            <v>ESTACA CONCRETO PRÉ MOLDADA 23 CM 47/50 TON</v>
          </cell>
          <cell r="D422" t="str">
            <v>M</v>
          </cell>
          <cell r="E422">
            <v>14</v>
          </cell>
        </row>
        <row r="423">
          <cell r="B423" t="str">
            <v>16068</v>
          </cell>
          <cell r="C423" t="str">
            <v>ESTACA CONCRETO PRÉ MOLDADA 26 CM 64 TON</v>
          </cell>
          <cell r="D423" t="str">
            <v>M</v>
          </cell>
          <cell r="E423">
            <v>19</v>
          </cell>
        </row>
        <row r="424">
          <cell r="B424" t="str">
            <v>16069</v>
          </cell>
          <cell r="C424" t="str">
            <v>ESTACA CONCRETO PRÉ MOLDADA 33 CM 82 TON</v>
          </cell>
          <cell r="D424" t="str">
            <v>M</v>
          </cell>
          <cell r="E424">
            <v>36</v>
          </cell>
        </row>
        <row r="425">
          <cell r="B425" t="str">
            <v>16070</v>
          </cell>
          <cell r="C425" t="str">
            <v>ESTACA CONCRETO PRÉ MOLDADA 38 CM 100 TON</v>
          </cell>
          <cell r="D425" t="str">
            <v>M</v>
          </cell>
          <cell r="E425">
            <v>45</v>
          </cell>
        </row>
        <row r="426">
          <cell r="B426" t="str">
            <v>16072</v>
          </cell>
          <cell r="C426" t="str">
            <v>TUBO ACO GALVANIZADO DN 50mm - E=2mm</v>
          </cell>
          <cell r="D426" t="str">
            <v>M</v>
          </cell>
          <cell r="E426" t="str">
            <v>12,45</v>
          </cell>
        </row>
        <row r="427">
          <cell r="B427" t="str">
            <v>16120</v>
          </cell>
          <cell r="C427" t="str">
            <v>ESTACAS CONCR.35X35CM (FORNECIMENTO)</v>
          </cell>
          <cell r="D427" t="str">
            <v>M</v>
          </cell>
          <cell r="E427">
            <v>59</v>
          </cell>
        </row>
        <row r="428">
          <cell r="B428" t="str">
            <v>16121</v>
          </cell>
          <cell r="C428" t="str">
            <v>EMENDA DE ESTACAS 35X35CM</v>
          </cell>
          <cell r="D428" t="str">
            <v>UN</v>
          </cell>
          <cell r="E428">
            <v>101.27</v>
          </cell>
        </row>
        <row r="429">
          <cell r="B429" t="str">
            <v>16122</v>
          </cell>
          <cell r="C429" t="str">
            <v>ANEL PARA SOLDA 35X35CM</v>
          </cell>
          <cell r="D429" t="str">
            <v>UN</v>
          </cell>
          <cell r="E429">
            <v>40.700000000000003</v>
          </cell>
        </row>
        <row r="430">
          <cell r="B430" t="str">
            <v>16125</v>
          </cell>
          <cell r="C430" t="str">
            <v>MANTA PAPEL KRAFT</v>
          </cell>
          <cell r="D430" t="str">
            <v>M2</v>
          </cell>
          <cell r="E430">
            <v>0.4</v>
          </cell>
        </row>
        <row r="431">
          <cell r="B431" t="str">
            <v>16128</v>
          </cell>
          <cell r="C431" t="str">
            <v>LONA PLASTICA E = 150 MICRA</v>
          </cell>
          <cell r="D431" t="str">
            <v>M2</v>
          </cell>
          <cell r="E431" t="str">
            <v>0,40</v>
          </cell>
        </row>
        <row r="432">
          <cell r="B432" t="str">
            <v>16129</v>
          </cell>
          <cell r="C432" t="str">
            <v>SELA JUNTA DE POLIURETANO</v>
          </cell>
          <cell r="D432" t="str">
            <v>L</v>
          </cell>
          <cell r="E432" t="str">
            <v>47,87</v>
          </cell>
        </row>
        <row r="433">
          <cell r="B433" t="str">
            <v>16130</v>
          </cell>
          <cell r="C433" t="str">
            <v>ISOPOR DE ESPESSURA 10 MM</v>
          </cell>
          <cell r="D433" t="str">
            <v>M2</v>
          </cell>
          <cell r="E433" t="str">
            <v>1,75</v>
          </cell>
        </row>
        <row r="434">
          <cell r="B434" t="str">
            <v>16131</v>
          </cell>
          <cell r="C434" t="str">
            <v>PROJETO DE O.A.E.</v>
          </cell>
          <cell r="D434" t="str">
            <v>R$</v>
          </cell>
          <cell r="E434" t="str">
            <v>1,00</v>
          </cell>
        </row>
        <row r="435">
          <cell r="B435" t="str">
            <v>16148</v>
          </cell>
          <cell r="C435" t="str">
            <v>PORTA DENTE P/FRESADORA 1000C</v>
          </cell>
          <cell r="D435" t="str">
            <v>UN</v>
          </cell>
          <cell r="E435" t="str">
            <v>35,00</v>
          </cell>
        </row>
        <row r="436">
          <cell r="B436" t="str">
            <v>16149</v>
          </cell>
          <cell r="C436" t="str">
            <v>DENTE P/FRESADORA SF 1000C</v>
          </cell>
          <cell r="D436" t="str">
            <v>UN</v>
          </cell>
          <cell r="E436" t="str">
            <v>18,90</v>
          </cell>
        </row>
        <row r="437">
          <cell r="B437" t="str">
            <v>16150</v>
          </cell>
          <cell r="C437" t="str">
            <v>BROCA DE VIDIA D=12MM SDC PLUS</v>
          </cell>
          <cell r="D437" t="str">
            <v>UN</v>
          </cell>
          <cell r="E437" t="str">
            <v>6,20</v>
          </cell>
        </row>
        <row r="438">
          <cell r="B438" t="str">
            <v>16154</v>
          </cell>
          <cell r="C438" t="str">
            <v>MUDA DE ARBUSTOS</v>
          </cell>
          <cell r="D438" t="str">
            <v>UN</v>
          </cell>
          <cell r="E438" t="str">
            <v>2,50</v>
          </cell>
        </row>
        <row r="439">
          <cell r="B439" t="str">
            <v>16163</v>
          </cell>
          <cell r="C439" t="str">
            <v>EMULSAO  C/POLIMEROS</v>
          </cell>
          <cell r="D439" t="str">
            <v>L</v>
          </cell>
          <cell r="E439" t="str">
            <v>0,82</v>
          </cell>
        </row>
        <row r="440">
          <cell r="B440" t="str">
            <v>16255</v>
          </cell>
          <cell r="C440" t="str">
            <v>TUBO ACO ZINC C/COSTURA D=75MM</v>
          </cell>
          <cell r="D440" t="str">
            <v>M</v>
          </cell>
          <cell r="E440" t="str">
            <v>10,28</v>
          </cell>
        </row>
        <row r="441">
          <cell r="B441" t="str">
            <v>16257</v>
          </cell>
          <cell r="C441" t="str">
            <v>TUBO ACO ZINC C/COSTURA D=50MM</v>
          </cell>
          <cell r="D441" t="str">
            <v>M</v>
          </cell>
          <cell r="E441" t="str">
            <v>6,69</v>
          </cell>
        </row>
        <row r="442">
          <cell r="B442" t="str">
            <v>16258</v>
          </cell>
          <cell r="C442" t="str">
            <v>MATERIAL/MO P/ILUMINACAO</v>
          </cell>
          <cell r="D442" t="str">
            <v>VB</v>
          </cell>
          <cell r="E442" t="str">
            <v>1,00</v>
          </cell>
        </row>
        <row r="443">
          <cell r="B443" t="str">
            <v>16259</v>
          </cell>
          <cell r="C443" t="str">
            <v>TELA ARAME GALV. FIO 14 DE 2</v>
          </cell>
          <cell r="D443" t="str">
            <v>M2</v>
          </cell>
          <cell r="E443" t="str">
            <v>4,04</v>
          </cell>
        </row>
        <row r="444">
          <cell r="B444" t="str">
            <v>16260</v>
          </cell>
          <cell r="C444" t="str">
            <v>GRELHA FOFO 70X40 CM</v>
          </cell>
          <cell r="D444" t="str">
            <v>UN</v>
          </cell>
          <cell r="E444" t="str">
            <v>35,00</v>
          </cell>
        </row>
        <row r="445">
          <cell r="B445" t="str">
            <v>16264</v>
          </cell>
          <cell r="C445" t="str">
            <v>TUBO PVC DN=150MM ESGOTO VINIL</v>
          </cell>
          <cell r="D445" t="str">
            <v>M</v>
          </cell>
          <cell r="E445" t="str">
            <v>11,79</v>
          </cell>
        </row>
        <row r="446">
          <cell r="B446" t="str">
            <v>16265</v>
          </cell>
          <cell r="C446" t="str">
            <v>TUBO PVC DN=60MM AGUA C15 JE</v>
          </cell>
          <cell r="D446" t="str">
            <v>M</v>
          </cell>
          <cell r="E446" t="str">
            <v>3,80</v>
          </cell>
        </row>
        <row r="447">
          <cell r="B447" t="str">
            <v>16300</v>
          </cell>
          <cell r="C447" t="str">
            <v>AP. ANCORAGEM ATIVA P/CABO - 04 CABOS</v>
          </cell>
          <cell r="D447" t="str">
            <v>UN</v>
          </cell>
          <cell r="E447">
            <v>111.73</v>
          </cell>
        </row>
        <row r="448">
          <cell r="B448" t="str">
            <v>16310</v>
          </cell>
          <cell r="C448" t="str">
            <v>AP. ANCORAGEM ATIVA P/CABO - 06 CABOS</v>
          </cell>
          <cell r="D448" t="str">
            <v>UN</v>
          </cell>
          <cell r="E448">
            <v>161.62</v>
          </cell>
        </row>
        <row r="449">
          <cell r="B449" t="str">
            <v>16320</v>
          </cell>
          <cell r="C449" t="str">
            <v>AP. ANCORAGEM ATIVA P/CABO - 12 CABOS</v>
          </cell>
          <cell r="D449" t="str">
            <v>UN</v>
          </cell>
          <cell r="E449">
            <v>449.28</v>
          </cell>
        </row>
        <row r="450">
          <cell r="B450" t="str">
            <v>16330</v>
          </cell>
          <cell r="C450" t="str">
            <v>AP. ANCORAGEM ATIVA P/CABO - 19 CABOS</v>
          </cell>
          <cell r="D450" t="str">
            <v>UN</v>
          </cell>
          <cell r="E450">
            <v>851</v>
          </cell>
        </row>
        <row r="451">
          <cell r="B451" t="str">
            <v>16340</v>
          </cell>
          <cell r="C451" t="str">
            <v>AP. ANCORAGEM ATIVA P/CABO - 22 CABOS</v>
          </cell>
          <cell r="D451" t="str">
            <v>UN</v>
          </cell>
          <cell r="E451">
            <v>1063.08</v>
          </cell>
        </row>
        <row r="452">
          <cell r="B452" t="str">
            <v>16350</v>
          </cell>
          <cell r="C452" t="str">
            <v>AP. ANCORAGEM PASSIVA P/CABO - 04 CABOS</v>
          </cell>
          <cell r="D452" t="str">
            <v>UN</v>
          </cell>
          <cell r="E452">
            <v>18.62</v>
          </cell>
        </row>
        <row r="453">
          <cell r="B453" t="str">
            <v>16360</v>
          </cell>
          <cell r="C453" t="str">
            <v>AP. ANCORAGEM PASSIVA P/CABO - 06 CABOS</v>
          </cell>
          <cell r="D453" t="str">
            <v>UN</v>
          </cell>
          <cell r="E453">
            <v>26.94</v>
          </cell>
        </row>
        <row r="454">
          <cell r="B454" t="str">
            <v>16370</v>
          </cell>
          <cell r="C454" t="str">
            <v>AP. ANCORAGEM PASSIVA P/CABO - 12 CABOS</v>
          </cell>
          <cell r="D454" t="str">
            <v>UN</v>
          </cell>
          <cell r="E454">
            <v>74.88</v>
          </cell>
        </row>
        <row r="455">
          <cell r="B455" t="str">
            <v>16380</v>
          </cell>
          <cell r="C455" t="str">
            <v>AP. ANCORAGEM PASSIVA P/CABO - 19 CABOS</v>
          </cell>
          <cell r="D455" t="str">
            <v>UN</v>
          </cell>
          <cell r="E455">
            <v>141.83000000000001</v>
          </cell>
        </row>
        <row r="456">
          <cell r="B456" t="str">
            <v>17500</v>
          </cell>
          <cell r="C456" t="str">
            <v>SEM MATERIAIS</v>
          </cell>
          <cell r="D456" t="str">
            <v xml:space="preserve"> </v>
          </cell>
          <cell r="E456" t="str">
            <v>0,00</v>
          </cell>
        </row>
        <row r="457">
          <cell r="B457" t="str">
            <v>17505</v>
          </cell>
          <cell r="C457" t="str">
            <v>COROA DE WIDIA - A</v>
          </cell>
          <cell r="D457" t="str">
            <v>UN</v>
          </cell>
          <cell r="E457" t="str">
            <v>75,60</v>
          </cell>
        </row>
        <row r="458">
          <cell r="B458" t="str">
            <v>17506</v>
          </cell>
          <cell r="C458" t="str">
            <v>COROA DE WIDIA - B</v>
          </cell>
          <cell r="D458" t="str">
            <v>UN</v>
          </cell>
          <cell r="E458" t="str">
            <v>95,58</v>
          </cell>
        </row>
        <row r="459">
          <cell r="B459" t="str">
            <v>17507</v>
          </cell>
          <cell r="C459" t="str">
            <v>COROA DE WIDIA - N</v>
          </cell>
          <cell r="D459" t="str">
            <v>UN</v>
          </cell>
          <cell r="E459" t="str">
            <v>137,16</v>
          </cell>
        </row>
        <row r="460">
          <cell r="B460" t="str">
            <v>17508</v>
          </cell>
          <cell r="C460" t="str">
            <v>COROA DE WIDIA - H</v>
          </cell>
          <cell r="D460" t="str">
            <v>UN</v>
          </cell>
          <cell r="E460" t="str">
            <v>149,04</v>
          </cell>
        </row>
        <row r="461">
          <cell r="B461" t="str">
            <v>17510</v>
          </cell>
          <cell r="C461" t="str">
            <v>CALIBRADOR DE WIDIA - A</v>
          </cell>
          <cell r="D461" t="str">
            <v>UN</v>
          </cell>
          <cell r="E461" t="str">
            <v>110,00</v>
          </cell>
        </row>
        <row r="462">
          <cell r="B462" t="str">
            <v>17511</v>
          </cell>
          <cell r="C462" t="str">
            <v>CALIBRADOR DE WIDIA - B</v>
          </cell>
          <cell r="D462" t="str">
            <v>UN</v>
          </cell>
          <cell r="E462" t="str">
            <v>132,00</v>
          </cell>
        </row>
        <row r="463">
          <cell r="B463" t="str">
            <v>17512</v>
          </cell>
          <cell r="C463" t="str">
            <v>CALIBRADOR DE WIDIA - N</v>
          </cell>
          <cell r="D463" t="str">
            <v>UN</v>
          </cell>
          <cell r="E463" t="str">
            <v>147,42</v>
          </cell>
        </row>
        <row r="464">
          <cell r="B464" t="str">
            <v>17513</v>
          </cell>
          <cell r="C464" t="str">
            <v>CALIBRADOR DE WIDIA - H</v>
          </cell>
          <cell r="D464" t="str">
            <v>UN</v>
          </cell>
          <cell r="E464" t="str">
            <v>168,97</v>
          </cell>
        </row>
        <row r="465">
          <cell r="B465" t="str">
            <v>17515</v>
          </cell>
          <cell r="C465" t="str">
            <v>SAPATA DE WIDIA - A</v>
          </cell>
          <cell r="D465" t="str">
            <v>UN</v>
          </cell>
          <cell r="E465" t="str">
            <v>77,76</v>
          </cell>
        </row>
        <row r="466">
          <cell r="B466" t="str">
            <v>17516</v>
          </cell>
          <cell r="C466" t="str">
            <v>SAPATA DE WIDIA - B</v>
          </cell>
          <cell r="D466" t="str">
            <v>UN</v>
          </cell>
          <cell r="E466" t="str">
            <v>97,20</v>
          </cell>
        </row>
        <row r="467">
          <cell r="B467" t="str">
            <v>17517</v>
          </cell>
          <cell r="C467" t="str">
            <v>SAPATA DE WIDIA - N</v>
          </cell>
          <cell r="D467" t="str">
            <v>UN</v>
          </cell>
          <cell r="E467" t="str">
            <v>117,72</v>
          </cell>
        </row>
        <row r="468">
          <cell r="B468" t="str">
            <v>17518</v>
          </cell>
          <cell r="C468" t="str">
            <v>SAPATA DE WIDIA - H</v>
          </cell>
          <cell r="D468" t="str">
            <v>UN</v>
          </cell>
          <cell r="E468" t="str">
            <v>156,60</v>
          </cell>
        </row>
        <row r="469">
          <cell r="B469" t="str">
            <v>17520</v>
          </cell>
          <cell r="C469" t="str">
            <v>COROA DIAMANTADA-A - 20/30PPQ</v>
          </cell>
          <cell r="D469" t="str">
            <v>UN</v>
          </cell>
          <cell r="E469" t="str">
            <v>135,00</v>
          </cell>
        </row>
        <row r="470">
          <cell r="B470" t="str">
            <v>17521</v>
          </cell>
          <cell r="C470" t="str">
            <v>COROA DIAMANTADA-A - 40/60PPQ</v>
          </cell>
          <cell r="D470" t="str">
            <v>UN</v>
          </cell>
          <cell r="E470" t="str">
            <v>135,00</v>
          </cell>
        </row>
        <row r="471">
          <cell r="B471" t="str">
            <v>17522</v>
          </cell>
          <cell r="C471" t="str">
            <v>COROA DIAMANTADA-A - 60/80PPQ</v>
          </cell>
          <cell r="D471" t="str">
            <v>UN</v>
          </cell>
          <cell r="E471" t="str">
            <v>132,84</v>
          </cell>
        </row>
        <row r="472">
          <cell r="B472" t="str">
            <v>17525</v>
          </cell>
          <cell r="C472" t="str">
            <v>COROA DIAMANTADA-B - 20/30PPQ</v>
          </cell>
          <cell r="D472" t="str">
            <v>UN</v>
          </cell>
          <cell r="E472" t="str">
            <v>169,56</v>
          </cell>
        </row>
        <row r="473">
          <cell r="B473" t="str">
            <v>17526</v>
          </cell>
          <cell r="C473" t="str">
            <v>COROA DIAMANTADA-B - 40/60PPQ</v>
          </cell>
          <cell r="D473" t="str">
            <v>UN</v>
          </cell>
          <cell r="E473" t="str">
            <v>169,56</v>
          </cell>
        </row>
        <row r="474">
          <cell r="B474" t="str">
            <v>17527</v>
          </cell>
          <cell r="C474" t="str">
            <v>COROA DIAMANTADA-B - 60/80PPQ</v>
          </cell>
          <cell r="D474" t="str">
            <v>UN</v>
          </cell>
          <cell r="E474" t="str">
            <v>166,32</v>
          </cell>
        </row>
        <row r="475">
          <cell r="B475" t="str">
            <v>17530</v>
          </cell>
          <cell r="C475" t="str">
            <v>COROA DIAMANTADA-N - 20/30PPQ</v>
          </cell>
          <cell r="D475" t="str">
            <v>UN</v>
          </cell>
          <cell r="E475" t="str">
            <v>248,40</v>
          </cell>
        </row>
        <row r="476">
          <cell r="B476" t="str">
            <v>17531</v>
          </cell>
          <cell r="C476" t="str">
            <v>COROA DIAMANTADA-N - 40/60PPQ</v>
          </cell>
          <cell r="D476" t="str">
            <v>UN</v>
          </cell>
          <cell r="E476" t="str">
            <v>248,40</v>
          </cell>
        </row>
        <row r="477">
          <cell r="B477" t="str">
            <v>17532</v>
          </cell>
          <cell r="C477" t="str">
            <v>COROA DIAMANTADA-N - 60/80PPQ</v>
          </cell>
          <cell r="D477" t="str">
            <v>UN</v>
          </cell>
          <cell r="E477" t="str">
            <v>220,45</v>
          </cell>
        </row>
        <row r="478">
          <cell r="B478" t="str">
            <v>17535</v>
          </cell>
          <cell r="C478" t="str">
            <v>COROA DIAMANTADA-H - 20/30PPQ</v>
          </cell>
          <cell r="D478" t="str">
            <v>UN</v>
          </cell>
          <cell r="E478" t="str">
            <v>335,92</v>
          </cell>
        </row>
        <row r="479">
          <cell r="B479" t="str">
            <v>17536</v>
          </cell>
          <cell r="C479" t="str">
            <v>COROA DIAMANTADA-H - 40/60PPQ</v>
          </cell>
          <cell r="D479" t="str">
            <v>NU</v>
          </cell>
          <cell r="E479" t="str">
            <v>307,93</v>
          </cell>
        </row>
        <row r="480">
          <cell r="B480" t="str">
            <v>17537</v>
          </cell>
          <cell r="C480" t="str">
            <v>COROA DIAMANTADA-H - 60/80PPQ</v>
          </cell>
          <cell r="D480" t="str">
            <v>UN</v>
          </cell>
          <cell r="E480" t="str">
            <v>272,94</v>
          </cell>
        </row>
        <row r="481">
          <cell r="B481" t="str">
            <v>17539</v>
          </cell>
          <cell r="C481" t="str">
            <v>CALIBRADOR DIAMANTADO - A</v>
          </cell>
          <cell r="D481" t="str">
            <v>UN</v>
          </cell>
          <cell r="E481" t="str">
            <v>118,80</v>
          </cell>
        </row>
        <row r="482">
          <cell r="B482" t="str">
            <v>17540</v>
          </cell>
          <cell r="C482" t="str">
            <v>CALIBRADOR DIAMANTADO - B</v>
          </cell>
          <cell r="D482" t="str">
            <v>UN</v>
          </cell>
          <cell r="E482" t="str">
            <v>144,72</v>
          </cell>
        </row>
        <row r="483">
          <cell r="B483" t="str">
            <v>17545</v>
          </cell>
          <cell r="C483" t="str">
            <v>CALIBRADOR DIAMANTADO - N</v>
          </cell>
          <cell r="D483" t="str">
            <v>UN</v>
          </cell>
          <cell r="E483" t="str">
            <v>207,36</v>
          </cell>
        </row>
        <row r="484">
          <cell r="B484" t="str">
            <v>17550</v>
          </cell>
          <cell r="C484" t="str">
            <v>CALIBRADOR DIAMANTADO - H</v>
          </cell>
          <cell r="D484" t="str">
            <v>UN</v>
          </cell>
          <cell r="E484" t="str">
            <v>255,44</v>
          </cell>
        </row>
        <row r="485">
          <cell r="B485" t="str">
            <v>17553</v>
          </cell>
          <cell r="C485" t="str">
            <v>SAPATA DIAMANTADA - A</v>
          </cell>
          <cell r="D485" t="str">
            <v>UN</v>
          </cell>
          <cell r="E485" t="str">
            <v>122,04</v>
          </cell>
        </row>
        <row r="486">
          <cell r="B486" t="str">
            <v>17555</v>
          </cell>
          <cell r="C486" t="str">
            <v>SAPATA DIAMANTADA - B</v>
          </cell>
          <cell r="D486" t="str">
            <v>UN</v>
          </cell>
          <cell r="E486" t="str">
            <v>169,56</v>
          </cell>
        </row>
        <row r="487">
          <cell r="B487" t="str">
            <v>17560</v>
          </cell>
          <cell r="C487" t="str">
            <v>SAPATA DIAMANTADA - N</v>
          </cell>
          <cell r="D487" t="str">
            <v>UN</v>
          </cell>
          <cell r="E487" t="str">
            <v>235,44</v>
          </cell>
        </row>
        <row r="488">
          <cell r="B488" t="str">
            <v>17562</v>
          </cell>
          <cell r="C488" t="str">
            <v>SAPATA DIAMANTADA - H</v>
          </cell>
          <cell r="D488" t="str">
            <v>UN</v>
          </cell>
          <cell r="E488" t="str">
            <v>306,72</v>
          </cell>
        </row>
        <row r="489">
          <cell r="B489" t="str">
            <v>17565</v>
          </cell>
          <cell r="C489" t="str">
            <v>HASTE C/NIPLE - SONDA ROTATIVA</v>
          </cell>
          <cell r="D489" t="str">
            <v>M</v>
          </cell>
          <cell r="E489" t="str">
            <v>93,09</v>
          </cell>
        </row>
        <row r="490">
          <cell r="B490" t="str">
            <v>17570</v>
          </cell>
          <cell r="C490" t="str">
            <v>REVESTIMENTO - A</v>
          </cell>
          <cell r="D490" t="str">
            <v>M</v>
          </cell>
          <cell r="E490" t="str">
            <v>57,12</v>
          </cell>
        </row>
        <row r="491">
          <cell r="B491" t="str">
            <v>17571</v>
          </cell>
          <cell r="C491" t="str">
            <v>REVESTIMENTO - B</v>
          </cell>
          <cell r="D491" t="str">
            <v>M</v>
          </cell>
          <cell r="E491" t="str">
            <v>68,47</v>
          </cell>
        </row>
        <row r="492">
          <cell r="B492" t="str">
            <v>17572</v>
          </cell>
          <cell r="C492" t="str">
            <v>REVESTIMENTO - N</v>
          </cell>
          <cell r="D492" t="str">
            <v>M</v>
          </cell>
          <cell r="E492" t="str">
            <v>99,08</v>
          </cell>
        </row>
        <row r="493">
          <cell r="B493" t="str">
            <v>17573</v>
          </cell>
          <cell r="C493" t="str">
            <v>REVESTIMENTO - H</v>
          </cell>
          <cell r="D493" t="str">
            <v>M</v>
          </cell>
          <cell r="E493" t="str">
            <v>125,92</v>
          </cell>
        </row>
        <row r="494">
          <cell r="B494" t="str">
            <v>17575</v>
          </cell>
          <cell r="C494" t="str">
            <v>BARRILETE SIMPLES - A</v>
          </cell>
          <cell r="D494" t="str">
            <v>UN</v>
          </cell>
          <cell r="E494" t="str">
            <v>217,50</v>
          </cell>
        </row>
        <row r="495">
          <cell r="B495" t="str">
            <v>17576</v>
          </cell>
          <cell r="C495" t="str">
            <v>BARRILETE SIMPLES - B</v>
          </cell>
          <cell r="D495" t="str">
            <v>UN</v>
          </cell>
          <cell r="E495" t="str">
            <v>240,55</v>
          </cell>
        </row>
        <row r="496">
          <cell r="B496" t="str">
            <v>17577</v>
          </cell>
          <cell r="C496" t="str">
            <v>BARRILETE SIMPLES - N</v>
          </cell>
          <cell r="D496" t="str">
            <v>UN</v>
          </cell>
          <cell r="E496" t="str">
            <v>326,45</v>
          </cell>
        </row>
        <row r="497">
          <cell r="B497" t="str">
            <v>17578</v>
          </cell>
          <cell r="C497" t="str">
            <v>BARRILETE SIMPLES - H</v>
          </cell>
          <cell r="D497" t="str">
            <v>UN</v>
          </cell>
          <cell r="E497" t="str">
            <v>509,10</v>
          </cell>
        </row>
        <row r="498">
          <cell r="B498" t="str">
            <v>17580</v>
          </cell>
          <cell r="C498" t="str">
            <v>BARRILETE DUPLO MOVEL - A</v>
          </cell>
          <cell r="D498" t="str">
            <v>UN</v>
          </cell>
          <cell r="E498" t="str">
            <v>422,60</v>
          </cell>
        </row>
        <row r="499">
          <cell r="B499" t="str">
            <v>17581</v>
          </cell>
          <cell r="C499" t="str">
            <v>BARRILETE DUPLO MOVEL - B</v>
          </cell>
          <cell r="D499" t="str">
            <v>UN</v>
          </cell>
          <cell r="E499" t="str">
            <v>507,28</v>
          </cell>
        </row>
        <row r="500">
          <cell r="B500" t="str">
            <v>17582</v>
          </cell>
          <cell r="C500" t="str">
            <v>BARRILETE DUPLO MOVEL - N</v>
          </cell>
          <cell r="D500" t="str">
            <v>UN</v>
          </cell>
          <cell r="E500" t="str">
            <v>664,90</v>
          </cell>
        </row>
        <row r="501">
          <cell r="B501" t="str">
            <v>17583</v>
          </cell>
          <cell r="C501" t="str">
            <v>BARRILETE DUPLO MOVEL - H</v>
          </cell>
          <cell r="D501" t="str">
            <v>UN</v>
          </cell>
          <cell r="E501" t="str">
            <v>850,12</v>
          </cell>
        </row>
        <row r="502">
          <cell r="B502" t="str">
            <v>17585</v>
          </cell>
          <cell r="C502" t="str">
            <v>HASTE - SONDA PERCUSSAO</v>
          </cell>
          <cell r="D502" t="str">
            <v>M</v>
          </cell>
          <cell r="E502" t="str">
            <v>30,05</v>
          </cell>
        </row>
        <row r="503">
          <cell r="B503" t="str">
            <v>17586</v>
          </cell>
          <cell r="C503" t="str">
            <v>REVEST.-SONDA PERC.-21/2 X 1M</v>
          </cell>
          <cell r="D503" t="str">
            <v>M</v>
          </cell>
          <cell r="E503" t="str">
            <v>66,18</v>
          </cell>
        </row>
        <row r="504">
          <cell r="B504" t="str">
            <v>17600</v>
          </cell>
          <cell r="C504" t="str">
            <v>SACO PLASTICO DE 5 LITROS</v>
          </cell>
          <cell r="D504" t="str">
            <v>UN</v>
          </cell>
          <cell r="E504" t="str">
            <v>0,08</v>
          </cell>
        </row>
        <row r="505">
          <cell r="B505" t="str">
            <v>17601</v>
          </cell>
          <cell r="C505" t="str">
            <v>ETIQUETA DE PAPEL CARTAO</v>
          </cell>
          <cell r="D505" t="str">
            <v>UN</v>
          </cell>
          <cell r="E505" t="str">
            <v>0,01</v>
          </cell>
        </row>
        <row r="506">
          <cell r="B506" t="str">
            <v>17603</v>
          </cell>
          <cell r="C506" t="str">
            <v>TUBO DE PVC - RIGIDO SOLDAVEL (32MM)</v>
          </cell>
          <cell r="D506" t="str">
            <v>M</v>
          </cell>
          <cell r="E506">
            <v>1.19</v>
          </cell>
        </row>
        <row r="507">
          <cell r="B507" t="str">
            <v>17605</v>
          </cell>
          <cell r="C507" t="str">
            <v>TUBO DE PVC - SOLDAVEL (40MM)</v>
          </cell>
          <cell r="D507" t="str">
            <v>M</v>
          </cell>
          <cell r="E507" t="str">
            <v>1,42</v>
          </cell>
        </row>
        <row r="508">
          <cell r="B508" t="str">
            <v>17606</v>
          </cell>
          <cell r="C508" t="str">
            <v>LUVA DE PVC - SOLDAVEL (40MM)</v>
          </cell>
          <cell r="D508" t="str">
            <v>UN</v>
          </cell>
          <cell r="E508" t="str">
            <v>0,80</v>
          </cell>
        </row>
        <row r="509">
          <cell r="B509" t="str">
            <v>17607</v>
          </cell>
          <cell r="C509" t="str">
            <v>MANTA SINTETICA (BIDIM) OP-20</v>
          </cell>
          <cell r="D509" t="str">
            <v>KG</v>
          </cell>
          <cell r="E509" t="str">
            <v>8,27</v>
          </cell>
        </row>
        <row r="510">
          <cell r="B510" t="str">
            <v>17610</v>
          </cell>
          <cell r="C510" t="str">
            <v>MADEIRA LEI APLAINADA (30 X 1)</v>
          </cell>
          <cell r="D510" t="str">
            <v>M2</v>
          </cell>
          <cell r="E510" t="str">
            <v>8,33</v>
          </cell>
        </row>
        <row r="511">
          <cell r="B511" t="str">
            <v>17611</v>
          </cell>
          <cell r="C511" t="str">
            <v>MADEIRA LEI APLAINADA C/5.0CM</v>
          </cell>
          <cell r="D511" t="str">
            <v>M</v>
          </cell>
          <cell r="E511" t="str">
            <v>0,50</v>
          </cell>
        </row>
        <row r="512">
          <cell r="B512" t="str">
            <v>17615</v>
          </cell>
          <cell r="C512" t="str">
            <v>DOBRADICA DE 2" C/4 PARAFUSOS</v>
          </cell>
          <cell r="D512" t="str">
            <v>UN</v>
          </cell>
          <cell r="E512" t="str">
            <v>2,30</v>
          </cell>
        </row>
        <row r="513">
          <cell r="B513" t="str">
            <v>17616</v>
          </cell>
          <cell r="C513" t="str">
            <v>PARAFUSOS</v>
          </cell>
          <cell r="D513" t="str">
            <v>UN</v>
          </cell>
          <cell r="E513" t="str">
            <v>0,16</v>
          </cell>
        </row>
        <row r="514">
          <cell r="B514" t="str">
            <v>17617</v>
          </cell>
          <cell r="C514" t="str">
            <v>PREGO (13 X 15)</v>
          </cell>
          <cell r="D514" t="str">
            <v>KG</v>
          </cell>
          <cell r="E514" t="str">
            <v>1,92</v>
          </cell>
        </row>
        <row r="515">
          <cell r="B515" t="str">
            <v>17618</v>
          </cell>
          <cell r="C515" t="str">
            <v>ALDRAVA P/CAIXA DE SONDAGEM</v>
          </cell>
          <cell r="D515" t="str">
            <v>UN</v>
          </cell>
          <cell r="E515" t="str">
            <v>0,40</v>
          </cell>
        </row>
        <row r="516">
          <cell r="B516" t="str">
            <v>17619</v>
          </cell>
          <cell r="C516" t="str">
            <v>COLA PARA MADEIRA</v>
          </cell>
          <cell r="D516" t="str">
            <v>KG</v>
          </cell>
          <cell r="E516" t="str">
            <v>6,00</v>
          </cell>
        </row>
        <row r="517">
          <cell r="B517" t="str">
            <v>17620</v>
          </cell>
          <cell r="C517" t="str">
            <v>JIMO CUPIM</v>
          </cell>
          <cell r="D517" t="str">
            <v>L</v>
          </cell>
          <cell r="E517" t="str">
            <v>6,00</v>
          </cell>
        </row>
        <row r="518">
          <cell r="B518" t="str">
            <v>17621</v>
          </cell>
          <cell r="C518" t="str">
            <v>TINTA ESMALTE BRANCA</v>
          </cell>
          <cell r="D518" t="str">
            <v>L</v>
          </cell>
          <cell r="E518" t="str">
            <v>8,30</v>
          </cell>
        </row>
        <row r="519">
          <cell r="B519" t="str">
            <v>17625</v>
          </cell>
          <cell r="C519" t="str">
            <v>FOTOGRAFIA CAIXA TESTEMUNHO</v>
          </cell>
          <cell r="D519" t="str">
            <v>UN</v>
          </cell>
          <cell r="E519" t="str">
            <v>4,70</v>
          </cell>
        </row>
        <row r="520">
          <cell r="B520" t="str">
            <v>17626</v>
          </cell>
          <cell r="C520" t="str">
            <v>MARCO DE CONCRETO</v>
          </cell>
          <cell r="D520" t="str">
            <v>UN</v>
          </cell>
          <cell r="E520" t="str">
            <v>4,87</v>
          </cell>
        </row>
        <row r="521">
          <cell r="B521" t="str">
            <v>17700</v>
          </cell>
          <cell r="C521" t="str">
            <v>DIARIA</v>
          </cell>
          <cell r="D521" t="str">
            <v>DI</v>
          </cell>
          <cell r="E521" t="str">
            <v>33,00</v>
          </cell>
        </row>
        <row r="522">
          <cell r="B522" t="str">
            <v>18010</v>
          </cell>
          <cell r="C522" t="str">
            <v>CIMENTO</v>
          </cell>
          <cell r="D522" t="str">
            <v>KG</v>
          </cell>
          <cell r="E522" t="str">
            <v>0,26</v>
          </cell>
        </row>
        <row r="523">
          <cell r="B523" t="str">
            <v>18030</v>
          </cell>
          <cell r="C523" t="str">
            <v>LEIVA</v>
          </cell>
          <cell r="D523" t="str">
            <v>M2</v>
          </cell>
          <cell r="E523" t="str">
            <v>2,50</v>
          </cell>
        </row>
        <row r="524">
          <cell r="B524" t="str">
            <v>18031</v>
          </cell>
          <cell r="C524" t="str">
            <v>CALCÁREO DOLOMÍTICO</v>
          </cell>
          <cell r="D524" t="str">
            <v>KG</v>
          </cell>
          <cell r="E524">
            <v>0.11</v>
          </cell>
        </row>
        <row r="525">
          <cell r="B525" t="str">
            <v>18032</v>
          </cell>
          <cell r="C525" t="str">
            <v>FOSFATO DE ROCHAS</v>
          </cell>
          <cell r="D525" t="str">
            <v>KG</v>
          </cell>
          <cell r="E525">
            <v>0.8</v>
          </cell>
        </row>
        <row r="526">
          <cell r="B526" t="str">
            <v>18040</v>
          </cell>
          <cell r="C526" t="str">
            <v>TUBO D= 20 CM  -  SIMPLES</v>
          </cell>
          <cell r="D526" t="str">
            <v>M</v>
          </cell>
          <cell r="E526" t="str">
            <v>5,70</v>
          </cell>
        </row>
        <row r="527">
          <cell r="B527" t="str">
            <v>18050</v>
          </cell>
          <cell r="C527" t="str">
            <v>TUBO D= 30 CM  -  SIMPLES</v>
          </cell>
          <cell r="D527" t="str">
            <v>M</v>
          </cell>
          <cell r="E527" t="str">
            <v>7,07</v>
          </cell>
        </row>
        <row r="528">
          <cell r="B528" t="str">
            <v>18060</v>
          </cell>
          <cell r="C528" t="str">
            <v>TUBO D= 40 CM  -  SIMPLES</v>
          </cell>
          <cell r="D528" t="str">
            <v>M</v>
          </cell>
          <cell r="E528" t="str">
            <v>12,00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sheetData sheetId="19"/>
      <sheetData sheetId="20"/>
      <sheetData sheetId="2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Adequação"/>
      <sheetName val="QUADRO COMPARATIVO"/>
      <sheetName val="Transp"/>
      <sheetName val="Q Custo"/>
      <sheetName val="CROQUI"/>
    </sheetNames>
    <sheetDataSet>
      <sheetData sheetId="0" refreshError="1"/>
      <sheetData sheetId="1">
        <row r="34">
          <cell r="G34">
            <v>960</v>
          </cell>
        </row>
        <row r="37">
          <cell r="G37">
            <v>0</v>
          </cell>
        </row>
        <row r="38">
          <cell r="G38">
            <v>129500</v>
          </cell>
        </row>
        <row r="39">
          <cell r="G39">
            <v>519.65</v>
          </cell>
        </row>
        <row r="41">
          <cell r="G41">
            <v>4200</v>
          </cell>
        </row>
        <row r="55">
          <cell r="G55">
            <v>4476.5</v>
          </cell>
        </row>
        <row r="56">
          <cell r="G56">
            <v>1200</v>
          </cell>
        </row>
      </sheetData>
      <sheetData sheetId="2" refreshError="1"/>
      <sheetData sheetId="3">
        <row r="37">
          <cell r="L37">
            <v>626406.52</v>
          </cell>
        </row>
        <row r="54">
          <cell r="L54">
            <v>365765.01400000008</v>
          </cell>
        </row>
        <row r="91">
          <cell r="L91">
            <v>5357.0620000000008</v>
          </cell>
        </row>
        <row r="115">
          <cell r="L115">
            <v>6247.3760000000002</v>
          </cell>
        </row>
        <row r="165">
          <cell r="L165">
            <v>5583620.5520000001</v>
          </cell>
        </row>
        <row r="181">
          <cell r="L181">
            <v>0</v>
          </cell>
        </row>
      </sheetData>
      <sheetData sheetId="4" refreshError="1"/>
      <sheetData sheetId="5"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MAPA"/>
      <sheetName val="Medição Acumulada"/>
      <sheetName val="memória de calculo_liquida"/>
      <sheetName val="RESUMO DE MEDIÇÃO"/>
      <sheetName val="PGQ _ Mapa de Chuva4"/>
      <sheetName val="BOLETIM"/>
      <sheetName val="LIMP PONTE"/>
    </sheetNames>
    <sheetDataSet>
      <sheetData sheetId="0"/>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TO"/>
      <sheetName val="CAPA"/>
      <sheetName val="mapa geografico"/>
      <sheetName val="Medição Acumulada"/>
      <sheetName val="memória de calculo_liquida"/>
      <sheetName val="RESUMO DE MEDIÇÃO"/>
      <sheetName val="PGQ _ Mapa de Chuva4"/>
      <sheetName val="FOTOS"/>
      <sheetName val="RELATORIO 2"/>
      <sheetName val="BOLETIM"/>
      <sheetName val="PLANILHA ISSQN"/>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MPOSIÇÃO MAN"/>
      <sheetName val="RESUMO DE MEDIÇÃO"/>
    </sheetNames>
    <sheetDataSet>
      <sheetData sheetId="0"/>
      <sheetData sheetId="1"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BODE"/>
      <sheetName val="ROSTO"/>
      <sheetName val="ROSTO I"/>
      <sheetName val="REP SUP"/>
      <sheetName val="REP PROF"/>
      <sheetName val="FRESA"/>
      <sheetName val="BUEIRO"/>
      <sheetName val="SINALIZAÇÃO VERTICAL"/>
      <sheetName val="CAPA PIS "/>
      <sheetName val="MICRO"/>
      <sheetName val="LAMA ASFÁLTICA"/>
      <sheetName val="MATBET"/>
      <sheetName val="MOBCANT"/>
      <sheetName val="PINTURA"/>
      <sheetName val="MAN"/>
      <sheetName val="CSV"/>
      <sheetName val="1CAPA"/>
      <sheetName val="2SUMÁRIO"/>
      <sheetName val="2APRES"/>
      <sheetName val="3APRES1"/>
      <sheetName val="4MAPA"/>
      <sheetName val="5DC"/>
      <sheetName val="6C FIN"/>
      <sheetName val="7CONT FIN"/>
      <sheetName val="CONT NE"/>
      <sheetName val="8C FIS"/>
      <sheetName val="9CONT FIS"/>
      <sheetName val="10AV FIS"/>
      <sheetName val="11PLUV"/>
      <sheetName val="12RH"/>
      <sheetName val="13EQ"/>
      <sheetName val="14IVE"/>
      <sheetName val="IVE MICRO"/>
      <sheetName val="IVE CBUQ"/>
      <sheetName val="COMENT"/>
      <sheetName val="CUSTO ZONA SUL"/>
    </sheetNames>
    <sheetDataSet>
      <sheetData sheetId="0" refreshError="1">
        <row r="5">
          <cell r="K5" t="str">
            <v>5.ª M.P. (01/09/07 a 30/09/07)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MEDIÇAO"/>
      <sheetName val="Planilha Quantidades"/>
      <sheetName val="Medição"/>
      <sheetName val="Fisico"/>
      <sheetName val="Fisico %"/>
      <sheetName val="Financeiro"/>
      <sheetName val="CAPA"/>
      <sheetName val="Medição Líquida"/>
      <sheetName val="Boletim"/>
      <sheetName val="Fisico % (2)"/>
      <sheetName val="Anexo1"/>
      <sheetName val="Anexo2"/>
      <sheetName val="Memória de Cálculo - Resumo"/>
      <sheetName val="Pessoal"/>
      <sheetName val="Equipamentos"/>
      <sheetName val="Boletim de Desempenho Parcial"/>
      <sheetName val="Mapa de Chuva"/>
      <sheetName val="RECOMPOSIÇÃO M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F SEET"/>
      <sheetName val="Ofício"/>
      <sheetName val="Cabeçalho"/>
      <sheetName val="Boletim"/>
      <sheetName val="RESUMO-Medição"/>
      <sheetName val="Saldo de Dias"/>
      <sheetName val="Reajustamento"/>
      <sheetName val="Crono Físico-Financeiro"/>
      <sheetName val="cronfisico"/>
      <sheetName val="cronfisico (2)"/>
      <sheetName val="Material Asfalto "/>
      <sheetName val="Forro de cascalho (4)"/>
      <sheetName val="Forro de cascalho (2)"/>
      <sheetName val="Forro de cascalho (3)"/>
      <sheetName val="Forro de cascalho"/>
      <sheetName val="patrolamento"/>
      <sheetName val="Desmatamento "/>
      <sheetName val="DMT"/>
      <sheetName val="Corte"/>
      <sheetName val="Aterro"/>
      <sheetName val="Compactação 100% PN"/>
      <sheetName val="Compactação 95% PN"/>
      <sheetName val="TSD-FOG"/>
      <sheetName val="AGREGADOS"/>
      <sheetName val="Construção de OAC"/>
      <sheetName val="Constr OAC (envelop)"/>
      <sheetName val="Remoção"/>
      <sheetName val="Colchão drenante"/>
      <sheetName val="meio-fio"/>
      <sheetName val="descida dagua"/>
      <sheetName val="entrada dagua"/>
      <sheetName val="bacia amortecimento"/>
      <sheetName val="cx coletora"/>
      <sheetName val="sinaliz faixas"/>
      <sheetName val="defensas"/>
      <sheetName val="placas"/>
      <sheetName val="grama em mudas"/>
      <sheetName val="grama em mudas (2)"/>
      <sheetName val="Tachinha"/>
      <sheetName val="Tachões"/>
    </sheetNames>
    <sheetDataSet>
      <sheetData sheetId="0"/>
      <sheetData sheetId="1"/>
      <sheetData sheetId="2"/>
      <sheetData sheetId="3"/>
      <sheetData sheetId="4">
        <row r="113">
          <cell r="P113">
            <v>670066.96999999986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F_nº 08 CC 1050 20100223 B"/>
      <sheetName val="Cad.Fornecedores"/>
      <sheetName val="Relação Modalidades"/>
      <sheetName val="Qd05 Preço"/>
      <sheetName val="Qd06"/>
    </sheetNames>
    <sheetDataSet>
      <sheetData sheetId="0"/>
      <sheetData sheetId="1"/>
      <sheetData sheetId="2">
        <row r="2">
          <cell r="A2">
            <v>11</v>
          </cell>
        </row>
        <row r="3">
          <cell r="A3">
            <v>20</v>
          </cell>
        </row>
        <row r="4">
          <cell r="A4">
            <v>24</v>
          </cell>
        </row>
        <row r="5">
          <cell r="A5">
            <v>26</v>
          </cell>
        </row>
        <row r="6">
          <cell r="A6">
            <v>28</v>
          </cell>
        </row>
        <row r="7">
          <cell r="A7">
            <v>29</v>
          </cell>
        </row>
        <row r="8">
          <cell r="A8">
            <v>30</v>
          </cell>
        </row>
        <row r="9">
          <cell r="A9">
            <v>33</v>
          </cell>
        </row>
        <row r="10">
          <cell r="A10">
            <v>36</v>
          </cell>
        </row>
        <row r="11">
          <cell r="A11">
            <v>38</v>
          </cell>
        </row>
        <row r="12">
          <cell r="A12">
            <v>41</v>
          </cell>
        </row>
        <row r="13">
          <cell r="A13">
            <v>42</v>
          </cell>
        </row>
        <row r="14">
          <cell r="A14">
            <v>46</v>
          </cell>
        </row>
        <row r="15">
          <cell r="A15">
            <v>64</v>
          </cell>
        </row>
        <row r="16">
          <cell r="A16">
            <v>76</v>
          </cell>
        </row>
        <row r="17">
          <cell r="A17">
            <v>77</v>
          </cell>
        </row>
        <row r="18">
          <cell r="A18">
            <v>78</v>
          </cell>
        </row>
        <row r="19">
          <cell r="A19">
            <v>79</v>
          </cell>
        </row>
        <row r="20">
          <cell r="A20">
            <v>80</v>
          </cell>
        </row>
        <row r="21">
          <cell r="A21">
            <v>81</v>
          </cell>
        </row>
        <row r="22">
          <cell r="A22">
            <v>83</v>
          </cell>
        </row>
        <row r="23">
          <cell r="A23">
            <v>84</v>
          </cell>
        </row>
        <row r="24">
          <cell r="A24">
            <v>85</v>
          </cell>
        </row>
        <row r="25">
          <cell r="A25">
            <v>88</v>
          </cell>
        </row>
        <row r="26">
          <cell r="A26">
            <v>89</v>
          </cell>
        </row>
      </sheetData>
      <sheetData sheetId="3" refreshError="1"/>
      <sheetData sheetId="4"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_JBS (2)"/>
      <sheetName val="RESUMO-DVOP MOD SEET"/>
      <sheetName val="Crono Físico-Financeiro"/>
      <sheetName val="Mat Asf "/>
      <sheetName val="RESUMO-DVOP_AGRIMAT"/>
      <sheetName val="REAJU (2)"/>
      <sheetName val="Mat Asf"/>
      <sheetName val="Meio fio"/>
      <sheetName val="Total Mat Asf"/>
      <sheetName val="Desmatamento "/>
      <sheetName val="Limpeza da faixa de domínio"/>
      <sheetName val="Remoção"/>
      <sheetName val="DMT 50m"/>
      <sheetName val="DMT 1000 a 1200m"/>
      <sheetName val="Enrocamento Rachão"/>
      <sheetName val="Remoção Solo Mole"/>
      <sheetName val="OAC"/>
      <sheetName val="Regula"/>
      <sheetName val="Sub-base"/>
      <sheetName val="Base"/>
      <sheetName val="Imprimação"/>
      <sheetName val="TSD-FOG"/>
      <sheetName val="CAPA SELANTE"/>
      <sheetName val="AGREGADOS"/>
      <sheetName val="Dreno"/>
      <sheetName val="Cerca"/>
      <sheetName val="Valeta"/>
      <sheetName val="Enleivamento"/>
      <sheetName val="Valeta (3)"/>
      <sheetName val="AGREGADOS P DRENAGEM"/>
      <sheetName val="TSS"/>
      <sheetName val="sinalização"/>
      <sheetName val="DMT"/>
      <sheetName val="DMT modelo (2)"/>
      <sheetName val="Aterro"/>
      <sheetName val="Aterro 100%"/>
      <sheetName val="Aterro 95%"/>
      <sheetName val="Defensa"/>
      <sheetName val="Placas"/>
      <sheetName val="Grama"/>
      <sheetName val="Pintura"/>
      <sheetName val="REAJU"/>
    </sheetNames>
    <sheetDataSet>
      <sheetData sheetId="0"/>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ow r="31">
          <cell r="J31">
            <v>136512</v>
          </cell>
        </row>
      </sheetData>
      <sheetData sheetId="19"/>
      <sheetData sheetId="20"/>
      <sheetData sheetId="21" refreshError="1"/>
      <sheetData sheetId="22"/>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915738"/>
    </sheetNames>
    <definedNames>
      <definedName name="_PAG1"/>
      <definedName name="_TOT2"/>
      <definedName name="_TOT5"/>
    </definedNames>
    <sheetDataSet>
      <sheetData sheetId="0"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AGEM"/>
      <sheetName val="Medição"/>
    </sheetNames>
    <sheetDataSet>
      <sheetData sheetId="0"/>
      <sheetData sheetId="1"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AGEM"/>
    </sheetNames>
    <sheetDataSet>
      <sheetData sheetId="0"/>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
      <sheetName val="TERRACAM (2)"/>
      <sheetName val="Ofício"/>
      <sheetName val="DESMAT"/>
      <sheetName val="REMOÇÃO"/>
      <sheetName val="Corte "/>
      <sheetName val="Compactação 95%"/>
      <sheetName val="Compactação 100%"/>
      <sheetName val="TERRACAM "/>
      <sheetName val="DMT"/>
      <sheetName val="Regula"/>
      <sheetName val="Sub-base"/>
      <sheetName val="OAC "/>
      <sheetName val="OAC"/>
      <sheetName val="DREN2"/>
      <sheetName val="REAJ"/>
      <sheetName val="CERCA"/>
      <sheetName val="MEDIÇÃO "/>
      <sheetName val="CRNOFIS"/>
      <sheetName val="CONTROLE CRONOGRAMA"/>
      <sheetName val="REL_MED"/>
      <sheetName val="BOL_DESEMPENH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
      <sheetName val="TERRACAM (2)"/>
      <sheetName val="Ofício"/>
      <sheetName val="DESMAT"/>
      <sheetName val="REMOÇÃO"/>
      <sheetName val="Corte "/>
      <sheetName val="Compactação 95%"/>
      <sheetName val="Compactação 100%"/>
      <sheetName val="TERRACAM "/>
      <sheetName val="DMT"/>
      <sheetName val="Regula"/>
      <sheetName val="Sub-base"/>
      <sheetName val="OAC "/>
      <sheetName val="OAC"/>
      <sheetName val="DREN2"/>
      <sheetName val="REAJ"/>
      <sheetName val="CERCA"/>
      <sheetName val="MEDIÇÃO "/>
      <sheetName val="CRNOFIS"/>
      <sheetName val="CONTROLE CRONOGRAMA"/>
      <sheetName val="REL_MED"/>
      <sheetName val="BOL_DESEMPENHO"/>
      <sheetName val="Sub_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915474"/>
    </sheetNames>
    <definedNames>
      <definedName name="_PL1"/>
      <definedName name="_TOT3"/>
      <definedName name="_TOT4"/>
    </definedNames>
    <sheetDataSet>
      <sheetData sheetId="0"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BDP"/>
      <sheetName val="ROSTO"/>
      <sheetName val="7CONT FIN"/>
      <sheetName val="9CONT FIS"/>
      <sheetName val="ROSTO I"/>
      <sheetName val="REM SUP PISTA"/>
      <sheetName val="REM PROF."/>
      <sheetName val="MICRO"/>
      <sheetName val="FRESA DESC"/>
      <sheetName val="P_LIGAÇÃO F. DESC"/>
      <sheetName val="CBUQ&quot;C&quot;F.D."/>
      <sheetName val="FRESA CONT."/>
      <sheetName val="P_LIGAÇÃO F. CONT"/>
      <sheetName val="CBUQ &quot;C&quot;F.C. "/>
      <sheetName val="P.LIG. CBUQ &quot;D&quot;"/>
      <sheetName val="CBUQ &quot;D&quot;"/>
      <sheetName val="TSD POL."/>
      <sheetName val="REM SUP ACOST"/>
      <sheetName val="REM PROF.ACOST"/>
      <sheetName val="LIMP.ACOST."/>
      <sheetName val="MATBET-"/>
      <sheetName val="MOBCANT"/>
      <sheetName val="MAN"/>
      <sheetName val="MAN1"/>
      <sheetName val="CSV"/>
      <sheetName val="PINTURA"/>
      <sheetName val="TACHAS REFLET"/>
      <sheetName val="1CAPA"/>
      <sheetName val="2APRES"/>
      <sheetName val="3APRES1"/>
      <sheetName val="4MAPA"/>
      <sheetName val="5DC"/>
      <sheetName val="6C FIN"/>
      <sheetName val="CONT NE"/>
      <sheetName val="8C FIS"/>
      <sheetName val="10AV FIS"/>
      <sheetName val="11PLUV"/>
      <sheetName val="12RH"/>
      <sheetName val="13EQ"/>
      <sheetName val="14IVE"/>
      <sheetName val="IVE MICRO"/>
      <sheetName val="IVE CBUQ"/>
      <sheetName val="COMENT"/>
      <sheetName val="ISSQN_DEZ2007"/>
      <sheetName val="RESUMO-DVOP"/>
    </sheetNames>
    <sheetDataSet>
      <sheetData sheetId="0">
        <row r="6">
          <cell r="J6" t="str">
            <v>JANEIRO/09</v>
          </cell>
        </row>
        <row r="7">
          <cell r="J7" t="str">
            <v>06/01/09 a 31/01/09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imento"/>
      <sheetName val="Cad.Fornecedores"/>
      <sheetName val="Relação Modalidades"/>
    </sheetNames>
    <sheetDataSet>
      <sheetData sheetId="0"/>
      <sheetData sheetId="1">
        <row r="1">
          <cell r="B1" t="str">
            <v>ADIANT. PROFICENTER PLANEJAMENTO DE OBRA</v>
          </cell>
        </row>
        <row r="2">
          <cell r="B2" t="str">
            <v>MARCIO RENE PIRES DA SILVA</v>
          </cell>
        </row>
        <row r="3">
          <cell r="B3" t="str">
            <v>A.I.R. MATERIAIS PARA CONSTRUÇÃO LTDA</v>
          </cell>
        </row>
        <row r="4">
          <cell r="B4" t="str">
            <v>HC PNEUS S.A</v>
          </cell>
        </row>
        <row r="5">
          <cell r="B5" t="str">
            <v>SERPAGUI - SERVIÇOS LTDA</v>
          </cell>
        </row>
        <row r="6">
          <cell r="B6" t="str">
            <v>GICEL COMÉRCIO DE MATERIAIS ELÉTRICOS LTDA</v>
          </cell>
        </row>
        <row r="7">
          <cell r="B7" t="str">
            <v>GONTAV COM.MAT.ELETR.PREST.SERVIÇOS LTDA</v>
          </cell>
        </row>
        <row r="8">
          <cell r="B8" t="str">
            <v>SERRA DA LAPA EXTR. COM. E AGROPEC. LTDA</v>
          </cell>
        </row>
        <row r="9">
          <cell r="B9" t="str">
            <v>TRANSVOLTEC ELETRONICA IND.COM. LTDA</v>
          </cell>
        </row>
        <row r="10">
          <cell r="B10" t="str">
            <v>ROV EDITORA LTDA</v>
          </cell>
        </row>
        <row r="11">
          <cell r="B11" t="str">
            <v>ROYAL PNEUS LTDA</v>
          </cell>
        </row>
        <row r="12">
          <cell r="B12" t="str">
            <v>EQUIPAOBRA EQUIP.RACIONALIZADOS LTDA</v>
          </cell>
        </row>
        <row r="13">
          <cell r="B13" t="str">
            <v>VISUAL COMUNICAÇÃO IND.COMÉRCIO LTDA</v>
          </cell>
        </row>
        <row r="14">
          <cell r="B14" t="str">
            <v>ADEVALDO FONSECA DA SILVA - ME</v>
          </cell>
        </row>
        <row r="15">
          <cell r="B15" t="str">
            <v>JR &amp; DAN COM. PRODUTOS DE LIMPEZA LTDA</v>
          </cell>
        </row>
        <row r="16">
          <cell r="B16" t="str">
            <v>MORAN ELÉTRICA LTDA</v>
          </cell>
        </row>
        <row r="17">
          <cell r="B17" t="str">
            <v>CAFE GRAO NOBRE LTDA</v>
          </cell>
        </row>
        <row r="18">
          <cell r="B18" t="str">
            <v>CAFE GRAO NOBRE</v>
          </cell>
        </row>
        <row r="19">
          <cell r="B19" t="str">
            <v>HANNIG DA GAMA ADVOGADOS S/C</v>
          </cell>
        </row>
        <row r="20">
          <cell r="B20" t="str">
            <v>COMPRECOL CONSTR. E COMÉRCIO LTDA</v>
          </cell>
        </row>
        <row r="21">
          <cell r="B21" t="str">
            <v>TECNOMON TECNOLOGIA MONT. IND. MANUF. LTDA</v>
          </cell>
        </row>
        <row r="22">
          <cell r="B22" t="str">
            <v>GEOSERV IND.ESTRUT. PRÉ-MOLDADAS LTDA</v>
          </cell>
        </row>
        <row r="23">
          <cell r="B23" t="str">
            <v>J.G. LARANJA COMPUTADORES LTDA</v>
          </cell>
        </row>
        <row r="24">
          <cell r="B24" t="str">
            <v>SANEFIBRA INDÚSTRIA E COMÉRCIO LTDA</v>
          </cell>
        </row>
        <row r="25">
          <cell r="B25" t="str">
            <v>CEB-CIA ENERGETICA DE BRASILIA</v>
          </cell>
        </row>
        <row r="26">
          <cell r="B26" t="str">
            <v>RODOSIDER SERVICOS LTDA</v>
          </cell>
        </row>
        <row r="27">
          <cell r="B27" t="str">
            <v>LUREX DISTRIBUIDORA E BATERIAS LTDA</v>
          </cell>
        </row>
        <row r="28">
          <cell r="B28" t="str">
            <v>SILK SCREEN ACESSORIOS EQUIP.EXTINTORES LTDA</v>
          </cell>
        </row>
        <row r="29">
          <cell r="B29" t="str">
            <v>PONTO QUENTE PAPELARIA LTDA</v>
          </cell>
        </row>
        <row r="30">
          <cell r="B30" t="str">
            <v>WALMIR MARTINS FALCÃO FILHO</v>
          </cell>
        </row>
        <row r="31">
          <cell r="B31" t="str">
            <v>AVENIDA BRASIL INFORMATICA LTDA</v>
          </cell>
        </row>
        <row r="32">
          <cell r="B32" t="str">
            <v>AIR-SEL AR CONDICIONADO LTDA</v>
          </cell>
        </row>
        <row r="33">
          <cell r="B33" t="str">
            <v>J.I.PEREIRA ELETRODOMESTICOS ME</v>
          </cell>
        </row>
        <row r="34">
          <cell r="B34" t="str">
            <v>MAKSERVICE MÁQUINAS E SERVIÇOS LTDA</v>
          </cell>
        </row>
        <row r="35">
          <cell r="B35" t="str">
            <v>IMOBILIARIA E CONSTRUTORA DAL LTDA</v>
          </cell>
        </row>
        <row r="36">
          <cell r="B36" t="str">
            <v>SF - FORMAS PARA CONSTRUCAO CIVIL LTDA</v>
          </cell>
        </row>
        <row r="37">
          <cell r="B37" t="str">
            <v>IMBÉ CONSTRUÇÕES E COMÉRCIO LTDA</v>
          </cell>
        </row>
        <row r="38">
          <cell r="B38" t="str">
            <v>POSTO KM 13 DA DUTRA LTDA.</v>
          </cell>
        </row>
        <row r="39">
          <cell r="B39" t="str">
            <v>ETIQUETA AUTO ADESIVA LTDA</v>
          </cell>
        </row>
        <row r="40">
          <cell r="B40" t="str">
            <v>TECNOLAMP DO BRASIL LÂMPADAS E ACESSÓRIOS LTDA</v>
          </cell>
        </row>
        <row r="41">
          <cell r="B41" t="str">
            <v>ELIFRAN COM. E MANUTENÇAÕ DE BOMBAS LTDA</v>
          </cell>
        </row>
        <row r="42">
          <cell r="B42" t="str">
            <v>BREMEN COMERCIO DE VEICULOS LTDA</v>
          </cell>
        </row>
        <row r="43">
          <cell r="B43" t="str">
            <v>TRANSMENDES TRANSPORTES LTDA</v>
          </cell>
        </row>
        <row r="44">
          <cell r="B44" t="str">
            <v>LOCARE MULTIMARCAS LTDA</v>
          </cell>
        </row>
        <row r="45">
          <cell r="B45" t="str">
            <v>IBRAP INDÚSTRIA BRASILEIRA DE CHAPAS S.A</v>
          </cell>
        </row>
        <row r="46">
          <cell r="B46" t="str">
            <v>Z.M. DE MATOS BAZAR E SERVIÇOS</v>
          </cell>
        </row>
        <row r="47">
          <cell r="B47" t="str">
            <v>VIRTUAL PROJETOS E CONSULTORIA LTDA</v>
          </cell>
        </row>
        <row r="48">
          <cell r="B48" t="str">
            <v>GURGUÉIA COMBUSTÍVEIS LTDA.</v>
          </cell>
        </row>
        <row r="49">
          <cell r="B49" t="str">
            <v>ENGENHART SOCIEDADE CIVIL LTDA</v>
          </cell>
        </row>
        <row r="50">
          <cell r="B50" t="str">
            <v>ARAÚJO &amp; PASSOS LTDA</v>
          </cell>
        </row>
        <row r="51">
          <cell r="B51" t="str">
            <v>SUPRY E SHOW INFORMÁTICA LTDA</v>
          </cell>
        </row>
        <row r="52">
          <cell r="B52" t="str">
            <v>C.R.B.M. BONIFÁCIO - ME</v>
          </cell>
        </row>
        <row r="53">
          <cell r="B53" t="str">
            <v>RASEC MADEIRAS LTDA</v>
          </cell>
        </row>
        <row r="54">
          <cell r="B54" t="str">
            <v>CORSALLES EXTRATIVA DE MINERAIS E MAT. D</v>
          </cell>
        </row>
        <row r="55">
          <cell r="B55" t="str">
            <v>ACOS LUMINAR S/A INDUSTRIAL</v>
          </cell>
        </row>
        <row r="56">
          <cell r="B56" t="str">
            <v>AUTO PEÇAS LAZURÃO LTDA</v>
          </cell>
        </row>
        <row r="57">
          <cell r="B57" t="str">
            <v>AGROELETRICA COMERCIAL AGRICOLA E ELETRI</v>
          </cell>
        </row>
        <row r="58">
          <cell r="B58" t="str">
            <v>FREIOSTONI EQUIPAMENTOS E SERVICOS LTDA</v>
          </cell>
        </row>
        <row r="59">
          <cell r="B59" t="str">
            <v>LOCAPE EQUIPAMENTOS LTDA</v>
          </cell>
        </row>
        <row r="60">
          <cell r="B60" t="str">
            <v>F.W.MAQUINAS LTDA</v>
          </cell>
        </row>
        <row r="61">
          <cell r="B61" t="str">
            <v>TRANSPORTES NL LTDA</v>
          </cell>
        </row>
        <row r="62">
          <cell r="B62" t="str">
            <v>VLADIMIR CANATTO ME</v>
          </cell>
        </row>
        <row r="63">
          <cell r="B63" t="str">
            <v>MASTER COPY REPRODUÇÕES E COMÉRCIO LTDA</v>
          </cell>
        </row>
        <row r="64">
          <cell r="B64" t="str">
            <v>WAGE SOFT INFORMÁTICA LTDA</v>
          </cell>
        </row>
        <row r="65">
          <cell r="B65" t="str">
            <v>WINNER JEANS DO ALCÂNTARA LTDA - ME</v>
          </cell>
        </row>
        <row r="66">
          <cell r="B66" t="str">
            <v>RESENVALE HOTÉIS LTDA</v>
          </cell>
        </row>
        <row r="67">
          <cell r="B67" t="str">
            <v>ITALIA COM. IMP. E EXP. LTDA.</v>
          </cell>
        </row>
        <row r="68">
          <cell r="B68" t="str">
            <v>ESTRELA DIESEL OF.MECANICA LTDA</v>
          </cell>
        </row>
        <row r="69">
          <cell r="B69" t="str">
            <v>VIDA VERDE BUNGAVILLE DE ARARUAMA LTDA</v>
          </cell>
        </row>
        <row r="70">
          <cell r="B70" t="str">
            <v>NOVO HORIZONTE JACAREPAGUA IMPORTACAO E</v>
          </cell>
        </row>
        <row r="71">
          <cell r="B71" t="str">
            <v>ITAPEMA ITAGUAÍ PEÇAS E MÁQUINAS LTDA-ME</v>
          </cell>
        </row>
        <row r="72">
          <cell r="B72" t="str">
            <v>AR PONTOCOM COMERCIAL LTDA</v>
          </cell>
        </row>
        <row r="73">
          <cell r="B73" t="str">
            <v>SÃO PEDRO LOUÇAS E FERRAGENS LTDA</v>
          </cell>
        </row>
        <row r="74">
          <cell r="B74" t="str">
            <v>AUTO ELETRICA REAL DE PADUA LTDA</v>
          </cell>
        </row>
        <row r="75">
          <cell r="B75" t="str">
            <v>C.R.B.CAMPOS CONSTRUCOES</v>
          </cell>
        </row>
        <row r="76">
          <cell r="B76" t="str">
            <v>JECRIS CONSTRUÇÕES E COMÉRCIO LTDA</v>
          </cell>
        </row>
        <row r="77">
          <cell r="B77" t="str">
            <v>INGEBAU CONSULTORIA E URBANIZAÇÃO LTDA</v>
          </cell>
        </row>
        <row r="78">
          <cell r="B78" t="str">
            <v>HIDROSAN HIDRAULICA E SANEAMENTO LTDA</v>
          </cell>
        </row>
        <row r="79">
          <cell r="B79" t="str">
            <v>PRINST PROJETOS E INSTALAÇÕES LTDA</v>
          </cell>
        </row>
        <row r="80">
          <cell r="B80" t="str">
            <v>EDUARDO PEREIRA PINTO - ME</v>
          </cell>
        </row>
        <row r="81">
          <cell r="B81" t="str">
            <v>FAB. DE TELAS DE ARAME NOVA ERA DE BONSUCESSO LTDA</v>
          </cell>
        </row>
        <row r="82">
          <cell r="B82" t="str">
            <v>PAISART CONSTRUTORA LTDA</v>
          </cell>
        </row>
        <row r="83">
          <cell r="B83" t="str">
            <v>TECHLINEA COM IMP E EXP LTDA</v>
          </cell>
        </row>
        <row r="84">
          <cell r="B84" t="str">
            <v>ARTE VIVA COMÉRCIO E SERVIÇOS LTDA</v>
          </cell>
        </row>
        <row r="85">
          <cell r="B85" t="str">
            <v>CHICON'S BAR E RESTAURANTE LTDA-ME</v>
          </cell>
        </row>
        <row r="86">
          <cell r="B86" t="str">
            <v>HELIO TEIXEIRA RODRIGUES-ME</v>
          </cell>
        </row>
        <row r="87">
          <cell r="B87" t="str">
            <v>SULDEKA PLANEJAMENTOS E CONSTRUCOES LTDA</v>
          </cell>
        </row>
        <row r="88">
          <cell r="B88" t="str">
            <v>WS ENGENHARIA AMBIENTAL LTDA.</v>
          </cell>
        </row>
        <row r="89">
          <cell r="B89" t="str">
            <v>MULTITEINER COM. LOC. CONTEINERES LTDA</v>
          </cell>
        </row>
        <row r="90">
          <cell r="B90" t="str">
            <v>GRECA TRANSPORTES DE CARGAS LTDA</v>
          </cell>
        </row>
        <row r="91">
          <cell r="B91" t="str">
            <v>RIMAQ EQUIPAMENTOS LTDA-ME</v>
          </cell>
        </row>
        <row r="92">
          <cell r="B92" t="str">
            <v>HELISTAR TÁXI AÉREO ESCOLA PILOT.ASSES.AER. LTDA</v>
          </cell>
        </row>
        <row r="93">
          <cell r="B93" t="str">
            <v>REPÚBLICA DOS CAMARÕES RESTAURANTE LTDA</v>
          </cell>
        </row>
        <row r="94">
          <cell r="B94" t="str">
            <v>ORGANIZAÇÃO NOVA OPÇÃO DE SAMPAIO LTDA.</v>
          </cell>
        </row>
        <row r="95">
          <cell r="B95" t="str">
            <v>FORJA MEC VÁLVULAS E CONEXÕES LTDA</v>
          </cell>
        </row>
        <row r="96">
          <cell r="B96" t="str">
            <v>REGINA MARIA BATISTA SANTANA</v>
          </cell>
        </row>
        <row r="97">
          <cell r="B97" t="str">
            <v>PUBLICATTO PROPAGANDA E SERVIÇOS LTDA.</v>
          </cell>
        </row>
        <row r="98">
          <cell r="B98" t="str">
            <v>JOBEL MATERIAIS ELETRICOS LTDA</v>
          </cell>
        </row>
        <row r="99">
          <cell r="B99" t="str">
            <v>T. CONTAINER E REPAROS LTDA</v>
          </cell>
        </row>
        <row r="100">
          <cell r="B100" t="str">
            <v>TRANSPORTADORA LUZENTE LTDA</v>
          </cell>
        </row>
        <row r="101">
          <cell r="B101" t="str">
            <v>CAMPO GRANDE CONSTRUTORA LTDA</v>
          </cell>
        </row>
        <row r="102">
          <cell r="B102" t="str">
            <v>PEREIRA DE CARVALHO E CIA LTDA.</v>
          </cell>
        </row>
        <row r="103">
          <cell r="B103" t="str">
            <v>ISAPRESS INDÚSTRIA GRÁFICA LTDA-ME</v>
          </cell>
        </row>
        <row r="104">
          <cell r="B104" t="str">
            <v>PARKMOL MAT. CONSTRUÇÃO E PRÉ-MOLDADOS LTDA</v>
          </cell>
        </row>
        <row r="105">
          <cell r="B105" t="str">
            <v>RUBBERFLEX PROD.TÉCNICOS DE BORRACHA LTDA</v>
          </cell>
        </row>
        <row r="106">
          <cell r="B106" t="str">
            <v>COMERCIAL AFO LIDER LTDA</v>
          </cell>
        </row>
        <row r="107">
          <cell r="B107" t="str">
            <v>BAZAR PONTO DE OURO DE SAMPAIO LTDA</v>
          </cell>
        </row>
        <row r="108">
          <cell r="B108" t="str">
            <v>JOSÉ RUBENS DO CARMELO DE BRITO</v>
          </cell>
        </row>
        <row r="109">
          <cell r="B109" t="str">
            <v>BRASIL CENTRAL DE HOTEIS E TURISMO S/A</v>
          </cell>
        </row>
        <row r="110">
          <cell r="B110" t="str">
            <v>JR ROLAMENTOS LTDA.</v>
          </cell>
        </row>
        <row r="111">
          <cell r="B111" t="str">
            <v>GOULART TEIXEIRA MATERIAIS DE CONSTRUÇÃO LTDA</v>
          </cell>
        </row>
        <row r="112">
          <cell r="B112" t="str">
            <v>LIGHT HOUSE COMÉRCIO REPR. IMPORT. EXPORTAÇÃO LTDA</v>
          </cell>
        </row>
        <row r="113">
          <cell r="B113" t="str">
            <v>F.F. AGRIPINO - ME</v>
          </cell>
        </row>
        <row r="114">
          <cell r="B114" t="str">
            <v>SPREAD SHOP INFORMÁTICA LTDA</v>
          </cell>
        </row>
        <row r="115">
          <cell r="B115" t="str">
            <v>FUNDIL - FUNDIÇÃO IMPERIAL LTDA -EPP</v>
          </cell>
        </row>
        <row r="116">
          <cell r="B116" t="str">
            <v>TINDIBA SERRALHERIA LTDA</v>
          </cell>
        </row>
        <row r="117">
          <cell r="B117" t="str">
            <v>PIT STOP AV. BRASIL PNEUS LTDA - PNEUMANIA</v>
          </cell>
        </row>
        <row r="118">
          <cell r="B118" t="str">
            <v>F. DOMICIANO MADEIRAS ME</v>
          </cell>
        </row>
        <row r="119">
          <cell r="B119" t="str">
            <v>P.V.C. FERRAGENS LTDA-ME</v>
          </cell>
        </row>
        <row r="120">
          <cell r="B120" t="str">
            <v>BETHA SINALIZAÇÃO E CONSTRUÇÕES LTDA.</v>
          </cell>
        </row>
        <row r="121">
          <cell r="B121" t="str">
            <v>RELEVO GRAFICA RAFAELA LTDA</v>
          </cell>
        </row>
        <row r="122">
          <cell r="B122" t="str">
            <v>NOVATEC CONSTRUÇÕES E EMPREENDIMENTOS LTDA</v>
          </cell>
        </row>
        <row r="123">
          <cell r="B123" t="str">
            <v>PROCEC-PROJETOS E CONSTR.ENG.CIVIL LTDA</v>
          </cell>
        </row>
        <row r="124">
          <cell r="B124" t="str">
            <v>COSTAMAR TRANSP. E TARRAPLENAGEM LTDA</v>
          </cell>
        </row>
        <row r="125">
          <cell r="B125" t="str">
            <v>SOLUTION MULTIMIDIA INFORMATICA LTDA.</v>
          </cell>
        </row>
        <row r="126">
          <cell r="B126" t="str">
            <v>MARCO ANTONIO CLARO RODRIGUES</v>
          </cell>
        </row>
        <row r="127">
          <cell r="B127" t="str">
            <v>PROCOOP COOP.PROF.PROJ.ORCAM.OBRAS LTDA</v>
          </cell>
        </row>
        <row r="128">
          <cell r="B128" t="str">
            <v>TECHSHOP COM. DE PRODUTOS DE INFORMATICA</v>
          </cell>
        </row>
        <row r="129">
          <cell r="B129" t="str">
            <v>ARETÉ EDITORIAL S/A</v>
          </cell>
        </row>
        <row r="130">
          <cell r="B130" t="str">
            <v>REMIS REPARAÇÃO MANUTENÇÃO E INSTALAÇÃO</v>
          </cell>
        </row>
        <row r="131">
          <cell r="B131" t="str">
            <v>MAGAZINE A PODEROSA DE CAXIAS LTDA</v>
          </cell>
        </row>
        <row r="132">
          <cell r="B132" t="str">
            <v>VENTO FORTE MAXFILD COMÉRCIO LTDA.</v>
          </cell>
        </row>
        <row r="133">
          <cell r="B133" t="str">
            <v>ZCOPY COPIADORAS LTDA - ME</v>
          </cell>
        </row>
        <row r="134">
          <cell r="B134" t="str">
            <v>PLENAPLAN SERVICO DE TERRAPLANAGENS LTDA</v>
          </cell>
        </row>
        <row r="135">
          <cell r="B135" t="str">
            <v>MARIA GORETE NOGUEIRA-CABUGAS</v>
          </cell>
        </row>
        <row r="136">
          <cell r="B136" t="str">
            <v>RIMA MIL WATTS BAZAR LTDA</v>
          </cell>
        </row>
        <row r="137">
          <cell r="B137" t="str">
            <v>PREMOLDADOS DE CONCRETO IND COM E CONSTRUÇÕES LTDA</v>
          </cell>
        </row>
        <row r="138">
          <cell r="B138" t="str">
            <v>R.BOND ENGENHARIA E CONSULTORIA LTDA</v>
          </cell>
        </row>
        <row r="139">
          <cell r="B139" t="str">
            <v>EGT ENGENHARIA LTDA</v>
          </cell>
        </row>
        <row r="140">
          <cell r="B140" t="str">
            <v>PROMADEIRAS DE PRIMAVERA LTDA</v>
          </cell>
        </row>
        <row r="141">
          <cell r="B141" t="str">
            <v>SERTERRA SERV.TERRAPL.ESCAV.TRANSPORTES</v>
          </cell>
        </row>
        <row r="142">
          <cell r="B142" t="str">
            <v>DIGIDATA-RIO SISTEMAS LTDA</v>
          </cell>
        </row>
        <row r="143">
          <cell r="B143" t="str">
            <v>ALBUQUERQUE REPRESENTACOES E SERVICOS LT</v>
          </cell>
        </row>
        <row r="144">
          <cell r="B144" t="str">
            <v>E &amp; F COM. REPRES. E SERV. INFORMATICA</v>
          </cell>
        </row>
        <row r="145">
          <cell r="B145" t="str">
            <v>JOTEQ METALÚRGICA LTDA</v>
          </cell>
        </row>
        <row r="146">
          <cell r="B146" t="str">
            <v>ANTONIO CARLOS COSTA MACHADO</v>
          </cell>
        </row>
        <row r="147">
          <cell r="B147" t="str">
            <v>DARIO FIRMINO SOARES</v>
          </cell>
        </row>
        <row r="148">
          <cell r="B148" t="str">
            <v>JOAO ANDRE DE CARVALHO DO REGO</v>
          </cell>
        </row>
        <row r="149">
          <cell r="B149" t="str">
            <v>HELLE PNEUS LTDA</v>
          </cell>
        </row>
        <row r="150">
          <cell r="B150" t="str">
            <v>TRATORZAN COM.PECAS P/TRATORES LTDA</v>
          </cell>
        </row>
        <row r="151">
          <cell r="B151" t="str">
            <v>PAVCO PAVIMENTAÇÃO E CONSTRUÇÃO LTDA.</v>
          </cell>
        </row>
        <row r="152">
          <cell r="B152" t="str">
            <v>SINPAV SINALIZAÇÃO E PAVIMENTAÇÃO LTDA</v>
          </cell>
        </row>
        <row r="153">
          <cell r="B153" t="str">
            <v>LIDER RENT A CAR LTDA</v>
          </cell>
        </row>
        <row r="154">
          <cell r="B154" t="str">
            <v>RNA STUTAPE SERV. REPROGRAFIA E CONGENER</v>
          </cell>
        </row>
        <row r="155">
          <cell r="B155" t="str">
            <v>REFIL EQUIPAMENTOS DO NORDESTE LTDA.</v>
          </cell>
        </row>
        <row r="156">
          <cell r="B156" t="str">
            <v>ENGE-HIDRA COMERCIO TECNICO</v>
          </cell>
        </row>
        <row r="157">
          <cell r="B157" t="str">
            <v>TINCO - MAQUINAS E FERRAMENTAS LTDA.</v>
          </cell>
        </row>
        <row r="158">
          <cell r="B158" t="str">
            <v>NOVA TENCO MAQUINAS E FERRAMENTAS LTDA</v>
          </cell>
        </row>
        <row r="159">
          <cell r="B159" t="str">
            <v>HG COMUNICAÇÃO VISUAL LTDA</v>
          </cell>
        </row>
        <row r="160">
          <cell r="B160" t="str">
            <v>MOGIFIRE COMÉRCIO DE EXTINTORES LTDA</v>
          </cell>
        </row>
        <row r="161">
          <cell r="B161" t="str">
            <v>ADRIANO CÉSAR DE HOLANDA GOMES</v>
          </cell>
        </row>
        <row r="162">
          <cell r="B162" t="str">
            <v>SERRA'S GRAN.IND.COMÉRCIO LTDA</v>
          </cell>
        </row>
        <row r="163">
          <cell r="B163" t="str">
            <v>TOP PARTS COMERCIAL LTDA</v>
          </cell>
        </row>
        <row r="164">
          <cell r="B164" t="str">
            <v>NATAL TRATORES PEÇAS E SERVIÇOS LTDA</v>
          </cell>
        </row>
        <row r="165">
          <cell r="B165" t="str">
            <v>JOSÉ ANTONIO DE BRITO-ME</v>
          </cell>
        </row>
        <row r="166">
          <cell r="B166" t="str">
            <v>PARATY SABOR DA TERRA RESTAURANTE LTDA-ME</v>
          </cell>
        </row>
        <row r="167">
          <cell r="B167" t="str">
            <v>SEAGRO ENG.IMPERMEABILIZAÇÕES LTDA</v>
          </cell>
        </row>
        <row r="168">
          <cell r="B168" t="str">
            <v>K M EMPREENDIMENTOS LTDA</v>
          </cell>
        </row>
        <row r="169">
          <cell r="B169" t="str">
            <v>PURA E CRISTALINA DIST. DE BEBIDAS E ÁGUA MINERAL LTDA.</v>
          </cell>
        </row>
        <row r="170">
          <cell r="B170" t="str">
            <v>AUTO SOCORRO REGISTRO LTDA - ME</v>
          </cell>
        </row>
        <row r="171">
          <cell r="B171" t="str">
            <v>HARD SOLUTION INFORMÁTICA LTDA</v>
          </cell>
        </row>
        <row r="172">
          <cell r="B172" t="str">
            <v>CONSTRUCOELHO LTDA</v>
          </cell>
        </row>
        <row r="173">
          <cell r="B173" t="str">
            <v>AUTO POSTO PELOTAS DO JD. GRAMACHO</v>
          </cell>
        </row>
        <row r="174">
          <cell r="B174" t="str">
            <v>ROMCOS ASSISTÊNCIA TÉCNICA LTDA</v>
          </cell>
        </row>
        <row r="175">
          <cell r="B175" t="str">
            <v>ALCOBRE COMERCIAL ELÉTRICA LTDA</v>
          </cell>
        </row>
        <row r="176">
          <cell r="B176" t="str">
            <v>TRANZIRAN TRANSPORTES LTDA</v>
          </cell>
        </row>
        <row r="177">
          <cell r="B177" t="str">
            <v>FORT FARDAS-MARIA APARECIDA G.MELO - ME</v>
          </cell>
        </row>
        <row r="178">
          <cell r="B178" t="str">
            <v>HOTEL PHENICIA LTDA</v>
          </cell>
        </row>
        <row r="179">
          <cell r="B179" t="str">
            <v>WESER LOCAÇÃO DE MÁQUINAS LTDA</v>
          </cell>
        </row>
        <row r="180">
          <cell r="B180" t="str">
            <v>ZENILTON AUTOMOVEIS LTDA</v>
          </cell>
        </row>
        <row r="181">
          <cell r="B181" t="str">
            <v>CONSTRUTORA &amp; IMPERMEABILIZADORA CASTOR LTDA.</v>
          </cell>
        </row>
        <row r="182">
          <cell r="B182" t="str">
            <v>EVELYN IMPORTS COMERCIO LTDA.</v>
          </cell>
        </row>
        <row r="183">
          <cell r="B183" t="str">
            <v>SAN MARCO HOTEL</v>
          </cell>
        </row>
        <row r="184">
          <cell r="B184" t="str">
            <v>COPY HOUSE COM.DERV.REPROGRÁFICOS LTDA</v>
          </cell>
        </row>
        <row r="185">
          <cell r="B185" t="str">
            <v>MONEJAN SOLDAS ABRAS.PROTEÇÃO INDUSTRIAL</v>
          </cell>
        </row>
        <row r="186">
          <cell r="B186" t="str">
            <v>ENGEM URBANIZACAO E CONSTRUCAO LTDA</v>
          </cell>
        </row>
        <row r="187">
          <cell r="B187" t="str">
            <v>CONSTRUTORA ENGETRAN LTDA</v>
          </cell>
        </row>
        <row r="188">
          <cell r="B188" t="str">
            <v>4 A COMERCIAL ELÉTRICA LTDA</v>
          </cell>
        </row>
        <row r="189">
          <cell r="B189" t="str">
            <v>ATENDE PRESTAÇÃO DE SERV. TÉCNICOS LTDA</v>
          </cell>
        </row>
        <row r="190">
          <cell r="B190" t="str">
            <v>MARGARIDA DE RIO CLARO AUTO POSTO LTDA</v>
          </cell>
        </row>
        <row r="191">
          <cell r="B191" t="str">
            <v>FROYLAN ENGENHARIA ,PROJETOS E COMÉRCIO LTDA</v>
          </cell>
        </row>
        <row r="192">
          <cell r="B192" t="str">
            <v>POSTO ALTEZA COM. E IND. LTDA</v>
          </cell>
        </row>
        <row r="193">
          <cell r="B193" t="str">
            <v>GBR COM.REPRESENTACOES E SERVICOS LTDA</v>
          </cell>
        </row>
        <row r="194">
          <cell r="B194" t="str">
            <v>S &amp; A COMERCIO SERVICOS E REPRESENTACOES</v>
          </cell>
        </row>
        <row r="195">
          <cell r="B195" t="str">
            <v>PROFICENTER PLANEJAMENTO DE OBRAS LTDA</v>
          </cell>
        </row>
        <row r="196">
          <cell r="B196" t="str">
            <v>CLC VIAGENS E TURISMO LTDA</v>
          </cell>
        </row>
        <row r="197">
          <cell r="B197" t="str">
            <v>CONTERRANEA VEICULOS PESADOS LTDA</v>
          </cell>
        </row>
        <row r="198">
          <cell r="B198" t="str">
            <v>TROCALOR INDÚSTRIA MECÂNICA LTDA</v>
          </cell>
        </row>
        <row r="199">
          <cell r="B199" t="str">
            <v>BMB RIO COMERCIO DE VEICULOS LTDA.</v>
          </cell>
        </row>
        <row r="200">
          <cell r="B200" t="str">
            <v>URBANA ENGENHARIA LTDA</v>
          </cell>
        </row>
        <row r="201">
          <cell r="B201" t="str">
            <v>LANCINI DESCARTÁVEIS LTDA</v>
          </cell>
        </row>
        <row r="202">
          <cell r="B202" t="str">
            <v>PARQUE FLORESTA MATERIAL DE CONSTRUCAO L</v>
          </cell>
        </row>
        <row r="203">
          <cell r="B203" t="str">
            <v>BRASPECAS IND.COM.REPRESENTAÇÃO LTDA</v>
          </cell>
        </row>
        <row r="204">
          <cell r="B204" t="str">
            <v>TRIAXIAL EMP.LOCADORES MÃO DE OBRA LTDA</v>
          </cell>
        </row>
        <row r="205">
          <cell r="B205" t="str">
            <v>G.M.DE OLIVEIRA MANUTENÇÃO E MONTAGENS INDUSTRIAIS</v>
          </cell>
        </row>
        <row r="206">
          <cell r="B206" t="str">
            <v>INDÚSTRIA GESSO PLACAS SÃO GERALDO LTDA</v>
          </cell>
        </row>
        <row r="207">
          <cell r="B207" t="str">
            <v>CENTRAL BRASIL DE ALIMENTOS COMERCIO IMP.EXP.LTDA</v>
          </cell>
        </row>
        <row r="208">
          <cell r="B208" t="str">
            <v>ITACOL ITAOCARA COLETIVOS LTDA</v>
          </cell>
        </row>
        <row r="209">
          <cell r="B209" t="str">
            <v>ENGENHARIA DE SISTEMAS TÉRMICOS LTDA.</v>
          </cell>
        </row>
        <row r="210">
          <cell r="B210" t="str">
            <v>TLXPC ELETR. E TELECOMUNICAÇÕES LTDA</v>
          </cell>
        </row>
        <row r="211">
          <cell r="B211" t="str">
            <v>TORNEADORA CEILANDIA LTDA</v>
          </cell>
        </row>
        <row r="212">
          <cell r="B212" t="str">
            <v>TECNOPLAN PROJETOS E CONSULTORIA LTDA</v>
          </cell>
        </row>
        <row r="213">
          <cell r="B213" t="str">
            <v>SANTA CLARA SERVIÇOS E TRANSPORTE DE PARATY LTDA</v>
          </cell>
        </row>
        <row r="214">
          <cell r="B214" t="str">
            <v>BALANÇÃO AUTO ESTRADA AMS LTDA</v>
          </cell>
        </row>
        <row r="215">
          <cell r="B215" t="str">
            <v>INDÚSTRIA DE PORTAS IGUAÇU MAGALHÃES LTDA</v>
          </cell>
        </row>
        <row r="216">
          <cell r="B216" t="str">
            <v>RJC SUB-EMPREITEIRA LTDA</v>
          </cell>
        </row>
        <row r="217">
          <cell r="B217" t="str">
            <v>BRITEX MINERA€OES LTDA</v>
          </cell>
        </row>
        <row r="218">
          <cell r="B218" t="str">
            <v>SBS SOCIEDADE BRASILEIRA DE SINALIZAÇÕES LTDA.</v>
          </cell>
        </row>
        <row r="219">
          <cell r="B219" t="str">
            <v>MM COMERCIO LTDA</v>
          </cell>
        </row>
        <row r="220">
          <cell r="B220" t="str">
            <v>LUIZ CAVALHEIRO LUIZE-ME</v>
          </cell>
        </row>
        <row r="221">
          <cell r="B221" t="str">
            <v>MONTEIRO &amp; FERRARI ENGENHARIA LTDA</v>
          </cell>
        </row>
        <row r="222">
          <cell r="B222" t="str">
            <v>EBERVANE MENEZES MAGALHÃES - ME</v>
          </cell>
        </row>
        <row r="223">
          <cell r="B223" t="str">
            <v>AGROPECUARIA CAFEEIRA REDIGHIERI LTDA</v>
          </cell>
        </row>
        <row r="224">
          <cell r="B224" t="str">
            <v>LUIZA LEITE DOS REIS</v>
          </cell>
        </row>
        <row r="225">
          <cell r="B225" t="str">
            <v>KOBANS COM.SERV.CONSTRUÇÃO CIVIL LTDA</v>
          </cell>
        </row>
        <row r="226">
          <cell r="B226" t="str">
            <v>CECITÉCNICA SERVIÇOS TÉCNICOS LTDA</v>
          </cell>
        </row>
        <row r="227">
          <cell r="B227" t="str">
            <v>CHECK-UP CENTER LTDA</v>
          </cell>
        </row>
        <row r="228">
          <cell r="B228" t="str">
            <v>JOSÉ ROBERTO ALCÂNTARA CARAGUÁ -ME</v>
          </cell>
        </row>
        <row r="229">
          <cell r="B229" t="str">
            <v>AC COMÉRCIO DE PNEUS LTDA</v>
          </cell>
        </row>
        <row r="230">
          <cell r="B230" t="str">
            <v>PIAIROS BAR E RESTAURANTE LTDA ME</v>
          </cell>
        </row>
        <row r="231">
          <cell r="B231" t="str">
            <v>CIMENCAL CARAGUÁ COM.MAT.CONSTRUÇÃO LTDA</v>
          </cell>
        </row>
        <row r="232">
          <cell r="B232" t="str">
            <v>NOVE L INFORMATICA LTDA.</v>
          </cell>
        </row>
        <row r="233">
          <cell r="B233" t="str">
            <v>PLANNUS ENGENHARIA LTDA</v>
          </cell>
        </row>
        <row r="234">
          <cell r="B234" t="str">
            <v>BRASPAC BRASILIA PAV.CONSTRUTORA LTDA</v>
          </cell>
        </row>
        <row r="235">
          <cell r="B235" t="str">
            <v>AUGUSTINHO DE FÁTIMA DOS SANTOS-ME</v>
          </cell>
        </row>
        <row r="236">
          <cell r="B236" t="str">
            <v>ARAGAS - ARAPIRACA GASES LTDA.</v>
          </cell>
        </row>
        <row r="237">
          <cell r="B237" t="str">
            <v>AJJR CONTABILIDADE E PROCESSAMENTO DE DA</v>
          </cell>
        </row>
        <row r="238">
          <cell r="B238" t="str">
            <v>MULT-HIDRO COMERCIAL LTDA</v>
          </cell>
        </row>
        <row r="239">
          <cell r="B239" t="str">
            <v>ROMERO RIBEIRO DE SOUZA PLACAS</v>
          </cell>
        </row>
        <row r="240">
          <cell r="B240" t="str">
            <v>MAC PRADO LOCAÇÕES DE EQUIPAMENTOS LTDA</v>
          </cell>
        </row>
        <row r="241">
          <cell r="B241" t="str">
            <v>JOSÉ LUIS FINGOLO - ME</v>
          </cell>
        </row>
        <row r="242">
          <cell r="B242" t="str">
            <v>COMERCIAL ASSESSOIA E REP. COMBRATEL 2000 LTDA</v>
          </cell>
        </row>
        <row r="243">
          <cell r="B243" t="str">
            <v>INTERLINE TURISMO E REPRESENTAÇÕES LTDA</v>
          </cell>
        </row>
        <row r="244">
          <cell r="B244" t="str">
            <v>PASSOFORTE LTDA</v>
          </cell>
        </row>
        <row r="245">
          <cell r="B245" t="str">
            <v>PNEULINHARES COMÉRCIO DE PNEUS LTDA</v>
          </cell>
        </row>
        <row r="246">
          <cell r="B246" t="str">
            <v>J.J. DE CARAPEBUS AGROP.VIDRACARIA LTDA</v>
          </cell>
        </row>
        <row r="247">
          <cell r="B247" t="str">
            <v>TRANSPORTES FINK LTDA</v>
          </cell>
        </row>
        <row r="248">
          <cell r="B248" t="str">
            <v>FARRER CONSULTORIA EMPRESARIAL LTDA</v>
          </cell>
        </row>
        <row r="249">
          <cell r="B249" t="str">
            <v>WALNEMED ASSIST.MÉDICA S/C LTDA</v>
          </cell>
        </row>
        <row r="250">
          <cell r="B250" t="str">
            <v>G.R. MATERIAL DE CONSTRUÇÃO SANTA CRUZ LTDA</v>
          </cell>
        </row>
        <row r="251">
          <cell r="B251" t="str">
            <v>CONEXO INDÚSTRIA E COMÉRCIO LTDA</v>
          </cell>
        </row>
        <row r="252">
          <cell r="B252" t="str">
            <v>JHR SAÚDE OCUPACIONAL SERV.MÉDICOS ESPECIALIZADOS LTDA</v>
          </cell>
        </row>
        <row r="253">
          <cell r="B253" t="str">
            <v>BELGO MINEIRA PARTICIPAÇÃO INDÚSTRIA E COMÉRCIO S/A</v>
          </cell>
        </row>
        <row r="254">
          <cell r="B254" t="str">
            <v>BELGO-MINEIRA PART.INDÚSTRIA E COMÉRCIO S.A</v>
          </cell>
        </row>
        <row r="255">
          <cell r="B255" t="str">
            <v>BELGO-MINEIRA PARTIC. INDÚSTRIA E COMÉRCIO S.A</v>
          </cell>
        </row>
        <row r="256">
          <cell r="B256" t="str">
            <v>BELGO-MINEIRA PARTIC.IND.COMÉRCIO S.A</v>
          </cell>
        </row>
        <row r="257">
          <cell r="B257" t="str">
            <v>BELGO-MINEIRA PARTICIPAÇÃO IND COM LTDA</v>
          </cell>
        </row>
        <row r="258">
          <cell r="B258" t="str">
            <v>LEC  ENGENHARIA DE APOIO S/C LTDA</v>
          </cell>
        </row>
        <row r="259">
          <cell r="B259" t="str">
            <v>VKS FILTROS COMERCIO E REPRESENTACAOES L</v>
          </cell>
        </row>
        <row r="260">
          <cell r="B260" t="str">
            <v>ASBRACO-ASSOC.BRASILIENSE DE CONSTRUTORES</v>
          </cell>
        </row>
        <row r="261">
          <cell r="B261" t="str">
            <v>GUARAJUBA MAT.CONSTR.E TRANSPORTES LTDA</v>
          </cell>
        </row>
        <row r="262">
          <cell r="B262" t="str">
            <v>EQUIPOOL EQUIPAMENTOS LTDA</v>
          </cell>
        </row>
        <row r="263">
          <cell r="B263" t="str">
            <v>TOPTEC TOPOGRAFIA COMPUTADORIZADA LTDA</v>
          </cell>
        </row>
        <row r="264">
          <cell r="B264" t="str">
            <v>ELETRO SERTANEJA LTDA</v>
          </cell>
        </row>
        <row r="265">
          <cell r="B265" t="str">
            <v>FELILTON SOUZA DA SILVA-ME</v>
          </cell>
        </row>
        <row r="266">
          <cell r="B266" t="str">
            <v>EVILÁSIO DA SILVA</v>
          </cell>
        </row>
        <row r="267">
          <cell r="B267" t="str">
            <v>REFRIGERAÇÃO E ELÉTRICA PRONTO AR LTDA</v>
          </cell>
        </row>
        <row r="268">
          <cell r="B268" t="str">
            <v>EFCO DO BRASIL LTDA</v>
          </cell>
        </row>
        <row r="269">
          <cell r="B269" t="str">
            <v>ANNA CASTRO DISTRIB. DE COLCHÕES LTDA</v>
          </cell>
        </row>
        <row r="270">
          <cell r="B270" t="str">
            <v>LOCADORA DE TRATORES TERRAPLAN  LTDA</v>
          </cell>
        </row>
        <row r="271">
          <cell r="B271" t="str">
            <v>MARK TELECOMINICAÇÕES LTDA</v>
          </cell>
        </row>
        <row r="272">
          <cell r="B272" t="str">
            <v>MARK TELECOMUNICACåES</v>
          </cell>
        </row>
        <row r="273">
          <cell r="B273" t="str">
            <v>PEDACOS DE PRAZER DOCES E SALGADOS LTDA</v>
          </cell>
        </row>
        <row r="274">
          <cell r="B274" t="str">
            <v>POMPERMAYER &amp; TONASSE LTDA-ME</v>
          </cell>
        </row>
        <row r="275">
          <cell r="B275" t="str">
            <v>GREEN GARDEN TRANSPORTE LTDA</v>
          </cell>
        </row>
        <row r="276">
          <cell r="B276" t="str">
            <v>MANGUEIRA EQUIP. DE SEGURANÇA LTDA</v>
          </cell>
        </row>
        <row r="277">
          <cell r="B277" t="str">
            <v>GRUPO DE IDÉIAS COM. LTDA</v>
          </cell>
        </row>
        <row r="278">
          <cell r="B278" t="str">
            <v>NEWTONER INFORMÁTICA LTDA</v>
          </cell>
        </row>
        <row r="279">
          <cell r="B279" t="str">
            <v>A.J. REFRIGERAÇÃO LTDA</v>
          </cell>
        </row>
        <row r="280">
          <cell r="B280" t="str">
            <v>POSTO MANGUINHOS DE BUZIOS LTDA</v>
          </cell>
        </row>
        <row r="281">
          <cell r="B281" t="str">
            <v>PONTO DOIS TINTAS</v>
          </cell>
        </row>
        <row r="282">
          <cell r="B282" t="str">
            <v>CPL LOCAÇÃO DE MÁQUINAS E EQUIPAMENTOS LTDA</v>
          </cell>
        </row>
        <row r="283">
          <cell r="B283" t="str">
            <v>KARTROLIN BRINDES MAT.P/ESCRITÓRIO LTDA</v>
          </cell>
        </row>
        <row r="284">
          <cell r="B284" t="str">
            <v>SUPLYFER OFFSHORE COMERCIAL LTDA</v>
          </cell>
        </row>
        <row r="285">
          <cell r="B285" t="str">
            <v>B R CONSTRUÇÕES LTDA</v>
          </cell>
        </row>
        <row r="286">
          <cell r="B286" t="str">
            <v>LAJE ASSISTÊNCIA AUTOMOTIVA 24:00 HS LTDA</v>
          </cell>
        </row>
        <row r="287">
          <cell r="B287" t="str">
            <v>AUTO POSTO CHAVES</v>
          </cell>
        </row>
        <row r="288">
          <cell r="B288" t="str">
            <v>GRAFOPEL GRÁFICA E EDITORA LTDA</v>
          </cell>
        </row>
        <row r="289">
          <cell r="B289" t="str">
            <v>GAPE COMERCIO DE MADEIRAS LTDA</v>
          </cell>
        </row>
        <row r="290">
          <cell r="B290" t="str">
            <v>SUPER MATRIZ ACOS LTDA</v>
          </cell>
        </row>
        <row r="291">
          <cell r="B291" t="str">
            <v>SUPER MATRIZ AÇOS LTDA</v>
          </cell>
        </row>
        <row r="292">
          <cell r="B292" t="str">
            <v>SUPER MATRIZ AÇOS LTDA</v>
          </cell>
        </row>
        <row r="293">
          <cell r="B293" t="str">
            <v>A.BARRETO MAQUINAS PESADAS LTDA</v>
          </cell>
        </row>
        <row r="294">
          <cell r="B294" t="str">
            <v>PPRA PINHEIRO PREVENÇÃO DE RISCOS AMBIENTAIS LTDA</v>
          </cell>
        </row>
        <row r="295">
          <cell r="B295" t="str">
            <v>CENTRAL DE DISTRIBUIÇÃO DE AÇO LTDA.</v>
          </cell>
        </row>
        <row r="296">
          <cell r="B296" t="str">
            <v>SCHERAM PRESTAÇÃO DE SERVIÇOS LTDA</v>
          </cell>
        </row>
        <row r="297">
          <cell r="B297" t="str">
            <v>L.H.P. TRANSPORTES LTDA</v>
          </cell>
        </row>
        <row r="298">
          <cell r="B298" t="str">
            <v>EDMILSON VIDAL TRANSPORTES LTDA</v>
          </cell>
        </row>
        <row r="299">
          <cell r="B299" t="str">
            <v>MARCO ANTÔNIO HELFER - ME</v>
          </cell>
        </row>
        <row r="300">
          <cell r="B300" t="str">
            <v>RONALDO J. PONTES AGROPECUÁRIA - ME</v>
          </cell>
        </row>
        <row r="301">
          <cell r="B301" t="str">
            <v>AUTO MOLA CEARENSE LTDA</v>
          </cell>
        </row>
        <row r="302">
          <cell r="B302" t="str">
            <v>RHP EMPREENDIMENTOS E SERVIÇOS LTDA</v>
          </cell>
        </row>
        <row r="303">
          <cell r="B303" t="str">
            <v>JOMANO TRANSPORTES RODOVIÁRIOS LTDA</v>
          </cell>
        </row>
        <row r="304">
          <cell r="B304" t="str">
            <v>MONTENA TRANSPORTES LTDA.</v>
          </cell>
        </row>
        <row r="305">
          <cell r="B305" t="str">
            <v>ALLUMAGE INDÚSTRIA E COMÉRCIO LTDA-EPP</v>
          </cell>
        </row>
        <row r="306">
          <cell r="B306" t="str">
            <v>TRANSPORTADORA RÁPIDO TAMBAÚ LTDA</v>
          </cell>
        </row>
        <row r="307">
          <cell r="B307" t="str">
            <v>JC RC/SUBEMPREITEIRA DE SERVICOS LTDA</v>
          </cell>
        </row>
        <row r="308">
          <cell r="B308" t="str">
            <v>FUJIWARA EQUIPAMENTOS DE PROT. IND. LTDA</v>
          </cell>
        </row>
        <row r="309">
          <cell r="B309" t="str">
            <v>BAZAR SOARES VICTER LTDA</v>
          </cell>
        </row>
        <row r="310">
          <cell r="B310" t="str">
            <v>COSME DA SILVA LOPES</v>
          </cell>
        </row>
        <row r="311">
          <cell r="B311" t="str">
            <v>SANETECH SERVICOS DE ENGENHARIA LTDA</v>
          </cell>
        </row>
        <row r="312">
          <cell r="B312" t="str">
            <v>SAULINA MAT. DE CONSTRUÇÃO LTDA</v>
          </cell>
        </row>
        <row r="313">
          <cell r="B313" t="str">
            <v>SPR LOCAÇÃO E SERVIÇOS LTDA</v>
          </cell>
        </row>
        <row r="314">
          <cell r="B314" t="str">
            <v>SPR LOCACAO E SERVICOS LTDA</v>
          </cell>
        </row>
        <row r="315">
          <cell r="B315" t="str">
            <v>SPR LOCAÇÃO E SERVIÇOS LTDA</v>
          </cell>
        </row>
        <row r="316">
          <cell r="B316" t="str">
            <v>EQUITY ENGENHARIA E AVALIACOES S/A LTDA</v>
          </cell>
        </row>
        <row r="317">
          <cell r="B317" t="str">
            <v>FELIPPE, GOMES E ISFER ADVOGADOS E CONSULTORES ASSOCIADOS</v>
          </cell>
        </row>
        <row r="318">
          <cell r="B318" t="str">
            <v>JOSE DE ALBUQUERQUE COELHO SIMPLES-PE</v>
          </cell>
        </row>
        <row r="319">
          <cell r="B319" t="str">
            <v>DIAS ALBUQUERQUE COMERCIAL LTDA</v>
          </cell>
        </row>
        <row r="320">
          <cell r="B320" t="str">
            <v>EMPREITEIRA E TERRAPLANAGEM BALEIA LTDA</v>
          </cell>
        </row>
        <row r="321">
          <cell r="B321" t="str">
            <v>NORBYTE INFORMATICA LTDA</v>
          </cell>
        </row>
        <row r="322">
          <cell r="B322" t="str">
            <v>COPY CÓPIAS E  SERVIÇOS DE IMPRESSÃO LTDA</v>
          </cell>
        </row>
        <row r="323">
          <cell r="B323" t="str">
            <v>BENEDITO DONIZETTI QUIRINO PARAIBUNA</v>
          </cell>
        </row>
        <row r="324">
          <cell r="B324" t="str">
            <v>LIMBO TOPOGR.SONDAGEM E SERV. GEOTÉCNICOS LTDA</v>
          </cell>
        </row>
        <row r="325">
          <cell r="B325" t="str">
            <v>CRJ COMÉRCIO SERV.INFORMÁTICA LTDA</v>
          </cell>
        </row>
        <row r="326">
          <cell r="B326" t="str">
            <v>CLAJUL MAN. E COM. DE EQUIPAMENTOS INDUSTRIAIS LTDA</v>
          </cell>
        </row>
        <row r="327">
          <cell r="B327" t="str">
            <v>IGUAPE CENTER-VLL DISTRIBUICAO LTDA</v>
          </cell>
        </row>
        <row r="328">
          <cell r="B328" t="str">
            <v>OLICO RENOVADORA DE PNEUS LTDA</v>
          </cell>
        </row>
        <row r="329">
          <cell r="B329" t="str">
            <v>CONFIANÇA EXTINTORES DE INCÊNDIO LTDA</v>
          </cell>
        </row>
        <row r="330">
          <cell r="B330" t="str">
            <v>BETUMAT QUIMICA LTDA</v>
          </cell>
        </row>
        <row r="331">
          <cell r="B331" t="str">
            <v>CAIUÁ LOCADORA DE VEÍCULOS LTDA</v>
          </cell>
        </row>
        <row r="332">
          <cell r="B332" t="str">
            <v>CBTS-COM.BRAS. DE TUBOS E SANEAMENTO LTDA</v>
          </cell>
        </row>
        <row r="333">
          <cell r="B333" t="str">
            <v>M.G.S. CARDOSO M.E.</v>
          </cell>
        </row>
        <row r="334">
          <cell r="B334" t="str">
            <v>HIDRADIR PECAS E SERVICOS LTDA</v>
          </cell>
        </row>
        <row r="335">
          <cell r="B335" t="str">
            <v>ELETROPOLO CEMAVI COMERCIAL ELETRICA LTD</v>
          </cell>
        </row>
        <row r="336">
          <cell r="B336" t="str">
            <v>METRÓPOLE LOCADORA E SERVIÇO LTDA</v>
          </cell>
        </row>
        <row r="337">
          <cell r="B337" t="str">
            <v>LIDERSTEEL COM.PROD.SIDERÚRGICOS LTDA</v>
          </cell>
        </row>
        <row r="338">
          <cell r="B338" t="str">
            <v>LUFAS COMERCIAL E SERVICOS LTDA</v>
          </cell>
        </row>
        <row r="339">
          <cell r="B339" t="str">
            <v>CORDEIRO &amp; CALDAS LTDA</v>
          </cell>
        </row>
        <row r="340">
          <cell r="B340" t="str">
            <v>ARTEFATOS DE CIMENTO CECCATO LTDA</v>
          </cell>
        </row>
        <row r="341">
          <cell r="B341" t="str">
            <v>FENIX PRODUÇÕES &amp; EVENTOS LTDA</v>
          </cell>
        </row>
        <row r="342">
          <cell r="B342" t="str">
            <v>AUTO SOCORRO DOIS FLAVIOS LTDA</v>
          </cell>
        </row>
        <row r="343">
          <cell r="B343" t="str">
            <v>RETROS VALE TERRAPLANAGENS LTDA</v>
          </cell>
        </row>
        <row r="344">
          <cell r="B344" t="str">
            <v>CONSPAV CONSTR.SANEAM.PAVIMENTACAO LTDA</v>
          </cell>
        </row>
        <row r="345">
          <cell r="B345" t="str">
            <v>SANDRA MARIA GONÇALVES - ME</v>
          </cell>
        </row>
        <row r="346">
          <cell r="B346" t="str">
            <v>PAVEMASTER TECNOLOGIA LTDA</v>
          </cell>
        </row>
        <row r="347">
          <cell r="B347" t="str">
            <v>SANDRO ALEXANDRINO</v>
          </cell>
        </row>
        <row r="348">
          <cell r="B348" t="str">
            <v>AMESTRA ASSESS.MEDICINA TRABALHISTA LTDA</v>
          </cell>
        </row>
        <row r="349">
          <cell r="B349" t="str">
            <v>FUSARI INDUSTRIA E COMERCIO LTDA</v>
          </cell>
        </row>
        <row r="350">
          <cell r="B350" t="str">
            <v>M.M. DIAS COMÉRCIO E TRANSPORTE LTDA</v>
          </cell>
        </row>
        <row r="351">
          <cell r="B351" t="str">
            <v>G. DE MOURA RESTAURANTE</v>
          </cell>
        </row>
        <row r="352">
          <cell r="B352" t="str">
            <v>CLAWSUP INFORMATICA LTDA</v>
          </cell>
        </row>
        <row r="353">
          <cell r="B353" t="str">
            <v>MAT.DE CONSTRUÇÃO PEDRA LISA DA CERÂMICA LTDA - ME</v>
          </cell>
        </row>
        <row r="354">
          <cell r="B354" t="str">
            <v>LASER MASTER INFORMÁTICA LTDA</v>
          </cell>
        </row>
        <row r="355">
          <cell r="B355" t="str">
            <v>EMPRECOM TINTAS E EMPREEND.COM.LTDA</v>
          </cell>
        </row>
        <row r="356">
          <cell r="B356" t="str">
            <v>AÇOS BRUM LTDA</v>
          </cell>
        </row>
        <row r="357">
          <cell r="B357" t="str">
            <v>LABUTARE CONSTRUTORA LTDA</v>
          </cell>
        </row>
        <row r="358">
          <cell r="B358" t="str">
            <v>ART PONTO DE DEL CASTILHO MANUTENÇÃO LTDA</v>
          </cell>
        </row>
        <row r="359">
          <cell r="B359" t="str">
            <v>IRCOL-IRRIGACAO E CONSTRUCOES</v>
          </cell>
        </row>
        <row r="360">
          <cell r="B360" t="str">
            <v>PETROSALLES AUTO POSTO LTDA</v>
          </cell>
        </row>
        <row r="361">
          <cell r="B361" t="str">
            <v>SAO JUDAS FUNDACOES LTDA</v>
          </cell>
        </row>
        <row r="362">
          <cell r="B362" t="str">
            <v>GRAFICA E EDITORA MAKINO LTDA</v>
          </cell>
        </row>
        <row r="363">
          <cell r="B363" t="str">
            <v>VENT SHOPPING 1 APARELHOS ELÉTRICOS LTDA</v>
          </cell>
        </row>
        <row r="364">
          <cell r="B364" t="str">
            <v>ENGEFER FERRAMENTAS, ABRASIVOS E SOLDAS LTDA</v>
          </cell>
        </row>
        <row r="365">
          <cell r="B365" t="str">
            <v>FEIRAO DA FAMILIA MOVEIS LTDA</v>
          </cell>
        </row>
        <row r="366">
          <cell r="B366" t="str">
            <v>FRANCISCO DA COSTA ALMEIDA - ME</v>
          </cell>
        </row>
        <row r="367">
          <cell r="B367" t="str">
            <v>RIO J. ALVES MATERIAIS DE CONSTRUCAO LTD</v>
          </cell>
        </row>
        <row r="368">
          <cell r="B368" t="str">
            <v>TRANTOR INFORMÁTICA LTDA</v>
          </cell>
        </row>
        <row r="369">
          <cell r="B369" t="str">
            <v>PONTES &amp; CIA - LAILSON S. PONTES</v>
          </cell>
        </row>
        <row r="370">
          <cell r="B370" t="str">
            <v>TERMOTELHA REVESTIMENTOS TÉRMICOS LTDA.</v>
          </cell>
        </row>
        <row r="371">
          <cell r="B371" t="str">
            <v>REBOQUE OURIQUE LOCACAO DE EQUIPAMENTOS LTDA</v>
          </cell>
        </row>
        <row r="372">
          <cell r="B372" t="str">
            <v>LOCADORA MÔNACO LTDA</v>
          </cell>
        </row>
        <row r="373">
          <cell r="B373" t="str">
            <v>LEÃO PEÇAS E FERRAMENTAS LTDA</v>
          </cell>
        </row>
        <row r="374">
          <cell r="B374" t="str">
            <v>NORTORF THORMAC LOC.MÁQUINAS E COMÉRCIO LTDA</v>
          </cell>
        </row>
        <row r="375">
          <cell r="B375" t="str">
            <v>PAPELARIA PROPAGA DE CAMBUCI LTDA</v>
          </cell>
        </row>
        <row r="376">
          <cell r="B376" t="str">
            <v>N.C. CARNEIRO TAVARES RESTAURANTE</v>
          </cell>
        </row>
        <row r="377">
          <cell r="B377" t="str">
            <v>J.F. CAMARGO TERRAPL.MAT.CONSTRUÇÃO LTDA</v>
          </cell>
        </row>
        <row r="378">
          <cell r="B378" t="str">
            <v>JC &amp; F CORRETAGEM E ADMINISTRACAO DE SEG</v>
          </cell>
        </row>
        <row r="379">
          <cell r="B379" t="str">
            <v>OPB PRÉ-MOLDADOS DE CONCRETO LTDA</v>
          </cell>
        </row>
        <row r="380">
          <cell r="B380" t="str">
            <v>L.R. COMERCIO DE MADEIRAS LTDA.</v>
          </cell>
        </row>
        <row r="381">
          <cell r="B381" t="str">
            <v>DRUZINA TOPOGRAFIA E ARQUITETURA LTDA.</v>
          </cell>
        </row>
        <row r="382">
          <cell r="B382" t="str">
            <v>ESPIRAÇO CONSTRUÇÃO CIVIL LTDA</v>
          </cell>
        </row>
        <row r="383">
          <cell r="B383" t="str">
            <v>TRANSPORTE E SERVIÇO BRASILEIRO LTDA</v>
          </cell>
        </row>
        <row r="384">
          <cell r="B384" t="str">
            <v>ANA DILMA BORGES AGOSTINHO GOMES</v>
          </cell>
        </row>
        <row r="385">
          <cell r="B385" t="str">
            <v>ELEGÂNCIA ALINHADA CONFECÇÃO LTDA ME</v>
          </cell>
        </row>
        <row r="386">
          <cell r="B386" t="str">
            <v>L.S.E. SERVIÇOS DE PROTEÇÃO LTDA</v>
          </cell>
        </row>
        <row r="387">
          <cell r="B387" t="str">
            <v>POSTO TREVO DE BÚZIOS LTDA</v>
          </cell>
        </row>
        <row r="388">
          <cell r="B388" t="str">
            <v>RCQ CONTROLE DE QUALIDADE LTDA</v>
          </cell>
        </row>
        <row r="389">
          <cell r="B389" t="str">
            <v>BRASIL CAR TRANSPORTES LTDA</v>
          </cell>
        </row>
        <row r="390">
          <cell r="B390" t="str">
            <v>REGINALDO ROCHA NEVES</v>
          </cell>
        </row>
        <row r="391">
          <cell r="B391" t="str">
            <v>SUELI DOS SANTOS SOUZA</v>
          </cell>
        </row>
        <row r="392">
          <cell r="B392" t="str">
            <v>NILSON SOUZA BASTOS</v>
          </cell>
        </row>
        <row r="393">
          <cell r="B393" t="str">
            <v>FERNANDO DE O. MARTUCHE</v>
          </cell>
        </row>
        <row r="394">
          <cell r="B394" t="str">
            <v>MR HARD INFORMATICA</v>
          </cell>
        </row>
        <row r="395">
          <cell r="B395" t="str">
            <v>KSANA IND. COM. ARTEFATOS DE AÇO LTDA</v>
          </cell>
        </row>
        <row r="396">
          <cell r="B396" t="str">
            <v>DISMOBRÁS IMP.EXP.DISTR.MÓVEIS LTDA</v>
          </cell>
        </row>
        <row r="397">
          <cell r="B397" t="str">
            <v>ZIELO TRANSPORTE E TERRAPLENAGEM LTDA</v>
          </cell>
        </row>
        <row r="398">
          <cell r="B398" t="str">
            <v>CAIEIRA DE IGUABA BAR E LANCHONETE LTDA</v>
          </cell>
        </row>
        <row r="399">
          <cell r="B399" t="str">
            <v>EXIMCOOP COOP.PREST.SERV.COM.EXT.RJ</v>
          </cell>
        </row>
        <row r="400">
          <cell r="B400" t="str">
            <v>TRANSCAR CONSTRUÇÕES E COMÉRCIO LTDA</v>
          </cell>
        </row>
        <row r="401">
          <cell r="B401" t="str">
            <v>ALIANCA TUBOS E CONEXOES LTDA</v>
          </cell>
        </row>
        <row r="402">
          <cell r="B402" t="str">
            <v>VANDERLEI TORRES FRANÇA</v>
          </cell>
        </row>
        <row r="403">
          <cell r="B403" t="str">
            <v>BBS SUPRIMENTO &amp; EMBALAGEM LTDA.</v>
          </cell>
        </row>
        <row r="404">
          <cell r="B404" t="str">
            <v>MARIA VILANI DA SILVA PEREIRA</v>
          </cell>
        </row>
        <row r="405">
          <cell r="B405" t="str">
            <v>DEMATRI MATERIAS ELETRICOS LTDA</v>
          </cell>
        </row>
        <row r="406">
          <cell r="B406" t="str">
            <v>DELTA AUTOMOTORES LTDA</v>
          </cell>
        </row>
        <row r="407">
          <cell r="B407" t="str">
            <v>MANCHETE RENT A CAR - ANDRÉ LEOCÁDIO DOS SANTOS</v>
          </cell>
        </row>
        <row r="408">
          <cell r="B408" t="str">
            <v>JAMSOFT INFORMÁTICA LTDA</v>
          </cell>
        </row>
        <row r="409">
          <cell r="B409" t="str">
            <v>HIDROVECTOR BOMBAS E EQUIPAMENTOS LTDA</v>
          </cell>
        </row>
        <row r="410">
          <cell r="B410" t="str">
            <v>HIDROVECTOR BOMBAS E EQUIPAMENTOS</v>
          </cell>
        </row>
        <row r="411">
          <cell r="B411" t="str">
            <v>DRENATEK ENGENHARIA LTDA</v>
          </cell>
        </row>
        <row r="412">
          <cell r="B412" t="str">
            <v>JOAO CAVALCANTE DE ARAUJO - ME</v>
          </cell>
        </row>
        <row r="413">
          <cell r="B413" t="str">
            <v>IMOBILIÁRIA PARATI LTDA</v>
          </cell>
        </row>
        <row r="414">
          <cell r="B414" t="str">
            <v>ANASTASSAKIS &amp; ASSOCIADOS S/C LTDA</v>
          </cell>
        </row>
        <row r="415">
          <cell r="B415" t="str">
            <v>EMENTEC COMÉRCIO E SERVIÇOS LTDA</v>
          </cell>
        </row>
        <row r="416">
          <cell r="B416" t="str">
            <v>ASPIN ENGENHARIA. COM.SERVIÇOS LTDA</v>
          </cell>
        </row>
        <row r="417">
          <cell r="B417" t="str">
            <v>NETSHOW COMERCIAL E SERVIÇOS LTDA</v>
          </cell>
        </row>
        <row r="418">
          <cell r="B418" t="str">
            <v>XANGO TRANSPORTADORA E SERVIÇOS LTDA</v>
          </cell>
        </row>
        <row r="419">
          <cell r="B419" t="str">
            <v>LUCIANA FIUZA DE MIRANDA TATUÍ - ME</v>
          </cell>
        </row>
        <row r="420">
          <cell r="B420" t="str">
            <v>SANDRINO DE SOUZA AQUINO</v>
          </cell>
        </row>
        <row r="421">
          <cell r="B421" t="str">
            <v>VETERINARIOS REUNIDOS COM.REPR.PROD.AGRO</v>
          </cell>
        </row>
        <row r="422">
          <cell r="B422" t="str">
            <v>CAJ-TRANSPORTE,COMÉRCIO E LOCAÇÃO LTDA</v>
          </cell>
        </row>
        <row r="423">
          <cell r="B423" t="str">
            <v>PADARIA E CONFEITARIA LOUVOR DE DEUS LTDA</v>
          </cell>
        </row>
        <row r="424">
          <cell r="B424" t="str">
            <v>POLO ENGENHARIA LTDA</v>
          </cell>
        </row>
        <row r="425">
          <cell r="B425" t="str">
            <v>PRADO LIMA LTDA</v>
          </cell>
        </row>
        <row r="426">
          <cell r="B426" t="str">
            <v>SMART SOLUTIONS INFORMµTICA LTDA</v>
          </cell>
        </row>
        <row r="427">
          <cell r="B427" t="str">
            <v>MECA DOS USADOS LTDA</v>
          </cell>
        </row>
        <row r="428">
          <cell r="B428" t="str">
            <v>COMPARE COMERCIAL LTDA</v>
          </cell>
        </row>
        <row r="429">
          <cell r="B429" t="str">
            <v>EMPREITEIRA MORIÁ LTDA-ME</v>
          </cell>
        </row>
        <row r="430">
          <cell r="B430" t="str">
            <v>CHEIRO VERDE COM. DE PRODUTOS DE LIMPEZA</v>
          </cell>
        </row>
        <row r="431">
          <cell r="B431" t="str">
            <v>S.F. SISTEMAS REPROGRÁFICOS LTDA</v>
          </cell>
        </row>
        <row r="432">
          <cell r="B432" t="str">
            <v>RGI COMÉRCIO E REPRESENTAÇÕES</v>
          </cell>
        </row>
        <row r="433">
          <cell r="B433" t="str">
            <v>EURO RIO IMPORTACAO E EXPORTACAO LTDA</v>
          </cell>
        </row>
        <row r="434">
          <cell r="B434" t="str">
            <v>EURO RIO IMPORT/ TELEFâNICA CELULAR</v>
          </cell>
        </row>
        <row r="435">
          <cell r="B435" t="str">
            <v>FERPLÁS INDÚSTRIA E COMÉRCIO LTDA</v>
          </cell>
        </row>
        <row r="436">
          <cell r="B436" t="str">
            <v>LOC LAV-LOCADORA DE EQUIP.DE LIMPEZA LTDA</v>
          </cell>
        </row>
        <row r="437">
          <cell r="B437" t="str">
            <v>TERRANORTE LOCAÇÕES E TARRAPLENAGEM LTDA</v>
          </cell>
        </row>
        <row r="438">
          <cell r="B438" t="str">
            <v>JORGE LUIZ BRACELLOS MARTINS</v>
          </cell>
        </row>
        <row r="439">
          <cell r="B439" t="str">
            <v>ACL COMERCIO E SERVICOS LTDA</v>
          </cell>
        </row>
        <row r="440">
          <cell r="B440" t="str">
            <v>CASA VELHA - S MARINS PIZZARIA</v>
          </cell>
        </row>
        <row r="441">
          <cell r="B441" t="str">
            <v>JOSE LUIZ CARVALHO FERREIRA-ME</v>
          </cell>
        </row>
        <row r="442">
          <cell r="B442" t="str">
            <v>CEMET-CENTRO ESPEC.MEDICINA DO TRABALHO</v>
          </cell>
        </row>
        <row r="443">
          <cell r="B443" t="str">
            <v>PATRIOTAS PORTAS, FORROS LTDA</v>
          </cell>
        </row>
        <row r="444">
          <cell r="B444" t="str">
            <v>W.H.B. DO BRASIL LTDA</v>
          </cell>
        </row>
        <row r="445">
          <cell r="B445" t="str">
            <v>TRANSFUTURO TRANSPORTES LTDA.</v>
          </cell>
        </row>
        <row r="446">
          <cell r="B446" t="str">
            <v>EMPRESA MINERAÇÃO CARNEIRO LTDA</v>
          </cell>
        </row>
        <row r="447">
          <cell r="B447" t="str">
            <v>IRMAOS MACIEL MEIRELES LTDA</v>
          </cell>
        </row>
        <row r="448">
          <cell r="B448" t="str">
            <v>PRESMAG PRESTAÇÃO DE MANUT. GERAL LTDA</v>
          </cell>
        </row>
        <row r="449">
          <cell r="B449" t="str">
            <v>NORBERTO A. HERMOSO PEDERNEIRAS-ME</v>
          </cell>
        </row>
        <row r="450">
          <cell r="B450" t="str">
            <v>ACELÉTRICA COMERCIO E REPRESENTACOES LTDA</v>
          </cell>
        </row>
        <row r="451">
          <cell r="B451" t="str">
            <v>TWW DO BRASIL S.A</v>
          </cell>
        </row>
        <row r="452">
          <cell r="B452" t="str">
            <v>ORIENTE CONSTRUCAO CIVIL LTDA.</v>
          </cell>
        </row>
        <row r="453">
          <cell r="B453" t="str">
            <v>MADEIREIRA CATALANA LTDA</v>
          </cell>
        </row>
        <row r="454">
          <cell r="B454" t="str">
            <v>JBD SERVIÇOS AUTOMOTIVOS LTDA</v>
          </cell>
        </row>
        <row r="455">
          <cell r="B455" t="str">
            <v>PROVIA TRANSPORTES LTDA</v>
          </cell>
        </row>
        <row r="456">
          <cell r="B456" t="str">
            <v>MULTIANGRA UTIL.DOM.MAT.CONSTRUÇÃO LTDA</v>
          </cell>
        </row>
        <row r="457">
          <cell r="B457" t="str">
            <v>REPSOL YPF DISTRIBUIDORA S/A</v>
          </cell>
        </row>
        <row r="458">
          <cell r="B458" t="str">
            <v>REPSOL YPF DISTRIBUIDORA S.A</v>
          </cell>
        </row>
        <row r="459">
          <cell r="B459" t="str">
            <v>MONTE SINAI PNEUS LTDA</v>
          </cell>
        </row>
        <row r="460">
          <cell r="B460" t="str">
            <v>ANDRADE &amp; URIAS LTDA</v>
          </cell>
        </row>
        <row r="461">
          <cell r="B461" t="str">
            <v>J C CAF PAISAGISMO E TRANSPORTES LTDA</v>
          </cell>
        </row>
        <row r="462">
          <cell r="B462" t="str">
            <v>FRAGA BEKIERMAN ADVOGADOS</v>
          </cell>
        </row>
        <row r="463">
          <cell r="B463" t="str">
            <v>RODO PRATIC TRANSPORTES LTDA</v>
          </cell>
        </row>
        <row r="464">
          <cell r="B464" t="str">
            <v>LOJÃO AUTO PECAS E SERVIÇOS LTDA</v>
          </cell>
        </row>
        <row r="465">
          <cell r="B465" t="str">
            <v>LOJÃO AUTO PEÇAS E SERVIÇOS LTDA</v>
          </cell>
        </row>
        <row r="466">
          <cell r="B466" t="str">
            <v>J M A  ASSESSORIA COM. MARK. REPRESENTAÇÕES LTDA</v>
          </cell>
        </row>
        <row r="467">
          <cell r="B467" t="str">
            <v>RBC PARAFUSOS E FERRAGENS LTDA</v>
          </cell>
        </row>
        <row r="468">
          <cell r="B468" t="str">
            <v>ROMPILIG COM.SERV.TEC. AR COMPRIMIDO LTDA</v>
          </cell>
        </row>
        <row r="469">
          <cell r="B469" t="str">
            <v>MADEL REPRESENTACOES E TRNSPORTES LTDA</v>
          </cell>
        </row>
        <row r="470">
          <cell r="B470" t="str">
            <v>CARLOS ANTONIO MAGALHÃES DE OLIVEIRA</v>
          </cell>
        </row>
        <row r="471">
          <cell r="B471" t="str">
            <v>D.M.M.W. GRAMAS E JARDINS LTDA</v>
          </cell>
        </row>
        <row r="472">
          <cell r="B472" t="str">
            <v>PEDREIRA VITORIA-MINERACAO SAO JOAO NOVO</v>
          </cell>
        </row>
        <row r="473">
          <cell r="B473" t="str">
            <v>NEVES &amp; BORLINI LTDA - ME</v>
          </cell>
        </row>
        <row r="474">
          <cell r="B474" t="str">
            <v>MARTINS ADVOGADOS ASSOCIADOS</v>
          </cell>
        </row>
        <row r="475">
          <cell r="B475" t="str">
            <v>LABTEC - CONSULTORIA S/C LTDA</v>
          </cell>
        </row>
        <row r="476">
          <cell r="B476" t="str">
            <v>ELETRO INJETORA NOVO HORIZONTE J.A.LTDA</v>
          </cell>
        </row>
        <row r="477">
          <cell r="B477" t="str">
            <v>DIREL COMERCIAL ELETRICA LTDA</v>
          </cell>
        </row>
        <row r="478">
          <cell r="B478" t="str">
            <v>PISO ART REVESTIMENTOS TÉCNICOS S/C LTDA</v>
          </cell>
        </row>
        <row r="479">
          <cell r="B479" t="str">
            <v>VILAREJO DE MACAÉ MAT.DE CONSTRUÇÃO LTDA</v>
          </cell>
        </row>
        <row r="480">
          <cell r="B480" t="str">
            <v>J.A. MAQUINAS E EQUIPAMENTOS LTDA</v>
          </cell>
        </row>
        <row r="481">
          <cell r="B481" t="str">
            <v>DESENTUPIDORA DESENTOP LTDA</v>
          </cell>
        </row>
        <row r="482">
          <cell r="B482" t="str">
            <v>SEBASTIAO ROBERTO NOGUEIRA TERRAPLENAGEM</v>
          </cell>
        </row>
        <row r="483">
          <cell r="B483" t="str">
            <v>CONTROLE EQUIPAMENTOS DE SEGURANÇA LTDA - ME MEE</v>
          </cell>
        </row>
        <row r="484">
          <cell r="B484" t="str">
            <v>HOME CAR AUTOMOVEIS S/C LTDA</v>
          </cell>
        </row>
        <row r="485">
          <cell r="B485" t="str">
            <v>ALVORADA EMPRESA PADRÃO DE TERRAPLANAGEM LTDA</v>
          </cell>
        </row>
        <row r="486">
          <cell r="B486" t="str">
            <v>TOPCON SERV.TECNOLÓGICOS E TOPOGRAFIA LTDA</v>
          </cell>
        </row>
        <row r="487">
          <cell r="B487" t="str">
            <v>RIBEIRO MORAIS TRANSPORTES LTDA</v>
          </cell>
        </row>
        <row r="488">
          <cell r="B488" t="str">
            <v>REVESTIMENTOS E PISOS S.J. ORLEAN LTDA</v>
          </cell>
        </row>
        <row r="489">
          <cell r="B489" t="str">
            <v>SILVANI MARTINS DE OLIVEIRA</v>
          </cell>
        </row>
        <row r="490">
          <cell r="B490" t="str">
            <v>TRANSPORTES ON TIME LTDA - ME</v>
          </cell>
        </row>
        <row r="491">
          <cell r="B491" t="str">
            <v>2008 PECAS E ACESSORIOS LTDA</v>
          </cell>
        </row>
        <row r="492">
          <cell r="B492" t="str">
            <v>IMPERIO DAS CORRENTES E ENGRENAGENS LTDA</v>
          </cell>
        </row>
        <row r="493">
          <cell r="B493" t="str">
            <v>VALCONCIL VALVULAS E CONEXOES INDUSTRIAI</v>
          </cell>
        </row>
        <row r="494">
          <cell r="B494" t="str">
            <v>F. FERNANDES CARPETE PISOS E REVESTIMENTOS LTDA</v>
          </cell>
        </row>
        <row r="495">
          <cell r="B495" t="str">
            <v>COMÉRCIO DE PAPÉIS ORSA PAPELEX LTDA</v>
          </cell>
        </row>
        <row r="496">
          <cell r="B496" t="str">
            <v>LIUPNEUS &amp; PETROLEO LTDA</v>
          </cell>
        </row>
        <row r="497">
          <cell r="B497" t="str">
            <v>ALMONT DO BRASIL IMP.COM.REPRESENTAÇÃO LTDA</v>
          </cell>
        </row>
        <row r="498">
          <cell r="B498" t="str">
            <v>SOLOTEC ENGENHARIA S/C LTDA</v>
          </cell>
        </row>
        <row r="499">
          <cell r="B499" t="str">
            <v>EROS DE INOA DIVERSOES ELETRONICAS LTDA</v>
          </cell>
        </row>
        <row r="500">
          <cell r="B500" t="str">
            <v>COSTA LESTE MATERIAIS DE CONSTRUÇÃO LTDA</v>
          </cell>
        </row>
        <row r="501">
          <cell r="B501" t="str">
            <v>SOFTCOMB COM.SERV. TELEC.INFORMÁTICA LTDA</v>
          </cell>
        </row>
        <row r="502">
          <cell r="B502" t="str">
            <v>FRANCA`S CAR LOCADORA DE VEICULOS LTDA</v>
          </cell>
        </row>
        <row r="503">
          <cell r="B503" t="str">
            <v>CONSTRULESTE MATERIAIS DE CONSTRUCAO LTD</v>
          </cell>
        </row>
        <row r="504">
          <cell r="B504" t="str">
            <v>CIRO TAKANO LOCAÇÕES</v>
          </cell>
        </row>
        <row r="505">
          <cell r="B505" t="str">
            <v>CONSTRUTORA SUPREMA LTDA</v>
          </cell>
        </row>
        <row r="506">
          <cell r="B506" t="str">
            <v>BAZAR E MAT.CONSTRT. SANUZA DE PARACAMBI LTDA</v>
          </cell>
        </row>
        <row r="507">
          <cell r="B507" t="str">
            <v>PAFER MATERIAL DE CONSTRUÇÃO LTDA</v>
          </cell>
        </row>
        <row r="508">
          <cell r="B508" t="str">
            <v>INTER-RIO TINTAS COMERCIO LTDA</v>
          </cell>
        </row>
        <row r="509">
          <cell r="B509" t="str">
            <v>R.F. JESUS RECICLAGENS LTDA</v>
          </cell>
        </row>
        <row r="510">
          <cell r="B510" t="str">
            <v>CLIMET-CLINICAS INTEGRADAS MEC.TRABALHO</v>
          </cell>
        </row>
        <row r="511">
          <cell r="B511" t="str">
            <v>TTMC MATERIAL DE CONST. E TRANSP. LTDA</v>
          </cell>
        </row>
        <row r="512">
          <cell r="B512" t="str">
            <v>WASELÉTRICA COMERCIAL LTDA</v>
          </cell>
        </row>
        <row r="513">
          <cell r="B513" t="str">
            <v>BILDEN TECNOLOGIA EM PROCESSOS CONSTRUTIVOS LTDA</v>
          </cell>
        </row>
        <row r="514">
          <cell r="B514" t="str">
            <v>BILDEN TECNOLOGIA PROC.CONSTRUTIVOS LTDA</v>
          </cell>
        </row>
        <row r="515">
          <cell r="B515" t="str">
            <v>ELIMAC SERVIÇOS E LOCAÇÕES LTDA-EPP</v>
          </cell>
        </row>
        <row r="516">
          <cell r="B516" t="str">
            <v>SOBRAL DISTRIBUIDORA DE BRITA LTDA</v>
          </cell>
        </row>
        <row r="517">
          <cell r="B517" t="str">
            <v>EMPRESA ILHA AUTO SOCORRO LTDA</v>
          </cell>
        </row>
        <row r="518">
          <cell r="B518" t="str">
            <v>EGITO IMOBILIARIA S/C LTDA</v>
          </cell>
        </row>
        <row r="519">
          <cell r="B519" t="str">
            <v>WORLDIMPEX TRANSPORTE DE CARGAS LTDA</v>
          </cell>
        </row>
        <row r="520">
          <cell r="B520" t="str">
            <v>ÁGUAS DO PARAÍBA S/A</v>
          </cell>
        </row>
        <row r="521">
          <cell r="B521" t="str">
            <v>GOLF DERIVADOS DE PETRÓLEO LTDA.</v>
          </cell>
        </row>
        <row r="522">
          <cell r="B522" t="str">
            <v>QUALIDADE ENGENHARIA LTDA</v>
          </cell>
        </row>
        <row r="523">
          <cell r="B523" t="str">
            <v>O BORRACHÃO LTDA</v>
          </cell>
        </row>
        <row r="524">
          <cell r="B524" t="str">
            <v>DEGRAUS MÁQS. E EQUIPTOS. P/CONSTRUÇÃO CIVIL LTDA</v>
          </cell>
        </row>
        <row r="525">
          <cell r="B525" t="str">
            <v>MINERADORA PEDRIX LTDA</v>
          </cell>
        </row>
        <row r="526">
          <cell r="B526" t="str">
            <v>MINERADORA PEDRIX LTDA</v>
          </cell>
        </row>
        <row r="527">
          <cell r="B527" t="str">
            <v>RIBEL HIDROTECNICA LTDA</v>
          </cell>
        </row>
        <row r="528">
          <cell r="B528" t="str">
            <v>LOR AGENCIAMENTO TRANSP.SERVIÇOS LTDA</v>
          </cell>
        </row>
        <row r="529">
          <cell r="B529" t="str">
            <v>ADRIANA MOREIRA DAMASCENO</v>
          </cell>
        </row>
        <row r="530">
          <cell r="B530" t="str">
            <v>T &amp; A CONSTRUCAO PRE-FABRICADA LTDA</v>
          </cell>
        </row>
        <row r="531">
          <cell r="B531" t="str">
            <v>AMÉRICO FERREIRA PNEUS E AUTO PEÇAS</v>
          </cell>
        </row>
        <row r="532">
          <cell r="B532" t="str">
            <v>N.A.G. MADEIRAS LTDA</v>
          </cell>
        </row>
        <row r="533">
          <cell r="B533" t="str">
            <v>STARK SERVIÇO DE GUINCHO S/C LTDA - ME</v>
          </cell>
        </row>
        <row r="534">
          <cell r="B534" t="str">
            <v>F.M.G. MADEIRAS LTDA</v>
          </cell>
        </row>
        <row r="535">
          <cell r="B535" t="str">
            <v>DIVINO EURÍPEDES GONDIM - EPP</v>
          </cell>
        </row>
        <row r="536">
          <cell r="B536" t="str">
            <v>COMÉRCIO DE AUTO PEÇAS ALVORADA LTDA</v>
          </cell>
        </row>
        <row r="537">
          <cell r="B537" t="str">
            <v>ELETRO LAURO COM. REPRESENTAÇÕES LTDA</v>
          </cell>
        </row>
        <row r="538">
          <cell r="B538" t="str">
            <v>M.R.A. PAES EXTRAÇÃO DE AREIA</v>
          </cell>
        </row>
        <row r="539">
          <cell r="B539" t="str">
            <v>QUALYLIMPA PRODUTOS DE LIMPEZA LTDA-ME</v>
          </cell>
        </row>
        <row r="540">
          <cell r="B540" t="str">
            <v>FUNDAMENTA ENGENHARIA DE FUNDAÇÕES LTDA</v>
          </cell>
        </row>
        <row r="541">
          <cell r="B541" t="str">
            <v>PAULO JULIATTI JUNIOR - ME (SP TRANSPORTES)</v>
          </cell>
        </row>
        <row r="542">
          <cell r="B542" t="str">
            <v>RIO DO PINCEL TINTAS LTDA</v>
          </cell>
        </row>
        <row r="543">
          <cell r="B543" t="str">
            <v>RIO DO PINCEL TINTAS LTDA</v>
          </cell>
        </row>
        <row r="544">
          <cell r="B544" t="str">
            <v>JORGE ALIPIO CORTES MEDEIROS -ME</v>
          </cell>
        </row>
        <row r="545">
          <cell r="B545" t="str">
            <v>IMPAR TRANSPORTES ESPECIAIS LTDA</v>
          </cell>
        </row>
        <row r="546">
          <cell r="B546" t="str">
            <v>RESTAURANTE COZINHA PIMORE LTDA-ME</v>
          </cell>
        </row>
        <row r="547">
          <cell r="B547" t="str">
            <v>SATÉLITE COMPUTADORES LTDA</v>
          </cell>
        </row>
        <row r="548">
          <cell r="B548" t="str">
            <v>ANDRELÂNDIA MADEIRA LTDA</v>
          </cell>
        </row>
        <row r="549">
          <cell r="B549" t="str">
            <v>D.S. SALES ARTEFATOS DE CIMENTO - ME</v>
          </cell>
        </row>
        <row r="550">
          <cell r="B550" t="str">
            <v>UNIVERSO ONLINE LTDA</v>
          </cell>
        </row>
        <row r="551">
          <cell r="B551" t="str">
            <v>PRL COMÉRCIO DE EXTINTORES E EQUIPAMENTOS CONTRA INCÊNDIO LT</v>
          </cell>
        </row>
        <row r="552">
          <cell r="B552" t="str">
            <v>HELP O MUNDO DO BORRACHEIRO LTDA</v>
          </cell>
        </row>
        <row r="553">
          <cell r="B553" t="str">
            <v>K S F ENGENHARIA E COMÉRCIO LTDA</v>
          </cell>
        </row>
        <row r="554">
          <cell r="B554" t="str">
            <v>LIMIAR EXAMES AUDIOM.FONOAUDIOLOGIA LTDA</v>
          </cell>
        </row>
        <row r="555">
          <cell r="B555" t="str">
            <v>INTERBYTE IND. E COM. DE COMPUTADORES LT</v>
          </cell>
        </row>
        <row r="556">
          <cell r="B556" t="str">
            <v>MARINA ANA TEIXEIRA - ME</v>
          </cell>
        </row>
        <row r="557">
          <cell r="B557" t="str">
            <v>FONTE CELESTE TRANSPORTADORA DE ÁGUA LTDA.</v>
          </cell>
        </row>
        <row r="558">
          <cell r="B558" t="str">
            <v>SR BUREAU DE INFORMÁTICA LTDA.</v>
          </cell>
        </row>
        <row r="559">
          <cell r="B559" t="str">
            <v>AREAL HALEM DE ITAGUAÍ LTDA</v>
          </cell>
        </row>
        <row r="560">
          <cell r="B560" t="str">
            <v>L.M.P. DA SILVA COMÉRCIO-ME</v>
          </cell>
        </row>
        <row r="561">
          <cell r="B561" t="str">
            <v>CÓPIAS SANMAR LTDA.</v>
          </cell>
        </row>
        <row r="562">
          <cell r="B562" t="str">
            <v>CHOMEC - HIDRÁULICA E ELÉTRICA LTDA</v>
          </cell>
        </row>
        <row r="563">
          <cell r="B563" t="str">
            <v>INFOSTYLUS</v>
          </cell>
        </row>
        <row r="564">
          <cell r="B564" t="str">
            <v>INFOSTYLUS COMERCIO DE INFORMATICA LTDA.</v>
          </cell>
        </row>
        <row r="565">
          <cell r="B565" t="str">
            <v>DELLI TUTTI LTDA</v>
          </cell>
        </row>
        <row r="566">
          <cell r="B566" t="str">
            <v>MOVIBRAS LTDA.</v>
          </cell>
        </row>
        <row r="567">
          <cell r="B567" t="str">
            <v>HERCULES CARNEIRO DE ALENCAR</v>
          </cell>
        </row>
        <row r="568">
          <cell r="B568" t="str">
            <v>W. HOOD IMPERMEABILIZAÇÕES</v>
          </cell>
        </row>
        <row r="569">
          <cell r="B569" t="str">
            <v>SERVICOS DE MANUTENCAO JUAZEIRENSE LTDA</v>
          </cell>
        </row>
        <row r="570">
          <cell r="B570" t="str">
            <v>MEGHI MÓVEIS LTDA - ME</v>
          </cell>
        </row>
        <row r="571">
          <cell r="B571" t="str">
            <v>COMPANHIA DA SAÚDE SERV. DE MED. OCUPACIONAL LTDA</v>
          </cell>
        </row>
        <row r="572">
          <cell r="B572" t="str">
            <v>ROSÂNGELA A. PINTO LIMA</v>
          </cell>
        </row>
        <row r="573">
          <cell r="B573" t="str">
            <v>HELENA PEREIRA SILVA - AUTO PECAS ME</v>
          </cell>
        </row>
        <row r="574">
          <cell r="B574" t="str">
            <v>POSTO DE GASOLINA CAMPOS EMERENCIANO LTDA</v>
          </cell>
        </row>
        <row r="575">
          <cell r="B575" t="str">
            <v>E.VIEIRA LANCHONETE E MERCEARIA</v>
          </cell>
        </row>
        <row r="576">
          <cell r="B576" t="str">
            <v>PERAZO COM. E REPRESENTAÇÃO LTDA</v>
          </cell>
        </row>
        <row r="577">
          <cell r="B577" t="str">
            <v>HORUS AERO TÁXI LTDA</v>
          </cell>
        </row>
        <row r="578">
          <cell r="B578" t="str">
            <v>NEW POINT BAR DANCET.LANCHONETE LTDA</v>
          </cell>
        </row>
        <row r="579">
          <cell r="B579" t="str">
            <v>VIA DUTRA TOP PNEUS LTDA</v>
          </cell>
        </row>
        <row r="580">
          <cell r="B580" t="str">
            <v>SAMADHI INFORMATICA LTDA</v>
          </cell>
        </row>
        <row r="581">
          <cell r="B581" t="str">
            <v>SINSANCOL - SERVIÇOS EM CONSTRUÇÃO CIVIL LTDA.</v>
          </cell>
        </row>
        <row r="582">
          <cell r="B582" t="str">
            <v>RODOJUMBO TRANSPORTES RODOVIÁRIOS LTDA</v>
          </cell>
        </row>
        <row r="583">
          <cell r="B583" t="str">
            <v>SAMOL COMERCIO E REPRESENTACOES LTDA</v>
          </cell>
        </row>
        <row r="584">
          <cell r="B584" t="str">
            <v>ESTRELA COMUNICAÇÃO E MARKETING S/C LTDA</v>
          </cell>
        </row>
        <row r="585">
          <cell r="B585" t="str">
            <v>MADELAR DE IGUAÇU LTDA</v>
          </cell>
        </row>
        <row r="586">
          <cell r="B586" t="str">
            <v>RH MED CONSULTORES ASSOCIADOS LTDA</v>
          </cell>
        </row>
        <row r="587">
          <cell r="B587" t="str">
            <v>L.F.R. LAMAS COMÉRCIO E REPRESENTAÇÕES</v>
          </cell>
        </row>
        <row r="588">
          <cell r="B588" t="str">
            <v>SUPPLY SOLUTIONS COM.SERV.CONSTR.CIVIL LTDA</v>
          </cell>
        </row>
        <row r="589">
          <cell r="B589" t="str">
            <v>ALMEIDA LOPES TRANSPORTE LTDA</v>
          </cell>
        </row>
        <row r="590">
          <cell r="B590" t="str">
            <v>RIO VAN COOP. LTDA</v>
          </cell>
        </row>
        <row r="591">
          <cell r="B591" t="str">
            <v>ANKARA DECORACOES</v>
          </cell>
        </row>
        <row r="592">
          <cell r="B592" t="str">
            <v>ENGEARKO ENGENHARIA E REPRESENTACAO  LTD</v>
          </cell>
        </row>
        <row r="593">
          <cell r="B593" t="str">
            <v>GIBWOOD BRASIL LTDA</v>
          </cell>
        </row>
        <row r="594">
          <cell r="B594" t="str">
            <v>E.A. OLIVEIRA EMPR.PAVIM.REFORMAS</v>
          </cell>
        </row>
        <row r="595">
          <cell r="B595" t="str">
            <v>BRITAMAR INDÚSTRIA E COMÉRCIO LTDA</v>
          </cell>
        </row>
        <row r="596">
          <cell r="B596" t="str">
            <v>ESTRELA DALVA EXTRAÇÃO DE AREIA LTDA</v>
          </cell>
        </row>
        <row r="597">
          <cell r="B597" t="str">
            <v>TRAÇOS &amp; RETÍCULAS COM. E FOTOLITO LTDA</v>
          </cell>
        </row>
        <row r="598">
          <cell r="B598" t="str">
            <v>ADESIVE TAPE IND E COM DE FITAS ADESIVAS LTDA</v>
          </cell>
        </row>
        <row r="599">
          <cell r="B599" t="str">
            <v>TERRAFAT LOCAÇÕES E TERRAPLANAGEM LTDA</v>
          </cell>
        </row>
        <row r="600">
          <cell r="B600" t="str">
            <v>TRANSPORTADORA LUA AZUL LTDA</v>
          </cell>
        </row>
        <row r="601">
          <cell r="B601" t="str">
            <v>TRANSPORTE BRASILEIRO DE TURISMO LTDA.</v>
          </cell>
        </row>
        <row r="602">
          <cell r="B602" t="str">
            <v>MOTO NEWS ENTREGAS RÁPIDAS SOC.SIMPLES</v>
          </cell>
        </row>
        <row r="603">
          <cell r="B603" t="str">
            <v>EMPREHMET EMP.REC.HUM.MED.TRABALHO LTDA</v>
          </cell>
        </row>
        <row r="604">
          <cell r="B604" t="str">
            <v>HISTORY CENTER COM.INDUSTRIAL LTDA</v>
          </cell>
        </row>
        <row r="605">
          <cell r="B605" t="str">
            <v>AREAL VALE DO PARAÍBA 2146 LTDA</v>
          </cell>
        </row>
        <row r="606">
          <cell r="B606" t="str">
            <v>HOJE COMÉRCIO E REPRESENTAÇÕES LTDA</v>
          </cell>
        </row>
        <row r="607">
          <cell r="B607" t="str">
            <v>CIANORTE COMERCIO E REPRESENTACAO LTDA</v>
          </cell>
        </row>
        <row r="608">
          <cell r="B608" t="str">
            <v>JUPITER MATERIAL DE CONSTRUCAO</v>
          </cell>
        </row>
        <row r="609">
          <cell r="B609" t="str">
            <v>NOVO BALDEADOR MAT.CONSTRUCAO LTDA</v>
          </cell>
        </row>
        <row r="610">
          <cell r="B610" t="str">
            <v>POSTO RAFAELLA LTDA</v>
          </cell>
        </row>
        <row r="611">
          <cell r="B611" t="str">
            <v>COMERCIAL TRAK PECAS LTDA</v>
          </cell>
        </row>
        <row r="612">
          <cell r="B612" t="str">
            <v>COBEMA-CONSTRUTORA BETO MACHADO LTDA</v>
          </cell>
        </row>
        <row r="613">
          <cell r="B613" t="str">
            <v>G.P. DE SOUZA INDÚSTRIA E COMÉRCIO DE MÓVEIS -ME</v>
          </cell>
        </row>
        <row r="614">
          <cell r="B614" t="str">
            <v>GIOVANI FURLAN TRANSPORTES-ME</v>
          </cell>
        </row>
        <row r="615">
          <cell r="B615" t="str">
            <v>MARCELO JOSÉ MARTINS- ME</v>
          </cell>
        </row>
        <row r="616">
          <cell r="B616" t="str">
            <v>DANKA DO BRASIL LTDA</v>
          </cell>
        </row>
        <row r="617">
          <cell r="B617" t="str">
            <v>OVER SIGN AUTOM.PROGRAMAÇÃO VISUAL LTDA</v>
          </cell>
        </row>
        <row r="618">
          <cell r="B618" t="str">
            <v>VIASERV SINALIZAÇÃO LTDA.</v>
          </cell>
        </row>
        <row r="619">
          <cell r="B619" t="str">
            <v>TRANSMAN TRANSPORTES E COMÉRCIO LTDA</v>
          </cell>
        </row>
        <row r="620">
          <cell r="B620" t="str">
            <v>CHAGAS SENRA COMÉRCIO E SERVIÇOS LTDA</v>
          </cell>
        </row>
        <row r="621">
          <cell r="B621" t="str">
            <v>J.T.DE SOUZA SERRALHERIA - ME</v>
          </cell>
        </row>
        <row r="622">
          <cell r="B622" t="str">
            <v>HIDRORESENDE HIDRÁULICA E SANEAMENTO LTDA</v>
          </cell>
        </row>
        <row r="623">
          <cell r="B623" t="str">
            <v>EXATA FUNDAÇÕES LTDA</v>
          </cell>
        </row>
        <row r="624">
          <cell r="B624" t="str">
            <v>BIANCAL-CAL DISTRIBUIDORA DE CAL LTDA</v>
          </cell>
        </row>
        <row r="625">
          <cell r="B625" t="str">
            <v>AVB 2004 TRANSPORTES LTDA</v>
          </cell>
        </row>
        <row r="626">
          <cell r="B626" t="str">
            <v>CARCACAS BRASIL TORNEARIA LTDA</v>
          </cell>
        </row>
        <row r="627">
          <cell r="B627" t="str">
            <v>CENTRO AUTOMOTIVO PAÇO DE SOUZA LTDA</v>
          </cell>
        </row>
        <row r="628">
          <cell r="B628" t="str">
            <v>FOX DISTRIBUIDORA LTDA</v>
          </cell>
        </row>
        <row r="629">
          <cell r="B629" t="str">
            <v>FOX DISTRIBUIDORA LTDA</v>
          </cell>
        </row>
        <row r="630">
          <cell r="B630" t="str">
            <v>PETROLINA TRATORPECAS E VEDACOES LTDA</v>
          </cell>
        </row>
        <row r="631">
          <cell r="B631" t="str">
            <v>FORTLAND CONSTRUÇÕES E TERRAPLENAGEM LTDA</v>
          </cell>
        </row>
        <row r="632">
          <cell r="B632" t="str">
            <v>JERUEL PLÁSTICOS DE JUNDIAÍ LTDA-ME</v>
          </cell>
        </row>
        <row r="633">
          <cell r="B633" t="str">
            <v>J.D. MINAS CONSTRUTORA LTDA</v>
          </cell>
        </row>
        <row r="634">
          <cell r="B634" t="str">
            <v>MEGAMIX COMERCIAL LTDA</v>
          </cell>
        </row>
        <row r="635">
          <cell r="B635" t="str">
            <v>ELETRONAN DISTR.MAT.ELETR.HIDRÁULICOS</v>
          </cell>
        </row>
        <row r="636">
          <cell r="B636" t="str">
            <v>SURF LAGOS PAPELARIA DE SAQUAREMA LTDA</v>
          </cell>
        </row>
        <row r="637">
          <cell r="B637" t="str">
            <v>GARANTIA TOTAL REFORMADORA DE PNEUS LTDA</v>
          </cell>
        </row>
        <row r="638">
          <cell r="B638" t="str">
            <v>COMERCIAL DE BEBIDAS 205 LTDA</v>
          </cell>
        </row>
        <row r="639">
          <cell r="B639" t="str">
            <v>NATIM MATERIAIS DE CONSTRUÇÃO LTDA</v>
          </cell>
        </row>
        <row r="640">
          <cell r="B640" t="str">
            <v>TORQUEMIX COM. E DISTR. LTDA</v>
          </cell>
        </row>
        <row r="641">
          <cell r="B641" t="str">
            <v>TERRAPLENA CONSTRUÇÕES E SANEAMENTO LTDA</v>
          </cell>
        </row>
        <row r="642">
          <cell r="B642" t="str">
            <v>TECSOLDAS CENTRO DE SOLDAGEM E USINAGEM DO SERTÃO</v>
          </cell>
        </row>
        <row r="643">
          <cell r="B643" t="str">
            <v>LEILA CHAD GALVÃO-ME</v>
          </cell>
        </row>
        <row r="644">
          <cell r="B644" t="str">
            <v>SOAL SOROCABA ALUMÍNIO LTDA</v>
          </cell>
        </row>
        <row r="645">
          <cell r="B645" t="str">
            <v>BRASIL ETIQUETAS</v>
          </cell>
        </row>
        <row r="646">
          <cell r="B646" t="str">
            <v>SEROPAREAL EXTRACAO DE AREIA LTDA</v>
          </cell>
        </row>
        <row r="647">
          <cell r="B647" t="str">
            <v>3D MACAE CONSTR.PROJ.INFORMATIZADOS LTDA</v>
          </cell>
        </row>
        <row r="648">
          <cell r="B648" t="str">
            <v>FLK INSTRUMENTAÇÃO ELETRÔNICA LTDA</v>
          </cell>
        </row>
        <row r="649">
          <cell r="B649" t="str">
            <v>ACBV-ARTEF.CONCRETO BARAO DE VASSOURAS LTDA</v>
          </cell>
        </row>
        <row r="650">
          <cell r="B650" t="str">
            <v>QG ENGENHARIA E PLANEJAMENTO LTDA</v>
          </cell>
        </row>
        <row r="651">
          <cell r="B651" t="str">
            <v>QUATRO PONTOS STUDIO GRÁFICO E PAPÉIS LTDA</v>
          </cell>
        </row>
        <row r="652">
          <cell r="B652" t="str">
            <v>NOVO MUNDO - MÓVEIS E UTILIDADES LTDA</v>
          </cell>
        </row>
        <row r="653">
          <cell r="B653" t="str">
            <v>NEWTEMP-AR CONDICIONADO LTDA</v>
          </cell>
        </row>
        <row r="654">
          <cell r="B654" t="str">
            <v>NEW TEMP AR CONDICIONADO LTDA</v>
          </cell>
        </row>
        <row r="655">
          <cell r="B655" t="str">
            <v>ALVORADA EXPRESS TRANSPORTES LTDA</v>
          </cell>
        </row>
        <row r="656">
          <cell r="B656" t="str">
            <v>MCN CENTRO PAPELARIA INFORMATICA LTDA</v>
          </cell>
        </row>
        <row r="657">
          <cell r="B657" t="str">
            <v>RETIMASTER MOTORES LTDA</v>
          </cell>
        </row>
        <row r="658">
          <cell r="B658" t="str">
            <v>ROBERTO RODRIGUES DA SILVA CAPOTARIA</v>
          </cell>
        </row>
        <row r="659">
          <cell r="B659" t="str">
            <v>N. ALVES INSTALAÇÕES - ME</v>
          </cell>
        </row>
        <row r="660">
          <cell r="B660" t="str">
            <v>RMK CONSTRUÇÕES E INSTALAÇÕES LTDA</v>
          </cell>
        </row>
        <row r="661">
          <cell r="B661" t="str">
            <v>SENIOR SERVIÇO DE TOPOGRAFIA LTDA</v>
          </cell>
        </row>
        <row r="662">
          <cell r="B662" t="str">
            <v>JOSÉ DA SOLIDADE LUIZ CARAGUATATUBA - ME</v>
          </cell>
        </row>
        <row r="663">
          <cell r="B663" t="str">
            <v>CONSTRUTORA COSIMO CATALDO LTDA</v>
          </cell>
        </row>
        <row r="664">
          <cell r="B664" t="str">
            <v>MARANATA SERVIÇOS FUNERÁRIOS LTDA</v>
          </cell>
        </row>
        <row r="665">
          <cell r="B665" t="str">
            <v>ARCOND COMERCIO E REFRIGERACAO LTDA</v>
          </cell>
        </row>
        <row r="666">
          <cell r="B666" t="str">
            <v>CLÊNIA MARIA GUERRA BARBOSA</v>
          </cell>
        </row>
        <row r="667">
          <cell r="B667" t="str">
            <v>ITACARAMBI FERRAMENTAS LTDA</v>
          </cell>
        </row>
        <row r="668">
          <cell r="B668" t="str">
            <v>IGUAFIX ELEMENTOS DE FIXAÇÃO LTDA</v>
          </cell>
        </row>
        <row r="669">
          <cell r="B669" t="str">
            <v>CRIART COMUNICAÇÃO LTDA</v>
          </cell>
        </row>
        <row r="670">
          <cell r="B670" t="str">
            <v>LUCAS E JUNIOR TRANSPORTADORA LTDA</v>
          </cell>
        </row>
        <row r="671">
          <cell r="B671" t="str">
            <v>SEBASTIÃO B.LINS TRANSPORTES</v>
          </cell>
        </row>
        <row r="672">
          <cell r="B672" t="str">
            <v>V.A. ARQUITETURA LTDA</v>
          </cell>
        </row>
        <row r="673">
          <cell r="B673" t="str">
            <v>MARISOL PAPELARIA LTDA</v>
          </cell>
        </row>
        <row r="674">
          <cell r="B674" t="str">
            <v>ANDERSON DINIZ VILELA</v>
          </cell>
        </row>
        <row r="675">
          <cell r="B675" t="str">
            <v>G &amp; L EMPREITEIRA LTDA - ME</v>
          </cell>
        </row>
        <row r="676">
          <cell r="B676" t="str">
            <v>PREFOGO EXT.CARGAS SÃO PEDRO DA ALDEIA LTDA</v>
          </cell>
        </row>
        <row r="677">
          <cell r="B677" t="str">
            <v>TELMA FERNANDES DE MELO</v>
          </cell>
        </row>
        <row r="678">
          <cell r="B678" t="str">
            <v>IRMAOS ROCHA CORRETAGEM E LOCACAO DE VEI</v>
          </cell>
        </row>
        <row r="679">
          <cell r="B679" t="str">
            <v>RAFE ENGENHARIA E SERVIÇOS S/C LTDA</v>
          </cell>
        </row>
        <row r="680">
          <cell r="B680" t="str">
            <v>KMX ENGENHARIA LTDA</v>
          </cell>
        </row>
        <row r="681">
          <cell r="B681" t="str">
            <v>SA FREIRE TERRAPLANAGEM LTDA</v>
          </cell>
        </row>
        <row r="682">
          <cell r="B682" t="str">
            <v>ADEMIR GERALDO BAUTO-ME</v>
          </cell>
        </row>
        <row r="683">
          <cell r="B683" t="str">
            <v>GRID LOCAÇÃO DE VEICULOS LTDA</v>
          </cell>
        </row>
        <row r="684">
          <cell r="B684" t="str">
            <v>JORGE EDSSON DO NASCIMENTO MAT. CONST. E BAZAR ME</v>
          </cell>
        </row>
        <row r="685">
          <cell r="B685" t="str">
            <v>REPSOL METALURGICA LTDA</v>
          </cell>
        </row>
        <row r="686">
          <cell r="B686" t="str">
            <v>JOSE ANTONIO R. DE ABREU-ME</v>
          </cell>
        </row>
        <row r="687">
          <cell r="B687" t="str">
            <v>CENTRO-OESTE TRANSPORTES RODOVIÁRIOS LTDA</v>
          </cell>
        </row>
        <row r="688">
          <cell r="B688" t="str">
            <v>INDUFORTE LOCAÇÃO E SERVIÇOS LTDA</v>
          </cell>
        </row>
        <row r="689">
          <cell r="B689" t="str">
            <v>SEC - NOR DISTRIBUIDORA DE PUBLICACOES LTDA</v>
          </cell>
        </row>
        <row r="690">
          <cell r="B690" t="str">
            <v>MARILENE NOBRE</v>
          </cell>
        </row>
        <row r="691">
          <cell r="B691" t="str">
            <v>DECORAÇÕES SVC LTDA - ME</v>
          </cell>
        </row>
        <row r="692">
          <cell r="B692" t="str">
            <v>CENTRO-OESTE ASFALTOS LTDA</v>
          </cell>
        </row>
        <row r="693">
          <cell r="B693" t="str">
            <v>EDMILSON DA SILVA MOREIRA</v>
          </cell>
        </row>
        <row r="694">
          <cell r="B694" t="str">
            <v>M A M RIOS LIMPEZA E LOCAÇÃO ME</v>
          </cell>
        </row>
        <row r="695">
          <cell r="B695" t="str">
            <v>MINI MERCADO MISTRAL LTDA</v>
          </cell>
        </row>
        <row r="696">
          <cell r="B696" t="str">
            <v>RUBENS DE CAMARGO JÚNIOR-ME</v>
          </cell>
        </row>
        <row r="697">
          <cell r="B697" t="str">
            <v>RODOPIRO TRANSPORTES PESADOS LTDA</v>
          </cell>
        </row>
        <row r="698">
          <cell r="B698" t="str">
            <v>N&amp;A IND.COM.REP.CONFECÇÕES LTDA</v>
          </cell>
        </row>
        <row r="699">
          <cell r="B699" t="str">
            <v>ROLIMEC ROLAMENTOS LTDA</v>
          </cell>
        </row>
        <row r="700">
          <cell r="B700" t="str">
            <v>RUBSON MATERIAIS PARA CONSTRUÇÃO LTDA</v>
          </cell>
        </row>
        <row r="701">
          <cell r="B701" t="str">
            <v>ELIWAL - MANGUEIRAS E CONEXOES HIDRAULIC</v>
          </cell>
        </row>
        <row r="702">
          <cell r="B702" t="str">
            <v>IRRIGACAO E COM. DE MAQUINAS AGRICOLAS L</v>
          </cell>
        </row>
        <row r="703">
          <cell r="B703" t="str">
            <v>PEDRAS DECORATIVAS ALTEROSA LTDA</v>
          </cell>
        </row>
        <row r="704">
          <cell r="B704" t="str">
            <v>CRISTAL 2000 COMERCIO DE MATERIAIS DE CO</v>
          </cell>
        </row>
        <row r="705">
          <cell r="B705" t="str">
            <v>COSELG COM.SERV. DE ELETRICIDADE LTDA-ME</v>
          </cell>
        </row>
        <row r="706">
          <cell r="B706" t="str">
            <v>SIGN ENGINEERS COMUNICAÇÃO VISUAL LTDA</v>
          </cell>
        </row>
        <row r="707">
          <cell r="B707" t="str">
            <v>PAPELARIA PRINCIPAL DE RIO DAS OSTRAS LTDA</v>
          </cell>
        </row>
        <row r="708">
          <cell r="B708" t="str">
            <v>BIG LIGHT RIO COMÉRCIO E REPRESENTAÇÃO LTDA.</v>
          </cell>
        </row>
        <row r="709">
          <cell r="B709" t="str">
            <v>MASTI MÁQUINAS E FERRAMENTAS LTDA</v>
          </cell>
        </row>
        <row r="710">
          <cell r="B710" t="str">
            <v>MGR TRANSPORTES LTDA</v>
          </cell>
        </row>
        <row r="711">
          <cell r="B711" t="str">
            <v>CONTROLE ENGENHARIA S/C LTDA</v>
          </cell>
        </row>
        <row r="712">
          <cell r="B712" t="str">
            <v>SERVITOP SERVIÇOS TOPOGRÁFICOS LTDA</v>
          </cell>
        </row>
        <row r="713">
          <cell r="B713" t="str">
            <v>CABRAL E DUTRA LTDA - ME</v>
          </cell>
        </row>
        <row r="714">
          <cell r="B714" t="str">
            <v>AJEP 55 DECORAÇÕES LTDA.</v>
          </cell>
        </row>
        <row r="715">
          <cell r="B715" t="str">
            <v>RIGOM EMPREENDIMENTOS COMERCIAIS LTDA</v>
          </cell>
        </row>
        <row r="716">
          <cell r="B716" t="str">
            <v>TEC-PROJ ENGENHARIA E CONSULTORIA LTDA</v>
          </cell>
        </row>
        <row r="717">
          <cell r="B717" t="str">
            <v>HARTECH AUTOSERVICE LTDA</v>
          </cell>
        </row>
        <row r="718">
          <cell r="B718" t="str">
            <v>CTIS INFORMATICA LTDA</v>
          </cell>
        </row>
        <row r="719">
          <cell r="B719" t="str">
            <v>CTIS INFORMATICA LTDA</v>
          </cell>
        </row>
        <row r="720">
          <cell r="B720" t="str">
            <v>POSTO LUC DE PADUA LTDA</v>
          </cell>
        </row>
        <row r="721">
          <cell r="B721" t="str">
            <v>MASTERS EQUIP. DE PLAYGROUND LTDA- ME</v>
          </cell>
        </row>
        <row r="722">
          <cell r="B722" t="str">
            <v>PIL III PAPELARIA E INFORMATICA LTDA</v>
          </cell>
        </row>
        <row r="723">
          <cell r="B723" t="str">
            <v>MARTINELLI ADV.EMPRES.SOC. DE ADVOGADOS</v>
          </cell>
        </row>
        <row r="724">
          <cell r="B724" t="str">
            <v>MHR HIDRÁULICA E PNEUMÁTICA LTDA</v>
          </cell>
        </row>
        <row r="725">
          <cell r="B725" t="str">
            <v>MÁRCIA REGINA DE FREITAS- ME</v>
          </cell>
        </row>
        <row r="726">
          <cell r="B726" t="str">
            <v>MARELLI ALUGUEL MAQ.EQUIP.CAMINHÕES LTDA</v>
          </cell>
        </row>
        <row r="727">
          <cell r="B727" t="str">
            <v>ROSIAN MATERIAIS DE CONSTRUÇÃO LTDA</v>
          </cell>
        </row>
        <row r="728">
          <cell r="B728" t="str">
            <v>NOVAMETINOX COMERCIO DE ACOS E METAIS LT</v>
          </cell>
        </row>
        <row r="729">
          <cell r="B729" t="str">
            <v>MICROCAD COMPUTAÇÃO GRÁFICA LTDA</v>
          </cell>
        </row>
        <row r="730">
          <cell r="B730" t="str">
            <v>NHJ DO BRASIL CONTAINER'S LTDA</v>
          </cell>
        </row>
        <row r="731">
          <cell r="B731" t="str">
            <v>CONSTRUTORA ATOS DE CAXIAS LTDA</v>
          </cell>
        </row>
        <row r="732">
          <cell r="B732" t="str">
            <v>ESTE ENGENHARIA SERV. TÉCNICOS ESPECIAIS E GEOTECNIA LTDA.</v>
          </cell>
        </row>
        <row r="733">
          <cell r="B733" t="str">
            <v>RIOACCESS INFORMÁTICA LTDA.</v>
          </cell>
        </row>
        <row r="734">
          <cell r="B734" t="str">
            <v>GEOFLEX 2000 COM. E REPRESENTACOES LTDA</v>
          </cell>
        </row>
        <row r="735">
          <cell r="B735" t="str">
            <v>ALOCK ALUGUEL DE MÁQ. E SERVIÇOS LTDA</v>
          </cell>
        </row>
        <row r="736">
          <cell r="B736" t="str">
            <v>INDUSTRIA COMERCIO TELAS  PETROLINA LTDA</v>
          </cell>
        </row>
        <row r="737">
          <cell r="B737" t="str">
            <v>JORGE EVANGELINO LEANDRO</v>
          </cell>
        </row>
        <row r="738">
          <cell r="B738" t="str">
            <v>A.T. DE ANDRADE MADEIRAS</v>
          </cell>
        </row>
        <row r="739">
          <cell r="B739" t="str">
            <v>METINOX 2004 COMERCIAL LTDA</v>
          </cell>
        </row>
        <row r="740">
          <cell r="B740" t="str">
            <v>MRC-2004 MANUT. E REPAROS DE CONTAINERS</v>
          </cell>
        </row>
        <row r="741">
          <cell r="B741" t="str">
            <v>MWS SERAFIM MADEIRAS E MATERIAIS P/CONSTRUÇÃO LTDA</v>
          </cell>
        </row>
        <row r="742">
          <cell r="B742" t="str">
            <v>AMERICEL S/A</v>
          </cell>
        </row>
        <row r="743">
          <cell r="B743" t="str">
            <v>TIROL CONSTRUTORA DE OBRAS LTDA</v>
          </cell>
        </row>
        <row r="744">
          <cell r="B744" t="str">
            <v>SONIA APARECIDA RAMOS - ME</v>
          </cell>
        </row>
        <row r="745">
          <cell r="B745" t="str">
            <v>SWITT &amp; SABOR ALIMENTOS LTDA</v>
          </cell>
        </row>
        <row r="746">
          <cell r="B746" t="str">
            <v>MEDIC LABOR S C. LTDA</v>
          </cell>
        </row>
        <row r="747">
          <cell r="B747" t="str">
            <v>J.P.F. BAZAR E FERRAGENS LTDA</v>
          </cell>
        </row>
        <row r="748">
          <cell r="B748" t="str">
            <v>RICHARD CARNEIRO FERREIRA</v>
          </cell>
        </row>
        <row r="749">
          <cell r="B749" t="str">
            <v>SELECT - SERVICOS TEMPORARIOS LTDA.</v>
          </cell>
        </row>
        <row r="750">
          <cell r="B750" t="str">
            <v>E. DE BARROS MATERIAIS DE CONSTRUCOES -</v>
          </cell>
        </row>
        <row r="751">
          <cell r="B751" t="str">
            <v>SOLOTER TERRAPLANAGEM E COMÉRCIO LTDA</v>
          </cell>
        </row>
        <row r="752">
          <cell r="B752" t="str">
            <v>SERVE TRUCK LOCAÇÃO DE SERVIÇOS LTDA</v>
          </cell>
        </row>
        <row r="753">
          <cell r="B753" t="str">
            <v>KÁTIA ALVES DE OLIVEIRA DA COSTA MATERIAIS DE CONSTRUÇÃO-ME</v>
          </cell>
        </row>
        <row r="754">
          <cell r="B754" t="str">
            <v>J.P. RODRIGUES MAT. CONSTR. E BAZAR</v>
          </cell>
        </row>
        <row r="755">
          <cell r="B755" t="str">
            <v>BAVIC TERRAPLENAGEM S/C LTDA</v>
          </cell>
        </row>
        <row r="756">
          <cell r="B756" t="str">
            <v>M.M. MAT.CONSTRUÇÃO LTDA - ME</v>
          </cell>
        </row>
        <row r="757">
          <cell r="B757" t="str">
            <v>FABIAN LOPES LOUZADA</v>
          </cell>
        </row>
        <row r="758">
          <cell r="B758" t="str">
            <v>FABIO MENDONCA SILVA ARELA-ME</v>
          </cell>
        </row>
        <row r="759">
          <cell r="B759" t="str">
            <v>E.T.T. FIRST ASSESSORIA EMPRESARIAL LTDA</v>
          </cell>
        </row>
        <row r="760">
          <cell r="B760" t="str">
            <v>ELVIMA CONSTRUCOES LTDA</v>
          </cell>
        </row>
        <row r="761">
          <cell r="B761" t="str">
            <v>MICROWARE TECNOLOGIA DE INFORMAÇÃO LTDA</v>
          </cell>
        </row>
        <row r="762">
          <cell r="B762" t="str">
            <v>REFUGIO DO CAMPONES-MARIA DE FATIMA LIMA</v>
          </cell>
        </row>
        <row r="763">
          <cell r="B763" t="str">
            <v>FAST FLAG IND.COM.BANDEIRAS CONFC.LTDA</v>
          </cell>
        </row>
        <row r="764">
          <cell r="B764" t="str">
            <v>SANT'ANA DE PIRAI INDUSTRIA E COMERCIO L</v>
          </cell>
        </row>
        <row r="765">
          <cell r="B765" t="str">
            <v>MARCO AURÉLIO DA COSTA ABADE-ME</v>
          </cell>
        </row>
        <row r="766">
          <cell r="B766" t="str">
            <v>FERQUIN DISTRIBUIDORA DE PECAS LTDA</v>
          </cell>
        </row>
        <row r="767">
          <cell r="B767" t="str">
            <v>GALPåES PRE MOLDADOS RIO LTDA.</v>
          </cell>
        </row>
        <row r="768">
          <cell r="B768" t="str">
            <v>J.M. ANTUNES FÁBRICA DE TELAS - ME</v>
          </cell>
        </row>
        <row r="769">
          <cell r="B769" t="str">
            <v>TRANSPORTES PESADOS CURICICA LTDA</v>
          </cell>
        </row>
        <row r="770">
          <cell r="B770" t="str">
            <v>MR. PAPER ARTIGOS P/ESCRITÓRIO LTDA</v>
          </cell>
        </row>
        <row r="771">
          <cell r="B771" t="str">
            <v>SPEED PRINT ARTES GRÁFICAS LTDA</v>
          </cell>
        </row>
        <row r="772">
          <cell r="B772" t="str">
            <v>ECLIPSE TRANSPORTES LTDA</v>
          </cell>
        </row>
        <row r="773">
          <cell r="B773" t="str">
            <v>ECLIPSE TRANSPORTES LTDA</v>
          </cell>
        </row>
        <row r="774">
          <cell r="B774" t="str">
            <v>POUSADA E DRINKS BOM SONHO DO LEO LTDA</v>
          </cell>
        </row>
        <row r="775">
          <cell r="B775" t="str">
            <v>TEOREMA 27 COMÉRCIO REPRESENTAÇÕES E CONSTRUTORA LTDA</v>
          </cell>
        </row>
        <row r="776">
          <cell r="B776" t="str">
            <v>ESTRUTURAL ENGENHARIA LTDA</v>
          </cell>
        </row>
        <row r="777">
          <cell r="B777" t="str">
            <v>APEFERRO INDUSTRIA E COMERCIO LTDA</v>
          </cell>
        </row>
        <row r="778">
          <cell r="B778" t="str">
            <v>SENERG INDÚSTRIA E COMÉRCIO LTDA</v>
          </cell>
        </row>
        <row r="779">
          <cell r="B779" t="str">
            <v>M.R. SUL LTDA - ME</v>
          </cell>
        </row>
        <row r="780">
          <cell r="B780" t="str">
            <v>PAULISTA LOCACOES E SERVICOS TECNICOS LT</v>
          </cell>
        </row>
        <row r="781">
          <cell r="B781" t="str">
            <v>EDIFÍCIO HEITOR DINIZ</v>
          </cell>
        </row>
        <row r="782">
          <cell r="B782" t="str">
            <v>A.C.P. MUNIZ ME</v>
          </cell>
        </row>
        <row r="783">
          <cell r="B783" t="str">
            <v>TRANSOPÇÃO N. OPÇÃO LTDA</v>
          </cell>
        </row>
        <row r="784">
          <cell r="B784" t="str">
            <v>MARIA DA CUNHA SIQUEIRA MARQUES-ME</v>
          </cell>
        </row>
        <row r="785">
          <cell r="B785" t="str">
            <v>E.A.S. EMPREITEIRA LTDA</v>
          </cell>
        </row>
        <row r="786">
          <cell r="B786" t="str">
            <v>NETOP TOPOGRAFIA E SERVIÇOS LTDA.</v>
          </cell>
        </row>
        <row r="787">
          <cell r="B787" t="str">
            <v>METALURGICA RV INDUSTRIA E CIMERCIO LTDA</v>
          </cell>
        </row>
        <row r="788">
          <cell r="B788" t="str">
            <v>ANGEL A.D. INFORMATICA LTDA</v>
          </cell>
        </row>
        <row r="789">
          <cell r="B789" t="str">
            <v>I.L.L. VIANA BAZAR</v>
          </cell>
        </row>
        <row r="790">
          <cell r="B790" t="str">
            <v>CONSTRUTORA LUSTOZA LTDA</v>
          </cell>
        </row>
        <row r="791">
          <cell r="B791" t="str">
            <v>JOSE NILO SILVA VERDAN</v>
          </cell>
        </row>
        <row r="792">
          <cell r="B792" t="str">
            <v>A GROTTHA DECORAÇÕES LTDA</v>
          </cell>
        </row>
        <row r="793">
          <cell r="B793" t="str">
            <v>ASFALTOS NORDESTE LTDA</v>
          </cell>
        </row>
        <row r="794">
          <cell r="B794" t="str">
            <v>DUNETO COMÉRCIO LTDA</v>
          </cell>
        </row>
        <row r="795">
          <cell r="B795" t="str">
            <v>COMPUMÁTICA-COM.SERV. COMPUTADORES LTDA</v>
          </cell>
        </row>
        <row r="796">
          <cell r="B796" t="str">
            <v>M &amp; A 920 TECNOLOGIA LDA</v>
          </cell>
        </row>
        <row r="797">
          <cell r="B797" t="str">
            <v>MIZU S/A</v>
          </cell>
        </row>
        <row r="798">
          <cell r="B798" t="str">
            <v>MIZU S/A</v>
          </cell>
        </row>
        <row r="799">
          <cell r="B799" t="str">
            <v>MIZU S/A</v>
          </cell>
        </row>
        <row r="800">
          <cell r="B800" t="str">
            <v>MIZU S/A</v>
          </cell>
        </row>
        <row r="801">
          <cell r="B801" t="str">
            <v>MIZU S/A</v>
          </cell>
        </row>
        <row r="802">
          <cell r="B802" t="str">
            <v>MIZU S.A.</v>
          </cell>
        </row>
        <row r="803">
          <cell r="B803" t="str">
            <v>RIKAM TRANSPORTE LTDA</v>
          </cell>
        </row>
        <row r="804">
          <cell r="B804" t="str">
            <v>MEGA SIGN COMUNICAÇÃO VISUAL LTDA.</v>
          </cell>
        </row>
        <row r="805">
          <cell r="B805" t="str">
            <v>M. C. GOUVEIA LANCHONETE ME</v>
          </cell>
        </row>
        <row r="806">
          <cell r="B806" t="str">
            <v>COMPOSTELA EQUIPAMENTOS PNEUMÁTICOS LTDA.</v>
          </cell>
        </row>
        <row r="807">
          <cell r="B807" t="str">
            <v>OFICINA MANUT.TORN. IRMAOS FRAUCHES LTDA</v>
          </cell>
        </row>
        <row r="808">
          <cell r="B808" t="str">
            <v>ESTILO OIL COM. DE LUBRIFICANTES LTDA</v>
          </cell>
        </row>
        <row r="809">
          <cell r="B809" t="str">
            <v>MARLE CENTRO COM. EREPRESENTAÇÕES LTDA</v>
          </cell>
        </row>
        <row r="810">
          <cell r="B810" t="str">
            <v>CMA COM.MATERIAIS DE CONSTRUÇÃO LTDA</v>
          </cell>
        </row>
        <row r="811">
          <cell r="B811" t="str">
            <v>DIAS &amp; ANGELI LTDA</v>
          </cell>
        </row>
        <row r="812">
          <cell r="B812" t="str">
            <v>VIBRU LOCAÇÃO DE EQUIPAMENTOS</v>
          </cell>
        </row>
        <row r="813">
          <cell r="B813" t="str">
            <v>USINAL COMERCIO E SERVICOS LTDA</v>
          </cell>
        </row>
        <row r="814">
          <cell r="B814" t="str">
            <v>WS TANSPORTES E SERVICOS LTDA.</v>
          </cell>
        </row>
        <row r="815">
          <cell r="B815" t="str">
            <v>JOTEC TOPOGRAFIA LTDA</v>
          </cell>
        </row>
        <row r="816">
          <cell r="B816" t="str">
            <v>JOAQUIM ALVES JUNIOR COM. REPRESENTAÇÕES-ME</v>
          </cell>
        </row>
        <row r="817">
          <cell r="B817" t="str">
            <v>PLASTEF INDÚSTRIA E COMÉRCIO LTDA</v>
          </cell>
        </row>
        <row r="818">
          <cell r="B818" t="str">
            <v>CENTRO AUTOMOTIVO FASCINAÇÃO LTDA</v>
          </cell>
        </row>
        <row r="819">
          <cell r="B819" t="str">
            <v>M J EQUIP.HIDRÁULICOS E AGRÍCOLAS LTDA</v>
          </cell>
        </row>
        <row r="820">
          <cell r="B820" t="str">
            <v>BRILHOCAR IND.COM.PROD.QUÍMICOS LTDA</v>
          </cell>
        </row>
        <row r="821">
          <cell r="B821" t="str">
            <v>WAL II MADEIRAS LTDA</v>
          </cell>
        </row>
        <row r="822">
          <cell r="B822" t="str">
            <v>ANA LÚCIA DE AZEVEDO - ME</v>
          </cell>
        </row>
        <row r="823">
          <cell r="B823" t="str">
            <v>AMARAL DE IGUAÇU DISTRIBUIDORA DE AÇO LTDA</v>
          </cell>
        </row>
        <row r="824">
          <cell r="B824" t="str">
            <v>TREVO TIAGAO LUBRIFICANTES LTDA</v>
          </cell>
        </row>
        <row r="825">
          <cell r="B825" t="str">
            <v>STAR CAR RODAS E ACESSORIOS LTDA - ME</v>
          </cell>
        </row>
        <row r="826">
          <cell r="B826" t="str">
            <v>VILA OLÍMPIA MATERIAS DE CONSTRUÇÃO LTDA - ME</v>
          </cell>
        </row>
        <row r="827">
          <cell r="B827" t="str">
            <v>CENTRAL NORDESTE DE PECAS LTDA</v>
          </cell>
        </row>
        <row r="828">
          <cell r="B828" t="str">
            <v>GARAGEM MOINHO VELHO LTDA</v>
          </cell>
        </row>
        <row r="829">
          <cell r="B829" t="str">
            <v>BOX 2002 MATERIAIS DE CONSTRUCAO LTDA</v>
          </cell>
        </row>
        <row r="830">
          <cell r="B830" t="str">
            <v>A.C. MACEDO DA FONSECA COM. LOCAÇÃO E SERVIÇO - ME</v>
          </cell>
        </row>
        <row r="831">
          <cell r="B831" t="str">
            <v>M.F.C.B. VASCONCELOS - ME</v>
          </cell>
        </row>
        <row r="832">
          <cell r="B832" t="str">
            <v>BRASMONT CONSTR.INST.INDUSTRIAIS LTDA</v>
          </cell>
        </row>
        <row r="833">
          <cell r="B833" t="str">
            <v>COPIADORA CENTROESTE LTDA</v>
          </cell>
        </row>
        <row r="834">
          <cell r="B834" t="str">
            <v>PEDRO DE MATOS MOURÃO NETO</v>
          </cell>
        </row>
        <row r="835">
          <cell r="B835" t="str">
            <v>MOTORIZA LOCAÇÃO DE VEÍCULOS LTDA</v>
          </cell>
        </row>
        <row r="836">
          <cell r="B836" t="str">
            <v>MOTORIZA LOCACAO DE VEICULOS</v>
          </cell>
        </row>
        <row r="837">
          <cell r="B837" t="str">
            <v>MOTORIZA LOCAÇÃO DE VEÍCULOS LTDA</v>
          </cell>
        </row>
        <row r="838">
          <cell r="B838" t="str">
            <v>SUPRI SHOP COM.MAT.ESCRITÓRIO LTDA</v>
          </cell>
        </row>
        <row r="839">
          <cell r="B839" t="str">
            <v>PLUG &amp; PLAY INFORMÁTICA LTDA</v>
          </cell>
        </row>
        <row r="840">
          <cell r="B840" t="str">
            <v>INDAL DO BRASIL LTDA</v>
          </cell>
        </row>
        <row r="841">
          <cell r="B841" t="str">
            <v>W. DUARTE SOUZA COMÉRCIO</v>
          </cell>
        </row>
        <row r="842">
          <cell r="B842" t="str">
            <v>SANTANDER INDÚSTRIA DE CERÂMICA LTDA</v>
          </cell>
        </row>
        <row r="843">
          <cell r="B843" t="str">
            <v>TERRAPLANAGEM BRASIL LTDA.</v>
          </cell>
        </row>
        <row r="844">
          <cell r="B844" t="str">
            <v>V. L. DE CARVALHO - MEE</v>
          </cell>
        </row>
        <row r="845">
          <cell r="B845" t="str">
            <v>D. X. CALMON ME</v>
          </cell>
        </row>
        <row r="846">
          <cell r="B846" t="str">
            <v>VIA TELECOMUNICACOES COMERCIO E SERVICOS</v>
          </cell>
        </row>
        <row r="847">
          <cell r="B847" t="str">
            <v>SIDERAÇO EMPRESAS REUNIDAS S/A</v>
          </cell>
        </row>
        <row r="848">
          <cell r="B848" t="str">
            <v>SIDERAÇO EMPRESAS REUNIDAS S.A</v>
          </cell>
        </row>
        <row r="849">
          <cell r="B849" t="str">
            <v>ON BOARD 222 INFORMATICA LTDA</v>
          </cell>
        </row>
        <row r="850">
          <cell r="B850" t="str">
            <v>WILIAM RAHY ASSIST.MEDICA A EMPRESA LTDA</v>
          </cell>
        </row>
        <row r="851">
          <cell r="B851" t="str">
            <v>VIA RIO SINALIZAÇÕES  LTDA</v>
          </cell>
        </row>
        <row r="852">
          <cell r="B852" t="str">
            <v>PEIXOTO TERRAPLENAGEM E SERVIÇOS LTDA</v>
          </cell>
        </row>
        <row r="853">
          <cell r="B853" t="str">
            <v>PROSETE PROJETOS E SERVIÇOS TÉCNICOS DE ENGENHARIA LTDA</v>
          </cell>
        </row>
        <row r="854">
          <cell r="B854" t="str">
            <v>NCE-NEGOCIOS COM.PRODUTOS GERAIS LTDA</v>
          </cell>
        </row>
        <row r="855">
          <cell r="B855" t="str">
            <v>EMBRAERO AEROFOTOGRAMETRIA LTDA</v>
          </cell>
        </row>
        <row r="856">
          <cell r="B856" t="str">
            <v>COMERCIAL ELÉTRICA WCA LTDA</v>
          </cell>
        </row>
        <row r="857">
          <cell r="B857" t="str">
            <v>TRANSTECNICO MINEIRINHO LTDA</v>
          </cell>
        </row>
        <row r="858">
          <cell r="B858" t="str">
            <v>MILESSIS VIAGENS E TURISMO LTDA</v>
          </cell>
        </row>
        <row r="859">
          <cell r="B859" t="str">
            <v>IRENY CHAVES PINHO</v>
          </cell>
        </row>
        <row r="860">
          <cell r="B860" t="str">
            <v>URBANO VITALINO DE MELO ADV. ASSOCIADOS S/C</v>
          </cell>
        </row>
        <row r="861">
          <cell r="B861" t="str">
            <v>INFORMÓVEIS DOS LAGOS MÓVEIS P/ESCRIT. E BAZAR LTDA</v>
          </cell>
        </row>
        <row r="862">
          <cell r="B862" t="str">
            <v>AMADEU PIRES FERREIRA SOBRINHO</v>
          </cell>
        </row>
        <row r="863">
          <cell r="B863" t="str">
            <v>FERPAR FERRAGENS E PARAFUSOS 2004 LTDA</v>
          </cell>
        </row>
        <row r="864">
          <cell r="B864" t="str">
            <v>DATAFORMS FORMULÁRIOS E SERVIÇOS LTDA</v>
          </cell>
        </row>
        <row r="865">
          <cell r="B865" t="str">
            <v>F.C.K CONSTRUÇÕES E SERVIÇOS S/C LTDA</v>
          </cell>
        </row>
        <row r="866">
          <cell r="B866" t="str">
            <v>ROBERTO CESAR MARTINS - ME</v>
          </cell>
        </row>
        <row r="867">
          <cell r="B867" t="str">
            <v>TRICON CONSTR.CIVIL ELETR.TERRAPLENAGEM LTDA</v>
          </cell>
        </row>
        <row r="868">
          <cell r="B868" t="str">
            <v>CONECNEW SERVICOS E REDE DE INFORMATICA</v>
          </cell>
        </row>
        <row r="869">
          <cell r="B869" t="str">
            <v>NAVIGATE SERVICOS DE INTERNET E E INFORM</v>
          </cell>
        </row>
        <row r="870">
          <cell r="B870" t="str">
            <v>SANANT GUARULHOS IMP.EXPORTAÇÃO LTDA</v>
          </cell>
        </row>
        <row r="871">
          <cell r="B871" t="str">
            <v>TRANS CONZATTI LTDA</v>
          </cell>
        </row>
        <row r="872">
          <cell r="B872" t="str">
            <v>HIDROTEC SERVICOS DE ENGENHARIA LTDA</v>
          </cell>
        </row>
        <row r="873">
          <cell r="B873" t="str">
            <v>JOADI COM. DE PECAS E ACESSORIOS LTDA</v>
          </cell>
        </row>
        <row r="874">
          <cell r="B874" t="str">
            <v>E.A.F SIQUEIRA ARTEFATOS DE CONCRETO E MAT. DE CONSTRUÇÃO-ME</v>
          </cell>
        </row>
        <row r="875">
          <cell r="B875" t="str">
            <v>SAMURAY DISK TINTAS LTDA</v>
          </cell>
        </row>
        <row r="876">
          <cell r="B876" t="str">
            <v>JRS 156 COMERCIO LTDA.</v>
          </cell>
        </row>
        <row r="877">
          <cell r="B877" t="str">
            <v>GESSO AMÉRICA DO SUL LTDA</v>
          </cell>
        </row>
        <row r="878">
          <cell r="B878" t="str">
            <v>A.GOMES DE SOUZA SERRALHERIA</v>
          </cell>
        </row>
        <row r="879">
          <cell r="B879" t="str">
            <v>ALUSUL ALUMÍNIO E ACESSÓRIOS LTDA3</v>
          </cell>
        </row>
        <row r="880">
          <cell r="B880" t="str">
            <v>TERRAMIG TERRAPLENAGEM LTDA</v>
          </cell>
        </row>
        <row r="881">
          <cell r="B881" t="str">
            <v>MARCOS ANTUNES FERRAZ DE CARVALHO-ME</v>
          </cell>
        </row>
        <row r="882">
          <cell r="B882" t="str">
            <v>RUDÁ MADEIRAS LTDA - ME</v>
          </cell>
        </row>
        <row r="883">
          <cell r="B883" t="str">
            <v>K.W.TONELLI DE MELO SERRALHERIA - ME</v>
          </cell>
        </row>
        <row r="884">
          <cell r="B884" t="str">
            <v>RODOPLEX ENGENHARIA LTDA</v>
          </cell>
        </row>
        <row r="885">
          <cell r="B885" t="str">
            <v>ROBERTO CASTRO DE OLIVEIRA-PAULISTA</v>
          </cell>
        </row>
        <row r="886">
          <cell r="B886" t="str">
            <v>UNIFLEX MOVEIS PARA ESCRITORIO LTDA</v>
          </cell>
        </row>
        <row r="887">
          <cell r="B887" t="str">
            <v>ARCOM CUNHA ARTEFATOS DE CONCRETO LTDA</v>
          </cell>
        </row>
        <row r="888">
          <cell r="B888" t="str">
            <v>POSTO IMPERIAL SERVIÇOS E COMÉRCIO LTDA</v>
          </cell>
        </row>
        <row r="889">
          <cell r="B889" t="str">
            <v>PASSE LACET COMÉRCIO E SERVIÇOS LTDA</v>
          </cell>
        </row>
        <row r="890">
          <cell r="B890" t="str">
            <v>RODOMAQ RIO EQUIP.ARTIGOS INDUSTRIAIS LT</v>
          </cell>
        </row>
        <row r="891">
          <cell r="B891" t="str">
            <v>J.R. TERRAPLANAGEM E LOCAÇÃO DE EQUIPAMENTOS LTDA</v>
          </cell>
        </row>
        <row r="892">
          <cell r="B892" t="str">
            <v>SOS ENTULHO TRANSPORTE LTDA</v>
          </cell>
        </row>
        <row r="893">
          <cell r="B893" t="str">
            <v>E.VIEIRA LEITE</v>
          </cell>
        </row>
        <row r="894">
          <cell r="B894" t="str">
            <v>ALPLAC-SINALIZACAO, COMERCIO E SERVICOS</v>
          </cell>
        </row>
        <row r="895">
          <cell r="B895" t="str">
            <v>AREAL VALE DAS ANDORINHAS LTDA</v>
          </cell>
        </row>
        <row r="896">
          <cell r="B896" t="str">
            <v>LORENGE INDÚSTRIA E COMÉRCIO LTDA</v>
          </cell>
        </row>
        <row r="897">
          <cell r="B897" t="str">
            <v>COMERCIAL CAXIAS 2000 LTDA</v>
          </cell>
        </row>
        <row r="898">
          <cell r="B898" t="str">
            <v>TOP HARD INFORMATICA LTDA</v>
          </cell>
        </row>
        <row r="899">
          <cell r="B899" t="str">
            <v>SANEAR-RIO SANEAMENTO S/C LTDA</v>
          </cell>
        </row>
        <row r="900">
          <cell r="B900" t="str">
            <v>SHOPP-FER FERRAGENS LTDA</v>
          </cell>
        </row>
        <row r="901">
          <cell r="B901" t="str">
            <v>A.J. FARIAS EMPREENDIMENTOS IMOBILIÁRIOS LTDA</v>
          </cell>
        </row>
        <row r="902">
          <cell r="B902" t="str">
            <v>TERMOMIL TECNOLOGIA E SERVIÇOS LTDA</v>
          </cell>
        </row>
        <row r="903">
          <cell r="B903" t="str">
            <v>GRAFIC COLOR REPRODUÇÕES LTDA-ME</v>
          </cell>
        </row>
        <row r="904">
          <cell r="B904" t="str">
            <v>ARTEFATOS E MATERIAL DE CONSTRUÇÃO FORÇA TOTAL LTDA</v>
          </cell>
        </row>
        <row r="905">
          <cell r="B905" t="str">
            <v>HARK TEMP INSTALAÇÕES</v>
          </cell>
        </row>
        <row r="906">
          <cell r="B906" t="str">
            <v>BEETHOVEN BRANDÃO EMPREENDIMENTOS LTDA</v>
          </cell>
        </row>
        <row r="907">
          <cell r="B907" t="str">
            <v>BEETHOVEN BRANDÃO EMPREENDIMENTOS LTDA</v>
          </cell>
        </row>
        <row r="908">
          <cell r="B908" t="str">
            <v>LLL ALVES LTDA</v>
          </cell>
        </row>
        <row r="909">
          <cell r="B909" t="str">
            <v>R.C.VIEIRA ENGENHARIA LTDA</v>
          </cell>
        </row>
        <row r="910">
          <cell r="B910" t="str">
            <v>DIVERMAQ LOCAÇÃO LTDA</v>
          </cell>
        </row>
        <row r="911">
          <cell r="B911" t="str">
            <v>JOSE COUTO DE OLIVEIRA FILHO &amp; CIA LTDA</v>
          </cell>
        </row>
        <row r="912">
          <cell r="B912" t="str">
            <v>MULTI SALE COMERCIAL LTDA</v>
          </cell>
        </row>
        <row r="913">
          <cell r="B913" t="str">
            <v>ACTOS COM. IMP. EXP. LTDA</v>
          </cell>
        </row>
        <row r="914">
          <cell r="B914" t="str">
            <v>CLAUDIO MENDONCA DA SILVA</v>
          </cell>
        </row>
        <row r="915">
          <cell r="B915" t="str">
            <v>JAIRO CAVALCANTI ALMEIDA</v>
          </cell>
        </row>
        <row r="916">
          <cell r="B916" t="str">
            <v>NEI ANDRADE CAMPOS</v>
          </cell>
        </row>
        <row r="917">
          <cell r="B917" t="str">
            <v>JOSE CARLOS DE SOUZA MARTINS</v>
          </cell>
        </row>
        <row r="918">
          <cell r="B918" t="str">
            <v>RICARDO DA SILVA GUEDES</v>
          </cell>
        </row>
        <row r="919">
          <cell r="B919" t="str">
            <v>PLACPAR COMÉRCIO E SERVIÇOS LTDA</v>
          </cell>
        </row>
        <row r="920">
          <cell r="B920" t="str">
            <v>PLATINO COMÉRCIO &amp; SERVIÇOS LTDA</v>
          </cell>
        </row>
        <row r="921">
          <cell r="B921" t="str">
            <v>CONSTRUTORA MOREIRA PONTES LTDA</v>
          </cell>
        </row>
        <row r="922">
          <cell r="B922" t="str">
            <v>LUZEIROS TRANSPORTE E TURISMO LTDA</v>
          </cell>
        </row>
        <row r="923">
          <cell r="B923" t="str">
            <v>SITRAN COM.IND. DE ELETRÔNICO LTDA</v>
          </cell>
        </row>
        <row r="924">
          <cell r="B924" t="str">
            <v>KINKS BONSUCESSO BAR E RESTAURANTE LTDA.</v>
          </cell>
        </row>
        <row r="925">
          <cell r="B925" t="str">
            <v>MONACON CONSTRUÇÕES LTDA</v>
          </cell>
        </row>
        <row r="926">
          <cell r="B926" t="str">
            <v>PAD. E CONF. PRINC. DO JD. BELO HORIZONT</v>
          </cell>
        </row>
        <row r="927">
          <cell r="B927" t="str">
            <v>TRANSPORTES CARROSSEL LTDA</v>
          </cell>
        </row>
        <row r="928">
          <cell r="B928" t="str">
            <v>TAM LINHAS AEREAS S/A</v>
          </cell>
        </row>
        <row r="929">
          <cell r="B929" t="str">
            <v>J.C.F. AMAZONAS LTDA - ME</v>
          </cell>
        </row>
        <row r="930">
          <cell r="B930" t="str">
            <v>HOTEL POR DO SOL DE PADUA LTDA</v>
          </cell>
        </row>
        <row r="931">
          <cell r="B931" t="str">
            <v>B&amp;C CONSTRUÇÃO DE BARRAGENS E SERVIÇOS LTDA</v>
          </cell>
        </row>
        <row r="932">
          <cell r="B932" t="str">
            <v>LAÇOFERRO COMERCIAL LTDA</v>
          </cell>
        </row>
        <row r="933">
          <cell r="B933" t="str">
            <v>CBEXPRESS SERVIÇOS DE ENTREGA LTDA</v>
          </cell>
        </row>
        <row r="934">
          <cell r="B934" t="str">
            <v>SUPERMANG COMERCIAL DE BORRACHA LTDA</v>
          </cell>
        </row>
        <row r="935">
          <cell r="B935" t="str">
            <v>VIA NORTE COMERCIO DE TRATORES LTDA</v>
          </cell>
        </row>
        <row r="936">
          <cell r="B936" t="str">
            <v>ULTRAMAR MINERAÇÃO E SERVIÇOS LTDA</v>
          </cell>
        </row>
        <row r="937">
          <cell r="B937" t="str">
            <v>ESUTRA - EQUIPAMENTOS AGROPECUARIOS E RE</v>
          </cell>
        </row>
        <row r="938">
          <cell r="B938" t="str">
            <v>PROTENSÃO COMERCIAL LTDA</v>
          </cell>
        </row>
        <row r="939">
          <cell r="B939" t="str">
            <v>RODOFAB EXPRESS TRANSPORTES</v>
          </cell>
        </row>
        <row r="940">
          <cell r="B940" t="str">
            <v>COMERCIAL METROPOLITANA DA BAHIA LTDA</v>
          </cell>
        </row>
        <row r="941">
          <cell r="B941" t="str">
            <v>CONSTRUTORA PADRÃO LTDA</v>
          </cell>
        </row>
        <row r="942">
          <cell r="B942" t="str">
            <v>PRO &amp; BELTS ARTIGOS INDUSTRIAIS LTDA</v>
          </cell>
        </row>
        <row r="943">
          <cell r="B943" t="str">
            <v>EBRAFE ESQUADRIAS BRAS. ALUMINIO E FERRO</v>
          </cell>
        </row>
        <row r="944">
          <cell r="B944" t="str">
            <v>CENTRO RIO 2 INFORMÁTICA LTDA</v>
          </cell>
        </row>
        <row r="945">
          <cell r="B945" t="str">
            <v>GRAZAN GRANITOS E MÁRMORES LTDA</v>
          </cell>
        </row>
        <row r="946">
          <cell r="B946" t="str">
            <v>CONSTRUMAR DE MACAÉ COM.SERV. LTDA</v>
          </cell>
        </row>
        <row r="947">
          <cell r="B947" t="str">
            <v>VIA RIO SERVICOS DE MANUTENCAO LTDA</v>
          </cell>
        </row>
        <row r="948">
          <cell r="B948" t="str">
            <v>BETUME CACHOEIRO LTDA.</v>
          </cell>
        </row>
        <row r="949">
          <cell r="B949" t="str">
            <v>ELLOS CORRENTES LTDA.</v>
          </cell>
        </row>
        <row r="950">
          <cell r="B950" t="str">
            <v>4º GRAU PRODUÇÕES E EVENTOS LTDA</v>
          </cell>
        </row>
        <row r="951">
          <cell r="B951" t="str">
            <v>J.A.P. SARMENTO</v>
          </cell>
        </row>
        <row r="952">
          <cell r="B952" t="str">
            <v>STANK COMERCIO DE MATERIAIS DE CONSTRUCA</v>
          </cell>
        </row>
        <row r="953">
          <cell r="B953" t="str">
            <v>GED &amp; AP GERENC.ELETR.DOC.AUTOM.PROCESSOS</v>
          </cell>
        </row>
        <row r="954">
          <cell r="B954" t="str">
            <v>MARPAV ENGENHARIA LTDA</v>
          </cell>
        </row>
        <row r="955">
          <cell r="B955" t="str">
            <v>WALCENTER PRODUTOS DE FIXAÇÃO LTDA</v>
          </cell>
        </row>
        <row r="956">
          <cell r="B956" t="str">
            <v>OKUMURA COSTA MATERIAIS ELÉTRICOS LTDA</v>
          </cell>
        </row>
        <row r="957">
          <cell r="B957" t="str">
            <v>MILTON DOS SANTOS PEIXOTO MADEIREIRA-ME</v>
          </cell>
        </row>
        <row r="958">
          <cell r="B958" t="str">
            <v>VIANINI PRE-FABRICADOS LTDA</v>
          </cell>
        </row>
        <row r="959">
          <cell r="B959" t="str">
            <v>OPMAC METALÚRGICA E CALDEIRARIA LTDA</v>
          </cell>
        </row>
        <row r="960">
          <cell r="B960" t="str">
            <v>ICEMAQ COM.PECAS E ACESSORIOS LTDA</v>
          </cell>
        </row>
        <row r="961">
          <cell r="B961" t="str">
            <v>ISOCOM ISOLAMENTOS COMERCIAL LTDA</v>
          </cell>
        </row>
        <row r="962">
          <cell r="B962" t="str">
            <v>PASSAUTO AUTO CENTER LTDA</v>
          </cell>
        </row>
        <row r="963">
          <cell r="B963" t="str">
            <v>TECPISO DO BRASIL LTDA</v>
          </cell>
        </row>
        <row r="964">
          <cell r="B964" t="str">
            <v>N.V.RACOES LTDA</v>
          </cell>
        </row>
        <row r="965">
          <cell r="B965" t="str">
            <v>ISTIL IGUAÇU IND. COM. E SERVIÇOS LTDA</v>
          </cell>
        </row>
        <row r="966">
          <cell r="B966" t="str">
            <v>TERRABEL ALCOBACA LTDA</v>
          </cell>
        </row>
        <row r="967">
          <cell r="B967" t="str">
            <v>MICROSITE COMERCIAL LTDA</v>
          </cell>
        </row>
        <row r="968">
          <cell r="B968" t="str">
            <v>M. DA COSTA ARTES GRÁFICAS</v>
          </cell>
        </row>
        <row r="969">
          <cell r="B969" t="str">
            <v>CENTRO DE MEDICINA OCUPACIONAL LTDA.</v>
          </cell>
        </row>
        <row r="970">
          <cell r="B970" t="str">
            <v>ISRAEL L. CARVALHO</v>
          </cell>
        </row>
        <row r="971">
          <cell r="B971" t="str">
            <v>RAPIDAÇO COMERCIO DE FERRO E AÇO LTDA</v>
          </cell>
        </row>
        <row r="972">
          <cell r="B972" t="str">
            <v>DISK BASES LTDA</v>
          </cell>
        </row>
        <row r="973">
          <cell r="B973" t="str">
            <v>TRATORAL LTDA</v>
          </cell>
        </row>
        <row r="974">
          <cell r="B974" t="str">
            <v>SP TRAVEL AG. DE VIAGENS E TURISMO LTDA</v>
          </cell>
        </row>
        <row r="975">
          <cell r="B975" t="str">
            <v>RADIOLINK COMUNICACOES E EQUIPAMENTOS LT</v>
          </cell>
        </row>
        <row r="976">
          <cell r="B976" t="str">
            <v>WILDHAGEM INFORMATICA LTDA</v>
          </cell>
        </row>
        <row r="977">
          <cell r="B977" t="str">
            <v>MARCELO MARTINS DE ARAÚJO</v>
          </cell>
        </row>
        <row r="978">
          <cell r="B978" t="str">
            <v>UNITINTAS COMÉRCIO DE TINTAS LTDA</v>
          </cell>
        </row>
        <row r="979">
          <cell r="B979" t="str">
            <v>PROMPT ENGENHARIA S/C LTDA</v>
          </cell>
        </row>
        <row r="980">
          <cell r="B980" t="str">
            <v>RIO 10 MÁQUINAS E EQUIPAMENTOS LTDA</v>
          </cell>
        </row>
        <row r="981">
          <cell r="B981" t="str">
            <v>RIO 10 MÁQUINAS</v>
          </cell>
        </row>
        <row r="982">
          <cell r="B982" t="str">
            <v>AIRTON JOSÉ SPINA REGISTRO-ME</v>
          </cell>
        </row>
        <row r="983">
          <cell r="B983" t="str">
            <v>RESTAURANTE OLA LTDA</v>
          </cell>
        </row>
        <row r="984">
          <cell r="B984" t="str">
            <v>KAHASI NORDESTE LTDA</v>
          </cell>
        </row>
        <row r="985">
          <cell r="B985" t="str">
            <v>GLOBAL DO BRASIL APRESENTAÇÕES INTERNACIONAIS LTDA</v>
          </cell>
        </row>
        <row r="986">
          <cell r="B986" t="str">
            <v>HIDROSENNA EQUIP.CONTRA INCÊNDIO LTDA</v>
          </cell>
        </row>
        <row r="987">
          <cell r="B987" t="str">
            <v>J.A LOCAÇÃO DE MÁQUINAS E CAMINHÕES S/C LTDA</v>
          </cell>
        </row>
        <row r="988">
          <cell r="B988" t="str">
            <v>TECNOPAV SERVIÇOS TÉCNICOS LTDA</v>
          </cell>
        </row>
        <row r="989">
          <cell r="B989" t="str">
            <v>DELLIUS CONNECTION MEDICALS LTDA</v>
          </cell>
        </row>
        <row r="990">
          <cell r="B990" t="str">
            <v>COPIADORA ITAIM S/C LTDA-ME</v>
          </cell>
        </row>
        <row r="991">
          <cell r="B991" t="str">
            <v>PRESERV EMPREITEIRA LTDA</v>
          </cell>
        </row>
        <row r="992">
          <cell r="B992" t="str">
            <v>MARIA HERCÍLIA LIMA MONNERAT - ME</v>
          </cell>
        </row>
        <row r="993">
          <cell r="B993" t="str">
            <v>BORNHAUSEN, AMARANTE, ZIMMER, E PEREGRINO</v>
          </cell>
        </row>
        <row r="994">
          <cell r="B994" t="str">
            <v>CONSTRUTORA SANTOS BATISTA LTDA</v>
          </cell>
        </row>
        <row r="995">
          <cell r="B995" t="str">
            <v>ATUAL TRANSPORTES E PAINÉIS LTDA</v>
          </cell>
        </row>
        <row r="996">
          <cell r="B996" t="str">
            <v>ÁGUAS DE NITERÓI S.A</v>
          </cell>
        </row>
        <row r="997">
          <cell r="B997" t="str">
            <v>DISTRIBUIDORA MATS.CONSTRUCAO JL LTDA</v>
          </cell>
        </row>
        <row r="998">
          <cell r="B998" t="str">
            <v>V.M. FERNANDES PADARIA-ME</v>
          </cell>
        </row>
        <row r="999">
          <cell r="B999" t="str">
            <v>MARCO ANTONIO MELO GONÇALVES REGISTRO-ME</v>
          </cell>
        </row>
        <row r="1000">
          <cell r="B1000" t="str">
            <v>VIDRACARIA I.C.IRMÃOS CORAGEM III LTDA</v>
          </cell>
        </row>
        <row r="1001">
          <cell r="B1001" t="str">
            <v>RESTAURANTE O REI DA CARNE SECA LTDA</v>
          </cell>
        </row>
        <row r="1002">
          <cell r="B1002" t="str">
            <v>ASSINGEL ASSIST.TEC. GRUPO GERADOR LTDA</v>
          </cell>
        </row>
        <row r="1003">
          <cell r="B1003" t="str">
            <v>W.G. DE ALMEIDA &amp; CIA LTDA</v>
          </cell>
        </row>
        <row r="1004">
          <cell r="B1004" t="str">
            <v>AUTO POSTO NOGUEIRA LTDA</v>
          </cell>
        </row>
        <row r="1005">
          <cell r="B1005" t="str">
            <v>GRAW COMERCIAL E SERVIÇOS LTDA</v>
          </cell>
        </row>
        <row r="1006">
          <cell r="B1006" t="str">
            <v>PÁSSARO AZUL TAXI AÉREO LTDA</v>
          </cell>
        </row>
        <row r="1007">
          <cell r="B1007" t="str">
            <v>RG ENGEMÁTICA LTDA</v>
          </cell>
        </row>
        <row r="1008">
          <cell r="B1008" t="str">
            <v>LOCANTY COM. SERVIÇOS LTDA</v>
          </cell>
        </row>
        <row r="1009">
          <cell r="B1009" t="str">
            <v>FORTMEC FORTALEZA MECANICA E HIDRAULICA</v>
          </cell>
        </row>
        <row r="1010">
          <cell r="B1010" t="str">
            <v>EDITORA ABRIL S/A</v>
          </cell>
        </row>
        <row r="1011">
          <cell r="B1011" t="str">
            <v>PLANETA NICTHEROY LTDA</v>
          </cell>
        </row>
        <row r="1012">
          <cell r="B1012" t="str">
            <v>DISTRIBUIDORA NEW CHEMICALLS LTDA-ME</v>
          </cell>
        </row>
        <row r="1013">
          <cell r="B1013" t="str">
            <v>DÍGITO INFORMÁTICA LTDA</v>
          </cell>
        </row>
        <row r="1014">
          <cell r="B1014" t="str">
            <v>TORNEADORA J. CAIRO - VANILDA M.J. NAVES</v>
          </cell>
        </row>
        <row r="1015">
          <cell r="B1015" t="str">
            <v>TECNIPAR COMÉRCIO E SERVIÇOS LTDA</v>
          </cell>
        </row>
        <row r="1016">
          <cell r="B1016" t="str">
            <v>AURUS LTDA</v>
          </cell>
        </row>
        <row r="1017">
          <cell r="B1017" t="str">
            <v>PAIXÃO PEDRAS DECORATIVAS E MARMORARIA LTDA</v>
          </cell>
        </row>
        <row r="1018">
          <cell r="B1018" t="str">
            <v>ARTEFATOS DE CIMENTO ACP LTDA-ME</v>
          </cell>
        </row>
        <row r="1019">
          <cell r="B1019" t="str">
            <v>MEGATONER INFORMÁTICA LTDA - ME</v>
          </cell>
        </row>
        <row r="1020">
          <cell r="B1020" t="str">
            <v>COPA ENGENHARIA LTDA.</v>
          </cell>
        </row>
        <row r="1021">
          <cell r="B1021" t="str">
            <v>SANEDUCTIL COMERCIAL E EQUIPAMENTO LTDA</v>
          </cell>
        </row>
        <row r="1022">
          <cell r="B1022" t="str">
            <v>ROBINI INDÚSTRIA METALÚRGICA LTDA</v>
          </cell>
        </row>
        <row r="1023">
          <cell r="B1023" t="str">
            <v>QUALITA ASSESSORIA E SERVICOS DE HOTELAR</v>
          </cell>
        </row>
        <row r="1024">
          <cell r="B1024" t="str">
            <v>ENGETRANSP ESTUDOS E PROJ. ENG.TRANSPORTE LTDA.</v>
          </cell>
        </row>
        <row r="1025">
          <cell r="B1025" t="str">
            <v>LIMPOBRÁS SERVICE LTDA</v>
          </cell>
        </row>
        <row r="1026">
          <cell r="B1026" t="str">
            <v>AMBICAO VIRTUAL ELETRO ELETRONICOS LTDA</v>
          </cell>
        </row>
        <row r="1027">
          <cell r="B1027" t="str">
            <v>GREGÓRIO MARQUES DA PAIXÃO</v>
          </cell>
        </row>
        <row r="1028">
          <cell r="B1028" t="str">
            <v>GOMESFIL COMERCIAL LTDA</v>
          </cell>
        </row>
        <row r="1029">
          <cell r="B1029" t="str">
            <v>JORGE LUIZ DA SILVA GOMES MERCEARIA</v>
          </cell>
        </row>
        <row r="1030">
          <cell r="B1030" t="str">
            <v>BISCAYNE HELICÓPTEROS LTDA</v>
          </cell>
        </row>
        <row r="1031">
          <cell r="B1031" t="str">
            <v>EXTRA EXTR.E TRANSPORTE DE MINERAIS LTDA</v>
          </cell>
        </row>
        <row r="1032">
          <cell r="B1032" t="str">
            <v>ASCONCIPA ASSESSORIA E CONSULTORIA LTDA</v>
          </cell>
        </row>
        <row r="1033">
          <cell r="B1033" t="str">
            <v>MOKVA CONSTRUTORA DE OBRAS LTDA</v>
          </cell>
        </row>
        <row r="1034">
          <cell r="B1034" t="str">
            <v>BAR E LANCHONETE ENCANTUS DO VILAR LTDA</v>
          </cell>
        </row>
        <row r="1035">
          <cell r="B1035" t="str">
            <v>GRANI PISOS S/C LTDA</v>
          </cell>
        </row>
        <row r="1036">
          <cell r="B1036" t="str">
            <v>TOPMIX ENGENHARIA E TECNOLOGIA DE CONCRETO LTDA</v>
          </cell>
        </row>
        <row r="1037">
          <cell r="B1037" t="str">
            <v>PONTO DAS TINTAS LTDA</v>
          </cell>
        </row>
        <row r="1038">
          <cell r="B1038" t="str">
            <v>DELVITA BATAGIN ESTEVÃO - ME</v>
          </cell>
        </row>
        <row r="1039">
          <cell r="B1039" t="str">
            <v>ROSA SODOYAMA - ME</v>
          </cell>
        </row>
        <row r="1040">
          <cell r="B1040" t="str">
            <v>INFOSOUND COMERCIO DE INFORMATICA LTDA</v>
          </cell>
        </row>
        <row r="1041">
          <cell r="B1041" t="str">
            <v>INFOSOUND</v>
          </cell>
        </row>
        <row r="1042">
          <cell r="B1042" t="str">
            <v>INFOSOUND</v>
          </cell>
        </row>
        <row r="1043">
          <cell r="B1043" t="str">
            <v>FERRAGENS BETAO DE GUAPI LTDA</v>
          </cell>
        </row>
        <row r="1044">
          <cell r="B1044" t="str">
            <v>ATR MATL. HOSPITALAR E RADIOCOMUNICAÇÃO LTDA</v>
          </cell>
        </row>
        <row r="1045">
          <cell r="B1045" t="str">
            <v>CME BRASIL CONSTR.INSTAL.E SERVIÇOS LTDA</v>
          </cell>
        </row>
        <row r="1046">
          <cell r="B1046" t="str">
            <v>FERRAGENS APERIBE LTDA</v>
          </cell>
        </row>
        <row r="1047">
          <cell r="B1047" t="str">
            <v>ALVES CONSTRUCAO E CONSERVACAO LTDA</v>
          </cell>
        </row>
        <row r="1048">
          <cell r="B1048" t="str">
            <v>PAD. CONF. E MINI-MERC. BELA GRÉCIA LTDA</v>
          </cell>
        </row>
        <row r="1049">
          <cell r="B1049" t="str">
            <v>CONSTRÓI BEM FELIZ LTDA-ME</v>
          </cell>
        </row>
        <row r="1050">
          <cell r="B1050" t="str">
            <v>BARRIL RESTAURANTE E PIZZARIA LTDA - ME</v>
          </cell>
        </row>
        <row r="1051">
          <cell r="B1051" t="str">
            <v>RICAVE-RIO MECÂNICA VEICULAR LTDA</v>
          </cell>
        </row>
        <row r="1052">
          <cell r="B1052" t="str">
            <v>COMÉRCIO VAREJISTA G.F. LTDA</v>
          </cell>
        </row>
        <row r="1053">
          <cell r="B1053" t="str">
            <v>MINIMERCADO RIBEIRA DE ITAMBI LTDA</v>
          </cell>
        </row>
        <row r="1054">
          <cell r="B1054" t="str">
            <v>INDUSTRIA DE MADEIRAS SANTA LUCIA LTDA</v>
          </cell>
        </row>
        <row r="1055">
          <cell r="B1055" t="str">
            <v>SANTOS &amp; NASCIMENTO LTDA-ME</v>
          </cell>
        </row>
        <row r="1056">
          <cell r="B1056" t="str">
            <v>CVAM - PLACAS LTDA</v>
          </cell>
        </row>
        <row r="1057">
          <cell r="B1057" t="str">
            <v>MATERIAIS DE CONSTRUCAO BOA ESPERANCA LT</v>
          </cell>
        </row>
        <row r="1058">
          <cell r="B1058" t="str">
            <v>RIOMIX LTDA</v>
          </cell>
        </row>
        <row r="1059">
          <cell r="B1059" t="str">
            <v>TECNOCAP DISTRIBUIDORA DE ASFALTOS LTDA</v>
          </cell>
        </row>
        <row r="1060">
          <cell r="B1060" t="str">
            <v>SURGI RIO COM. DE PECAS E SERV LTDA.</v>
          </cell>
        </row>
        <row r="1061">
          <cell r="B1061" t="str">
            <v>DAIL DO COLUBANDE MATERIAL DE CONSTRUCAO</v>
          </cell>
        </row>
        <row r="1062">
          <cell r="B1062" t="str">
            <v>MÓVEIS LÍDER DE MACAÉ LTDA-ME</v>
          </cell>
        </row>
        <row r="1063">
          <cell r="B1063" t="str">
            <v>A.S. GOMES ESTAMPARIA E CONFECÇÃO-ME</v>
          </cell>
        </row>
        <row r="1064">
          <cell r="B1064" t="str">
            <v>ESCRITÓRIO TÉCNICA COSTA SANTOS LTDA</v>
          </cell>
        </row>
        <row r="1065">
          <cell r="B1065" t="str">
            <v>NOTEBOOK LAND COMERCIO LTDA</v>
          </cell>
        </row>
        <row r="1066">
          <cell r="B1066" t="str">
            <v>NOTEBOOK LAND COMERCIO LTDA</v>
          </cell>
        </row>
        <row r="1067">
          <cell r="B1067" t="str">
            <v>IDEAL SCREEN LTDA - ME</v>
          </cell>
        </row>
        <row r="1068">
          <cell r="B1068" t="str">
            <v>FERRO E AÇO PODEROSOS DA PENHA LTDA</v>
          </cell>
        </row>
        <row r="1069">
          <cell r="B1069" t="str">
            <v>REAL ESTRUTURAS E CONSTRUÇÕES LTDA</v>
          </cell>
        </row>
        <row r="1070">
          <cell r="B1070" t="str">
            <v>D.G.F. COMERCIAL LTDA</v>
          </cell>
        </row>
        <row r="1071">
          <cell r="B1071" t="str">
            <v>VAGNER BERTINI - ME</v>
          </cell>
        </row>
        <row r="1072">
          <cell r="B1072" t="str">
            <v>NEW TIMES ENGENHARIA E CONSTRUÇÕES LTDA</v>
          </cell>
        </row>
        <row r="1073">
          <cell r="B1073" t="str">
            <v>R&amp;D TRANSPORTE E TERRAPLANAGEM</v>
          </cell>
        </row>
        <row r="1074">
          <cell r="B1074" t="str">
            <v>SERVMÁQUINAS LTDA</v>
          </cell>
        </row>
        <row r="1075">
          <cell r="B1075" t="str">
            <v>HIDRÁULICA FERRAGENS TINDIBA LTDA</v>
          </cell>
        </row>
        <row r="1076">
          <cell r="B1076" t="str">
            <v>LEC REPRESENTACOES COMERCIAIS LTDA</v>
          </cell>
        </row>
        <row r="1077">
          <cell r="B1077" t="str">
            <v>INFOTRADE TECNOLOGIA LTDA.</v>
          </cell>
        </row>
        <row r="1078">
          <cell r="B1078" t="str">
            <v>INFOTRADE</v>
          </cell>
        </row>
        <row r="1079">
          <cell r="B1079" t="str">
            <v>BJ FORTE MATERIAIS PARA CONSTRUÇÃO LTDA</v>
          </cell>
        </row>
        <row r="1080">
          <cell r="B1080" t="str">
            <v>M &amp; F TRANS. E TERRAPLANAGENS LTDA</v>
          </cell>
        </row>
        <row r="1081">
          <cell r="B1081" t="str">
            <v>COMERCIAL MERCOTUBOS ATIBAIA IMP.EXP.LTDA</v>
          </cell>
        </row>
        <row r="1082">
          <cell r="B1082" t="str">
            <v>MILENA RESTAURANTE LTDA-ME</v>
          </cell>
        </row>
        <row r="1083">
          <cell r="B1083" t="str">
            <v>CONTATO COMUNICAÇÃO LTDA</v>
          </cell>
        </row>
        <row r="1084">
          <cell r="B1084" t="str">
            <v>UNICOLOR TINTAS LTDA</v>
          </cell>
        </row>
        <row r="1085">
          <cell r="B1085" t="str">
            <v>IGMA IND.COM.MÓVEIS DE AÇO LTDA</v>
          </cell>
        </row>
        <row r="1086">
          <cell r="B1086" t="str">
            <v>DOIS PONTOS EMPREENDIMENTOS LTDA</v>
          </cell>
        </row>
        <row r="1087">
          <cell r="B1087" t="str">
            <v>RIO BALI COM. MAT.CONSTRUÇÕES LTDA-ME</v>
          </cell>
        </row>
        <row r="1088">
          <cell r="B1088" t="str">
            <v>TEM TRATORPECAS LTDA</v>
          </cell>
        </row>
        <row r="1089">
          <cell r="B1089" t="str">
            <v>S. VIEIRA CAMPOS VEICULOS LTDA.</v>
          </cell>
        </row>
        <row r="1090">
          <cell r="B1090" t="str">
            <v>W.E. EMPREITEIRA LTDA.</v>
          </cell>
        </row>
        <row r="1091">
          <cell r="B1091" t="str">
            <v>PRINTING SOLUTIONS LTDA</v>
          </cell>
        </row>
        <row r="1092">
          <cell r="B1092" t="str">
            <v>AUTO POSTO AVN. CORONEL SISSON LTDA</v>
          </cell>
        </row>
        <row r="1093">
          <cell r="B1093" t="str">
            <v>BANDEIRANTE ENERGIA S.A</v>
          </cell>
        </row>
        <row r="1094">
          <cell r="B1094" t="str">
            <v>BEIRA DE RUA´S BAR LTDA</v>
          </cell>
        </row>
        <row r="1095">
          <cell r="B1095" t="str">
            <v>CAMINHO DAS ÁGUAS DISTRIBUIDORA DE BEBIDAS LTDA</v>
          </cell>
        </row>
        <row r="1096">
          <cell r="B1096" t="str">
            <v>LOJA DOS ROLAMENTOS LTDA</v>
          </cell>
        </row>
        <row r="1097">
          <cell r="B1097" t="str">
            <v>NORDESTE SEGURANCA ELETRONICA LTDA</v>
          </cell>
        </row>
        <row r="1098">
          <cell r="B1098" t="str">
            <v>TEREZINHA CASTRO TOLENTINO SIMPLES PE</v>
          </cell>
        </row>
        <row r="1099">
          <cell r="B1099" t="str">
            <v>MARIA HELENA MATTOS</v>
          </cell>
        </row>
        <row r="1100">
          <cell r="B1100" t="str">
            <v>L.P.J &amp; E.H.P CONSTRUÇÕES LTDA</v>
          </cell>
        </row>
        <row r="1101">
          <cell r="B1101" t="str">
            <v>J.C. ARTEFATOS DE CIMENTO E CONCRETOS LTDA</v>
          </cell>
        </row>
        <row r="1102">
          <cell r="B1102" t="str">
            <v>EFERTIL EQUIP FERTILIZANTES LTDA</v>
          </cell>
        </row>
        <row r="1103">
          <cell r="B1103" t="str">
            <v>CLASSE A TRANSPORTES RODOVIÁRIOS LTDA</v>
          </cell>
        </row>
        <row r="1104">
          <cell r="B1104" t="str">
            <v>SERVCAR ROCILDA LEITE LIMA - EPP</v>
          </cell>
        </row>
        <row r="1105">
          <cell r="B1105" t="str">
            <v>F.L. CONSTRUÇÕES E LOCAÇÕES LTDA</v>
          </cell>
        </row>
        <row r="1106">
          <cell r="B1106" t="str">
            <v>MEGA TINTAS OLARIA LTDA</v>
          </cell>
        </row>
        <row r="1107">
          <cell r="B1107" t="str">
            <v>TELESP CELULAR S.A</v>
          </cell>
        </row>
        <row r="1108">
          <cell r="B1108" t="str">
            <v>TELEBRASILIA CELULAR S/A</v>
          </cell>
        </row>
        <row r="1109">
          <cell r="B1109" t="str">
            <v>BRAGA NETTO ASSOCIADOS LTDA</v>
          </cell>
        </row>
        <row r="1110">
          <cell r="B1110" t="str">
            <v>M.A.V. TRANSPORTES LTDA.</v>
          </cell>
        </row>
        <row r="1111">
          <cell r="B1111" t="str">
            <v>PEDRA SUL MINERAÇÃO LTDA</v>
          </cell>
        </row>
        <row r="1112">
          <cell r="B1112" t="str">
            <v>DELTOP DEMARCACOES LEVANT.TOPOGRAFICOS LTDA</v>
          </cell>
        </row>
        <row r="1113">
          <cell r="B1113" t="str">
            <v>TELERJ CELULAR S.A.</v>
          </cell>
        </row>
        <row r="1114">
          <cell r="B1114" t="str">
            <v>CELULAR TELERJ</v>
          </cell>
        </row>
        <row r="1115">
          <cell r="B1115" t="str">
            <v>TELEFONICA CELULAR</v>
          </cell>
        </row>
        <row r="1116">
          <cell r="B1116" t="str">
            <v>TAENGE ENGENHARIA E CONSULTORIA LTDA.</v>
          </cell>
        </row>
        <row r="1117">
          <cell r="B1117" t="str">
            <v>EMASEL EQUIPAMENTOS MATERIAIS E SERVICOS</v>
          </cell>
        </row>
        <row r="1118">
          <cell r="B1118" t="str">
            <v>PAULO LARA MÓVEIS E ELETRODOMÉSTICOS</v>
          </cell>
        </row>
        <row r="1119">
          <cell r="B1119" t="str">
            <v>AGRIJAR TRANSPORTES LTDA</v>
          </cell>
        </row>
        <row r="1120">
          <cell r="B1120" t="str">
            <v>H.S.TRANSPORTES E TERRALANAGENS LTDA ME</v>
          </cell>
        </row>
        <row r="1121">
          <cell r="B1121" t="str">
            <v>INTERLIFT ELETRO ACIONAMENTOS LTDA</v>
          </cell>
        </row>
        <row r="1122">
          <cell r="B1122" t="str">
            <v>BÚZIOS EQUIP.DE TERRAPLENAGEM E SERVIÇOS LTDA</v>
          </cell>
        </row>
        <row r="1123">
          <cell r="B1123" t="str">
            <v>D.C.CARVALHO MATERIAIS DE CONSTRUCAO</v>
          </cell>
        </row>
        <row r="1124">
          <cell r="B1124" t="str">
            <v>COMERCIAL RAFAEL DO RIO DE JANEIRO LTDA</v>
          </cell>
        </row>
        <row r="1125">
          <cell r="B1125" t="str">
            <v>FRANCISCO VALADÃO DA SILVA AVIÁRIO</v>
          </cell>
        </row>
        <row r="1126">
          <cell r="B1126" t="str">
            <v>COMPENFÓRMICA MADEIRAS LTDA</v>
          </cell>
        </row>
        <row r="1127">
          <cell r="B1127" t="str">
            <v>TELEGOIAS CELULAR S.A.</v>
          </cell>
        </row>
        <row r="1128">
          <cell r="B1128" t="str">
            <v>MRG CONSTRUTORA LTDA.</v>
          </cell>
        </row>
        <row r="1129">
          <cell r="B1129" t="str">
            <v>PEDREIRA POTIGUAR LTDA</v>
          </cell>
        </row>
        <row r="1130">
          <cell r="B1130" t="str">
            <v>POSTO NORDESTE DIST. E TRANSP. DERIVADOS</v>
          </cell>
        </row>
        <row r="1131">
          <cell r="B1131" t="str">
            <v>GEOTEC ESTUDOS E PROJETOS LTDA</v>
          </cell>
        </row>
        <row r="1132">
          <cell r="B1132" t="str">
            <v>FHBS CONSULTORIA E PLANEJAMENTO LTDA</v>
          </cell>
        </row>
        <row r="1133">
          <cell r="B1133" t="str">
            <v>ACCOCIL - ALMEIDA COM. E CONSTRUÇÃO CIVIL LTDA</v>
          </cell>
        </row>
        <row r="1134">
          <cell r="B1134" t="str">
            <v>GRECA DISTRIBUIDORA DE ASFALTOS LTDA</v>
          </cell>
        </row>
        <row r="1135">
          <cell r="B1135" t="str">
            <v>M.V. RIBEIRO RESTAURANTE-ME</v>
          </cell>
        </row>
        <row r="1136">
          <cell r="B1136" t="str">
            <v>COMPOSTELA DISTRIBUIDORA LTDA</v>
          </cell>
        </row>
        <row r="1137">
          <cell r="B1137" t="str">
            <v>FRANCO E BRANCO LTDA</v>
          </cell>
        </row>
        <row r="1138">
          <cell r="B1138" t="str">
            <v>JAPUIBA EQUIPAMENTOS LTDA</v>
          </cell>
        </row>
        <row r="1139">
          <cell r="B1139" t="str">
            <v>RETROMAQ EQUIPAMENTOS LTDA</v>
          </cell>
        </row>
        <row r="1140">
          <cell r="B1140" t="str">
            <v>GESSO ABREU GUIMARÃES LTDA</v>
          </cell>
        </row>
        <row r="1141">
          <cell r="B1141" t="str">
            <v>MADEMAF MADEIRAS LTDA</v>
          </cell>
        </row>
        <row r="1142">
          <cell r="B1142" t="str">
            <v>POSTO SANTA IZABEL LTDA</v>
          </cell>
        </row>
        <row r="1143">
          <cell r="B1143" t="str">
            <v>AREAL FAMÍLIA UNIDA LTDA-ME</v>
          </cell>
        </row>
        <row r="1144">
          <cell r="B1144" t="str">
            <v>MEGAMIX ENGENHARIA LTDA</v>
          </cell>
        </row>
        <row r="1145">
          <cell r="B1145" t="str">
            <v>EVOLUTION DECORACOES LTDA</v>
          </cell>
        </row>
        <row r="1146">
          <cell r="B1146" t="str">
            <v>CODEL-CONSTRUCAO,DEMOLICAO E LOCACAO LTDA</v>
          </cell>
        </row>
        <row r="1147">
          <cell r="B1147" t="str">
            <v>FRANCHINI E VIVAS CONS. E ENG. LTDA</v>
          </cell>
        </row>
        <row r="1148">
          <cell r="B1148" t="str">
            <v>DPC DESENVOLVIMENTO LTDA</v>
          </cell>
        </row>
        <row r="1149">
          <cell r="B1149" t="str">
            <v>MARIA AMÉLIA CESARIO DA SILVA RIBEIRO</v>
          </cell>
        </row>
        <row r="1150">
          <cell r="B1150" t="str">
            <v>NOVOPLASTIC DO BRASIL LTDA</v>
          </cell>
        </row>
        <row r="1151">
          <cell r="B1151" t="str">
            <v>LANCHONETE E RESTAURANTE CONTORNO DE CAMPOS LTDA.</v>
          </cell>
        </row>
        <row r="1152">
          <cell r="B1152" t="str">
            <v>CONSTRUTORA COFRAN LTDA</v>
          </cell>
        </row>
        <row r="1153">
          <cell r="B1153" t="str">
            <v>CARMEHIL COMERCIAL ELÉTRICA LTDA</v>
          </cell>
        </row>
        <row r="1154">
          <cell r="B1154" t="str">
            <v>LOJA 58 MATERIAIS DE CONSTRUÇÃO LTDA</v>
          </cell>
        </row>
        <row r="1155">
          <cell r="B1155" t="str">
            <v>CID PARTICIPAÇÕES E EMPREENDIMENTOS LTDA</v>
          </cell>
        </row>
        <row r="1156">
          <cell r="B1156" t="str">
            <v>J.O. BASTOS EMPREITEIRA-ME</v>
          </cell>
        </row>
        <row r="1157">
          <cell r="B1157" t="str">
            <v>DANIFER FERRO E A€O LTDA</v>
          </cell>
        </row>
        <row r="1158">
          <cell r="B1158" t="str">
            <v>INTELIG</v>
          </cell>
        </row>
        <row r="1159">
          <cell r="B1159" t="str">
            <v>VICTORIA PLAZA HOTEL LTDA</v>
          </cell>
        </row>
        <row r="1160">
          <cell r="B1160" t="str">
            <v>MASTER COM.SERV.REPRES.COMERCIAIS LTDA</v>
          </cell>
        </row>
        <row r="1161">
          <cell r="B1161" t="str">
            <v>ALLENFIX COMÉRCIO DE PARAFUSOS E FIXAÇÕES LTDA</v>
          </cell>
        </row>
        <row r="1162">
          <cell r="B1162" t="str">
            <v>OWS PERCK INST.COM.MAT.HOSPITALAR LTDA</v>
          </cell>
        </row>
        <row r="1163">
          <cell r="B1163" t="str">
            <v>ELON MATERIAIS DE CONSTRUÇÃO</v>
          </cell>
        </row>
        <row r="1164">
          <cell r="B1164" t="str">
            <v>CONSTRUCENTER CONSTR.SERV. PREMOLDADOS LTDA</v>
          </cell>
        </row>
        <row r="1165">
          <cell r="B1165" t="str">
            <v>C. DE CASTRO FREITAS GRÁFICA-ME</v>
          </cell>
        </row>
        <row r="1166">
          <cell r="B1166" t="str">
            <v>CEIVN PRESTADORA DE SERVIÇOS LTDA</v>
          </cell>
        </row>
        <row r="1167">
          <cell r="B1167" t="str">
            <v>JOSENILDO ANTONIO DE OLIVEIRA-ME</v>
          </cell>
        </row>
        <row r="1168">
          <cell r="B1168" t="str">
            <v>SUPER POSTO MINAS DO RIO VERDE LTDA</v>
          </cell>
        </row>
        <row r="1169">
          <cell r="B1169" t="str">
            <v>SINGULARE CONCRETO LTDA</v>
          </cell>
        </row>
        <row r="1170">
          <cell r="B1170" t="str">
            <v>BETONBRAS CONCRETO LTDA</v>
          </cell>
        </row>
        <row r="1171">
          <cell r="B1171" t="str">
            <v>ATL - ALGAR TELECOM LESTE S/A</v>
          </cell>
        </row>
        <row r="1172">
          <cell r="B1172" t="str">
            <v>BORRACHEIRO CATIRI LTDA</v>
          </cell>
        </row>
        <row r="1173">
          <cell r="B1173" t="str">
            <v>BP TRANSPORTES LTDA</v>
          </cell>
        </row>
        <row r="1174">
          <cell r="B1174" t="str">
            <v>DIX PRESTACAO DE SERVICOS LTDA</v>
          </cell>
        </row>
        <row r="1175">
          <cell r="B1175" t="str">
            <v>ADELMO ANELI GUERRA - ME</v>
          </cell>
        </row>
        <row r="1176">
          <cell r="B1176" t="str">
            <v>J.C PAVIMENTAÇÃO E TERRAPLENAGEM LTDA</v>
          </cell>
        </row>
        <row r="1177">
          <cell r="B1177" t="str">
            <v>D.A FERRARI</v>
          </cell>
        </row>
        <row r="1178">
          <cell r="B1178" t="str">
            <v>INHAÚMA RIO MATERIAIS DE CONSTRUÇÃO LTDA</v>
          </cell>
        </row>
        <row r="1179">
          <cell r="B1179" t="str">
            <v>JUNIOR EQUIPAMENTOS E SERVIÇOS LTDA.EPP</v>
          </cell>
        </row>
        <row r="1180">
          <cell r="B1180" t="str">
            <v>WANDER PAULO ARAUJO OLIVEIRA - CASA DO A</v>
          </cell>
        </row>
        <row r="1181">
          <cell r="B1181" t="str">
            <v>CONSET ADM.E CORRETAGEM DE SEGUROS LTDA</v>
          </cell>
        </row>
        <row r="1182">
          <cell r="B1182" t="str">
            <v>R.DE C. IANNI ROCHA - ME</v>
          </cell>
        </row>
        <row r="1183">
          <cell r="B1183" t="str">
            <v>N.S. VIEIRA ARTEFATOS DE CIMENTO-ME</v>
          </cell>
        </row>
        <row r="1184">
          <cell r="B1184" t="str">
            <v>TRATORLINK PECAS E SERV. P/TRATORES LTDA</v>
          </cell>
        </row>
        <row r="1185">
          <cell r="B1185" t="str">
            <v>FLUID  MOBIL EQUIPAMENTOS LTDA.</v>
          </cell>
        </row>
        <row r="1186">
          <cell r="B1186" t="str">
            <v>MISTER FREIOS PEÇAS E SERVIÇOS LTDA</v>
          </cell>
        </row>
        <row r="1187">
          <cell r="B1187" t="str">
            <v>HIPER PEDRAS NITERÓI LTDA - ME</v>
          </cell>
        </row>
        <row r="1188">
          <cell r="B1188" t="str">
            <v>TEC-TONS COMERCIO LTDA</v>
          </cell>
        </row>
        <row r="1189">
          <cell r="B1189" t="str">
            <v>CARLOS ALEXANDRE CORREIA</v>
          </cell>
        </row>
        <row r="1190">
          <cell r="B1190" t="str">
            <v>SANTA CABRINI LOCAÇÃO DE MÁQUINAS LTDA</v>
          </cell>
        </row>
        <row r="1191">
          <cell r="B1191" t="str">
            <v>COPQUE VIGILANCIA PATRIMONIAL LTDA -ME</v>
          </cell>
        </row>
        <row r="1192">
          <cell r="B1192" t="str">
            <v>CENTRAL PEÇAS COM.REPRESENTAÇÕES LTDA</v>
          </cell>
        </row>
        <row r="1193">
          <cell r="B1193" t="str">
            <v>CENTERLINE OUVIDOR LTDA</v>
          </cell>
        </row>
        <row r="1194">
          <cell r="B1194" t="str">
            <v>TRAVASSO MATERIAIS DE CONSTRUCAO LTDA</v>
          </cell>
        </row>
        <row r="1195">
          <cell r="B1195" t="str">
            <v>USITRACTOR MAQUINAS LTDA</v>
          </cell>
        </row>
        <row r="1196">
          <cell r="B1196" t="str">
            <v>TRATORPAV COMERCIO DE PECAS E SERVICOS L</v>
          </cell>
        </row>
        <row r="1197">
          <cell r="B1197" t="str">
            <v>CLAIRE M. LAUXEN - ME</v>
          </cell>
        </row>
        <row r="1198">
          <cell r="B1198" t="str">
            <v>IMPRINT 2001 GRÁFICA E EDITORA LTDA</v>
          </cell>
        </row>
        <row r="1199">
          <cell r="B1199" t="str">
            <v>PARATEC PÁRA - RAIOS E ACESSÓRIOS LTDA.</v>
          </cell>
        </row>
        <row r="1200">
          <cell r="B1200" t="str">
            <v>HELTER VIANA F. DE ALMEIDA</v>
          </cell>
        </row>
        <row r="1201">
          <cell r="B1201" t="str">
            <v>ALEXSANDER OLIVEIRA DE ALMEIDA</v>
          </cell>
        </row>
        <row r="1202">
          <cell r="B1202" t="str">
            <v>ANDAIMES E MÁQ.BIG EQUIP.P/CONSTR.CIVIL LTDA</v>
          </cell>
        </row>
        <row r="1203">
          <cell r="B1203" t="str">
            <v>CD TECK COMERCIO E SERVICOS</v>
          </cell>
        </row>
        <row r="1204">
          <cell r="B1204" t="str">
            <v>SALES &amp; CHAGAS COM.MAT.CONSTRUCAO LTDA</v>
          </cell>
        </row>
        <row r="1205">
          <cell r="B1205" t="str">
            <v>MILCAR LOCADORA DE VEICULOS LTDA</v>
          </cell>
        </row>
        <row r="1206">
          <cell r="B1206" t="str">
            <v>MILCAR LOCADORA DE VEÍCULOS LTDA</v>
          </cell>
        </row>
        <row r="1207">
          <cell r="B1207" t="str">
            <v>MILCAR LOCADORA DE VEICULOS LTDA</v>
          </cell>
        </row>
        <row r="1208">
          <cell r="B1208" t="str">
            <v>MANETONI CENTRAL DE SERVIÇOS S/C LTDA</v>
          </cell>
        </row>
        <row r="1209">
          <cell r="B1209" t="str">
            <v>FAT FIVA DISTRIBUIDORA LTDA - ME</v>
          </cell>
        </row>
        <row r="1210">
          <cell r="B1210" t="str">
            <v>PAVCOLOR TECNOLOGIA LTDA</v>
          </cell>
        </row>
        <row r="1211">
          <cell r="B1211" t="str">
            <v>BARRETO MAQUINAS FERRAMENTAS GERAIS LTDA</v>
          </cell>
        </row>
        <row r="1212">
          <cell r="B1212" t="str">
            <v>DIAGONAL COM.INDÚSTRIA E SERVIÇOS LTDA</v>
          </cell>
        </row>
        <row r="1213">
          <cell r="B1213" t="str">
            <v>KRAVASOLO FUNDAÇÕES S/C LTDA</v>
          </cell>
        </row>
        <row r="1214">
          <cell r="B1214" t="str">
            <v>SIGMA INFORMÁTICA DO BRASIL LTDA</v>
          </cell>
        </row>
        <row r="1215">
          <cell r="B1215" t="str">
            <v>MANILHA CACA E PESCA LTDA</v>
          </cell>
        </row>
        <row r="1216">
          <cell r="B1216" t="str">
            <v>TERRAPLANAGEM MONLEVADE</v>
          </cell>
        </row>
        <row r="1217">
          <cell r="B1217" t="str">
            <v>ETROS MÁQUINAS E EQUIPAMENTOS LTDA - ME</v>
          </cell>
        </row>
        <row r="1218">
          <cell r="B1218" t="str">
            <v>BLASTER COMERCIAL LTDA</v>
          </cell>
        </row>
        <row r="1219">
          <cell r="B1219" t="str">
            <v>CLAUCAJENA VIGILÂNCIA E SEGURANÇA LTDA</v>
          </cell>
        </row>
        <row r="1220">
          <cell r="B1220" t="str">
            <v>TECHMAIA COMPUTAD. SERVICOS E EQUIP.LTDA</v>
          </cell>
        </row>
        <row r="1221">
          <cell r="B1221" t="str">
            <v>MARIA LUCIA DE JESUS NICOLE NAPOLE-ME</v>
          </cell>
        </row>
        <row r="1222">
          <cell r="B1222" t="str">
            <v>AGRO-CONSTRUÇÕES PIRAJU</v>
          </cell>
        </row>
        <row r="1223">
          <cell r="B1223" t="str">
            <v>CONSTRUTORA SANTA INÊS LTDA</v>
          </cell>
        </row>
        <row r="1224">
          <cell r="B1224" t="str">
            <v>EDUARDO RODRIGUES ARAUJO BAZAR ME</v>
          </cell>
        </row>
        <row r="1225">
          <cell r="B1225" t="str">
            <v>S S COMERCIO DE MAT.CONSTRUCAO LTDA</v>
          </cell>
        </row>
        <row r="1226">
          <cell r="B1226" t="str">
            <v>SOLEIL ENG.E TECNOLOGIA S/C LTDA</v>
          </cell>
        </row>
        <row r="1227">
          <cell r="B1227" t="str">
            <v>SIMONE SANTOS DE MORAES ALMEIDA-ME</v>
          </cell>
        </row>
        <row r="1228">
          <cell r="B1228" t="str">
            <v>FAW CONSULTORIA E PROJETOS LTDA</v>
          </cell>
        </row>
        <row r="1229">
          <cell r="B1229" t="str">
            <v>GALLINA &amp; CIA LTDA</v>
          </cell>
        </row>
        <row r="1230">
          <cell r="B1230" t="str">
            <v>SANTA CASA DA TAQUARA PERMISSIONÁRIA DE SERVIÇOS PÚBLICOS 82</v>
          </cell>
        </row>
        <row r="1231">
          <cell r="B1231" t="str">
            <v>CENTRAL DAS BOMBAS LTDA</v>
          </cell>
        </row>
        <row r="1232">
          <cell r="B1232" t="str">
            <v>LOCADORA DE MAQUINAS TINCO LTDA</v>
          </cell>
        </row>
        <row r="1233">
          <cell r="B1233" t="str">
            <v>START BOATS INDÚSTRIA NÁUTICA LTDA</v>
          </cell>
        </row>
        <row r="1234">
          <cell r="B1234" t="str">
            <v>CENTRO MÉDICO E ODONTOLÓGICO BÚZIOS LTDA.</v>
          </cell>
        </row>
        <row r="1235">
          <cell r="B1235" t="str">
            <v>MARIA VILAUBA OLIVEIRA MONTEIRO - EPP</v>
          </cell>
        </row>
        <row r="1236">
          <cell r="B1236" t="str">
            <v>BATMAQ SERVICOS LOCACAO E COM. DE MAQUIN</v>
          </cell>
        </row>
        <row r="1237">
          <cell r="B1237" t="str">
            <v>TELESP - TELECOMUNICAÇÕES DE SÃO PAULO S/A</v>
          </cell>
        </row>
        <row r="1238">
          <cell r="B1238" t="str">
            <v>SEF 2002 COM.REPRESENTAÇÕES LTDA</v>
          </cell>
        </row>
        <row r="1239">
          <cell r="B1239" t="str">
            <v>HUESKER LTDA</v>
          </cell>
        </row>
        <row r="1240">
          <cell r="B1240" t="str">
            <v>CHRISTOVÃO ÁGUAS BOAS TRANSPORTES LTDA</v>
          </cell>
        </row>
        <row r="1241">
          <cell r="B1241" t="str">
            <v>MATRIZ ATIVA COMERCIO E REPRESENTACOES</v>
          </cell>
        </row>
        <row r="1242">
          <cell r="B1242" t="str">
            <v>INTERPRINT COMERCIO E SERVICO DE INFORMA</v>
          </cell>
        </row>
        <row r="1243">
          <cell r="B1243" t="str">
            <v>ELETROMAX CAXIAS MAT. ELETRICOS LTDA</v>
          </cell>
        </row>
        <row r="1244">
          <cell r="B1244" t="str">
            <v>MOBIL TRUCK CENTER LTDA</v>
          </cell>
        </row>
        <row r="1245">
          <cell r="B1245" t="str">
            <v>A.V.R. ELETRICA LTDA-ME</v>
          </cell>
        </row>
        <row r="1246">
          <cell r="B1246" t="str">
            <v>M.C. CHAVES TRANSPORTES - ME</v>
          </cell>
        </row>
        <row r="1247">
          <cell r="B1247" t="str">
            <v>LUIZ JACIR DA SILVA - ME</v>
          </cell>
        </row>
        <row r="1248">
          <cell r="B1248" t="str">
            <v>EMAG EMPRESA MÁQ.AGRÍCOLAS E ESTEIRAS</v>
          </cell>
        </row>
        <row r="1249">
          <cell r="B1249" t="str">
            <v>PETROCAM COMERCIAL ELÉTRICA LTDA</v>
          </cell>
        </row>
        <row r="1250">
          <cell r="B1250" t="str">
            <v>MEIMAR EQUIPAMENTOS LTDA</v>
          </cell>
        </row>
        <row r="1251">
          <cell r="B1251" t="str">
            <v>TERRABYTE S/C LTDA</v>
          </cell>
        </row>
        <row r="1252">
          <cell r="B1252" t="str">
            <v>GEODRILL ENGENHARIA LTDA</v>
          </cell>
        </row>
        <row r="1253">
          <cell r="B1253" t="str">
            <v>P.R.M. LÍQUIDOS E COMESTÍVEIS LTDA</v>
          </cell>
        </row>
        <row r="1254">
          <cell r="B1254" t="str">
            <v>MARANATHA 680 AUTO CENTER LTDA</v>
          </cell>
        </row>
        <row r="1255">
          <cell r="B1255" t="str">
            <v>RIVERA ALUGUEIS DE MAQUINAS LTDA</v>
          </cell>
        </row>
        <row r="1256">
          <cell r="B1256" t="str">
            <v>TRANSWAMA TRANSPORTES LTDA</v>
          </cell>
        </row>
        <row r="1257">
          <cell r="B1257" t="str">
            <v>PREMOLDADO BRASIL LTDA</v>
          </cell>
        </row>
        <row r="1258">
          <cell r="B1258" t="str">
            <v>AMARILDO CORDEIRO VALLADAO</v>
          </cell>
        </row>
        <row r="1259">
          <cell r="B1259" t="str">
            <v>CONSTRUTORA LORENZONI COM. PLAN. E REPRESENTAÇÃO LTDA.</v>
          </cell>
        </row>
        <row r="1260">
          <cell r="B1260" t="str">
            <v>ASS COMÉRCIO DE MATERIAIS DE CONSTRUÇÃO LTDA.</v>
          </cell>
        </row>
        <row r="1261">
          <cell r="B1261" t="str">
            <v>JOÃO MENDES DE OLIVEIRA</v>
          </cell>
        </row>
        <row r="1262">
          <cell r="B1262" t="str">
            <v>SÃO JORGE DE MACAÉ MATERIAL DE CONSTRUÇÃO LTDA</v>
          </cell>
        </row>
        <row r="1263">
          <cell r="B1263" t="str">
            <v>BAR SIMOL LTDA</v>
          </cell>
        </row>
        <row r="1264">
          <cell r="B1264" t="str">
            <v>I.C.F. SOUZA</v>
          </cell>
        </row>
        <row r="1265">
          <cell r="B1265" t="str">
            <v>GSNET SOLUÇÃO E PRODUTOS DE REDE LTDA</v>
          </cell>
        </row>
        <row r="1266">
          <cell r="B1266" t="str">
            <v>EQUISER COM.MAQ.EQUIP.INDUSTRIAIS LTDA</v>
          </cell>
        </row>
        <row r="1267">
          <cell r="B1267" t="str">
            <v>BRIKEL COMERCIO E INFORMATICA LTDA</v>
          </cell>
        </row>
        <row r="1268">
          <cell r="B1268" t="str">
            <v>AUTO POSTO SERRINHA KM 52 LTDA</v>
          </cell>
        </row>
        <row r="1269">
          <cell r="B1269" t="str">
            <v>D. DA COSTA SANTOS MATERIAIS DE CONSTRUÇÃO - ME</v>
          </cell>
        </row>
        <row r="1270">
          <cell r="B1270" t="str">
            <v>TUTTO TRANSPORTES LTDA</v>
          </cell>
        </row>
        <row r="1271">
          <cell r="B1271" t="str">
            <v>AUGUSTO ILDEFONSO LUZ-ME</v>
          </cell>
        </row>
        <row r="1272">
          <cell r="B1272" t="str">
            <v>POSTO DE GASOLINA COROA DO MAR LTDA</v>
          </cell>
        </row>
        <row r="1273">
          <cell r="B1273" t="str">
            <v>SILVA E FREIRE CONFECÇÕES LTDA</v>
          </cell>
        </row>
        <row r="1274">
          <cell r="B1274" t="str">
            <v>D.M.P. DOS SANTOS SILVA</v>
          </cell>
        </row>
        <row r="1275">
          <cell r="B1275" t="str">
            <v>REVIVER ARTES GRÁFICA E EDITORA LTDA</v>
          </cell>
        </row>
        <row r="1276">
          <cell r="B1276" t="str">
            <v>ENGELUZ MONTAGENS ELÉTRICAS LTDA</v>
          </cell>
        </row>
        <row r="1277">
          <cell r="B1277" t="str">
            <v>NACTEL REPRESENTACOES LTDA</v>
          </cell>
        </row>
        <row r="1278">
          <cell r="B1278" t="str">
            <v>N.M. OLIVEIRA ROCHA- BUFFET-ME</v>
          </cell>
        </row>
        <row r="1279">
          <cell r="B1279" t="str">
            <v>BSP TRANSPORTE E REPRESENTAÇÃO LTDA</v>
          </cell>
        </row>
        <row r="1280">
          <cell r="B1280" t="str">
            <v>BATISTA &amp; HENRIQUE LTDA</v>
          </cell>
        </row>
        <row r="1281">
          <cell r="B1281" t="str">
            <v>C.HENRIQUE VITURIANO RIBEIRO UNINAGEM-ME</v>
          </cell>
        </row>
        <row r="1282">
          <cell r="B1282" t="str">
            <v>A.L. SOUZA TURISMO</v>
          </cell>
        </row>
        <row r="1283">
          <cell r="B1283" t="str">
            <v>MASTERGRAPH GRÁFICA COM. E EDITORA CAMPOS NEVES LTDA</v>
          </cell>
        </row>
        <row r="1284">
          <cell r="B1284" t="str">
            <v>MAXCLIMA QUALITY PEÇAS E SERVIÇOS LTDA</v>
          </cell>
        </row>
        <row r="1285">
          <cell r="B1285" t="str">
            <v>LATINO AMÉRICA COM.IMP. EXPORTAÇÃO</v>
          </cell>
        </row>
        <row r="1286">
          <cell r="B1286" t="str">
            <v>CISMETAL-COM. IND. E SERVS. METALÚRGICOS</v>
          </cell>
        </row>
        <row r="1287">
          <cell r="B1287" t="str">
            <v>VLM LOCACAO VERA LUCIA A.MONTEIRO LOCACA</v>
          </cell>
        </row>
        <row r="1288">
          <cell r="B1288" t="str">
            <v>STREET FERRAMENTAS LTDA - ME</v>
          </cell>
        </row>
        <row r="1289">
          <cell r="B1289" t="str">
            <v>PAVIBLOCO PRE-MOLDADOS EM CONCRETO LTDA</v>
          </cell>
        </row>
        <row r="1290">
          <cell r="B1290" t="str">
            <v>M&amp;C CEMAR LAJES PRÉ-MOLDADAS LTDA</v>
          </cell>
        </row>
        <row r="1291">
          <cell r="B1291" t="str">
            <v>M &amp; C CEMAR LAJES PRÉ-MOLDADAS LTDA</v>
          </cell>
        </row>
        <row r="1292">
          <cell r="B1292" t="str">
            <v>SOTAXIVAN COOP.TRANSPORTE PASSAGEIROS LTDA</v>
          </cell>
        </row>
        <row r="1293">
          <cell r="B1293" t="str">
            <v>MS DEPOT PRODUTOS DE INFORMATICA LTDA</v>
          </cell>
        </row>
        <row r="1294">
          <cell r="B1294" t="str">
            <v>MS DEPOT PRODUTOS DE IMFORMµTICA</v>
          </cell>
        </row>
        <row r="1295">
          <cell r="B1295" t="str">
            <v>M.S DEPOT PRODUTOS DE INFORMµTICA LTDA.</v>
          </cell>
        </row>
        <row r="1296">
          <cell r="B1296" t="str">
            <v>MADEIRAS MAGNO LTDA</v>
          </cell>
        </row>
        <row r="1297">
          <cell r="B1297" t="str">
            <v>MS-IMAGENS LABORATÓRIO FOTOGRÁFICO LTDA</v>
          </cell>
        </row>
        <row r="1298">
          <cell r="B1298" t="str">
            <v>TELMEX DO BRASIL LTDA</v>
          </cell>
        </row>
        <row r="1299">
          <cell r="B1299" t="str">
            <v>REAL MONTEIRO MATERIAL DE CONSTRUCAO LTD</v>
          </cell>
        </row>
        <row r="1300">
          <cell r="B1300" t="str">
            <v>MADEIREIRA ESPERANCA - TRANSP. E COMERCI</v>
          </cell>
        </row>
        <row r="1301">
          <cell r="B1301" t="str">
            <v>PEREIRA DE BRITO PAPELARIA E COPIADORA LTDA</v>
          </cell>
        </row>
        <row r="1302">
          <cell r="B1302" t="str">
            <v>A.L.RISCADO MARQUES</v>
          </cell>
        </row>
        <row r="1303">
          <cell r="B1303" t="str">
            <v>C. CRIS SISTEMAS LTDA</v>
          </cell>
        </row>
        <row r="1304">
          <cell r="B1304" t="str">
            <v>EDVALDO ANTONIO ARCANJO CIRILO</v>
          </cell>
        </row>
        <row r="1305">
          <cell r="B1305" t="str">
            <v>S.B.S. CONSTRUCOES - ME</v>
          </cell>
        </row>
        <row r="1306">
          <cell r="B1306" t="str">
            <v>CONSTRUTORA BUDGET LTDA</v>
          </cell>
        </row>
        <row r="1307">
          <cell r="B1307" t="str">
            <v>DECIBEL THERMO - ACÚSTICA LTDA-ME</v>
          </cell>
        </row>
        <row r="1308">
          <cell r="B1308" t="str">
            <v>MANCHESTER III SERVICOS CONSTRUCAO LTDA</v>
          </cell>
        </row>
        <row r="1309">
          <cell r="B1309" t="str">
            <v>RCT SERVICOS DE VULCANIZACAO LTDA</v>
          </cell>
        </row>
        <row r="1310">
          <cell r="B1310" t="str">
            <v>SO RETRO SAO PAULO LOCACAO DE MAQUINAS L</v>
          </cell>
        </row>
        <row r="1311">
          <cell r="B1311" t="str">
            <v>VIRTUAL STORE INFORMÁTICA LTDA</v>
          </cell>
        </row>
        <row r="1312">
          <cell r="B1312" t="str">
            <v>PEDRO MARCOS DE SOUZA GONZAGA</v>
          </cell>
        </row>
        <row r="1313">
          <cell r="B1313" t="str">
            <v>CERPAL IND.COM. DE FERROS LTDA</v>
          </cell>
        </row>
        <row r="1314">
          <cell r="B1314" t="str">
            <v>TERRACAO MATERIAIS DE CONSTRUCAO</v>
          </cell>
        </row>
        <row r="1315">
          <cell r="B1315" t="str">
            <v>TERMENG ENGENHARIA LTDA</v>
          </cell>
        </row>
        <row r="1316">
          <cell r="B1316" t="str">
            <v>L.C.H. DO NASCIMENTO LOC.TRANSPORTES</v>
          </cell>
        </row>
        <row r="1317">
          <cell r="B1317" t="str">
            <v>VECTRON SERVIÇOS LTDA</v>
          </cell>
        </row>
        <row r="1318">
          <cell r="B1318" t="str">
            <v>CRESCENTE COMERCIO DE AGUA MINERAL LTDA</v>
          </cell>
        </row>
        <row r="1319">
          <cell r="B1319" t="str">
            <v>CENTRAL METALÚRGICA CATALANA LTDA</v>
          </cell>
        </row>
        <row r="1320">
          <cell r="B1320" t="str">
            <v>FILTROCOM COMERCIAL LTDA-ME</v>
          </cell>
        </row>
        <row r="1321">
          <cell r="B1321" t="str">
            <v>CONSTRUTORA HERINGER LTDA</v>
          </cell>
        </row>
        <row r="1322">
          <cell r="B1322" t="str">
            <v>ELMA CONTAINERS LTDA</v>
          </cell>
        </row>
        <row r="1323">
          <cell r="B1323" t="str">
            <v>GULLY PARAFUSOS E FERRAMENTAS LTDA</v>
          </cell>
        </row>
        <row r="1324">
          <cell r="B1324" t="str">
            <v>REDE MÁQUINAS E FERRAMENTAS LTDA.</v>
          </cell>
        </row>
        <row r="1325">
          <cell r="B1325" t="str">
            <v>PEDREIRA PETROLINA LTDA</v>
          </cell>
        </row>
        <row r="1326">
          <cell r="B1326" t="str">
            <v>333 COMÉRCIO E COMUNICAÇÕES LTDA</v>
          </cell>
        </row>
        <row r="1327">
          <cell r="B1327" t="str">
            <v>JÁ REVESTE REVESTIMENTOS DE POLIURETANO LTDA</v>
          </cell>
        </row>
        <row r="1328">
          <cell r="B1328" t="str">
            <v>JOSÉ MANOEL DA SILVA SALTO-ME</v>
          </cell>
        </row>
        <row r="1329">
          <cell r="B1329" t="str">
            <v>MICROSIS RIO EQUIPAMENTOS E SERVIÇOS LTDA</v>
          </cell>
        </row>
        <row r="1330">
          <cell r="B1330" t="str">
            <v>JUIZ DE FORA EMPRESA DE VIGILÂNCIA LTDA.</v>
          </cell>
        </row>
        <row r="1331">
          <cell r="B1331" t="str">
            <v>TECH ON LINE INFORMATCIA LTDA ME</v>
          </cell>
        </row>
        <row r="1332">
          <cell r="B1332" t="str">
            <v>DIFER-DISTR.FERRAGENS LTDA</v>
          </cell>
        </row>
        <row r="1333">
          <cell r="B1333" t="str">
            <v>JF INDUSTRIA E COMERCIO LTDA</v>
          </cell>
        </row>
        <row r="1334">
          <cell r="B1334" t="str">
            <v>UNITERRA-UNIÃO TERRAPLENAGEM E CONSTRUÇÕES LTDA</v>
          </cell>
        </row>
        <row r="1335">
          <cell r="B1335" t="str">
            <v>MUNDIAL COMÉRCIO E SERVIÇOS LTDA</v>
          </cell>
        </row>
        <row r="1336">
          <cell r="B1336" t="str">
            <v>VALLE SUL CONSTRUTORA LTDA.</v>
          </cell>
        </row>
        <row r="1337">
          <cell r="B1337" t="str">
            <v>TONERPLUS INFORMÁTICA COM. E SERVICOS LTDA</v>
          </cell>
        </row>
        <row r="1338">
          <cell r="B1338" t="str">
            <v>PRO COMPUTER COM. E SERVIÇOS LTDA.</v>
          </cell>
        </row>
        <row r="1339">
          <cell r="B1339" t="str">
            <v>R.B. RIBEIRO CONSTRUCAO PORTO REAL LTDA</v>
          </cell>
        </row>
        <row r="1340">
          <cell r="B1340" t="str">
            <v>PARANÁ COM.DE PEÇAS PARA VEÍCULOS LTDA</v>
          </cell>
        </row>
        <row r="1341">
          <cell r="B1341" t="str">
            <v>CT CAVALCANTE AUTOPECAS-ME</v>
          </cell>
        </row>
        <row r="1342">
          <cell r="B1342" t="str">
            <v>ASA SUL INFORMATICA LTDA</v>
          </cell>
        </row>
        <row r="1343">
          <cell r="B1343" t="str">
            <v>ENSR INTERNATIONAL BRASIL LTDA</v>
          </cell>
        </row>
        <row r="1344">
          <cell r="B1344" t="str">
            <v>VILDOM MAT.CONSTRUÇÃO E TRANSPORTES LTDA-ME</v>
          </cell>
        </row>
        <row r="1345">
          <cell r="B1345" t="str">
            <v>OZELLAME TRANSPORTES LTDA</v>
          </cell>
        </row>
        <row r="1346">
          <cell r="B1346" t="str">
            <v>MR. PACK  INFORMATICA LTDA</v>
          </cell>
        </row>
        <row r="1347">
          <cell r="B1347" t="str">
            <v>LUIZ DONIZETTI ALVES</v>
          </cell>
        </row>
        <row r="1348">
          <cell r="B1348" t="str">
            <v>H.R.L. LOCACAO DE MAQUINAS E TERRAPLENAG</v>
          </cell>
        </row>
        <row r="1349">
          <cell r="B1349" t="str">
            <v>MIRIAM MARCELINO DE MORAES</v>
          </cell>
        </row>
        <row r="1350">
          <cell r="B1350" t="str">
            <v>AREOSA MÁQ.EQUIPAMENTOS COMERCIAIS LTDA</v>
          </cell>
        </row>
        <row r="1351">
          <cell r="B1351" t="str">
            <v>AEROPOSTO AMARAIS LTDA</v>
          </cell>
        </row>
        <row r="1352">
          <cell r="B1352" t="str">
            <v>DELMAQ CAMINHOES LTDA</v>
          </cell>
        </row>
        <row r="1353">
          <cell r="B1353" t="str">
            <v>PALMIRA DE FÁTIMA MARTINS RIBEIRO-ME</v>
          </cell>
        </row>
        <row r="1354">
          <cell r="B1354" t="str">
            <v>ICATRON TECNOLOGIA COM.E SERVIÇOS LTDA</v>
          </cell>
        </row>
        <row r="1355">
          <cell r="B1355" t="str">
            <v>ANTONIO S.P. VASCONCELLOS MAT. DE CONSTRUÇÃO</v>
          </cell>
        </row>
        <row r="1356">
          <cell r="B1356" t="str">
            <v>TRACKER DO BRASIL LTDA</v>
          </cell>
        </row>
        <row r="1357">
          <cell r="B1357" t="str">
            <v>DIRECT SUPPLY LTDA.</v>
          </cell>
        </row>
        <row r="1358">
          <cell r="B1358" t="str">
            <v>C &amp; G LOCADORA LTDA</v>
          </cell>
        </row>
        <row r="1359">
          <cell r="B1359" t="str">
            <v>LADAS PRODUTOS E SERVICOS LTDA</v>
          </cell>
        </row>
        <row r="1360">
          <cell r="B1360" t="str">
            <v>SOUSADIESEL LTDA</v>
          </cell>
        </row>
        <row r="1361">
          <cell r="B1361" t="str">
            <v>A.D.M. COMERCIAL E DISTRIBUIDORA LTDA</v>
          </cell>
        </row>
        <row r="1362">
          <cell r="B1362" t="str">
            <v>THIENAN INFORMÁTICA E PAPELARIA LTDA</v>
          </cell>
        </row>
        <row r="1363">
          <cell r="B1363" t="str">
            <v>DIGI-RIO INFORMÁTICA LTDA</v>
          </cell>
        </row>
        <row r="1364">
          <cell r="B1364" t="str">
            <v>XEROX COMÉRCIO INDÚSTRIA LTDA</v>
          </cell>
        </row>
        <row r="1365">
          <cell r="B1365" t="str">
            <v>XEROX DO BRASIL S/A</v>
          </cell>
        </row>
        <row r="1366">
          <cell r="B1366" t="str">
            <v>XEROX COMÉRCIO E INDÚSTRIA LTDA</v>
          </cell>
        </row>
        <row r="1367">
          <cell r="B1367" t="str">
            <v>J.RICSON TRANSPORTES E CARGAS LTDA</v>
          </cell>
        </row>
        <row r="1368">
          <cell r="B1368" t="str">
            <v>QUIMIFAST COM. IND. LTDA</v>
          </cell>
        </row>
        <row r="1369">
          <cell r="B1369" t="str">
            <v>C.J. DE ALMEIDA E SILVA</v>
          </cell>
        </row>
        <row r="1370">
          <cell r="B1370" t="str">
            <v>INDÚSTRIA DE VASSOURAS IDEAL LTDA</v>
          </cell>
        </row>
        <row r="1371">
          <cell r="B1371" t="str">
            <v>FUNDICAO NOVA ESPERANCA APERIBE LTDA - M</v>
          </cell>
        </row>
        <row r="1372">
          <cell r="B1372" t="str">
            <v>MINOR MINERAÇÃO DO NORDESTE LTDA</v>
          </cell>
        </row>
        <row r="1373">
          <cell r="B1373" t="str">
            <v>OFFICE CENTER COMERCIO DE MATERIAIS DE E</v>
          </cell>
        </row>
        <row r="1374">
          <cell r="B1374" t="str">
            <v>LAGOA VERMELHA CONSTRUÇÕES LTDA</v>
          </cell>
        </row>
        <row r="1375">
          <cell r="B1375" t="str">
            <v>DIPERBRAS COMÉRCIO E LUBRIFICANTES LTDA</v>
          </cell>
        </row>
        <row r="1376">
          <cell r="B1376" t="str">
            <v>NUNES CIMENTO PREM.MATERIAL DE CONSTRUÇÃO LTDA</v>
          </cell>
        </row>
        <row r="1377">
          <cell r="B1377" t="str">
            <v>T. C. R. TERRAPLANAGEM E CONST. ROCHA LTDA</v>
          </cell>
        </row>
        <row r="1378">
          <cell r="B1378" t="str">
            <v>VETRANS TRANSPORTES LTDA</v>
          </cell>
        </row>
        <row r="1379">
          <cell r="B1379" t="str">
            <v>HARMACO COMERCIAL IMP.EXPORTADORA LTDA</v>
          </cell>
        </row>
        <row r="1380">
          <cell r="B1380" t="str">
            <v>S.S.COM.DERIV.PETROLEO E PECAS AUTOMOTIVAS LTDA</v>
          </cell>
        </row>
        <row r="1381">
          <cell r="B1381" t="str">
            <v>P.J.C. BATISTA COM. ATACADISTA - ME</v>
          </cell>
        </row>
        <row r="1382">
          <cell r="B1382" t="str">
            <v>UNIGOMES COML. E CONSTR. LAJENSE LTDA</v>
          </cell>
        </row>
        <row r="1383">
          <cell r="B1383" t="str">
            <v>TECTRA INFORMµTICA ITAIPAVA</v>
          </cell>
        </row>
        <row r="1384">
          <cell r="B1384" t="str">
            <v>OSMAR RODOVALHO</v>
          </cell>
        </row>
        <row r="1385">
          <cell r="B1385" t="str">
            <v>REGIANI CENTER LTDA</v>
          </cell>
        </row>
        <row r="1386">
          <cell r="B1386" t="str">
            <v>REGIANI CENTER LTDA-ME</v>
          </cell>
        </row>
        <row r="1387">
          <cell r="B1387" t="str">
            <v>EFFICIENCY BRASIL LTDA</v>
          </cell>
        </row>
        <row r="1388">
          <cell r="B1388" t="str">
            <v>SOTEFYS SERVIÇOS LTDA</v>
          </cell>
        </row>
        <row r="1389">
          <cell r="B1389" t="str">
            <v>EEC ENGENHARIA E CONSTRUÇÕES LTDA</v>
          </cell>
        </row>
        <row r="1390">
          <cell r="B1390" t="str">
            <v>PECARSON SERVICOS DE TRANSPORTES E LOCAC</v>
          </cell>
        </row>
        <row r="1391">
          <cell r="B1391" t="str">
            <v>MERCEDIESEL CATALANA PEÇAS E ACESSÓRIOS LTDA</v>
          </cell>
        </row>
        <row r="1392">
          <cell r="B1392" t="str">
            <v>RICH 3000  COMÉRCIO LTDA</v>
          </cell>
        </row>
        <row r="1393">
          <cell r="B1393" t="str">
            <v>VIAMAR MOTOS LTDA</v>
          </cell>
        </row>
        <row r="1394">
          <cell r="B1394" t="str">
            <v>HONDA</v>
          </cell>
        </row>
        <row r="1395">
          <cell r="B1395" t="str">
            <v>ARTNOBRE IND. E COM. DE MOVEIS</v>
          </cell>
        </row>
        <row r="1396">
          <cell r="B1396" t="str">
            <v>AUTO POSTO MONTANA DE REGISTRO LTDA</v>
          </cell>
        </row>
        <row r="1397">
          <cell r="B1397" t="str">
            <v>SEG LINE SEGURANÇA ELETRÔNICA LTDA</v>
          </cell>
        </row>
        <row r="1398">
          <cell r="B1398" t="str">
            <v>E.L. ARAGAO MATERIAIS DE SEGURANCA</v>
          </cell>
        </row>
        <row r="1399">
          <cell r="B1399" t="str">
            <v>RELESTAR BAZAR DOS ELÉTRICOS LTDA-ME</v>
          </cell>
        </row>
        <row r="1400">
          <cell r="B1400" t="str">
            <v>CENTRO DE DIAGNÓSTICO DE BÚZIOS LTDA</v>
          </cell>
        </row>
        <row r="1401">
          <cell r="B1401" t="str">
            <v>R.S. PNEUS LTDA</v>
          </cell>
        </row>
        <row r="1402">
          <cell r="B1402" t="str">
            <v>F.R. NEVES MATERIAIS ELÉTRICOS</v>
          </cell>
        </row>
        <row r="1403">
          <cell r="B1403" t="str">
            <v>BAZAR E MATL. DE CONSTRUÇÃO PEÃO DE OURO LTDA</v>
          </cell>
        </row>
        <row r="1404">
          <cell r="B1404" t="str">
            <v>DAFONTE VEÍC.TRATORES PEÇAS E SERVIÇOS LTDA</v>
          </cell>
        </row>
        <row r="1405">
          <cell r="B1405" t="str">
            <v>AVVAD, OSÓRIO &amp; FERNANDES ADVOGADOS</v>
          </cell>
        </row>
        <row r="1406">
          <cell r="B1406" t="str">
            <v>OFICINA DAS ÁGUAS DISTRIBUIDORA LTDA</v>
          </cell>
        </row>
        <row r="1407">
          <cell r="B1407" t="str">
            <v>BAZAR REI DAS CORES TINTAS E FERRAGENS LTDA</v>
          </cell>
        </row>
        <row r="1408">
          <cell r="B1408" t="str">
            <v>CITYLIX COMERCIO DE PLASTICOS LTDA</v>
          </cell>
        </row>
        <row r="1409">
          <cell r="B1409" t="str">
            <v>BRUNNO BARGUIL COLLUSSI- ME</v>
          </cell>
        </row>
        <row r="1410">
          <cell r="B1410" t="str">
            <v>SERVIÇOS DE TERRAPL. E MECÂNICA AGRÍCOLA LTDA</v>
          </cell>
        </row>
        <row r="1411">
          <cell r="B1411" t="str">
            <v>MULTIQUIP DO BRASIL COM.IMP.EXP.SERV. LTDA</v>
          </cell>
        </row>
        <row r="1412">
          <cell r="B1412" t="str">
            <v>TRANS-AKEMI TRANSPORTES RODOVIARIOS DE C</v>
          </cell>
        </row>
        <row r="1413">
          <cell r="B1413" t="str">
            <v>VIDROVEC COM. DE VIDROS E ACESSÓRIOS PARA VEICULOS LTDA</v>
          </cell>
        </row>
        <row r="1414">
          <cell r="B1414" t="str">
            <v>BIG VISSION INFORMÁTICA LTDA</v>
          </cell>
        </row>
        <row r="1415">
          <cell r="B1415" t="str">
            <v>J F ATLANTA SERVIÇOS LTDA</v>
          </cell>
        </row>
        <row r="1416">
          <cell r="B1416" t="str">
            <v>VICTOR RAFAEL ALFANO MARTIN</v>
          </cell>
        </row>
        <row r="1417">
          <cell r="B1417" t="str">
            <v>VIDA SAUDÁVEL DISTRIB.DE ÁGUA MINERAL LTDA</v>
          </cell>
        </row>
        <row r="1418">
          <cell r="B1418" t="str">
            <v>TRAVESSIA MATERIAIS DE CONSTRUCAO LTDA</v>
          </cell>
        </row>
        <row r="1419">
          <cell r="B1419" t="str">
            <v>URGENT BOYS S/C LTDA</v>
          </cell>
        </row>
        <row r="1420">
          <cell r="B1420" t="str">
            <v>MALORIENTE CONSTRUCOES LTDA</v>
          </cell>
        </row>
        <row r="1421">
          <cell r="B1421" t="str">
            <v>TAQUARA RIO TINTAS LTDA</v>
          </cell>
        </row>
        <row r="1422">
          <cell r="B1422" t="str">
            <v>VALVAN - SERVICOS DA CONSTRUCOES S/C LTD</v>
          </cell>
        </row>
        <row r="1423">
          <cell r="B1423" t="str">
            <v>VECTOR LASER PLOT SERVIÇOS LTDA</v>
          </cell>
        </row>
        <row r="1424">
          <cell r="B1424" t="str">
            <v>AGROMEC MAQ.IMPLEMENTOS AGRÍCOLAS LTDA</v>
          </cell>
        </row>
        <row r="1425">
          <cell r="B1425" t="str">
            <v>PONTO ROSA DISTRIBUIDORA DE AUTO PECAS L</v>
          </cell>
        </row>
        <row r="1426">
          <cell r="B1426" t="str">
            <v>A.D.J. MATERIAIS DE CONST. CAMARÃO LTDA</v>
          </cell>
        </row>
        <row r="1427">
          <cell r="B1427" t="str">
            <v>CALDEMAR COMÉRCIO E MANUTENÇÃO LTDA-ME</v>
          </cell>
        </row>
        <row r="1428">
          <cell r="B1428" t="str">
            <v>ANGULAR SERVIÇOS FOTOGRÁFICOS LTDA ME</v>
          </cell>
        </row>
        <row r="1429">
          <cell r="B1429" t="str">
            <v>ELETROLAR PADUA UTILIDADES DOMESTICAS LT</v>
          </cell>
        </row>
        <row r="1430">
          <cell r="B1430" t="str">
            <v>FRANCA MARRA TRANSPORTES LTDA</v>
          </cell>
        </row>
        <row r="1431">
          <cell r="B1431" t="str">
            <v>L.M. FERREIRA &amp; CIA LTDA - ME</v>
          </cell>
        </row>
        <row r="1432">
          <cell r="B1432" t="str">
            <v>MARKET LUBE INDUSTRIA E COMERCIO LTDA</v>
          </cell>
        </row>
        <row r="1433">
          <cell r="B1433" t="str">
            <v>SHEILA KENUPP - ME</v>
          </cell>
        </row>
        <row r="1434">
          <cell r="B1434" t="str">
            <v>SCR SINALIZAÇÃO E CONSERVAÇÃO DE RODOVIAS LTDA</v>
          </cell>
        </row>
        <row r="1435">
          <cell r="B1435" t="str">
            <v>MZC DISTR.DE INFORMÁTICA E PAPELARIA</v>
          </cell>
        </row>
        <row r="1436">
          <cell r="B1436" t="str">
            <v>M.F.F. DISTRIBUIDORA DE ALIMENTOS</v>
          </cell>
        </row>
        <row r="1437">
          <cell r="B1437" t="str">
            <v>C.H. NEVES TINTAS LTDA</v>
          </cell>
        </row>
        <row r="1438">
          <cell r="B1438" t="str">
            <v>LOMEL LOCACAO DE MAQ E EQUIPAMENTOS LTDA</v>
          </cell>
        </row>
        <row r="1439">
          <cell r="B1439" t="str">
            <v>OBJ SUPRIMENTOS E PAPELARIA LTDA</v>
          </cell>
        </row>
        <row r="1440">
          <cell r="B1440" t="str">
            <v>MASTERPAV CONSTRUTORA LTDA.</v>
          </cell>
        </row>
        <row r="1441">
          <cell r="B1441" t="str">
            <v>GSRA CONSULTORIA EMPRESARIAL</v>
          </cell>
        </row>
        <row r="1442">
          <cell r="B1442" t="str">
            <v>DABLUEME PRESTADORA DE SERVIÇOS LTDA</v>
          </cell>
        </row>
        <row r="1443">
          <cell r="B1443" t="str">
            <v>MIL-LYNE PRODUTOS DE LIMPEZA LTDA</v>
          </cell>
        </row>
        <row r="1444">
          <cell r="B1444" t="str">
            <v>VAPTANQUE MANUT.VAPORIZAÇÃO LTDA - ME</v>
          </cell>
        </row>
        <row r="1445">
          <cell r="B1445" t="str">
            <v>EDITORA MIRAMAR LTDA</v>
          </cell>
        </row>
        <row r="1446">
          <cell r="B1446" t="str">
            <v>CARLOS ALBERTO PEREIRA SOARES</v>
          </cell>
        </row>
        <row r="1447">
          <cell r="B1447" t="str">
            <v>D.O. - DIARIOS OFICIAIS LTDA</v>
          </cell>
        </row>
        <row r="1448">
          <cell r="B1448" t="str">
            <v>ORGANIZAÇÃO REDE ELÉTRICA ITAÚNA LTDA</v>
          </cell>
        </row>
        <row r="1449">
          <cell r="B1449" t="str">
            <v>OFICINA DO MICRO LTDA</v>
          </cell>
        </row>
        <row r="1450">
          <cell r="B1450" t="str">
            <v>ASPEN ENGENHARIA LTDA</v>
          </cell>
        </row>
        <row r="1451">
          <cell r="B1451" t="str">
            <v>BRINDARTES VISUAIS LTDA</v>
          </cell>
        </row>
        <row r="1452">
          <cell r="B1452" t="str">
            <v>MARIA APARECIDA ALVES VARGAS</v>
          </cell>
        </row>
        <row r="1453">
          <cell r="B1453" t="str">
            <v>OSVALDO CALIXTO DA SILVA - ME</v>
          </cell>
        </row>
        <row r="1454">
          <cell r="B1454" t="str">
            <v>FIRCON CONSTRUÇÃO CIVIL LTDA</v>
          </cell>
        </row>
        <row r="1455">
          <cell r="B1455" t="str">
            <v>JOAVE MATERIAIS DE CONSTRUÇÃO LTDA</v>
          </cell>
        </row>
        <row r="1456">
          <cell r="B1456" t="str">
            <v>IND. C. TRANSP. TERRAPL. E PAV. NARDI LTDA</v>
          </cell>
        </row>
        <row r="1457">
          <cell r="B1457" t="str">
            <v>SHOMEI DO BRASIL LTDA</v>
          </cell>
        </row>
        <row r="1458">
          <cell r="B1458" t="str">
            <v>AMÉRICA INTERNACIONAL DO BRASIL LTDA</v>
          </cell>
        </row>
        <row r="1459">
          <cell r="B1459" t="str">
            <v>DESCART LIMP DISTR.MAT.LIMPEZA LTDA</v>
          </cell>
        </row>
        <row r="1460">
          <cell r="B1460" t="str">
            <v>BPSOLUTIONS LTDA</v>
          </cell>
        </row>
        <row r="1461">
          <cell r="B1461" t="str">
            <v>ÁGUAS PALACE HOTEL PETROLINA LTDA</v>
          </cell>
        </row>
        <row r="1462">
          <cell r="B1462" t="str">
            <v>CESOC - CENTRO ESPEC.SAUDE OCUPACIONAL LTDA</v>
          </cell>
        </row>
        <row r="1463">
          <cell r="B1463" t="str">
            <v>COMAFER COML ALAGOANA DE FERRO LTDA</v>
          </cell>
        </row>
        <row r="1464">
          <cell r="B1464" t="str">
            <v>STEEL CENTER COMERCIAL LTDA</v>
          </cell>
        </row>
        <row r="1465">
          <cell r="B1465" t="str">
            <v>LEYBER TRANSPORTES LTDA-EPP</v>
          </cell>
        </row>
        <row r="1466">
          <cell r="B1466" t="str">
            <v>D.P. MACIEL &amp; CIA LTDA</v>
          </cell>
        </row>
        <row r="1467">
          <cell r="B1467" t="str">
            <v>GUATEMALA COMERCIO DE MADEIRAS LTDA</v>
          </cell>
        </row>
        <row r="1468">
          <cell r="B1468" t="str">
            <v>HIDROPLAN ENGENHARIA E PROJETOS LTDA</v>
          </cell>
        </row>
        <row r="1469">
          <cell r="B1469" t="str">
            <v>CAHU CONTABILIDADE LTDA</v>
          </cell>
        </row>
        <row r="1470">
          <cell r="B1470" t="str">
            <v>COP.COOP.SERVIÇOS CONSTRUÇÃO CIVIL E NAVAL LTDA</v>
          </cell>
        </row>
        <row r="1471">
          <cell r="B1471" t="str">
            <v>M. ANDRADE ADMINISTRAÇÃO DE BENS LTDA</v>
          </cell>
        </row>
        <row r="1472">
          <cell r="B1472" t="str">
            <v>SPT-SONDAGENS &amp; PESQ.TECNOLÓLGICAS LTDA</v>
          </cell>
        </row>
        <row r="1473">
          <cell r="B1473" t="str">
            <v>OLIVEIRA &amp; NOBRE COMERCIO E REPRESENTACAO LTDA</v>
          </cell>
        </row>
        <row r="1474">
          <cell r="B1474" t="str">
            <v>INDÚSTRIA DE CONCRETO ROCHA LTDA - ME</v>
          </cell>
        </row>
        <row r="1475">
          <cell r="B1475" t="str">
            <v>VISIENSE TERRAPLENAGEM LTDA</v>
          </cell>
        </row>
        <row r="1476">
          <cell r="B1476" t="str">
            <v>ADAO CONRADO &amp; PAULO MATOS CONSULTORIA E</v>
          </cell>
        </row>
        <row r="1477">
          <cell r="B1477" t="str">
            <v>RENTAL PARTS DO BRASIL LTDA</v>
          </cell>
        </row>
        <row r="1478">
          <cell r="B1478" t="str">
            <v>JOÃO MARCIANO ROSA NETO</v>
          </cell>
        </row>
        <row r="1479">
          <cell r="B1479" t="str">
            <v>BIRINEPE TRANSPORTES DE CARGAS LTDA</v>
          </cell>
        </row>
        <row r="1480">
          <cell r="B1480" t="str">
            <v>NALAVI PASTELARIA E LANCHONETE LTDA - ME</v>
          </cell>
        </row>
        <row r="1481">
          <cell r="B1481" t="str">
            <v>S M TRANSPORTE E TERRAPLENAGEM-ME</v>
          </cell>
        </row>
        <row r="1482">
          <cell r="B1482" t="str">
            <v>AEROTEC TAXI AÉREO LTDA</v>
          </cell>
        </row>
        <row r="1483">
          <cell r="B1483" t="str">
            <v>SEVERINO CORDEIRO AMARAL-PEDREIRA CORDEI</v>
          </cell>
        </row>
        <row r="1484">
          <cell r="B1484" t="str">
            <v>MACOSUL MATERIAL DE CONSTRUCAO LTDA</v>
          </cell>
        </row>
        <row r="1485">
          <cell r="B1485" t="str">
            <v>ALPHA TERRAPLENAGEM &amp; CONSTRUCOES LTDA</v>
          </cell>
        </row>
        <row r="1486">
          <cell r="B1486" t="str">
            <v>J.D.S. RAMOS FOTOGRAFIAS - ME</v>
          </cell>
        </row>
        <row r="1487">
          <cell r="B1487" t="str">
            <v>EMERSON FERREIRA SARAIVA</v>
          </cell>
        </row>
        <row r="1488">
          <cell r="B1488" t="str">
            <v>G.B.B.M. SERV. PARTICIPAÇÕES LTDA</v>
          </cell>
        </row>
        <row r="1489">
          <cell r="B1489" t="str">
            <v>COMPENSADOS MONREALE LTDA</v>
          </cell>
        </row>
        <row r="1490">
          <cell r="B1490" t="str">
            <v>CENTRO AUTOMOTIVO SAN MARTIN LTDA</v>
          </cell>
        </row>
        <row r="1491">
          <cell r="B1491" t="str">
            <v>MINOL-TEC LTDA EPP</v>
          </cell>
        </row>
        <row r="1492">
          <cell r="B1492" t="str">
            <v>BARITA'S BAR LTDA</v>
          </cell>
        </row>
        <row r="1493">
          <cell r="B1493" t="str">
            <v>D.K. MINAS TRANSPORTES PESADOS LTDA</v>
          </cell>
        </row>
        <row r="1494">
          <cell r="B1494" t="str">
            <v>BANDEIRA HUM CONFECÇÕES LTDA</v>
          </cell>
        </row>
        <row r="1495">
          <cell r="B1495" t="str">
            <v>ATL TRANSPORTES LTDA</v>
          </cell>
        </row>
        <row r="1496">
          <cell r="B1496" t="str">
            <v>MEPAR DE RESENDE MONTAGEM E MANUTENCAO I</v>
          </cell>
        </row>
        <row r="1497">
          <cell r="B1497" t="str">
            <v>CONFECCOES VILA GABRIELA DE ITABORAI LTD</v>
          </cell>
        </row>
        <row r="1498">
          <cell r="B1498" t="str">
            <v>WEST FER COMERCIAL LTDA</v>
          </cell>
        </row>
        <row r="1499">
          <cell r="B1499" t="str">
            <v>CANHEDO BEPPU ENGEN. ASSOCIADOS S/C LTDA</v>
          </cell>
        </row>
        <row r="1500">
          <cell r="B1500" t="str">
            <v>CONSTRUTORA CALMON BARBOSA LTDA</v>
          </cell>
        </row>
        <row r="1501">
          <cell r="B1501" t="str">
            <v>E.L. MORAES FILHO &amp; CIA LTDA</v>
          </cell>
        </row>
        <row r="1502">
          <cell r="B1502" t="str">
            <v>ELIANE TARDIN DE FIGUEIREDO</v>
          </cell>
        </row>
        <row r="1503">
          <cell r="B1503" t="str">
            <v>POSTO A.P. LTDA</v>
          </cell>
        </row>
        <row r="1504">
          <cell r="B1504" t="str">
            <v>MASFA COMÉRCIO DE PEÇAS LTDA</v>
          </cell>
        </row>
        <row r="1505">
          <cell r="B1505" t="str">
            <v>ICALI LTDA</v>
          </cell>
        </row>
        <row r="1506">
          <cell r="B1506" t="str">
            <v>MANGUEIRA DISTRIBUIDORA DE PETRÓLEO LTDA</v>
          </cell>
        </row>
        <row r="1507">
          <cell r="B1507" t="str">
            <v>DCPG DISTRIBUIDORA E COM´PERCIO LTDA-ME</v>
          </cell>
        </row>
        <row r="1508">
          <cell r="B1508" t="str">
            <v>I.R.M. INTERAMERICANA RENTAL MÁQUINAS LTDA</v>
          </cell>
        </row>
        <row r="1509">
          <cell r="B1509" t="str">
            <v>MICRO MANIA INFORMÁTICA LTDA.</v>
          </cell>
        </row>
        <row r="1510">
          <cell r="B1510" t="str">
            <v>ROSENILDO SOARES LIMA</v>
          </cell>
        </row>
        <row r="1511">
          <cell r="B1511" t="str">
            <v>EXPRESSO TERRA MAR LTDA</v>
          </cell>
        </row>
        <row r="1512">
          <cell r="B1512" t="str">
            <v>ROSIRENE MARIA SILVA</v>
          </cell>
        </row>
        <row r="1513">
          <cell r="B1513" t="str">
            <v>FERRAMENTAL MAQ.FERR.PARAFUSOS LTDA</v>
          </cell>
        </row>
        <row r="1514">
          <cell r="B1514" t="str">
            <v>PAVIA BRASIL PAVIMENTOS E VIAS LTDA</v>
          </cell>
        </row>
        <row r="1515">
          <cell r="B1515" t="str">
            <v>CTE LTDA</v>
          </cell>
        </row>
        <row r="1516">
          <cell r="B1516" t="str">
            <v>COMERCIAL MERCADOR LTDA-MEE</v>
          </cell>
        </row>
        <row r="1517">
          <cell r="B1517" t="str">
            <v>JOSEMAR NERY DOS SANTOS</v>
          </cell>
        </row>
        <row r="1518">
          <cell r="B1518" t="str">
            <v>DIPEL 2000 COMÉRCIO DE EMBALAGENS LTDA</v>
          </cell>
        </row>
        <row r="1519">
          <cell r="B1519" t="str">
            <v>ACQUA PLANEJAMENTO HIDR. E CONSTRUÇÕES LTDA</v>
          </cell>
        </row>
        <row r="1520">
          <cell r="B1520" t="str">
            <v>SANDRO PEREIRA DA SILVA</v>
          </cell>
        </row>
        <row r="1521">
          <cell r="B1521" t="str">
            <v>RIO MAQUINAS E EQUIPAMENTOS LTDA.</v>
          </cell>
        </row>
        <row r="1522">
          <cell r="B1522" t="str">
            <v>MARIANI CONSTANCIO SALES</v>
          </cell>
        </row>
        <row r="1523">
          <cell r="B1523" t="str">
            <v>ANDRÉ RICARDO  DE ALMEIDA VICENTE</v>
          </cell>
        </row>
        <row r="1524">
          <cell r="B1524" t="str">
            <v>MARIA MAGALI DOS SANTOS</v>
          </cell>
        </row>
        <row r="1525">
          <cell r="B1525" t="str">
            <v>BENI JORDAO</v>
          </cell>
        </row>
        <row r="1526">
          <cell r="B1526" t="str">
            <v>INDÚSTRIA E COM.DE COLCHÕES TERRA LTDA</v>
          </cell>
        </row>
        <row r="1527">
          <cell r="B1527" t="str">
            <v>RM ASSESSORIA EMPRESARIAL LTDA</v>
          </cell>
        </row>
        <row r="1528">
          <cell r="B1528" t="str">
            <v>COSAMPA PROJETOS E CONSTRUÇÕES LTDA</v>
          </cell>
        </row>
        <row r="1529">
          <cell r="B1529" t="str">
            <v>GUIL MATERIAIS DE CONSTRUÇÃO LTDA</v>
          </cell>
        </row>
        <row r="1530">
          <cell r="B1530" t="str">
            <v>COMERCIAL ANIDEM LTDA</v>
          </cell>
        </row>
        <row r="1531">
          <cell r="B1531" t="str">
            <v>COMERCIAL ELÉTRICA UBAENSE LTDA</v>
          </cell>
        </row>
        <row r="1532">
          <cell r="B1532" t="str">
            <v>HARDCOM COMERCIO E TECNOLOGIA LTDA</v>
          </cell>
        </row>
        <row r="1533">
          <cell r="B1533" t="str">
            <v>HARDCOM COMERCIO E TECNOLOGIA LTDA</v>
          </cell>
        </row>
        <row r="1534">
          <cell r="B1534" t="str">
            <v>PAULO TAKUMA OHATA - ME</v>
          </cell>
        </row>
        <row r="1535">
          <cell r="B1535" t="str">
            <v>TREVO PETROLEO LTDA</v>
          </cell>
        </row>
        <row r="1536">
          <cell r="B1536" t="str">
            <v>INTEGRAÇÃO PETRÓLEO LTDA</v>
          </cell>
        </row>
        <row r="1537">
          <cell r="B1537" t="str">
            <v>E.R. COSTA EMPREITEIRA LTDA</v>
          </cell>
        </row>
        <row r="1538">
          <cell r="B1538" t="str">
            <v>PROJETO CALHAS COMÉRCIO E SERVIÇOS LTDA</v>
          </cell>
        </row>
        <row r="1539">
          <cell r="B1539" t="str">
            <v>S.J. CONSTRUÇÕES E MONTAGENS LTDA</v>
          </cell>
        </row>
        <row r="1540">
          <cell r="B1540" t="str">
            <v>MERCANTIL ELETROLAR DE CAXIAS COM.REP.LTDA</v>
          </cell>
        </row>
        <row r="1541">
          <cell r="B1541" t="str">
            <v>AILTON DA SILVA FERREIRA</v>
          </cell>
        </row>
        <row r="1542">
          <cell r="B1542" t="str">
            <v>PERFORMER PC COMERCIO DE EQUIPAMENTOS LT</v>
          </cell>
        </row>
        <row r="1543">
          <cell r="B1543" t="str">
            <v>RESTAURANTE DOM PEDRO LTDA</v>
          </cell>
        </row>
        <row r="1544">
          <cell r="B1544" t="str">
            <v>LUIZ MARTINS SERVICOS TECNICOS TOPOGRAFI</v>
          </cell>
        </row>
        <row r="1545">
          <cell r="B1545" t="str">
            <v>MACOBEL ADM. CONS. E REFORMAS LTDA</v>
          </cell>
        </row>
        <row r="1546">
          <cell r="B1546" t="str">
            <v>FRANÇA´S DE ANGRA LOCAÇÕES E SERVIÇOS LTDA</v>
          </cell>
        </row>
        <row r="1547">
          <cell r="B1547" t="str">
            <v>BERGHER ADVOGADOS ASSOCIADOS</v>
          </cell>
        </row>
        <row r="1548">
          <cell r="B1548" t="str">
            <v>J.C.S. PEREIRA COM. E SERVIÇOS DE PINTURA</v>
          </cell>
        </row>
        <row r="1549">
          <cell r="B1549" t="str">
            <v>NINO'S GRILL CHURRASCARIA LTDA</v>
          </cell>
        </row>
        <row r="1550">
          <cell r="B1550" t="str">
            <v>TECFIN-TEC.COMERCIAL DE ACIONAMENTOS LTDA</v>
          </cell>
        </row>
        <row r="1551">
          <cell r="B1551" t="str">
            <v>NOVA SUPPLY COMERCIAL LTDA</v>
          </cell>
        </row>
        <row r="1552">
          <cell r="B1552" t="str">
            <v>PRÉ FORTE INDÚSTRIA E COMÉRCIO LTDA</v>
          </cell>
        </row>
        <row r="1553">
          <cell r="B1553" t="str">
            <v>COPEDIL COMERCIO DE PEDRAS ITAPERUNA LTD</v>
          </cell>
        </row>
        <row r="1554">
          <cell r="B1554" t="str">
            <v>FORTE ENGENHARIA LTDA</v>
          </cell>
        </row>
        <row r="1555">
          <cell r="B1555" t="str">
            <v>GASMETANO DO BRASIL LIMITADA</v>
          </cell>
        </row>
        <row r="1556">
          <cell r="B1556" t="str">
            <v>AUTO POSTO IMPERADOR III LTDA</v>
          </cell>
        </row>
        <row r="1557">
          <cell r="B1557" t="str">
            <v>ENIMED ENGENHARIA E INSTALAÇÕES HOSPITALARES LTDA.</v>
          </cell>
        </row>
        <row r="1558">
          <cell r="B1558" t="str">
            <v>SUPER AUTO-TRUCK CENTER PADUA LTDA</v>
          </cell>
        </row>
        <row r="1559">
          <cell r="B1559" t="str">
            <v>TUBOMAQ EQUIP.MATERIAIS CONSTRUCAO LTDA</v>
          </cell>
        </row>
        <row r="1560">
          <cell r="B1560" t="str">
            <v>TANIA PEREIRA SILVA GONCALVES - CRISTAL</v>
          </cell>
        </row>
        <row r="1561">
          <cell r="B1561" t="str">
            <v>FAT RIO DISTRIBUIDORA E BAZAR LTDA</v>
          </cell>
        </row>
        <row r="1562">
          <cell r="B1562" t="str">
            <v>METALÚRGICA FORTE MUNDIAL LTDA.</v>
          </cell>
        </row>
        <row r="1563">
          <cell r="B1563" t="str">
            <v>VENÂNCIO LOC.CONSTR.SERVICOS LTDA</v>
          </cell>
        </row>
        <row r="1564">
          <cell r="B1564" t="str">
            <v>VERITAS DE ITABORAÍ PROJETOS E CONSTRUÇÕES LTDA</v>
          </cell>
        </row>
        <row r="1565">
          <cell r="B1565" t="str">
            <v>D.M. CONSULTORIA E REFORMAS LTDA</v>
          </cell>
        </row>
        <row r="1566">
          <cell r="B1566" t="str">
            <v>SILK MARCO COMERCIO E REPRESENTACOES LTD</v>
          </cell>
        </row>
        <row r="1567">
          <cell r="B1567" t="str">
            <v>SUPRICEL LOGÍSTICA LTDA</v>
          </cell>
        </row>
        <row r="1568">
          <cell r="B1568" t="str">
            <v>RK ASSESSORIA AMBIENTAL LTDA</v>
          </cell>
        </row>
        <row r="1569">
          <cell r="B1569" t="str">
            <v>ENNE CONSTRUÇÕES LTDA</v>
          </cell>
        </row>
        <row r="1570">
          <cell r="B1570" t="str">
            <v>DGA INFORMÁTICA</v>
          </cell>
        </row>
        <row r="1571">
          <cell r="B1571" t="str">
            <v>UNIVERSAL INFORMÁTICA LTDA</v>
          </cell>
        </row>
        <row r="1572">
          <cell r="B1572" t="str">
            <v>FEIRÃO RIO MOBILAR LTDA</v>
          </cell>
        </row>
        <row r="1573">
          <cell r="B1573" t="str">
            <v>J.H. MONTEIRO PINTO</v>
          </cell>
        </row>
        <row r="1574">
          <cell r="B1574" t="str">
            <v>BATISTA BALBINO COM. E PREST. DE SERVIÇOS LTDA</v>
          </cell>
        </row>
        <row r="1575">
          <cell r="B1575" t="str">
            <v>STONENGE CONS.PROJ.ENGENHARIA LTDA</v>
          </cell>
        </row>
        <row r="1576">
          <cell r="B1576" t="str">
            <v>C.A. LEITE RESISTÊNCIAS</v>
          </cell>
        </row>
        <row r="1577">
          <cell r="B1577" t="str">
            <v>RJR DE GUAPIMIRIM REFEICOES INDUSTRIAIS</v>
          </cell>
        </row>
        <row r="1578">
          <cell r="B1578" t="str">
            <v>GERALDO JOSE CARDOSO OFICINA</v>
          </cell>
        </row>
        <row r="1579">
          <cell r="B1579" t="str">
            <v>GEFCO DO BRASILTDA</v>
          </cell>
        </row>
        <row r="1580">
          <cell r="B1580" t="str">
            <v>DILÉSIO ANTÔNIO DE SOUZA COM.REP.SERV.ME</v>
          </cell>
        </row>
        <row r="1581">
          <cell r="B1581" t="str">
            <v>W.P.R. SALGADOS E LANCHES LTDA. - ME</v>
          </cell>
        </row>
        <row r="1582">
          <cell r="B1582" t="str">
            <v>C.COSTA GONCALVES ARTEFATOS DE CIMENTO</v>
          </cell>
        </row>
        <row r="1583">
          <cell r="B1583" t="str">
            <v>PINHEIROS DA AGUA BRANCA LTDA</v>
          </cell>
        </row>
        <row r="1584">
          <cell r="B1584" t="str">
            <v>SELF IMÓVEIS LTDA.</v>
          </cell>
        </row>
        <row r="1585">
          <cell r="B1585" t="str">
            <v>TUBOS BRASIL LTDA</v>
          </cell>
        </row>
        <row r="1586">
          <cell r="B1586" t="str">
            <v>ADRAFIL COMERCIO DE PECAS LTDA</v>
          </cell>
        </row>
        <row r="1587">
          <cell r="B1587" t="str">
            <v>MEDICAL AIR COMPRESSORES &amp; VÁCUO LTDA</v>
          </cell>
        </row>
        <row r="1588">
          <cell r="B1588" t="str">
            <v>AUTO CENTER AUGENI LTDA.</v>
          </cell>
        </row>
        <row r="1589">
          <cell r="B1589" t="str">
            <v>FLUMI TRUCK IMPLEMENTOS RODOVIÁRIOS LTDA</v>
          </cell>
        </row>
        <row r="1590">
          <cell r="B1590" t="str">
            <v>SASCAR TECNOLOGIA E SEGURANÇA AUTOMOTIVA LTDA</v>
          </cell>
        </row>
        <row r="1591">
          <cell r="B1591" t="str">
            <v>GMC SERV.E MANUTENÇÃO DE EQUIPAMENTOS LTDA</v>
          </cell>
        </row>
        <row r="1592">
          <cell r="B1592" t="str">
            <v>NITERBOR BORRACHA LTDA</v>
          </cell>
        </row>
        <row r="1593">
          <cell r="B1593" t="str">
            <v>SJ SANTOS OLIVEIRA</v>
          </cell>
        </row>
        <row r="1594">
          <cell r="B1594" t="str">
            <v>LORINHO BOMBAS INJETORAS LTDA - ME</v>
          </cell>
        </row>
        <row r="1595">
          <cell r="B1595" t="str">
            <v>J.R. VASCONCELOS SILVA</v>
          </cell>
        </row>
        <row r="1596">
          <cell r="B1596" t="str">
            <v>R.D. CONSTRUÇÕES</v>
          </cell>
        </row>
        <row r="1597">
          <cell r="B1597" t="str">
            <v>AUTO LOCADORA CUIABA LTDA</v>
          </cell>
        </row>
        <row r="1598">
          <cell r="B1598" t="str">
            <v>M.GOMES DE AZEVEDO MOBARAK-ME</v>
          </cell>
        </row>
        <row r="1599">
          <cell r="B1599" t="str">
            <v>ANDRADE &amp; RUYS LTDA</v>
          </cell>
        </row>
        <row r="1600">
          <cell r="B1600" t="str">
            <v>C.A.MARTINS SERRALHERIA - ME</v>
          </cell>
        </row>
        <row r="1601">
          <cell r="B1601" t="str">
            <v>TECDEZ SERVIÇOS TÉCNICOS LTDA</v>
          </cell>
        </row>
        <row r="1602">
          <cell r="B1602" t="str">
            <v>DAMIÃO JOSÉ DA SILVA</v>
          </cell>
        </row>
        <row r="1603">
          <cell r="B1603" t="str">
            <v>AREAL NOVO SÉCULO DE SEROPÉDICA LTDA</v>
          </cell>
        </row>
        <row r="1604">
          <cell r="B1604" t="str">
            <v>G.M.MOULIN CONSTRUCOES E COMERCIO LTDA</v>
          </cell>
        </row>
        <row r="1605">
          <cell r="B1605" t="str">
            <v>NOVO MILÊNIO MUDANÇAS &amp; TRANSPORTES LTDA</v>
          </cell>
        </row>
        <row r="1606">
          <cell r="B1606" t="str">
            <v>IMPÉRIO DAS BOMBAS LTDA</v>
          </cell>
        </row>
        <row r="1607">
          <cell r="B1607" t="str">
            <v>VIAÇÃO SANTO ANTÔNIO DE PÁDUA LTDA-ME</v>
          </cell>
        </row>
        <row r="1608">
          <cell r="B1608" t="str">
            <v>ANTONIO CARLOS DE A. SILVA EDIFICAÇÃO</v>
          </cell>
        </row>
        <row r="1609">
          <cell r="B1609" t="str">
            <v>FAMILY TRANSPORTES LTDA</v>
          </cell>
        </row>
        <row r="1610">
          <cell r="B1610" t="str">
            <v>W &amp; W. T. CIMENTEIRA IND. COM. DE MATL. DE CONSTRUÇÃO LTDA</v>
          </cell>
        </row>
        <row r="1611">
          <cell r="B1611" t="str">
            <v>GRÁFICA E PAPELARIA EDNIL LTDA-ME</v>
          </cell>
        </row>
        <row r="1612">
          <cell r="B1612" t="str">
            <v>ANA SIMONE NASCIMENTO CASTRO</v>
          </cell>
        </row>
        <row r="1613">
          <cell r="B1613" t="str">
            <v>EDSON MARCOS GALDINO</v>
          </cell>
        </row>
        <row r="1614">
          <cell r="B1614" t="str">
            <v>TRANSFENIX TRANSPORTES RODOVIARIOS LTDA</v>
          </cell>
        </row>
        <row r="1615">
          <cell r="B1615" t="str">
            <v>BIOSIGN ARTES GRÁFICAS LTDA ME</v>
          </cell>
        </row>
        <row r="1616">
          <cell r="B1616" t="str">
            <v>CONSUTOP CONSULTORIA E TOPOGRAFIA LTDA</v>
          </cell>
        </row>
        <row r="1617">
          <cell r="B1617" t="str">
            <v>SANEPAN SERV.URBAN.REPRESENTAÇÃO LTDA</v>
          </cell>
        </row>
        <row r="1618">
          <cell r="B1618" t="str">
            <v>JODIESEL CAMINHÕES LTDA</v>
          </cell>
        </row>
        <row r="1619">
          <cell r="B1619" t="str">
            <v>NARCISO MENDONÇA COM. PEÇAS ACESS.SERVIÇOS LTDA</v>
          </cell>
        </row>
        <row r="1620">
          <cell r="B1620" t="str">
            <v>J.J.S. BORRACH.MOLAS REI DO VILAR 2009 LTDA</v>
          </cell>
        </row>
        <row r="1621">
          <cell r="B1621" t="str">
            <v>OXIPENHA GASES E EQUIPAMENTOS LTDA</v>
          </cell>
        </row>
        <row r="1622">
          <cell r="B1622" t="str">
            <v>PC ZANELLI LTDA</v>
          </cell>
        </row>
        <row r="1623">
          <cell r="B1623" t="str">
            <v>R.SCHUNCH CONSTRUÇÕES LTDA</v>
          </cell>
        </row>
        <row r="1624">
          <cell r="B1624" t="str">
            <v>REUMALITA BRAGA LEITÃO</v>
          </cell>
        </row>
        <row r="1625">
          <cell r="B1625" t="str">
            <v>AUTO POSTO JOTI LTDA</v>
          </cell>
        </row>
        <row r="1626">
          <cell r="B1626" t="str">
            <v>MULTICEL CELULARES</v>
          </cell>
        </row>
        <row r="1627">
          <cell r="B1627" t="str">
            <v>RENNE MAZZONI - EPP</v>
          </cell>
        </row>
        <row r="1628">
          <cell r="B1628" t="str">
            <v>PENHAFER DISTRIBUIDORA LTDA - ME</v>
          </cell>
        </row>
        <row r="1629">
          <cell r="B1629" t="str">
            <v>CONSULTECH - PRODUTOS, SERVIÇOS E REPRESENTAÇÕES LTDA</v>
          </cell>
        </row>
        <row r="1630">
          <cell r="B1630" t="str">
            <v>MAD CENTRO LTDA</v>
          </cell>
        </row>
        <row r="1631">
          <cell r="B1631" t="str">
            <v>DATACAD INFORMÁTICA LTDA</v>
          </cell>
        </row>
        <row r="1632">
          <cell r="B1632" t="str">
            <v>M.V. SOARES FALCÃO</v>
          </cell>
        </row>
        <row r="1633">
          <cell r="B1633" t="str">
            <v>ALDRI PAPELARIA E INFORMÁTICA</v>
          </cell>
        </row>
        <row r="1634">
          <cell r="B1634" t="str">
            <v>J.C.A.S. VEICULOS LTDA</v>
          </cell>
        </row>
        <row r="1635">
          <cell r="B1635" t="str">
            <v>MASTER GENIUS 2001 COM. INSTALAÇÃO LTDA</v>
          </cell>
        </row>
        <row r="1636">
          <cell r="B1636" t="str">
            <v>ATUAL RELOGIOS DE PONTO LTDA</v>
          </cell>
        </row>
        <row r="1637">
          <cell r="B1637" t="str">
            <v>HOUSE MAKE MATERIAIS CONSTRUÇÃO LTDA</v>
          </cell>
        </row>
        <row r="1638">
          <cell r="B1638" t="str">
            <v>SANDRA APARECIDA SILVA DUARTE GARCIA</v>
          </cell>
        </row>
        <row r="1639">
          <cell r="B1639" t="str">
            <v>MEGASHOW</v>
          </cell>
        </row>
        <row r="1640">
          <cell r="B1640" t="str">
            <v>DIOGO IND.E CONST. LTDA</v>
          </cell>
        </row>
        <row r="1641">
          <cell r="B1641" t="str">
            <v>MR. PACK</v>
          </cell>
        </row>
        <row r="1642">
          <cell r="B1642" t="str">
            <v>AUTO POSTO JATIENSE LTDA</v>
          </cell>
        </row>
        <row r="1643">
          <cell r="B1643" t="str">
            <v>LÍDER PRESTADORA DE SERVIÇOS LTDA</v>
          </cell>
        </row>
        <row r="1644">
          <cell r="B1644" t="str">
            <v>RIO SAMPA MADEIRAS LTDA</v>
          </cell>
        </row>
        <row r="1645">
          <cell r="B1645" t="str">
            <v>EXTERMITEC DEDETIZADORA E CONSERVADORA LTDA</v>
          </cell>
        </row>
        <row r="1646">
          <cell r="B1646" t="str">
            <v>CENTRO DO IMPERIO MATERIAIS DE CONSTRUCA</v>
          </cell>
        </row>
        <row r="1647">
          <cell r="B1647" t="str">
            <v>COMERCIO DE PEDRAS IRMAOS FRAUCHES LTDA</v>
          </cell>
        </row>
        <row r="1648">
          <cell r="B1648" t="str">
            <v>RIVI MULTITECH INFORMÁTICA LTDA</v>
          </cell>
        </row>
        <row r="1649">
          <cell r="B1649" t="str">
            <v>VALÉRIA M. CAVAGUTI AUTO PEÇAS -ME</v>
          </cell>
        </row>
        <row r="1650">
          <cell r="B1650" t="str">
            <v>POSTO DE GASOLINA DO CAPITAO NA POSSE LTDA</v>
          </cell>
        </row>
        <row r="1651">
          <cell r="B1651" t="str">
            <v>SANTOS DA CAL MATERIAL DE CONSTRUÇAO LTDA</v>
          </cell>
        </row>
        <row r="1652">
          <cell r="B1652" t="str">
            <v>DIBRAN RIO DISTRIBUIDORA LTDA</v>
          </cell>
        </row>
        <row r="1653">
          <cell r="B1653" t="str">
            <v>J.L. SANTOS ANTUNES COM.SERVICOS LTDA</v>
          </cell>
        </row>
        <row r="1654">
          <cell r="B1654" t="str">
            <v>PROTIROUPAS CONF. E COMERCIO LTDA</v>
          </cell>
        </row>
        <row r="1655">
          <cell r="B1655" t="str">
            <v>ALVARO TEIXEIRA MAT. DE CONST. LTDA</v>
          </cell>
        </row>
        <row r="1656">
          <cell r="B1656" t="str">
            <v>HOTEL JK LTDA</v>
          </cell>
        </row>
        <row r="1657">
          <cell r="B1657" t="str">
            <v>ANINST EQUIPAMENTOS E SERVIÇOS LTDA</v>
          </cell>
        </row>
        <row r="1658">
          <cell r="B1658" t="str">
            <v>IRF GOLDEN IMAGING COM.SERVICOS LTDA</v>
          </cell>
        </row>
        <row r="1659">
          <cell r="B1659" t="str">
            <v>ESTUB SISTEMAS CONSTRUTIVOS LTDA</v>
          </cell>
        </row>
        <row r="1660">
          <cell r="B1660" t="str">
            <v>RODOVIAS EDITORA E PUBLICACOES LTDA</v>
          </cell>
        </row>
        <row r="1661">
          <cell r="B1661" t="str">
            <v>LUMIL EQUIPAMENTOS E SERVIÇOS LTDA-ME</v>
          </cell>
        </row>
        <row r="1662">
          <cell r="B1662" t="str">
            <v>FORTEX DE IGUACU MATERIAIS DE CONSTRUCAO</v>
          </cell>
        </row>
        <row r="1663">
          <cell r="B1663" t="str">
            <v>J.K. TELECOMUNICAÇÃO LTDA</v>
          </cell>
        </row>
        <row r="1664">
          <cell r="B1664" t="str">
            <v>NEW HAND DO BRASIL-ARTEF.SEG.INDUSTRIAL LTDA</v>
          </cell>
        </row>
        <row r="1665">
          <cell r="B1665" t="str">
            <v>PIONEER COMPUTADORES LTDA</v>
          </cell>
        </row>
        <row r="1666">
          <cell r="B1666" t="str">
            <v>ARAMIS S. VIEIRA - ME</v>
          </cell>
        </row>
        <row r="1667">
          <cell r="B1667" t="str">
            <v>LOCATERRA LOCAÇÃO E TERRAPLANAGENS LTDA.</v>
          </cell>
        </row>
        <row r="1668">
          <cell r="B1668" t="str">
            <v>G DINIS DA SILVA SERVICOS DE TRANSPORTES</v>
          </cell>
        </row>
        <row r="1669">
          <cell r="B1669" t="str">
            <v>JOSÉ ANDRÉ MONTEIRO BARBALHO</v>
          </cell>
        </row>
        <row r="1670">
          <cell r="B1670" t="str">
            <v>CONSTRUTORA E MAT.CONSTRUCAO NOVA SEROMA</v>
          </cell>
        </row>
        <row r="1671">
          <cell r="B1671" t="str">
            <v>GEOCOM COMERCIAL LTDA</v>
          </cell>
        </row>
        <row r="1672">
          <cell r="B1672" t="str">
            <v>HIRATA CONSTRUTORA LTDA</v>
          </cell>
        </row>
        <row r="1673">
          <cell r="B1673" t="str">
            <v>SERJ - EQUIPAMENTOS DE PROTEÇÃO INDIVIDUAL LTDA</v>
          </cell>
        </row>
        <row r="1674">
          <cell r="B1674" t="str">
            <v>RESITEC DE TERESÓPOLIS CONSTRUÇÕES LTDA</v>
          </cell>
        </row>
        <row r="1675">
          <cell r="B1675" t="str">
            <v>VERA LUCIA MARTENDAL RIBEIRO - ME</v>
          </cell>
        </row>
        <row r="1676">
          <cell r="B1676" t="str">
            <v>LOKCENTER COMÉRCIO E SERVIÇOS LTDA</v>
          </cell>
        </row>
        <row r="1677">
          <cell r="B1677" t="str">
            <v>ICAGEPLAMINAS IND. COM. GESSO PLACAS LTDA</v>
          </cell>
        </row>
        <row r="1678">
          <cell r="B1678" t="str">
            <v>RR.PNEUS</v>
          </cell>
        </row>
        <row r="1679">
          <cell r="B1679" t="str">
            <v>ECO-BLASTING SERVIÇOS E COMÉRCIO LTDA</v>
          </cell>
        </row>
        <row r="1680">
          <cell r="B1680" t="str">
            <v>STALL-UP TENDAS E BARRACAS LTDA</v>
          </cell>
        </row>
        <row r="1681">
          <cell r="B1681" t="str">
            <v>SIMONE DE CÁSSIA LARES FREITAS-ME</v>
          </cell>
        </row>
        <row r="1682">
          <cell r="B1682" t="str">
            <v>TRANSRODRIGO TRANSP. E TERRAPLANAGEM LTDA</v>
          </cell>
        </row>
        <row r="1683">
          <cell r="B1683" t="str">
            <v>ROBERTO TEIXEIRA SHOW PRODUÇÕES LTDA</v>
          </cell>
        </row>
        <row r="1684">
          <cell r="B1684" t="str">
            <v>N.M.R. SOUZA SERVICOS DE ALIMENTACAO</v>
          </cell>
        </row>
        <row r="1685">
          <cell r="B1685" t="str">
            <v>CORTE E DOBRA CENTRAL DE SERV. E COMÉRCIO LTDA</v>
          </cell>
        </row>
        <row r="1686">
          <cell r="B1686" t="str">
            <v>C C DIESEL LTDA</v>
          </cell>
        </row>
        <row r="1687">
          <cell r="B1687" t="str">
            <v>SCAR RIO PEÇAS E SERVIÇOS LTDA</v>
          </cell>
        </row>
        <row r="1688">
          <cell r="B1688" t="str">
            <v>JAM 2000 SERV. EMP. LTDA</v>
          </cell>
        </row>
        <row r="1689">
          <cell r="B1689" t="str">
            <v>COMERCIAL FERANI LTDA</v>
          </cell>
        </row>
        <row r="1690">
          <cell r="B1690" t="str">
            <v>L.C. MASTER DIESEL AUTO PEÇAS LTDA</v>
          </cell>
        </row>
        <row r="1691">
          <cell r="B1691" t="str">
            <v>HABA BRINDE LTDA</v>
          </cell>
        </row>
        <row r="1692">
          <cell r="B1692" t="str">
            <v>ALL MAX SERVICE LTDA</v>
          </cell>
        </row>
        <row r="1693">
          <cell r="B1693" t="str">
            <v>GESSALMAR INDÚSTRIA E COMÉRCIO LTDA.</v>
          </cell>
        </row>
        <row r="1694">
          <cell r="B1694" t="str">
            <v>CAIRO POÇOS ARTESIANOS LTDA</v>
          </cell>
        </row>
        <row r="1695">
          <cell r="B1695" t="str">
            <v>PLUVITERM IMPERMEAB. E ISOLANTES LTDA</v>
          </cell>
        </row>
        <row r="1696">
          <cell r="B1696" t="str">
            <v>JABOATAO FERRO E ACO LTDA</v>
          </cell>
        </row>
        <row r="1697">
          <cell r="B1697" t="str">
            <v>PIERRE TRANSPORTE RODOVIARIO E CARGAS LT</v>
          </cell>
        </row>
        <row r="1698">
          <cell r="B1698" t="str">
            <v>CHIPSET DB INFORMÁTICA LTDA</v>
          </cell>
        </row>
        <row r="1699">
          <cell r="B1699" t="str">
            <v>A.C. DOS SANTOS MATERIAIS DE CONSTRUÇÃO -ME</v>
          </cell>
        </row>
        <row r="1700">
          <cell r="B1700" t="str">
            <v>LIDERANÇA PLACAS E SERVIÇOS LTDA.</v>
          </cell>
        </row>
        <row r="1701">
          <cell r="B1701" t="str">
            <v>HIDRONEX COMERCIAL LTDA</v>
          </cell>
        </row>
        <row r="1702">
          <cell r="B1702" t="str">
            <v>FAL ENGENHARIA E CONSULTORIA S/C LTDA</v>
          </cell>
        </row>
        <row r="1703">
          <cell r="B1703" t="str">
            <v>SOIMOVEIS ADMINISTRACAO DE BENS</v>
          </cell>
        </row>
        <row r="1704">
          <cell r="B1704" t="str">
            <v>MICRO SYSTEM PROCESSAMENTO DE DADOS LTDA</v>
          </cell>
        </row>
        <row r="1705">
          <cell r="B1705" t="str">
            <v>ROBSON S. RIBEIRO SERRALHERIA</v>
          </cell>
        </row>
        <row r="1706">
          <cell r="B1706" t="str">
            <v>CENTER AR REFRIGERAÇÃO COM. E IMP. LTDA</v>
          </cell>
        </row>
        <row r="1707">
          <cell r="B1707" t="str">
            <v>CENTRO DE ESTUDOS E PROD. EM PERÍCIA ECONÔMICA DO EST. RJ LT</v>
          </cell>
        </row>
        <row r="1708">
          <cell r="B1708" t="str">
            <v>TRANSINAL COMERCIO E SERVICOS LTDA.</v>
          </cell>
        </row>
        <row r="1709">
          <cell r="B1709" t="str">
            <v>W.G. NUNES - ME</v>
          </cell>
        </row>
        <row r="1710">
          <cell r="B1710" t="str">
            <v>ISAVITORIA TRANSPORTES E CONSTRUÇÃO CIVIL LTDA.</v>
          </cell>
        </row>
        <row r="1711">
          <cell r="B1711" t="str">
            <v>COSTA CABRAL CONSTRUCOES LTDA</v>
          </cell>
        </row>
        <row r="1712">
          <cell r="B1712" t="str">
            <v>SUPERBOMB SERV. DE CONCRETAGEM LTDA</v>
          </cell>
        </row>
        <row r="1713">
          <cell r="B1713" t="str">
            <v>MOVIMENTO DOS PINCÉIS COMÉRCIO DE MATS DE CONSTRUÇÃO LTDA</v>
          </cell>
        </row>
        <row r="1714">
          <cell r="B1714" t="str">
            <v>TOLLER CONSULTORIA DE ENG S/C LTDA</v>
          </cell>
        </row>
        <row r="1715">
          <cell r="B1715" t="str">
            <v>PRIMOS ARTES GRAFICAS LTDA</v>
          </cell>
        </row>
        <row r="1716">
          <cell r="B1716" t="str">
            <v>DADO BARRA DIST. DE MATERIAIS DE CONSTRUÇÃO LTDA</v>
          </cell>
        </row>
        <row r="1717">
          <cell r="B1717" t="str">
            <v>REX-REYNOLD CORRENTES INDUSTRIAIS LTDA</v>
          </cell>
        </row>
        <row r="1718">
          <cell r="B1718" t="str">
            <v>HIDROLUMEN CONSTRUTORA LTDA</v>
          </cell>
        </row>
        <row r="1719">
          <cell r="B1719" t="str">
            <v>BEMBRAZIL IND COM PRODS INFORMÁTICA LTDA</v>
          </cell>
        </row>
        <row r="1720">
          <cell r="B1720" t="str">
            <v>QUATTROFOGLIE EQUIP.IND.ELÉTRICOS LTDA</v>
          </cell>
        </row>
        <row r="1721">
          <cell r="B1721" t="str">
            <v>GUAFER COMERCIAL DE FERRO E ACO LTDA</v>
          </cell>
        </row>
        <row r="1722">
          <cell r="B1722" t="str">
            <v>RAMOS DE SANTA CRUZ PRODUTOS ALIMENTÍCIOS LTDA</v>
          </cell>
        </row>
        <row r="1723">
          <cell r="B1723" t="str">
            <v>BRUNO E FIGUEIREDO ADVOGADOS</v>
          </cell>
        </row>
        <row r="1724">
          <cell r="B1724" t="str">
            <v>AMORIM BARRETO ENGENHARIA LTDA</v>
          </cell>
        </row>
        <row r="1725">
          <cell r="B1725" t="str">
            <v>I.MARIA DE OLIVEIRA</v>
          </cell>
        </row>
        <row r="1726">
          <cell r="B1726" t="str">
            <v>COOPLIMPAH-COOP SERV.LIMPEZA,ASSEIO E HIGIENE</v>
          </cell>
        </row>
        <row r="1727">
          <cell r="B1727" t="str">
            <v>VINIFER COMÉRCIO DE FERRO LTDA</v>
          </cell>
        </row>
        <row r="1728">
          <cell r="B1728" t="str">
            <v>FIDELITY SERVICES S/C LTDA</v>
          </cell>
        </row>
        <row r="1729">
          <cell r="B1729" t="str">
            <v>INECTEL COM.EQUIP.CONSTR.TELEF. LTDA - ME</v>
          </cell>
        </row>
        <row r="1730">
          <cell r="B1730" t="str">
            <v>ANTONIO ROBERTO DA SILVA HOTEL</v>
          </cell>
        </row>
        <row r="1731">
          <cell r="B1731" t="str">
            <v>RS RADIER ENGENHARIA E COMÉRCIO LTDA</v>
          </cell>
        </row>
        <row r="1732">
          <cell r="B1732" t="str">
            <v>F.P.VALLE ALUGUEL DE EQUIPAMENTOS - ME</v>
          </cell>
        </row>
        <row r="1733">
          <cell r="B1733" t="str">
            <v>MULTILINE TRANSPORTES LTDA</v>
          </cell>
        </row>
        <row r="1734">
          <cell r="B1734" t="str">
            <v>CELSO ALVES DOS SANTOS - ME</v>
          </cell>
        </row>
        <row r="1735">
          <cell r="B1735" t="str">
            <v>FRANSMAQUINAS LTDA</v>
          </cell>
        </row>
        <row r="1736">
          <cell r="B1736" t="str">
            <v>OFICINA DO PAPEL DE BOM JESUS COM.PAPELA</v>
          </cell>
        </row>
        <row r="1737">
          <cell r="B1737" t="str">
            <v>GEMAQ TRANSPORTADORA E COMÉRCIO LTDA</v>
          </cell>
        </row>
        <row r="1738">
          <cell r="B1738" t="str">
            <v>GRAPHIC DESIGN PUBLICIDADE E PROMOÇÕES LTDA</v>
          </cell>
        </row>
        <row r="1739">
          <cell r="B1739" t="str">
            <v>PLACAR 2000 BAZAR LTDA</v>
          </cell>
        </row>
        <row r="1740">
          <cell r="B1740" t="str">
            <v>TIÉ COMERCIAL LTDA</v>
          </cell>
        </row>
        <row r="1741">
          <cell r="B1741" t="str">
            <v>ECLIPSE CONSTRUTORA LTDA</v>
          </cell>
        </row>
        <row r="1742">
          <cell r="B1742" t="str">
            <v>EXPRESSO VITALCAR LTDA.</v>
          </cell>
        </row>
        <row r="1743">
          <cell r="B1743" t="str">
            <v>MULT BOMBAS COM.ASSIST.TÉCNICA DE BOMBAS LTDA-ME</v>
          </cell>
        </row>
        <row r="1744">
          <cell r="B1744" t="str">
            <v>SISAM SISTEMAS AMBIENTAIS LTDA.</v>
          </cell>
        </row>
        <row r="1745">
          <cell r="B1745" t="str">
            <v>SOUZA E LOMBA COM. DE BRINDES E PLACAS LTDA</v>
          </cell>
        </row>
        <row r="1746">
          <cell r="B1746" t="str">
            <v>INSCAPE INSPEÇÕES LTDA</v>
          </cell>
        </row>
        <row r="1747">
          <cell r="B1747" t="str">
            <v>RIO DRILL EQUIPAMENTOS LTDA</v>
          </cell>
        </row>
        <row r="1748">
          <cell r="B1748" t="str">
            <v>CLEUBER RIBEIRO RODRIGUES</v>
          </cell>
        </row>
        <row r="1749">
          <cell r="B1749" t="str">
            <v>LOMACON LOCACAO E CONSTRUCAO LTDA</v>
          </cell>
        </row>
        <row r="1750">
          <cell r="B1750" t="str">
            <v>ROSALINA DE LIMA ALVES</v>
          </cell>
        </row>
        <row r="1751">
          <cell r="B1751" t="str">
            <v>ENGEPAVER PRÉ-MOLDADOS DE CONCRETO LTDA</v>
          </cell>
        </row>
        <row r="1752">
          <cell r="B1752" t="str">
            <v>ACRO COMERCIAL LTDA</v>
          </cell>
        </row>
        <row r="1753">
          <cell r="B1753" t="str">
            <v>BRASMONT CONSTRUÇÕES LTDA</v>
          </cell>
        </row>
        <row r="1754">
          <cell r="B1754" t="str">
            <v>J.J CELULAR LTDA ME</v>
          </cell>
        </row>
        <row r="1755">
          <cell r="B1755" t="str">
            <v>CLAUDJANY DOS SANTOS FREITAS SALES</v>
          </cell>
        </row>
        <row r="1756">
          <cell r="B1756" t="str">
            <v>ROBERTO VIEIRA DA LUZ TRANSPORTES</v>
          </cell>
        </row>
        <row r="1757">
          <cell r="B1757" t="str">
            <v>RAITON TINTAS LTDA</v>
          </cell>
        </row>
        <row r="1758">
          <cell r="B1758" t="str">
            <v>IMPORTHERM IMPORTAÇÃO E INDÚSTRIA LTDA</v>
          </cell>
        </row>
        <row r="1759">
          <cell r="B1759" t="str">
            <v>HARD SYSTEM</v>
          </cell>
        </row>
        <row r="1760">
          <cell r="B1760" t="str">
            <v>TRANSNATIM TRANASPORTES LTDA</v>
          </cell>
        </row>
        <row r="1761">
          <cell r="B1761" t="str">
            <v>MARCELO DE CASTRO TOLENTINO - ME</v>
          </cell>
        </row>
        <row r="1762">
          <cell r="B1762" t="str">
            <v>COOPERATIVA MULTID.PROF.CONSTR.CIVIL LTDA</v>
          </cell>
        </row>
        <row r="1763">
          <cell r="B1763" t="str">
            <v>QUALIPRINT EDITORACAO GRAFICA LTDA</v>
          </cell>
        </row>
        <row r="1764">
          <cell r="B1764" t="str">
            <v>ESAVE LOCADORA LTDA</v>
          </cell>
        </row>
        <row r="1765">
          <cell r="B1765" t="str">
            <v>TOPCONTROL SERV.TECNOL.COMÉRCIO LTDA</v>
          </cell>
        </row>
        <row r="1766">
          <cell r="B1766" t="str">
            <v>TAVARES E MARTINS LTDA</v>
          </cell>
        </row>
        <row r="1767">
          <cell r="B1767" t="str">
            <v>SANTA  LUZIA COM. DERIV. DE PETRÓLEO LTDA</v>
          </cell>
        </row>
        <row r="1768">
          <cell r="B1768" t="str">
            <v>CATALANA DE NITERÓI TRANSPORTE LTDA</v>
          </cell>
        </row>
        <row r="1769">
          <cell r="B1769" t="str">
            <v>IZ-LAN COM.IMP.EXP.MAT.ELÉTRICOS LTDA</v>
          </cell>
        </row>
        <row r="1770">
          <cell r="B1770" t="str">
            <v>POSTO DE GASOLINA PARQUE PEREQUÊ LTDA</v>
          </cell>
        </row>
        <row r="1771">
          <cell r="B1771" t="str">
            <v>MATERIAL DE CONSTRUCAO AZEVEDO LTDA</v>
          </cell>
        </row>
        <row r="1772">
          <cell r="B1772" t="str">
            <v>TEODORO COMERCIAL LTDA</v>
          </cell>
        </row>
        <row r="1773">
          <cell r="B1773" t="str">
            <v>ESTACAS TRINDADE LTDA</v>
          </cell>
        </row>
        <row r="1774">
          <cell r="B1774" t="str">
            <v>BOSQUE DO VERDE PAISAGISMO LTDA</v>
          </cell>
        </row>
        <row r="1775">
          <cell r="B1775" t="str">
            <v>SEG-MAX EQUIPAMENTOS DE SEGURANÇA LTDA</v>
          </cell>
        </row>
        <row r="1776">
          <cell r="B1776" t="str">
            <v>J.M.S. COTA MATERIAIS DE CONSTRUÇÃO - ME</v>
          </cell>
        </row>
        <row r="1777">
          <cell r="B1777" t="str">
            <v>DANIEL RANGEL MOURA - ME</v>
          </cell>
        </row>
        <row r="1778">
          <cell r="B1778" t="str">
            <v>SCORE COMÉRCIO E TECNOLOGIA LTDA</v>
          </cell>
        </row>
        <row r="1779">
          <cell r="B1779" t="str">
            <v>NASCIMENTO E SOARES ESQUADRIAS LTDA</v>
          </cell>
        </row>
        <row r="1780">
          <cell r="B1780" t="str">
            <v>CASA BELLA BUFETT LTDA - ME</v>
          </cell>
        </row>
        <row r="1781">
          <cell r="B1781" t="str">
            <v>FABRIGUIAS ARTEFATOS DE CONCRETO LTDA</v>
          </cell>
        </row>
        <row r="1782">
          <cell r="B1782" t="str">
            <v>CAR-SHELY EMPREITEIRA DE OBRAS LTDA</v>
          </cell>
        </row>
        <row r="1783">
          <cell r="B1783" t="str">
            <v>O REI DA GRAMA COMÉRCIO LTDA-ME</v>
          </cell>
        </row>
        <row r="1784">
          <cell r="B1784" t="str">
            <v>AMF DESENVOLVIMENTO EMPRESARIAL LTDA</v>
          </cell>
        </row>
        <row r="1785">
          <cell r="B1785" t="str">
            <v>PACHECO NETO ADVOGADOS ASSOCIADOS</v>
          </cell>
        </row>
        <row r="1786">
          <cell r="B1786" t="str">
            <v>FREDSON HENRIQUE DE OLIVEIRA BRITO</v>
          </cell>
        </row>
        <row r="1787">
          <cell r="B1787" t="str">
            <v>FOX ART BÚZIOS TINTAS LTDA ME</v>
          </cell>
        </row>
        <row r="1788">
          <cell r="B1788" t="str">
            <v>CONSTRUJEFF EDIFIC. E TARRAPLENAGEM LTDA</v>
          </cell>
        </row>
        <row r="1789">
          <cell r="B1789" t="str">
            <v>G &amp; O EMPREITEIRA DE OBRAS LTDA</v>
          </cell>
        </row>
        <row r="1790">
          <cell r="B1790" t="str">
            <v>OSASTEC DESENTUPIDORA E DEDETIZADORA</v>
          </cell>
        </row>
        <row r="1791">
          <cell r="B1791" t="str">
            <v>BRASIBLOCO ARTEFATOS DE CIMENTO LTDA</v>
          </cell>
        </row>
        <row r="1792">
          <cell r="B1792" t="str">
            <v>AZURRE MATERIAIS DE CONSTRUÇÃO LTDA</v>
          </cell>
        </row>
        <row r="1793">
          <cell r="B1793" t="str">
            <v>L &amp; R SERVIÇOS, NEGÓCIOS E PARTICIPAÇÕES LTDA</v>
          </cell>
        </row>
        <row r="1794">
          <cell r="B1794" t="str">
            <v>SANITEX-SANITÁRIOS TOGNI LTDA</v>
          </cell>
        </row>
        <row r="1795">
          <cell r="B1795" t="str">
            <v>VIDRAÇARIA SANTA VERÔNICA DE MIRACEMA LTDA</v>
          </cell>
        </row>
        <row r="1796">
          <cell r="B1796" t="str">
            <v>POUSADA TOCOTEL LTDA-ME</v>
          </cell>
        </row>
        <row r="1797">
          <cell r="B1797" t="str">
            <v>X FILMES LTDA</v>
          </cell>
        </row>
        <row r="1798">
          <cell r="B1798" t="str">
            <v>CRV2 COMÉRCIO DE PRODUTOS DE LIMPESA LTDA</v>
          </cell>
        </row>
        <row r="1799">
          <cell r="B1799" t="str">
            <v>BORG 2000 INFORMATICA LTDA</v>
          </cell>
        </row>
        <row r="1800">
          <cell r="B1800" t="str">
            <v>BORG 2000</v>
          </cell>
        </row>
        <row r="1801">
          <cell r="B1801" t="str">
            <v>NP 2001 MOVEIS E EQUIPAMENTOS LTDA</v>
          </cell>
        </row>
        <row r="1802">
          <cell r="B1802" t="str">
            <v>ILMA LIMA DE SALES ATIBAIA ME</v>
          </cell>
        </row>
        <row r="1803">
          <cell r="B1803" t="str">
            <v>JOSÉ CARLOS DORNELAS DUTRA-ME</v>
          </cell>
        </row>
        <row r="1804">
          <cell r="B1804" t="str">
            <v>MEDVISOR LTDA</v>
          </cell>
        </row>
        <row r="1805">
          <cell r="B1805" t="str">
            <v>PRODUÇÕES ARTÍSTICAS ELEKTRA LTDA</v>
          </cell>
        </row>
        <row r="1806">
          <cell r="B1806" t="str">
            <v>NETWORK DISTRIBUIDORA LTDA.</v>
          </cell>
        </row>
        <row r="1807">
          <cell r="B1807" t="str">
            <v>PREDIAL COMERCIAL ELÉTRICA LTDA</v>
          </cell>
        </row>
        <row r="1808">
          <cell r="B1808" t="str">
            <v>HUMBERTO GARCEZ LIMA</v>
          </cell>
        </row>
        <row r="1809">
          <cell r="B1809" t="str">
            <v>RENATA MEIRE DA SILVA - ME</v>
          </cell>
        </row>
        <row r="1810">
          <cell r="B1810" t="str">
            <v>SELMA DE OLIVEIRA MONTEIRO TRANSPORTES</v>
          </cell>
        </row>
        <row r="1811">
          <cell r="B1811" t="str">
            <v>LANCHONETE E RESTAURANTE BENDITA GULA DE TANGUA LTDA</v>
          </cell>
        </row>
        <row r="1812">
          <cell r="B1812" t="str">
            <v>FERGUS TAGRE PRODUTOS PARA FUNDICAO LTDA</v>
          </cell>
        </row>
        <row r="1813">
          <cell r="B1813" t="str">
            <v>CONSTRUTORA JM LTDA-EPP</v>
          </cell>
        </row>
        <row r="1814">
          <cell r="B1814" t="str">
            <v>P.V. COMUNICAÇÃO LTDA</v>
          </cell>
        </row>
        <row r="1815">
          <cell r="B1815" t="str">
            <v>O.G.G. TAVARES COPIADORA - ME</v>
          </cell>
        </row>
        <row r="1816">
          <cell r="B1816" t="str">
            <v>SANINFRA DISTRIBUIDORA DE TUBOS E CONEXO</v>
          </cell>
        </row>
        <row r="1817">
          <cell r="B1817" t="str">
            <v>J.A.F. CONSTRUÇÕES E COMÉRCIO LTDA</v>
          </cell>
        </row>
        <row r="1818">
          <cell r="B1818" t="str">
            <v>ENGECON SERVIÇOS LTDA</v>
          </cell>
        </row>
        <row r="1819">
          <cell r="B1819" t="str">
            <v>ESTRADAO NOVO MILENIO MAT. CONSTR. LTDA.</v>
          </cell>
        </row>
        <row r="1820">
          <cell r="B1820" t="str">
            <v>AÇO COMERCIAL LTDA</v>
          </cell>
        </row>
        <row r="1821">
          <cell r="B1821" t="str">
            <v>HIDROMIX COMERCIAL LTDA.</v>
          </cell>
        </row>
        <row r="1822">
          <cell r="B1822" t="str">
            <v>COMPACTUBOS COMÉRCIO E LOCAÇÃO LTDA</v>
          </cell>
        </row>
        <row r="1823">
          <cell r="B1823" t="str">
            <v>ROSA TERRA MAT. DE CONSTRUÇÃO LTDA-ME</v>
          </cell>
        </row>
        <row r="1824">
          <cell r="B1824" t="str">
            <v>CHARLES SAINT CLAIR SILVA DA CUNHA</v>
          </cell>
        </row>
        <row r="1825">
          <cell r="B1825" t="str">
            <v>HIDREL DE CARAGUÁ HIDR.ELÉTRICA LTDA</v>
          </cell>
        </row>
        <row r="1826">
          <cell r="B1826" t="str">
            <v>TRATORAGRO LTDA</v>
          </cell>
        </row>
        <row r="1827">
          <cell r="B1827" t="str">
            <v>J &amp; TORCHETTI SERVIÇOS TÉCNICOS LTDA.</v>
          </cell>
        </row>
        <row r="1828">
          <cell r="B1828" t="str">
            <v>C.M. DOS REIS PAPELARIA E INFORMÁTICA-ME</v>
          </cell>
        </row>
        <row r="1829">
          <cell r="B1829" t="str">
            <v>FACCHINI S.A.</v>
          </cell>
        </row>
        <row r="1830">
          <cell r="B1830" t="str">
            <v>T.L.V.E. COMERCIO DE ARMARINHOS LTDA</v>
          </cell>
        </row>
        <row r="1831">
          <cell r="B1831" t="str">
            <v>POSTO JUANOTO LTDA</v>
          </cell>
        </row>
        <row r="1832">
          <cell r="B1832" t="str">
            <v>Bluestar Presentes Ltda</v>
          </cell>
        </row>
        <row r="1833">
          <cell r="B1833" t="str">
            <v>PRO-HARD INFORMÁTICALTDA</v>
          </cell>
        </row>
        <row r="1834">
          <cell r="B1834" t="str">
            <v>BALBIMERE UTILIDADES DOMESTICAS LTDA</v>
          </cell>
        </row>
        <row r="1835">
          <cell r="B1835" t="str">
            <v>BOLÉIA DIESEL COMÉRCIO DE PEÇAS LTDA</v>
          </cell>
        </row>
        <row r="1836">
          <cell r="B1836" t="str">
            <v>PRESS ROPE INDÚSTRIA E COMÉRCIO LTDA</v>
          </cell>
        </row>
        <row r="1837">
          <cell r="B1837" t="str">
            <v>INTERVALOR COBRANÇA GESTÃO DE CRÉDITO E CALL CENTER LTDA</v>
          </cell>
        </row>
        <row r="1838">
          <cell r="B1838" t="str">
            <v>PER CAPITA ASSESSORIA E SERVIÇOS LTDA</v>
          </cell>
        </row>
        <row r="1839">
          <cell r="B1839" t="str">
            <v>BAZAR E PAPELARIA DIVIMAR LTDA</v>
          </cell>
        </row>
        <row r="1840">
          <cell r="B1840" t="str">
            <v>MONTEAÇO IND.COM.ESTRUT.METÁLICAS LTDA</v>
          </cell>
        </row>
        <row r="1841">
          <cell r="B1841" t="str">
            <v>POSTO EDCAR LTDA</v>
          </cell>
        </row>
        <row r="1842">
          <cell r="B1842" t="str">
            <v>MGS MINAS GERAIS COMÉRCIO E SERVIÇOS LTDA</v>
          </cell>
        </row>
        <row r="1843">
          <cell r="B1843" t="str">
            <v>UNELETRO COMERCIAL LTDA</v>
          </cell>
        </row>
        <row r="1844">
          <cell r="B1844" t="str">
            <v>CONSTRUBIG MATERIAS DE CONSTRUCAO E FERR</v>
          </cell>
        </row>
        <row r="1845">
          <cell r="B1845" t="str">
            <v>CASO BOMBAS LOCAÇÕES E COMÉRCIO LTDA</v>
          </cell>
        </row>
        <row r="1846">
          <cell r="B1846" t="str">
            <v>MARIELA EDITORA GRÁFICA LTDA</v>
          </cell>
        </row>
        <row r="1847">
          <cell r="B1847" t="str">
            <v>PONTIALLI SERVIÇOS LTDA</v>
          </cell>
        </row>
        <row r="1848">
          <cell r="B1848" t="str">
            <v>HAGEN-RHEYDT DO BRASIL QUÍMICA FINA LTDA.</v>
          </cell>
        </row>
        <row r="1849">
          <cell r="B1849" t="str">
            <v>CARLOS MÁQUINAS SERVIÇOS E COMÉRICO LTDA</v>
          </cell>
        </row>
        <row r="1850">
          <cell r="B1850" t="str">
            <v>CASA DO MERCEDES AUTO PECAS LTDA</v>
          </cell>
        </row>
        <row r="1851">
          <cell r="B1851" t="str">
            <v>ESCRITÓRIO'S PAULISTA MÓVEIS P/ESCRITÓRIO LTDA</v>
          </cell>
        </row>
        <row r="1852">
          <cell r="B1852" t="str">
            <v>M.CAVAGUTI AUTO PEÇAS</v>
          </cell>
        </row>
        <row r="1853">
          <cell r="B1853" t="str">
            <v>CORBOLAN &amp; CORBOLAN LTDA</v>
          </cell>
        </row>
        <row r="1854">
          <cell r="B1854" t="str">
            <v>BRASIL 2000 COMBUSTÍVEIS LTDA</v>
          </cell>
        </row>
        <row r="1855">
          <cell r="B1855" t="str">
            <v>CONTEC IMOVEIS LTDA</v>
          </cell>
        </row>
        <row r="1856">
          <cell r="B1856" t="str">
            <v>PERAME COMÉRCIO DE TELAS E ARAMES LTDA</v>
          </cell>
        </row>
        <row r="1857">
          <cell r="B1857" t="str">
            <v>R.R. SANTANA MATERIAIS DE CONSTRUÇÃO LTDA</v>
          </cell>
        </row>
        <row r="1858">
          <cell r="B1858" t="str">
            <v>UNIÃO COM.IMPLEMENTOS RODOVIÁRIOS LTDA</v>
          </cell>
        </row>
        <row r="1859">
          <cell r="B1859" t="str">
            <v>INTEGRAR CLIMATIZAÇÃO LTDA</v>
          </cell>
        </row>
        <row r="1860">
          <cell r="B1860" t="str">
            <v>POSTO PIGA 2000 LTDA</v>
          </cell>
        </row>
        <row r="1861">
          <cell r="B1861" t="str">
            <v>CONSTRUCAR REFORMAS E PRESTACAO DE SERVI</v>
          </cell>
        </row>
        <row r="1862">
          <cell r="B1862" t="str">
            <v>CASA FERNANDO ILHA PNEUS LTDA</v>
          </cell>
        </row>
        <row r="1863">
          <cell r="B1863" t="str">
            <v>COMAX EDITORA E COMERCIO LTDA</v>
          </cell>
        </row>
        <row r="1864">
          <cell r="B1864" t="str">
            <v>COMAX EDITORA E COMERCIO LTDA</v>
          </cell>
        </row>
        <row r="1865">
          <cell r="B1865" t="str">
            <v>COMAX EDITORA E COMÉRCIO LTDA</v>
          </cell>
        </row>
        <row r="1866">
          <cell r="B1866" t="str">
            <v>LG TORRES MÓVEIS E UTILIDADES LTDA-ME</v>
          </cell>
        </row>
        <row r="1867">
          <cell r="B1867" t="str">
            <v>BIGSU RESTAURANTE LTDA</v>
          </cell>
        </row>
        <row r="1868">
          <cell r="B1868" t="str">
            <v>VIDEOBOOK 2D TELECOM LTDA</v>
          </cell>
        </row>
        <row r="1869">
          <cell r="B1869" t="str">
            <v>RETRANS GUINDASTE E MONTAGENS LTDA</v>
          </cell>
        </row>
        <row r="1870">
          <cell r="B1870" t="str">
            <v>COMERCIAL DE COMBUSTÍVEIS DC LTDA</v>
          </cell>
        </row>
        <row r="1871">
          <cell r="B1871" t="str">
            <v>CONSTRUTORA COLARES LINHARES LTDA</v>
          </cell>
        </row>
        <row r="1872">
          <cell r="B1872" t="str">
            <v>BEC TRANSPORTES E SERVICOS LTDA</v>
          </cell>
        </row>
        <row r="1873">
          <cell r="B1873" t="str">
            <v>MINERADORA SANTA AFRA LTDA</v>
          </cell>
        </row>
        <row r="1874">
          <cell r="B1874" t="str">
            <v>BORRACHARIA DOIS IRMÃOS LTDA-ME</v>
          </cell>
        </row>
        <row r="1875">
          <cell r="B1875" t="str">
            <v>SERVIÇOS DE ABASTECIMENTO TOP GUIDON LTDA</v>
          </cell>
        </row>
        <row r="1876">
          <cell r="B1876" t="str">
            <v>REFRIGERAÇÃO SUDESTE LTDA</v>
          </cell>
        </row>
        <row r="1877">
          <cell r="B1877" t="str">
            <v>MUNDIVOX DO BRASIL LTDA</v>
          </cell>
        </row>
        <row r="1878">
          <cell r="B1878" t="str">
            <v>CERÂMICA OLHO D´ÁGUA LTDA - ME</v>
          </cell>
        </row>
        <row r="1879">
          <cell r="B1879" t="str">
            <v>RIO SIENA COMÉRCIO E REPRESENTAÇÕES LTDA</v>
          </cell>
        </row>
        <row r="1880">
          <cell r="B1880" t="str">
            <v>BAR DO TADAL LTDA</v>
          </cell>
        </row>
        <row r="1881">
          <cell r="B1881" t="str">
            <v>SEGMATIC COMÉRCIO E SERVIÇOS LTDA</v>
          </cell>
        </row>
        <row r="1882">
          <cell r="B1882" t="str">
            <v>W. CARVALHO EMPREITEIRA</v>
          </cell>
        </row>
        <row r="1883">
          <cell r="B1883" t="str">
            <v>VOLARES CONSTRUÇÃO CIVIL LTDA</v>
          </cell>
        </row>
        <row r="1884">
          <cell r="B1884" t="str">
            <v>COMÉRCIO DE PNEUS TERESINA LTDA</v>
          </cell>
        </row>
        <row r="1885">
          <cell r="B1885" t="str">
            <v>PNEUAÇO - COMÉRCIO DE PNEUS TERESINA LTDA</v>
          </cell>
        </row>
        <row r="1886">
          <cell r="B1886" t="str">
            <v>TSAPKIEL PROMOÇÕES E EVENTOS LTDA</v>
          </cell>
        </row>
        <row r="1887">
          <cell r="B1887" t="str">
            <v>MARCO AURÉLIO BIANGOLINO XAVIER</v>
          </cell>
        </row>
        <row r="1888">
          <cell r="B1888" t="str">
            <v>AM CASTRO VEÍCULOS E TRANSPORTES LTDA</v>
          </cell>
        </row>
        <row r="1889">
          <cell r="B1889" t="str">
            <v>ELETRICIDADE DO NORTE E NOROESTE FLUMINENSE LTDA</v>
          </cell>
        </row>
        <row r="1890">
          <cell r="B1890" t="str">
            <v>DISTR. ODESSA DE PUBLICIDADE LEGAL LTDA</v>
          </cell>
        </row>
        <row r="1891">
          <cell r="B1891" t="str">
            <v>RIACHO VERDE CONSTRUCOES LTDA</v>
          </cell>
        </row>
        <row r="1892">
          <cell r="B1892" t="str">
            <v>PROMAQUINAS HIDRAULICA LTDA</v>
          </cell>
        </row>
        <row r="1893">
          <cell r="B1893" t="str">
            <v>REAL BRILHO TERCEIRIZACOES E SERV. LTDA</v>
          </cell>
        </row>
        <row r="1894">
          <cell r="B1894" t="str">
            <v>LUC LUC - PEÇAS E BORRACHAS AUTOMOTIVAS LTDA</v>
          </cell>
        </row>
        <row r="1895">
          <cell r="B1895" t="str">
            <v>WIL&amp;MAR ARTES GRAFICAS LTDA</v>
          </cell>
        </row>
        <row r="1896">
          <cell r="B1896" t="str">
            <v>TRANSMAQUINA TRANSPORTES DE MAQUINAS LTDA</v>
          </cell>
        </row>
        <row r="1897">
          <cell r="B1897" t="str">
            <v>AUTO POSTO FABIANA OESTE LTDA</v>
          </cell>
        </row>
        <row r="1898">
          <cell r="B1898" t="str">
            <v>AUTO POSTO N.S. PENHA DE FRANCA</v>
          </cell>
        </row>
        <row r="1899">
          <cell r="B1899" t="str">
            <v>MIRA-RIO PAPELARIA LTDA</v>
          </cell>
        </row>
        <row r="1900">
          <cell r="B1900" t="str">
            <v>AROMAR OBRAS PAVIMENT.E REFORMAS LTDA</v>
          </cell>
        </row>
        <row r="1901">
          <cell r="B1901" t="str">
            <v>SAMUEL BARBOSA DE OLIVEIRA-ME</v>
          </cell>
        </row>
        <row r="1902">
          <cell r="B1902" t="str">
            <v>ULTRACORES TINTAS LTDA</v>
          </cell>
        </row>
        <row r="1903">
          <cell r="B1903" t="str">
            <v>M.A. JULIÃO PAVIMENTOS INDUSTRIAIS LTDA</v>
          </cell>
        </row>
        <row r="1904">
          <cell r="B1904" t="str">
            <v>JLA VILAS BOAS MÁQUINAS LTDA-ME</v>
          </cell>
        </row>
        <row r="1905">
          <cell r="B1905" t="str">
            <v>OBRAS ENGENHARIA E CONSULTORIA S/C LTDA</v>
          </cell>
        </row>
        <row r="1906">
          <cell r="B1906" t="str">
            <v>SARAIVA EMPREENDIMENTOS LTDA</v>
          </cell>
        </row>
        <row r="1907">
          <cell r="B1907" t="str">
            <v>SILTRON SERVIÇOS E TRANSPORTES LTDA</v>
          </cell>
        </row>
        <row r="1908">
          <cell r="B1908" t="str">
            <v>BRAZILLI LOCADORA DE VEÍCULOS LTDA</v>
          </cell>
        </row>
        <row r="1909">
          <cell r="B1909" t="str">
            <v>AIR QUALITY IND. E COM.</v>
          </cell>
        </row>
        <row r="1910">
          <cell r="B1910" t="str">
            <v>PRO LAR DE ANGRA 32 LTDA-ME</v>
          </cell>
        </row>
        <row r="1911">
          <cell r="B1911" t="str">
            <v>JET MASTER INFORMATICA LTDA</v>
          </cell>
        </row>
        <row r="1912">
          <cell r="B1912" t="str">
            <v>PNEUSTRONG PNEUS E SERVICOS LTDA</v>
          </cell>
        </row>
        <row r="1913">
          <cell r="B1913" t="str">
            <v>RODEAGAS COM. DE PEÇAS E ACESSÓRIOS LTDA</v>
          </cell>
        </row>
        <row r="1914">
          <cell r="B1914" t="str">
            <v>DISTRI-HAIR DISTR.ART.CABELEREIROS LTDA</v>
          </cell>
        </row>
        <row r="1915">
          <cell r="B1915" t="str">
            <v>CATPEL COM. DE PEÇAS PARA TRATORES LTDA.</v>
          </cell>
        </row>
        <row r="1916">
          <cell r="B1916" t="str">
            <v>PAC PAVIMENTAÇÃO ASSES.E CONSTRUÇÕES LTDA</v>
          </cell>
        </row>
        <row r="1917">
          <cell r="B1917" t="str">
            <v>GUANABARA COMERCIAL LTDA</v>
          </cell>
        </row>
        <row r="1918">
          <cell r="B1918" t="str">
            <v>WHS CONSULTORIA E PLANEJAMENTO LTDA</v>
          </cell>
        </row>
        <row r="1919">
          <cell r="B1919" t="str">
            <v>BAW-SOM LOCADORA DE EQUIPAMENTO LTDA</v>
          </cell>
        </row>
        <row r="1920">
          <cell r="B1920" t="str">
            <v>P.S.P. CABRAL EMPREITEIRA - ME</v>
          </cell>
        </row>
        <row r="1921">
          <cell r="B1921" t="str">
            <v>EPCOM COMÉRCIO DE INFORMÁTICA LTDA</v>
          </cell>
        </row>
        <row r="1922">
          <cell r="B1922" t="str">
            <v>FÁCIL FÁBRICA DE ARTEF. DE CIMENTO LTDA</v>
          </cell>
        </row>
        <row r="1923">
          <cell r="B1923" t="str">
            <v>SET LINE PRESTACAO DE SERVICOS LTDA</v>
          </cell>
        </row>
        <row r="1924">
          <cell r="B1924" t="str">
            <v>ELIANA MERCEDES OTAVIANO DA SILVA</v>
          </cell>
        </row>
        <row r="1925">
          <cell r="B1925" t="str">
            <v>CALIFOR ACESSORIOS LTDA</v>
          </cell>
        </row>
        <row r="1926">
          <cell r="B1926" t="str">
            <v>ESPERANÇA NORDESTE LTDA</v>
          </cell>
        </row>
        <row r="1927">
          <cell r="B1927" t="str">
            <v>LUIZ ANTONIO LAMIM-ME</v>
          </cell>
        </row>
        <row r="1928">
          <cell r="B1928" t="str">
            <v>MARIA IZABEL MAGALHÃES TEIXEIRA BORGES</v>
          </cell>
        </row>
        <row r="1929">
          <cell r="B1929" t="str">
            <v>CONSTRUTORA PAVÃO LTDA</v>
          </cell>
        </row>
        <row r="1930">
          <cell r="B1930" t="str">
            <v>DISTRIBUIDORA DO BOSQUE LTDA</v>
          </cell>
        </row>
        <row r="1931">
          <cell r="B1931" t="str">
            <v>TIERNO COMUNICAÇÃO LTDA-ME</v>
          </cell>
        </row>
        <row r="1932">
          <cell r="B1932" t="str">
            <v>KI-PECAS COM.MAQUINAS E FERRAMENTAS LTDA</v>
          </cell>
        </row>
        <row r="1933">
          <cell r="B1933" t="str">
            <v>TRANSVAUX - ADERVO PINTO DE OLIVEIRA</v>
          </cell>
        </row>
        <row r="1934">
          <cell r="B1934" t="str">
            <v>A.MICELI ADVOCACIA S/C</v>
          </cell>
        </row>
        <row r="1935">
          <cell r="B1935" t="str">
            <v>CIMENTO DAVI S/A</v>
          </cell>
        </row>
        <row r="1936">
          <cell r="B1936" t="str">
            <v>CIMENTO DAVI S/A</v>
          </cell>
        </row>
        <row r="1937">
          <cell r="B1937" t="str">
            <v>ABETEL TRANSPORTES E MUDANÇAS LTDA</v>
          </cell>
        </row>
        <row r="1938">
          <cell r="B1938" t="str">
            <v>MADEIROSTRAS COMÉRCIO DE MADEIRAS LTDA</v>
          </cell>
        </row>
        <row r="1939">
          <cell r="B1939" t="str">
            <v>SOLMAR MADEIRAS LTDA</v>
          </cell>
        </row>
        <row r="1940">
          <cell r="B1940" t="str">
            <v>NATHA BRUC ASSESSORIA E CONSULTORIA LTDA</v>
          </cell>
        </row>
        <row r="1941">
          <cell r="B1941" t="str">
            <v>LUTEMAX EMPREITEIRA LTDA</v>
          </cell>
        </row>
        <row r="1942">
          <cell r="B1942" t="str">
            <v>NOVO ESPAÇO EDIFICAÇÕES MODULADAS LTDA</v>
          </cell>
        </row>
        <row r="1943">
          <cell r="B1943" t="str">
            <v>SONIA REGINA DIAS BUENO - ME</v>
          </cell>
        </row>
        <row r="1944">
          <cell r="B1944" t="str">
            <v>SERGIO PEIXOTO MARTINS</v>
          </cell>
        </row>
        <row r="1945">
          <cell r="B1945" t="str">
            <v>FÁBRICA DE LADRILHOS GOITACAZES LTDA</v>
          </cell>
        </row>
        <row r="1946">
          <cell r="B1946" t="str">
            <v>ALKEILA EMPREITEIRA LTDA</v>
          </cell>
        </row>
        <row r="1947">
          <cell r="B1947" t="str">
            <v>AS TECH EXPRESS COM. DE INFORMÁTICA LTDA</v>
          </cell>
        </row>
        <row r="1948">
          <cell r="B1948" t="str">
            <v>LUBRAM MAT.HIDR.SANEAMENTO BÁSICO LTDA</v>
          </cell>
        </row>
        <row r="1949">
          <cell r="B1949" t="str">
            <v>DARÉ CONSTRUTORA E TOPOGRAFIA LTDA</v>
          </cell>
        </row>
        <row r="1950">
          <cell r="B1950" t="str">
            <v>HIDRO TREVO COM. E PREST. DE SERVIÇOS LTDA</v>
          </cell>
        </row>
        <row r="1951">
          <cell r="B1951" t="str">
            <v>PERNAMBUCO SERV.IMPLEMENTOS RODOV.LTDA</v>
          </cell>
        </row>
        <row r="1952">
          <cell r="B1952" t="str">
            <v>PORTINARI AUTO SERVICE LTDA</v>
          </cell>
        </row>
        <row r="1953">
          <cell r="B1953" t="str">
            <v>MACAPI REPRESENTAÇÕES LTDA</v>
          </cell>
        </row>
        <row r="1954">
          <cell r="B1954" t="str">
            <v>HYDRAULIC DESIGNERS LTDA</v>
          </cell>
        </row>
        <row r="1955">
          <cell r="B1955" t="str">
            <v>ÁLVARO FREITAS TULHA-ME</v>
          </cell>
        </row>
        <row r="1956">
          <cell r="B1956" t="str">
            <v>QUALIS INSTALAÇÕES ELÉTRICAS S/C LTDA</v>
          </cell>
        </row>
        <row r="1957">
          <cell r="B1957" t="str">
            <v>HARPOOL MÁQUINAS E OBRAS LTDA</v>
          </cell>
        </row>
        <row r="1958">
          <cell r="B1958" t="str">
            <v>BRASAUPA ENGENHARIA LTDA</v>
          </cell>
        </row>
        <row r="1959">
          <cell r="B1959" t="str">
            <v>RERSTAURANTE E PIZZARIA LINDAURA LTDA</v>
          </cell>
        </row>
        <row r="1960">
          <cell r="B1960" t="str">
            <v>BACELLAR &amp; ANDRADE ADVOGADOS ASSOCIADOS</v>
          </cell>
        </row>
        <row r="1961">
          <cell r="B1961" t="str">
            <v>CONSTRUTORA KABOYO LTDA</v>
          </cell>
        </row>
        <row r="1962">
          <cell r="B1962" t="str">
            <v>AUTO POSTO 104 LTDA</v>
          </cell>
        </row>
        <row r="1963">
          <cell r="B1963" t="str">
            <v>H2O POSITIVO LTDA</v>
          </cell>
        </row>
        <row r="1964">
          <cell r="B1964" t="str">
            <v>NOVA ERA COM. IMP. E EXP. LTDA</v>
          </cell>
        </row>
        <row r="1965">
          <cell r="B1965" t="str">
            <v>DATAGRAPH TECNOLOGIA LTDA</v>
          </cell>
        </row>
        <row r="1966">
          <cell r="B1966" t="str">
            <v>EVALDO WALACE DOS SANTOS-POUSADA HD</v>
          </cell>
        </row>
        <row r="1967">
          <cell r="B1967" t="str">
            <v>J.E. INSTALAÇÕES ELETRICAS E HIDRAULICAS</v>
          </cell>
        </row>
        <row r="1968">
          <cell r="B1968" t="str">
            <v>COLORIMETRIA TINTAS LTDA</v>
          </cell>
        </row>
        <row r="1969">
          <cell r="B1969" t="str">
            <v>GUAPI VIEIRA COMERCIAL LTDA</v>
          </cell>
        </row>
        <row r="1970">
          <cell r="B1970" t="str">
            <v>MONICA ROSA DE SOUZA OLIVEIRA</v>
          </cell>
        </row>
        <row r="1971">
          <cell r="B1971" t="str">
            <v>BOTO ROLIM MAQUINA LTDA</v>
          </cell>
        </row>
        <row r="1972">
          <cell r="B1972" t="str">
            <v>MABELAF PAPELARIA &amp; INFORMÁTICA LTDA</v>
          </cell>
        </row>
        <row r="1973">
          <cell r="B1973" t="str">
            <v>L.A.B. PANIFICADORA DE GUARUS LTDA</v>
          </cell>
        </row>
        <row r="1974">
          <cell r="B1974" t="str">
            <v>MARIA DO SOCORRO ALEXANDRE DA SILVA</v>
          </cell>
        </row>
        <row r="1975">
          <cell r="B1975" t="str">
            <v>LEANDRO BORGES REIS PROMOCOES E PROMOCOE</v>
          </cell>
        </row>
        <row r="1976">
          <cell r="B1976" t="str">
            <v>F.C.G. NUNES TRANSPORTES LTDA</v>
          </cell>
        </row>
        <row r="1977">
          <cell r="B1977" t="str">
            <v>A.C.SOUZA VERAS REFEICOES-ME</v>
          </cell>
        </row>
        <row r="1978">
          <cell r="B1978" t="str">
            <v>BLOCO BELLO ARTEFATOS DE CIMENTO LTDA</v>
          </cell>
        </row>
        <row r="1979">
          <cell r="B1979" t="str">
            <v>PINCELLI 2000 IND.COM. DE EMBALAGENS LTDA</v>
          </cell>
        </row>
        <row r="1980">
          <cell r="B1980" t="str">
            <v>AGAMEMNON DIGITAL LTDA</v>
          </cell>
        </row>
        <row r="1981">
          <cell r="B1981" t="str">
            <v>CONSTRUTORA SERRA DA LAPA LTDA</v>
          </cell>
        </row>
        <row r="1982">
          <cell r="B1982" t="str">
            <v>CATHO ONLINE LTDA</v>
          </cell>
        </row>
        <row r="1983">
          <cell r="B1983" t="str">
            <v>CARLOS A. DE PAULA</v>
          </cell>
        </row>
        <row r="1984">
          <cell r="B1984" t="str">
            <v>MARIA DE FATIMA GOMES MELO</v>
          </cell>
        </row>
        <row r="1985">
          <cell r="B1985" t="str">
            <v>TEMPER BÚZIOS VIDRAÇARIA LTDA</v>
          </cell>
        </row>
        <row r="1986">
          <cell r="B1986" t="str">
            <v>RODOVIÁRIO SARRIÁ RIO LTDA</v>
          </cell>
        </row>
        <row r="1987">
          <cell r="B1987" t="str">
            <v>RIGEL TRANSPORTES DE VEICULOS LTDA</v>
          </cell>
        </row>
        <row r="1988">
          <cell r="B1988" t="str">
            <v>RODOVIARIO HC 2000 LTDA</v>
          </cell>
        </row>
        <row r="1989">
          <cell r="B1989" t="str">
            <v>ADVOCACIA PAULO QUEZADO S/C</v>
          </cell>
        </row>
        <row r="1990">
          <cell r="B1990" t="str">
            <v>CELSO JOSÉ DA SILVA MATERIAIS - ME</v>
          </cell>
        </row>
        <row r="1991">
          <cell r="B1991" t="str">
            <v>INFOTASK INFORMÁTICA LTDA</v>
          </cell>
        </row>
        <row r="1992">
          <cell r="B1992" t="str">
            <v>R.M. BARRETO E LOUREIRO LTDA</v>
          </cell>
        </row>
        <row r="1993">
          <cell r="B1993" t="str">
            <v>AGONAN CONSTRUCOES E CONSERVACOES LTDA</v>
          </cell>
        </row>
        <row r="1994">
          <cell r="B1994" t="str">
            <v>TCJ-ASSESSORIA E CONSULTORIA LTDA</v>
          </cell>
        </row>
        <row r="1995">
          <cell r="B1995" t="str">
            <v>CONSTRULIDER MATERIAIS DE CONSTRUÇÕES LTDA</v>
          </cell>
        </row>
        <row r="1996">
          <cell r="B1996" t="str">
            <v>NOVA COFERRO COM. E IND. DE FERRO LTDA</v>
          </cell>
        </row>
        <row r="1997">
          <cell r="B1997" t="str">
            <v>CRISTIANE VIEIRA DA LUZ TRANSPORTES EPP</v>
          </cell>
        </row>
        <row r="1998">
          <cell r="B1998" t="str">
            <v>VISADORA TRANSPORTES LTDA</v>
          </cell>
        </row>
        <row r="1999">
          <cell r="B1999" t="str">
            <v>RECONFER-RECIFE COM.FERR.ELÉTRICA LTDA</v>
          </cell>
        </row>
        <row r="2000">
          <cell r="B2000" t="str">
            <v>MARIA DALVA DO NASCIMENTO PENSAO</v>
          </cell>
        </row>
        <row r="2001">
          <cell r="B2001" t="str">
            <v>LOCADORA BALEIA LTDA - ME</v>
          </cell>
        </row>
        <row r="2002">
          <cell r="B2002" t="str">
            <v>SAMIR AOUN - ME</v>
          </cell>
        </row>
        <row r="2003">
          <cell r="B2003" t="str">
            <v>CAVALCANTE DIESEL II LTDA</v>
          </cell>
        </row>
        <row r="2004">
          <cell r="B2004" t="str">
            <v>LUMIC TRANSP.E SERVIÇOS ELÉTRICOS LTDA</v>
          </cell>
        </row>
        <row r="2005">
          <cell r="B2005" t="str">
            <v>FIC CONSTRUÇÕES-FRANCISCA IRANI DA CUNHA</v>
          </cell>
        </row>
        <row r="2006">
          <cell r="B2006" t="str">
            <v>RONNIEVON MACEDO REIS - SIMPLES</v>
          </cell>
        </row>
        <row r="2007">
          <cell r="B2007" t="str">
            <v>LECMAR MATERIAIS ELÉTRICOS E HIDRÁULICOS LTDA</v>
          </cell>
        </row>
        <row r="2008">
          <cell r="B2008" t="str">
            <v>CARNEIRO AUTO POSTO E SERVIÇOS LTDA</v>
          </cell>
        </row>
        <row r="2009">
          <cell r="B2009" t="str">
            <v>ARAUJO E ARAUJO TRANSPORTES LTDA</v>
          </cell>
        </row>
        <row r="2010">
          <cell r="B2010" t="str">
            <v>POSTO YGOR LTDA</v>
          </cell>
        </row>
        <row r="2011">
          <cell r="B2011" t="str">
            <v>N.C. MARTINS RIBEIRO</v>
          </cell>
        </row>
        <row r="2012">
          <cell r="B2012" t="str">
            <v>M.B.S. TRATORES PEÇAS MÁQUINAS IMPLEMENTOS AGRÍCOLAS LTDA</v>
          </cell>
        </row>
        <row r="2013">
          <cell r="B2013" t="str">
            <v>C.H.F.DE ALMEIDA MAT.CONST.TERRAPLENAGEM</v>
          </cell>
        </row>
        <row r="2014">
          <cell r="B2014" t="str">
            <v>COMENOC REPRESENTAÇÕES NOVA LÍDER LTDA</v>
          </cell>
        </row>
        <row r="2015">
          <cell r="B2015" t="str">
            <v>GALVICENTER INDÚSTRIA E COMÉRCIO LTDA</v>
          </cell>
        </row>
        <row r="2016">
          <cell r="B2016" t="str">
            <v>RIO BRAZIL TRANSP.&amp; REPRESENTAÇÕES LTDA</v>
          </cell>
        </row>
        <row r="2017">
          <cell r="B2017" t="str">
            <v>TOCA DA FORMIGA LTDA</v>
          </cell>
        </row>
        <row r="2018">
          <cell r="B2018" t="str">
            <v>VANOIOL COM. DE PEÇAS E ACESSÓRIOS LTDA</v>
          </cell>
        </row>
        <row r="2019">
          <cell r="B2019" t="str">
            <v>PAULO CESAR DE FREITAS</v>
          </cell>
        </row>
        <row r="2020">
          <cell r="B2020" t="str">
            <v>TORNEARIA ÔMEGA LTDA</v>
          </cell>
        </row>
        <row r="2021">
          <cell r="B2021" t="str">
            <v>NÚBIA REGIA DA COSTA RABELO</v>
          </cell>
        </row>
        <row r="2022">
          <cell r="B2022" t="str">
            <v>IRMAPAV CONSTR.PAVIMENTAÇÃO S/C LTDA</v>
          </cell>
        </row>
        <row r="2023">
          <cell r="B2023" t="str">
            <v>ELKE BERNT TRANSPORTES EPP</v>
          </cell>
        </row>
        <row r="2024">
          <cell r="B2024" t="str">
            <v>RITA DE CÁSSIA ALVES AMÂNCIO</v>
          </cell>
        </row>
        <row r="2025">
          <cell r="B2025" t="str">
            <v>SERESP SERVIÇOS ESPECIAIS LTDA</v>
          </cell>
        </row>
        <row r="2026">
          <cell r="B2026" t="str">
            <v>CADENI MATERIAL DE LIMPEZA E BAZAR LTDA</v>
          </cell>
        </row>
        <row r="2027">
          <cell r="B2027" t="str">
            <v>CLEBER NERY BARROS - ME</v>
          </cell>
        </row>
        <row r="2028">
          <cell r="B2028" t="str">
            <v>TEC-ROCHA SUL PERFURACAO E DESMONTE LTDA</v>
          </cell>
        </row>
        <row r="2029">
          <cell r="B2029" t="str">
            <v>BAPTISTA COML. ARTEFATOS DE CIMENTO LTDA</v>
          </cell>
        </row>
        <row r="2030">
          <cell r="B2030" t="str">
            <v>CI INFO PETROLINA LTDA</v>
          </cell>
        </row>
        <row r="2031">
          <cell r="B2031" t="str">
            <v>CONSTRU MARKET COMERCIAL 1505 LTDA</v>
          </cell>
        </row>
        <row r="2032">
          <cell r="B2032" t="str">
            <v>SEAL CONSTRUÇÕES</v>
          </cell>
        </row>
        <row r="2033">
          <cell r="B2033" t="str">
            <v>A.L.D. PEÇAS E SERVIÇOS LTDA</v>
          </cell>
        </row>
        <row r="2034">
          <cell r="B2034" t="str">
            <v>GERSON TURCHETTO-ME</v>
          </cell>
        </row>
        <row r="2035">
          <cell r="B2035" t="str">
            <v>SERRAR ITAOCARENSE SERRALHERIA ARTISTICA</v>
          </cell>
        </row>
        <row r="2036">
          <cell r="B2036" t="str">
            <v>GSS TRANSPORTES E SERVIÇOS LTDA</v>
          </cell>
        </row>
        <row r="2037">
          <cell r="B2037" t="str">
            <v>IND.COM. MASSAS E PRODS. ABEL FREITAS</v>
          </cell>
        </row>
        <row r="2038">
          <cell r="B2038" t="str">
            <v>MOVIMENTO DOS PINTORES COM. DE TINTAS LTDA</v>
          </cell>
        </row>
        <row r="2039">
          <cell r="B2039" t="str">
            <v>ALINFO INTERNET BUIDER LTDA</v>
          </cell>
        </row>
        <row r="2040">
          <cell r="B2040" t="str">
            <v>FABRICA DE VASSOURAS SILCO LTDA.</v>
          </cell>
        </row>
        <row r="2041">
          <cell r="B2041" t="str">
            <v>SENAI-SERV. NAC. APRENDIZAGEM INDUSTRIAL</v>
          </cell>
        </row>
        <row r="2042">
          <cell r="B2042" t="str">
            <v>L.E.L. SUBEMPREITEIRA DE MÃO DE OBRA LTDA</v>
          </cell>
        </row>
        <row r="2043">
          <cell r="B2043" t="str">
            <v>ANA FÁTIMA JARDIM GENDA MODAS-ME</v>
          </cell>
        </row>
        <row r="2044">
          <cell r="B2044" t="str">
            <v>ACERVO INFORMÁTICA LTDA</v>
          </cell>
        </row>
        <row r="2045">
          <cell r="B2045" t="str">
            <v>ALPHA TECHINIC LTDA</v>
          </cell>
        </row>
        <row r="2046">
          <cell r="B2046" t="str">
            <v>LAJES FM MARTINS LTDA-ME</v>
          </cell>
        </row>
        <row r="2047">
          <cell r="B2047" t="str">
            <v>MEDEIROS E NOBREGA LTDA</v>
          </cell>
        </row>
        <row r="2048">
          <cell r="B2048" t="str">
            <v>ZILMAR ZACARIAS RODRIGUES-MADEIREIRA DAN</v>
          </cell>
        </row>
        <row r="2049">
          <cell r="B2049" t="str">
            <v>BAMBOZZI SOLDAS LTDA</v>
          </cell>
        </row>
        <row r="2050">
          <cell r="B2050" t="str">
            <v>LUIS VIEIRA ARQUITETURA E URBANISMO LTDA</v>
          </cell>
        </row>
        <row r="2051">
          <cell r="B2051" t="str">
            <v>PROJINOX INDÚSTRIA E COMÉRCIO LTDA</v>
          </cell>
        </row>
        <row r="2052">
          <cell r="B2052" t="str">
            <v>INFOPRINT PAPELARIA E INFORMATICA LTDA</v>
          </cell>
        </row>
        <row r="2053">
          <cell r="B2053" t="str">
            <v>R&amp;J MÓVEIS LTDA</v>
          </cell>
        </row>
        <row r="2054">
          <cell r="B2054" t="str">
            <v>IMPACTA CONSTR.ENGENHARIA E COMÉRCIO LTDA</v>
          </cell>
        </row>
        <row r="2055">
          <cell r="B2055" t="str">
            <v>LAMINACO-LAMINADOS DE ACO IND. E COM. LT</v>
          </cell>
        </row>
        <row r="2056">
          <cell r="B2056" t="str">
            <v>PISO 2000 REVESTIMENTOS ESPECIAIS LTDA</v>
          </cell>
        </row>
        <row r="2057">
          <cell r="B2057" t="str">
            <v>JAMERSON SOUZA MARTINS - SPP INFORMATICA</v>
          </cell>
        </row>
        <row r="2058">
          <cell r="B2058" t="str">
            <v>VIRGIN DISTRIBUIDORA LTDA</v>
          </cell>
        </row>
        <row r="2059">
          <cell r="B2059" t="str">
            <v>SEMPRE ALERTA FERRAGENS E BAZAR LTDA-ME</v>
          </cell>
        </row>
        <row r="2060">
          <cell r="B2060" t="str">
            <v>HIDRO FERPAULO LTDA</v>
          </cell>
        </row>
        <row r="2061">
          <cell r="B2061" t="str">
            <v>H M MASTER PROMOCOES E EVENTOS LTDA</v>
          </cell>
        </row>
        <row r="2062">
          <cell r="B2062" t="str">
            <v>TEFERMA TERRAPLENAGEM LTDA</v>
          </cell>
        </row>
        <row r="2063">
          <cell r="B2063" t="str">
            <v>DEOCLECIANO GONÇALVES PORTO -ME</v>
          </cell>
        </row>
        <row r="2064">
          <cell r="B2064" t="str">
            <v>E.L. ARAGÃO MAT. DE SEGURANÇA LTDA</v>
          </cell>
        </row>
        <row r="2065">
          <cell r="B2065" t="str">
            <v>CAPOTARIA RODRIGUES-MARCOS ANTONIO R. DA</v>
          </cell>
        </row>
        <row r="2066">
          <cell r="B2066" t="str">
            <v>E.F. DE LÍDICE MATERIAL DE CONSTRUÇÃO LTDA</v>
          </cell>
        </row>
        <row r="2067">
          <cell r="B2067" t="str">
            <v>TIMBRAZ IND. COM. E LOCAÇÃO LTDA</v>
          </cell>
        </row>
        <row r="2068">
          <cell r="B2068" t="str">
            <v>ANDEMAR COMERCIO E SERVICOS LTDA</v>
          </cell>
        </row>
        <row r="2069">
          <cell r="B2069" t="str">
            <v>MAESTRO INFORMATICA LTDA</v>
          </cell>
        </row>
        <row r="2070">
          <cell r="B2070" t="str">
            <v>PHOTOGRAFIC STUDIO COMÉRCIO E SERVIÇOS LTDA</v>
          </cell>
        </row>
        <row r="2071">
          <cell r="B2071" t="str">
            <v>CONECFLEX MANGUEIRAS E CONEXOES LTDA</v>
          </cell>
        </row>
        <row r="2072">
          <cell r="B2072" t="str">
            <v>PANTER OIL LUBRIFICANTES LTDA</v>
          </cell>
        </row>
        <row r="2073">
          <cell r="B2073" t="str">
            <v>NORTE LIGHT ILUMINAÇÃO E ELÉTRICA LTDA</v>
          </cell>
        </row>
        <row r="2074">
          <cell r="B2074" t="str">
            <v>MWM - MAO DE OBRA LTDA</v>
          </cell>
        </row>
        <row r="2075">
          <cell r="B2075" t="str">
            <v>FINHÁ MATERIAIS DE CONSTRUÇÃO TRIRRIENSE LTDA</v>
          </cell>
        </row>
        <row r="2076">
          <cell r="B2076" t="str">
            <v>STONE I. COM. E REPR. LTDA</v>
          </cell>
        </row>
        <row r="2077">
          <cell r="B2077" t="str">
            <v>POSTO F1 RACING LTDA</v>
          </cell>
        </row>
        <row r="2078">
          <cell r="B2078" t="str">
            <v>MOLDENGE CONSTRUCOES LTDA</v>
          </cell>
        </row>
        <row r="2079">
          <cell r="B2079" t="str">
            <v>LABORDESSA LAB.FOTOGRÁFICO LTDA - ME</v>
          </cell>
        </row>
        <row r="2080">
          <cell r="B2080" t="str">
            <v>CARLOS LOPES DOS SANTOS - EPP</v>
          </cell>
        </row>
        <row r="2081">
          <cell r="B2081" t="str">
            <v>BLUEPOINT ADM.EMPREEND.TURÍSTICOS IMOB.LTDA</v>
          </cell>
        </row>
        <row r="2082">
          <cell r="B2082" t="str">
            <v>DIMÓVEL-DISTR.MACAENSE DE MÓVEIS LTDA</v>
          </cell>
        </row>
        <row r="2083">
          <cell r="B2083" t="str">
            <v>AGILITY LOCAÇÕES E SERVIÇOS LTDA</v>
          </cell>
        </row>
        <row r="2084">
          <cell r="B2084" t="str">
            <v>AGILITY LOCAÇÕES E SERVIÇOS LTDA</v>
          </cell>
        </row>
        <row r="2085">
          <cell r="B2085" t="str">
            <v>BRUNETTO COM. E TRANSPORTE LTDA - ME</v>
          </cell>
        </row>
        <row r="2086">
          <cell r="B2086" t="str">
            <v>PECUÁRIA SERRAMAR LTDA</v>
          </cell>
        </row>
        <row r="2087">
          <cell r="B2087" t="str">
            <v>LM DE ALMEIDA TRANSPORTES</v>
          </cell>
        </row>
        <row r="2088">
          <cell r="B2088" t="str">
            <v>POSTO DE GASOLINA DO CAPITAO DE BELFORD</v>
          </cell>
        </row>
        <row r="2089">
          <cell r="B2089" t="str">
            <v>MILENIO EXPRESS TRANSPORTES LTDA</v>
          </cell>
        </row>
        <row r="2090">
          <cell r="B2090" t="str">
            <v>ULTRA PESADO COM. DE TRANSPORTES LTDA</v>
          </cell>
        </row>
        <row r="2091">
          <cell r="B2091" t="str">
            <v>COOPERATIVA TRAB.PROF.ENG.ARQ. INTEGRA</v>
          </cell>
        </row>
        <row r="2092">
          <cell r="B2092" t="str">
            <v>RIO DATA SYSTEM LTDA</v>
          </cell>
        </row>
        <row r="2093">
          <cell r="B2093" t="str">
            <v>AMARALDO LOCAÇÃO DE VEÍCULOS LTDA</v>
          </cell>
        </row>
        <row r="2094">
          <cell r="B2094" t="str">
            <v>MARUDA INDÚSTRIA E COMÉRCIO LTDA</v>
          </cell>
        </row>
        <row r="2095">
          <cell r="B2095" t="str">
            <v>BÚZIOS PROPAGANDA E MARKETING LTDA-ME</v>
          </cell>
        </row>
        <row r="2096">
          <cell r="B2096" t="str">
            <v>EDERSON OLIVEIRA DOS REIS OXIGENIO</v>
          </cell>
        </row>
        <row r="2097">
          <cell r="B2097" t="str">
            <v>CRISTIANE DE CASTRO MOTA</v>
          </cell>
        </row>
        <row r="2098">
          <cell r="B2098" t="str">
            <v>COMERCIAL ROMAR LTDA</v>
          </cell>
        </row>
        <row r="2099">
          <cell r="B2099" t="str">
            <v>BIAMARQUE EQUIPAMENTOS RECREATIVOS LTDA</v>
          </cell>
        </row>
        <row r="2100">
          <cell r="B2100" t="str">
            <v>FRANCINALDO BARBOSA-ME</v>
          </cell>
        </row>
        <row r="2101">
          <cell r="B2101" t="str">
            <v>EMPPAV-EMPREITEIRA DE PAVIMENTACAO LTDA</v>
          </cell>
        </row>
        <row r="2102">
          <cell r="B2102" t="str">
            <v>DIGILOG LOGÍSTICA TRANSP.DISTRIBUIÇÃO LTDA</v>
          </cell>
        </row>
        <row r="2103">
          <cell r="B2103" t="str">
            <v>JOÁRIA E GUILHERMINO LTDA</v>
          </cell>
        </row>
        <row r="2104">
          <cell r="B2104" t="str">
            <v>EFEITO BUSINESS SERVICES LTDA</v>
          </cell>
        </row>
        <row r="2105">
          <cell r="B2105" t="str">
            <v>RODOFERSA TRANSPORTES LTDA</v>
          </cell>
        </row>
        <row r="2106">
          <cell r="B2106" t="str">
            <v>AVACY RIBEIRO DOS SANTOS JÚNIOR</v>
          </cell>
        </row>
        <row r="2107">
          <cell r="B2107" t="str">
            <v>POSTO MOMENTO QUALITY LTDA</v>
          </cell>
        </row>
        <row r="2108">
          <cell r="B2108" t="str">
            <v>RIGEOR DISTRIBUIDORA LTDA</v>
          </cell>
        </row>
        <row r="2109">
          <cell r="B2109" t="str">
            <v>MERCEARIA MONTE SOL DE IGUACU LTDA</v>
          </cell>
        </row>
        <row r="2110">
          <cell r="B2110" t="str">
            <v>VAL BEEF REFEIÇÕES LTDA</v>
          </cell>
        </row>
        <row r="2111">
          <cell r="B2111" t="str">
            <v>TECSAN-TECNOLOGIA EM SANEAMENTO E PROTEC</v>
          </cell>
        </row>
        <row r="2112">
          <cell r="B2112" t="str">
            <v>SILVA &amp; BARBIERI LTDA</v>
          </cell>
        </row>
        <row r="2113">
          <cell r="B2113" t="str">
            <v>TECTRA RIO COM. E SERVS.</v>
          </cell>
        </row>
        <row r="2114">
          <cell r="B2114" t="str">
            <v>CHT-CONSTRUTORA E TERRAPLANAGEM LTDA</v>
          </cell>
        </row>
        <row r="2115">
          <cell r="B2115" t="str">
            <v>PAULO CESAR DOS SANTOS JORGE</v>
          </cell>
        </row>
        <row r="2116">
          <cell r="B2116" t="str">
            <v>NAILSON CARLOS DA SILVA VIEIRA</v>
          </cell>
        </row>
        <row r="2117">
          <cell r="B2117" t="str">
            <v>MARCELO DA SILVA SANTOS</v>
          </cell>
        </row>
        <row r="2118">
          <cell r="B2118" t="str">
            <v>SILVANIA LOURENCO DO MONTE</v>
          </cell>
        </row>
        <row r="2119">
          <cell r="B2119" t="str">
            <v>GILBERTO GOMES DE SOUZA</v>
          </cell>
        </row>
        <row r="2120">
          <cell r="B2120" t="str">
            <v>CONSÓRCIO ROTA DO SOL</v>
          </cell>
        </row>
        <row r="2121">
          <cell r="B2121" t="str">
            <v>CONSÓRCIO ROTA DO SOL</v>
          </cell>
        </row>
        <row r="2122">
          <cell r="B2122" t="str">
            <v>CONSTRUTORA BR-15 LTDA</v>
          </cell>
        </row>
        <row r="2123">
          <cell r="B2123" t="str">
            <v>FRANK EQUIPAMENTOS LTDA</v>
          </cell>
        </row>
        <row r="2124">
          <cell r="B2124" t="str">
            <v>LRS COMÉRCIO E REPRESENTAÇÕES LTDA</v>
          </cell>
        </row>
        <row r="2125">
          <cell r="B2125" t="str">
            <v>NEVES E FONSECA CONSTRUTORA E COMERCIO L</v>
          </cell>
        </row>
        <row r="2126">
          <cell r="B2126" t="str">
            <v>EDIVALDO RIBEIRO TRANSPORTES-ME</v>
          </cell>
        </row>
        <row r="2127">
          <cell r="B2127" t="str">
            <v>DIMARGEL MATERIAL DE CONSTRUCAO LTDA</v>
          </cell>
        </row>
        <row r="2128">
          <cell r="B2128" t="str">
            <v>GOL TRANSPORTES AÉREOS S/A</v>
          </cell>
        </row>
        <row r="2129">
          <cell r="B2129" t="str">
            <v>DRC PERFURAÇÃO DIRECIONAL LTDA</v>
          </cell>
        </row>
        <row r="2130">
          <cell r="B2130" t="str">
            <v>CINEXPAN INDUSTRIA E COMERCIO LTDA</v>
          </cell>
        </row>
        <row r="2131">
          <cell r="B2131" t="str">
            <v>CONSTEFA CONSTRUÇÃO E FUNDAÇÕES LTDA S/C</v>
          </cell>
        </row>
        <row r="2132">
          <cell r="B2132" t="str">
            <v>S.B.S. CACAMBAS LTDA</v>
          </cell>
        </row>
        <row r="2133">
          <cell r="B2133" t="str">
            <v>FUNDACAO UNIVERSO</v>
          </cell>
        </row>
        <row r="2134">
          <cell r="B2134" t="str">
            <v>PIRIQUITOS BAR E RESTAURANTE LTDA</v>
          </cell>
        </row>
        <row r="2135">
          <cell r="B2135" t="str">
            <v>EAGLE ESCOLAS DE IDIOMAS LTDA</v>
          </cell>
        </row>
        <row r="2136">
          <cell r="B2136" t="str">
            <v>R.L. COMÉRCIO DE PEDRAS LTDA</v>
          </cell>
        </row>
        <row r="2137">
          <cell r="B2137" t="str">
            <v>PC 2000 MATERIAIS ELÉTRICOS LTDA - ME</v>
          </cell>
        </row>
        <row r="2138">
          <cell r="B2138" t="str">
            <v>DISTRIBUIDORA GASPAR &amp; OLIVEIRA LTDA</v>
          </cell>
        </row>
        <row r="2139">
          <cell r="B2139" t="str">
            <v>JOYCEANA FERRAGENS LTDA</v>
          </cell>
        </row>
        <row r="2140">
          <cell r="B2140" t="str">
            <v>J.L.O. PADELLA PECAS E ACESSORIOS LTDA</v>
          </cell>
        </row>
        <row r="2141">
          <cell r="B2141" t="str">
            <v>CASA VOLT COMÉRCIO E REPRESENTAÇÕES LTDA</v>
          </cell>
        </row>
        <row r="2142">
          <cell r="B2142" t="str">
            <v>WALFIXAR PARAFUSOS LTDA</v>
          </cell>
        </row>
        <row r="2143">
          <cell r="B2143" t="str">
            <v>XEROX DO SALGADO LTDA</v>
          </cell>
        </row>
        <row r="2144">
          <cell r="B2144" t="str">
            <v>LARA PADUA DIESEL LTDA</v>
          </cell>
        </row>
        <row r="2145">
          <cell r="B2145" t="str">
            <v>CENTRO 156 PC INFORMÁTICA LTDA</v>
          </cell>
        </row>
        <row r="2146">
          <cell r="B2146" t="str">
            <v>AGRO-SAC LTDA - ME</v>
          </cell>
        </row>
        <row r="2147">
          <cell r="B2147" t="str">
            <v>TINTAS DE CARVALHO LTDA - ME</v>
          </cell>
        </row>
        <row r="2148">
          <cell r="B2148" t="str">
            <v>AREAL SANTA FÉ LTDA-ME</v>
          </cell>
        </row>
        <row r="2149">
          <cell r="B2149" t="str">
            <v>MOLDCON CONCRETO PRÉ-MOLDADO LTDA</v>
          </cell>
        </row>
        <row r="2150">
          <cell r="B2150" t="str">
            <v>AMIBIOS INFORMÁTICA LTDA</v>
          </cell>
        </row>
        <row r="2151">
          <cell r="B2151" t="str">
            <v>ARTE TRIGOLI BAZAR E MAT.CONSTRUÇÕES LTDA</v>
          </cell>
        </row>
        <row r="2152">
          <cell r="B2152" t="str">
            <v>MAPYLAR ENGENHARIA LTDA</v>
          </cell>
        </row>
        <row r="2153">
          <cell r="B2153" t="str">
            <v>FOXCEL EQUIPAMENTOS ELETRICOS LTDA</v>
          </cell>
        </row>
        <row r="2154">
          <cell r="B2154" t="str">
            <v>RECIQUALITY COMÉRCIO DE MATERIAIS RECICLÁVEIS LTDA</v>
          </cell>
        </row>
        <row r="2155">
          <cell r="B2155" t="str">
            <v>CONCRETO USINADO APOLO LTDA</v>
          </cell>
        </row>
        <row r="2156">
          <cell r="B2156" t="str">
            <v>MARIA DE FATIMA DE BARROS SILVA USINAGEM</v>
          </cell>
        </row>
        <row r="2157">
          <cell r="B2157" t="str">
            <v>AGUIAR DE CAMPO GRANDE TRANSP.SERV. LTDA</v>
          </cell>
        </row>
        <row r="2158">
          <cell r="B2158" t="str">
            <v>CONSULT ENGENHARIA S/C LTDA</v>
          </cell>
        </row>
        <row r="2159">
          <cell r="B2159" t="str">
            <v>QUICKSPRAY SERV. E COMÉRCIO LTDA</v>
          </cell>
        </row>
        <row r="2160">
          <cell r="B2160" t="str">
            <v>315 INA BOX LTDA</v>
          </cell>
        </row>
        <row r="2161">
          <cell r="B2161" t="str">
            <v>JOÃO TEOFILO PEREIRA BARROS</v>
          </cell>
        </row>
        <row r="2162">
          <cell r="B2162" t="str">
            <v>DU PARTIDO BAZAR MAT.CONSTRUCAO LTDA</v>
          </cell>
        </row>
        <row r="2163">
          <cell r="B2163" t="str">
            <v>ELETRO BAHIENSE LTDA</v>
          </cell>
        </row>
        <row r="2164">
          <cell r="B2164" t="str">
            <v>MERCADAO DA BORRACHA LTDA</v>
          </cell>
        </row>
        <row r="2165">
          <cell r="B2165" t="str">
            <v>CABINE RIO COMERCIAL LTDA</v>
          </cell>
        </row>
        <row r="2166">
          <cell r="B2166" t="str">
            <v>COMERCIAL INDUSTRIAL DENVER-GLOBAL LTDA</v>
          </cell>
        </row>
        <row r="2167">
          <cell r="B2167" t="str">
            <v>LOJA JOTA JOTA LTDA</v>
          </cell>
        </row>
        <row r="2168">
          <cell r="B2168" t="str">
            <v>VARIG LOGISTICA S.A</v>
          </cell>
        </row>
        <row r="2169">
          <cell r="B2169" t="str">
            <v>ARTMIX CONSTRUTORA LTDA</v>
          </cell>
        </row>
        <row r="2170">
          <cell r="B2170" t="str">
            <v>TROPICAL CONSULTORIA E ADMINSTRADORA DE IMÓVEIS LTDA</v>
          </cell>
        </row>
        <row r="2171">
          <cell r="B2171" t="str">
            <v>EMEL EMPRESA MINERADORA ESMERALDAS LTDA</v>
          </cell>
        </row>
        <row r="2172">
          <cell r="B2172" t="str">
            <v>PATRÍCIA KARLA BAZANTE XAVIER</v>
          </cell>
        </row>
        <row r="2173">
          <cell r="B2173" t="str">
            <v>INKBACK COM.SERV.REPRESENTAÇÕES LTDA</v>
          </cell>
        </row>
        <row r="2174">
          <cell r="B2174" t="str">
            <v>FERLIDER INDUSTRIA E COMERCIO LTDA</v>
          </cell>
        </row>
        <row r="2175">
          <cell r="B2175" t="str">
            <v>DOLPHINS TRANSP.TURISMO E EVENTOS LTDA</v>
          </cell>
        </row>
        <row r="2176">
          <cell r="B2176" t="str">
            <v>BAZAR SANTIAGO DE MANILHA LTDA</v>
          </cell>
        </row>
        <row r="2177">
          <cell r="B2177" t="str">
            <v>MANORTE COMÉRCIO DE PEÇAS LTDA</v>
          </cell>
        </row>
        <row r="2178">
          <cell r="B2178" t="str">
            <v>J.J. FERREIRA AREIAS</v>
          </cell>
        </row>
        <row r="2179">
          <cell r="B2179" t="str">
            <v>L.A.S. DUQUE HOTEL - ME</v>
          </cell>
        </row>
        <row r="2180">
          <cell r="B2180" t="str">
            <v>EXTRA PEL SUPRIMENTOS LTDA-ME</v>
          </cell>
        </row>
        <row r="2181">
          <cell r="B2181" t="str">
            <v>ECOFIBRAS IMP., EXP. E COMÉRCIO LTDA</v>
          </cell>
        </row>
        <row r="2182">
          <cell r="B2182" t="str">
            <v>LUCINEIDE MARIA SANTANA SEGURANÇA</v>
          </cell>
        </row>
        <row r="2183">
          <cell r="B2183" t="str">
            <v>TRATOR LÍDER LOCAÇÃO E TRANSPORTES S/C LTDA</v>
          </cell>
        </row>
        <row r="2184">
          <cell r="B2184" t="str">
            <v>JÚLIO FRANCISCO RIBEIRO LIMEIRA-ME</v>
          </cell>
        </row>
        <row r="2185">
          <cell r="B2185" t="str">
            <v>YCON ENGENHARIA S/C LTDA</v>
          </cell>
        </row>
        <row r="2186">
          <cell r="B2186" t="str">
            <v>PEVEDUTO COMERCIAL LTDA</v>
          </cell>
        </row>
        <row r="2187">
          <cell r="B2187" t="str">
            <v>SANDRO DOS SANTOS NOVIS</v>
          </cell>
        </row>
        <row r="2188">
          <cell r="B2188" t="str">
            <v>VIRGINIA SILVA LUCAS</v>
          </cell>
        </row>
        <row r="2189">
          <cell r="B2189" t="str">
            <v>A.M. SILVA INFORMÁTICA E PAPELARIA - ME</v>
          </cell>
        </row>
        <row r="2190">
          <cell r="B2190" t="str">
            <v>A.P. FARIA MERCEARIA E PADARIA - ME</v>
          </cell>
        </row>
        <row r="2191">
          <cell r="B2191" t="str">
            <v>TECHZIP INFORMÁTICA LTDA</v>
          </cell>
        </row>
        <row r="2192">
          <cell r="B2192" t="str">
            <v>OLINTER RIO ARTEFATOS DE CIMENTO LTDA</v>
          </cell>
        </row>
        <row r="2193">
          <cell r="B2193" t="str">
            <v>A. DE GOIS DORNELES - ME</v>
          </cell>
        </row>
        <row r="2194">
          <cell r="B2194" t="str">
            <v>DISTRIBUIDORA DE CIMENTO ZEBU LTDA</v>
          </cell>
        </row>
        <row r="2195">
          <cell r="B2195" t="str">
            <v>KCI INFORMÁTICA LTDA</v>
          </cell>
        </row>
        <row r="2196">
          <cell r="B2196" t="str">
            <v>J.M. TINGUI MATERIAL DE CONSTRUÇÃO LTDA</v>
          </cell>
        </row>
        <row r="2197">
          <cell r="B2197" t="str">
            <v>PONTO DAS SOLDAS EQUIP.DE SEGURANÇA LTDA</v>
          </cell>
        </row>
        <row r="2198">
          <cell r="B2198" t="str">
            <v>R A TELES PEÇAS -ME</v>
          </cell>
        </row>
        <row r="2199">
          <cell r="B2199" t="str">
            <v>EHL IND.COM. E DISTR. DE BOMBAS LTDA</v>
          </cell>
        </row>
        <row r="2200">
          <cell r="B2200" t="str">
            <v>SUGA RÁPIDO LIMPEZAS INDUSTRIAIS LTDA</v>
          </cell>
        </row>
        <row r="2201">
          <cell r="B2201" t="str">
            <v>APLIQUE IMÓVEIS LTDA</v>
          </cell>
        </row>
        <row r="2202">
          <cell r="B2202" t="str">
            <v>J.O.P DA SILVA MATERIAIS DE CONSTRUÇÕES</v>
          </cell>
        </row>
        <row r="2203">
          <cell r="B2203" t="str">
            <v>A.P. MELLO JUNIOR RESTAURANTE-ME</v>
          </cell>
        </row>
        <row r="2204">
          <cell r="B2204" t="str">
            <v>C.A.R.F. TRANSPORTES LTDA</v>
          </cell>
        </row>
        <row r="2205">
          <cell r="B2205" t="str">
            <v>NATIVA BUZIANA BEBIDAS E AGUAS MINERAIS</v>
          </cell>
        </row>
        <row r="2206">
          <cell r="B2206" t="str">
            <v>AUTOPOSTO J V LTDA</v>
          </cell>
        </row>
        <row r="2207">
          <cell r="B2207" t="str">
            <v>GONBIG INFORMÁTICA LTDA</v>
          </cell>
        </row>
        <row r="2208">
          <cell r="B2208" t="str">
            <v>J.A.DE SANTA CRUZ SUBEMPREITEIRA LTDA</v>
          </cell>
        </row>
        <row r="2209">
          <cell r="B2209" t="str">
            <v>BRITAREIA COMERCIO DE AGREGADOS MINERAIS</v>
          </cell>
        </row>
        <row r="2210">
          <cell r="B2210" t="str">
            <v>SUPERLAJE DE RIO DAS OSTRAS MAT. CONSTRUÇÃO ART. LTDA</v>
          </cell>
        </row>
        <row r="2211">
          <cell r="B2211" t="str">
            <v>PEDRA BONITA PRECIOSO HOTEL LTDA.</v>
          </cell>
        </row>
        <row r="2212">
          <cell r="B2212" t="str">
            <v>CARVALHO PEIXOTO INSTALAÇÕES E MANUTENÇÃO LTDA</v>
          </cell>
        </row>
        <row r="2213">
          <cell r="B2213" t="str">
            <v>JOSÉ LUIZ CARDOSO ENGENHARIA DE PROJETOS LTDA</v>
          </cell>
        </row>
        <row r="2214">
          <cell r="B2214" t="str">
            <v>PETROCAP TRANSPORTES RODOVIÁRIOS LTDA</v>
          </cell>
        </row>
        <row r="2215">
          <cell r="B2215" t="str">
            <v>M. SELMA ROTISSERIE LTDA</v>
          </cell>
        </row>
        <row r="2216">
          <cell r="B2216" t="str">
            <v>COMERCIAL ELETR.E BAZAR 15 DE AGOSTO LTDA</v>
          </cell>
        </row>
        <row r="2217">
          <cell r="B2217" t="str">
            <v>CONSTRUTORA TERRAFIRME DE CASIMIRO LTDA</v>
          </cell>
        </row>
        <row r="2218">
          <cell r="B2218" t="str">
            <v>TARTARI COMERCIAL DE FERRO E AÇO LTDA</v>
          </cell>
        </row>
        <row r="2219">
          <cell r="B2219" t="str">
            <v>IMPLEMAQ COMERCIAL LTDA</v>
          </cell>
        </row>
        <row r="2220">
          <cell r="B2220" t="str">
            <v>FÁRMACIA 523 LTDA - ME</v>
          </cell>
        </row>
        <row r="2221">
          <cell r="B2221" t="str">
            <v>RB PINHEIRO COMÉRCIO E SERVIÇOS</v>
          </cell>
        </row>
        <row r="2222">
          <cell r="B2222" t="str">
            <v>VS SUPRIMENTOS P/COMUNICAÇÃO VISUAL LTDA</v>
          </cell>
        </row>
        <row r="2223">
          <cell r="B2223" t="str">
            <v>NOTE CENTER TECNOLOGIA PORTATIL LTDA</v>
          </cell>
        </row>
        <row r="2224">
          <cell r="B2224" t="str">
            <v>DIVIPLAN DIVISÓRIAS PLANAS LTDA</v>
          </cell>
        </row>
        <row r="2225">
          <cell r="B2225" t="str">
            <v>ALDECI MANHÃES CONSTRUÇÕES-ME</v>
          </cell>
        </row>
        <row r="2226">
          <cell r="B2226" t="str">
            <v>PIVALMAR LAJES LTDA</v>
          </cell>
        </row>
        <row r="2227">
          <cell r="B2227" t="str">
            <v>MERCEARIA SANTOS DE QUISSAMÃ LTDA</v>
          </cell>
        </row>
        <row r="2228">
          <cell r="B2228" t="str">
            <v>E.M. MAGALHAES OBRAS E JARDINAGEM</v>
          </cell>
        </row>
        <row r="2229">
          <cell r="B2229" t="str">
            <v>MANO AÇO COMERCIO DE FERRO E ACO LTDA</v>
          </cell>
        </row>
        <row r="2230">
          <cell r="B2230" t="str">
            <v>APM FREITAS COM.MAT.CONSTR.TRANSPORTES LTDA</v>
          </cell>
        </row>
        <row r="2231">
          <cell r="B2231" t="str">
            <v>SEFREP SERV.EM FREIOS PNEUMÁTICOS LTDA</v>
          </cell>
        </row>
        <row r="2232">
          <cell r="B2232" t="str">
            <v>XAVIEROLI RESTAURANTE E CHURRASCARIA LTDA</v>
          </cell>
        </row>
        <row r="2233">
          <cell r="B2233" t="str">
            <v>AFER COMERCIAL LTDA</v>
          </cell>
        </row>
        <row r="2234">
          <cell r="B2234" t="str">
            <v>HÉLIO DA CONCEIÇÃO CRUZ FILHO - ME</v>
          </cell>
        </row>
        <row r="2235">
          <cell r="B2235" t="str">
            <v>COTASIN ARQUITETURA, ENGENHARIA E SINALIZACAO LTDA</v>
          </cell>
        </row>
        <row r="2236">
          <cell r="B2236" t="str">
            <v>R&amp;J QUADROS ELÉTRICOS LTDA</v>
          </cell>
        </row>
        <row r="2237">
          <cell r="B2237" t="str">
            <v>SCHRÉDER DO BRASIL LTDA</v>
          </cell>
        </row>
        <row r="2238">
          <cell r="B2238" t="str">
            <v>TIM CELULAR S/A</v>
          </cell>
        </row>
        <row r="2239">
          <cell r="B2239" t="str">
            <v>TIM CELULAR S/A</v>
          </cell>
        </row>
        <row r="2240">
          <cell r="B2240" t="str">
            <v>TIM CELULAR S.A</v>
          </cell>
        </row>
        <row r="2241">
          <cell r="B2241" t="str">
            <v>TIM CELULAR S/A</v>
          </cell>
        </row>
        <row r="2242">
          <cell r="B2242" t="str">
            <v>TIM CELULAR S.A</v>
          </cell>
        </row>
        <row r="2243">
          <cell r="B2243" t="str">
            <v>TIM CELULAR S/A</v>
          </cell>
        </row>
        <row r="2244">
          <cell r="B2244" t="str">
            <v>COLETTI COM.PRESTAÇÃO DE SERVIÇOS LTDA</v>
          </cell>
        </row>
        <row r="2245">
          <cell r="B2245" t="str">
            <v>INSTITUTO DEMOC.INF.SANEAM.MEIO AMBIENTE</v>
          </cell>
        </row>
        <row r="2246">
          <cell r="B2246" t="str">
            <v>POSTO DE GASOLINA CAMPEÃO DA PENHA LTDA</v>
          </cell>
        </row>
        <row r="2247">
          <cell r="B2247" t="str">
            <v>G.B. ALVARENGA PROD.AGROPECUÁRIOS</v>
          </cell>
        </row>
        <row r="2248">
          <cell r="B2248" t="str">
            <v>CONSTRUTORA BRAGANTINA LTDA</v>
          </cell>
        </row>
        <row r="2249">
          <cell r="B2249" t="str">
            <v>INSTALADORA BAHIA LTDA-ME</v>
          </cell>
        </row>
        <row r="2250">
          <cell r="B2250" t="str">
            <v>TERRAMAQ LOCACAO DE MAQUINAS LTDA</v>
          </cell>
        </row>
        <row r="2251">
          <cell r="B2251" t="str">
            <v>ALMIR DA CONCEIÇÃO MARINS</v>
          </cell>
        </row>
        <row r="2252">
          <cell r="B2252" t="str">
            <v>GUERRA E GASPAR PORTÕES AUTOMÁTICOS COM. E SERV. LTDA</v>
          </cell>
        </row>
        <row r="2253">
          <cell r="B2253" t="str">
            <v>DIÁRIO DO PARÁ LTDA</v>
          </cell>
        </row>
        <row r="2254">
          <cell r="B2254" t="str">
            <v>RENTALMAC ELEVADORES E MÁQUINAS LTDA</v>
          </cell>
        </row>
        <row r="2255">
          <cell r="B2255" t="str">
            <v>L.D. LORETTE DUARTE CONSTRUTORA LTDA</v>
          </cell>
        </row>
        <row r="2256">
          <cell r="B2256" t="str">
            <v>DURA-LEX DIGIFILM &amp; INFORMÁTICA LTDA</v>
          </cell>
        </row>
        <row r="2257">
          <cell r="B2257" t="str">
            <v>SERRAFER SERRA FERRAMENTAS LTDA</v>
          </cell>
        </row>
        <row r="2258">
          <cell r="B2258" t="str">
            <v>SCORPION LOCACAO MAO DE OBRA LTDA</v>
          </cell>
        </row>
        <row r="2259">
          <cell r="B2259" t="str">
            <v>MARCO ANTÔNIO DA SILVA LOCAÇÃO-ME</v>
          </cell>
        </row>
        <row r="2260">
          <cell r="B2260" t="str">
            <v>COREGAZ COM.REPRESENTACAO LTDA</v>
          </cell>
        </row>
        <row r="2261">
          <cell r="B2261" t="str">
            <v>PEMARTEL TELEFONIA LTDA</v>
          </cell>
        </row>
        <row r="2262">
          <cell r="B2262" t="str">
            <v>PEMARTEL - TELEFONIA LTDA.</v>
          </cell>
        </row>
        <row r="2263">
          <cell r="B2263" t="str">
            <v>HESEDH COMERCIO DE EQUIPAMENTOS E SERVIC</v>
          </cell>
        </row>
        <row r="2264">
          <cell r="B2264" t="str">
            <v>AUTO POSTO CIDADE GEBARA LTDA</v>
          </cell>
        </row>
        <row r="2265">
          <cell r="B2265" t="str">
            <v>C.G.E. ENGENHARIA LTDA</v>
          </cell>
        </row>
        <row r="2266">
          <cell r="B2266" t="str">
            <v>S.R.S. PRESTADORA DE SERVICOS GERAIS</v>
          </cell>
        </row>
        <row r="2267">
          <cell r="B2267" t="str">
            <v>A.ALVES BAR E RESTAURANTE -ME</v>
          </cell>
        </row>
        <row r="2268">
          <cell r="B2268" t="str">
            <v>SERRA DA TIRIRICA COMÉRCIO LTDA</v>
          </cell>
        </row>
        <row r="2269">
          <cell r="B2269" t="str">
            <v>SANTO EXPEDITO DA SERRA ARTEF.CIMENTO LTDA</v>
          </cell>
        </row>
        <row r="2270">
          <cell r="B2270" t="str">
            <v>NOVA ERA RENTAL LTDA</v>
          </cell>
        </row>
        <row r="2271">
          <cell r="B2271" t="str">
            <v>CONCESSIONARIA ROTA 116</v>
          </cell>
        </row>
        <row r="2272">
          <cell r="B2272" t="str">
            <v>LUDYMILLA E LUCAS RIOS MAT.CONSTRUÇÃO LTDA</v>
          </cell>
        </row>
        <row r="2273">
          <cell r="B2273" t="str">
            <v>PADRAO COPACABANA TINTAS LTDA</v>
          </cell>
        </row>
        <row r="2274">
          <cell r="B2274" t="str">
            <v>PRESTUNI PRESTADORA DE SERVIÇOS UNIÃO LTDA</v>
          </cell>
        </row>
        <row r="2275">
          <cell r="B2275" t="str">
            <v>ISABEL GONCALVES DOS SANTOS</v>
          </cell>
        </row>
        <row r="2276">
          <cell r="B2276" t="str">
            <v>USR 2001 INFORMÁTICA LTDA</v>
          </cell>
        </row>
        <row r="2277">
          <cell r="B2277" t="str">
            <v>ILMA MARIA RODRIGUES SOUZA - ME</v>
          </cell>
        </row>
        <row r="2278">
          <cell r="B2278" t="str">
            <v>WFPC SERVICOS DE INFORMATICA LTDA</v>
          </cell>
        </row>
        <row r="2279">
          <cell r="B2279" t="str">
            <v>TORÃO MATERIAIS DE CONSTRUÇÃO LTDA</v>
          </cell>
        </row>
        <row r="2280">
          <cell r="B2280" t="str">
            <v>AZEBARROS TRANSPORTE E SERVICOS LTDA</v>
          </cell>
        </row>
        <row r="2281">
          <cell r="B2281" t="str">
            <v>J.C. SERVIÇOS TÉCNICOS LTDA</v>
          </cell>
        </row>
        <row r="2282">
          <cell r="B2282" t="str">
            <v>S. MATTOS RIGUEIRA COMÉRCIO DE VIDROS</v>
          </cell>
        </row>
        <row r="2283">
          <cell r="B2283" t="str">
            <v>TATIANA APARECIDA CARLOS QUINTELA-ME</v>
          </cell>
        </row>
        <row r="2284">
          <cell r="B2284" t="str">
            <v>LEAO EQUIPAMENTOS E FERRAMENTAS LTDA</v>
          </cell>
        </row>
        <row r="2285">
          <cell r="B2285" t="str">
            <v>P.J. CAMARGO PAPELARIA ME</v>
          </cell>
        </row>
        <row r="2286">
          <cell r="B2286" t="str">
            <v>PAVIMENT GROUND IND.COM.PRÉ-MOLD.DE CONCRETO</v>
          </cell>
        </row>
        <row r="2287">
          <cell r="B2287" t="str">
            <v>N &amp; P DE SANTA CRUZ SUB EMPREITEIRA LTDA</v>
          </cell>
        </row>
        <row r="2288">
          <cell r="B2288" t="str">
            <v>COFERCIL SERVIÇOS DE CONSTRUÇÃO LTDA</v>
          </cell>
        </row>
        <row r="2289">
          <cell r="B2289" t="str">
            <v>COPIADORA PEDRO LESSA LTDA</v>
          </cell>
        </row>
        <row r="2290">
          <cell r="B2290" t="str">
            <v>ALCANTUBO TUBOS E CONEXOES LTDA</v>
          </cell>
        </row>
        <row r="2291">
          <cell r="B2291" t="str">
            <v>PARA-SERVICE LTDA</v>
          </cell>
        </row>
        <row r="2292">
          <cell r="B2292" t="str">
            <v>DETALINOX COMERCIAL LTDA</v>
          </cell>
        </row>
        <row r="2293">
          <cell r="B2293" t="str">
            <v>POSTO MEGA IGUAÇU LTDA</v>
          </cell>
        </row>
        <row r="2294">
          <cell r="B2294" t="str">
            <v>DANNESMANN, SIEMSEN ADVOGADOS</v>
          </cell>
        </row>
        <row r="2295">
          <cell r="B2295" t="str">
            <v>CANTINA DO CADMOS LTDA</v>
          </cell>
        </row>
        <row r="2296">
          <cell r="B2296" t="str">
            <v>CVC CARDOSO AUTO PEÇAS - ME</v>
          </cell>
        </row>
        <row r="2297">
          <cell r="B2297" t="str">
            <v>FABRICA DE TELAS DE ARAME QUALITELAS LTD</v>
          </cell>
        </row>
        <row r="2298">
          <cell r="B2298" t="str">
            <v>A.F.F.III PAPELARIA E INFORMÁTICA LTDA</v>
          </cell>
        </row>
        <row r="2299">
          <cell r="B2299" t="str">
            <v>UNIVERSAL COMÉRCIO DE TUBOS E CONEXÕES LTDA</v>
          </cell>
        </row>
        <row r="2300">
          <cell r="B2300" t="str">
            <v>ÉDIO DOS SANTOS RIBEIRO TRANSPORTES</v>
          </cell>
        </row>
        <row r="2301">
          <cell r="B2301" t="str">
            <v>MÁXIMO ILUMINAÇÃO LTDA ME</v>
          </cell>
        </row>
        <row r="2302">
          <cell r="B2302" t="str">
            <v>VIGO TERPLAN TERRAPLANAGEM LTDA</v>
          </cell>
        </row>
        <row r="2303">
          <cell r="B2303" t="str">
            <v>SPR MATERIAIS LTDA</v>
          </cell>
        </row>
        <row r="2304">
          <cell r="B2304" t="str">
            <v>BOM PASTOR 2001 MAT.DE CONSTRUÇÃO LTDA</v>
          </cell>
        </row>
        <row r="2305">
          <cell r="B2305" t="str">
            <v>A.S. SILVA RESTAURANTE</v>
          </cell>
        </row>
        <row r="2306">
          <cell r="B2306" t="str">
            <v>STERIBIO SERV.LIMP.ESTER.HOSPITALAR LTDA</v>
          </cell>
        </row>
        <row r="2307">
          <cell r="B2307" t="str">
            <v>ZONA OESTE SANEAMENTO E SERVICOS LTDA</v>
          </cell>
        </row>
        <row r="2308">
          <cell r="B2308" t="str">
            <v>MARMORARIA PINHEIRO FERNANDES INDÚSTRIA E COMÉRCIO LTDA</v>
          </cell>
        </row>
        <row r="2309">
          <cell r="B2309" t="str">
            <v>FORTCABO COMERCIO E SERVICOS LTDA</v>
          </cell>
        </row>
        <row r="2310">
          <cell r="B2310" t="str">
            <v>LOCAR MUNCK TRANSPORTES E LOCACAO DE MAQ</v>
          </cell>
        </row>
        <row r="2311">
          <cell r="B2311" t="str">
            <v>E.J. VIEIRA MORAES TRANSPORTES LTDA-ME</v>
          </cell>
        </row>
        <row r="2312">
          <cell r="B2312" t="str">
            <v>JCM ENROLAMENTO MOT.PREST.SERVIÇO LTDA</v>
          </cell>
        </row>
        <row r="2313">
          <cell r="B2313" t="str">
            <v>CHURRASCARIA PICANHA DOURADA LTDA</v>
          </cell>
        </row>
        <row r="2314">
          <cell r="B2314" t="str">
            <v>P.A DA SILVA VULCANIZAÇÃO COM.- ME</v>
          </cell>
        </row>
        <row r="2315">
          <cell r="B2315" t="str">
            <v>V.P. LIMA DEMOLIÇÕES E SERVIÇOS LTDA</v>
          </cell>
        </row>
        <row r="2316">
          <cell r="B2316" t="str">
            <v>DANIELA DE AZEVEDO MENDES</v>
          </cell>
        </row>
        <row r="2317">
          <cell r="B2317" t="str">
            <v>VALMIR RODRIGUES DE ALMEIDA - ME</v>
          </cell>
        </row>
        <row r="2318">
          <cell r="B2318" t="str">
            <v>ELEVADORES FUJI FLF DO BRASIL LTDA.</v>
          </cell>
        </row>
        <row r="2319">
          <cell r="B2319" t="str">
            <v>J. CLÁUDIO MACHADO - ME</v>
          </cell>
        </row>
        <row r="2320">
          <cell r="B2320" t="str">
            <v>R 3 PROPAGANDA LTDA</v>
          </cell>
        </row>
        <row r="2321">
          <cell r="B2321" t="str">
            <v>IGOR GONÇALVES MENDES TRIPODE-ME</v>
          </cell>
        </row>
        <row r="2322">
          <cell r="B2322" t="str">
            <v>S.M.J. MIL METALÚRGICA E REFRIG. LTDA</v>
          </cell>
        </row>
        <row r="2323">
          <cell r="B2323" t="str">
            <v>FORTE ENEAS INDUSTRIA E COMERCIO LTDA</v>
          </cell>
        </row>
        <row r="2324">
          <cell r="B2324" t="str">
            <v>E S MENDES DROGARIA-ME</v>
          </cell>
        </row>
        <row r="2325">
          <cell r="B2325" t="str">
            <v>ROMATHI DISTRIBUIDORA DE MADEIRAS LTDA</v>
          </cell>
        </row>
        <row r="2326">
          <cell r="B2326" t="str">
            <v>EVANDRO FRANCISCO DE ARRUDA-ME</v>
          </cell>
        </row>
        <row r="2327">
          <cell r="B2327" t="str">
            <v>EDS DE SANTA CRUZ EMPREITEIRA LTDA</v>
          </cell>
        </row>
        <row r="2328">
          <cell r="B2328" t="str">
            <v>ENGELAGO CONSTR.ENGENHARIA DA LAGOA LTDA</v>
          </cell>
        </row>
        <row r="2329">
          <cell r="B2329" t="str">
            <v>NEWBERG TURISMO LTDA</v>
          </cell>
        </row>
        <row r="2330">
          <cell r="B2330" t="str">
            <v>J.F. MENDES COM. E SERVIÇOS</v>
          </cell>
        </row>
        <row r="2331">
          <cell r="B2331" t="str">
            <v>SERVIÇOS MUCK TIGRESA LTDA-ME</v>
          </cell>
        </row>
        <row r="2332">
          <cell r="B2332" t="str">
            <v>AQUAPART ENGENHARIA E PARTICIPAÇÕES LTDA</v>
          </cell>
        </row>
        <row r="2333">
          <cell r="B2333" t="str">
            <v>OPÇÃO INFORMÁTICA</v>
          </cell>
        </row>
        <row r="2334">
          <cell r="B2334" t="str">
            <v>SARTORETTI DO BRASIL COM. E SERV. LTDA</v>
          </cell>
        </row>
        <row r="2335">
          <cell r="B2335" t="str">
            <v>JOAO MAURICIO MARTINS MATERIAL DE CONSTR</v>
          </cell>
        </row>
        <row r="2336">
          <cell r="B2336" t="str">
            <v>MANOEL E ARAÚJO MATERIAL ELÉTRICO LTDA</v>
          </cell>
        </row>
        <row r="2337">
          <cell r="B2337" t="str">
            <v>AMERICAN 2001 SIGN COMUNICAÇÃO VISUAL LTDA</v>
          </cell>
        </row>
        <row r="2338">
          <cell r="B2338" t="str">
            <v>MARQUESAN 44 LOC.EQUIP.TERRAPLENAGEM LTDA</v>
          </cell>
        </row>
        <row r="2339">
          <cell r="B2339" t="str">
            <v>ARRAIS E SILVA TUBOS E CONEXOES LTDA</v>
          </cell>
        </row>
        <row r="2340">
          <cell r="B2340" t="str">
            <v>D.R DISTRIB.RODOVIÁRIO E TRANSPORTES LTDA</v>
          </cell>
        </row>
        <row r="2341">
          <cell r="B2341" t="str">
            <v>CONSTRUTORA LOMARELI LTDA</v>
          </cell>
        </row>
        <row r="2342">
          <cell r="B2342" t="str">
            <v>JOSÉ DO CARMO MIRANDA-ME</v>
          </cell>
        </row>
        <row r="2343">
          <cell r="B2343" t="str">
            <v>TR - TRANSPORTES RÁPIDOS LTDA</v>
          </cell>
        </row>
        <row r="2344">
          <cell r="B2344" t="str">
            <v>C.SOUZA DE ANDRADE TRANSPORTES-ME</v>
          </cell>
        </row>
        <row r="2345">
          <cell r="B2345" t="str">
            <v>F.F. MENDONÇA COMÉRCIO DE MADEIRAS LTDA</v>
          </cell>
        </row>
        <row r="2346">
          <cell r="B2346" t="str">
            <v>A.B.M. 2 TELECOMUNICAÇÕES LTDA</v>
          </cell>
        </row>
        <row r="2347">
          <cell r="B2347" t="str">
            <v>CONSTEP CONST.SERV.TERRAPLENAGEM LTDA</v>
          </cell>
        </row>
        <row r="2348">
          <cell r="B2348" t="str">
            <v>ADRIANA E LÍLIAN INFORMÁTICA LTDA</v>
          </cell>
        </row>
        <row r="2349">
          <cell r="B2349" t="str">
            <v>RHAZAS REPRESENTAÇÕES E COM. LTDA</v>
          </cell>
        </row>
        <row r="2350">
          <cell r="B2350" t="str">
            <v>CARGOLOG CARGAS E LOGÍSTICA LTDA</v>
          </cell>
        </row>
        <row r="2351">
          <cell r="B2351" t="str">
            <v>REGIS &amp; FERREIRA MOTORES LTDA</v>
          </cell>
        </row>
        <row r="2352">
          <cell r="B2352" t="str">
            <v>QUALIBLOCO PREMOLDADOS EM CONCRETO LTDA</v>
          </cell>
        </row>
        <row r="2353">
          <cell r="B2353" t="str">
            <v>CONSTRUTORA  FERREIRA E MONTEIRO LTDA.</v>
          </cell>
        </row>
        <row r="2354">
          <cell r="B2354" t="str">
            <v>BMB D´BÚZIOS DIST. DE BEBIDAS E GÊNEROS ALIMENTÍCIOS LTDA</v>
          </cell>
        </row>
        <row r="2355">
          <cell r="B2355" t="str">
            <v>POSTO SIM LTDA</v>
          </cell>
        </row>
        <row r="2356">
          <cell r="B2356" t="str">
            <v>COMAG SERV. DE OBRAS COMPLEMENTARES LTDA</v>
          </cell>
        </row>
        <row r="2357">
          <cell r="B2357" t="str">
            <v>SERRARIA REGIAO DOS LAGOS LTDA</v>
          </cell>
        </row>
        <row r="2358">
          <cell r="B2358" t="str">
            <v>VELAS AO MAR EMPR.VIAGENS E TURISMO LTDA</v>
          </cell>
        </row>
        <row r="2359">
          <cell r="B2359" t="str">
            <v>L&amp;R GUEDES TECNOLOGIA EM INFORMATICA LTD</v>
          </cell>
        </row>
        <row r="2360">
          <cell r="B2360" t="str">
            <v>ACHEI EM MACAÉ MÓVEIS USADOS LTDA</v>
          </cell>
        </row>
        <row r="2361">
          <cell r="B2361" t="str">
            <v>NADIS W. W. MATERIAIS DE CONSTRUÇÃO LTDA</v>
          </cell>
        </row>
        <row r="2362">
          <cell r="B2362" t="str">
            <v>FORMAL MÁQUINAS PEÇAS E SERVIÇOS LTDA</v>
          </cell>
        </row>
        <row r="2363">
          <cell r="B2363" t="str">
            <v>CONTINENTE TRANSPORTES LTDA-EPP</v>
          </cell>
        </row>
        <row r="2364">
          <cell r="B2364" t="str">
            <v>MESQUITA E MESQUITA SERVICOS, REFORMAS E</v>
          </cell>
        </row>
        <row r="2365">
          <cell r="B2365" t="str">
            <v>CONSTRUTORA DE MARCO LTDA</v>
          </cell>
        </row>
        <row r="2366">
          <cell r="B2366" t="str">
            <v>REAL PRINT INFORMÁTICA LTDA</v>
          </cell>
        </row>
        <row r="2367">
          <cell r="B2367" t="str">
            <v>PADARIA MARIA FARINHA LTDA-ME</v>
          </cell>
        </row>
        <row r="2368">
          <cell r="B2368" t="str">
            <v>CENTRALFER CENTRAL DE FERRO LTDA</v>
          </cell>
        </row>
        <row r="2369">
          <cell r="B2369" t="str">
            <v>FCO A.A. DE SOUZA LOCAÇÃO MÁQ.EQUIPAMENTOS</v>
          </cell>
        </row>
        <row r="2370">
          <cell r="B2370" t="str">
            <v>NANI RIO 445 COM.SERV.ESPECIALIZADO LTDA</v>
          </cell>
        </row>
        <row r="2371">
          <cell r="B2371" t="str">
            <v>MARIA IVANIR ALVES ROCHA - ME</v>
          </cell>
        </row>
        <row r="2372">
          <cell r="B2372" t="str">
            <v>ACNA REMOÇÕES S/C LTDA</v>
          </cell>
        </row>
        <row r="2373">
          <cell r="B2373" t="str">
            <v>OLIVEIRA &amp; RIBEIRO PARAIBUNA LTDA.</v>
          </cell>
        </row>
        <row r="2374">
          <cell r="B2374" t="str">
            <v>EMPREITEIRA TELECOMUNICACAO JOELMA LTDA</v>
          </cell>
        </row>
        <row r="2375">
          <cell r="B2375" t="str">
            <v>FERTOOLS MÁQUINAS E FERRAMENTAS LTDA</v>
          </cell>
        </row>
        <row r="2376">
          <cell r="B2376" t="str">
            <v>PARAISO DAS AGUAS - S.P. VALADARES</v>
          </cell>
        </row>
        <row r="2377">
          <cell r="B2377" t="str">
            <v>PEGA LEVE LIVRARIA LTDA</v>
          </cell>
        </row>
        <row r="2378">
          <cell r="B2378" t="str">
            <v>NAJ EMPREENDIMENTOS LTDA ME</v>
          </cell>
        </row>
        <row r="2379">
          <cell r="B2379" t="str">
            <v>WORLD AIR 2001 LTDA</v>
          </cell>
        </row>
        <row r="2380">
          <cell r="B2380" t="str">
            <v>VIRGEM DE FÁTIMA LOCAÇÃO DE MÁQUINAS E CAMINHÕES LTDA</v>
          </cell>
        </row>
        <row r="2381">
          <cell r="B2381" t="str">
            <v>RAMOS MÁQUINAS &amp; FERRAMENTAS LTDA-ME</v>
          </cell>
        </row>
        <row r="2382">
          <cell r="B2382" t="str">
            <v>JUSTOP SERVICOS DE TOPOGRAFIA LTDA</v>
          </cell>
        </row>
        <row r="2383">
          <cell r="B2383" t="str">
            <v>SANIT ENGENHARIA E CONSTRUÇÕES LTDA</v>
          </cell>
        </row>
        <row r="2384">
          <cell r="B2384" t="str">
            <v>FRANCISCO GERSON GOMES VIEIRA</v>
          </cell>
        </row>
        <row r="2385">
          <cell r="B2385" t="str">
            <v>HES SERVIÇOS DE ENGENHARIA LTDA</v>
          </cell>
        </row>
        <row r="2386">
          <cell r="B2386" t="str">
            <v>KSABOR TRANKILO LTDA</v>
          </cell>
        </row>
        <row r="2387">
          <cell r="B2387" t="str">
            <v>SANEMAT EQUIP.TECNICOS E MATERIAIS LTDA</v>
          </cell>
        </row>
        <row r="2388">
          <cell r="B2388" t="str">
            <v>H. C. L. HELENA LOCAÇÃO DE EQUIPAMENTOS LTDA</v>
          </cell>
        </row>
        <row r="2389">
          <cell r="B2389" t="str">
            <v>SIGLA CONSULTORIA E SERVIÇOS LTDA</v>
          </cell>
        </row>
        <row r="2390">
          <cell r="B2390" t="str">
            <v>T.M.C. TELECOMUNICAÇÃO LTDA</v>
          </cell>
        </row>
        <row r="2391">
          <cell r="B2391" t="str">
            <v>LLA TRÂNSITO LTDA</v>
          </cell>
        </row>
        <row r="2392">
          <cell r="B2392" t="str">
            <v>CAT BOMB COMÉRCIO DO VESTUÁRIO LTDA</v>
          </cell>
        </row>
        <row r="2393">
          <cell r="B2393" t="str">
            <v>BUREAU CIDADE LTDA</v>
          </cell>
        </row>
        <row r="2394">
          <cell r="B2394" t="str">
            <v>LECONTE S.A.</v>
          </cell>
        </row>
        <row r="2395">
          <cell r="B2395" t="str">
            <v>DISMATEL DE ITABORAÍ MATERIAIS DE CONSTRUÇÃO LTDA-EPP</v>
          </cell>
        </row>
        <row r="2396">
          <cell r="B2396" t="str">
            <v>POSTO SANTA CLARA  DE BARRA MANSA  ABAST. DE COMBUSTÍVEIS LT</v>
          </cell>
        </row>
        <row r="2397">
          <cell r="B2397" t="str">
            <v>PLENITUDE 2001 TERRAPLENAGEM E CONSTRUTORA LTDA</v>
          </cell>
        </row>
        <row r="2398">
          <cell r="B2398" t="str">
            <v>ANA MARIA MARTINS DE OLIVEIRA</v>
          </cell>
        </row>
        <row r="2399">
          <cell r="B2399" t="str">
            <v>A.V. MACHADO DISTRIBUIDORA DE ÁGUAS MINERAIS ME.</v>
          </cell>
        </row>
        <row r="2400">
          <cell r="B2400" t="str">
            <v>TUCHE TRANSPORTES LTDA</v>
          </cell>
        </row>
        <row r="2401">
          <cell r="B2401" t="str">
            <v>EMILIANO EMPR. E PARTICIPACOES HOTELEIRA</v>
          </cell>
        </row>
        <row r="2402">
          <cell r="B2402" t="str">
            <v>RT-LEA LOCAÇÃO DE EQUIPAMENTOS E ANDAIMES LTDA.</v>
          </cell>
        </row>
        <row r="2403">
          <cell r="B2403" t="str">
            <v>LUIZ CLAUDIO ALEXANDRE ESTRUTURAS-ME</v>
          </cell>
        </row>
        <row r="2404">
          <cell r="B2404" t="str">
            <v>BELAMAT MATERIAL DE CONSTRUCAO LTDA.</v>
          </cell>
        </row>
        <row r="2405">
          <cell r="B2405" t="str">
            <v>R.R.BARRA MANSA RESTAURANTE LTDA.</v>
          </cell>
        </row>
        <row r="2406">
          <cell r="B2406" t="str">
            <v>NIKIGAS COMERCIAL LTDA</v>
          </cell>
        </row>
        <row r="2407">
          <cell r="B2407" t="str">
            <v>NORTRACTOR PEÇAS PARA TRATORES LTDA</v>
          </cell>
        </row>
        <row r="2408">
          <cell r="B2408" t="str">
            <v>LIZ ANGELA M. DE OLIVEIRA - ME</v>
          </cell>
        </row>
        <row r="2409">
          <cell r="B2409" t="str">
            <v>ÁLVARO HENRIQUE ROSE-ME</v>
          </cell>
        </row>
        <row r="2410">
          <cell r="B2410" t="str">
            <v>PONTO CERTO DE IMBETIBA RESTAURANTE E LANCHONETE LTDA</v>
          </cell>
        </row>
        <row r="2411">
          <cell r="B2411" t="str">
            <v>BOMBCRET LTDA.</v>
          </cell>
        </row>
        <row r="2412">
          <cell r="B2412" t="str">
            <v>ANA KARLA ALCOFORADO CÉSAR DE MELO</v>
          </cell>
        </row>
        <row r="2413">
          <cell r="B2413" t="str">
            <v>TRANSPORTE BRASIL 500 DA PENHA LTDA</v>
          </cell>
        </row>
        <row r="2414">
          <cell r="B2414" t="str">
            <v>HERILUCIO P. SILVA</v>
          </cell>
        </row>
        <row r="2415">
          <cell r="B2415" t="str">
            <v>A.R. MOREIRA INFORMÁTICA LTDA</v>
          </cell>
        </row>
        <row r="2416">
          <cell r="B2416" t="str">
            <v>COMÉRCIO DE CEREAIS SAMPAIO LTDA</v>
          </cell>
        </row>
        <row r="2417">
          <cell r="B2417" t="str">
            <v>L.L. COMÉRCIO DE FERRAMENTAS LTDA</v>
          </cell>
        </row>
        <row r="2418">
          <cell r="B2418" t="str">
            <v>ADDCAR AUTOMÓVEIS LTDA</v>
          </cell>
        </row>
        <row r="2419">
          <cell r="B2419" t="str">
            <v>L.F. INDÚSTRIA E COMÉRCIO DE ROUPAS LTDA</v>
          </cell>
        </row>
        <row r="2420">
          <cell r="B2420" t="str">
            <v>E.H. ARQUITETURA E PLANEJAMENTO LTDA</v>
          </cell>
        </row>
        <row r="2421">
          <cell r="B2421" t="str">
            <v>SOUZA CHRISOSTIMO MAT.CONSTRUÇÃO LTDA</v>
          </cell>
        </row>
        <row r="2422">
          <cell r="B2422" t="str">
            <v>GTS COM. LOCAÇÃO E SERV. DE LIBERDADE LTDA</v>
          </cell>
        </row>
        <row r="2423">
          <cell r="B2423" t="str">
            <v>PENSÃO DO TREVO 584 LTDA - ME</v>
          </cell>
        </row>
        <row r="2424">
          <cell r="B2424" t="str">
            <v>JOSABIAS ALVES SANTOS</v>
          </cell>
        </row>
        <row r="2425">
          <cell r="B2425" t="str">
            <v>GILKLE-CAR AUTO MECÂNICA LTDA</v>
          </cell>
        </row>
        <row r="2426">
          <cell r="B2426" t="str">
            <v>JOSEQUIM MADEIRAS E MAT. CONSTRUÇÃO LTDA</v>
          </cell>
        </row>
        <row r="2427">
          <cell r="B2427" t="str">
            <v>O KAKO DOS AZULEJOS ANTIGOS LTDA</v>
          </cell>
        </row>
        <row r="2428">
          <cell r="B2428" t="str">
            <v>L &amp; A COMERCIO DE BATERIAS LTDA</v>
          </cell>
        </row>
        <row r="2429">
          <cell r="B2429" t="str">
            <v>CONSTRUTER GONCALENSE MATERIAIS DE CONST</v>
          </cell>
        </row>
        <row r="2430">
          <cell r="B2430" t="str">
            <v>ARM TRANSPORTADORA LTDA</v>
          </cell>
        </row>
        <row r="2431">
          <cell r="B2431" t="str">
            <v>TENDÊNCIAS EM MAO DE OBRA ESPEC.LTDA</v>
          </cell>
        </row>
        <row r="2432">
          <cell r="B2432" t="str">
            <v>CODISE COM.DISTR.EXP.CERÂMICOS LTDA</v>
          </cell>
        </row>
        <row r="2433">
          <cell r="B2433" t="str">
            <v>RODOVIÁRIO CASSIANO IMP. E EXP. LTDA</v>
          </cell>
        </row>
        <row r="2434">
          <cell r="B2434" t="str">
            <v>PAULO CASÉ PLANEJAM. ARQUITETÔNICO LTDA</v>
          </cell>
        </row>
        <row r="2435">
          <cell r="B2435" t="str">
            <v>JOÃO CARLOS DA SILVA TRANSPORTADORA - ME</v>
          </cell>
        </row>
        <row r="2436">
          <cell r="B2436" t="str">
            <v>NEW TORK RECURSOS HUMANOS LTDA</v>
          </cell>
        </row>
        <row r="2437">
          <cell r="B2437" t="str">
            <v>VALE E BUENO SERVICOS AUXILIARES LTDA</v>
          </cell>
        </row>
        <row r="2438">
          <cell r="B2438" t="str">
            <v>AMITRAN TRANSPORTES E MUDANCAS LTDA</v>
          </cell>
        </row>
        <row r="2439">
          <cell r="B2439" t="str">
            <v>HOTEL RECANTO DO POETA</v>
          </cell>
        </row>
        <row r="2440">
          <cell r="B2440" t="str">
            <v>ROQUE &amp; LUCAS TERRAPLENAGEM E PAVIMENTAÇÃO LTDA</v>
          </cell>
        </row>
        <row r="2441">
          <cell r="B2441" t="str">
            <v>TRANSBELT BENEF.SERVICOS E COMERCIO DE C</v>
          </cell>
        </row>
        <row r="2442">
          <cell r="B2442" t="str">
            <v>JOSÉ LEOMAR E IRACIMAR LTDA</v>
          </cell>
        </row>
        <row r="2443">
          <cell r="B2443" t="str">
            <v>MANOEL GALDINO COM.REP.MAT.CONSTRUÇÃO LTDA</v>
          </cell>
        </row>
        <row r="2444">
          <cell r="B2444" t="str">
            <v>PEAÇO COMÉRCIO DE AÇO LTDA</v>
          </cell>
        </row>
        <row r="2445">
          <cell r="B2445" t="str">
            <v>POSTO DE GASOLINA ESTRELA ORIENTAL LTDA</v>
          </cell>
        </row>
        <row r="2446">
          <cell r="B2446" t="str">
            <v>S.L. DE SENA EMPREITEIRA</v>
          </cell>
        </row>
        <row r="2447">
          <cell r="B2447" t="str">
            <v>S.N. BRONZE PAVIMENTACAO LTDA</v>
          </cell>
        </row>
        <row r="2448">
          <cell r="B2448" t="str">
            <v>VIPASI CONSTRUCAO E PINTURA LTDA</v>
          </cell>
        </row>
        <row r="2449">
          <cell r="B2449" t="str">
            <v>EPC ENG.PROJETOS E CONSULTORIA LTDA</v>
          </cell>
        </row>
        <row r="2450">
          <cell r="B2450" t="str">
            <v>HM HIGH MANAGER EVENTOS VIAGENS E TURISMO LTDA</v>
          </cell>
        </row>
        <row r="2451">
          <cell r="B2451" t="str">
            <v>TERMACO NORDESTE COM.EQUIPAMENTOS LTDA</v>
          </cell>
        </row>
        <row r="2452">
          <cell r="B2452" t="str">
            <v>MARIA DA CONSOLAÇÃO SOBREIRA &amp; CIA.LTDA.</v>
          </cell>
        </row>
        <row r="2453">
          <cell r="B2453" t="str">
            <v>MARIA OSMARINA ARAUJO DA SILVA</v>
          </cell>
        </row>
        <row r="2454">
          <cell r="B2454" t="str">
            <v>VPE LTDA</v>
          </cell>
        </row>
        <row r="2455">
          <cell r="B2455" t="str">
            <v>K.J. CONSTRUÇÃO COMÉRCIO E INDÚSTRIA LTDA</v>
          </cell>
        </row>
        <row r="2456">
          <cell r="B2456" t="str">
            <v>VISCLAR MÓVEIS E DECORAÇÕES LTDA</v>
          </cell>
        </row>
        <row r="2457">
          <cell r="B2457" t="str">
            <v>JOSE AFONSO RODRIGUES</v>
          </cell>
        </row>
        <row r="2458">
          <cell r="B2458" t="str">
            <v>TUBOMIX PRE-MOLDADOS E ENGENHARIA LTDA</v>
          </cell>
        </row>
        <row r="2459">
          <cell r="B2459" t="str">
            <v>HOTEL PERSONAL LTDA</v>
          </cell>
        </row>
        <row r="2460">
          <cell r="B2460" t="str">
            <v>M. DE OLIVEIRA TRANSPORTES DE CARGAS</v>
          </cell>
        </row>
        <row r="2461">
          <cell r="B2461" t="str">
            <v>A.P. MACEDO CONSTRUCOES LTDA</v>
          </cell>
        </row>
        <row r="2462">
          <cell r="B2462" t="str">
            <v>ÁGUAS CRISTALINAS PISCINAS LTDA</v>
          </cell>
        </row>
        <row r="2463">
          <cell r="B2463" t="str">
            <v>GTS - GRUPO DE TECNOLOGIA E SOLUÇÕES LTDA</v>
          </cell>
        </row>
        <row r="2464">
          <cell r="B2464" t="str">
            <v>EMPREITEIRA MILENIUM LTDA.</v>
          </cell>
        </row>
        <row r="2465">
          <cell r="B2465" t="str">
            <v>DISTR.DE BEBIDAS 4 AMIGOS DE M.H.LTDA</v>
          </cell>
        </row>
        <row r="2466">
          <cell r="B2466" t="str">
            <v>JARG BAR E RESTAURANTE LTDA</v>
          </cell>
        </row>
        <row r="2467">
          <cell r="B2467" t="str">
            <v>THALIS SERVIÇOS GERAIS LTDA</v>
          </cell>
        </row>
        <row r="2468">
          <cell r="B2468" t="str">
            <v>WRO - RIO SERVIÇOS LTDA</v>
          </cell>
        </row>
        <row r="2469">
          <cell r="B2469" t="str">
            <v>CDI BARRA PRODUTOS IMPORTACAO E EXPORTACAO LTDA</v>
          </cell>
        </row>
        <row r="2470">
          <cell r="B2470" t="str">
            <v>INFOCLUB COMÉRCIO DE INFORMÁTICA LTDA</v>
          </cell>
        </row>
        <row r="2471">
          <cell r="B2471" t="str">
            <v>TERFLEX INDÚSTRIA E COMÉRCIO LTDA</v>
          </cell>
        </row>
        <row r="2472">
          <cell r="B2472" t="str">
            <v>SIEMENS BUILDING TECHNOLOGIES LTDA</v>
          </cell>
        </row>
        <row r="2473">
          <cell r="B2473" t="str">
            <v>MULTI UNIFORMES PROFISSIONAIS LTDA</v>
          </cell>
        </row>
        <row r="2474">
          <cell r="B2474" t="str">
            <v>CARVALHO CONSULTORES ASSOCIADOS</v>
          </cell>
        </row>
        <row r="2475">
          <cell r="B2475" t="str">
            <v>BEVITOR TOPOG.DESENHO TECNICO LTDA</v>
          </cell>
        </row>
        <row r="2476">
          <cell r="B2476" t="str">
            <v>MALVÃO &amp; STANISCE LTDA</v>
          </cell>
        </row>
        <row r="2477">
          <cell r="B2477" t="str">
            <v>MECAESCAV MÁQUINAS LTDA</v>
          </cell>
        </row>
        <row r="2478">
          <cell r="B2478" t="str">
            <v>COSTA &amp; REZENDE REPRESENTAÇÕES LTDA</v>
          </cell>
        </row>
        <row r="2479">
          <cell r="B2479" t="str">
            <v>LELLO INTERMEDIADORA DE NEGÓCIOS S/C LTDA</v>
          </cell>
        </row>
        <row r="2480">
          <cell r="B2480" t="str">
            <v>RCN TRANSPORTES RODOVIÁRIOS LTDA</v>
          </cell>
        </row>
        <row r="2481">
          <cell r="B2481" t="str">
            <v>VIA MÓVEIS LTDA.</v>
          </cell>
        </row>
        <row r="2482">
          <cell r="B2482" t="str">
            <v>CONSTRUTORA VERDES MARES DE MACAÉ LTDA</v>
          </cell>
        </row>
        <row r="2483">
          <cell r="B2483" t="str">
            <v>PANIFICAÇÃO PIRACAIA 11 LTDA - ME</v>
          </cell>
        </row>
        <row r="2484">
          <cell r="B2484" t="str">
            <v>RENOVADORA DE PNEUS TREVO LTDA</v>
          </cell>
        </row>
        <row r="2485">
          <cell r="B2485" t="str">
            <v>POSTO DE SERVIÇOS CHAMEGO DO PROJAC LTDA</v>
          </cell>
        </row>
        <row r="2486">
          <cell r="B2486" t="str">
            <v>NOVA LECMAR MAT.ELETR.HIDRÁULICOS LTDA</v>
          </cell>
        </row>
        <row r="2487">
          <cell r="B2487" t="str">
            <v>JET 321 INFORMÁTICA LTDA</v>
          </cell>
        </row>
        <row r="2488">
          <cell r="B2488" t="str">
            <v>RGA TRANSPORTE DE ÁGUA LTDA</v>
          </cell>
        </row>
        <row r="2489">
          <cell r="B2489" t="str">
            <v>APC ASSESSORIA DE PROJETOS E CONSTRUÇÕES LTDA</v>
          </cell>
        </row>
        <row r="2490">
          <cell r="B2490" t="str">
            <v>L.L.M. MARQUES COMÉRCIO DE MATERIAIS DE CONSTRUÇÃO LTDA</v>
          </cell>
        </row>
        <row r="2491">
          <cell r="B2491" t="str">
            <v>M.F. FARIA SILVA REFEICOES -ME</v>
          </cell>
        </row>
        <row r="2492">
          <cell r="B2492" t="str">
            <v>NOVA CECCATO 8 TRATORES PEÇAS E SERVIÇOS LTDA</v>
          </cell>
        </row>
        <row r="2493">
          <cell r="B2493" t="str">
            <v>S.MENDONCA ALVES RESTAURANTE</v>
          </cell>
        </row>
        <row r="2494">
          <cell r="B2494" t="str">
            <v>FONTE DE ÁGUAS VIVAS ABASTECEDORA LTDA</v>
          </cell>
        </row>
        <row r="2495">
          <cell r="B2495" t="str">
            <v>VALMIR RIBEIRO FIDELIS LANCHES</v>
          </cell>
        </row>
        <row r="2496">
          <cell r="B2496" t="str">
            <v>SARTY-SOUTH AMERICAN TECNOLOGIA LTDA</v>
          </cell>
        </row>
        <row r="2497">
          <cell r="B2497" t="str">
            <v>SANTOS MAGALHÃES CONSTRUTORA</v>
          </cell>
        </row>
        <row r="2498">
          <cell r="B2498" t="str">
            <v>MV LANA COMERCIO E REPRESENTACAO LTDA</v>
          </cell>
        </row>
        <row r="2499">
          <cell r="B2499" t="str">
            <v>FORMAPEL CENTRO PAPELARIA INFORMÁTICA LTDA</v>
          </cell>
        </row>
        <row r="2500">
          <cell r="B2500" t="str">
            <v>POSTO MAR AZUL RIO DAS OSTRAS</v>
          </cell>
        </row>
        <row r="2501">
          <cell r="B2501" t="str">
            <v>EXCEL SERVIÇOS DE FORMAS LTDA</v>
          </cell>
        </row>
        <row r="2502">
          <cell r="B2502" t="str">
            <v>M.S.G. CONSTRUTORA LTDA</v>
          </cell>
        </row>
        <row r="2503">
          <cell r="B2503" t="str">
            <v>AUTO POSTO PRIMEIRAO DO LARANJAL LTDA</v>
          </cell>
        </row>
        <row r="2504">
          <cell r="B2504" t="str">
            <v>UNIPLAST COM.PLÁSTICOS E BORRACHAS LTDA</v>
          </cell>
        </row>
        <row r="2505">
          <cell r="B2505" t="str">
            <v>MARCELO RABACHINBI ARAÚJO-ME</v>
          </cell>
        </row>
        <row r="2506">
          <cell r="B2506" t="str">
            <v>MICROWMAX INFORMÁTICA LTDA</v>
          </cell>
        </row>
        <row r="2507">
          <cell r="B2507" t="str">
            <v>DISK LIMP. DISTRIBUIDORA LTDA</v>
          </cell>
        </row>
        <row r="2508">
          <cell r="B2508" t="str">
            <v>S.A.S. REZENDE - ME</v>
          </cell>
        </row>
        <row r="2509">
          <cell r="B2509" t="str">
            <v>BARRA-MIX DE CABO FRIO DISTRIB.DE AREIA LTDA</v>
          </cell>
        </row>
        <row r="2510">
          <cell r="B2510" t="str">
            <v>TOTAL COMERCIAL DE PEÇAS E SERVIÇOS LTDA</v>
          </cell>
        </row>
        <row r="2511">
          <cell r="B2511" t="str">
            <v>RADICAL SPORTS CO. LTDA.</v>
          </cell>
        </row>
        <row r="2512">
          <cell r="B2512" t="str">
            <v>MASTERSOLOS TECNOLOGIA E FUNDAÇÕES LTDA</v>
          </cell>
        </row>
        <row r="2513">
          <cell r="B2513" t="str">
            <v>ARTES GRÁFICAS PRINTCOLOR LTDA</v>
          </cell>
        </row>
        <row r="2514">
          <cell r="B2514" t="str">
            <v>E.C. DE ALBUQUERQUE NETO</v>
          </cell>
        </row>
        <row r="2515">
          <cell r="B2515" t="str">
            <v>RESK JET COMERCIAL LTDA</v>
          </cell>
        </row>
        <row r="2516">
          <cell r="B2516" t="str">
            <v>TRATTO 180 ACABAMENTOS P/CONSTRUÇÃO LTDA</v>
          </cell>
        </row>
        <row r="2517">
          <cell r="B2517" t="str">
            <v>ARTNORTE ARTIGOS INDUSTRIAIS LTDA</v>
          </cell>
        </row>
        <row r="2518">
          <cell r="B2518" t="str">
            <v>FRANCISCO LEONASIO FREITAS LEONARDO</v>
          </cell>
        </row>
        <row r="2519">
          <cell r="B2519" t="str">
            <v>NOVA PUBLICIDADE LTDA</v>
          </cell>
        </row>
        <row r="2520">
          <cell r="B2520" t="str">
            <v>AUGUSTO TRANSPORTE DE ÁGUA LTDA</v>
          </cell>
        </row>
        <row r="2521">
          <cell r="B2521" t="str">
            <v>AREAL SOARES ITA LTDA - ME</v>
          </cell>
        </row>
        <row r="2522">
          <cell r="B2522" t="str">
            <v>JAIME MACHADO NETO-ME</v>
          </cell>
        </row>
        <row r="2523">
          <cell r="B2523" t="str">
            <v>SILVA E LIMA EMPRREITEIRA LTDA</v>
          </cell>
        </row>
        <row r="2524">
          <cell r="B2524" t="str">
            <v>GALLERY SOUND ELETRÔNICOS LTDA</v>
          </cell>
        </row>
        <row r="2525">
          <cell r="B2525" t="str">
            <v>HOTEL E BAR COSTA &amp; LANES LTDA - ME</v>
          </cell>
        </row>
        <row r="2526">
          <cell r="B2526" t="str">
            <v>BAZAR P C DO VILAR LTDA - ME</v>
          </cell>
        </row>
        <row r="2527">
          <cell r="B2527" t="str">
            <v>QUALITELA INDÚSTRIA E COMÉRCIO LTDA</v>
          </cell>
        </row>
        <row r="2528">
          <cell r="B2528" t="str">
            <v>DO LEME AO PONTAL GRÁFICA LTDA</v>
          </cell>
        </row>
        <row r="2529">
          <cell r="B2529" t="str">
            <v>CARIRI SERVIÇOS LTDA</v>
          </cell>
        </row>
        <row r="2530">
          <cell r="B2530" t="str">
            <v>VIBROTON ARTEFATOS DE CONCRETO LTDA</v>
          </cell>
        </row>
        <row r="2531">
          <cell r="B2531" t="str">
            <v>R.M.M. CONSTRUTORA LTDA</v>
          </cell>
        </row>
        <row r="2532">
          <cell r="B2532" t="str">
            <v>CONTICEL-RIO SERVICOS LTDA</v>
          </cell>
        </row>
        <row r="2533">
          <cell r="B2533" t="str">
            <v>ESTRUTURAL COM.BLOCOS CERÂMICOS LTDA</v>
          </cell>
        </row>
        <row r="2534">
          <cell r="B2534" t="str">
            <v>MUNDI RESENDE HIDRÁULICA E SANEAMENTO LTDA</v>
          </cell>
        </row>
        <row r="2535">
          <cell r="B2535" t="str">
            <v>GB AUTO PECAS LTDA</v>
          </cell>
        </row>
        <row r="2536">
          <cell r="B2536" t="str">
            <v>GOUVEIAIR INFORMÁTICA LTDA</v>
          </cell>
        </row>
        <row r="2537">
          <cell r="B2537" t="str">
            <v>ALTUR RENT A CAR LTDA-ME</v>
          </cell>
        </row>
        <row r="2538">
          <cell r="B2538" t="str">
            <v>CHIQUE &amp; XIQUE BUFFET TÍP. NORDEST. PROM. E EVENTOS LTDA</v>
          </cell>
        </row>
        <row r="2539">
          <cell r="B2539" t="str">
            <v>CÉLIO S.O. FILHO</v>
          </cell>
        </row>
        <row r="2540">
          <cell r="B2540" t="str">
            <v>D.R. FERREIRA ROQUE</v>
          </cell>
        </row>
        <row r="2541">
          <cell r="B2541" t="str">
            <v>VIVIANE R.DE MORAES EDITORA-ME</v>
          </cell>
        </row>
        <row r="2542">
          <cell r="B2542" t="str">
            <v>FLY 2001 PAPELARIA E INFORMÁTICA LTDA.</v>
          </cell>
        </row>
        <row r="2543">
          <cell r="B2543" t="str">
            <v>NELSON DIVINO CARNEIRO - O CORUMBAÍBA</v>
          </cell>
        </row>
        <row r="2544">
          <cell r="B2544" t="str">
            <v>L.H.V. MATERIAIS PARA CONSTRUÇÃO LTDA</v>
          </cell>
        </row>
        <row r="2545">
          <cell r="B2545" t="str">
            <v>VALDEVAN ALVES QUEIROZ- LV UNIFORMES</v>
          </cell>
        </row>
        <row r="2546">
          <cell r="B2546" t="str">
            <v>LAGT INFORMATICA LTDA</v>
          </cell>
        </row>
        <row r="2547">
          <cell r="B2547" t="str">
            <v>CEN - CENTRO DE ESTUDOS DA FACULDADE DE ENGENHARIA</v>
          </cell>
        </row>
        <row r="2548">
          <cell r="B2548" t="str">
            <v>KARJ VARANDA MAT.CONSTRUCAO E BAZAR LTDA</v>
          </cell>
        </row>
        <row r="2549">
          <cell r="B2549" t="str">
            <v>MPC ENGENHARIA E CONSULTORIA LTDA</v>
          </cell>
        </row>
        <row r="2550">
          <cell r="B2550" t="str">
            <v>C.W. MARCONDES - ME</v>
          </cell>
        </row>
        <row r="2551">
          <cell r="B2551" t="str">
            <v>ARTE-MANIA DE ARARUAMA ARTEF.CIMENTO LTDA</v>
          </cell>
        </row>
        <row r="2552">
          <cell r="B2552" t="str">
            <v>CHRISTIANE MONTENEGRO ALVES - EPP</v>
          </cell>
        </row>
        <row r="2553">
          <cell r="B2553" t="str">
            <v>PORCINO FERNANDES DA COSTA JÚNIOR</v>
          </cell>
        </row>
        <row r="2554">
          <cell r="B2554" t="str">
            <v>DAVID J. MIGUEL BORRACHEIRO</v>
          </cell>
        </row>
        <row r="2555">
          <cell r="B2555" t="str">
            <v>MINERACAO SANTA LUZIA DE ITAGUAI LTDA</v>
          </cell>
        </row>
        <row r="2556">
          <cell r="B2556" t="str">
            <v>EMPREITEIRA DE OBRAS LAMERAO LTDA</v>
          </cell>
        </row>
        <row r="2557">
          <cell r="B2557" t="str">
            <v>RIGR - INDÚSTRIA E COMÉRCIO LTDA</v>
          </cell>
        </row>
        <row r="2558">
          <cell r="B2558" t="str">
            <v>D.SALMITO DE MELO MICROEMPRESA</v>
          </cell>
        </row>
        <row r="2559">
          <cell r="B2559" t="str">
            <v>SERV CAR DISTR PEÇAS SERVS ELETRICO</v>
          </cell>
        </row>
        <row r="2560">
          <cell r="B2560" t="str">
            <v>RESTTAURO CONSULTORIA LTDA</v>
          </cell>
        </row>
        <row r="2561">
          <cell r="B2561" t="str">
            <v>GAMA E ZANDONE - ADVOGADOS</v>
          </cell>
        </row>
        <row r="2562">
          <cell r="B2562" t="str">
            <v>DAIANA CRISTINA BALAN CAVALCANTE - ME</v>
          </cell>
        </row>
        <row r="2563">
          <cell r="B2563" t="str">
            <v>TRANSPRAFORTE TRANSPORTE E LOCAÇÃO LTDA.</v>
          </cell>
        </row>
        <row r="2564">
          <cell r="B2564" t="str">
            <v>K.J. MATERIAIS DE CONSTRUÇÃO LTDA-ME</v>
          </cell>
        </row>
        <row r="2565">
          <cell r="B2565" t="str">
            <v>TRANSPORT. E LOC. EQUIPAMENTO F.R.S. CAETANO LTDA</v>
          </cell>
        </row>
        <row r="2566">
          <cell r="B2566" t="str">
            <v>ALCOM DE ITABORAÍ PEÇAS SERV.DIESEL LTDA</v>
          </cell>
        </row>
        <row r="2567">
          <cell r="B2567" t="str">
            <v>AGUAELI DIST. DE ÁGUA MINERAL LTDA</v>
          </cell>
        </row>
        <row r="2568">
          <cell r="B2568" t="str">
            <v>MARIA NILCE ARAÚJO ALVES ME</v>
          </cell>
        </row>
        <row r="2569">
          <cell r="B2569" t="str">
            <v>TECNOLOGIA LOGÍSTICA E CONSULTORIA - TECLOG LTDA</v>
          </cell>
        </row>
        <row r="2570">
          <cell r="B2570" t="str">
            <v>POSTO REI DAS SELVAS LTDA</v>
          </cell>
        </row>
        <row r="2571">
          <cell r="B2571" t="str">
            <v>MÃO FORTE EQUIPAMENTOS LTDA-ME</v>
          </cell>
        </row>
        <row r="2572">
          <cell r="B2572" t="str">
            <v>THACECON LTDA</v>
          </cell>
        </row>
        <row r="2573">
          <cell r="B2573" t="str">
            <v>V.J. MACHADO JUNIOR RESTAURANTE</v>
          </cell>
        </row>
        <row r="2574">
          <cell r="B2574" t="str">
            <v>T.DE RODRIGUES</v>
          </cell>
        </row>
        <row r="2575">
          <cell r="B2575" t="str">
            <v>CORAIS DO ENGENHO MATERIAIS DE CONSTRUÇÃO LTDA</v>
          </cell>
        </row>
        <row r="2576">
          <cell r="B2576" t="str">
            <v>JR PRESTADORA DE SERVIÇO S/C LTDA</v>
          </cell>
        </row>
        <row r="2577">
          <cell r="B2577" t="str">
            <v>ELIAS, MINERVINO ADV.E ASSOCIADOS</v>
          </cell>
        </row>
        <row r="2578">
          <cell r="B2578" t="str">
            <v>RETÍFICA DE MOTORES CAMPO LINDO LTDA</v>
          </cell>
        </row>
        <row r="2579">
          <cell r="B2579" t="str">
            <v>TRANSPORTES PESADOS NOVO RECREIO LTDA</v>
          </cell>
        </row>
        <row r="2580">
          <cell r="B2580" t="str">
            <v>ATLÂNTICO RIO DAS OSTRAS FERRO E AÇO LTDA</v>
          </cell>
        </row>
        <row r="2581">
          <cell r="B2581" t="str">
            <v>J.R. MARQUES BARRETO &amp; CIA LTDA</v>
          </cell>
        </row>
        <row r="2582">
          <cell r="B2582" t="str">
            <v>MODUS ENGENHARIA E SERVICOS S/C LTDA</v>
          </cell>
        </row>
        <row r="2583">
          <cell r="B2583" t="str">
            <v>MECAMPI-METALÚRGICA CAMPISTA LTDA</v>
          </cell>
        </row>
        <row r="2584">
          <cell r="B2584" t="str">
            <v>BARRETOS E BELLAS MÁRMORES LTDA</v>
          </cell>
        </row>
        <row r="2585">
          <cell r="B2585" t="str">
            <v>ABR CONSTRUTORA LTDA</v>
          </cell>
        </row>
        <row r="2586">
          <cell r="B2586" t="str">
            <v>ATLANTICA HOTELS INTERNATIONAL S/A</v>
          </cell>
        </row>
        <row r="2587">
          <cell r="B2587" t="str">
            <v>COMÉRCIO ECL REUNIDOS LTDA</v>
          </cell>
        </row>
        <row r="2588">
          <cell r="B2588" t="str">
            <v>VITÓRIA EQUIPAMENTOS LTDA.</v>
          </cell>
        </row>
        <row r="2589">
          <cell r="B2589" t="str">
            <v>L.A. COSTA DE ALMEIDA</v>
          </cell>
        </row>
        <row r="2590">
          <cell r="B2590" t="str">
            <v>JETOM MÁQUINAS E EQUIPAMENTOS LTDA</v>
          </cell>
        </row>
        <row r="2591">
          <cell r="B2591" t="str">
            <v>QUANTUN REPAX INFORMÁTICA LTDA</v>
          </cell>
        </row>
        <row r="2592">
          <cell r="B2592" t="str">
            <v>9 E SERVIÇOS REPROGRÁFICOS LTDA</v>
          </cell>
        </row>
        <row r="2593">
          <cell r="B2593" t="str">
            <v>ALL TONER DE ROCHA MIRANDA COM.SUPRIMENTOS LTDA</v>
          </cell>
        </row>
        <row r="2594">
          <cell r="B2594" t="str">
            <v>VAIO MOBILE PLANET COM. DE NOTEBOOKS LTDA</v>
          </cell>
        </row>
        <row r="2595">
          <cell r="B2595" t="str">
            <v>P.C. LETREIROS LTDA - ME</v>
          </cell>
        </row>
        <row r="2596">
          <cell r="B2596" t="str">
            <v>OSTEMBERG GARDEN PLANTAS LTDA</v>
          </cell>
        </row>
        <row r="2597">
          <cell r="B2597" t="str">
            <v>M.J. FILHO- PRESTAÇÃO DE SERVIÇOS</v>
          </cell>
        </row>
        <row r="2598">
          <cell r="B2598" t="str">
            <v>L. CARLOS DOS SANTOS CÓPIAS</v>
          </cell>
        </row>
        <row r="2599">
          <cell r="B2599" t="str">
            <v>AÇOLAGOS COM.PRODUTOS SIDERÚRGICOS LTDA</v>
          </cell>
        </row>
        <row r="2600">
          <cell r="B2600" t="str">
            <v>MADEIREIRA IRMÃOS CAMPANATI LTDA</v>
          </cell>
        </row>
        <row r="2601">
          <cell r="B2601" t="str">
            <v>BETINARDI TERRAPLANAGEM LTDA</v>
          </cell>
        </row>
        <row r="2602">
          <cell r="B2602" t="str">
            <v>MULTI-OBRAS CONSTRUTORA LTDA.</v>
          </cell>
        </row>
        <row r="2603">
          <cell r="B2603" t="str">
            <v>DPA CONSULTORIA E PARTICIPAÇÕES LTDA</v>
          </cell>
        </row>
        <row r="2604">
          <cell r="B2604" t="str">
            <v>MUNK DE MERITI TRANSPORTE E SERVIÇOS LTDA</v>
          </cell>
        </row>
        <row r="2605">
          <cell r="B2605" t="str">
            <v>LIBERTY NEGÓCIOS E TURISMO LTDA</v>
          </cell>
        </row>
        <row r="2606">
          <cell r="B2606" t="str">
            <v>PEIXOTO GOMIDE MAT DE CONSTRUÇÃO LTDA</v>
          </cell>
        </row>
        <row r="2607">
          <cell r="B2607" t="str">
            <v>W. DA FONSECA MONTEIRO -ME</v>
          </cell>
        </row>
        <row r="2608">
          <cell r="B2608" t="str">
            <v>GLASSTEC COMÉRCIO DE VIDROS LTDA</v>
          </cell>
        </row>
        <row r="2609">
          <cell r="B2609" t="str">
            <v>MAGY DRYVE TRANSPORTES LTDA</v>
          </cell>
        </row>
        <row r="2610">
          <cell r="B2610" t="str">
            <v>DEZ DA BARRA MATERIAIS DE CONSTRUÇÃO LTDA</v>
          </cell>
        </row>
        <row r="2611">
          <cell r="B2611" t="str">
            <v>JAG - LOCAÇÃO E TRANSPORTES LTDA</v>
          </cell>
        </row>
        <row r="2612">
          <cell r="B2612" t="str">
            <v>RMA ASSESSORIA E CONSULTORIA LTDA</v>
          </cell>
        </row>
        <row r="2613">
          <cell r="B2613" t="str">
            <v>FROTAUTO RENT A CAR LTDA</v>
          </cell>
        </row>
        <row r="2614">
          <cell r="B2614" t="str">
            <v>SHOLL LAJE COMÉRCIO E INDÚSTRIA LTDA-ME</v>
          </cell>
        </row>
        <row r="2615">
          <cell r="B2615" t="str">
            <v>ATUAL MACAENSE DISTR.MAT.ESCRITORIO LTDA</v>
          </cell>
        </row>
        <row r="2616">
          <cell r="B2616" t="str">
            <v>CLEBIA DA SILVA CHAVES</v>
          </cell>
        </row>
        <row r="2617">
          <cell r="B2617" t="str">
            <v>R. ROZA SÃO PAULO - ME</v>
          </cell>
        </row>
        <row r="2618">
          <cell r="B2618" t="str">
            <v>FAR PESSANHA &amp; OLIVEIRA LTDA</v>
          </cell>
        </row>
        <row r="2619">
          <cell r="B2619" t="str">
            <v>CASTRO VIANNA LTDA</v>
          </cell>
        </row>
        <row r="2620">
          <cell r="B2620" t="str">
            <v>LOGIC TECHNOLOGIES DO BRASIL LTDA</v>
          </cell>
        </row>
        <row r="2621">
          <cell r="B2621" t="str">
            <v>GUITAFAU PARTICIPAÇÕES LTDA</v>
          </cell>
        </row>
        <row r="2622">
          <cell r="B2622" t="str">
            <v>IMB - INDÚSTRIA DE MAQ.E METALURGIA LTDA</v>
          </cell>
        </row>
        <row r="2623">
          <cell r="B2623" t="str">
            <v>MADEIRAS SAO JOSE DE AUSTIN LTDA</v>
          </cell>
        </row>
        <row r="2624">
          <cell r="B2624" t="str">
            <v>RECREIO PRODS. PARA CONSTRUÇÃO LTDA</v>
          </cell>
        </row>
        <row r="2625">
          <cell r="B2625" t="str">
            <v>D.J. SERVIÇOS TÉCNICOS DE DESMONTE LTDA</v>
          </cell>
        </row>
        <row r="2626">
          <cell r="B2626" t="str">
            <v>L.G.COSTA TEIXEIRA CONSTRUÇÕES LTDA</v>
          </cell>
        </row>
        <row r="2627">
          <cell r="B2627" t="str">
            <v>ISMAR MARIA DE SOUZA GONZAGA-ME</v>
          </cell>
        </row>
        <row r="2628">
          <cell r="B2628" t="str">
            <v>F.L. LOBATO NETO COMÉRCIO</v>
          </cell>
        </row>
        <row r="2629">
          <cell r="B2629" t="str">
            <v>CARDAN FORTALEZA LTDA</v>
          </cell>
        </row>
        <row r="2630">
          <cell r="B2630" t="str">
            <v>EWANDRO PEIXOTO LIMA IND. COM.</v>
          </cell>
        </row>
        <row r="2631">
          <cell r="B2631" t="str">
            <v>OXISEG-EQUIP. DE SEGUR. E SOLDAGEM LTDA</v>
          </cell>
        </row>
        <row r="2632">
          <cell r="B2632" t="str">
            <v>LITORAL EXPRESS TELECOMUNICAÇÕES LTDA</v>
          </cell>
        </row>
        <row r="2633">
          <cell r="B2633" t="str">
            <v>CONCRETELLI SERVIÇOS DE CONCRETO LTDA</v>
          </cell>
        </row>
        <row r="2634">
          <cell r="B2634" t="str">
            <v>ETTERCCAP CONST.COM.TRANSP.TERRAPLANAGEM</v>
          </cell>
        </row>
        <row r="2635">
          <cell r="B2635" t="str">
            <v>NOTEWORTHY INFORMÁTICA LTDA</v>
          </cell>
        </row>
        <row r="2636">
          <cell r="B2636" t="str">
            <v>MUNDU'S COM.MAT.CONSTRUÇÃO E MADEIRAS LTDA</v>
          </cell>
        </row>
        <row r="2637">
          <cell r="B2637" t="str">
            <v>DACAR TRANSPORTES LTDA</v>
          </cell>
        </row>
        <row r="2638">
          <cell r="B2638" t="str">
            <v>T.J. CONSTRUTORA LTDA</v>
          </cell>
        </row>
        <row r="2639">
          <cell r="B2639" t="str">
            <v>JOSÉ ROMUALDO SANDRINI FILHO - ME</v>
          </cell>
        </row>
        <row r="2640">
          <cell r="B2640" t="str">
            <v>DURVALINO PELEGRINI BLOCOS - ME</v>
          </cell>
        </row>
        <row r="2641">
          <cell r="B2641" t="str">
            <v>DONA PORCA &amp; SEUS DOIS PARAFUSOS COM.REP</v>
          </cell>
        </row>
        <row r="2642">
          <cell r="B2642" t="str">
            <v>COOPERATIVA PROF.TOPOGR.ENGENHARIA LTDA</v>
          </cell>
        </row>
        <row r="2643">
          <cell r="B2643" t="str">
            <v>MAYALL PARTICIPAÇÕES LTDA</v>
          </cell>
        </row>
        <row r="2644">
          <cell r="B2644" t="str">
            <v>MAXIBOR ABASTECEDORA DE MANGUEIRAS E EQUIP. LTDA</v>
          </cell>
        </row>
        <row r="2645">
          <cell r="B2645" t="str">
            <v>LDC-TRANSPORTE SERVIÇO COMÉRCIO E REP.LTDA</v>
          </cell>
        </row>
        <row r="2646">
          <cell r="B2646" t="str">
            <v>SUSTENTO ALIMENTOS COMÉRCIO, IMPORTAÇÃO E EXPORTAÇÃO LTDA</v>
          </cell>
        </row>
        <row r="2647">
          <cell r="B2647" t="str">
            <v>LUCIMAR CLEANING SERV. DE LIMPEZA LTDA</v>
          </cell>
        </row>
        <row r="2648">
          <cell r="B2648" t="str">
            <v>R. S. PESSANHA COMÉRCIO E SERVIÇOS</v>
          </cell>
        </row>
        <row r="2649">
          <cell r="B2649" t="str">
            <v>NOVAES E FONSECA COM. E TRANSPORTES LTDA</v>
          </cell>
        </row>
        <row r="2650">
          <cell r="B2650" t="str">
            <v>CASA DAS LETRAS, PLACAS E DECORAÇÕES LTDA.</v>
          </cell>
        </row>
        <row r="2651">
          <cell r="B2651" t="str">
            <v>ALUMINAÇO LTDA</v>
          </cell>
        </row>
        <row r="2652">
          <cell r="B2652" t="str">
            <v>INFOR-X-NINE INFORMÁTICA LTDA-ME</v>
          </cell>
        </row>
        <row r="2653">
          <cell r="B2653" t="str">
            <v>J.L. PEDROSA COM.PECAS E TERRAPLENAGEM LTDA</v>
          </cell>
        </row>
        <row r="2654">
          <cell r="B2654" t="str">
            <v>AUTO PARABRISA VIDROS BENFICA LTDA</v>
          </cell>
        </row>
        <row r="2655">
          <cell r="B2655" t="str">
            <v>MGS COMÉRCIO DE FERRO &amp; AÇO LTDA - ME</v>
          </cell>
        </row>
        <row r="2656">
          <cell r="B2656" t="str">
            <v>BETAMAX BERTIOGA LOC.EQUIP.P/CONSTRUÇÃO CIVIL</v>
          </cell>
        </row>
        <row r="2657">
          <cell r="B2657" t="str">
            <v>RECAPAGEM FIEL LTDA</v>
          </cell>
        </row>
        <row r="2658">
          <cell r="B2658" t="str">
            <v>CRISVAN ALUMINIO LTDA ME</v>
          </cell>
        </row>
        <row r="2659">
          <cell r="B2659" t="str">
            <v>JCA COSTA INFORMÁTICA COMERCIAL LTDA</v>
          </cell>
        </row>
        <row r="2660">
          <cell r="B2660" t="str">
            <v>RETROCOMP LOC.MANUT.EQUIPAMENTOS LTDA</v>
          </cell>
        </row>
        <row r="2661">
          <cell r="B2661" t="str">
            <v>J.M.N. SIGN PRESTADORA DE SERVIÇOS LTDA</v>
          </cell>
        </row>
        <row r="2662">
          <cell r="B2662" t="str">
            <v>POSTO DE MOLAS BOIADEIRO DE CAMPO GRANDE</v>
          </cell>
        </row>
        <row r="2663">
          <cell r="B2663" t="str">
            <v>DEL BOSCO E GARCIA EMPREENDIMENTOS LTDA</v>
          </cell>
        </row>
        <row r="2664">
          <cell r="B2664" t="str">
            <v>M.F. MARINS PEIXOTO COM. SERVIÇOS LTDA</v>
          </cell>
        </row>
        <row r="2665">
          <cell r="B2665" t="str">
            <v>DELTA M.V.N. COMÉRCIO E SERVIÇOS LTDA.</v>
          </cell>
        </row>
        <row r="2666">
          <cell r="B2666" t="str">
            <v>GAMA DIESEL LTDA.</v>
          </cell>
        </row>
        <row r="2667">
          <cell r="B2667" t="str">
            <v>A. JÓIA MACHADO - ME</v>
          </cell>
        </row>
        <row r="2668">
          <cell r="B2668" t="str">
            <v>WERNECK &amp; AGUIAR CONSULTORES ASSOCIADOS</v>
          </cell>
        </row>
        <row r="2669">
          <cell r="B2669" t="str">
            <v>CORREIA SANTOS CONSTRUÇÃO E URBANIZAÇÃO LTDA</v>
          </cell>
        </row>
        <row r="2670">
          <cell r="B2670" t="str">
            <v>SANTOSPAR INVESTIMENTOS PARTICIPAÇÕES E NEGÓCIOS S/A</v>
          </cell>
        </row>
        <row r="2671">
          <cell r="B2671" t="str">
            <v>MAXFLORA CONSERVAÇÃO DE ÁREAS VERDES LTDA</v>
          </cell>
        </row>
        <row r="2672">
          <cell r="B2672" t="str">
            <v>F.DAS CHAGAS C. DE MENEZES-ME</v>
          </cell>
        </row>
        <row r="2673">
          <cell r="B2673" t="str">
            <v>SOLOSECO ENGENHARIA LTDA</v>
          </cell>
        </row>
        <row r="2674">
          <cell r="B2674" t="str">
            <v>FERNANDO COSTA BRITO GUARULHOS-ME</v>
          </cell>
        </row>
        <row r="2675">
          <cell r="B2675" t="str">
            <v>VEMAR GÁS NATURAL LTDA</v>
          </cell>
        </row>
        <row r="2676">
          <cell r="B2676" t="str">
            <v>C.F. PEREIRA MOVEIS</v>
          </cell>
        </row>
        <row r="2677">
          <cell r="B2677" t="str">
            <v>BRAÇO FORTE LOCAÇÃO DE MÃO DE OBRA LTDA</v>
          </cell>
        </row>
        <row r="2678">
          <cell r="B2678" t="str">
            <v>PRATA AMBIENTAL CONSTRUÇÕES LTDA</v>
          </cell>
        </row>
        <row r="2679">
          <cell r="B2679" t="str">
            <v>PEDRAS DECORATIVAS PABLO LTDA - ME</v>
          </cell>
        </row>
        <row r="2680">
          <cell r="B2680" t="str">
            <v>TRANSPORTES ALMEIDA SANTIAGO LTDA</v>
          </cell>
        </row>
        <row r="2681">
          <cell r="B2681" t="str">
            <v>MARCOSA S/A MAQUINAS E EQUIPAMENTOS</v>
          </cell>
        </row>
        <row r="2682">
          <cell r="B2682" t="str">
            <v>MARCOSA S.A MAQUINAS E EQUIPAMENTOS</v>
          </cell>
        </row>
        <row r="2683">
          <cell r="B2683" t="str">
            <v>MARCOSA S/A MÁQUINAS E EQUIPAMENTOS</v>
          </cell>
        </row>
        <row r="2684">
          <cell r="B2684" t="str">
            <v>MARCOSA S/A - MAQ EQUIPAMENTOS</v>
          </cell>
        </row>
        <row r="2685">
          <cell r="B2685" t="str">
            <v>PAREDRO INDÚSTRIA, COMÉRCIO E SERVIÇOS LTDA.</v>
          </cell>
        </row>
        <row r="2686">
          <cell r="B2686" t="str">
            <v>SOFT RIO 2001 FILTROS E BEBEDOUROS LTDA</v>
          </cell>
        </row>
        <row r="2687">
          <cell r="B2687" t="str">
            <v>BELÉM DIESEL</v>
          </cell>
        </row>
        <row r="2688">
          <cell r="B2688" t="str">
            <v>Y. YAMADA S/A</v>
          </cell>
        </row>
        <row r="2689">
          <cell r="B2689" t="str">
            <v>GEOPLANO ENGENHARIA S/C LTDA</v>
          </cell>
        </row>
        <row r="2690">
          <cell r="B2690" t="str">
            <v>A TATI PLACAS E CARIMBOS LTDA</v>
          </cell>
        </row>
        <row r="2691">
          <cell r="B2691" t="str">
            <v>F.ADRECIS MAT.ELÉTRICOS E HIDRÁULICOS LTDA</v>
          </cell>
        </row>
        <row r="2692">
          <cell r="B2692" t="str">
            <v>POSTO C-1 LTDA</v>
          </cell>
        </row>
        <row r="2693">
          <cell r="B2693" t="str">
            <v>3 D SERV.E PROJETOS TOPOGRAFICOS LTDA</v>
          </cell>
        </row>
        <row r="2694">
          <cell r="B2694" t="str">
            <v>JLS LOCAÇÃO CAM.MAQ.EQUIPAMENTOS LTDA</v>
          </cell>
        </row>
        <row r="2695">
          <cell r="B2695" t="str">
            <v>PEREIRA &amp; BARRADO PEREIRA LTDA.-ME</v>
          </cell>
        </row>
        <row r="2696">
          <cell r="B2696" t="str">
            <v>L.CARLOS DO NASCIMENTO GEN.ALIMENRÍCIOS</v>
          </cell>
        </row>
        <row r="2697">
          <cell r="B2697" t="str">
            <v>EXPRESS CONSULTORIA S/C LTDA</v>
          </cell>
        </row>
        <row r="2698">
          <cell r="B2698" t="str">
            <v>SMS AMBIENTAL CONSULTORIA LTDA</v>
          </cell>
        </row>
        <row r="2699">
          <cell r="B2699" t="str">
            <v>ALIMENTOS NOBRE DO BRASIL LTDA</v>
          </cell>
        </row>
        <row r="2700">
          <cell r="B2700" t="str">
            <v>BORRACHARIA E ELÉTRICA VULCÃO LTDA</v>
          </cell>
        </row>
        <row r="2701">
          <cell r="B2701" t="str">
            <v>ALPHA 3 ENGENHARIA E SANEAMENTO LTDA</v>
          </cell>
        </row>
        <row r="2702">
          <cell r="B2702" t="str">
            <v>M.V.S. TRANSPORTES LTDA</v>
          </cell>
        </row>
        <row r="2703">
          <cell r="B2703" t="str">
            <v>SELITA EDI DE SOUZA</v>
          </cell>
        </row>
        <row r="2704">
          <cell r="B2704" t="str">
            <v>ZWF &amp; CAPUTO COM. DE AREIA E PEDRAS LTDA</v>
          </cell>
        </row>
        <row r="2705">
          <cell r="B2705" t="str">
            <v>ORIENTE CONSTRUÇÕES LTDA</v>
          </cell>
        </row>
        <row r="2706">
          <cell r="B2706" t="str">
            <v>MAURO FARDAMENTOS LTDA</v>
          </cell>
        </row>
        <row r="2707">
          <cell r="B2707" t="str">
            <v>C.S.L. COMERCIAL LTDA</v>
          </cell>
        </row>
        <row r="2708">
          <cell r="B2708" t="str">
            <v>AUTO POSTO MONTANA DE CAJATI LTDA</v>
          </cell>
        </row>
        <row r="2709">
          <cell r="B2709" t="str">
            <v>FABRÍCIO GOMES DE ALMEIDA - ME</v>
          </cell>
        </row>
        <row r="2710">
          <cell r="B2710" t="str">
            <v>ÉGIDE METALÚRGICA LTDA</v>
          </cell>
        </row>
        <row r="2711">
          <cell r="B2711" t="str">
            <v>RIPPER COMÉRCIO DE PEÇAS LTDA-EPP</v>
          </cell>
        </row>
        <row r="2712">
          <cell r="B2712" t="str">
            <v>AXXONAL NAQ.FERRAGENS E FERRAMENTAS LTDA</v>
          </cell>
        </row>
        <row r="2713">
          <cell r="B2713" t="str">
            <v>R.L. FERREIRA DIAS TRANSPORTES</v>
          </cell>
        </row>
        <row r="2714">
          <cell r="B2714" t="str">
            <v>MARQUESIN MATERIAIS DE CONSTRUCAO</v>
          </cell>
        </row>
        <row r="2715">
          <cell r="B2715" t="str">
            <v>JONH ALISON TORQUATO NOGUEIRA</v>
          </cell>
        </row>
        <row r="2716">
          <cell r="B2716" t="str">
            <v>SDY-MACAÉ EQUIPAMENTOS ELÉTRICOS LTDA</v>
          </cell>
        </row>
        <row r="2717">
          <cell r="B2717" t="str">
            <v>FERPLÁS COMERCIAL LTDA</v>
          </cell>
        </row>
        <row r="2718">
          <cell r="B2718" t="str">
            <v>TANIA OLIVEIRA PROJETOS SOCIAIS E ARQUITET. DE RELAÇÕES LTDA</v>
          </cell>
        </row>
        <row r="2719">
          <cell r="B2719" t="str">
            <v>FABIANO FERREIRA DA SILVA &amp; CIA LTDA</v>
          </cell>
        </row>
        <row r="2720">
          <cell r="B2720" t="str">
            <v>C.S. ROQUE - ME</v>
          </cell>
        </row>
        <row r="2721">
          <cell r="B2721" t="str">
            <v>TECNOPOL DO BRASIL INDÚSTRIA E COMÉRCIO LTDA</v>
          </cell>
        </row>
        <row r="2722">
          <cell r="B2722" t="str">
            <v>GALPÃO BANDEIRANTES 6313 PEDRAS E AZULEJOS LTDA - ME</v>
          </cell>
        </row>
        <row r="2723">
          <cell r="B2723" t="str">
            <v>PANIFICADORA FLOR DO TANQUE LTDA</v>
          </cell>
        </row>
        <row r="2724">
          <cell r="B2724" t="str">
            <v>NASSAU DISTRIBUIDORA DE PEDRAS EM GERAL LTDA</v>
          </cell>
        </row>
        <row r="2725">
          <cell r="B2725" t="str">
            <v>PONTEC EQUIP.IND.COM.LTDA-ME</v>
          </cell>
        </row>
        <row r="2726">
          <cell r="B2726" t="str">
            <v>IMPORTADORA OPLIMA LTDA.</v>
          </cell>
        </row>
        <row r="2727">
          <cell r="B2727" t="str">
            <v>ROBOX GERADORES E SANEAMENTO LTDA</v>
          </cell>
        </row>
        <row r="2728">
          <cell r="B2728" t="str">
            <v>ENGEPLAN ENGENHARIA E PLANEJAMENTO LTDA</v>
          </cell>
        </row>
        <row r="2729">
          <cell r="B2729" t="str">
            <v>FRESA TERRA COMÉRCIO E SERVIÇOS LTDA</v>
          </cell>
        </row>
        <row r="2730">
          <cell r="B2730" t="str">
            <v>ZETÉTICA RIO TELEINFORMÁTICA LTDA ME</v>
          </cell>
        </row>
        <row r="2731">
          <cell r="B2731" t="str">
            <v>NATALINO AUGUSTO RIBEIRO</v>
          </cell>
        </row>
        <row r="2732">
          <cell r="B2732" t="str">
            <v>C. AUGUSTO GOMES DO AMARAL</v>
          </cell>
        </row>
        <row r="2733">
          <cell r="B2733" t="str">
            <v>RONALDO DA SILVA MENEZES</v>
          </cell>
        </row>
        <row r="2734">
          <cell r="B2734" t="str">
            <v>CLÍNICA SCHMITZ MED. TRAB. CARDIOLOGIA LTDA</v>
          </cell>
        </row>
        <row r="2735">
          <cell r="B2735" t="str">
            <v>CABELF CONST. E REFORMAS LTDA</v>
          </cell>
        </row>
        <row r="2736">
          <cell r="B2736" t="str">
            <v>MASSI PAISAGISMO E HIDROSEMEADURA LTDA</v>
          </cell>
        </row>
        <row r="2737">
          <cell r="B2737" t="str">
            <v>RESTAURANTE E CHOPERIA ITAPETI LTDA</v>
          </cell>
        </row>
        <row r="2738">
          <cell r="B2738" t="str">
            <v>COPIER COSTA COM.ASSISTÊNCIA TÉCNICA LTDA</v>
          </cell>
        </row>
        <row r="2739">
          <cell r="B2739" t="str">
            <v>MARCOS SOARES DOS SANTOS - EPP</v>
          </cell>
        </row>
        <row r="2740">
          <cell r="B2740" t="str">
            <v>ELETRO J.M. LTDA</v>
          </cell>
        </row>
        <row r="2741">
          <cell r="B2741" t="str">
            <v>YOHKI IND. COMÉRCIO DE PLÁSTICOS LTDA</v>
          </cell>
        </row>
        <row r="2742">
          <cell r="B2742" t="str">
            <v>CARBIMAR BAZAR LTDA - ME</v>
          </cell>
        </row>
        <row r="2743">
          <cell r="B2743" t="str">
            <v>TKF TERRAPLENO LTDA</v>
          </cell>
        </row>
        <row r="2744">
          <cell r="B2744" t="str">
            <v>ROBERTA CORDEIRO DE OLIVEIRA</v>
          </cell>
        </row>
        <row r="2745">
          <cell r="B2745" t="str">
            <v>ENGEPROTON CONSULTORIA LTDA</v>
          </cell>
        </row>
        <row r="2746">
          <cell r="B2746" t="str">
            <v>CENTRO DE INSPEÇÃO DE SEG. VEICULAR LTDA</v>
          </cell>
        </row>
        <row r="2747">
          <cell r="B2747" t="str">
            <v>DESENTUPIDORA E DESENT. HIDRO-PRESS LTDA</v>
          </cell>
        </row>
        <row r="2748">
          <cell r="B2748" t="str">
            <v>DOMINGOS CAPORRINO NETO ADVOGADOS ASSOCIADOS</v>
          </cell>
        </row>
        <row r="2749">
          <cell r="B2749" t="str">
            <v>DENISE T. KUNRATH PAPELARIA-ME</v>
          </cell>
        </row>
        <row r="2750">
          <cell r="B2750" t="str">
            <v>RURAL TEC LTDA</v>
          </cell>
        </row>
        <row r="2751">
          <cell r="B2751" t="str">
            <v>LENE-RIO PAPELARIA LTDA</v>
          </cell>
        </row>
        <row r="2752">
          <cell r="B2752" t="str">
            <v>PERFIL 2000 MATERIAIS DE CONSTRUÇÃO LTDA</v>
          </cell>
        </row>
        <row r="2753">
          <cell r="B2753" t="str">
            <v>NEROSI SOLDAS ABRAS.E PROTEÇÃO INDUSTRIAL LTDA</v>
          </cell>
        </row>
        <row r="2754">
          <cell r="B2754" t="str">
            <v>PECLI CONSTRUTORA E SERV. GERAIS LTDA</v>
          </cell>
        </row>
        <row r="2755">
          <cell r="B2755" t="str">
            <v>SARÇA IMPERMEABILIZADORA E PAISAGISMO LT</v>
          </cell>
        </row>
        <row r="2756">
          <cell r="B2756" t="str">
            <v>COBERTURA FILHO &amp; SANTOS LTDA</v>
          </cell>
        </row>
        <row r="2757">
          <cell r="B2757" t="str">
            <v>V. DOS SANTOS ARAÚJO MATERIAIS DE CONSTRUÇÃO - ME</v>
          </cell>
        </row>
        <row r="2758">
          <cell r="B2758" t="str">
            <v>A. ABREU ALMEIDA - ME</v>
          </cell>
        </row>
        <row r="2759">
          <cell r="B2759" t="str">
            <v>KEYSTONE PROJETOS LTDA</v>
          </cell>
        </row>
        <row r="2760">
          <cell r="B2760" t="str">
            <v>M.S.G.S. GIANNECCHINI</v>
          </cell>
        </row>
        <row r="2761">
          <cell r="B2761" t="str">
            <v>TUMANCOL TUDO MATERIAIS DE CONSTRUÇÃO LTDA</v>
          </cell>
        </row>
        <row r="2762">
          <cell r="B2762" t="str">
            <v>AGRI-TEC TOPOGRAFIA TÉCNICA LTDA.</v>
          </cell>
        </row>
        <row r="2763">
          <cell r="B2763" t="str">
            <v>GRANFORT CONSTRUÇÕES E INCORPORAÇÕES LTDA</v>
          </cell>
        </row>
        <row r="2764">
          <cell r="B2764" t="str">
            <v>CESAR AUGUSTO ROMARO</v>
          </cell>
        </row>
        <row r="2765">
          <cell r="B2765" t="str">
            <v>MARIA DE LOURDES GIFFONI CARVALHO</v>
          </cell>
        </row>
        <row r="2766">
          <cell r="B2766" t="str">
            <v>MANOEL DIAS BARBOSA</v>
          </cell>
        </row>
        <row r="2767">
          <cell r="B2767" t="str">
            <v>JUAREZ POMPEU DE AMORIM FILHO - EPP</v>
          </cell>
        </row>
        <row r="2768">
          <cell r="B2768" t="str">
            <v>RECH &amp; CIA. LTDA.</v>
          </cell>
        </row>
        <row r="2769">
          <cell r="B2769" t="str">
            <v>DANNEMANN SIEMSEN M.AMB.CONSULTORES LTDA</v>
          </cell>
        </row>
        <row r="2770">
          <cell r="B2770" t="str">
            <v>ALCIDES FIGUEIREDO E MENDES LTDA</v>
          </cell>
        </row>
        <row r="2771">
          <cell r="B2771" t="str">
            <v>CASASANTA ENGENHARIA LTDA</v>
          </cell>
        </row>
        <row r="2772">
          <cell r="B2772" t="str">
            <v>J.S. ARAÚJO CONSTRUÇÕES - ME</v>
          </cell>
        </row>
        <row r="2773">
          <cell r="B2773" t="str">
            <v>TECHNICO NORTE LTDA</v>
          </cell>
        </row>
        <row r="2774">
          <cell r="B2774" t="str">
            <v>ESCANDINAVIA COM.SERV.REFRIGERAÇÃO LTDA</v>
          </cell>
        </row>
        <row r="2775">
          <cell r="B2775" t="str">
            <v>SALGADO SETÚBAL, R. SORIANO DE OLIVEIRA &amp; WOILER</v>
          </cell>
        </row>
        <row r="2776">
          <cell r="B2776" t="str">
            <v>CONSTRUTORA SÃO TOMÉ LTDA</v>
          </cell>
        </row>
        <row r="2777">
          <cell r="B2777" t="str">
            <v>MARBE RETÍFICA DE CABEÇOTES LTDA</v>
          </cell>
        </row>
        <row r="2778">
          <cell r="B2778" t="str">
            <v>SOLAR HOTEL FIDELENSE LTDA</v>
          </cell>
        </row>
        <row r="2779">
          <cell r="B2779" t="str">
            <v>MÔNACO DIESEL LTDA</v>
          </cell>
        </row>
        <row r="2780">
          <cell r="B2780" t="str">
            <v>UTÓRIA COMUNICAÇÃO E MARKETING LTDA</v>
          </cell>
        </row>
        <row r="2781">
          <cell r="B2781" t="str">
            <v>J.R. MONTEIRO CONCRETO LTDA</v>
          </cell>
        </row>
        <row r="2782">
          <cell r="B2782" t="str">
            <v>SQUADRO DE MESQUITA ESTR.METÁLICAS LTDA</v>
          </cell>
        </row>
        <row r="2783">
          <cell r="B2783" t="str">
            <v>1200 MADEIRAS LTDA - ME</v>
          </cell>
        </row>
        <row r="2784">
          <cell r="B2784" t="str">
            <v>GEED CONSTRUTORA LTDA</v>
          </cell>
        </row>
        <row r="2785">
          <cell r="B2785" t="str">
            <v>NOGUEIRA &amp; SILVA AMERICANA LTDA-ME</v>
          </cell>
        </row>
        <row r="2786">
          <cell r="B2786" t="str">
            <v>ARTE REAL TINTAS LTDA</v>
          </cell>
        </row>
        <row r="2787">
          <cell r="B2787" t="str">
            <v>REBEQUI VIDRAÇARIA LTDA</v>
          </cell>
        </row>
        <row r="2788">
          <cell r="B2788" t="str">
            <v>W W REV. DE DERIVADOS DE PETRÓLEO LTDA</v>
          </cell>
        </row>
        <row r="2789">
          <cell r="B2789" t="str">
            <v>HIDRAUTERRA PEÇAS E SERVIÇOS HIDRÁULICOS LTDA</v>
          </cell>
        </row>
        <row r="2790">
          <cell r="B2790" t="str">
            <v>W M DE ÉDEN GRAMADOS MONTES VERDES LTDA</v>
          </cell>
        </row>
        <row r="2791">
          <cell r="B2791" t="str">
            <v>PAPA QUENTE 2035 ALIMENTOS LTDA</v>
          </cell>
        </row>
        <row r="2792">
          <cell r="B2792" t="str">
            <v>FAJOR MANUTENÇÃO TRANSPORTES E LOCAÇÃO LTDA</v>
          </cell>
        </row>
        <row r="2793">
          <cell r="B2793" t="str">
            <v>ALEXANDRE JOSÉ DE OLIVEIRA DIAS ME</v>
          </cell>
        </row>
        <row r="2794">
          <cell r="B2794" t="str">
            <v>SUPORT COM. E REPRESENTAÇÃO LTDA</v>
          </cell>
        </row>
        <row r="2795">
          <cell r="B2795" t="str">
            <v>FORTE RIO 2002 MAT. DE CONSTRUÇÃO LTDA</v>
          </cell>
        </row>
        <row r="2796">
          <cell r="B2796" t="str">
            <v>AFONSO E OLIVEIRA LTDA</v>
          </cell>
        </row>
        <row r="2797">
          <cell r="B2797" t="str">
            <v>DISA FÁCIL-SERVIÇOS S/C LTDA</v>
          </cell>
        </row>
        <row r="2798">
          <cell r="B2798" t="str">
            <v>TRC TELECOM LTDA</v>
          </cell>
        </row>
        <row r="2799">
          <cell r="B2799" t="str">
            <v>INTERCITY LTDA</v>
          </cell>
        </row>
        <row r="2800">
          <cell r="B2800" t="str">
            <v>SUGAI-COMÉRCIO DE AREIA E PEDRA LTDA</v>
          </cell>
        </row>
        <row r="2801">
          <cell r="B2801" t="str">
            <v>ROMUALDO MENEZES DE SOUSA-ME</v>
          </cell>
        </row>
        <row r="2802">
          <cell r="B2802" t="str">
            <v>TRANSMYLI 2002 LTDA</v>
          </cell>
        </row>
        <row r="2803">
          <cell r="B2803" t="str">
            <v>STOCK MACAENSE DE TINTAS LTDA - ME</v>
          </cell>
        </row>
        <row r="2804">
          <cell r="B2804" t="str">
            <v>MARTA RODRIGUES PINHEIRO - ME</v>
          </cell>
        </row>
        <row r="2805">
          <cell r="B2805" t="str">
            <v>PASSIRA COMÉRCIO DE DERIVADOS DE PETRÓLEO LTDA</v>
          </cell>
        </row>
        <row r="2806">
          <cell r="B2806" t="str">
            <v>TIRENTULHO LIMITADA</v>
          </cell>
        </row>
        <row r="2807">
          <cell r="B2807" t="str">
            <v>R.K DE JAPERI PNEU E PEÇAS LTDA-ME</v>
          </cell>
        </row>
        <row r="2808">
          <cell r="B2808" t="str">
            <v>ZIP RIO TRANSPORTES LTDA</v>
          </cell>
        </row>
        <row r="2809">
          <cell r="B2809" t="str">
            <v>MR EVENTOS S/C LTDA</v>
          </cell>
        </row>
        <row r="2810">
          <cell r="B2810" t="str">
            <v>BARBOSA E CARVALHO AUTO PEÇAS LTDA.</v>
          </cell>
        </row>
        <row r="2811">
          <cell r="B2811" t="str">
            <v>V.T. GIRARDI AGRONOMIA - ME</v>
          </cell>
        </row>
        <row r="2812">
          <cell r="B2812" t="str">
            <v>LOCLIDER LOCAÇÃO E SERVIÇOS LTDA</v>
          </cell>
        </row>
        <row r="2813">
          <cell r="B2813" t="str">
            <v>TOTAL CASCADURA REFRIGERAÇÃO LTDA</v>
          </cell>
        </row>
        <row r="2814">
          <cell r="B2814" t="str">
            <v>LAIN PARTICIPAÇÕES E SERVIÇOS LTDA</v>
          </cell>
        </row>
        <row r="2815">
          <cell r="B2815" t="str">
            <v>DILZA DOS SANTOS AMORIM SILVA - ME</v>
          </cell>
        </row>
        <row r="2816">
          <cell r="B2816" t="str">
            <v>FAZENDA GARCIA REFEIÇÕES COMERCIAIS LTDA</v>
          </cell>
        </row>
        <row r="2817">
          <cell r="B2817" t="str">
            <v>IRACI PEREIRA ROCHA TRANSPORTES-ME</v>
          </cell>
        </row>
        <row r="2818">
          <cell r="B2818" t="str">
            <v>SUB-EMPREITEIRA J.T.L.S. SANTOS LTDA</v>
          </cell>
        </row>
        <row r="2819">
          <cell r="B2819" t="str">
            <v>M3K CURSOS PROFISSIONALIZANTES LTDA</v>
          </cell>
        </row>
        <row r="2820">
          <cell r="B2820" t="str">
            <v>MADEIRAS PONTES DE JAPERI LTDA</v>
          </cell>
        </row>
        <row r="2821">
          <cell r="B2821" t="str">
            <v>A. PACHECO DAS CHAGAS TRANSPORTES</v>
          </cell>
        </row>
        <row r="2822">
          <cell r="B2822" t="str">
            <v>IND.TELAS DE ARAME ANGELOS DE BONSUCESSO LTDA</v>
          </cell>
        </row>
        <row r="2823">
          <cell r="B2823" t="str">
            <v>SIQUEIRA CASTRO ADVOGADOS</v>
          </cell>
        </row>
        <row r="2824">
          <cell r="B2824" t="str">
            <v>ELETROMÓVEIS MACHADINHO LTDA</v>
          </cell>
        </row>
        <row r="2825">
          <cell r="B2825" t="str">
            <v>INSTEL INSTALAÇÕES ELÉTRICAS LTDA</v>
          </cell>
        </row>
        <row r="2826">
          <cell r="B2826" t="str">
            <v>COMPANHIA BRAS. DE ASFALTO DA AMAZÔNIA</v>
          </cell>
        </row>
        <row r="2827">
          <cell r="B2827" t="str">
            <v>FERIMPORT SERVICE LTDA</v>
          </cell>
        </row>
        <row r="2828">
          <cell r="B2828" t="str">
            <v>POWERLD COMERCIAL LTDA</v>
          </cell>
        </row>
        <row r="2829">
          <cell r="B2829" t="str">
            <v>ETEC ENGENHARIA E CONSTRUTORA LTDA</v>
          </cell>
        </row>
        <row r="2830">
          <cell r="B2830" t="str">
            <v>CARTONATO RIO COMÉRCIO E SERVIÇOS LTDA</v>
          </cell>
        </row>
        <row r="2831">
          <cell r="B2831" t="str">
            <v>CIPTCOLA INDÚSTRIA E COMÉRCIO LTDA</v>
          </cell>
        </row>
        <row r="2832">
          <cell r="B2832" t="str">
            <v>JJMG SERVIÇOS LTDA</v>
          </cell>
        </row>
        <row r="2833">
          <cell r="B2833" t="str">
            <v>MARM.PEDRAS DECOR. PRINCESINHA DO BAIRRO ADRIANA LTDA</v>
          </cell>
        </row>
        <row r="2834">
          <cell r="B2834" t="str">
            <v>ONIVAR MARCUSSO TRANSPORTES</v>
          </cell>
        </row>
        <row r="2835">
          <cell r="B2835" t="str">
            <v>NOGUEIRA &amp; NOGUEIRA COM.COMBUSTÍVEL LTDA</v>
          </cell>
        </row>
        <row r="2836">
          <cell r="B2836" t="str">
            <v>ALCY AUTO PEÇAS LTDA - ME/MEE</v>
          </cell>
        </row>
        <row r="2837">
          <cell r="B2837" t="str">
            <v>BARBOSA E CARMO MATERIAL DE CONSTRUÇÃO LTDA</v>
          </cell>
        </row>
        <row r="2838">
          <cell r="B2838" t="str">
            <v>J.I. DAS CHAGAS COMÉRCIO DE IMPLEMENTOS AGRÍCOLAS</v>
          </cell>
        </row>
        <row r="2839">
          <cell r="B2839" t="str">
            <v>LIGHT TRANSPORTES LTDA.</v>
          </cell>
        </row>
        <row r="2840">
          <cell r="B2840" t="str">
            <v>BH TRANSPORTES LTDA</v>
          </cell>
        </row>
        <row r="2841">
          <cell r="B2841" t="str">
            <v>DISTRIBUISORA MAUDI DE VEÍCULOS LTDA</v>
          </cell>
        </row>
        <row r="2842">
          <cell r="B2842" t="str">
            <v>AUTO POSTO SÃO JORGE DE SANTA CRUZ DA SERRA LTDA</v>
          </cell>
        </row>
        <row r="2843">
          <cell r="B2843" t="str">
            <v>PRIME CAR RENTAL LTDA</v>
          </cell>
        </row>
        <row r="2844">
          <cell r="B2844" t="str">
            <v>ROGÉRIO ALBERTO PEREIRA</v>
          </cell>
        </row>
        <row r="2845">
          <cell r="B2845" t="str">
            <v>D. F. DE SOUZA MATERIAL DE CONSTRUÇÃO</v>
          </cell>
        </row>
        <row r="2846">
          <cell r="B2846" t="str">
            <v>COMERCIAL TOLEDO DE PENDOTIBA LTDA</v>
          </cell>
        </row>
        <row r="2847">
          <cell r="B2847" t="str">
            <v>PORTAL DO FORTE ARTEF. DE CONCRETO LTDA</v>
          </cell>
        </row>
        <row r="2848">
          <cell r="B2848" t="str">
            <v>J. CARLOS ALVES DE SOUZA</v>
          </cell>
        </row>
        <row r="2849">
          <cell r="B2849" t="str">
            <v>TRANSPLANAGEM MAT. DE CONSTRUÇÃO LTDA</v>
          </cell>
        </row>
        <row r="2850">
          <cell r="B2850" t="str">
            <v>TRANSPLANAGEM TERRAPLANAGEM LTDA</v>
          </cell>
        </row>
        <row r="2851">
          <cell r="B2851" t="str">
            <v>TRANSPORTES JULIANA LTDA ME</v>
          </cell>
        </row>
        <row r="2852">
          <cell r="B2852" t="str">
            <v>RIVIERA MACAENSE MATERIAIS DE CONSTRUÇÃO LTDA</v>
          </cell>
        </row>
        <row r="2853">
          <cell r="B2853" t="str">
            <v>PIARTEPAVI IND. E COM. LTDA</v>
          </cell>
        </row>
        <row r="2854">
          <cell r="B2854" t="str">
            <v>A.D.B.I. BOMBAS INJETORAS ELETRO DIESEL LTDA</v>
          </cell>
        </row>
        <row r="2855">
          <cell r="B2855" t="str">
            <v>E.N. DA ROCHA RESTAURANTE LTDA</v>
          </cell>
        </row>
        <row r="2856">
          <cell r="B2856" t="str">
            <v>NASCIMENTO PREMOLDADOS LTDA,</v>
          </cell>
        </row>
        <row r="2857">
          <cell r="B2857" t="str">
            <v>M.A.S. MENDONÇA PADARIA E MERCEARIA</v>
          </cell>
        </row>
        <row r="2858">
          <cell r="B2858" t="str">
            <v>CECAPEME DE CAMPOS PREST. DE SERVIÇOS LTDA</v>
          </cell>
        </row>
        <row r="2859">
          <cell r="B2859" t="str">
            <v>LMKS REC. HUMANOS E TERCEIRIZAÇÕES LTDA</v>
          </cell>
        </row>
        <row r="2860">
          <cell r="B2860" t="str">
            <v>GALUTA MADEIRAS LTDA</v>
          </cell>
        </row>
        <row r="2861">
          <cell r="B2861" t="str">
            <v>FUTURA PLOTAGEM E DESENHO TÉCNICO LTDA</v>
          </cell>
        </row>
        <row r="2862">
          <cell r="B2862" t="str">
            <v>BOM CONSELHO COM. DE AREIA E PEDRA LTDA-ME</v>
          </cell>
        </row>
        <row r="2863">
          <cell r="B2863" t="str">
            <v>ENIO SILVA E ANDRÉ RIBEIRO HENRIQUES LTDA</v>
          </cell>
        </row>
        <row r="2864">
          <cell r="B2864" t="str">
            <v>SEDEUG COM.MATERIAIS DE INSTALAÇÃO LTDA</v>
          </cell>
        </row>
        <row r="2865">
          <cell r="B2865" t="str">
            <v>HELDERANTEK CONSTRUÇÕES LTDA</v>
          </cell>
        </row>
        <row r="2866">
          <cell r="B2866" t="str">
            <v>GUAMAL DA VILA KENNEDY MAD. MAT.CONSTRUÇÃO LTDA</v>
          </cell>
        </row>
        <row r="2867">
          <cell r="B2867" t="str">
            <v>RM BANGU MADEIRAS LTDA</v>
          </cell>
        </row>
        <row r="2868">
          <cell r="B2868" t="str">
            <v>DINIZ LOPES JUNIOR</v>
          </cell>
        </row>
        <row r="2869">
          <cell r="B2869" t="str">
            <v>J. K. TRANSPORTES LTDA</v>
          </cell>
        </row>
        <row r="2870">
          <cell r="B2870" t="str">
            <v>BACELAR &amp; NASCIMENTO LTDA</v>
          </cell>
        </row>
        <row r="2871">
          <cell r="B2871" t="str">
            <v>SUPERMERCADO CELMA DE XEREM LTDA</v>
          </cell>
        </row>
        <row r="2872">
          <cell r="B2872" t="str">
            <v>RAINHA DA FIGUEIRA CEREIAS LTDA</v>
          </cell>
        </row>
        <row r="2873">
          <cell r="B2873" t="str">
            <v>AREAL PENTA DE JAPERI LTDA</v>
          </cell>
        </row>
        <row r="2874">
          <cell r="B2874" t="str">
            <v>COLGROUT LTDA</v>
          </cell>
        </row>
        <row r="2875">
          <cell r="B2875" t="str">
            <v>SIDRLEI DE SOUZA SANTOS - ME</v>
          </cell>
        </row>
        <row r="2876">
          <cell r="B2876" t="str">
            <v>M.C. FERREIRA DE SOUZA TRANSPORTE E LOCAÇÃO</v>
          </cell>
        </row>
        <row r="2877">
          <cell r="B2877" t="str">
            <v>LEVIMÁQUINAS TRANSPORTES LTDA-ME</v>
          </cell>
        </row>
        <row r="2878">
          <cell r="B2878" t="str">
            <v>NOBRE CONSTRUÇÕES LTDA</v>
          </cell>
        </row>
        <row r="2879">
          <cell r="B2879" t="str">
            <v>DNL - COMÉRCIO E SERVIÇOS LTDA</v>
          </cell>
        </row>
        <row r="2880">
          <cell r="B2880" t="str">
            <v>AMADEU LOPES CARVALHO NETO - ME</v>
          </cell>
        </row>
        <row r="2881">
          <cell r="B2881" t="str">
            <v>JULIANO MARQUES RODRIGUES CARAGUATATUBA - ME</v>
          </cell>
        </row>
        <row r="2882">
          <cell r="B2882" t="str">
            <v>PETROTEINER COMÉRCIO E LOCAÇÃO DECONTEINERES LTDA</v>
          </cell>
        </row>
        <row r="2883">
          <cell r="B2883" t="str">
            <v>DISTR.PROD.MIN.NOVO SÉCULO DE SEROPÉDICA LTDA</v>
          </cell>
        </row>
        <row r="2884">
          <cell r="B2884" t="str">
            <v>H.P. DE OLIVEIRA</v>
          </cell>
        </row>
        <row r="2885">
          <cell r="B2885" t="str">
            <v>CENTURIONE ARQUITETURA E ENGENHARIA LTDA</v>
          </cell>
        </row>
        <row r="2886">
          <cell r="B2886" t="str">
            <v>PARCO PAPELARIA LTDA</v>
          </cell>
        </row>
        <row r="2887">
          <cell r="B2887" t="str">
            <v>LINK PED INFORMÁTICA LTDA</v>
          </cell>
        </row>
        <row r="2888">
          <cell r="B2888" t="str">
            <v>A. KONIG CONSULT. JURÍDICO EMPRESARIAL S/C</v>
          </cell>
        </row>
        <row r="2889">
          <cell r="B2889" t="str">
            <v>BAZAR E PAPELARIA EL SHADDAI DA JAPUÍBA LTDA</v>
          </cell>
        </row>
        <row r="2890">
          <cell r="B2890" t="str">
            <v>ODEBRAZ IND. E COM. LTDA</v>
          </cell>
        </row>
        <row r="2891">
          <cell r="B2891" t="str">
            <v>FLA COMERCIAL LTDA</v>
          </cell>
        </row>
        <row r="2892">
          <cell r="B2892" t="str">
            <v>G.P. ABREU CÓPIAS</v>
          </cell>
        </row>
        <row r="2893">
          <cell r="B2893" t="str">
            <v>RR FARDAMENTOS E EPIS LTDA</v>
          </cell>
        </row>
        <row r="2894">
          <cell r="B2894" t="str">
            <v>MALTA LTDA</v>
          </cell>
        </row>
        <row r="2895">
          <cell r="B2895" t="str">
            <v>MARCELINO PESSOA &amp; CIA LTDA</v>
          </cell>
        </row>
        <row r="2896">
          <cell r="B2896" t="str">
            <v>SNT BANDA LARGA E INTERNET LTDA.</v>
          </cell>
        </row>
        <row r="2897">
          <cell r="B2897" t="str">
            <v>R QUEIROZ DA LUZ DISTR. MADEIRAS USADAS</v>
          </cell>
        </row>
        <row r="2898">
          <cell r="B2898" t="str">
            <v>ENTREGA FÁCIL DISTRIB. DE CIMENTO LTDA</v>
          </cell>
        </row>
        <row r="2899">
          <cell r="B2899" t="str">
            <v>BRITASA INDÚSTRIA MINERAL LTDA</v>
          </cell>
        </row>
        <row r="2900">
          <cell r="B2900" t="str">
            <v>MEGA TRANSPORTES PESADOS LTDA - EPP</v>
          </cell>
        </row>
        <row r="2901">
          <cell r="B2901" t="str">
            <v>C DA S. SOUZA CARAGUATATUBA - ME</v>
          </cell>
        </row>
        <row r="2902">
          <cell r="B2902" t="str">
            <v>LCMAK - LOC. DE MÁQUINAS LTDA</v>
          </cell>
        </row>
        <row r="2903">
          <cell r="B2903" t="str">
            <v>IPNET 2002 COMÉRCIO E SERVIÇOS LTDA</v>
          </cell>
        </row>
        <row r="2904">
          <cell r="B2904" t="str">
            <v>R.B.S. COMERCIAL DE MAQUINAS E SERVICOS</v>
          </cell>
        </row>
        <row r="2905">
          <cell r="B2905" t="str">
            <v>PESSA-KI LTDA - ME</v>
          </cell>
        </row>
        <row r="2906">
          <cell r="B2906" t="str">
            <v>E.R. PEÇANHA FILHO - ME</v>
          </cell>
        </row>
        <row r="2907">
          <cell r="B2907" t="str">
            <v>VINICIUS NUNES SIQUEIRA - ME</v>
          </cell>
        </row>
        <row r="2908">
          <cell r="B2908" t="str">
            <v>J.C.DE MACAÉ MINÉRIO MAT.CONSTRUÇÃO LTDA</v>
          </cell>
        </row>
        <row r="2909">
          <cell r="B2909" t="str">
            <v>UILSON E PAULO COMÉRCIO DE MÓVEIS LTDA.</v>
          </cell>
        </row>
        <row r="2910">
          <cell r="B2910" t="str">
            <v>ITMS DIGITAÇÃO LTDA</v>
          </cell>
        </row>
        <row r="2911">
          <cell r="B2911" t="str">
            <v>PIRANGI RIO COM.DE PEÇAS E SERVIÇOS LTDA</v>
          </cell>
        </row>
        <row r="2912">
          <cell r="B2912" t="str">
            <v>JL SANTA CRUZ ARTEFATOS DE CONCRETO LTDA</v>
          </cell>
        </row>
        <row r="2913">
          <cell r="B2913" t="str">
            <v>SOS INDUSTRIAL LTDA</v>
          </cell>
        </row>
        <row r="2914">
          <cell r="B2914" t="str">
            <v>TRANSPESADOS ULTREX LTDA</v>
          </cell>
        </row>
        <row r="2915">
          <cell r="B2915" t="str">
            <v>D.L. DA ILHA DESCARTÁVEIS LTDA</v>
          </cell>
        </row>
        <row r="2916">
          <cell r="B2916" t="str">
            <v>THEMISTOCLES ALVES COSTA FILHO - ME</v>
          </cell>
        </row>
        <row r="2917">
          <cell r="B2917" t="str">
            <v>S.F. SISTEMAS TECNOLÓGICOS LTDA - ME</v>
          </cell>
        </row>
        <row r="2918">
          <cell r="B2918" t="str">
            <v>ROBERTO SÉRVULO IMÓVEIS</v>
          </cell>
        </row>
        <row r="2919">
          <cell r="B2919" t="str">
            <v>JMKV COM. ALUMÍNIO E FERRAGENS LTDA</v>
          </cell>
        </row>
        <row r="2920">
          <cell r="B2920" t="str">
            <v>PORTUENSE LUSO BRASIL.TRATAMENTO DE METAIS</v>
          </cell>
        </row>
        <row r="2921">
          <cell r="B2921" t="str">
            <v>LAFUENTE TURISMO LTDA.</v>
          </cell>
        </row>
        <row r="2922">
          <cell r="B2922" t="str">
            <v>ARTEL COM. DE FERROS,TUBOS E TELAS LTDA</v>
          </cell>
        </row>
        <row r="2923">
          <cell r="B2923" t="str">
            <v>CONSTRUTORA RIBEIRO MORAIS LTDA</v>
          </cell>
        </row>
        <row r="2924">
          <cell r="B2924" t="str">
            <v>UNIMEC LTDA</v>
          </cell>
        </row>
        <row r="2925">
          <cell r="B2925" t="str">
            <v>TAUIL E TAUIL MAT. DE CONSTRUÇÃO LTDA</v>
          </cell>
        </row>
        <row r="2926">
          <cell r="B2926" t="str">
            <v>TRANSPORTADORA KTL E LOGISTICA LTDA</v>
          </cell>
        </row>
        <row r="2927">
          <cell r="B2927" t="str">
            <v>CONTINENTAL PEÇAS &amp; ACESSÓRIOS LTDA</v>
          </cell>
        </row>
        <row r="2928">
          <cell r="B2928" t="str">
            <v>ERNANDES PEREIRA PINTO</v>
          </cell>
        </row>
        <row r="2929">
          <cell r="B2929" t="str">
            <v>MADEPONTE IRMÃOS OTAL LTDA</v>
          </cell>
        </row>
        <row r="2930">
          <cell r="B2930" t="str">
            <v>CARAMURU CONSTRUÇÕES LTDA</v>
          </cell>
        </row>
        <row r="2931">
          <cell r="B2931" t="str">
            <v>ANSWER TELECOM LTDA</v>
          </cell>
        </row>
        <row r="2932">
          <cell r="B2932" t="str">
            <v>TALFER TRANSPORTES LTDA.</v>
          </cell>
        </row>
        <row r="2933">
          <cell r="B2933" t="str">
            <v>ARMAZÉM DAS MASSAS LTDA</v>
          </cell>
        </row>
        <row r="2934">
          <cell r="B2934" t="str">
            <v>MACOSUL CONSTRUÇÕES LTDA - ME</v>
          </cell>
        </row>
        <row r="2935">
          <cell r="B2935" t="str">
            <v>HIDROFIBER INDÚSTRIA E COMÉRCIO LTDA</v>
          </cell>
        </row>
        <row r="2936">
          <cell r="B2936" t="str">
            <v>SILVA E GIL TRANSRETRO E SERVIÇOS LTDA</v>
          </cell>
        </row>
        <row r="2937">
          <cell r="B2937" t="str">
            <v>TRANSPORTADORA LOPES &amp; BARRA LTDA</v>
          </cell>
        </row>
        <row r="2938">
          <cell r="B2938" t="str">
            <v>SOCIAL TRENDS CONS.PLANEJAMENTO LTDA</v>
          </cell>
        </row>
        <row r="2939">
          <cell r="B2939" t="str">
            <v>REFLEXÃO ALUMÍNIO LTDA</v>
          </cell>
        </row>
        <row r="2940">
          <cell r="B2940" t="str">
            <v>IVONETE SANTOS OLIVEIRA REPRESENTAÇÕES DO JD. METRÓPOLES LTD</v>
          </cell>
        </row>
        <row r="2941">
          <cell r="B2941" t="str">
            <v>FAP INFORMÁTICA LTDA</v>
          </cell>
        </row>
        <row r="2942">
          <cell r="B2942" t="str">
            <v>ZIRANLOG LOGÍSTICA E TRANSPORTE</v>
          </cell>
        </row>
        <row r="2943">
          <cell r="B2943" t="str">
            <v>P.S. RECAUCHUTADORA LTDA</v>
          </cell>
        </row>
        <row r="2944">
          <cell r="B2944" t="str">
            <v>ZORZAN COMUNICAÇÃO VISUAL LTDA</v>
          </cell>
        </row>
        <row r="2945">
          <cell r="B2945" t="str">
            <v>VALTOR ACESSÓRIOS INDUSTRIAIS LTDA</v>
          </cell>
        </row>
        <row r="2946">
          <cell r="B2946" t="str">
            <v>C &amp; C  COMÉRCIO DE MÁQS E SERVIÇOS ESPECIAIS LTDA</v>
          </cell>
        </row>
        <row r="2947">
          <cell r="B2947" t="str">
            <v>ALVES E SOUZA COMÉRCIO DE MADEIRAS LTDA</v>
          </cell>
        </row>
        <row r="2948">
          <cell r="B2948" t="str">
            <v>CENTRO DE SERVS. AUTOMOTIVOS PARADA 970 LTDA</v>
          </cell>
        </row>
        <row r="2949">
          <cell r="B2949" t="str">
            <v>TWISTER CONSTR. E CONSERVAÇÕES LTDA</v>
          </cell>
        </row>
        <row r="2950">
          <cell r="B2950" t="str">
            <v>MASF COM. DE MATL. DE CONST. E TRANSP. ROD. DE CARGAS LTDA</v>
          </cell>
        </row>
        <row r="2951">
          <cell r="B2951" t="str">
            <v>SOMAR CONSTRUTORA LTDA</v>
          </cell>
        </row>
        <row r="2952">
          <cell r="B2952" t="str">
            <v>IRJR PRINT CARTUCHOS E SERVIÇOS LTDA</v>
          </cell>
        </row>
        <row r="2953">
          <cell r="B2953" t="str">
            <v>ANTUNES AUDITORES ASSOCIADOS S/C</v>
          </cell>
        </row>
        <row r="2954">
          <cell r="B2954" t="str">
            <v>A.A. DE FREITAS EQUIPAMENTOS - ME</v>
          </cell>
        </row>
        <row r="2955">
          <cell r="B2955" t="str">
            <v>COMÉRCIO REPRES.HIDR.ELETR.HIDROFORT LTDA</v>
          </cell>
        </row>
        <row r="2956">
          <cell r="B2956" t="str">
            <v>INSTEL PROSPER COMÉRCIO LTDA</v>
          </cell>
        </row>
        <row r="2957">
          <cell r="B2957" t="str">
            <v>TRANSPORTADORA E TERRAPL. ROTA DA VITÓRIA</v>
          </cell>
        </row>
        <row r="2958">
          <cell r="B2958" t="str">
            <v>METALÚRGICA HOSANA IND.COMÉRCIO LTDA</v>
          </cell>
        </row>
        <row r="2959">
          <cell r="B2959" t="str">
            <v>CASTRO &amp; LOPES FERRAMENTAS E COMÉRCIO LTA</v>
          </cell>
        </row>
        <row r="2960">
          <cell r="B2960" t="str">
            <v>PREST.SERVIÇOS PARABRISAS VIDROS BENFICA LTDA</v>
          </cell>
        </row>
        <row r="2961">
          <cell r="B2961" t="str">
            <v>VIDRAÇARIA GUANDU JOAZ LTDA</v>
          </cell>
        </row>
        <row r="2962">
          <cell r="B2962" t="str">
            <v>SAMACOX SANEAMENTO, MATERIAIS DE CONSTRUÇÃO LTDA</v>
          </cell>
        </row>
        <row r="2963">
          <cell r="B2963" t="str">
            <v>CIMAQ INFORMÁTICA LTDA</v>
          </cell>
        </row>
        <row r="2964">
          <cell r="B2964" t="str">
            <v>RODRIGO DE CARLOS GHIRALDELLO CAVALCANTE - ME</v>
          </cell>
        </row>
        <row r="2965">
          <cell r="B2965" t="str">
            <v>MARCHIORI &amp; ALVES GRÁFICA E EDITORA LTDA</v>
          </cell>
        </row>
        <row r="2966">
          <cell r="B2966" t="str">
            <v>U.L. FERREIRA SERVIÇOS TÉCNICOS</v>
          </cell>
        </row>
        <row r="2967">
          <cell r="B2967" t="str">
            <v>LONG JET RECICLA LTDA - ME</v>
          </cell>
        </row>
        <row r="2968">
          <cell r="B2968" t="str">
            <v>CONCRETEC COMÉRCIO E SERVIÇOS LTDA - ME</v>
          </cell>
        </row>
        <row r="2969">
          <cell r="B2969" t="str">
            <v>CLANDIA TOMÉ DE SOUSA - EPP</v>
          </cell>
        </row>
        <row r="2970">
          <cell r="B2970" t="str">
            <v>SELLINE MÁQ.SUPRIM. DE INFORMÁTICA LTDA</v>
          </cell>
        </row>
        <row r="2971">
          <cell r="B2971" t="str">
            <v>MARCELO DE SOUZA PERES- ME</v>
          </cell>
        </row>
        <row r="2972">
          <cell r="B2972" t="str">
            <v>DR. AR TECNOLOGIA DE OZÔNIO IND.COM. LTDA</v>
          </cell>
        </row>
        <row r="2973">
          <cell r="B2973" t="str">
            <v>CONSTRUVIP-MATERIAL DE CONSTRUÇÃO LTDA</v>
          </cell>
        </row>
        <row r="2974">
          <cell r="B2974" t="str">
            <v>LUANA AFIO CAVALCANTE</v>
          </cell>
        </row>
        <row r="2975">
          <cell r="B2975" t="str">
            <v>LOC SERVIÇOS EQUIPAMENTOS E MÁQUINAS LTDA</v>
          </cell>
        </row>
        <row r="2976">
          <cell r="B2976" t="str">
            <v>MARY A.C.R. DE ALMEIDA</v>
          </cell>
        </row>
        <row r="2977">
          <cell r="B2977" t="str">
            <v>STEMAR TELECOMUNICAÇÕES LTDA</v>
          </cell>
        </row>
        <row r="2978">
          <cell r="B2978" t="str">
            <v>ACV MOERBECK REFEIÇÕES</v>
          </cell>
        </row>
        <row r="2979">
          <cell r="B2979" t="str">
            <v>POSTO 22 ATIBAIA LTDA</v>
          </cell>
        </row>
        <row r="2980">
          <cell r="B2980" t="str">
            <v>BOBTER TERRAPLENAGEM E ESCAVAÇÕES LTDA</v>
          </cell>
        </row>
        <row r="2981">
          <cell r="B2981" t="str">
            <v>IRMÃOS MARTINS VIEIRA LTDA</v>
          </cell>
        </row>
        <row r="2982">
          <cell r="B2982" t="str">
            <v>R S COMÉRCIO DE ROLAMENTOS LTDA</v>
          </cell>
        </row>
        <row r="2983">
          <cell r="B2983" t="str">
            <v>BARROS E ALENCAR TUB.E SANEAMENTO LTDA</v>
          </cell>
        </row>
        <row r="2984">
          <cell r="B2984" t="str">
            <v>RENOVADO DE PNEUS PEIXOTO LTDA</v>
          </cell>
        </row>
        <row r="2985">
          <cell r="B2985" t="str">
            <v>MARLEY LIGHT - MAT. ELÉTRICO LTDA</v>
          </cell>
        </row>
        <row r="2986">
          <cell r="B2986" t="str">
            <v>2 ML COMERCIAL LTDA</v>
          </cell>
        </row>
        <row r="2987">
          <cell r="B2987" t="str">
            <v>POSTO RODA VIVA LTDA</v>
          </cell>
        </row>
        <row r="2988">
          <cell r="B2988" t="str">
            <v>ENGETRAFIC PROJETOS E EXECUÇÃO LTDA</v>
          </cell>
        </row>
        <row r="2989">
          <cell r="B2989" t="str">
            <v>TRANSPORTADORA FREITAS LTDA - EPP</v>
          </cell>
        </row>
        <row r="2990">
          <cell r="B2990" t="str">
            <v>MINERADORA CARMOCAL LTDA</v>
          </cell>
        </row>
        <row r="2991">
          <cell r="B2991" t="str">
            <v>NORMATEL NORDESTE MATERIAIS LTDA</v>
          </cell>
        </row>
        <row r="2992">
          <cell r="B2992" t="str">
            <v>NORMATEL NORDESTE MATERIAIS LTDA</v>
          </cell>
        </row>
        <row r="2993">
          <cell r="B2993" t="str">
            <v>NORMATEL NORDESTE MATERIAIS LTDA</v>
          </cell>
        </row>
        <row r="2994">
          <cell r="B2994" t="str">
            <v>NORMATEL NORDESTE MATERIAIS LTDA</v>
          </cell>
        </row>
        <row r="2995">
          <cell r="B2995" t="str">
            <v>WC GOMES INFORMÁTICA</v>
          </cell>
        </row>
        <row r="2996">
          <cell r="B2996" t="str">
            <v>ALSTOM TRANSM.E EDISTRIBUIÇÃO DE ENERGIA</v>
          </cell>
        </row>
        <row r="2997">
          <cell r="B2997" t="str">
            <v>M. CRISTINA DOS SANTOS</v>
          </cell>
        </row>
        <row r="2998">
          <cell r="B2998" t="str">
            <v>EURANI ALVES DE ANDRADE</v>
          </cell>
        </row>
        <row r="2999">
          <cell r="B2999" t="str">
            <v>MATOSO DA TIJUCA MAT. DE CONST. LTDA</v>
          </cell>
        </row>
        <row r="3000">
          <cell r="B3000" t="str">
            <v>COSTA SERVIÇOS S/C LTDA</v>
          </cell>
        </row>
        <row r="3001">
          <cell r="B3001" t="str">
            <v>DUTRA RIO SERVICE LTDA</v>
          </cell>
        </row>
        <row r="3002">
          <cell r="B3002" t="str">
            <v>K.R. TONIATO MADEIRAS LTDA-ME</v>
          </cell>
        </row>
        <row r="3003">
          <cell r="B3003" t="str">
            <v>TRANS-RETRO LTDA ME</v>
          </cell>
        </row>
        <row r="3004">
          <cell r="B3004" t="str">
            <v>TEL MACEDO MATS DE CONSTRUÇÃO LTDA</v>
          </cell>
        </row>
        <row r="3005">
          <cell r="B3005" t="str">
            <v>OLD TONER PRODUTOS DE INFORMÁTICA LTDA</v>
          </cell>
        </row>
        <row r="3006">
          <cell r="B3006" t="str">
            <v>C. W. DE CAXIAS MÓVEIS E DECORAÇÃO LTDA</v>
          </cell>
        </row>
        <row r="3007">
          <cell r="B3007" t="str">
            <v>QUINTAL MASCARENHAS E FILHOS ENGENHARIA LTDA</v>
          </cell>
        </row>
        <row r="3008">
          <cell r="B3008" t="str">
            <v>ROTA BRAZIL BETUMES E TRANSPORTES LTDA</v>
          </cell>
        </row>
        <row r="3009">
          <cell r="B3009" t="str">
            <v>POUSADA CARAVELAS LUSITANAS LTDA</v>
          </cell>
        </row>
        <row r="3010">
          <cell r="B3010" t="str">
            <v>PLACA PRONTA COMÉRCIO LTDA</v>
          </cell>
        </row>
        <row r="3011">
          <cell r="B3011" t="str">
            <v>I.R. INTERCLIMA REFRIGERAÇÃO LTDA</v>
          </cell>
        </row>
        <row r="3012">
          <cell r="B3012" t="str">
            <v>P.M. MATERIAL DE CONSTRUÇÃO LTDA</v>
          </cell>
        </row>
        <row r="3013">
          <cell r="B3013" t="str">
            <v>VJM MARQUES TINTIM CANTINA</v>
          </cell>
        </row>
        <row r="3014">
          <cell r="B3014" t="str">
            <v>DOMINGOS SÁVIO DE ALMEIDA</v>
          </cell>
        </row>
        <row r="3015">
          <cell r="B3015" t="str">
            <v>CENTRO AUTOMOTIVO REGENTE LTDA - EPP</v>
          </cell>
        </row>
        <row r="3016">
          <cell r="B3016" t="str">
            <v>GEOMIL GEOLOGIA, MINERAÇÃO E LAPIDAÇÃO LTDA</v>
          </cell>
        </row>
        <row r="3017">
          <cell r="B3017" t="str">
            <v>MIRANDA SÁ EARP ASSOCIADOS S/C LTDA</v>
          </cell>
        </row>
        <row r="3018">
          <cell r="B3018" t="str">
            <v>RECREIO RIO MAT.DE CONSTRUÇÃO LTDA.</v>
          </cell>
        </row>
        <row r="3019">
          <cell r="B3019" t="str">
            <v>D.M RIBEIRO ARTEFATOS</v>
          </cell>
        </row>
        <row r="3020">
          <cell r="B3020" t="str">
            <v>CWF RIO COMERCIAL LTDA</v>
          </cell>
        </row>
        <row r="3021">
          <cell r="B3021" t="str">
            <v>MARCOS IWAO MORI TRANSPORTES LTDA - ME</v>
          </cell>
        </row>
        <row r="3022">
          <cell r="B3022" t="str">
            <v>RENTAL MUNCK LOCAÇÕES LTDA</v>
          </cell>
        </row>
        <row r="3023">
          <cell r="B3023" t="str">
            <v>FAFE PROMOÇÕES E COMUNICAÇÃO VISUAL LTDA</v>
          </cell>
        </row>
        <row r="3024">
          <cell r="B3024" t="str">
            <v>COMÉRCIO DE MATERIAIS AQUAPLAS LTDA</v>
          </cell>
        </row>
        <row r="3025">
          <cell r="B3025" t="str">
            <v>DAPPENHA SANEAMENTO AMBIENTAL LTDA - ME</v>
          </cell>
        </row>
        <row r="3026">
          <cell r="B3026" t="str">
            <v>DLO ESTUDOS TEC.GERENC.DE OBRAS LTDA</v>
          </cell>
        </row>
        <row r="3027">
          <cell r="B3027" t="str">
            <v>RM CAMINHÕES LTDA.</v>
          </cell>
        </row>
        <row r="3028">
          <cell r="B3028" t="str">
            <v>SANTOS E REIS LTDA - ME</v>
          </cell>
        </row>
        <row r="3029">
          <cell r="B3029" t="str">
            <v>A.L.N. BON - ME</v>
          </cell>
        </row>
        <row r="3030">
          <cell r="B3030" t="str">
            <v>A.P.S. BATISTA TRANSPORTES-ME</v>
          </cell>
        </row>
        <row r="3031">
          <cell r="B3031" t="str">
            <v>RIBEIRO, BASTOS &amp; DUTRA CONSTRUÇÕES LTDA</v>
          </cell>
        </row>
        <row r="3032">
          <cell r="B3032" t="str">
            <v>AM2 CONSTRUÇÕES LTDA</v>
          </cell>
        </row>
        <row r="3033">
          <cell r="B3033" t="str">
            <v>GUAIUBA MATERIAIS DE CONSTRUÇÃO LTDA</v>
          </cell>
        </row>
        <row r="3034">
          <cell r="B3034" t="str">
            <v>LUIS PEREIRA FERNANDES - ME</v>
          </cell>
        </row>
        <row r="3035">
          <cell r="B3035" t="str">
            <v>J.C.A. DE SEPETIBA MAT. PARA CONSTRUIR LTDA</v>
          </cell>
        </row>
        <row r="3036">
          <cell r="B3036" t="str">
            <v>MULTI SERVICE COM.IMPLANT.LAY-OUT LTDA</v>
          </cell>
        </row>
        <row r="3037">
          <cell r="B3037" t="str">
            <v>ALEMANHA VEÍCULOS LTDA</v>
          </cell>
        </row>
        <row r="3038">
          <cell r="B3038" t="str">
            <v>CASA DE VIDRO SANTA BARBARA LTDA</v>
          </cell>
        </row>
        <row r="3039">
          <cell r="B3039" t="str">
            <v>MÁQUIP-COM.MAQ.EQUIP.CONSTRUÇÃO LTDA</v>
          </cell>
        </row>
        <row r="3040">
          <cell r="B3040" t="str">
            <v>PRISMARC TRANSPORTE LTDA</v>
          </cell>
        </row>
        <row r="3041">
          <cell r="B3041" t="str">
            <v>ESTÂNCIA SÃO MIGUEL INDÚSTRIA E COMÉRCIO LTDA</v>
          </cell>
        </row>
        <row r="3042">
          <cell r="B3042" t="str">
            <v>MERCANTIL RIO DAS OSTRAS MAT.CONSTRUÇÃO LTDA</v>
          </cell>
        </row>
        <row r="3043">
          <cell r="B3043" t="str">
            <v>L. FARIA SOUZA BAR E DIVERSÃO</v>
          </cell>
        </row>
        <row r="3044">
          <cell r="B3044" t="str">
            <v>SHALLOM RECURSOS HUMANOS LTDA</v>
          </cell>
        </row>
        <row r="3045">
          <cell r="B3045" t="str">
            <v>M3 MINERALI LTDA</v>
          </cell>
        </row>
        <row r="3046">
          <cell r="B3046" t="str">
            <v>TRANSBILLO TRANSPORTADORA LTDA</v>
          </cell>
        </row>
        <row r="3047">
          <cell r="B3047" t="str">
            <v>GP SILVA COMERCIAL ELÉTRICA</v>
          </cell>
        </row>
        <row r="3048">
          <cell r="B3048" t="str">
            <v>JM &amp; R SERVIÇOS E CONSTRUÇÕES S/C LTDA</v>
          </cell>
        </row>
        <row r="3049">
          <cell r="B3049" t="str">
            <v>CASAGRANDE DO POSTO 13 MAT.CONSTRUÇÃO LTDA</v>
          </cell>
        </row>
        <row r="3050">
          <cell r="B3050" t="str">
            <v>DIVILAYNE COMÉRCIO E SERVIÇOS LTDA</v>
          </cell>
        </row>
        <row r="3051">
          <cell r="B3051" t="str">
            <v>JC &amp; B TOPOGRAFIA DE PRECISÃO LTDA</v>
          </cell>
        </row>
        <row r="3052">
          <cell r="B3052" t="str">
            <v>PETRUS EMPREENDIMENTOS LTDA</v>
          </cell>
        </row>
        <row r="3053">
          <cell r="B3053" t="str">
            <v>A2G ENGENHARIA E TECNOLOGIA LTDA</v>
          </cell>
        </row>
        <row r="3054">
          <cell r="B3054" t="str">
            <v>BRITAPLAN MINERAÇÃO LTDA</v>
          </cell>
        </row>
        <row r="3055">
          <cell r="B3055" t="str">
            <v>J J  SANTANA BARBOSA - TRANSPORTES</v>
          </cell>
        </row>
        <row r="3056">
          <cell r="B3056" t="str">
            <v>SERRA DEFANTI MAT.CONSTRUÇÃO LTDA</v>
          </cell>
        </row>
        <row r="3057">
          <cell r="B3057" t="str">
            <v>JDC SILVA ADM CONS IMOB LTDA</v>
          </cell>
        </row>
        <row r="3058">
          <cell r="B3058" t="str">
            <v>PRE CONCRETO LTDA</v>
          </cell>
        </row>
        <row r="3059">
          <cell r="B3059" t="str">
            <v>C. CUNHA BAZAR E PAPELARIA - ME</v>
          </cell>
        </row>
        <row r="3060">
          <cell r="B3060" t="str">
            <v>MONTANA LOCAÇÃO DE MÁQUINAS LTDA</v>
          </cell>
        </row>
        <row r="3061">
          <cell r="B3061" t="str">
            <v>SAENSA COMÉRCIO DE MADEIRAS LTDA</v>
          </cell>
        </row>
        <row r="3062">
          <cell r="B3062" t="str">
            <v>EXPRESSA SERVIÇOS LTDA</v>
          </cell>
        </row>
        <row r="3063">
          <cell r="B3063" t="str">
            <v>MARTINS NETO E GUERRA ADV. ASSICIADOS</v>
          </cell>
        </row>
        <row r="3064">
          <cell r="B3064" t="str">
            <v>W.E. CARVALHO MOURA</v>
          </cell>
        </row>
        <row r="3065">
          <cell r="B3065" t="str">
            <v>PASCOAL &amp; COELHO COM.DER.PETRÓLEO LTDA</v>
          </cell>
        </row>
        <row r="3066">
          <cell r="B3066" t="str">
            <v>ÁGUA MINERAL RECIFE LTDA</v>
          </cell>
        </row>
        <row r="3067">
          <cell r="B3067" t="str">
            <v>KIKINHO 2001 MATERIAIS DE CONSTRUÇÃO LTDA</v>
          </cell>
        </row>
        <row r="3068">
          <cell r="B3068" t="str">
            <v>CÉU ABERTO LTDA</v>
          </cell>
        </row>
        <row r="3069">
          <cell r="B3069" t="str">
            <v>CISEMA CONSTR.INTEG.SAÚDE MEIO AMBIENTE</v>
          </cell>
        </row>
        <row r="3070">
          <cell r="B3070" t="str">
            <v>FARGLAS COMERCIAL E SERVIÇOS LTDA</v>
          </cell>
        </row>
        <row r="3071">
          <cell r="B3071" t="str">
            <v>ANA MARIA RIBEIRO DE ALMEIDA</v>
          </cell>
        </row>
        <row r="3072">
          <cell r="B3072" t="str">
            <v>M L BLEY CONSULTORIA EMPRESARIAL</v>
          </cell>
        </row>
        <row r="3073">
          <cell r="B3073" t="str">
            <v>C.M.COMÉRCIO DE FERRO &amp; AÇO LTDA</v>
          </cell>
        </row>
        <row r="3074">
          <cell r="B3074" t="str">
            <v>MSSM ENGENHARIA E CONSULTORIA LTDA</v>
          </cell>
        </row>
        <row r="3075">
          <cell r="B3075" t="str">
            <v>R.S.E. CIA LTDA</v>
          </cell>
        </row>
        <row r="3076">
          <cell r="B3076" t="str">
            <v>S.F. DE LACERDA MATERIAIS DE CONSTRUÇÃO</v>
          </cell>
        </row>
        <row r="3077">
          <cell r="B3077" t="str">
            <v>QUERQUELA TECNOLOGIA LTDA.</v>
          </cell>
        </row>
        <row r="3078">
          <cell r="B3078" t="str">
            <v>FECALUZ LANCHONETE E PANIFICADORA LTDA - ME</v>
          </cell>
        </row>
        <row r="3079">
          <cell r="B3079" t="str">
            <v>VR INFORMÁTICA</v>
          </cell>
        </row>
        <row r="3080">
          <cell r="B3080" t="str">
            <v>LITORAL RIO SANTOS TELHAS LTDA</v>
          </cell>
        </row>
        <row r="3081">
          <cell r="B3081" t="str">
            <v>REAL BORRACHAS DE CATALÃO LTDA</v>
          </cell>
        </row>
        <row r="3082">
          <cell r="B3082" t="str">
            <v>AUTO ELÉTRICA MAURÍCIO DO TELÃO LTDA-ME</v>
          </cell>
        </row>
        <row r="3083">
          <cell r="B3083" t="str">
            <v>EXPRESSO MONTCAR 2003 LTDA.</v>
          </cell>
        </row>
        <row r="3084">
          <cell r="B3084" t="str">
            <v>EXPRESSO MONTCAR 2003 LTDA</v>
          </cell>
        </row>
        <row r="3085">
          <cell r="B3085" t="str">
            <v>ANTONIO FRANCISCO RODRIGUES DE MELO</v>
          </cell>
        </row>
        <row r="3086">
          <cell r="B3086" t="str">
            <v>LRG CENTURIONE CONSTRUÇÃO CIVIL LTDA</v>
          </cell>
        </row>
        <row r="3087">
          <cell r="B3087" t="str">
            <v>AUTO POSTO LANHAS &amp; LEITE LTDA.</v>
          </cell>
        </row>
        <row r="3088">
          <cell r="B3088" t="str">
            <v>SÃO FRANCISCO MINERAÇÃO LTDA</v>
          </cell>
        </row>
        <row r="3089">
          <cell r="B3089" t="str">
            <v>SILABEL DISTR.MATERIAL ELÉTRICO LTDA</v>
          </cell>
        </row>
        <row r="3090">
          <cell r="B3090" t="str">
            <v>BRITA FORTE MINERAÇÃO,CONSTRUÇÃO CIVIL E SERVIÇOS LTDA</v>
          </cell>
        </row>
        <row r="3091">
          <cell r="B3091" t="str">
            <v>CONSTRUTORA R.V. LTDA</v>
          </cell>
        </row>
        <row r="3092">
          <cell r="B3092" t="str">
            <v>SAMUEL NODARI - ME</v>
          </cell>
        </row>
        <row r="3093">
          <cell r="B3093" t="str">
            <v>O.R. SILVA PAIVA SUB EMPREITEIRA - ME</v>
          </cell>
        </row>
        <row r="3094">
          <cell r="B3094" t="str">
            <v>CRN DE SANTA CRUZ SERVIÇOS LTDA</v>
          </cell>
        </row>
        <row r="3095">
          <cell r="B3095" t="str">
            <v>RENT ALL MACHINE COM. E LOCAÇÃO EQUIPTS. P/CONSTRUÇÃO LTDA</v>
          </cell>
        </row>
        <row r="3096">
          <cell r="B3096" t="str">
            <v>COM. LOCAÇÃO DE MAQ.EQUIP. FROTA MAQ LTDA</v>
          </cell>
        </row>
        <row r="3097">
          <cell r="B3097" t="str">
            <v>COLDAR AR CONDICIONADO LTDA.</v>
          </cell>
        </row>
        <row r="3098">
          <cell r="B3098" t="str">
            <v>M.S.G. SANTOS</v>
          </cell>
        </row>
        <row r="3099">
          <cell r="B3099" t="str">
            <v>MARIA VANDA REIS ROUPAS  - ME</v>
          </cell>
        </row>
        <row r="3100">
          <cell r="B3100" t="str">
            <v>FIBER SPA &amp; POOLS LTDA.</v>
          </cell>
        </row>
        <row r="3101">
          <cell r="B3101" t="str">
            <v>BAR E LANCHONETE LUCICARLOS LTDA</v>
          </cell>
        </row>
        <row r="3102">
          <cell r="B3102" t="str">
            <v>TECHDRIVENET INFORMÁTICA LTDA</v>
          </cell>
        </row>
        <row r="3103">
          <cell r="B3103" t="str">
            <v>PAULA CAROLINA VIEIRA MACIEL DE MIRANDA-ME</v>
          </cell>
        </row>
        <row r="3104">
          <cell r="B3104" t="str">
            <v>TENGEO ENGENHARIA LTDA.</v>
          </cell>
        </row>
        <row r="3105">
          <cell r="B3105" t="str">
            <v>CHIPS SEGURANÇA PREST.DE SERVIÇOS LTDA</v>
          </cell>
        </row>
        <row r="3106">
          <cell r="B3106" t="str">
            <v>MARI RIO CENTER INFORM.PAPELARIA LTDA</v>
          </cell>
        </row>
        <row r="3107">
          <cell r="B3107" t="str">
            <v>EMPREITEIRA ALMIRANTE LTDA - ME</v>
          </cell>
        </row>
        <row r="3108">
          <cell r="B3108" t="str">
            <v>MEGARON PRODUÇÕES E SERVIÇOS LTDA</v>
          </cell>
        </row>
        <row r="3109">
          <cell r="B3109" t="str">
            <v>GUAWIL INDÚSTRIA E COMÉRCIO LTDA</v>
          </cell>
        </row>
        <row r="3110">
          <cell r="B3110" t="str">
            <v>JOSÉ A.D. DA COSTA MUDAS - ME</v>
          </cell>
        </row>
        <row r="3111">
          <cell r="B3111" t="str">
            <v>PONTOCON SINAL SINALIZAÇÃO E COMUNICAÇÃO</v>
          </cell>
        </row>
        <row r="3112">
          <cell r="B3112" t="str">
            <v>KAPERKEIZER COMÉRCIO E SERVIÇOS LTDA</v>
          </cell>
        </row>
        <row r="3113">
          <cell r="B3113" t="str">
            <v>JRTV COMÉRCIO DE LIXEIRAS LTDA</v>
          </cell>
        </row>
        <row r="3114">
          <cell r="B3114" t="str">
            <v>PLACARIM COM. DE PLACAS E CARIMBOS LTDA</v>
          </cell>
        </row>
        <row r="3115">
          <cell r="B3115" t="str">
            <v>PAULO MIGUEL HITOSHI UEHARA - ME</v>
          </cell>
        </row>
        <row r="3116">
          <cell r="B3116" t="str">
            <v>COOP.TRABALHO COOPNOVAUNIÃO PROF.AUTON.MOTORISTAS LTDA</v>
          </cell>
        </row>
        <row r="3117">
          <cell r="B3117" t="str">
            <v>C.J. GONSALVES DOS SANTOS VIDRAÇARIA - ME</v>
          </cell>
        </row>
        <row r="3118">
          <cell r="B3118" t="str">
            <v>P.J. CONSTRUÇÕES &amp; COMÉRCIO LTDA.</v>
          </cell>
        </row>
        <row r="3119">
          <cell r="B3119" t="str">
            <v>FLÁVIA M.C. ROSAS EDITORA</v>
          </cell>
        </row>
        <row r="3120">
          <cell r="B3120" t="str">
            <v>LOGGO EXPRESS TRANSPORTES LTDA.</v>
          </cell>
        </row>
        <row r="3121">
          <cell r="B3121" t="str">
            <v>L.F.SARITA CONSTR.&amp; DISTR.COMERCIAIS LTDA</v>
          </cell>
        </row>
        <row r="3122">
          <cell r="B3122" t="str">
            <v>DALTON LOCAÇÃO DE MÁQUINAS</v>
          </cell>
        </row>
        <row r="3123">
          <cell r="B3123" t="str">
            <v>AUTO POSTO MASERATTI LTDA</v>
          </cell>
        </row>
        <row r="3124">
          <cell r="B3124" t="str">
            <v>M.V. COSTA CONSULTORIA E SERVIÇOS LTDA.</v>
          </cell>
        </row>
        <row r="3125">
          <cell r="B3125" t="str">
            <v>MALORIENTE CONCRETEIRA LTDA</v>
          </cell>
        </row>
        <row r="3126">
          <cell r="B3126" t="str">
            <v>CARTUSHOW - RICARDO OLIVEIRA GOLVIN INFORMÁTICA</v>
          </cell>
        </row>
        <row r="3127">
          <cell r="B3127" t="str">
            <v>BOX RADIMIX COMÉRCIO E SERVIÇOS AUTOMOTIVOS LTDA</v>
          </cell>
        </row>
        <row r="3128">
          <cell r="B3128" t="str">
            <v>AUG MÁRMORES &amp; GRANITOS LTDA-ME</v>
          </cell>
        </row>
        <row r="3129">
          <cell r="B3129" t="str">
            <v>AEROTELHAS COM. DE MADEIRAS E CAIXAS D´AGUA LTDA</v>
          </cell>
        </row>
        <row r="3130">
          <cell r="B3130" t="str">
            <v>GM DE ANDRADE EMPREITEIRA</v>
          </cell>
        </row>
        <row r="3131">
          <cell r="B3131" t="str">
            <v>TRANA CONSTRUCOES LTDA</v>
          </cell>
        </row>
        <row r="3132">
          <cell r="B3132" t="str">
            <v>K.C. GUEDES DE SOUZA SERVIÇO - ME</v>
          </cell>
        </row>
        <row r="3133">
          <cell r="B3133" t="str">
            <v>G.B. SALES TRANSPORTADORA</v>
          </cell>
        </row>
        <row r="3134">
          <cell r="B3134" t="str">
            <v>BARUKI PAIONE ARQUITETOS ASSOCIADOS LTDA</v>
          </cell>
        </row>
        <row r="3135">
          <cell r="B3135" t="str">
            <v>MILJET RECARGA DE CARTUCHOS LTDA</v>
          </cell>
        </row>
        <row r="3136">
          <cell r="B3136" t="str">
            <v>V.M. DOS SANTOS BRINDES PROMOCIONAIS</v>
          </cell>
        </row>
        <row r="3137">
          <cell r="B3137" t="str">
            <v>GEOMAKS COM. DE GEOSSINTÉTICOS LTDA</v>
          </cell>
        </row>
        <row r="3138">
          <cell r="B3138" t="str">
            <v>ARNALDO DINIZ COLI - ME</v>
          </cell>
        </row>
        <row r="3139">
          <cell r="B3139" t="str">
            <v>EDUARDO BARBOSA DE LIMA SEGURANÇA</v>
          </cell>
        </row>
        <row r="3140">
          <cell r="B3140" t="str">
            <v>ADRIANO ZANGRANDE LEITE-ME</v>
          </cell>
        </row>
        <row r="3141">
          <cell r="B3141" t="str">
            <v>TERRANOR SERVIÇOS TÉCNICOS LTDA</v>
          </cell>
        </row>
        <row r="3142">
          <cell r="B3142" t="str">
            <v>TRANSGLOBO TRANSPORTE LTDA</v>
          </cell>
        </row>
        <row r="3143">
          <cell r="B3143" t="str">
            <v>METALÚRGICA ALUPOL LTDA</v>
          </cell>
        </row>
        <row r="3144">
          <cell r="B3144" t="str">
            <v>AUTO POSTO VITÓRIA DE IMBARIÊ LTDA</v>
          </cell>
        </row>
        <row r="3145">
          <cell r="B3145" t="str">
            <v>GUERRA REBOQUES LTDA-ME</v>
          </cell>
        </row>
        <row r="3146">
          <cell r="B3146" t="str">
            <v>CONSTRUCENTER CORRETA MAT.CONSTRUÇÃO ATERRADO LTDA</v>
          </cell>
        </row>
        <row r="3147">
          <cell r="B3147" t="str">
            <v>JORGE RIBEIRO DA SILVA MAT. DE CONSTRUÇÃO LTDA</v>
          </cell>
        </row>
        <row r="3148">
          <cell r="B3148" t="str">
            <v>ADEVAN ANTONIO PINHEIRO TRANSPORTES-ME</v>
          </cell>
        </row>
        <row r="3149">
          <cell r="B3149" t="str">
            <v>ABL RIO 2003 COM.MÁQUINAS E EQUIPAMENTOS LTDA</v>
          </cell>
        </row>
        <row r="3150">
          <cell r="B3150" t="str">
            <v>ÁGUA BENTA TRANSPORTES LTDA</v>
          </cell>
        </row>
        <row r="3151">
          <cell r="B3151" t="str">
            <v>CIP - COM. IND. DE PREMOLDADOS LTDA</v>
          </cell>
        </row>
        <row r="3152">
          <cell r="B3152" t="str">
            <v>RENOVADORA DE PNEUS ZERO LTDA</v>
          </cell>
        </row>
        <row r="3153">
          <cell r="B3153" t="str">
            <v>A ALVES DE SOUZA COM. DE PEDRA, AREIA E TERRA</v>
          </cell>
        </row>
        <row r="3154">
          <cell r="B3154" t="str">
            <v>THECNIOXZI INSTALAÇÕES E MANUTENÇÕES LTDA</v>
          </cell>
        </row>
        <row r="3155">
          <cell r="B3155" t="str">
            <v>OECS MAT. DE CONSTRUÇÃO LTDA</v>
          </cell>
        </row>
        <row r="3156">
          <cell r="B3156" t="str">
            <v>MELLO &amp; SOUZA TRANSPORTES LTDA</v>
          </cell>
        </row>
        <row r="3157">
          <cell r="B3157" t="str">
            <v>CRISTINA LOBO BERTINI-ME</v>
          </cell>
        </row>
        <row r="3158">
          <cell r="B3158" t="str">
            <v>ANDREYARA TRANSPORTES LTDA</v>
          </cell>
        </row>
        <row r="3159">
          <cell r="B3159" t="str">
            <v>P V C COMÉRCIO DE MAT. PARA CONST. LTDA</v>
          </cell>
        </row>
        <row r="3160">
          <cell r="B3160" t="str">
            <v>LOCMAQ RENTAL LOCAÇÃO DE MÁQUINAS LTDA</v>
          </cell>
        </row>
        <row r="3161">
          <cell r="B3161" t="str">
            <v>T. CARLOS RAMOS ANDAIMES</v>
          </cell>
        </row>
        <row r="3162">
          <cell r="B3162" t="str">
            <v>TANIA FRANCISCA DA SILVA</v>
          </cell>
        </row>
        <row r="3163">
          <cell r="B3163" t="str">
            <v>MARCOSA RENTAL STORE S/A</v>
          </cell>
        </row>
        <row r="3164">
          <cell r="B3164" t="str">
            <v>MANUEL BENÍCIO DE SOUZA TRATORES - ME</v>
          </cell>
        </row>
        <row r="3165">
          <cell r="B3165" t="str">
            <v>LUMAR RIO DAS OSTRAS MATERIAL DE CONSTRUÇÃO LTDA</v>
          </cell>
        </row>
        <row r="3166">
          <cell r="B3166" t="str">
            <v>MODOK - CONSTRUÇÃO CIVIL LTDA</v>
          </cell>
        </row>
        <row r="3167">
          <cell r="B3167" t="str">
            <v>ARGAMASSA MARICÁ IND. COM. LTDA</v>
          </cell>
        </row>
        <row r="3168">
          <cell r="B3168" t="str">
            <v>PIRÂMIDE TRATORES E IMPLEMENTOS AGRÍCOLAS LTDA</v>
          </cell>
        </row>
        <row r="3169">
          <cell r="B3169" t="str">
            <v>SEBASTIÃO HONORATO PEREIRA JR.</v>
          </cell>
        </row>
        <row r="3170">
          <cell r="B3170" t="str">
            <v>NACIONAL PRINT LTDA.</v>
          </cell>
        </row>
        <row r="3171">
          <cell r="B3171" t="str">
            <v>IOLI FERREIRA DE MELO</v>
          </cell>
        </row>
        <row r="3172">
          <cell r="B3172" t="str">
            <v>POSTO DE COMBUSTÍVEIS VÔO LIVRE KM 52 LTDA</v>
          </cell>
        </row>
        <row r="3173">
          <cell r="B3173" t="str">
            <v>FINKE MONTAGENS DE ESTRUTURAS METÁLICAS LTDA</v>
          </cell>
        </row>
        <row r="3174">
          <cell r="B3174" t="str">
            <v>SGANZERLA E ALVES &amp; ADVOCACIA</v>
          </cell>
        </row>
        <row r="3175">
          <cell r="B3175" t="str">
            <v>E.F. DOS SANTOS ESTEIRA INDUSTRIAL-ME</v>
          </cell>
        </row>
        <row r="3176">
          <cell r="B3176" t="str">
            <v>LUIS FERNADO RIBEIRO GALVÃO TRANSPORTES</v>
          </cell>
        </row>
        <row r="3177">
          <cell r="B3177" t="str">
            <v>ASSOCIAÇÃO INSTITUTO DE TECNOLOGIA DE PERNAMBUCO</v>
          </cell>
        </row>
        <row r="3178">
          <cell r="B3178" t="str">
            <v>ESC EXECUÇÃO DE SERVIÇOS LRDA</v>
          </cell>
        </row>
        <row r="3179">
          <cell r="B3179" t="str">
            <v>AROEIRA SALLES ADVOGADOS S/C</v>
          </cell>
        </row>
        <row r="3180">
          <cell r="B3180" t="str">
            <v>EDUARDO MARTINS DE SOUZA REMOÇÕES-ME</v>
          </cell>
        </row>
        <row r="3181">
          <cell r="B3181" t="str">
            <v>NS SERVICE LTDA</v>
          </cell>
        </row>
        <row r="3182">
          <cell r="B3182" t="str">
            <v>RAIZ DA SERRA MINERAÇÃO LTDA</v>
          </cell>
        </row>
        <row r="3183">
          <cell r="B3183" t="str">
            <v>SUPERDUTO IND.COM.DE ARTEF. DE PLÁSTICOS LTDA</v>
          </cell>
        </row>
        <row r="3184">
          <cell r="B3184" t="str">
            <v>ELETROPOL ELETRIFICAÇÃO PROGRESSO LTDA</v>
          </cell>
        </row>
        <row r="3185">
          <cell r="B3185" t="str">
            <v>CONSÓRCIO CIDADE DO SAMBA</v>
          </cell>
        </row>
        <row r="3186">
          <cell r="B3186" t="str">
            <v>POUSADA BRISA DA COSTA LTDA</v>
          </cell>
        </row>
        <row r="3187">
          <cell r="B3187" t="str">
            <v>REI DO AÇO 2010 COMERCIO DE AÇO LTDA</v>
          </cell>
        </row>
        <row r="3188">
          <cell r="B3188" t="str">
            <v>LOJA PRATES ARTIGOS P/PRESENTES LTDA</v>
          </cell>
        </row>
        <row r="3189">
          <cell r="B3189" t="str">
            <v>SR. MR. SOUND ELETRÔNICOS LTDA.</v>
          </cell>
        </row>
        <row r="3190">
          <cell r="B3190" t="str">
            <v>TEMAC-IND.TERINENSE MAT.CONSTRUÇÃO LTDA</v>
          </cell>
        </row>
        <row r="3191">
          <cell r="B3191" t="str">
            <v>MIB CARTUCHARIA NITEROINFO CARTUCHARIA LTDA</v>
          </cell>
        </row>
        <row r="3192">
          <cell r="B3192" t="str">
            <v>AUTOMIX CONCRETO LTDA</v>
          </cell>
        </row>
        <row r="3193">
          <cell r="B3193" t="str">
            <v>GRAMAR DE APERIBÉ MÁRMORES E GRANITOS LTDA-ME</v>
          </cell>
        </row>
        <row r="3194">
          <cell r="B3194" t="str">
            <v>ABRAÃO E PEDRO COMÉRCIO DE DERIVADOS DE PETRÓLEO LTDA</v>
          </cell>
        </row>
        <row r="3195">
          <cell r="B3195" t="str">
            <v>INTEGRA-RIO COMERCIAL LTDA</v>
          </cell>
        </row>
        <row r="3196">
          <cell r="B3196" t="str">
            <v>MONSENHOR CONFECÇÃO LTDA-ME</v>
          </cell>
        </row>
        <row r="3197">
          <cell r="B3197" t="str">
            <v>SISBAT CONSTRUÇÕES LTDA</v>
          </cell>
        </row>
        <row r="3198">
          <cell r="B3198" t="str">
            <v>MEZZANO MÓVEIS DE ESCRITÓRIO LTDA</v>
          </cell>
        </row>
        <row r="3199">
          <cell r="B3199" t="str">
            <v>TRANSMAQUE EQUIPAMENTOS HIDRÁULICOS LTDA</v>
          </cell>
        </row>
        <row r="3200">
          <cell r="B3200" t="str">
            <v>LUIZ ANTONIO LEITE CONCEIÇÃO JUNIOR</v>
          </cell>
        </row>
        <row r="3201">
          <cell r="B3201" t="str">
            <v>FERNANDES &amp; BARBOSA COMÉRCIO DE PEÇAS PARA TRATORES LTDA</v>
          </cell>
        </row>
        <row r="3202">
          <cell r="B3202" t="str">
            <v>EUCALIPTO 7903 MAT. DE CONSTRUÇÃO LTDA</v>
          </cell>
        </row>
        <row r="3203">
          <cell r="B3203" t="str">
            <v>COMERCIAL SOS DE FERRAMENTA LTDA.</v>
          </cell>
        </row>
        <row r="3204">
          <cell r="B3204" t="str">
            <v>PEREIRA BLOIS ADVOGADOS</v>
          </cell>
        </row>
        <row r="3205">
          <cell r="B3205" t="str">
            <v>ARIOSTO MILA PEIXOTO SDV.CONS.JURÍDICOS</v>
          </cell>
        </row>
        <row r="3206">
          <cell r="B3206" t="str">
            <v>G.O.BRASIL LOCAÇÃO DE MÁQUINAS LTDA.</v>
          </cell>
        </row>
        <row r="3207">
          <cell r="B3207" t="str">
            <v>OM E FILHOS MAT. DE CONST. LTDA</v>
          </cell>
        </row>
        <row r="3208">
          <cell r="B3208" t="str">
            <v>ARGAPOINT MATERIAL DE CONSTRUÇÃO LTDA.</v>
          </cell>
        </row>
        <row r="3209">
          <cell r="B3209" t="str">
            <v>COMERCIAL JAGUARÉ TUBOS PROD.SIDERÚRGICOS LTDA</v>
          </cell>
        </row>
        <row r="3210">
          <cell r="B3210" t="str">
            <v>CLM SERVIÇOS AUXILIARES DA CONSTRUÇÃO CIVIL LTDA.</v>
          </cell>
        </row>
        <row r="3211">
          <cell r="B3211" t="str">
            <v>FENICIA REAL DISTRIBUIDORA LTDA.</v>
          </cell>
        </row>
        <row r="3212">
          <cell r="B3212" t="str">
            <v>VEIMAR COMERCIAL DIESEL LTDA</v>
          </cell>
        </row>
        <row r="3213">
          <cell r="B3213" t="str">
            <v>ATOBÁ MADEIRAS LTDA</v>
          </cell>
        </row>
        <row r="3214">
          <cell r="B3214" t="str">
            <v>MARCOS ROBERTO PONTES COSTA GRAMAS</v>
          </cell>
        </row>
        <row r="3215">
          <cell r="B3215" t="str">
            <v>WJJ COMÉRCIO DE DERIVADOS DE PETRÓLEO LTDA</v>
          </cell>
        </row>
        <row r="3216">
          <cell r="B3216" t="str">
            <v>EU SOU DA BARRA MATS DE CONSTRUÇÕES LTDA</v>
          </cell>
        </row>
        <row r="3217">
          <cell r="B3217" t="str">
            <v>VALENTE, WERNECK &amp; AGUIAR ADVOGADOS ASSOCIADOS</v>
          </cell>
        </row>
        <row r="3218">
          <cell r="B3218" t="str">
            <v>CRISTALIT II MÓVEIS E DECORAÇÕES LTDA</v>
          </cell>
        </row>
        <row r="3219">
          <cell r="B3219" t="str">
            <v>KARLA'S INFORMÁTICA LTDA</v>
          </cell>
        </row>
        <row r="3220">
          <cell r="B3220" t="str">
            <v>BOLSA DOS CARTUCHOS LASERFILL LTDA</v>
          </cell>
        </row>
        <row r="3221">
          <cell r="B3221" t="str">
            <v>P.F.M. ROSA LOCAÇÃO DE EQUIPAMENTOS</v>
          </cell>
        </row>
        <row r="3222">
          <cell r="B3222" t="str">
            <v>COMPER-COM.MAT.PERF.ROCHA AR COMPR.LTDA</v>
          </cell>
        </row>
        <row r="3223">
          <cell r="B3223" t="str">
            <v>BRC REPRESENTAÇÕES E COMÉRCIO LTDA</v>
          </cell>
        </row>
        <row r="3224">
          <cell r="B3224" t="str">
            <v>TOLEDO &amp; BARRETO EMPREENDIMENTOS LTDA</v>
          </cell>
        </row>
        <row r="3225">
          <cell r="B3225" t="str">
            <v>RETRORIO LOCAÇÃO DE MÁQUINAS E EQUIPAMENTOS LTDA</v>
          </cell>
        </row>
        <row r="3226">
          <cell r="B3226" t="str">
            <v>EDIFIC CONSTRUÇÕES LTDA</v>
          </cell>
        </row>
        <row r="3227">
          <cell r="B3227" t="str">
            <v>KIOBRA 1000 COMERCIO E SERVIÇOS LTDA</v>
          </cell>
        </row>
        <row r="3228">
          <cell r="B3228" t="str">
            <v>COMERCIAL DE VIDROS ABIGON LTDA.</v>
          </cell>
        </row>
        <row r="3229">
          <cell r="B3229" t="str">
            <v>EJO TRANSPORTE E TERRAPLANAGEM LTDA</v>
          </cell>
        </row>
        <row r="3230">
          <cell r="B3230" t="str">
            <v>GRALPHI-HIDRO CARGAS LTDA-ME</v>
          </cell>
        </row>
        <row r="3231">
          <cell r="B3231" t="str">
            <v>A.F. CONSTRUÇÕES LTDA</v>
          </cell>
        </row>
        <row r="3232">
          <cell r="B3232" t="str">
            <v>3 S LOCAÇÃO E COMÉRCIO LTDA</v>
          </cell>
        </row>
        <row r="3233">
          <cell r="B3233" t="str">
            <v>J.GOMES AZEVEDO MAT.CONSTR.E TRANSPORTES-ME</v>
          </cell>
        </row>
        <row r="3234">
          <cell r="B3234" t="str">
            <v>SOLUCTION EXPRESS LOG.DE TRANSPORTES LTDA.</v>
          </cell>
        </row>
        <row r="3235">
          <cell r="B3235" t="str">
            <v>J. POLETTO &amp; CARVALHO MAT. DE CONSTRUÇÃO LTDA</v>
          </cell>
        </row>
        <row r="3236">
          <cell r="B3236" t="str">
            <v>ARGAMASSA ARARUAMA IND. E COM. LTDA</v>
          </cell>
        </row>
        <row r="3237">
          <cell r="B3237" t="str">
            <v>J.G.G. DE FARIA - ME</v>
          </cell>
        </row>
        <row r="3238">
          <cell r="B3238" t="str">
            <v>AUTO POSTO SERTÃO LTDA</v>
          </cell>
        </row>
        <row r="3239">
          <cell r="B3239" t="str">
            <v>J.H.G.SERV.ELÉTRICO E HIDRÁULICO LTDA</v>
          </cell>
        </row>
        <row r="3240">
          <cell r="B3240" t="str">
            <v>VERNON MAN. DE MÁQ. E EQUIP. DE BANGU LTDA</v>
          </cell>
        </row>
        <row r="3241">
          <cell r="B3241" t="str">
            <v>L. L. E FERRAGENS LTDA</v>
          </cell>
        </row>
        <row r="3242">
          <cell r="B3242" t="str">
            <v>TUNEKO'S MAT.CONSTRUÇÃO E FERRAGENS LTDA</v>
          </cell>
        </row>
        <row r="3243">
          <cell r="B3243" t="str">
            <v>MB TRANSPORTES E COMÉRCIO LTDA-ME</v>
          </cell>
        </row>
        <row r="3244">
          <cell r="B3244" t="str">
            <v>BORGES DE FREITAS COMERCIAL LTDA</v>
          </cell>
        </row>
        <row r="3245">
          <cell r="B3245" t="str">
            <v>PLOCENTER COPIADORA DE CAMPO GRANDE LTDA.</v>
          </cell>
        </row>
        <row r="3246">
          <cell r="B3246" t="str">
            <v>PNEUS CAMARÁ LTDA</v>
          </cell>
        </row>
        <row r="3247">
          <cell r="B3247" t="str">
            <v>S.N. BARBOSA</v>
          </cell>
        </row>
        <row r="3248">
          <cell r="B3248" t="str">
            <v>SANEMAT COM. E REP. DE MATERIAL DE CONSTRUÇÃO LTDA.</v>
          </cell>
        </row>
        <row r="3249">
          <cell r="B3249" t="str">
            <v>SUPER MIX COM.DE TINTAS E MAT.CONSTR.LTDA.</v>
          </cell>
        </row>
        <row r="3250">
          <cell r="B3250" t="str">
            <v>M.T.B. TRANSPORTES LTDA</v>
          </cell>
        </row>
        <row r="3251">
          <cell r="B3251" t="str">
            <v>JC3 EDITORA E COMÉRCIO LTDA</v>
          </cell>
        </row>
        <row r="3252">
          <cell r="B3252" t="str">
            <v>ADSERVICE CONSULT. DE RECURSOS HUMANOS LTDA</v>
          </cell>
        </row>
        <row r="3253">
          <cell r="B3253" t="str">
            <v>KAVIT MÁQUINAS E EQUIPAMENTOS</v>
          </cell>
        </row>
        <row r="3254">
          <cell r="B3254" t="str">
            <v>J.O.D. FERNANDES ARTEFATOS DE CONCRETO -ME</v>
          </cell>
        </row>
        <row r="3255">
          <cell r="B3255" t="str">
            <v>GRANVILLE HOTEL LTDA ME</v>
          </cell>
        </row>
        <row r="3256">
          <cell r="B3256" t="str">
            <v>VIA CONE OPERAÇÕES DE TRÁFEGO LTDA</v>
          </cell>
        </row>
        <row r="3257">
          <cell r="B3257" t="str">
            <v>EVIDENC ENGENHARIA CONS.ADMIN.LTDA</v>
          </cell>
        </row>
        <row r="3258">
          <cell r="B3258" t="str">
            <v>THALWEG TOPOGRAFIA LTDA</v>
          </cell>
        </row>
        <row r="3259">
          <cell r="B3259" t="str">
            <v>IDEAL SIGN PROGRAMAÇÃO VISUAL LTDA.</v>
          </cell>
        </row>
        <row r="3260">
          <cell r="B3260" t="str">
            <v>F.D.I. CONSTRUÇÕES E SERVIÇOS LTDA</v>
          </cell>
        </row>
        <row r="3261">
          <cell r="B3261" t="str">
            <v>OLIVEIRA GUSMÃO COM. PROJETOS E REFORMAS LTDA.</v>
          </cell>
        </row>
        <row r="3262">
          <cell r="B3262" t="str">
            <v>VALDEMIR MEDEIROS PAZ</v>
          </cell>
        </row>
        <row r="3263">
          <cell r="B3263" t="str">
            <v>ILDO G. SILVA FILHO COM. E REPR. DE MATS. DE CONSTRUÇÃO LTDA</v>
          </cell>
        </row>
        <row r="3264">
          <cell r="B3264" t="str">
            <v>EDUARDO CARVALHO VILLARIM PEÇAS P/AUTOMÓVEIS</v>
          </cell>
        </row>
        <row r="3265">
          <cell r="B3265" t="str">
            <v>A.G.E. MUDANÇAS E TRANSPORTES LTDA</v>
          </cell>
        </row>
        <row r="3266">
          <cell r="B3266" t="str">
            <v>TRANSPRIMOS TRANSPORTADORA LTDA</v>
          </cell>
        </row>
        <row r="3267">
          <cell r="B3267" t="str">
            <v>FABIO DE SOUZA SILVA</v>
          </cell>
        </row>
        <row r="3268">
          <cell r="B3268" t="str">
            <v>PREMIUM NOTEBOOK</v>
          </cell>
        </row>
        <row r="3269">
          <cell r="B3269" t="str">
            <v>ECB-ENGENHARIA COMERCIO BEZERRA LTDA</v>
          </cell>
        </row>
        <row r="3270">
          <cell r="B3270" t="str">
            <v>ENGINE ENGENHARIA LTDA</v>
          </cell>
        </row>
        <row r="3271">
          <cell r="B3271" t="str">
            <v>L.A.G. SACRE</v>
          </cell>
        </row>
        <row r="3272">
          <cell r="B3272" t="str">
            <v>R.M.C COMERCIO E REPRESENTACOES LTDA</v>
          </cell>
        </row>
        <row r="3273">
          <cell r="B3273" t="str">
            <v>HC INSTALAÇÕES, PROJETOS E OBRAS LTDA</v>
          </cell>
        </row>
        <row r="3274">
          <cell r="B3274" t="str">
            <v>MPC 3 - COM.E FABR.DE EMBAL.PLÁSTICAS LTDA.</v>
          </cell>
        </row>
        <row r="3275">
          <cell r="B3275" t="str">
            <v>CLÍNICA MÉDICA PARQUE DUQUE LTDA</v>
          </cell>
        </row>
        <row r="3276">
          <cell r="B3276" t="str">
            <v>MARIANA DE OLIVEIRA CONSONNI MAQ.INDUSTRIAIS</v>
          </cell>
        </row>
        <row r="3277">
          <cell r="B3277" t="str">
            <v>TRANSPORTADORA GRILLO E RIBEIRO LTDA-ME</v>
          </cell>
        </row>
        <row r="3278">
          <cell r="B3278" t="str">
            <v>ONDA VERDE PLANTAS E JARDINS LTDA</v>
          </cell>
        </row>
        <row r="3279">
          <cell r="B3279" t="str">
            <v>XXIS 156 INFORMÁTICA LTDA</v>
          </cell>
        </row>
        <row r="3280">
          <cell r="B3280" t="str">
            <v>CÉU AZUL URBANIZAÇÃO E PAISAGISMO LTDA</v>
          </cell>
        </row>
        <row r="3281">
          <cell r="B3281" t="str">
            <v>TRANA TRANSPORTES LTDA</v>
          </cell>
        </row>
        <row r="3282">
          <cell r="B3282" t="str">
            <v>BETA-MAX DE MOGI DAS CRUZES LOC. E EQUIP. PARA CONST. CIVIL</v>
          </cell>
        </row>
        <row r="3283">
          <cell r="B3283" t="str">
            <v>J. MACHADO PNEUS LTDA</v>
          </cell>
        </row>
        <row r="3284">
          <cell r="B3284" t="str">
            <v>R &amp; S COM. SERV. E LOCAÇÃO DE MÁQUINAS LTDA.</v>
          </cell>
        </row>
        <row r="3285">
          <cell r="B3285" t="str">
            <v>SUVINENSE DE CAMPOS TINTAS LTDA</v>
          </cell>
        </row>
        <row r="3286">
          <cell r="B3286" t="str">
            <v>ETS EMP. DE TERCEIRIZAÇÃO E SERVIÇOS LTDA</v>
          </cell>
        </row>
        <row r="3287">
          <cell r="B3287" t="str">
            <v>PEDREIRA NATASHA LTDA</v>
          </cell>
        </row>
        <row r="3288">
          <cell r="B3288" t="str">
            <v>ITC PARTICIPAÇÕES COM.&amp; IND. LTDA</v>
          </cell>
        </row>
        <row r="3289">
          <cell r="B3289" t="str">
            <v>A.S DE MARINS TRANSPORTE-ME</v>
          </cell>
        </row>
        <row r="3290">
          <cell r="B3290" t="str">
            <v>MENEZES &amp; ALBUQUERQUE LTDA</v>
          </cell>
        </row>
        <row r="3291">
          <cell r="B3291" t="str">
            <v>P.C.E.S. MELO AUTO MECÂNICA</v>
          </cell>
        </row>
        <row r="3292">
          <cell r="B3292" t="str">
            <v>DIFERAÇO COM.FERRO E AÇO ESTR.METAL.LTDA</v>
          </cell>
        </row>
        <row r="3293">
          <cell r="B3293" t="str">
            <v>SOLUNORTE EQUIPAMENTOS LTDA - ME</v>
          </cell>
        </row>
        <row r="3294">
          <cell r="B3294" t="str">
            <v>CHRISTINE W. VILLARINO CABEZA-ME</v>
          </cell>
        </row>
        <row r="3295">
          <cell r="B3295" t="str">
            <v>MADUC MADEIREIRA DUQUE DE CAXIAS LTDA-ME</v>
          </cell>
        </row>
        <row r="3296">
          <cell r="B3296" t="str">
            <v>ESSENCIAL TRANSPORTES E SERVIÇOS S/C LTDA</v>
          </cell>
        </row>
        <row r="3297">
          <cell r="B3297" t="str">
            <v>VITORAÇO COMERCIO DE FERRO LTDA</v>
          </cell>
        </row>
        <row r="3298">
          <cell r="B3298" t="str">
            <v>S.S.P. DOS SANTOS BRINDES PROMOCIONAIS</v>
          </cell>
        </row>
        <row r="3299">
          <cell r="B3299" t="str">
            <v>MÁRCIO JOSÉ DA CUNHA CARVALHO ME</v>
          </cell>
        </row>
        <row r="3300">
          <cell r="B3300" t="str">
            <v>FRONTEIRAS ENGENHARIA E COMÉRCIO LTDA</v>
          </cell>
        </row>
        <row r="3301">
          <cell r="B3301" t="str">
            <v>CARDIANA COM.MÁQUINAS E EQUIPAMENTOS LTDA</v>
          </cell>
        </row>
        <row r="3302">
          <cell r="B3302" t="str">
            <v>FACIES PRESTADORA DE SERVIÇOS LTDA</v>
          </cell>
        </row>
        <row r="3303">
          <cell r="B3303" t="str">
            <v>VIVIANE ALVES RODRIGUES LANCHONETE</v>
          </cell>
        </row>
        <row r="3304">
          <cell r="B3304" t="str">
            <v>RMB-COMERCIAL LTDA - EPP</v>
          </cell>
        </row>
        <row r="3305">
          <cell r="B3305" t="str">
            <v>SANE-RIO SANEAMENTO E HIDRÁULICA LTDA</v>
          </cell>
        </row>
        <row r="3306">
          <cell r="B3306" t="str">
            <v>IMPOL ALUMINUM IND.COM.DE ALUMÍNIO LTDA</v>
          </cell>
        </row>
        <row r="3307">
          <cell r="B3307" t="str">
            <v>JDC TRANSPORTE RODOVIÁRIO LTDA</v>
          </cell>
        </row>
        <row r="3308">
          <cell r="B3308" t="str">
            <v>NOBRE INOX INDUSTRIA LTDA</v>
          </cell>
        </row>
        <row r="3309">
          <cell r="B3309" t="str">
            <v>ROL RIO PRODUTOS INDUSTRIAIS LTDA</v>
          </cell>
        </row>
        <row r="3310">
          <cell r="B3310" t="str">
            <v>HMM TRANSPORTE RODOVIÁRIO DE CARGAS LTDA</v>
          </cell>
        </row>
        <row r="3311">
          <cell r="B3311" t="str">
            <v>LINEANE DE M. EVANGELISTA</v>
          </cell>
        </row>
        <row r="3312">
          <cell r="B3312" t="str">
            <v>CRISTIANE MAGALHÃES MARTINS MAT. DE CONSTRUÇÃO</v>
          </cell>
        </row>
        <row r="3313">
          <cell r="B3313" t="str">
            <v>RETROFIT ENGENHARIA DE SERVIÇOS LTDA</v>
          </cell>
        </row>
        <row r="3314">
          <cell r="B3314" t="str">
            <v>D C ROSA RECARGA DE CARTUCHOS</v>
          </cell>
        </row>
        <row r="3315">
          <cell r="B3315" t="str">
            <v>CENP OLIVEIRA CONSTR. E PAVIMENTAÇÃO LTDA</v>
          </cell>
        </row>
        <row r="3316">
          <cell r="B3316" t="str">
            <v>STATUS COMÉRCIO E SERV. DE PORTARIA LTDA</v>
          </cell>
        </row>
        <row r="3317">
          <cell r="B3317" t="str">
            <v>COMSER CAXIENSE COM. SERVS E REPR. LTDA</v>
          </cell>
        </row>
        <row r="3318">
          <cell r="B3318" t="str">
            <v>TRANSPORTADORA KAIK LTDA.</v>
          </cell>
        </row>
        <row r="3319">
          <cell r="B3319" t="str">
            <v>NOVA SAT LOCAÇÕES E TRANSPORTES LTDA</v>
          </cell>
        </row>
        <row r="3320">
          <cell r="B3320" t="str">
            <v>BAR E MERCEARIA MACHADO E SILVA LTDA-ME</v>
          </cell>
        </row>
        <row r="3321">
          <cell r="B3321" t="str">
            <v>COPY LAGOS COPIADORA DE PROJ. DE ENGENHARIA LTDA</v>
          </cell>
        </row>
        <row r="3322">
          <cell r="B3322" t="str">
            <v>JOSÉ CARLOS ARÊAS</v>
          </cell>
        </row>
        <row r="3323">
          <cell r="B3323" t="str">
            <v>DORI LOCAÇÃO DE VEÍCULOS E MÁQUINAS LTDA</v>
          </cell>
        </row>
        <row r="3324">
          <cell r="B3324" t="str">
            <v>JOCARSIL LOCAÇÃO DE CAMINHÕES LTDA-ME</v>
          </cell>
        </row>
        <row r="3325">
          <cell r="B3325" t="str">
            <v>EMPREITEIRA DE CONSTRUÇÃO CIVIL GKM LTDA</v>
          </cell>
        </row>
        <row r="3326">
          <cell r="B3326" t="str">
            <v>CONEMAX COMÉRCIO DE TUBOS E CONEXÕES LTDA</v>
          </cell>
        </row>
        <row r="3327">
          <cell r="B3327" t="str">
            <v>GOMES NASCIMENTO COM. DE COMBUSTÍVEIS LTDA</v>
          </cell>
        </row>
        <row r="3328">
          <cell r="B3328" t="str">
            <v>J.A. ASCONCIPA ASSESS.SEG.TRABALHO.COM.EQUIP.LTDA</v>
          </cell>
        </row>
        <row r="3329">
          <cell r="B3329" t="str">
            <v>SECOI SERVIÇO CONSULTORIA IMOBILIÁRIA E ESTÚDIO WEB LTDA</v>
          </cell>
        </row>
        <row r="3330">
          <cell r="B3330" t="str">
            <v>E.MELLO</v>
          </cell>
        </row>
        <row r="3331">
          <cell r="B3331" t="str">
            <v>ASSIS SOARES GÊNEROS ALIMENTÍCIOS LTDA</v>
          </cell>
        </row>
        <row r="3332">
          <cell r="B3332" t="str">
            <v>WANA RIO EQUIPAM.PROTEÇÃO INDIVIDUAL LTDA</v>
          </cell>
        </row>
        <row r="3333">
          <cell r="B3333" t="str">
            <v>PROENGE CONS. E PROJETOS DE ENGENHARIA</v>
          </cell>
        </row>
        <row r="3334">
          <cell r="B3334" t="str">
            <v>JEONILCE IOLANDA DA SILVA</v>
          </cell>
        </row>
        <row r="3335">
          <cell r="B3335" t="str">
            <v>J. CORDEIRO DOS SANTOS &amp; CIA LTDA</v>
          </cell>
        </row>
        <row r="3336">
          <cell r="B3336" t="str">
            <v>BRASIL GARDEN COMÉRCIO DE PLANTAS E FLORES LTDA</v>
          </cell>
        </row>
        <row r="3337">
          <cell r="B3337" t="str">
            <v>BARTHEM &amp; PIRES COM.PAPÉIS SERVIÇOS GRÁFICOS</v>
          </cell>
        </row>
        <row r="3338">
          <cell r="B3338" t="str">
            <v>MALUAN MAIA´S CONFECÇÕES LTDA.</v>
          </cell>
        </row>
        <row r="3339">
          <cell r="B3339" t="str">
            <v>ROMAX COMERCIAL ELÉTRICA LTDA</v>
          </cell>
        </row>
        <row r="3340">
          <cell r="B3340" t="str">
            <v>D.L. MEDEIROS OFICINA MECÂNICA</v>
          </cell>
        </row>
        <row r="3341">
          <cell r="B3341" t="str">
            <v>ALESSANDRA B.DA CIRCUNCISÃO RODRIGUES REFEIÇÕES-ME</v>
          </cell>
        </row>
        <row r="3342">
          <cell r="B3342" t="str">
            <v>LOCADIESEL GERADORES LTDA</v>
          </cell>
        </row>
        <row r="3343">
          <cell r="B3343" t="str">
            <v>IVONE APARECIDA FERREIRA DA ROSA TRANSPORTADORA</v>
          </cell>
        </row>
        <row r="3344">
          <cell r="B3344" t="str">
            <v>M.L. MERITIENSE GRAMAS E JARDINS LTDA.</v>
          </cell>
        </row>
        <row r="3345">
          <cell r="B3345" t="str">
            <v>FRANCISCO DOS SANTOS SILVA</v>
          </cell>
        </row>
        <row r="3346">
          <cell r="B3346" t="str">
            <v>RÁDIO COSTA DO SOL-AM 560</v>
          </cell>
        </row>
        <row r="3347">
          <cell r="B3347" t="str">
            <v>SANTOS E FONSECA SERVIÇOS LTDA</v>
          </cell>
        </row>
        <row r="3348">
          <cell r="B3348" t="str">
            <v>NAPP INFORMÁTICA LTDA</v>
          </cell>
        </row>
        <row r="3349">
          <cell r="B3349" t="str">
            <v>MACAPURI EQUIP.SEGURANÇA INDIVIDUAL LTDA</v>
          </cell>
        </row>
        <row r="3350">
          <cell r="B3350" t="str">
            <v>NEY FONSECA E ADVOGADOS ASSOCIADOS</v>
          </cell>
        </row>
        <row r="3351">
          <cell r="B3351" t="str">
            <v>INSTTALE TRANSPORTES LTDA.</v>
          </cell>
        </row>
        <row r="3352">
          <cell r="B3352" t="str">
            <v>MDM MANTIQUIRA TINTAS LTDA-ME</v>
          </cell>
        </row>
        <row r="3353">
          <cell r="B3353" t="str">
            <v>SPARE PARTS MACHINE IMP. EXPORTAÇÃO LTDA</v>
          </cell>
        </row>
        <row r="3354">
          <cell r="B3354" t="str">
            <v>IRINEU MONTEIRO DE SOUZA - EPP</v>
          </cell>
        </row>
        <row r="3355">
          <cell r="B3355" t="str">
            <v>RENTAL NOBRE COMÉRCIO DE EQUIPAMENTOS LTDA</v>
          </cell>
        </row>
        <row r="3356">
          <cell r="B3356" t="str">
            <v>ADRIANO VERÍSSIMO DE OLIVEIRA-ME</v>
          </cell>
        </row>
        <row r="3357">
          <cell r="B3357" t="str">
            <v>DINAMICA 2004 COM SUPR DE INFORMÁTICA LT</v>
          </cell>
        </row>
        <row r="3358">
          <cell r="B3358" t="str">
            <v>ENIO ROBERTO CUNHA</v>
          </cell>
        </row>
        <row r="3359">
          <cell r="B3359" t="str">
            <v>COMERCIAL DE ÁGUA MAXIMINIANO I LTDA</v>
          </cell>
        </row>
        <row r="3360">
          <cell r="B3360" t="str">
            <v>DELTONPLAST COM. DE PLÁSTICOS LTDA-ME</v>
          </cell>
        </row>
        <row r="3361">
          <cell r="B3361" t="str">
            <v>INFOBRAIN CONS.SUPORTE EM INFORMÁTICA LTDA</v>
          </cell>
        </row>
        <row r="3362">
          <cell r="B3362" t="str">
            <v>DELTA SEG COM.E EQUIPº.DE SEGURANÇA LTDA.</v>
          </cell>
        </row>
        <row r="3363">
          <cell r="B3363" t="str">
            <v>REDAV SERVIÇOS DE ENGENHARIA LTDA</v>
          </cell>
        </row>
        <row r="3364">
          <cell r="B3364" t="str">
            <v>MAKGEO COMÉRCIO E EQUIPAMENTOS LTDA</v>
          </cell>
        </row>
        <row r="3365">
          <cell r="B3365" t="str">
            <v>BALEIA PEÇAS E SERVIÇOS LTDA.</v>
          </cell>
        </row>
        <row r="3366">
          <cell r="B3366" t="str">
            <v>DOORSFER REPAROS EM ARTEFATOS DE FERRO LTDA.</v>
          </cell>
        </row>
        <row r="3367">
          <cell r="B3367" t="str">
            <v>RESTAURANTE E LANCH. AÇAÍ ABENÇOADO LTDA</v>
          </cell>
        </row>
        <row r="3368">
          <cell r="B3368" t="str">
            <v>GOMES MACHADO ENGENHARIA LTDA</v>
          </cell>
        </row>
        <row r="3369">
          <cell r="B3369" t="str">
            <v>MAJESROS LOCAÇÃO DE VEÍCULOS LTDA</v>
          </cell>
        </row>
        <row r="3370">
          <cell r="B3370" t="str">
            <v>TUCANO COM. E SERV. HIDRAULICOS LTDA</v>
          </cell>
        </row>
        <row r="3371">
          <cell r="B3371" t="str">
            <v>GILDO QUERUBIM DA SILVA - ME</v>
          </cell>
        </row>
        <row r="3372">
          <cell r="B3372" t="str">
            <v>POSTO BRASIL LTDA</v>
          </cell>
        </row>
        <row r="3373">
          <cell r="B3373" t="str">
            <v>CENTRO DAS MOLAS LTDA</v>
          </cell>
        </row>
        <row r="3374">
          <cell r="B3374" t="str">
            <v>CASA SALOMÃO NAGIB DEMES &amp; CIA LTDA</v>
          </cell>
        </row>
        <row r="3375">
          <cell r="B3375" t="str">
            <v>DISTRIBUIDORA FLORIANO LTDA</v>
          </cell>
        </row>
        <row r="3376">
          <cell r="B3376" t="str">
            <v>JOSÉ DE AMORIM SOUSA -  MERCANTUDO</v>
          </cell>
        </row>
        <row r="3377">
          <cell r="B3377" t="str">
            <v>PETRAL COM E REPRESENTACOES LTDA</v>
          </cell>
        </row>
        <row r="3378">
          <cell r="B3378" t="str">
            <v>ROYAL CONSTRUÇÕES LTDA</v>
          </cell>
        </row>
        <row r="3379">
          <cell r="B3379" t="str">
            <v>SEVENFLY SERV. AUXILIARES DE TRANSPORTE AÉREO LTDA.</v>
          </cell>
        </row>
        <row r="3380">
          <cell r="B3380" t="str">
            <v>ROJAC VEÍCULOS E PEÇAS LTDA</v>
          </cell>
        </row>
        <row r="3381">
          <cell r="B3381" t="str">
            <v>AVENIDA SAQUAREMA VIDRAÇARIA LTDA</v>
          </cell>
        </row>
        <row r="3382">
          <cell r="B3382" t="str">
            <v>MANORTE COM. DE DERIVADOS DE PETRÓLEO LTDA</v>
          </cell>
        </row>
        <row r="3383">
          <cell r="B3383" t="str">
            <v>DOIS IRMÃOS TRANSP.TERRAPL.DA ILHA LTDA</v>
          </cell>
        </row>
        <row r="3384">
          <cell r="B3384" t="str">
            <v>CONTERPA CONTROLE TERRAPL.PAVIMENTAÇÃO LTDA</v>
          </cell>
        </row>
        <row r="3385">
          <cell r="B3385" t="str">
            <v>ROSELI BATISTA DE CARVALHO REFEIÇÕES E QUENTINHAS LTDA</v>
          </cell>
        </row>
        <row r="3386">
          <cell r="B3386" t="str">
            <v>MENDES D. DE CAXIAS MAT. DE CONST. E INSTALAÇÕES LTDA</v>
          </cell>
        </row>
        <row r="3387">
          <cell r="B3387" t="str">
            <v>J.P.B TRANSP., LOC. E SERVIÇOS LTDA.</v>
          </cell>
        </row>
        <row r="3388">
          <cell r="B3388" t="str">
            <v>CALD SERV. E CONSULT. DE ENGENHARIA LTDA</v>
          </cell>
        </row>
        <row r="3389">
          <cell r="B3389" t="str">
            <v>M.A. 54 HOTÉIS LTDA</v>
          </cell>
        </row>
        <row r="3390">
          <cell r="B3390" t="str">
            <v>CONSTRUTORA VALE DO PARUÁ LTDA</v>
          </cell>
        </row>
        <row r="3391">
          <cell r="B3391" t="str">
            <v>L B NAVARRO - GESSO</v>
          </cell>
        </row>
        <row r="3392">
          <cell r="B3392" t="str">
            <v>IMPRI 1000 SUPRIMENTOS E INFORMÁTICA LTDA</v>
          </cell>
        </row>
        <row r="3393">
          <cell r="B3393" t="str">
            <v>A L ARAGÃO COMÉRCIO E REPRESENTAÇÃO</v>
          </cell>
        </row>
        <row r="3394">
          <cell r="B3394" t="str">
            <v>COOP. DE TRANSP. AUTÕNOMO DE CATALÃO</v>
          </cell>
        </row>
        <row r="3395">
          <cell r="B3395" t="str">
            <v>PEC ENGENHARIA E PROJETOS LTDA</v>
          </cell>
        </row>
        <row r="3396">
          <cell r="B3396" t="str">
            <v>FERRET &amp; FERRET CONSULT.E TREINAMENTO</v>
          </cell>
        </row>
        <row r="3397">
          <cell r="B3397" t="str">
            <v>PAULA ADRIANA OLIVEIRA DE FREITAS</v>
          </cell>
        </row>
        <row r="3398">
          <cell r="B3398" t="str">
            <v>CONTRATUAL CONSTRUÇÃO E SANEAMENTO LTDA</v>
          </cell>
        </row>
        <row r="3399">
          <cell r="B3399" t="str">
            <v>CANNES REFEIÇÕES LTDA</v>
          </cell>
        </row>
        <row r="3400">
          <cell r="B3400" t="str">
            <v>ALICERCE RIO CLARO SERVIÇOS LTDA</v>
          </cell>
        </row>
        <row r="3401">
          <cell r="B3401" t="str">
            <v>BROTHER SOL. COM. E SERV. EM INF. LTDA</v>
          </cell>
        </row>
        <row r="3402">
          <cell r="B3402" t="str">
            <v>FREIO FORTE CEMAC COM. DE PEÇAS E SERVIÇOS LTDA</v>
          </cell>
        </row>
        <row r="3403">
          <cell r="B3403" t="str">
            <v>ALUCAR LOCAÇÃO DE VEÍCULOS LTDA</v>
          </cell>
        </row>
        <row r="3404">
          <cell r="B3404" t="str">
            <v>WEST BLOCO ARTEFATOS DE CIMENTO LTDA</v>
          </cell>
        </row>
        <row r="3405">
          <cell r="B3405" t="str">
            <v>NLP-RJ COMÉRCIO REPRES. E SERVIÇOS</v>
          </cell>
        </row>
        <row r="3406">
          <cell r="B3406" t="str">
            <v>PEDREIRA YOLITA LTDA</v>
          </cell>
        </row>
        <row r="3407">
          <cell r="B3407" t="str">
            <v>ALTA PRESSÃO RIO COMERCIO DE GASES LTDA</v>
          </cell>
        </row>
        <row r="3408">
          <cell r="B3408" t="str">
            <v>SERGIO GURGEL DA SILVA</v>
          </cell>
        </row>
        <row r="3409">
          <cell r="B3409" t="str">
            <v>SILVIO COSTA SANTOS</v>
          </cell>
        </row>
        <row r="3410">
          <cell r="B3410" t="str">
            <v>VANILDA SANTA'ANNA DE SOUZA</v>
          </cell>
        </row>
        <row r="3411">
          <cell r="B3411" t="str">
            <v>BENITO CORREIA DA SILVA FILHO</v>
          </cell>
        </row>
        <row r="3412">
          <cell r="B3412" t="str">
            <v>COMAC - COM. DE MATERIAIS DE CONSTRUÇÃO LTDA</v>
          </cell>
        </row>
        <row r="3413">
          <cell r="B3413" t="str">
            <v>DICASA COMÉRCIO DE MAT. CONSTRUÇÃO LTDA</v>
          </cell>
        </row>
        <row r="3414">
          <cell r="B3414" t="str">
            <v>BRASGUSA COM. DE PRODUTOS METALÚRGICOS LTDA</v>
          </cell>
        </row>
        <row r="3415">
          <cell r="B3415" t="str">
            <v>ISOFRIO IND. E COM. DE REFRIGERADORES</v>
          </cell>
        </row>
        <row r="3416">
          <cell r="B3416" t="str">
            <v>MADE RIO MADEIREIRA RIO SUL LTDA</v>
          </cell>
        </row>
        <row r="3417">
          <cell r="B3417" t="str">
            <v>10 A RIO REPRES.COM.PRODUTOS DE LIMPEZA LTDA</v>
          </cell>
        </row>
        <row r="3418">
          <cell r="B3418" t="str">
            <v>CONSTRUTORA VALE DO SALGADO LTDA</v>
          </cell>
        </row>
        <row r="3419">
          <cell r="B3419" t="str">
            <v>TRATOR BEL COM. PEÇAS E SERV. TRATORES LTDA</v>
          </cell>
        </row>
        <row r="3420">
          <cell r="B3420" t="str">
            <v>AUTO MECÂNICA JAÚ 2005 LTDA - ME</v>
          </cell>
        </row>
        <row r="3421">
          <cell r="B3421" t="str">
            <v>HL SIGNS CONFECÇÕES E PAINÉIS LTDA</v>
          </cell>
        </row>
        <row r="3422">
          <cell r="B3422" t="str">
            <v>MAROLA ELETRODIESEL SERV. E COM. LTDA.</v>
          </cell>
        </row>
        <row r="3423">
          <cell r="B3423" t="str">
            <v>PENSÃO DA BAIANA DE SANTA CRUZ LTDA-ME</v>
          </cell>
        </row>
        <row r="3424">
          <cell r="B3424" t="str">
            <v>IBACIP-IND.BARBALHENSE DE CIMENTO PORTLA</v>
          </cell>
        </row>
        <row r="3425">
          <cell r="B3425" t="str">
            <v>IBACIP IND. BARBALHENSE DE CIMENTO PORTLAND</v>
          </cell>
        </row>
        <row r="3426">
          <cell r="B3426" t="str">
            <v>KIT CRETO IND.COM. ARGAMASSAS DE CONCRETO LTDA</v>
          </cell>
        </row>
        <row r="3427">
          <cell r="B3427" t="str">
            <v>EDECONSIL-DESMAT.CONSTR. E SINALIZAÇÃO LTDA</v>
          </cell>
        </row>
        <row r="3428">
          <cell r="B3428" t="str">
            <v>V.C. CONSTRUÇÕES LTDA</v>
          </cell>
        </row>
        <row r="3429">
          <cell r="B3429" t="str">
            <v>COMERCIAL CARLLY DE MATERIAL DE CONSTRUÇÃO LTDA</v>
          </cell>
        </row>
        <row r="3430">
          <cell r="B3430" t="str">
            <v>PROPAV PEÇAS E SERVS. P/EQUIPS RODOV. LT</v>
          </cell>
        </row>
        <row r="3431">
          <cell r="B3431" t="str">
            <v>IRMÃOS BISPO MATERIAIS DE CONST. E TRANSP. 5000 LTDA</v>
          </cell>
        </row>
        <row r="3432">
          <cell r="B3432" t="str">
            <v>EDILSON ALVES DE CARVALHO</v>
          </cell>
        </row>
        <row r="3433">
          <cell r="B3433" t="str">
            <v>METALÚRGICA FERRONORTE LTDA</v>
          </cell>
        </row>
        <row r="3434">
          <cell r="B3434" t="str">
            <v>TECBRITA TECNOLOGIA EM BRITAGEM LTDA</v>
          </cell>
        </row>
        <row r="3435">
          <cell r="B3435" t="str">
            <v>CAF BOTELHO FUNDAÇÕES LTDA</v>
          </cell>
        </row>
        <row r="3436">
          <cell r="B3436" t="str">
            <v>TECK LIGHT INFORMÁTICA LTDA.</v>
          </cell>
        </row>
        <row r="3437">
          <cell r="B3437" t="str">
            <v>SOL OESTE INVESTIMENTOS S/A</v>
          </cell>
        </row>
        <row r="3438">
          <cell r="B3438" t="str">
            <v>GDAE QUALITEST E SERVIÇOS LTDA</v>
          </cell>
        </row>
        <row r="3439">
          <cell r="B3439" t="str">
            <v>EMPRECON - EMPRESA DE PRÉ-FABRICADOS E CONCRETO LTDA</v>
          </cell>
        </row>
        <row r="3440">
          <cell r="B3440" t="str">
            <v>SDK SERVIÇOS TÉCNICOS DE PLAN. E CONSTRUÇÕES LTDA</v>
          </cell>
        </row>
        <row r="3441">
          <cell r="B3441" t="str">
            <v>J. SOUZA DE SIQUEIRA - ME</v>
          </cell>
        </row>
        <row r="3442">
          <cell r="B3442" t="str">
            <v>FABIANE FERREIRA CAMARGO MONTEIRO</v>
          </cell>
        </row>
        <row r="3443">
          <cell r="B3443" t="str">
            <v>ELO FORTE SERVIÇOS PATRIMONIAIS LTDA</v>
          </cell>
        </row>
        <row r="3444">
          <cell r="B3444" t="str">
            <v>SERT ENGENHARIA DE INSTALAÇÕES LTDA</v>
          </cell>
        </row>
        <row r="3445">
          <cell r="B3445" t="str">
            <v>CORAL CONSTRUTORA RODOVALHO ALENCAR LTDA</v>
          </cell>
        </row>
        <row r="3446">
          <cell r="B3446" t="str">
            <v>CENTRO DOS RADIADORES DE WALFREDO MARCEL</v>
          </cell>
        </row>
        <row r="3447">
          <cell r="B3447" t="str">
            <v>C. ROLIM AUTOMÓVEIS LTDA</v>
          </cell>
        </row>
        <row r="3448">
          <cell r="B3448" t="str">
            <v>IMPORTEC - IMPORTADORA CEARENSE LTDA</v>
          </cell>
        </row>
        <row r="3449">
          <cell r="B3449" t="str">
            <v>FORNECEDORA MAQUINAS E EQUIPAMENTOS LTDA</v>
          </cell>
        </row>
        <row r="3450">
          <cell r="B3450" t="str">
            <v>FORNECEDORA MµQUINAS E EQUIPAMENTOS</v>
          </cell>
        </row>
        <row r="3451">
          <cell r="B3451" t="str">
            <v>FORNECEDORA MAQUINAS E EQUIPAMENTOS LTDA</v>
          </cell>
        </row>
        <row r="3452">
          <cell r="B3452" t="str">
            <v>FLAVIA CARUSO DE SA</v>
          </cell>
        </row>
        <row r="3453">
          <cell r="B3453" t="str">
            <v>R.CHAGAS &amp; CIA LTDA</v>
          </cell>
        </row>
        <row r="3454">
          <cell r="B3454" t="str">
            <v>CONSTRUTORA BRITANIA S/A</v>
          </cell>
        </row>
        <row r="3455">
          <cell r="B3455" t="str">
            <v>CASA DA CONSTRUÇÃO M.A.FROTA &amp; CIA LTDA</v>
          </cell>
        </row>
        <row r="3456">
          <cell r="B3456" t="str">
            <v>FUNDICAO CEARENSE LTDA</v>
          </cell>
        </row>
        <row r="3457">
          <cell r="B3457" t="str">
            <v>EMPREITEIRA GOMES SILVA SOUZA DE BANGU CONSTRUÇÕES LTDA</v>
          </cell>
        </row>
        <row r="3458">
          <cell r="B3458" t="str">
            <v>H.K.TERCEIRIZAÇÃO E SERVIÇOS DE PORTARIA LTDA.</v>
          </cell>
        </row>
        <row r="3459">
          <cell r="B3459" t="str">
            <v>BEZERRA &amp; OLIVEIRA LTDA</v>
          </cell>
        </row>
        <row r="3460">
          <cell r="B3460" t="str">
            <v>CONFIANÇA MUDANÇAS E TRANSPORTES LTDA</v>
          </cell>
        </row>
        <row r="3461">
          <cell r="B3461" t="str">
            <v>CONFIANÇA MUDANÇAS E TRANSPORTES LTDA</v>
          </cell>
        </row>
        <row r="3462">
          <cell r="B3462" t="str">
            <v>L. PARENTE</v>
          </cell>
        </row>
        <row r="3463">
          <cell r="B3463" t="str">
            <v>APIGUANA  MAQUINAS E FERRAMENTAS LTDA.</v>
          </cell>
        </row>
        <row r="3464">
          <cell r="B3464" t="str">
            <v>APIGUANA MµQUINAS E FERRAMENTAS LTDA.</v>
          </cell>
        </row>
        <row r="3465">
          <cell r="B3465" t="str">
            <v>GERARDO BASTOS PNEUS E PEÇAS LTDA</v>
          </cell>
        </row>
        <row r="3466">
          <cell r="B3466" t="str">
            <v>GERARDO BASTOS S/A PNEUS E PECAS</v>
          </cell>
        </row>
        <row r="3467">
          <cell r="B3467" t="str">
            <v>CERAMA TRANSPORTES LTDA</v>
          </cell>
        </row>
        <row r="3468">
          <cell r="B3468" t="str">
            <v>CONSTRUTORA MARTINS PORTO LTDA</v>
          </cell>
        </row>
        <row r="3469">
          <cell r="B3469" t="str">
            <v>ITAÓCA MINERAÇÃO LTDA</v>
          </cell>
        </row>
        <row r="3470">
          <cell r="B3470" t="str">
            <v>MICHELE ANA TAVARES</v>
          </cell>
        </row>
        <row r="3471">
          <cell r="B3471" t="str">
            <v>DISTRIBUIDORA CUMMINS DO NORDESTE LTDA</v>
          </cell>
        </row>
        <row r="3472">
          <cell r="B3472" t="str">
            <v>DISTRIBUIDORA CUMMINS DIESEL DO NORDESTE LTDA</v>
          </cell>
        </row>
        <row r="3473">
          <cell r="B3473" t="str">
            <v>RETIFICA VOLANTE LTDA</v>
          </cell>
        </row>
        <row r="3474">
          <cell r="B3474" t="str">
            <v>CEQUIP IMPORTACAO E COMERCIO LTDA</v>
          </cell>
        </row>
        <row r="3475">
          <cell r="B3475" t="str">
            <v>LOJA DAS MµQUINAS PARA ESCRITàRIO LTDA</v>
          </cell>
        </row>
        <row r="3476">
          <cell r="B3476" t="str">
            <v>TRANSNORTE S/A</v>
          </cell>
        </row>
        <row r="3477">
          <cell r="B3477" t="str">
            <v>TRANSBET TRANSPORTES DE BETUMES LTDA</v>
          </cell>
        </row>
        <row r="3478">
          <cell r="B3478" t="str">
            <v>J. A. SOUSA</v>
          </cell>
        </row>
        <row r="3479">
          <cell r="B3479" t="str">
            <v>JOSÉ DUARTE DE ALMEIDA &amp; CIA</v>
          </cell>
        </row>
        <row r="3480">
          <cell r="B3480" t="str">
            <v>JOSE LEANDRO DA SILVA DOS SANTOS</v>
          </cell>
        </row>
        <row r="3481">
          <cell r="B3481" t="str">
            <v>PIPEL - PICOS PETRÓLEO LTDA</v>
          </cell>
        </row>
        <row r="3482">
          <cell r="B3482" t="str">
            <v>LOCAR LOCADORA CARAJÁS LTDA</v>
          </cell>
        </row>
        <row r="3483">
          <cell r="B3483" t="str">
            <v>ALDEOTA LOCACAO TURISMO LTDA</v>
          </cell>
        </row>
        <row r="3484">
          <cell r="B3484" t="str">
            <v>AÇO CEARENSE COMERCIAL LTDA</v>
          </cell>
        </row>
        <row r="3485">
          <cell r="B3485" t="str">
            <v>EQUIMAQ EQUIPAMENTOS MAQUINAS COMERCIO E</v>
          </cell>
        </row>
        <row r="3486">
          <cell r="B3486" t="str">
            <v>JOTADOIS LTDA.</v>
          </cell>
        </row>
        <row r="3487">
          <cell r="B3487" t="str">
            <v>BOUTICAO AUTO PECAS</v>
          </cell>
        </row>
        <row r="3488">
          <cell r="B3488" t="str">
            <v>BOUTICÃO AUTOPEÇAS LTDA</v>
          </cell>
        </row>
        <row r="3489">
          <cell r="B3489" t="str">
            <v>CONSTRUTORA METROPOLITANA LTDA</v>
          </cell>
        </row>
        <row r="3490">
          <cell r="B3490" t="str">
            <v>AMAURI COSTA MACHADO</v>
          </cell>
        </row>
        <row r="3491">
          <cell r="B3491" t="str">
            <v>LENÍCIO CARNEIRO &amp; CIA LTDA</v>
          </cell>
        </row>
        <row r="3492">
          <cell r="B3492" t="str">
            <v>CECOMIL-COMÉRCIO E SERVIÇOS LTDA</v>
          </cell>
        </row>
        <row r="3493">
          <cell r="B3493" t="str">
            <v>CECOMIL COMÉRCIO E SERVIÇOS LTDA</v>
          </cell>
        </row>
        <row r="3494">
          <cell r="B3494" t="str">
            <v>TARGA TECNOLOGIA LTDA</v>
          </cell>
        </row>
        <row r="3495">
          <cell r="B3495" t="str">
            <v>JODIESEL IND. COM. E SERVICOS LTDA</v>
          </cell>
        </row>
        <row r="3496">
          <cell r="B3496" t="str">
            <v>FRANDIESEL SERVICOS E PECAS DIESEL LTDA</v>
          </cell>
        </row>
        <row r="3497">
          <cell r="B3497" t="str">
            <v>MADEIREIRA ITAIPU LTDA</v>
          </cell>
        </row>
        <row r="3498">
          <cell r="B3498" t="str">
            <v>CASA SAMUEL-GOMES DA PONTE &amp; CIA</v>
          </cell>
        </row>
        <row r="3499">
          <cell r="B3499" t="str">
            <v>GONÇALVES &amp; DIAS LTDA</v>
          </cell>
        </row>
        <row r="3500">
          <cell r="B3500" t="str">
            <v>CONSCOL CONSTRUTORA COTEPADRE LTDA</v>
          </cell>
        </row>
        <row r="3501">
          <cell r="B3501" t="str">
            <v>LINSELETRICA LTDA</v>
          </cell>
        </row>
        <row r="3502">
          <cell r="B3502" t="str">
            <v>PETROPEL PETRÓLEO AUTO PEÇAS LTDA</v>
          </cell>
        </row>
        <row r="3503">
          <cell r="B3503" t="str">
            <v>ALEX ROSENDO MACHADO DA SILVA</v>
          </cell>
        </row>
        <row r="3504">
          <cell r="B3504" t="str">
            <v>RICARDINO OLIVEIRA DA SILVA</v>
          </cell>
        </row>
        <row r="3505">
          <cell r="B3505" t="str">
            <v>WALDEMIRO GOMES DE BRITO</v>
          </cell>
        </row>
        <row r="3506">
          <cell r="B3506" t="str">
            <v>CRISTIANO DOS SANTOS ROSA</v>
          </cell>
        </row>
        <row r="3507">
          <cell r="B3507" t="str">
            <v>ADRIANO DA SILVA LOPES</v>
          </cell>
        </row>
        <row r="3508">
          <cell r="B3508" t="str">
            <v>PAULO SERGIO COSTA MACHADO</v>
          </cell>
        </row>
        <row r="3509">
          <cell r="B3509" t="str">
            <v>HOTÉIS G.P. S/A - FILIAL</v>
          </cell>
        </row>
        <row r="3510">
          <cell r="B3510" t="str">
            <v>CANTEIRO DE OBRAS IND COM LTDA</v>
          </cell>
        </row>
        <row r="3511">
          <cell r="B3511" t="str">
            <v>REFORMADORA PNEUS PETROLINA LTDA</v>
          </cell>
        </row>
        <row r="3512">
          <cell r="B3512" t="str">
            <v>NOVEPE NORDESTE VEICULOS PESADOS LTDA</v>
          </cell>
        </row>
        <row r="3513">
          <cell r="B3513" t="str">
            <v>MOTOR PECAS COMERCIAL LTDA</v>
          </cell>
        </row>
        <row r="3514">
          <cell r="B3514" t="str">
            <v>MODELAJE PREMOLDADOS LTDA</v>
          </cell>
        </row>
        <row r="3515">
          <cell r="B3515" t="str">
            <v>UNIÃO MADEIRAS LTDA</v>
          </cell>
        </row>
        <row r="3516">
          <cell r="B3516" t="str">
            <v>IMOBILIÁRIA ROCHA LTDA</v>
          </cell>
        </row>
        <row r="3517">
          <cell r="B3517" t="str">
            <v>ALFREDO FARIAS ANDRADE COMB. LUBRIF. PEÇAS</v>
          </cell>
        </row>
        <row r="3518">
          <cell r="B3518" t="str">
            <v>DORIVAL B. DE FREITAS</v>
          </cell>
        </row>
        <row r="3519">
          <cell r="B3519" t="str">
            <v>BRILAGE INDÚSTRIA E COMÉRCIO LTDA</v>
          </cell>
        </row>
        <row r="3520">
          <cell r="B3520" t="str">
            <v>CONPREL CONSTRUÇÕES,PROJETOS E REPRESENTAÇÕES LTDA</v>
          </cell>
        </row>
        <row r="3521">
          <cell r="B3521" t="str">
            <v>CIAGRO COMERCIAL DE IMPLEMENTOS E MAQUIN</v>
          </cell>
        </row>
        <row r="3522">
          <cell r="B3522" t="str">
            <v>SECOPE-SERV.COM.PRODUTOS ELETRONICOS LTDA</v>
          </cell>
        </row>
        <row r="3523">
          <cell r="B3523" t="str">
            <v>QUEIROZ OLIVEIRA COMERCIO E INDUSTRIA LT</v>
          </cell>
        </row>
        <row r="3524">
          <cell r="B3524" t="str">
            <v>MONTEC-MONTAGENS TEC.RETIF.MOTORES LTDA</v>
          </cell>
        </row>
        <row r="3525">
          <cell r="B3525" t="str">
            <v>AUTO PECAS BAHIA LTDA.</v>
          </cell>
        </row>
        <row r="3526">
          <cell r="B3526" t="str">
            <v>GUARANY GRÁFICA E EDITORA LTDA</v>
          </cell>
        </row>
        <row r="3527">
          <cell r="B3527" t="str">
            <v>ITAPETINGA AGRO INDUSTRIAL S/A</v>
          </cell>
        </row>
        <row r="3528">
          <cell r="B3528" t="str">
            <v>ITAPETINGA AGRO INDUSTRIAL S.A</v>
          </cell>
        </row>
        <row r="3529">
          <cell r="B3529" t="str">
            <v>IVAN DANTAS BARBOSA AUTO PEÇAS</v>
          </cell>
        </row>
        <row r="3530">
          <cell r="B3530" t="str">
            <v>JERONIMO DIX-NEUF PECAS E SERVICOS LTDA</v>
          </cell>
        </row>
        <row r="3531">
          <cell r="B3531" t="str">
            <v>TOPDIESEL PEÇAS E SERVIÇOS LTDA</v>
          </cell>
        </row>
        <row r="3532">
          <cell r="B3532" t="str">
            <v>EIT- EMPRESA INDUSTRIAL TÉCNICA S/A</v>
          </cell>
        </row>
        <row r="3533">
          <cell r="B3533" t="str">
            <v>SALOMAO MOREIRA COMERCIO E REPRESENTACOE</v>
          </cell>
        </row>
        <row r="3534">
          <cell r="B3534" t="str">
            <v>PEMAGRI PECAS E MAQUINAS AGRICOLAS</v>
          </cell>
        </row>
        <row r="3535">
          <cell r="B3535" t="str">
            <v>CAICÓ DIESEL LTDA</v>
          </cell>
        </row>
        <row r="3536">
          <cell r="B3536" t="str">
            <v>WAGNER FAGUNDES DALLA</v>
          </cell>
        </row>
        <row r="3537">
          <cell r="B3537" t="str">
            <v>COREMAL COMERCIO E REPRESENTACOES DE MAC</v>
          </cell>
        </row>
        <row r="3538">
          <cell r="B3538" t="str">
            <v>AGAÉ COM. E IND. LTDA</v>
          </cell>
        </row>
        <row r="3539">
          <cell r="B3539" t="str">
            <v>CIMENTO POTY PARAÍBA S/A</v>
          </cell>
        </row>
        <row r="3540">
          <cell r="B3540" t="str">
            <v>LUIZ LINO NETO - ME</v>
          </cell>
        </row>
        <row r="3541">
          <cell r="B3541" t="str">
            <v>CHRISTIAN W.V. CABEZA</v>
          </cell>
        </row>
        <row r="3542">
          <cell r="B3542" t="str">
            <v>RAIMUNDO P. DE SÁ FILHO EMPREITEIRA-ME</v>
          </cell>
        </row>
        <row r="3543">
          <cell r="B3543" t="str">
            <v>POSTO CARVALHO SÁ LTDA</v>
          </cell>
        </row>
        <row r="3544">
          <cell r="B3544" t="str">
            <v>CODIESEL COMERCIAL DIESEL LTDA</v>
          </cell>
        </row>
        <row r="3545">
          <cell r="B3545" t="str">
            <v>ENGEC CONSTRUCOES E INSTALACOES LTDA</v>
          </cell>
        </row>
        <row r="3546">
          <cell r="B3546" t="str">
            <v>MANOEL PATRIOTA DE MEDEIROS FILHO</v>
          </cell>
        </row>
        <row r="3547">
          <cell r="B3547" t="str">
            <v>CARLOS ANTONIO DE LIMA</v>
          </cell>
        </row>
        <row r="3548">
          <cell r="B3548" t="str">
            <v>ITER ENGENHARIA DE CONSTRUÇÕES LTDA.</v>
          </cell>
        </row>
        <row r="3549">
          <cell r="B3549" t="str">
            <v>CASA DO LABORATÓRIO LTDA</v>
          </cell>
        </row>
        <row r="3550">
          <cell r="B3550" t="str">
            <v>CARMEL CARPINA MATERIAL ELETRICO LTDA</v>
          </cell>
        </row>
        <row r="3551">
          <cell r="B3551" t="str">
            <v>MIRO FERRAMENTAS &amp; FERRAGENS LTDA</v>
          </cell>
        </row>
        <row r="3552">
          <cell r="B3552" t="str">
            <v>CAVESA CAMPINA GRANDE VEÍCULOS LTDA</v>
          </cell>
        </row>
        <row r="3553">
          <cell r="B3553" t="str">
            <v>ASSOC. TÉCNICO CIENTÍFICA ERNESTO LUIZ DE OLIVEIRA JÚNIOR</v>
          </cell>
        </row>
        <row r="3554">
          <cell r="B3554" t="str">
            <v>PROMÁQUINAS LTDA.</v>
          </cell>
        </row>
        <row r="3555">
          <cell r="B3555" t="str">
            <v>TIMES E ROSSI HOTEIS LTDA</v>
          </cell>
        </row>
        <row r="3556">
          <cell r="B3556" t="str">
            <v>PEDRAQ-PEDREIRA QUEIMADAS LTDA</v>
          </cell>
        </row>
        <row r="3557">
          <cell r="B3557" t="str">
            <v>TRANSPORTADORA PRINCESA DO AGRESTE LTDA</v>
          </cell>
        </row>
        <row r="3558">
          <cell r="B3558" t="str">
            <v>APTA GRUPO DE PLANEJAMENTO TÉCNICO LTDA</v>
          </cell>
        </row>
        <row r="3559">
          <cell r="B3559" t="str">
            <v>BRITAS CARUARU LTDA</v>
          </cell>
        </row>
        <row r="3560">
          <cell r="B3560" t="str">
            <v>ALEX DOS SANTOS SILVA GONCALVES</v>
          </cell>
        </row>
        <row r="3561">
          <cell r="B3561" t="str">
            <v>RODOLFO KLEBER DA SILVA SANTOS</v>
          </cell>
        </row>
        <row r="3562">
          <cell r="B3562" t="str">
            <v>VENEZA PARAFUSOS &amp; FERRAGENS LTDA</v>
          </cell>
        </row>
        <row r="3563">
          <cell r="B3563" t="str">
            <v>JUSSARA GISELA SORDI BATISTA</v>
          </cell>
        </row>
        <row r="3564">
          <cell r="B3564" t="str">
            <v>LARANJEIRA RETÍFICA MOTORES E PEÇAS LTDA</v>
          </cell>
        </row>
        <row r="3565">
          <cell r="B3565" t="str">
            <v>COMERCIAL SUBAÉ DE COMBUSTÍVEIS LTDA</v>
          </cell>
        </row>
        <row r="3566">
          <cell r="B3566" t="str">
            <v>CONSTRUÇÕES E EMPREEND. MERCANTIS LTDA</v>
          </cell>
        </row>
        <row r="3567">
          <cell r="B3567" t="str">
            <v>FLORESTA MAQUINAS E MOTORES LTDA</v>
          </cell>
        </row>
        <row r="3568">
          <cell r="B3568" t="str">
            <v>GERALDO DE FARIAS PEQUENO</v>
          </cell>
        </row>
        <row r="3569">
          <cell r="B3569" t="str">
            <v>MIGUEL SOARES DA SILVA NETO (REALMAQ)</v>
          </cell>
        </row>
        <row r="3570">
          <cell r="B3570" t="str">
            <v>LOJAS MAIA-F.S. VASCONCELOS &amp; CIA. LTDA.</v>
          </cell>
        </row>
        <row r="3571">
          <cell r="B3571" t="str">
            <v>C.PINHEIRO &amp; CIA LTDA</v>
          </cell>
        </row>
        <row r="3572">
          <cell r="B3572" t="str">
            <v>HIDRACROMO HIDRAULICO E CROMAGEM LTDA</v>
          </cell>
        </row>
        <row r="3573">
          <cell r="B3573" t="str">
            <v>ANTONIO NUNES DA CRUZ</v>
          </cell>
        </row>
        <row r="3574">
          <cell r="B3574" t="str">
            <v>DINIZ COMERCIAL DE FERRAGENS LTDA</v>
          </cell>
        </row>
        <row r="3575">
          <cell r="B3575" t="str">
            <v>MIBRA MINERIOS LTDA</v>
          </cell>
        </row>
        <row r="3576">
          <cell r="B3576" t="str">
            <v>COMERCIAL DE COMBUSTIVEIS NORDESTE LTDA</v>
          </cell>
        </row>
        <row r="3577">
          <cell r="B3577" t="str">
            <v>INDÚSTRIA DE BRITAGEM CARIRI S/A</v>
          </cell>
        </row>
        <row r="3578">
          <cell r="B3578" t="str">
            <v>AEROPARTS-HIDRÁLICA E PNEUMÁTICA LTDA</v>
          </cell>
        </row>
        <row r="3579">
          <cell r="B3579" t="str">
            <v>JO CONFECCOES IND.COM. LTDA</v>
          </cell>
        </row>
        <row r="3580">
          <cell r="B3580" t="str">
            <v>REFILTRO COMERCIAL LTDA</v>
          </cell>
        </row>
        <row r="3581">
          <cell r="B3581" t="str">
            <v>CONSTRUTORA MORAIS VASCONCELOS LTDA</v>
          </cell>
        </row>
        <row r="3582">
          <cell r="B3582" t="str">
            <v>PAULO ROBERTO G. COSTA-ME</v>
          </cell>
        </row>
        <row r="3583">
          <cell r="B3583" t="str">
            <v>A.J. QUEIROZ &amp;  CIA LTDA</v>
          </cell>
        </row>
        <row r="3584">
          <cell r="B3584" t="str">
            <v>PRESSA CONSTRUÇÕES LTDA</v>
          </cell>
        </row>
        <row r="3585">
          <cell r="B3585" t="str">
            <v>RECIFE TURBINA LTDA</v>
          </cell>
        </row>
        <row r="3586">
          <cell r="B3586" t="str">
            <v>MEHISA MATS ELÉTRICO, HIDR. E SANITÁRIO LTDA</v>
          </cell>
        </row>
        <row r="3587">
          <cell r="B3587" t="str">
            <v>MARY EMPREENDIMENTOS LTDA.</v>
          </cell>
        </row>
        <row r="3588">
          <cell r="B3588" t="str">
            <v>GALVAO E CIA LTDA</v>
          </cell>
        </row>
        <row r="3589">
          <cell r="B3589" t="str">
            <v>PONTAO SERVICOS  E COMERCIO LTDA</v>
          </cell>
        </row>
        <row r="3590">
          <cell r="B3590" t="str">
            <v>ARRECIFES HOTÉIS E TURISMO S/A</v>
          </cell>
        </row>
        <row r="3591">
          <cell r="B3591" t="str">
            <v>ALVES SAMPAIO &amp; CIA LTDA</v>
          </cell>
        </row>
        <row r="3592">
          <cell r="B3592" t="str">
            <v>SIMPLEX-VEÍCULOS E PEÇAS LTDA</v>
          </cell>
        </row>
        <row r="3593">
          <cell r="B3593" t="str">
            <v>B. SOUZA &amp; CIA LTDA</v>
          </cell>
        </row>
        <row r="3594">
          <cell r="B3594" t="str">
            <v>RECOVIA RESTAURAÇÃO E CONSERVAÇÃO DE RODOVIAS LTDA</v>
          </cell>
        </row>
        <row r="3595">
          <cell r="B3595" t="str">
            <v>AUTO EQUIPADORA SOUSA LTDA</v>
          </cell>
        </row>
        <row r="3596">
          <cell r="B3596" t="str">
            <v>RAIMUNDO FELIX &amp; CIA LTDA</v>
          </cell>
        </row>
        <row r="3597">
          <cell r="B3597" t="str">
            <v>SINALVIA -SINALIZACOES ROD CONST.IND.E C</v>
          </cell>
        </row>
        <row r="3598">
          <cell r="B3598" t="str">
            <v>NORDESTE AUTOMOTORES NORASA LTDA</v>
          </cell>
        </row>
        <row r="3599">
          <cell r="B3599" t="str">
            <v>SERVICAR S/A</v>
          </cell>
        </row>
        <row r="3600">
          <cell r="B3600" t="str">
            <v>HOTEIS PERNAMBUCO S/A</v>
          </cell>
        </row>
        <row r="3601">
          <cell r="B3601" t="str">
            <v>SOSERVI-SOCIEDADE DE SERVICOS E COMERCIO</v>
          </cell>
        </row>
        <row r="3602">
          <cell r="B3602" t="str">
            <v>IMPÉRIO DAS TINTAS LTDA</v>
          </cell>
        </row>
        <row r="3603">
          <cell r="B3603" t="str">
            <v>JOSE PINTO RODRIGUES</v>
          </cell>
        </row>
        <row r="3604">
          <cell r="B3604" t="str">
            <v>MULTPEÇAS LIMITADA</v>
          </cell>
        </row>
        <row r="3605">
          <cell r="B3605" t="str">
            <v>CREDIMOVEIS NOVOLAR LTDA.</v>
          </cell>
        </row>
        <row r="3606">
          <cell r="B3606" t="str">
            <v>CONDIC CONSTRUTORA DIRETRIZ IND E COM LT</v>
          </cell>
        </row>
        <row r="3607">
          <cell r="B3607" t="str">
            <v>HOTELARIA ACCOR BRASIL S/A</v>
          </cell>
        </row>
        <row r="3608">
          <cell r="B3608" t="str">
            <v>HOTELARIA ACCOR BRASIL S/A</v>
          </cell>
        </row>
        <row r="3609">
          <cell r="B3609" t="str">
            <v>HOTELARIA ACCOR BRASIL S/A.</v>
          </cell>
        </row>
        <row r="3610">
          <cell r="B3610" t="str">
            <v>LOURIVAL JOSE DA SILVA-ESPOLIO</v>
          </cell>
        </row>
        <row r="3611">
          <cell r="B3611" t="str">
            <v>RETIFICA IRMAOS FEITOSA LTDA</v>
          </cell>
        </row>
        <row r="3612">
          <cell r="B3612" t="str">
            <v>JOSÉ LUIZ DE CASTRO</v>
          </cell>
        </row>
        <row r="3613">
          <cell r="B3613" t="str">
            <v>F.G. PÉREZ</v>
          </cell>
        </row>
        <row r="3614">
          <cell r="B3614" t="str">
            <v>EDSON C. ROSA</v>
          </cell>
        </row>
        <row r="3615">
          <cell r="B3615" t="str">
            <v>SELMA DOS SANTOS MOTTA</v>
          </cell>
        </row>
        <row r="3616">
          <cell r="B3616" t="str">
            <v>FERREIRA COSTA E CIA LTDA</v>
          </cell>
        </row>
        <row r="3617">
          <cell r="B3617" t="str">
            <v>FERREIRA COSTA E CIA LTDA</v>
          </cell>
        </row>
        <row r="3618">
          <cell r="B3618" t="str">
            <v>ADIANT.TAVARES CORREIA HOTEIS S/A</v>
          </cell>
        </row>
        <row r="3619">
          <cell r="B3619" t="str">
            <v>TGR-TRANSPORTADORA GRANDE RIO LTDA</v>
          </cell>
        </row>
        <row r="3620">
          <cell r="B3620" t="str">
            <v>JANGADEIRO AUTO PEÇAS LTDA</v>
          </cell>
        </row>
        <row r="3621">
          <cell r="B3621" t="str">
            <v>ITAPESSOCA AGRO INDUSTRIAL S.A.</v>
          </cell>
        </row>
        <row r="3622">
          <cell r="B3622" t="str">
            <v>COMERCIAL FERRONORTE LTDA</v>
          </cell>
        </row>
        <row r="3623">
          <cell r="B3623" t="str">
            <v>COMERCIAL FERRONORTE LTDA</v>
          </cell>
        </row>
        <row r="3624">
          <cell r="B3624" t="str">
            <v>TARCOVEL DE FRANCISCO GONCALVES DE MORAE</v>
          </cell>
        </row>
        <row r="3625">
          <cell r="B3625" t="str">
            <v>AXIAL COMÉRCIO E SERVIÇOS LTDA</v>
          </cell>
        </row>
        <row r="3626">
          <cell r="B3626" t="str">
            <v>AUTO PECAS KATAN LTDA</v>
          </cell>
        </row>
        <row r="3627">
          <cell r="B3627" t="str">
            <v>R.P. FROTA</v>
          </cell>
        </row>
        <row r="3628">
          <cell r="B3628" t="str">
            <v>BENEDITO SEBASTIAO PINTO</v>
          </cell>
        </row>
        <row r="3629">
          <cell r="B3629" t="str">
            <v>F.F. DE SOUZA - EPP</v>
          </cell>
        </row>
        <row r="3630">
          <cell r="B3630" t="str">
            <v>CONSTRUTORA SAMARIA LTDA</v>
          </cell>
        </row>
        <row r="3631">
          <cell r="B3631" t="str">
            <v>RENOVADORA DE PNEUS OLICO LTDA.</v>
          </cell>
        </row>
        <row r="3632">
          <cell r="B3632" t="str">
            <v>ITAPIPOCA MATERIAL DE CONSTRUÇÃO LTDA</v>
          </cell>
        </row>
        <row r="3633">
          <cell r="B3633" t="str">
            <v>DISPALL-DISTRIBUIDORA DE PECAS AUGUSTO L</v>
          </cell>
        </row>
        <row r="3634">
          <cell r="B3634" t="str">
            <v>CONSTRUTORA SETA LTDA</v>
          </cell>
        </row>
        <row r="3635">
          <cell r="B3635" t="str">
            <v>INTERNACIONAL GRAFICA EDITORA LTDA</v>
          </cell>
        </row>
        <row r="3636">
          <cell r="B3636" t="str">
            <v>IMBIRIBEIRA DIESEL COM LTDA</v>
          </cell>
        </row>
        <row r="3637">
          <cell r="B3637" t="str">
            <v>OFICINA CALUMBI LTDA</v>
          </cell>
        </row>
        <row r="3638">
          <cell r="B3638" t="str">
            <v>RETIFICA MERIDIONAL</v>
          </cell>
        </row>
        <row r="3639">
          <cell r="B3639" t="str">
            <v>ARRAIAL AUTO PECAS LTDA</v>
          </cell>
        </row>
        <row r="3640">
          <cell r="B3640" t="str">
            <v>AUTOCASTRO COMERCIO E REPRESENTACOES LTD</v>
          </cell>
        </row>
        <row r="3641">
          <cell r="B3641" t="str">
            <v>INCORES INDUSTRIA COM RESID TEXTEIS CORR</v>
          </cell>
        </row>
        <row r="3642">
          <cell r="B3642" t="str">
            <v>JOAO MEDEIROS SILVA</v>
          </cell>
        </row>
        <row r="3643">
          <cell r="B3643" t="str">
            <v>PREMACIL-PREMOLDADOS E ARTEF.DE CIMENTO LTDA</v>
          </cell>
        </row>
        <row r="3644">
          <cell r="B3644" t="str">
            <v>MAURILIO PARAIZO DO AMARAL</v>
          </cell>
        </row>
        <row r="3645">
          <cell r="B3645" t="str">
            <v>IVONALDO BATISTA DE ARAÚJO</v>
          </cell>
        </row>
        <row r="3646">
          <cell r="B3646" t="str">
            <v>COMPAL COMPR.METAIS LOC.EQUIP.PATRICIO'S LTDA</v>
          </cell>
        </row>
        <row r="3647">
          <cell r="B3647" t="str">
            <v>NC OLIVEIRA</v>
          </cell>
        </row>
        <row r="3648">
          <cell r="B3648" t="str">
            <v>M.F. LIMA &amp; CIA</v>
          </cell>
        </row>
        <row r="3649">
          <cell r="B3649" t="str">
            <v>SOTRATORES COM.PEÇAS IMPL. AGRÍCOLAS LTDA</v>
          </cell>
        </row>
        <row r="3650">
          <cell r="B3650" t="str">
            <v>MEDICAL MERC.APARELHAGEM MEDICA LTDA</v>
          </cell>
        </row>
        <row r="3651">
          <cell r="B3651" t="str">
            <v>RADIAUTO LTDA</v>
          </cell>
        </row>
        <row r="3652">
          <cell r="B3652" t="str">
            <v>CERBRASA - COMERCIO E REPRESENTACOES BRA</v>
          </cell>
        </row>
        <row r="3653">
          <cell r="B3653" t="str">
            <v>CONSÓRCIO CONSTRUTOR CAMINHOS DA SERRA</v>
          </cell>
        </row>
        <row r="3654">
          <cell r="B3654" t="str">
            <v>ESSE ENGENHARIA SINALIZ. SERVS ESPECIAIS</v>
          </cell>
        </row>
        <row r="3655">
          <cell r="B3655" t="str">
            <v>SENAI SERVICO NACIONAL DE APRENDIZAGEM I</v>
          </cell>
        </row>
        <row r="3656">
          <cell r="B3656" t="str">
            <v>MARVA ADM.IMOVEIS LTDA.</v>
          </cell>
        </row>
        <row r="3657">
          <cell r="B3657" t="str">
            <v>SINDICATO NACIONAL DA INDUSTRIA DE CONST</v>
          </cell>
        </row>
        <row r="3658">
          <cell r="B3658" t="str">
            <v>CONSTRUCOES MECANICAS CMV LTDA</v>
          </cell>
        </row>
        <row r="3659">
          <cell r="B3659" t="str">
            <v>REMESSA SCP DELTA / SERVENG</v>
          </cell>
        </row>
        <row r="3660">
          <cell r="B3660" t="str">
            <v>CONSTRUTORA PAVISAN LTDA</v>
          </cell>
        </row>
        <row r="3661">
          <cell r="B3661" t="str">
            <v>CONSELHO REGIONAL DE ENGENHARIA, ARQUITETURA E AGRONOMIA</v>
          </cell>
        </row>
        <row r="3662">
          <cell r="B3662" t="str">
            <v>ANTONIO QUEIROZ DA ROCHA</v>
          </cell>
        </row>
        <row r="3663">
          <cell r="B3663" t="str">
            <v>MARÍTIMA SEGUROS S/A</v>
          </cell>
        </row>
        <row r="3664">
          <cell r="B3664" t="str">
            <v>POUSADA MAR GRANDE - ME</v>
          </cell>
        </row>
        <row r="3665">
          <cell r="B3665" t="str">
            <v>ANTONIO RODRIGUES ALVES-ARARIPINA</v>
          </cell>
        </row>
        <row r="3666">
          <cell r="B3666" t="str">
            <v>EMDELLT-RAIMUNDOP.DE SÁ FILHO EMPREIT.</v>
          </cell>
        </row>
        <row r="3667">
          <cell r="B3667" t="str">
            <v>F.D.I. CONSTRUÇÕES E SERVIÇOS LTDA</v>
          </cell>
        </row>
        <row r="3668">
          <cell r="B3668" t="str">
            <v>J.S.SALES TRANSPORTES-ME</v>
          </cell>
        </row>
        <row r="3669">
          <cell r="B3669" t="str">
            <v>CLEMENTE EMPREITEIRA DE OBRAS S/C LTD</v>
          </cell>
        </row>
        <row r="3670">
          <cell r="B3670" t="str">
            <v>NOVA ETAPA CONSTR. E INCORPORADORA LTDA</v>
          </cell>
        </row>
        <row r="3671">
          <cell r="B3671" t="str">
            <v>COND.EDIF.RESID.VILAMOURA</v>
          </cell>
        </row>
        <row r="3672">
          <cell r="B3672" t="str">
            <v>NIL IMOBILIÁRIA LTDA</v>
          </cell>
        </row>
        <row r="3673">
          <cell r="B3673" t="str">
            <v>CONDOMÍNIO DO EDIFÍCIO HEITOR MUNIZ</v>
          </cell>
        </row>
        <row r="3674">
          <cell r="B3674" t="str">
            <v>PALMIERI ASS. IMOBILIÁRIA</v>
          </cell>
        </row>
        <row r="3675">
          <cell r="B3675" t="str">
            <v>EDLÉIA DE OLIVEIRA BATISTA</v>
          </cell>
        </row>
        <row r="3676">
          <cell r="B3676" t="str">
            <v>FABIANO GONÇALVES ADM. C.V. IMÓVEIS</v>
          </cell>
        </row>
        <row r="3677">
          <cell r="B3677" t="str">
            <v>CARLOS ORLANDO R. SEABRA</v>
          </cell>
        </row>
        <row r="3678">
          <cell r="B3678" t="str">
            <v>JOÃO RODRIGUES BARBOSA</v>
          </cell>
        </row>
        <row r="3679">
          <cell r="B3679" t="str">
            <v>JOSÉ DE CARVALHO NETO</v>
          </cell>
        </row>
        <row r="3680">
          <cell r="B3680" t="str">
            <v>REMESSA P/PETROLINA</v>
          </cell>
        </row>
        <row r="3681">
          <cell r="B3681" t="str">
            <v>REMESSA P/VASSOURAS</v>
          </cell>
        </row>
        <row r="3682">
          <cell r="B3682" t="str">
            <v>REMESSA P/JUNQUEIRO</v>
          </cell>
        </row>
        <row r="3683">
          <cell r="B3683" t="str">
            <v>REMESSA P/ESCRITÓRIO FORTALEZA</v>
          </cell>
        </row>
        <row r="3684">
          <cell r="B3684" t="str">
            <v>REMESSA P/AGRESTINA</v>
          </cell>
        </row>
        <row r="3685">
          <cell r="B3685" t="str">
            <v>REMESSA P/GURUPI</v>
          </cell>
        </row>
        <row r="3686">
          <cell r="B3686" t="str">
            <v>REMESSA APRAZÍVEL</v>
          </cell>
        </row>
        <row r="3687">
          <cell r="B3687" t="str">
            <v>REMESSA CONSERVAS DER</v>
          </cell>
        </row>
        <row r="3688">
          <cell r="B3688" t="str">
            <v>REMESSA CURRAIS NOVOS</v>
          </cell>
        </row>
        <row r="3689">
          <cell r="B3689" t="str">
            <v>REMESSA OFICINA FORTALEZA</v>
          </cell>
        </row>
        <row r="3690">
          <cell r="B3690" t="str">
            <v>REMESSA ARACOIABA</v>
          </cell>
        </row>
        <row r="3691">
          <cell r="B3691" t="str">
            <v>REMESSA CEDRO</v>
          </cell>
        </row>
        <row r="3692">
          <cell r="B3692" t="str">
            <v>REMESSA SANTANA DE IPANEMA/AL</v>
          </cell>
        </row>
        <row r="3693">
          <cell r="B3693" t="str">
            <v>REMESSA PACAJUS</v>
          </cell>
        </row>
        <row r="3694">
          <cell r="B3694" t="str">
            <v>REMESSA SAFRA</v>
          </cell>
        </row>
        <row r="3695">
          <cell r="B3695" t="str">
            <v>REMESSA LIMOEIRO DO NORTE</v>
          </cell>
        </row>
        <row r="3696">
          <cell r="B3696" t="str">
            <v>REMESSA CRUZETA/CE</v>
          </cell>
        </row>
        <row r="3697">
          <cell r="B3697" t="str">
            <v>REMESSA PAU DOS FERROS</v>
          </cell>
        </row>
        <row r="3698">
          <cell r="B3698" t="str">
            <v>REMESSA UNIAO DOS PALMARES</v>
          </cell>
        </row>
        <row r="3699">
          <cell r="B3699" t="str">
            <v>ADIB JASMIN</v>
          </cell>
        </row>
        <row r="3700">
          <cell r="B3700" t="str">
            <v>ADMINISTRADORA NACIONAL</v>
          </cell>
        </row>
        <row r="3701">
          <cell r="B3701" t="str">
            <v>CONDOMINIO EDIF. AVENIDA CENTRAL</v>
          </cell>
        </row>
        <row r="3702">
          <cell r="B3702" t="str">
            <v>ANTONIO ORLANDO VIANA DA SILVA</v>
          </cell>
        </row>
        <row r="3703">
          <cell r="B3703" t="str">
            <v>AUXÍLIO DE DESLOCAMENTO</v>
          </cell>
        </row>
        <row r="3704">
          <cell r="B3704" t="str">
            <v>ADIANTAMENTOS A DIVERSOS</v>
          </cell>
        </row>
        <row r="3705">
          <cell r="B3705" t="str">
            <v>ALFA ARRENDAMENTO MERCANTIL S/A</v>
          </cell>
        </row>
        <row r="3706">
          <cell r="B3706" t="str">
            <v>SINICON</v>
          </cell>
        </row>
        <row r="3707">
          <cell r="B3707" t="str">
            <v>ASSOC DAS EMP.DE ENGENH RJ</v>
          </cell>
        </row>
        <row r="3708">
          <cell r="B3708" t="str">
            <v>CATERPILLAR - FTS 4152</v>
          </cell>
        </row>
        <row r="3709">
          <cell r="B3709" t="str">
            <v>CATERPILLAR - FTS 2342</v>
          </cell>
        </row>
        <row r="3710">
          <cell r="B3710" t="str">
            <v>CATERPILLAR - FTS 2379</v>
          </cell>
        </row>
        <row r="3711">
          <cell r="B3711" t="str">
            <v>CATERPILLAR - FTS 2513</v>
          </cell>
        </row>
        <row r="3712">
          <cell r="B3712" t="str">
            <v>CATERPILLAR - FTS 4152</v>
          </cell>
        </row>
        <row r="3713">
          <cell r="B3713" t="str">
            <v>CATERPILLAR - FTS 4219</v>
          </cell>
        </row>
        <row r="3714">
          <cell r="B3714" t="str">
            <v>CATERPILLAR - FTS 4300</v>
          </cell>
        </row>
        <row r="3715">
          <cell r="B3715" t="str">
            <v>CATERPILLAR - FTS 4346</v>
          </cell>
        </row>
        <row r="3716">
          <cell r="B3716" t="str">
            <v>DIVIDENDOS A PAGAR</v>
          </cell>
        </row>
        <row r="3717">
          <cell r="B3717" t="str">
            <v>DIVIDENDOS A PAGAR EMPRESA NACIONAL DE PARTICIPAÇÕES</v>
          </cell>
        </row>
        <row r="3718">
          <cell r="B3718" t="str">
            <v>ADIANTAMENTO JOAQUIM GOMES DE ALMEIDA FILHO</v>
          </cell>
        </row>
        <row r="3719">
          <cell r="B3719" t="str">
            <v>VENEZA VEICULOS</v>
          </cell>
        </row>
        <row r="3720">
          <cell r="B3720" t="str">
            <v>ALEXANDRE ROBERTO PESSOA DE SOUZA</v>
          </cell>
        </row>
        <row r="3721">
          <cell r="B3721" t="str">
            <v>JOSE NILSON ZOZIMO DE ALBUQUERQUE</v>
          </cell>
        </row>
        <row r="3722">
          <cell r="B3722" t="str">
            <v>ADIANTAMENTO LEONARDO JOSÉ DIAS DANTAS</v>
          </cell>
        </row>
        <row r="3723">
          <cell r="B3723" t="str">
            <v>ADIANTAMENTO CLAUDIA MARIA A. SALGADO</v>
          </cell>
        </row>
        <row r="3724">
          <cell r="B3724" t="str">
            <v>INFOCS</v>
          </cell>
        </row>
        <row r="3725">
          <cell r="B3725" t="str">
            <v>ADIANTAMENTO 13º SALÁRIO</v>
          </cell>
        </row>
        <row r="3726">
          <cell r="B3726" t="str">
            <v>ADIANTAMENTO DIVERSOS/SALARIO</v>
          </cell>
        </row>
        <row r="3727">
          <cell r="B3727" t="str">
            <v>ADIANTAMENTO ALEXANDRE LISBOA SILVA</v>
          </cell>
        </row>
        <row r="3728">
          <cell r="B3728" t="str">
            <v>RETENÇÃO CSSL DE TERCEIROS</v>
          </cell>
        </row>
        <row r="3729">
          <cell r="B3729" t="str">
            <v>RETENÇÃO PIS DE TERCEIROS</v>
          </cell>
        </row>
        <row r="3730">
          <cell r="B3730" t="str">
            <v>COMPUBRAS</v>
          </cell>
        </row>
        <row r="3731">
          <cell r="B3731" t="str">
            <v>RETENÇÕES UNIFICADAS</v>
          </cell>
        </row>
        <row r="3732">
          <cell r="B3732" t="str">
            <v>CAXANGA VEICULOS</v>
          </cell>
        </row>
        <row r="3733">
          <cell r="B3733" t="str">
            <v>ADIANTAMENTO MARCIA MARIA S. SANTOS</v>
          </cell>
        </row>
        <row r="3734">
          <cell r="B3734" t="str">
            <v>ADIANTAMENTO MAURICIO JOSE CABRAL</v>
          </cell>
        </row>
        <row r="3735">
          <cell r="B3735" t="str">
            <v>CONSTRUTORA QUEIROZ GALVAO</v>
          </cell>
        </row>
        <row r="3736">
          <cell r="B3736" t="str">
            <v>J. MELO</v>
          </cell>
        </row>
        <row r="3737">
          <cell r="B3737" t="str">
            <v>SCORE COM. REPRES. LTDA</v>
          </cell>
        </row>
        <row r="3738">
          <cell r="B3738" t="str">
            <v>CRONORTE</v>
          </cell>
        </row>
        <row r="3739">
          <cell r="B3739" t="str">
            <v>ADIANTAMENTO OLYMPIO MARQUES DOS SANTOS FILHO</v>
          </cell>
        </row>
        <row r="3740">
          <cell r="B3740" t="str">
            <v>NORASA/RANDON</v>
          </cell>
        </row>
        <row r="3741">
          <cell r="B3741" t="str">
            <v>RANDON</v>
          </cell>
        </row>
        <row r="3742">
          <cell r="B3742" t="str">
            <v>IMPERIAL DIESEL</v>
          </cell>
        </row>
        <row r="3743">
          <cell r="B3743" t="str">
            <v>NORASA S/A // RANDON</v>
          </cell>
        </row>
        <row r="3744">
          <cell r="B3744" t="str">
            <v>ADIANTAMENTO ROZANE S.S.MARINHO</v>
          </cell>
        </row>
        <row r="3745">
          <cell r="B3745" t="str">
            <v>NORASA S/A</v>
          </cell>
        </row>
        <row r="3746">
          <cell r="B3746" t="str">
            <v>MAQUINAS FAMOSAS</v>
          </cell>
        </row>
        <row r="3747">
          <cell r="B3747" t="str">
            <v>JOSÉ RONIVALDO DE LIMA</v>
          </cell>
        </row>
        <row r="3748">
          <cell r="B3748" t="str">
            <v>ADIANTAMENTO OLIMAR ANTONIO DE CARVALHO</v>
          </cell>
        </row>
        <row r="3749">
          <cell r="B3749" t="str">
            <v>ADIANTAMENTO JOSÉ HILTON GUEDES BORGES</v>
          </cell>
        </row>
        <row r="3750">
          <cell r="B3750" t="str">
            <v>ADIANTAMENTO LUIZ CARVALHO DE SÁ</v>
          </cell>
        </row>
        <row r="3751">
          <cell r="B3751" t="str">
            <v>ADIANTAMENTO ALBERTO QUINTAES</v>
          </cell>
        </row>
        <row r="3752">
          <cell r="B3752" t="str">
            <v>ADIANTAMENTO GERALDO EMÍDIO ALVES</v>
          </cell>
        </row>
        <row r="3753">
          <cell r="B3753" t="str">
            <v>ADIANTAMENTO PAULO HENRIQUEVASCONCELOS DE  MORAES</v>
          </cell>
        </row>
        <row r="3754">
          <cell r="B3754" t="str">
            <v>MILTON VIEIRA DA SILVA</v>
          </cell>
        </row>
        <row r="3755">
          <cell r="B3755" t="str">
            <v>ADIANTAMENTO CLÁUDIO PEÇANHA CATARINO</v>
          </cell>
        </row>
        <row r="3756">
          <cell r="B3756" t="str">
            <v>ADIANTAMENTO GERALDO LUIZ LOPES ALMEIDA</v>
          </cell>
        </row>
        <row r="3757">
          <cell r="B3757" t="str">
            <v>ADIANTAMENTO JOÃO MARCELO F. MEJIDO</v>
          </cell>
        </row>
        <row r="3758">
          <cell r="B3758" t="str">
            <v>ADIANTAMENTO ELIAS SOUZA PEREIRA</v>
          </cell>
        </row>
        <row r="3759">
          <cell r="B3759" t="str">
            <v>ADIANTAMENTO FLÁVIO DE CASTRO E SOUZA</v>
          </cell>
        </row>
        <row r="3760">
          <cell r="B3760" t="str">
            <v>ADIANTAMENTO ELIAS SOUZA PEREIRA</v>
          </cell>
        </row>
        <row r="3761">
          <cell r="B3761" t="str">
            <v>ADIANTAMENTO LUIZ MÁRCIO CAMPOS SGARBI</v>
          </cell>
        </row>
        <row r="3762">
          <cell r="B3762" t="str">
            <v>ADIANT. EZEQUIEL SILVA DA PAIXÃO</v>
          </cell>
        </row>
        <row r="3763">
          <cell r="B3763" t="str">
            <v>ADIANTAMENTO ADEMILTON FERNANDES DA SILVA</v>
          </cell>
        </row>
        <row r="3764">
          <cell r="B3764" t="str">
            <v>ADIANTAMENTO CARLOS JOSÉ DE PAIVA JR.</v>
          </cell>
        </row>
        <row r="3765">
          <cell r="B3765" t="str">
            <v>SÉRGIO MARTINS MENEZES DE OLIVEIRA</v>
          </cell>
        </row>
        <row r="3766">
          <cell r="B3766" t="str">
            <v>ADIANTAMENTO HEITOR EDUARDO G. TRINDADE</v>
          </cell>
        </row>
        <row r="3767">
          <cell r="B3767" t="str">
            <v>ADIANTAMENTO NIVALDO FELICIANO DA SILVA</v>
          </cell>
        </row>
        <row r="3768">
          <cell r="B3768" t="str">
            <v>ADIANTAMENTO FERNANDO FRANCISCO GOMES FILHO</v>
          </cell>
        </row>
        <row r="3769">
          <cell r="B3769" t="str">
            <v>ADIANTAMENTO GENATOM CARLOS SILVA</v>
          </cell>
        </row>
        <row r="3770">
          <cell r="B3770" t="str">
            <v>ADIANTAMENTO JOSÉ RICARDO GOMES DE AZEVEDO</v>
          </cell>
        </row>
        <row r="3771">
          <cell r="B3771" t="str">
            <v>FORMAC</v>
          </cell>
        </row>
        <row r="3772">
          <cell r="B3772" t="str">
            <v>DELTA</v>
          </cell>
        </row>
        <row r="3773">
          <cell r="B3773" t="str">
            <v>BREMEN COMERCIO DE VEÖCULOS LTDA.</v>
          </cell>
        </row>
        <row r="3774">
          <cell r="B3774" t="str">
            <v>ASSESS. JURIDICA EMPRESARIAL MARCIO ALVE</v>
          </cell>
        </row>
        <row r="3775">
          <cell r="B3775" t="str">
            <v>PROGRAMA DE INTEGRAÇÃO PIS-EMPRESA</v>
          </cell>
        </row>
        <row r="3776">
          <cell r="B3776" t="str">
            <v>COFINS A RECOLHER</v>
          </cell>
        </row>
        <row r="3777">
          <cell r="B3777" t="str">
            <v>ISS A RECOLHER - TERCEIROS</v>
          </cell>
        </row>
        <row r="3778">
          <cell r="B3778" t="str">
            <v>ISS S/FATURAMENTO</v>
          </cell>
        </row>
        <row r="3779">
          <cell r="B3779" t="str">
            <v>IMPOSTO DE RENDA RETIDO NA FONTE</v>
          </cell>
        </row>
        <row r="3780">
          <cell r="B3780" t="str">
            <v>INSS CARRETEIROS/AUTÔNOMOS - 20% PARTE EMPRESA</v>
          </cell>
        </row>
        <row r="3781">
          <cell r="B3781" t="str">
            <v>FGTS A RECOLHER</v>
          </cell>
        </row>
        <row r="3782">
          <cell r="B3782" t="str">
            <v>ADIANTAMENTO ESPÓLIO DR. INALDO</v>
          </cell>
        </row>
        <row r="3783">
          <cell r="B3783" t="str">
            <v>ADIANTAMENTOS DE DIVIDENDOS</v>
          </cell>
        </row>
        <row r="3784">
          <cell r="B3784" t="str">
            <v>FOLHA DE PAGAMENTO A PAGAR</v>
          </cell>
        </row>
        <row r="3785">
          <cell r="B3785" t="str">
            <v>RESCISOES A PAGAR</v>
          </cell>
        </row>
        <row r="3786">
          <cell r="B3786" t="str">
            <v>RESCISÕES A PAGAR</v>
          </cell>
        </row>
        <row r="3787">
          <cell r="B3787" t="str">
            <v>PENSAO ALIMENTICIA</v>
          </cell>
        </row>
        <row r="3788">
          <cell r="B3788" t="str">
            <v>PAGAMENTO DE FERIAS</v>
          </cell>
        </row>
        <row r="3789">
          <cell r="B3789" t="str">
            <v>ADIANTAMENTO ROBERTO GOMES FILHO</v>
          </cell>
        </row>
        <row r="3790">
          <cell r="B3790" t="str">
            <v>J. J. SANTANA BARBOSA TRANSPORTES</v>
          </cell>
        </row>
        <row r="3791">
          <cell r="B3791" t="str">
            <v>RIBEIRO, BASTOS &amp; DUTRA CONSTRUÇÕES LTDA</v>
          </cell>
        </row>
        <row r="3792">
          <cell r="B3792" t="str">
            <v>E. L. MORAES FILHO &amp; CIA LTDA</v>
          </cell>
        </row>
        <row r="3793">
          <cell r="B3793" t="str">
            <v>GUAIBÉ ENGENHARIA LTDA</v>
          </cell>
        </row>
        <row r="3794">
          <cell r="B3794" t="str">
            <v>ITERERE ENGENHARIA LTDA</v>
          </cell>
        </row>
        <row r="3795">
          <cell r="B3795" t="str">
            <v>PACI CONSTRUÇÕES LTDA</v>
          </cell>
        </row>
        <row r="3796">
          <cell r="B3796" t="str">
            <v>REAL COMÉRCIO E REPRESENTAÇÕES</v>
          </cell>
        </row>
        <row r="3797">
          <cell r="B3797" t="str">
            <v>D. R. ASSESSORIA COML LTDA</v>
          </cell>
        </row>
        <row r="3798">
          <cell r="B3798" t="str">
            <v>TRANSPET - TRANSPORTE DE CARGAS LTDA-ME</v>
          </cell>
        </row>
        <row r="3799">
          <cell r="B3799" t="str">
            <v>CONSÓRCIO JACAREPAGUÁ</v>
          </cell>
        </row>
        <row r="3800">
          <cell r="B3800" t="str">
            <v>LIVRE</v>
          </cell>
        </row>
        <row r="3801">
          <cell r="B3801" t="str">
            <v>BRADESCO SEGUROS</v>
          </cell>
        </row>
        <row r="3802">
          <cell r="B3802" t="str">
            <v>CAIXA FUNDO FIXO KARINE KHOURY</v>
          </cell>
        </row>
        <row r="3803">
          <cell r="B3803" t="str">
            <v>CAIXA FUNDO FIXO RAMON MEDRANO DE ALMADA</v>
          </cell>
        </row>
        <row r="3804">
          <cell r="B3804" t="str">
            <v>FUNDO FIXO ANDRÉ LUIZ BOTELHO DOS SANTOS</v>
          </cell>
        </row>
        <row r="3805">
          <cell r="B3805" t="str">
            <v>GAS INFORMATICA LTDA</v>
          </cell>
        </row>
        <row r="3806">
          <cell r="B3806" t="str">
            <v>ADIANTAMENTO ANDERSON VILLAS JORDÃO</v>
          </cell>
        </row>
        <row r="3807">
          <cell r="B3807" t="str">
            <v>NORCOMPUTE LTDA</v>
          </cell>
        </row>
        <row r="3808">
          <cell r="B3808" t="str">
            <v>TEN - SISTEMAS E REDES</v>
          </cell>
        </row>
        <row r="3809">
          <cell r="B3809" t="str">
            <v>ADIANTAMENTO ANTONIO DE PÁDUA</v>
          </cell>
        </row>
        <row r="3810">
          <cell r="B3810" t="str">
            <v>XEROX DO BRASIL LTDA</v>
          </cell>
        </row>
        <row r="3811">
          <cell r="B3811" t="str">
            <v>SUPRI-SHOP/COM.DE INFORM.LTDA.</v>
          </cell>
        </row>
        <row r="3812">
          <cell r="B3812" t="str">
            <v>LASER ELETRONICA LTDA</v>
          </cell>
        </row>
        <row r="3813">
          <cell r="B3813" t="str">
            <v>VENEZA SOM LTDA</v>
          </cell>
        </row>
        <row r="3814">
          <cell r="B3814" t="str">
            <v>ADIANTAMENTO EDIVALDO BARRETO REIS</v>
          </cell>
        </row>
        <row r="3815">
          <cell r="B3815" t="str">
            <v>PAGAMENTO DE MAT CONSTRUÇÃO/LOCAÇÃO DE EQUIPAMENTOS</v>
          </cell>
        </row>
        <row r="3816">
          <cell r="B3816" t="str">
            <v>PAGAMENTO DE PEÇAS/MAT DE LIMPEZA/ESCRITORIO</v>
          </cell>
        </row>
        <row r="3817">
          <cell r="B3817" t="str">
            <v>PAGAMENTO DE COMBUSTIVEIS/REFEIÇÃO/COPIAS</v>
          </cell>
        </row>
        <row r="3818">
          <cell r="B3818" t="str">
            <v>PAGAMENTO TRANSPORTES/PNEUS</v>
          </cell>
        </row>
        <row r="3819">
          <cell r="B3819" t="str">
            <v>BCN LEASING ARRENDAMENTO MERCANTIL</v>
          </cell>
        </row>
        <row r="3820">
          <cell r="B3820" t="str">
            <v>ADIANTAMENTO DR.FERNANDO SOARES</v>
          </cell>
        </row>
        <row r="3821">
          <cell r="B3821" t="str">
            <v>ADIANTAMENTO HERCULANO LINS CALDAS</v>
          </cell>
        </row>
        <row r="3822">
          <cell r="B3822" t="str">
            <v>ADIANTAMENTO JAMES FREDERICO MEDEIROS</v>
          </cell>
        </row>
        <row r="3823">
          <cell r="B3823" t="str">
            <v>MESBLA VEICULOS</v>
          </cell>
        </row>
        <row r="3824">
          <cell r="B3824" t="str">
            <v>FUNDO FIXO JOSÉ HILTON GUEDES BORGES</v>
          </cell>
        </row>
        <row r="3825">
          <cell r="B3825" t="str">
            <v>CAIXA FUNDO FIXO FÁBIO MOULIN ROCHA</v>
          </cell>
        </row>
        <row r="3826">
          <cell r="B3826" t="str">
            <v>FUNDO FIXO JOSÉ GERALDO CAPOBIANCO LAMARCA</v>
          </cell>
        </row>
        <row r="3827">
          <cell r="B3827" t="str">
            <v>FUNDO FIXO ELTON LUCARELO MOLINA</v>
          </cell>
        </row>
        <row r="3828">
          <cell r="B3828" t="str">
            <v>HILTON RUBENS FILHO</v>
          </cell>
        </row>
        <row r="3829">
          <cell r="B3829" t="str">
            <v>FUNDO FIXO SÉRGIO RAIMUNDO DÓRIA MARTINEZ</v>
          </cell>
        </row>
        <row r="3830">
          <cell r="B3830" t="str">
            <v>CAIXA FUNDO FIXO TOMIRES JERÔNIMO DA SILVA</v>
          </cell>
        </row>
        <row r="3831">
          <cell r="B3831" t="str">
            <v>CAIXA FUNDO FIXO MÁRCIO GONZALEZ GROSSO</v>
          </cell>
        </row>
        <row r="3832">
          <cell r="B3832" t="str">
            <v>CAIXA FUNDO FIXO FELIPE COTA DE VASCONCELOS</v>
          </cell>
        </row>
        <row r="3833">
          <cell r="B3833" t="str">
            <v>FUNDO FIXO FABIANO FARIAS GUEDES PINHEIRO</v>
          </cell>
        </row>
        <row r="3834">
          <cell r="B3834" t="str">
            <v>JOSÉ ADOLFO A. XIMENES</v>
          </cell>
        </row>
        <row r="3835">
          <cell r="B3835" t="str">
            <v>CAIXA FUNDO FIXO NIVALDO BARROS FILHO</v>
          </cell>
        </row>
        <row r="3836">
          <cell r="B3836" t="str">
            <v>FUNDO FIXO ENIVALDO JOSÉ DA SILVA</v>
          </cell>
        </row>
        <row r="3837">
          <cell r="B3837" t="str">
            <v>FUNDO FIXO LOURIVAL FERREIRA DA SILVA JR.</v>
          </cell>
        </row>
        <row r="3838">
          <cell r="B3838" t="str">
            <v>CAIXA FUNDO FIXO  JOSÉ LUIZ BRAGA FONTES</v>
          </cell>
        </row>
        <row r="3839">
          <cell r="B3839" t="str">
            <v>CAIXA FUNDO FIXO KENNEDY GILHETA</v>
          </cell>
        </row>
        <row r="3840">
          <cell r="B3840" t="str">
            <v>CAIXA FUNDO FIXO ROGÉRIO CARDOSO VIEIRA DA SILVA</v>
          </cell>
        </row>
        <row r="3841">
          <cell r="B3841" t="str">
            <v>CAIXA FUNDO FIXO OSWALDO LEITE BAPTISTA</v>
          </cell>
        </row>
        <row r="3842">
          <cell r="B3842" t="str">
            <v>FUNDO FIXO HEITOR TRINDADE - INCORPORAÇÃO</v>
          </cell>
        </row>
        <row r="3843">
          <cell r="B3843" t="str">
            <v>CAIXA FUNDO FIXO JOÃO MARCOS DE AMORIM</v>
          </cell>
        </row>
        <row r="3844">
          <cell r="B3844" t="str">
            <v>CAIXA SEGURADORA S/A</v>
          </cell>
        </row>
        <row r="3845">
          <cell r="B3845" t="str">
            <v>FUNDO FIXO JOÃO MARCOS DE AMORIM</v>
          </cell>
        </row>
        <row r="3846">
          <cell r="B3846" t="str">
            <v>REMESSA DECOFINS</v>
          </cell>
        </row>
        <row r="3847">
          <cell r="B3847" t="str">
            <v>CONSÓRCIO DELTA / RECOMA</v>
          </cell>
        </row>
        <row r="3848">
          <cell r="B3848" t="str">
            <v>CONSÓRCIO JACAREPAGUÁ</v>
          </cell>
        </row>
        <row r="3849">
          <cell r="B3849" t="str">
            <v>REMESSA RUSSAS / CE</v>
          </cell>
        </row>
        <row r="3850">
          <cell r="B3850" t="str">
            <v>REMESSA MILAGRES - CE</v>
          </cell>
        </row>
        <row r="3851">
          <cell r="B3851" t="str">
            <v>REMESSA SÃO MIGUEL DO GUAMÁ</v>
          </cell>
        </row>
        <row r="3852">
          <cell r="B3852" t="str">
            <v>REMESSA CANAL DA MALÁRIA</v>
          </cell>
        </row>
        <row r="3853">
          <cell r="B3853" t="str">
            <v>CONSÓRCIO PRAIA DO PECADO</v>
          </cell>
        </row>
        <row r="3854">
          <cell r="B3854" t="str">
            <v>REMESSA VIADUTO POPULAR - SP</v>
          </cell>
        </row>
        <row r="3855">
          <cell r="B3855" t="str">
            <v>CONSÓRCIO CANTAGALO</v>
          </cell>
        </row>
        <row r="3856">
          <cell r="B3856" t="str">
            <v>CONSÓRCIO LINHA AZUL</v>
          </cell>
        </row>
        <row r="3857">
          <cell r="B3857" t="str">
            <v>REMESSA JUCURUTU/RN</v>
          </cell>
        </row>
        <row r="3858">
          <cell r="B3858" t="str">
            <v>CONSÓRCIO PONTE RIO DAS OSTRAS</v>
          </cell>
        </row>
        <row r="3859">
          <cell r="B3859" t="str">
            <v>CONSÓRCIO NOVOPERAÇÃO</v>
          </cell>
        </row>
        <row r="3860">
          <cell r="B3860" t="str">
            <v>REMESSA PIRIPIRI</v>
          </cell>
        </row>
        <row r="3861">
          <cell r="B3861" t="str">
            <v>REMESSA CANINDÉ / CE</v>
          </cell>
        </row>
        <row r="3862">
          <cell r="B3862" t="str">
            <v>REMESSA BARREIRINHAS</v>
          </cell>
        </row>
        <row r="3863">
          <cell r="B3863" t="str">
            <v>REMESSA BUEIROS</v>
          </cell>
        </row>
        <row r="3864">
          <cell r="B3864" t="str">
            <v>REMESSA P/ESCRITÓRIO BELÉM</v>
          </cell>
        </row>
        <row r="3865">
          <cell r="B3865" t="str">
            <v>REMESSA P/MÃE DO RIO</v>
          </cell>
        </row>
        <row r="3866">
          <cell r="B3866" t="str">
            <v>REMESSA P/DIAS D'AVILA</v>
          </cell>
        </row>
        <row r="3867">
          <cell r="B3867" t="str">
            <v>REMESSA P/HOSPITAL DE ITAPIPOCA</v>
          </cell>
        </row>
        <row r="3868">
          <cell r="B3868" t="str">
            <v>CONSÓRCIO SANEBARRA</v>
          </cell>
        </row>
        <row r="3869">
          <cell r="B3869" t="str">
            <v>CONSÓRCIO PARAÍBA DO SUL</v>
          </cell>
        </row>
        <row r="3870">
          <cell r="B3870" t="str">
            <v>REMESSA ACARAU / CE</v>
          </cell>
        </row>
        <row r="3871">
          <cell r="B3871" t="str">
            <v>REMESSA P/NOVA VIDA</v>
          </cell>
        </row>
        <row r="3872">
          <cell r="B3872" t="str">
            <v>REMESSA VITÓRIA DA CONQUISTA - BA</v>
          </cell>
        </row>
        <row r="3873">
          <cell r="B3873" t="str">
            <v>REMESSA ITABAIANA</v>
          </cell>
        </row>
        <row r="3874">
          <cell r="B3874" t="str">
            <v>CONSÓRCIO SOLUÇÃO</v>
          </cell>
        </row>
        <row r="3875">
          <cell r="B3875" t="str">
            <v>REMESSA P/AFRANIO</v>
          </cell>
        </row>
        <row r="3876">
          <cell r="B3876" t="str">
            <v>REMESSA HOSPITAL GERAL DE MACAE</v>
          </cell>
        </row>
        <row r="3877">
          <cell r="B3877" t="str">
            <v>REMESSA P/REGISTRO/SP</v>
          </cell>
        </row>
        <row r="3878">
          <cell r="B3878" t="str">
            <v>REMESSA P/MADALENA</v>
          </cell>
        </row>
        <row r="3879">
          <cell r="B3879" t="str">
            <v>REMESSA MACAÉ</v>
          </cell>
        </row>
        <row r="3880">
          <cell r="B3880" t="str">
            <v>REMESSA VIADUTO CHAVES/SP</v>
          </cell>
        </row>
        <row r="3881">
          <cell r="B3881" t="str">
            <v>REMESSA ESCRITÓRIO SÃO LUÍS/MA</v>
          </cell>
        </row>
        <row r="3882">
          <cell r="B3882" t="str">
            <v>REMESSA SCP DELTA / SERVENG</v>
          </cell>
        </row>
        <row r="3883">
          <cell r="B3883" t="str">
            <v>REMESSA QUIXADÁ / CE</v>
          </cell>
        </row>
        <row r="3884">
          <cell r="B3884" t="str">
            <v>REMESSA ALTO DA SERRA</v>
          </cell>
        </row>
        <row r="3885">
          <cell r="B3885" t="str">
            <v>CONSÓRCIO CIDADE DAS CRIANÇAS - APORTE</v>
          </cell>
        </row>
        <row r="3886">
          <cell r="B3886" t="str">
            <v>REMESSA REDENÇÃO-GILBUÉS/PI</v>
          </cell>
        </row>
        <row r="3887">
          <cell r="B3887" t="str">
            <v>REMESSA CREMA SALGUEIRO</v>
          </cell>
        </row>
        <row r="3888">
          <cell r="B3888" t="str">
            <v>REMESSA SÃO MATEUS - SP</v>
          </cell>
        </row>
        <row r="3889">
          <cell r="B3889" t="str">
            <v>REMESSA ANGICOS/MOSSORÓ-RN</v>
          </cell>
        </row>
        <row r="3890">
          <cell r="B3890" t="str">
            <v>REMESSA CHORÓ</v>
          </cell>
        </row>
        <row r="3891">
          <cell r="B3891" t="str">
            <v>REMESSA  SCP DELTA/SERVENG</v>
          </cell>
        </row>
        <row r="3892">
          <cell r="B3892" t="str">
            <v>REMESSA RECREIO SÃO JORGE/TATUAPÉ</v>
          </cell>
        </row>
        <row r="3893">
          <cell r="B3893" t="str">
            <v>REMESSA CANAL DA MALÁRIA</v>
          </cell>
        </row>
        <row r="3894">
          <cell r="B3894" t="str">
            <v>REMESSA TATUAPÉ - SP</v>
          </cell>
        </row>
        <row r="3895">
          <cell r="B3895" t="str">
            <v>REMESSA PALMEIRA DOS ÍNDIOS</v>
          </cell>
        </row>
        <row r="3896">
          <cell r="B3896" t="str">
            <v>MARINA ANA TEIXEIRA</v>
          </cell>
        </row>
        <row r="3897">
          <cell r="B3897" t="str">
            <v>MATRIX IMÓVEIS S/C LTDA</v>
          </cell>
        </row>
        <row r="3898">
          <cell r="B3898" t="str">
            <v>COND. EDIF. CEZANNE E VELASQUEZ</v>
          </cell>
        </row>
        <row r="3899">
          <cell r="B3899" t="str">
            <v>DELTA CONSTRUCOES S.A</v>
          </cell>
        </row>
        <row r="3900">
          <cell r="B3900" t="str">
            <v>MANAGER NEGÓCIOS IMOBILIÁRIOS</v>
          </cell>
        </row>
        <row r="3901">
          <cell r="B3901" t="str">
            <v>CLARINDA DA SILVA FREITAS</v>
          </cell>
        </row>
        <row r="3902">
          <cell r="B3902" t="str">
            <v>DELTA RECIFE</v>
          </cell>
        </row>
        <row r="3903">
          <cell r="B3903" t="str">
            <v>CPC COM. E IMPORTA€ÇO DE EQUIPAMENTOS</v>
          </cell>
        </row>
        <row r="3904">
          <cell r="B3904" t="str">
            <v>EMPRESA AUTO VIACAO PROGRESSO S/A</v>
          </cell>
        </row>
        <row r="3905">
          <cell r="B3905" t="str">
            <v>AGTEC INDUSTRIA E COMERCIO LTDA</v>
          </cell>
        </row>
        <row r="3906">
          <cell r="B3906" t="str">
            <v>DÍARIO DE PERNAMBUCO S/A</v>
          </cell>
        </row>
        <row r="3907">
          <cell r="B3907" t="str">
            <v>COMPANHIA PARAIBA DE CIMENTO PORTLAND</v>
          </cell>
        </row>
        <row r="3908">
          <cell r="B3908" t="str">
            <v>LEON HEIMER IND COM LTDA</v>
          </cell>
        </row>
        <row r="3909">
          <cell r="B3909" t="str">
            <v>LEON HEIMER S/A</v>
          </cell>
        </row>
        <row r="3910">
          <cell r="B3910" t="str">
            <v>SINAY NEVES &amp; IRMAOS LTA</v>
          </cell>
        </row>
        <row r="3911">
          <cell r="B3911" t="str">
            <v>BARTO REPRESENTAÇÕES &amp; COMÉRCIO LTDA</v>
          </cell>
        </row>
        <row r="3912">
          <cell r="B3912" t="str">
            <v>CASA DAS PLACAS LTDA</v>
          </cell>
        </row>
        <row r="3913">
          <cell r="B3913" t="str">
            <v>COMPANHIA ENERGÉTICA DE PERNAMBUCO</v>
          </cell>
        </row>
        <row r="3914">
          <cell r="B3914" t="str">
            <v>TRANSPORTADORA BEZERRA LTDA</v>
          </cell>
        </row>
        <row r="3915">
          <cell r="B3915" t="str">
            <v>AGENCIA LUCK VIAGENS E TURISMO LTDA</v>
          </cell>
        </row>
        <row r="3916">
          <cell r="B3916" t="str">
            <v>DETALHES TURISMO LTDA</v>
          </cell>
        </row>
        <row r="3917">
          <cell r="B3917" t="str">
            <v>AZEVEDO AZEVEDO &amp; CIA-ME</v>
          </cell>
        </row>
        <row r="3918">
          <cell r="B3918" t="str">
            <v>COMERCIAL REBOCO LTDA</v>
          </cell>
        </row>
        <row r="3919">
          <cell r="B3919" t="str">
            <v>EDIANE LEITE ALVES RODRIGUES</v>
          </cell>
        </row>
        <row r="3920">
          <cell r="B3920" t="str">
            <v>ELETRICIDADE DO NORDESTE LTDA</v>
          </cell>
        </row>
        <row r="3921">
          <cell r="B3921" t="str">
            <v>MICRO DIESEL LTDA.</v>
          </cell>
        </row>
        <row r="3922">
          <cell r="B3922" t="str">
            <v>SPRINGER CARRIER S.A</v>
          </cell>
        </row>
        <row r="3923">
          <cell r="B3923" t="str">
            <v>FM ENGENHARIA LTDA</v>
          </cell>
        </row>
        <row r="3924">
          <cell r="B3924" t="str">
            <v>TRANSPORTADORA COMETA S/A</v>
          </cell>
        </row>
        <row r="3925">
          <cell r="B3925" t="str">
            <v>TRANSPORTADORA COMETA</v>
          </cell>
        </row>
        <row r="3926">
          <cell r="B3926" t="str">
            <v>PLINIO CAVALCANTI &amp; CIA LTDA</v>
          </cell>
        </row>
        <row r="3927">
          <cell r="B3927" t="str">
            <v>COMERCIAL MATERIAL DE CONSTRUCAO CASTRO</v>
          </cell>
        </row>
        <row r="3928">
          <cell r="B3928" t="str">
            <v>COPALA - ARTIGOS INDUSTRIAIS LTDA</v>
          </cell>
        </row>
        <row r="3929">
          <cell r="B3929" t="str">
            <v>PEDREIRA ITAITINGA LTDA</v>
          </cell>
        </row>
        <row r="3930">
          <cell r="B3930" t="str">
            <v>ELETRÔNICA MUSICAL COM.IMP.SERVIÇOS LTDA</v>
          </cell>
        </row>
        <row r="3931">
          <cell r="B3931" t="str">
            <v>AGUANAMBI FREIOS LTDA.</v>
          </cell>
        </row>
        <row r="3932">
          <cell r="B3932" t="str">
            <v>ALPEL  ÁLBIS PNEUS E PEÇAS USADOS LTDA</v>
          </cell>
        </row>
        <row r="3933">
          <cell r="B3933" t="str">
            <v>MANOEL ARRUDA JOVINO E SOUZA</v>
          </cell>
        </row>
        <row r="3934">
          <cell r="B3934" t="str">
            <v>DISROL DISTRIBUIDORA DE ROLAMENTOS LTDA</v>
          </cell>
        </row>
        <row r="3935">
          <cell r="B3935" t="str">
            <v>SERMAQ SERVICOS E MAQUINAS LTDA</v>
          </cell>
        </row>
        <row r="3936">
          <cell r="B3936" t="str">
            <v>ALBUQUERQUE PNEUS LTDA</v>
          </cell>
        </row>
        <row r="3937">
          <cell r="B3937" t="str">
            <v>GRUPO DE SERVICOS DE MEDICINA</v>
          </cell>
        </row>
        <row r="3938">
          <cell r="B3938" t="str">
            <v>ESTAF - ESTRUT.TUBULARES ANDAIMES LTDA</v>
          </cell>
        </row>
        <row r="3939">
          <cell r="B3939" t="str">
            <v>FRANCISCO AZEVEDO BRITO</v>
          </cell>
        </row>
        <row r="3940">
          <cell r="B3940" t="str">
            <v>ENGENHARIA IND. COMÉRCIO EXATA LTDA</v>
          </cell>
        </row>
        <row r="3941">
          <cell r="B3941" t="str">
            <v>CONSTRUTORA RAIMUNDO COELHO LTDA</v>
          </cell>
        </row>
        <row r="3942">
          <cell r="B3942" t="str">
            <v>MAVEL MAQUINAS E VEICULOS LTDA</v>
          </cell>
        </row>
        <row r="3943">
          <cell r="B3943" t="str">
            <v>FILTRONORT - COMÉRCIO E REPRESENTACÕES LTDA</v>
          </cell>
        </row>
        <row r="3944">
          <cell r="B3944" t="str">
            <v>GILDO AUGUSTO DE OLIVEIRA</v>
          </cell>
        </row>
        <row r="3945">
          <cell r="B3945" t="str">
            <v>LAJES TIMBI ARTEFATOS DE CIMENTO LTDA.</v>
          </cell>
        </row>
        <row r="3946">
          <cell r="B3946" t="str">
            <v>PEDREIRA GUARARAPES LTDA</v>
          </cell>
        </row>
        <row r="3947">
          <cell r="B3947" t="str">
            <v>SERVOPESA-SERV.TEC.MAQUINAS PESADAS LTDA</v>
          </cell>
        </row>
        <row r="3948">
          <cell r="B3948" t="str">
            <v>PEDREIRA GUARANY LTDA</v>
          </cell>
        </row>
        <row r="3949">
          <cell r="B3949" t="str">
            <v>E. MOURA</v>
          </cell>
        </row>
        <row r="3950">
          <cell r="B3950" t="str">
            <v>COOPERATIVA MISTA DOS TRANSP.AUTONOMOS P</v>
          </cell>
        </row>
        <row r="3951">
          <cell r="B3951" t="str">
            <v>FUSTE-FUNDACOES E SERVICOS TECNICOS LTDA</v>
          </cell>
        </row>
        <row r="3952">
          <cell r="B3952" t="str">
            <v>CROMONORTE CROMAGEM E RETIFICACAO LTDA</v>
          </cell>
        </row>
        <row r="3953">
          <cell r="B3953" t="str">
            <v>MAGALHAES &amp; CAVALCANTE LTDA</v>
          </cell>
        </row>
        <row r="3954">
          <cell r="B3954" t="str">
            <v>SIRGA ENGENHARIA E CONTROLE DE QUALIDADE LTDA</v>
          </cell>
        </row>
        <row r="3955">
          <cell r="B3955" t="str">
            <v>FRANCISCO DE ASSIS COSME</v>
          </cell>
        </row>
        <row r="3956">
          <cell r="B3956" t="str">
            <v>ARMAZEM NORDESTE</v>
          </cell>
        </row>
        <row r="3957">
          <cell r="B3957" t="str">
            <v>FRANCISCO ASSIS COSME - NORDESTE PNEUS</v>
          </cell>
        </row>
        <row r="3958">
          <cell r="B3958" t="str">
            <v>ANTONIO LUZ COMÉRCIO LTDA</v>
          </cell>
        </row>
        <row r="3959">
          <cell r="B3959" t="str">
            <v>ARMAZÉM CORAL LTDA</v>
          </cell>
        </row>
        <row r="3960">
          <cell r="B3960" t="str">
            <v>ARMAZEM CORAL LTDA</v>
          </cell>
        </row>
        <row r="3961">
          <cell r="B3961" t="str">
            <v>ARMAZÉM CORAL LTDA</v>
          </cell>
        </row>
        <row r="3962">
          <cell r="B3962" t="str">
            <v>MAZINHO GUINCHOS E PEÇAS LTDA.</v>
          </cell>
        </row>
        <row r="3963">
          <cell r="B3963" t="str">
            <v>LOJAS PARAISO LTDA</v>
          </cell>
        </row>
        <row r="3964">
          <cell r="B3964" t="str">
            <v>LOJAS PARAISO LTDA.</v>
          </cell>
        </row>
        <row r="3965">
          <cell r="B3965" t="str">
            <v>COMERCIAL GALMAR LTDA</v>
          </cell>
        </row>
        <row r="3966">
          <cell r="B3966" t="str">
            <v>MAGNA HOTÉIS E TURISMO LTDA</v>
          </cell>
        </row>
        <row r="3967">
          <cell r="B3967" t="str">
            <v>FERREIRA COSTA MINERACOES LTDA</v>
          </cell>
        </row>
        <row r="3968">
          <cell r="B3968" t="str">
            <v>PREMOCIL INDÚSTRIA E COMÉRCIO REPR.LTDA</v>
          </cell>
        </row>
        <row r="3969">
          <cell r="B3969" t="str">
            <v>CALCINAÇÃO GESSO SUBLIME LTDA</v>
          </cell>
        </row>
        <row r="3970">
          <cell r="B3970" t="str">
            <v>ANA ANITA MESQUITA TIMBÓ</v>
          </cell>
        </row>
        <row r="3971">
          <cell r="B3971" t="str">
            <v>MM MOREIRA IND COM E TRANSPORTES LTDA</v>
          </cell>
        </row>
        <row r="3972">
          <cell r="B3972" t="str">
            <v>DIMADEL-DISTRIBUIDORA MADEIRA MOVEIS LTD</v>
          </cell>
        </row>
        <row r="3973">
          <cell r="B3973" t="str">
            <v>W.CASIMIRO BASTOS TRATORES SERVIC</v>
          </cell>
        </row>
        <row r="3974">
          <cell r="B3974" t="str">
            <v>CEARA BRITAGEM LTDA</v>
          </cell>
        </row>
        <row r="3975">
          <cell r="B3975" t="str">
            <v>JOSE CORBOLAN</v>
          </cell>
        </row>
        <row r="3976">
          <cell r="B3976" t="str">
            <v>CBA-COM.DE BORRACHA E ARTEFATOS LTDA</v>
          </cell>
        </row>
        <row r="3977">
          <cell r="B3977" t="str">
            <v>CASABLANCA TURISMO E VIAGENS LTDA</v>
          </cell>
        </row>
        <row r="3978">
          <cell r="B3978" t="str">
            <v>CASABLANCA TURISMO E VIAGENS LTDA</v>
          </cell>
        </row>
        <row r="3979">
          <cell r="B3979" t="str">
            <v>NOVO MUNDO CAMINHÕES EQUIP.RODOVIÁRIOS LTDA</v>
          </cell>
        </row>
        <row r="3980">
          <cell r="B3980" t="str">
            <v>NELSON SAMPAIO VIEIRA</v>
          </cell>
        </row>
        <row r="3981">
          <cell r="B3981" t="str">
            <v>SEVERINO FELIX DE LIMA-ME</v>
          </cell>
        </row>
        <row r="3982">
          <cell r="B3982" t="str">
            <v>NOCRAT-NORDESTE COMERCIO REP E ASSISTENC</v>
          </cell>
        </row>
        <row r="3983">
          <cell r="B3983" t="str">
            <v>CAXINAUÁ SERV. DE ESCOLTA E TRANSPORTES LTDA</v>
          </cell>
        </row>
        <row r="3984">
          <cell r="B3984" t="str">
            <v>LIMA MARQUES LTDA</v>
          </cell>
        </row>
        <row r="3985">
          <cell r="B3985" t="str">
            <v>CASA DO VERGALHÃO LTDA</v>
          </cell>
        </row>
        <row r="3986">
          <cell r="B3986" t="str">
            <v>ANTONIO CARLOS CARDOSO DA SILVA</v>
          </cell>
        </row>
        <row r="3987">
          <cell r="B3987" t="str">
            <v>ALICERCE COMERCIAL LTDA</v>
          </cell>
        </row>
        <row r="3988">
          <cell r="B3988" t="str">
            <v>J.B. HOTÉIS LTDA</v>
          </cell>
        </row>
        <row r="3989">
          <cell r="B3989" t="str">
            <v>MOTA &amp; FILHOS LTDA</v>
          </cell>
        </row>
        <row r="3990">
          <cell r="B3990" t="str">
            <v>PEÇA PEÇAS LTDA</v>
          </cell>
        </row>
        <row r="3991">
          <cell r="B3991" t="str">
            <v>MARKO COMERCIO E SERVIÇOS LTDA</v>
          </cell>
        </row>
        <row r="3992">
          <cell r="B3992" t="str">
            <v>REAL ALAGOAS DE VIAÇÃO LTDA</v>
          </cell>
        </row>
        <row r="3993">
          <cell r="B3993" t="str">
            <v>REAL ALAGOAS DE VIACAO LTDA</v>
          </cell>
        </row>
        <row r="3994">
          <cell r="B3994" t="str">
            <v>LAPECAS COMERCIO PECAS E SERVICOS</v>
          </cell>
        </row>
        <row r="3995">
          <cell r="B3995" t="str">
            <v>RETIFICA ASSIS DIESEL (MAURICIO ROCHA PO</v>
          </cell>
        </row>
        <row r="3996">
          <cell r="B3996" t="str">
            <v>L.C. PESSOA</v>
          </cell>
        </row>
        <row r="3997">
          <cell r="B3997" t="str">
            <v>RENOVADORA DE PNEUS OK LTDA</v>
          </cell>
        </row>
        <row r="3998">
          <cell r="B3998" t="str">
            <v>IVAN PREMOLDADOS LTDA</v>
          </cell>
        </row>
        <row r="3999">
          <cell r="B3999" t="str">
            <v>FIVES LILLE INDUSTRIAL DO NORDESTE S/A</v>
          </cell>
        </row>
        <row r="4000">
          <cell r="B4000" t="str">
            <v>VALNER JOSE PERAO</v>
          </cell>
        </row>
        <row r="4001">
          <cell r="B4001" t="str">
            <v>CIPROL CEARA IMPLEMENTOS RODOVIARIOS LTD</v>
          </cell>
        </row>
        <row r="4002">
          <cell r="B4002" t="str">
            <v>L. PEREIRA &amp; CIA LTDA</v>
          </cell>
        </row>
        <row r="4003">
          <cell r="B4003" t="str">
            <v>F.G.PNEUS LTDA</v>
          </cell>
        </row>
        <row r="4004">
          <cell r="B4004" t="str">
            <v>G.C.PNEUS E ACESSORIOS LTDA</v>
          </cell>
        </row>
        <row r="4005">
          <cell r="B4005" t="str">
            <v>G.C. PNEUS E ACESSÓRIOS LTDA</v>
          </cell>
        </row>
        <row r="4006">
          <cell r="B4006" t="str">
            <v>JOSÉ PETRUCIO NOBRE COM.VAR.DE MÓVEIS</v>
          </cell>
        </row>
        <row r="4007">
          <cell r="B4007" t="str">
            <v>IMCREL IRMAOS MOREIRA EXTRACAO MINERAL L</v>
          </cell>
        </row>
        <row r="4008">
          <cell r="B4008" t="str">
            <v>ARAPIRACA DIESEL LTDA</v>
          </cell>
        </row>
        <row r="4009">
          <cell r="B4009" t="str">
            <v>BRANEL A. BRAGA DE OLIVEIRA</v>
          </cell>
        </row>
        <row r="4010">
          <cell r="B4010" t="str">
            <v>JORNAL GAZETA DE ALAGOAS LTDA</v>
          </cell>
        </row>
        <row r="4011">
          <cell r="B4011" t="str">
            <v>AUTO MOLAS CARPINENSE LTDA</v>
          </cell>
        </row>
        <row r="4012">
          <cell r="B4012" t="str">
            <v>TECSOND TECNOLOGIA E SONDAGEM LTDA</v>
          </cell>
        </row>
        <row r="4013">
          <cell r="B4013" t="str">
            <v>KRONORTE S/A IMPLEMENTOS P/ O TRANSPORTE</v>
          </cell>
        </row>
        <row r="4014">
          <cell r="B4014" t="str">
            <v>ANTONIO MONTEIRO DA SILVA &amp; CIA</v>
          </cell>
        </row>
        <row r="4015">
          <cell r="B4015" t="str">
            <v>PROJECTA-MÁQUINAS E EQUIPAMENTOS LTDA</v>
          </cell>
        </row>
        <row r="4016">
          <cell r="B4016" t="str">
            <v>LOJÃO DOS ROLAMENTOS LTDA</v>
          </cell>
        </row>
        <row r="4017">
          <cell r="B4017" t="str">
            <v>SEBASTIÃO DUTRA DOS SANTOS JÚNIOR-ME</v>
          </cell>
        </row>
        <row r="4018">
          <cell r="B4018" t="str">
            <v>CONCREPAC ENGENHARIA DE CONCRETOS LTDA</v>
          </cell>
        </row>
        <row r="4019">
          <cell r="B4019" t="str">
            <v>PAPELARIA SANTA CECILIA LTDA</v>
          </cell>
        </row>
        <row r="4020">
          <cell r="B4020" t="str">
            <v>LUSINORTE-MUDANCAS TRANSP. EM GERAL</v>
          </cell>
        </row>
        <row r="4021">
          <cell r="B4021" t="str">
            <v>ROCHA COMÉRCIO E INDÚSTRIA LTDA</v>
          </cell>
        </row>
        <row r="4022">
          <cell r="B4022" t="str">
            <v>INCOMEL COMERCIO DE MATERIAIS ELETRICOS</v>
          </cell>
        </row>
        <row r="4023">
          <cell r="B4023" t="str">
            <v>RETÍFICA PEMAGRI LTDA</v>
          </cell>
        </row>
        <row r="4024">
          <cell r="B4024" t="str">
            <v>DIPEVALE DISTRIBUIDORA DE PECAS DO VALE</v>
          </cell>
        </row>
        <row r="4025">
          <cell r="B4025" t="str">
            <v>MANOEL GOMES - SOMOLAS</v>
          </cell>
        </row>
        <row r="4026">
          <cell r="B4026" t="str">
            <v>PALACIO DOS RADIADORES LTDA</v>
          </cell>
        </row>
        <row r="4027">
          <cell r="B4027" t="str">
            <v>MADEREIRA E SERRARIA D. EXPEDITO LTDA</v>
          </cell>
        </row>
        <row r="4028">
          <cell r="B4028" t="str">
            <v>PAULO SERGIO FERREIRA DE MELO</v>
          </cell>
        </row>
        <row r="4029">
          <cell r="B4029" t="str">
            <v>COSME JOSÉ CAVALCANTI RAMOS</v>
          </cell>
        </row>
        <row r="4030">
          <cell r="B4030" t="str">
            <v>BOMPRE€O S/A SUPERMECADOS DO NORDESTE</v>
          </cell>
        </row>
        <row r="4031">
          <cell r="B4031" t="str">
            <v>BOMPRE€O S.A SUPERMERCADOS DO NORDESTE</v>
          </cell>
        </row>
        <row r="4032">
          <cell r="B4032" t="str">
            <v>AUTO STANDARD HOTEL</v>
          </cell>
        </row>
        <row r="4033">
          <cell r="B4033" t="str">
            <v>CONSTRUTORA CELI LTDA</v>
          </cell>
        </row>
        <row r="4034">
          <cell r="B4034" t="str">
            <v>SOUZA SERVIÇOS DE PNEUMÁTICOS LTDA</v>
          </cell>
        </row>
        <row r="4035">
          <cell r="B4035" t="str">
            <v>AUTO POSTO SERRANO LTDA</v>
          </cell>
        </row>
        <row r="4036">
          <cell r="B4036" t="str">
            <v>AUTO POSTO SERRANO LTDA</v>
          </cell>
        </row>
        <row r="4037">
          <cell r="B4037" t="str">
            <v>REQUIMAQ EQUIPAMENTOS E MÁQUINAS LTDA</v>
          </cell>
        </row>
        <row r="4038">
          <cell r="B4038" t="str">
            <v>ROYAL DIESEL LTDA</v>
          </cell>
        </row>
        <row r="4039">
          <cell r="B4039" t="str">
            <v>DRESCON S/A PRODS DE PERFURAÇÃO</v>
          </cell>
        </row>
        <row r="4040">
          <cell r="B4040" t="str">
            <v>PLENA EMPREENDIMENTOS E ENGENHARIA LTDA</v>
          </cell>
        </row>
        <row r="4041">
          <cell r="B4041" t="str">
            <v>MINERACAO BARRETO SA</v>
          </cell>
        </row>
        <row r="4042">
          <cell r="B4042" t="str">
            <v>MB MIBASA MINERACAO BARRETO S.A.</v>
          </cell>
        </row>
        <row r="4043">
          <cell r="B4043" t="str">
            <v>BRASQUIMICA TRANSPORTES RODOVIARIOS LTD</v>
          </cell>
        </row>
        <row r="4044">
          <cell r="B4044" t="str">
            <v>BRASQUÍMICA TRANSPORTES RODOVIÁRIOS LTDA</v>
          </cell>
        </row>
        <row r="4045">
          <cell r="B4045" t="str">
            <v>BRASQUÍMICA TRANSPORTES RODOVIÁRIOS LTDA</v>
          </cell>
        </row>
        <row r="4046">
          <cell r="B4046" t="str">
            <v>BRASQUIMICA TRANSPORTES RODOVIARIOS LTDA</v>
          </cell>
        </row>
        <row r="4047">
          <cell r="B4047" t="str">
            <v>TRANSPORTADORA DE DIESEL CAVALO MARINHO LTDA</v>
          </cell>
        </row>
        <row r="4048">
          <cell r="B4048" t="str">
            <v>PINHEIRO REQUIÃO &amp; CIA LTDA</v>
          </cell>
        </row>
        <row r="4049">
          <cell r="B4049" t="str">
            <v>ARTSET GRÁFICA E EDITORA LTDA</v>
          </cell>
        </row>
        <row r="4050">
          <cell r="B4050" t="str">
            <v>CÉRAMUS BAHIA S.A PRODUTOS CERÂMICOS</v>
          </cell>
        </row>
        <row r="4051">
          <cell r="B4051" t="str">
            <v>R J R TRATORES E SERVIÇOS LTDA</v>
          </cell>
        </row>
        <row r="4052">
          <cell r="B4052" t="str">
            <v>BRASQUIMICA PRODUTOS ASFALTICOS LTDA- BA</v>
          </cell>
        </row>
        <row r="4053">
          <cell r="B4053" t="str">
            <v>BRASQUIMICA PRODUTOS ASFALTICOS LTDA</v>
          </cell>
        </row>
        <row r="4054">
          <cell r="B4054" t="str">
            <v>BRASQUIMICA PRODUTOS ASFALTICOS LTDA</v>
          </cell>
        </row>
        <row r="4055">
          <cell r="B4055" t="str">
            <v>BRASQUIMICA PRODUTOS ASFALTICOS LTDA</v>
          </cell>
        </row>
        <row r="4056">
          <cell r="B4056" t="str">
            <v>BRASQUÍMICA PRODUTOS ASFÁLTICOS LTDA</v>
          </cell>
        </row>
        <row r="4057">
          <cell r="B4057" t="str">
            <v>ALISSONNAI MODAS LTDA</v>
          </cell>
        </row>
        <row r="4058">
          <cell r="B4058" t="str">
            <v>COMTRABEL COMERCIAL DE TRATORES E ACESSÓRIOS BELÉM LTDA</v>
          </cell>
        </row>
        <row r="4059">
          <cell r="B4059" t="str">
            <v>COMERCIAL TRATORFEIRA LTDA</v>
          </cell>
        </row>
        <row r="4060">
          <cell r="B4060" t="str">
            <v>TRANSGLOBO TRANSPORTADORA GLOBO LTDA</v>
          </cell>
        </row>
        <row r="4061">
          <cell r="B4061" t="str">
            <v>CONSTRUTORA ROCHA NETO LTDA</v>
          </cell>
        </row>
        <row r="4062">
          <cell r="B4062" t="str">
            <v>OSVAÍ DE OLIVEIRA MACHADO</v>
          </cell>
        </row>
        <row r="4063">
          <cell r="B4063" t="str">
            <v>IRMÃOS FLORES LTDA.</v>
          </cell>
        </row>
        <row r="4064">
          <cell r="B4064" t="str">
            <v>MAGALHÃES CONSTRUTORA LTDA</v>
          </cell>
        </row>
        <row r="4065">
          <cell r="B4065" t="str">
            <v>AQUIDABAN EMPREENDIMENTOS E CONSTRUÇÕES LTDA</v>
          </cell>
        </row>
        <row r="4066">
          <cell r="B4066" t="str">
            <v>TERCUNHA TERRAPLENAGEM CUNHA LTDA</v>
          </cell>
        </row>
        <row r="4067">
          <cell r="B4067" t="str">
            <v>TERRABRAS-TERRAPLANAGENS DO BRASIL S.A</v>
          </cell>
        </row>
        <row r="4068">
          <cell r="B4068" t="str">
            <v>TRATORTÉCNICA COM. DE PEÇAS E SERV. LTDA</v>
          </cell>
        </row>
        <row r="4069">
          <cell r="B4069" t="str">
            <v>MASO INDUSTRIAL S/A</v>
          </cell>
        </row>
        <row r="4070">
          <cell r="B4070" t="str">
            <v>CIMAVAN COM.IND. DE MADEIRAS AVANCINI LT</v>
          </cell>
        </row>
        <row r="4071">
          <cell r="B4071" t="str">
            <v>PRENORTE PREMOLDADOS DO NORTE LTDA</v>
          </cell>
        </row>
        <row r="4072">
          <cell r="B4072" t="str">
            <v>IMPERADOR DAS MÁQUINAS LTDA</v>
          </cell>
        </row>
        <row r="4073">
          <cell r="B4073" t="str">
            <v>LUIZ ISAAC HENS</v>
          </cell>
        </row>
        <row r="4074">
          <cell r="B4074" t="str">
            <v>AUTO POSTO MENDONÇA LTDA</v>
          </cell>
        </row>
        <row r="4075">
          <cell r="B4075" t="str">
            <v>HOTEL APERIPE LTDA</v>
          </cell>
        </row>
        <row r="4076">
          <cell r="B4076" t="str">
            <v>PROJETRAN-JORGE HENRIQUE DOS SANTOS LIMA ME</v>
          </cell>
        </row>
        <row r="4077">
          <cell r="B4077" t="str">
            <v>COMÉRCIO DE PNEUS ARAGUAÍNA LTDA</v>
          </cell>
        </row>
        <row r="4078">
          <cell r="B4078" t="str">
            <v>CONFIAÇO COMÉRCIO DE FERRO LTDA</v>
          </cell>
        </row>
        <row r="4079">
          <cell r="B4079" t="str">
            <v>TYRESOLES DE CONQUISTA S/A REF. DE PNEUS</v>
          </cell>
        </row>
        <row r="4080">
          <cell r="B4080" t="str">
            <v>LOJAS INSINUANTE</v>
          </cell>
        </row>
        <row r="4081">
          <cell r="B4081" t="str">
            <v>TYRESOLES REFORM. DE PNEUS JUAZEIRO LTDA</v>
          </cell>
        </row>
        <row r="4082">
          <cell r="B4082" t="str">
            <v>CODEME ENGENHARIA LTDA</v>
          </cell>
        </row>
        <row r="4083">
          <cell r="B4083" t="str">
            <v>REI DOS PNEUS LTDA</v>
          </cell>
        </row>
        <row r="4084">
          <cell r="B4084" t="str">
            <v>INTEGRAL ENGENHARIA LTDA</v>
          </cell>
        </row>
        <row r="4085">
          <cell r="B4085" t="str">
            <v>INTEGRAL ENGENHARIA LTDA</v>
          </cell>
        </row>
        <row r="4086">
          <cell r="B4086" t="str">
            <v>LOCALIZA RENT A CAR S/A</v>
          </cell>
        </row>
        <row r="4087">
          <cell r="B4087" t="str">
            <v>LOCALIZA RENT A CAR S/A</v>
          </cell>
        </row>
        <row r="4088">
          <cell r="B4088" t="str">
            <v>LOCALIZA RENT A CAR S/A</v>
          </cell>
        </row>
        <row r="4089">
          <cell r="B4089" t="str">
            <v>LOCALIZA RENT A CAR S/A</v>
          </cell>
        </row>
        <row r="4090">
          <cell r="B4090" t="str">
            <v>LOCALIZA RENTE A CAR S/A</v>
          </cell>
        </row>
        <row r="4091">
          <cell r="B4091" t="str">
            <v>LOCALIZA RENT A CAR S/A</v>
          </cell>
        </row>
        <row r="4092">
          <cell r="B4092" t="str">
            <v>LOCALIZA RENT A CAR S/A</v>
          </cell>
        </row>
        <row r="4093">
          <cell r="B4093" t="str">
            <v>LOCALIZA RENT A CAR S/A</v>
          </cell>
        </row>
        <row r="4094">
          <cell r="B4094" t="str">
            <v>LOCALIZA RENT A CAR S/A</v>
          </cell>
        </row>
        <row r="4095">
          <cell r="B4095" t="str">
            <v>LOCALIZA RENT A CAR S/A</v>
          </cell>
        </row>
        <row r="4096">
          <cell r="B4096" t="str">
            <v>LOCALIZA RENT A CAR S/A</v>
          </cell>
        </row>
        <row r="4097">
          <cell r="B4097" t="str">
            <v>LOCALIZA RENT A CAR S/A</v>
          </cell>
        </row>
        <row r="4098">
          <cell r="B4098" t="str">
            <v>LOCALIZA RENT A CAR S/A</v>
          </cell>
        </row>
        <row r="4099">
          <cell r="B4099" t="str">
            <v>LOCALIZA RENT A CAR S/A</v>
          </cell>
        </row>
        <row r="4100">
          <cell r="B4100" t="str">
            <v>LOCALIZA RENT A CAR S/A</v>
          </cell>
        </row>
        <row r="4101">
          <cell r="B4101" t="str">
            <v>FUNDICAO SORICO LTDA</v>
          </cell>
        </row>
        <row r="4102">
          <cell r="B4102" t="str">
            <v>ARAGUARI PAVIMENTAÇÕES LTDA.</v>
          </cell>
        </row>
        <row r="4103">
          <cell r="B4103" t="str">
            <v>MAQNELSON LTDA</v>
          </cell>
        </row>
        <row r="4104">
          <cell r="B4104" t="str">
            <v>TERRABEL EMPREENDIMENTOS LTDA</v>
          </cell>
        </row>
        <row r="4105">
          <cell r="B4105" t="str">
            <v>RENOVADORA ARCOS LTDA</v>
          </cell>
        </row>
        <row r="4106">
          <cell r="B4106" t="str">
            <v>SÉRGIO EMANOEL MAGALHÃES DE OLIVEIRA</v>
          </cell>
        </row>
        <row r="4107">
          <cell r="B4107" t="str">
            <v>TARCISO DA GAMA MORAES</v>
          </cell>
        </row>
        <row r="4108">
          <cell r="B4108" t="str">
            <v>J.A. DOS SANTOS VULCANIZACAO ME</v>
          </cell>
        </row>
        <row r="4109">
          <cell r="B4109" t="str">
            <v>PROGEO ENGENHARIA LTDA</v>
          </cell>
        </row>
        <row r="4110">
          <cell r="B4110" t="str">
            <v>PREDAPI INDÚSTRIA E COMÉRCIO LTDA</v>
          </cell>
        </row>
        <row r="4111">
          <cell r="B4111" t="str">
            <v>ARCOMINAS LTDA.</v>
          </cell>
        </row>
        <row r="4112">
          <cell r="B4112" t="str">
            <v>CONTENCO INDUSTRIA E COMERCIO LTDA</v>
          </cell>
        </row>
        <row r="4113">
          <cell r="B4113" t="str">
            <v>CONTENCO</v>
          </cell>
        </row>
        <row r="4114">
          <cell r="B4114" t="str">
            <v>CONTENCO</v>
          </cell>
        </row>
        <row r="4115">
          <cell r="B4115" t="str">
            <v>MADEIRENSE MOVEIS DO BRASIL LTDA</v>
          </cell>
        </row>
        <row r="4116">
          <cell r="B4116" t="str">
            <v>MADEIRENSE MOVEIS DO BRASIL LTDA</v>
          </cell>
        </row>
        <row r="4117">
          <cell r="B4117" t="str">
            <v>CIMCOP S/A ENGENHARIA E CONSTRUCOES</v>
          </cell>
        </row>
        <row r="4118">
          <cell r="B4118" t="str">
            <v>LIDER TAXI AEREO S/A</v>
          </cell>
        </row>
        <row r="4119">
          <cell r="B4119" t="str">
            <v>TRATEMI TRANSP.,TERRAPLENAGEM E EMPREEND</v>
          </cell>
        </row>
        <row r="4120">
          <cell r="B4120" t="str">
            <v>TRANSPORTADORA NOVA CAPITAL LTDA</v>
          </cell>
        </row>
        <row r="4121">
          <cell r="B4121" t="str">
            <v>CIA. DE SEGUROS MINAS BRASIL</v>
          </cell>
        </row>
        <row r="4122">
          <cell r="B4122" t="str">
            <v>TRANSPORTES PESADOS MINAS LTDA</v>
          </cell>
        </row>
        <row r="4123">
          <cell r="B4123" t="str">
            <v>GERDAU AÇOMINAS S/A</v>
          </cell>
        </row>
        <row r="4124">
          <cell r="B4124" t="str">
            <v>GERDAU AÇOMINAS S/A</v>
          </cell>
        </row>
        <row r="4125">
          <cell r="B4125" t="str">
            <v>GERDAU AÇOMINAS S/A</v>
          </cell>
        </row>
        <row r="4126">
          <cell r="B4126" t="str">
            <v>GERDAU AÇOMINAS S/A</v>
          </cell>
        </row>
        <row r="4127">
          <cell r="B4127" t="str">
            <v>GERDAU AÇOMINAS S/A</v>
          </cell>
        </row>
        <row r="4128">
          <cell r="B4128" t="str">
            <v>GERDAU AÇOMINAS S/A</v>
          </cell>
        </row>
        <row r="4129">
          <cell r="B4129" t="str">
            <v>GERDAU AÇOMINAS SA.</v>
          </cell>
        </row>
        <row r="4130">
          <cell r="B4130" t="str">
            <v>GERDAU AÇOMINAS S/A</v>
          </cell>
        </row>
        <row r="4131">
          <cell r="B4131" t="str">
            <v>GERDAU S/A</v>
          </cell>
        </row>
        <row r="4132">
          <cell r="B4132" t="str">
            <v>GERDAU AÇOMINAS S/A</v>
          </cell>
        </row>
        <row r="4133">
          <cell r="B4133" t="str">
            <v>SANTA BÁRBARA ENGENHARIA S/A</v>
          </cell>
        </row>
        <row r="4134">
          <cell r="B4134" t="str">
            <v>TRACBEL S/A</v>
          </cell>
        </row>
        <row r="4135">
          <cell r="B4135" t="str">
            <v>GRAFICA E EDITORA LOPES LTDA</v>
          </cell>
        </row>
        <row r="4136">
          <cell r="B4136" t="str">
            <v>ULLRICH OTTO KUX - ME</v>
          </cell>
        </row>
        <row r="4137">
          <cell r="B4137" t="str">
            <v>GRUPO NOVO S.A</v>
          </cell>
        </row>
        <row r="4138">
          <cell r="B4138" t="str">
            <v>BMP SIDERURGIA S/A</v>
          </cell>
        </row>
        <row r="4139">
          <cell r="B4139" t="str">
            <v>BMP SIDERURGIA S.A.</v>
          </cell>
        </row>
        <row r="4140">
          <cell r="B4140" t="str">
            <v>BMP SIDERURGIA S.A.</v>
          </cell>
        </row>
        <row r="4141">
          <cell r="B4141" t="str">
            <v>BMP SIDERURGIA S/A</v>
          </cell>
        </row>
        <row r="4142">
          <cell r="B4142" t="str">
            <v>BMP SIDERURGIA S/A</v>
          </cell>
        </row>
        <row r="4143">
          <cell r="B4143" t="str">
            <v>BMP SIDERURGIA S/A</v>
          </cell>
        </row>
        <row r="4144">
          <cell r="B4144" t="str">
            <v>BMP SIDERURGIA S/A</v>
          </cell>
        </row>
        <row r="4145">
          <cell r="B4145" t="str">
            <v>BMP SIDERURGIA S/A</v>
          </cell>
        </row>
        <row r="4146">
          <cell r="B4146" t="str">
            <v>BMP SIDERURGIA S.A</v>
          </cell>
        </row>
        <row r="4147">
          <cell r="B4147" t="str">
            <v>BMP SIDERURGIA S/A</v>
          </cell>
        </row>
        <row r="4148">
          <cell r="B4148" t="str">
            <v>BMP SIDERURGIA S.A.</v>
          </cell>
        </row>
        <row r="4149">
          <cell r="B4149" t="str">
            <v>BMP SIDERURGIA S/A</v>
          </cell>
        </row>
        <row r="4150">
          <cell r="B4150" t="str">
            <v>DIEFRA ENGENHARIA E CONSULTORIA LTDA.</v>
          </cell>
        </row>
        <row r="4151">
          <cell r="B4151" t="str">
            <v>MONTELE IND. DE MONTA-CARGAS E ELEVADORES LTDA</v>
          </cell>
        </row>
        <row r="4152">
          <cell r="B4152" t="str">
            <v>M.W. TRANSPORTES LTDA</v>
          </cell>
        </row>
        <row r="4153">
          <cell r="B4153" t="str">
            <v>RIVELLI COM. E REPRESENTAÇÕES LTDA</v>
          </cell>
        </row>
        <row r="4154">
          <cell r="B4154" t="str">
            <v>RECABEL LTDA</v>
          </cell>
        </row>
        <row r="4155">
          <cell r="B4155" t="str">
            <v>MANGELS INDÚSTRIA E COMÉRCIO LTDA</v>
          </cell>
        </row>
        <row r="4156">
          <cell r="B4156" t="str">
            <v>POSTO DOIS IRMÃOS</v>
          </cell>
        </row>
        <row r="4157">
          <cell r="B4157" t="str">
            <v>FRESAR TECNOLOGIA DE PAVIMENTOS</v>
          </cell>
        </row>
        <row r="4158">
          <cell r="B4158" t="str">
            <v>INDÚSTRIAS MONTALBAM LTDA</v>
          </cell>
        </row>
        <row r="4159">
          <cell r="B4159" t="str">
            <v>BRASMIX ENGENHARIA DE CONCRETO S/A</v>
          </cell>
        </row>
        <row r="4160">
          <cell r="B4160" t="str">
            <v>TRANSPRECON TRANSPORTES E COMÉRCIO LTDA</v>
          </cell>
        </row>
        <row r="4161">
          <cell r="B4161" t="str">
            <v>TRANSRETRO LTDA</v>
          </cell>
        </row>
        <row r="4162">
          <cell r="B4162" t="str">
            <v>DÁRIO RIBEIRO DOS SANTOS</v>
          </cell>
        </row>
        <row r="4163">
          <cell r="B4163" t="str">
            <v>CERAMICA SANTA MARIA LTDA</v>
          </cell>
        </row>
        <row r="4164">
          <cell r="B4164" t="str">
            <v>SATEL SAFAR TERRAPLANAGEM LTDA</v>
          </cell>
        </row>
        <row r="4165">
          <cell r="B4165" t="str">
            <v>A.D. PNEUS LTDA.</v>
          </cell>
        </row>
        <row r="4166">
          <cell r="B4166" t="str">
            <v>LOCGUEL LOCADORA DE EQUIPTO.P/CONSTRUÇÃO LTDA.</v>
          </cell>
        </row>
        <row r="4167">
          <cell r="B4167" t="str">
            <v>MARLUVAS CALÇADOS DE SEGURANÇA LTDA</v>
          </cell>
        </row>
        <row r="4168">
          <cell r="B4168" t="str">
            <v>DEIR PEREIRA PAIVA</v>
          </cell>
        </row>
        <row r="4169">
          <cell r="B4169" t="str">
            <v>MINASGÁS DISTRIBUIDORA DE GÁS LTDA</v>
          </cell>
        </row>
        <row r="4170">
          <cell r="B4170" t="str">
            <v>LUIZ CARLOS DO NASCIMENTO</v>
          </cell>
        </row>
        <row r="4171">
          <cell r="B4171" t="str">
            <v>JK RESENDE COM.DERIV.DE PETRÓLEO LTDA</v>
          </cell>
        </row>
        <row r="4172">
          <cell r="B4172" t="str">
            <v>JOSE CARLOS DOS SANTOS</v>
          </cell>
        </row>
        <row r="4173">
          <cell r="B4173" t="str">
            <v>JAMEF TRANSPORTES LTDA</v>
          </cell>
        </row>
        <row r="4174">
          <cell r="B4174" t="str">
            <v>JAMEF TRANSPORTES LTDA</v>
          </cell>
        </row>
        <row r="4175">
          <cell r="B4175" t="str">
            <v>JAMEF TRANSPORTES LTDA</v>
          </cell>
        </row>
        <row r="4176">
          <cell r="B4176" t="str">
            <v>JAMEF TRANSPORTES LTDA.</v>
          </cell>
        </row>
        <row r="4177">
          <cell r="B4177" t="str">
            <v>MECAN IND. LOCACAO DE EQUIPAMENTOS PARA</v>
          </cell>
        </row>
        <row r="4178">
          <cell r="B4178" t="str">
            <v>MECAN IND.LOCAÇÃO EQUIP.CONSTRUÇÃO LTDA</v>
          </cell>
        </row>
        <row r="4179">
          <cell r="B4179" t="str">
            <v>MECAN IND.LOC. EQUIPAM. P/CONSTRUCAO</v>
          </cell>
        </row>
        <row r="4180">
          <cell r="B4180" t="str">
            <v>FIORI CERÂMICA LTDA</v>
          </cell>
        </row>
        <row r="4181">
          <cell r="B4181" t="str">
            <v>DALMAR TRANSPORTES LTDA</v>
          </cell>
        </row>
        <row r="4182">
          <cell r="B4182" t="str">
            <v>TORA TRANSPORTES INDUSTRIAIS LTDA.</v>
          </cell>
        </row>
        <row r="4183">
          <cell r="B4183" t="str">
            <v>RECAPAGEM ALTEROSA LTDA</v>
          </cell>
        </row>
        <row r="4184">
          <cell r="B4184" t="str">
            <v>CLL CONSTRUTORA LOSÂNGULO LTDA</v>
          </cell>
        </row>
        <row r="4185">
          <cell r="B4185" t="str">
            <v>JOSE MAURICIO ALVES FEITOSA</v>
          </cell>
        </row>
        <row r="4186">
          <cell r="B4186" t="str">
            <v>TREVISO BETIM VEÍCULOS LTDA.</v>
          </cell>
        </row>
        <row r="4187">
          <cell r="B4187" t="str">
            <v>XODO TRANSPORTES E SERVICOS LDA</v>
          </cell>
        </row>
        <row r="4188">
          <cell r="B4188" t="str">
            <v>WITSON DAVI TEIXEIRA ALVES</v>
          </cell>
        </row>
        <row r="4189">
          <cell r="B4189" t="str">
            <v>D E C - MÓVEIS P/ESCRIT. E INFORM. LTDA</v>
          </cell>
        </row>
        <row r="4190">
          <cell r="B4190" t="str">
            <v>MARIA SABINA FELÍCIO FIGUEIREDO-ME</v>
          </cell>
        </row>
        <row r="4191">
          <cell r="B4191" t="str">
            <v>FERREIRÃO DISTR.DE CIMENTO IND.COM. LTDA</v>
          </cell>
        </row>
        <row r="4192">
          <cell r="B4192" t="str">
            <v>ENGINE COMERCIO DE EQUIPAMENTOS LTDA -EP</v>
          </cell>
        </row>
        <row r="4193">
          <cell r="B4193" t="str">
            <v>FEAMIG - FÁBRICA DE EMULSÕES ASFÁLTICAS DE MINAS GERAIS LTDA</v>
          </cell>
        </row>
        <row r="4194">
          <cell r="B4194" t="str">
            <v>FEAMIG - FÁBRICA DE EMULSÕES ASFÁLTICAS DE MINAS GERAIS LTDA</v>
          </cell>
        </row>
        <row r="4195">
          <cell r="B4195" t="str">
            <v>FEAMIG - FÁBRICA DE EMULSÕES ASFÁLTICAS DE MINAS GERAIS LTDA</v>
          </cell>
        </row>
        <row r="4196">
          <cell r="B4196" t="str">
            <v>FEAMIG - FÁBRICA DE EMULSÕES ASFÁLTICAS DE MINAS GERAIS LTDA</v>
          </cell>
        </row>
        <row r="4197">
          <cell r="B4197" t="str">
            <v>RM SISTEMAS LTDA</v>
          </cell>
        </row>
        <row r="4198">
          <cell r="B4198" t="str">
            <v>RM SISTEMAS LTDA.</v>
          </cell>
        </row>
        <row r="4199">
          <cell r="B4199" t="str">
            <v>PEDRO ROQUE PEIXOTO LANDIM</v>
          </cell>
        </row>
        <row r="4200">
          <cell r="B4200" t="str">
            <v>90 INFORMÁTICA LTDA</v>
          </cell>
        </row>
        <row r="4201">
          <cell r="B4201" t="str">
            <v>R.S. PEDRAS DECORATIVAS LTDA.</v>
          </cell>
        </row>
        <row r="4202">
          <cell r="B4202" t="str">
            <v>DELTATRONIC COM.E REPRESENTACOES</v>
          </cell>
        </row>
        <row r="4203">
          <cell r="B4203" t="str">
            <v>TRANSPORTES FÁTIMA LTDA</v>
          </cell>
        </row>
        <row r="4204">
          <cell r="B4204" t="str">
            <v>S.O.S.LIMPEZA CONSERVACAO E CONSTRUCAO C</v>
          </cell>
        </row>
        <row r="4205">
          <cell r="B4205" t="str">
            <v>J.J. DA SILVA &amp; CIA LTDA</v>
          </cell>
        </row>
        <row r="4206">
          <cell r="B4206" t="str">
            <v>AGRIMEC AGRICULTURA MECANIZADA S.A</v>
          </cell>
        </row>
        <row r="4207">
          <cell r="B4207" t="str">
            <v>SOS CRIANÇA &amp; SOS TRABALHO</v>
          </cell>
        </row>
        <row r="4208">
          <cell r="B4208" t="str">
            <v>C.M.O.CONSTRUTORA MINEIRA DE OBRAS LTDA</v>
          </cell>
        </row>
        <row r="4209">
          <cell r="B4209" t="str">
            <v>PRECON INDUSTRIAL S.A</v>
          </cell>
        </row>
        <row r="4210">
          <cell r="B4210" t="str">
            <v>COREMIL COMERCIO DE MATERIAL INDUSTRIAL</v>
          </cell>
        </row>
        <row r="4211">
          <cell r="B4211" t="str">
            <v>TELECOPY COPIADORAS E EQUIPAMENTOS PARA ESCRITÓRIO LTDA</v>
          </cell>
        </row>
        <row r="4212">
          <cell r="B4212" t="str">
            <v>DISTRIBUIDORA CEARENSE DE CIMENTO LTDA</v>
          </cell>
        </row>
        <row r="4213">
          <cell r="B4213" t="str">
            <v>NORONHA &amp; ROSAL LTDA</v>
          </cell>
        </row>
        <row r="4214">
          <cell r="B4214" t="str">
            <v>TELECOM TELEFONIA COM.E REPRES.LTDA.</v>
          </cell>
        </row>
        <row r="4215">
          <cell r="B4215" t="str">
            <v>SIGNUS CONSTRUÇÕES E ASSESSORIA TÉCNICA LTDA</v>
          </cell>
        </row>
        <row r="4216">
          <cell r="B4216" t="str">
            <v>FRANCISCO GILDO DE LUNA MARIANO</v>
          </cell>
        </row>
        <row r="4217">
          <cell r="B4217" t="str">
            <v>INSTTALE ENGENHARIA E CONSULTORIA LTDA.</v>
          </cell>
        </row>
        <row r="4218">
          <cell r="B4218" t="str">
            <v>MERIDIONAL CARGAS LTDA</v>
          </cell>
        </row>
        <row r="4219">
          <cell r="B4219" t="str">
            <v>LOCBRAS LOCADORA DE FERRAMENTAS ELETRICA</v>
          </cell>
        </row>
        <row r="4220">
          <cell r="B4220" t="str">
            <v>LOCBRAS LOCADORA DE FERRAMENTAS ELÉTRICAS LTDA</v>
          </cell>
        </row>
        <row r="4221">
          <cell r="B4221" t="str">
            <v>LOCBRÁS LOCADORA DE FERRAMENTAS ELÉTRICAS LTDA</v>
          </cell>
        </row>
        <row r="4222">
          <cell r="B4222" t="str">
            <v>TARCISIO FONSECA - EPP</v>
          </cell>
        </row>
        <row r="4223">
          <cell r="B4223" t="str">
            <v>CIA CIMENTO PORTLAND ITAÚ</v>
          </cell>
        </row>
        <row r="4224">
          <cell r="B4224" t="str">
            <v>CIA CIMENTO PORTLAND ITAÚ</v>
          </cell>
        </row>
        <row r="4225">
          <cell r="B4225" t="str">
            <v>SILMÁQUINAS E EQUIPAMENTOS LTDA</v>
          </cell>
        </row>
        <row r="4226">
          <cell r="B4226" t="str">
            <v>AVENTIS PASTEUR LTDA</v>
          </cell>
        </row>
        <row r="4227">
          <cell r="B4227" t="str">
            <v>ROREL ROLAMENTOS E RETENTORES LTDA</v>
          </cell>
        </row>
        <row r="4228">
          <cell r="B4228" t="str">
            <v>CIL-COMERCIO DE INFORMATICA LTDA</v>
          </cell>
        </row>
        <row r="4229">
          <cell r="B4229" t="str">
            <v>CIL - COMERIO DE INFORMATICA LTDA</v>
          </cell>
        </row>
        <row r="4230">
          <cell r="B4230" t="str">
            <v>FLORESCER TURISMO LTDA</v>
          </cell>
        </row>
        <row r="4231">
          <cell r="B4231" t="str">
            <v>MEGAIPE PETROLEO LTDA</v>
          </cell>
        </row>
        <row r="4232">
          <cell r="B4232" t="str">
            <v>MAFEMA  MAT.ELETRICOS LTDA</v>
          </cell>
        </row>
        <row r="4233">
          <cell r="B4233" t="str">
            <v>R.A. COMÉRCIO E CONSTRUÇÕES LTDA</v>
          </cell>
        </row>
        <row r="4234">
          <cell r="B4234" t="str">
            <v>TRANS GG TRANSPORTE E COMÉRCIO LTDA</v>
          </cell>
        </row>
        <row r="4235">
          <cell r="B4235" t="str">
            <v>TRANSPORTADORA GESSO IPUBI LTDA</v>
          </cell>
        </row>
        <row r="4236">
          <cell r="B4236" t="str">
            <v>LIGHT ENGENHARIA E COMERCIO LTDA</v>
          </cell>
        </row>
        <row r="4237">
          <cell r="B4237" t="str">
            <v>CIFESIL COMERCIO E REPRESENTACOES LTDA</v>
          </cell>
        </row>
        <row r="4238">
          <cell r="B4238" t="str">
            <v>HABITE EDIFICACOES INST. PARTICIPACOES L</v>
          </cell>
        </row>
        <row r="4239">
          <cell r="B4239" t="str">
            <v>VIVEL-VIEIRA VEÍCULOS E PEÇAS LTDA</v>
          </cell>
        </row>
        <row r="4240">
          <cell r="B4240" t="str">
            <v>COMPANHIA SIDERÚRGICA BELGO MINEIRA</v>
          </cell>
        </row>
        <row r="4241">
          <cell r="B4241" t="str">
            <v>COMPANHIA SIDERÚRGICA BELGO-MINEIRA</v>
          </cell>
        </row>
        <row r="4242">
          <cell r="B4242" t="str">
            <v>COMPANHIA SIDERÚRGICA BELGO-MINEIRA</v>
          </cell>
        </row>
        <row r="4243">
          <cell r="B4243" t="str">
            <v>COMPANHIA SIDERÚRGICA BELGO-MINEIRA</v>
          </cell>
        </row>
        <row r="4244">
          <cell r="B4244" t="str">
            <v>COMPANHIA SIDERÚRGICA BELGO-MINEIRA</v>
          </cell>
        </row>
        <row r="4245">
          <cell r="B4245" t="str">
            <v>COMPANHIA SIDERURGICA BELGO-MINEIRA</v>
          </cell>
        </row>
        <row r="4246">
          <cell r="B4246" t="str">
            <v>FASAL S.A. COM. IND. PRODS. SIDERURGICOS</v>
          </cell>
        </row>
        <row r="4247">
          <cell r="B4247" t="str">
            <v>J.P. TERRAPLENAGEM LTDA</v>
          </cell>
        </row>
        <row r="4248">
          <cell r="B4248" t="str">
            <v>PALÁCIO DA CONSTRUÇÃO LTDA</v>
          </cell>
        </row>
        <row r="4249">
          <cell r="B4249" t="str">
            <v>PRONTEL PROJ.TELECOMUNICACOES LTDA</v>
          </cell>
        </row>
        <row r="4250">
          <cell r="B4250" t="str">
            <v>WHITE MARTINS GASES INDUSTRIAIS S/A.</v>
          </cell>
        </row>
        <row r="4251">
          <cell r="B4251" t="str">
            <v>MOTOMAQ COMERCIAL LTDA</v>
          </cell>
        </row>
        <row r="4252">
          <cell r="B4252" t="str">
            <v>MOTOMAQ NCOMERCIAL LTDA</v>
          </cell>
        </row>
        <row r="4253">
          <cell r="B4253" t="str">
            <v>MOTOMAQ COMERCIAL  LTDA</v>
          </cell>
        </row>
        <row r="4254">
          <cell r="B4254" t="str">
            <v>RECON ESTACAS E CONSTRUÇÕES LTDA</v>
          </cell>
        </row>
        <row r="4255">
          <cell r="B4255" t="str">
            <v>CONSTRUTORA CHRISTERRA LTDA</v>
          </cell>
        </row>
        <row r="4256">
          <cell r="B4256" t="str">
            <v>JETA COMERCIO &amp; INDUSTRIA LTDA</v>
          </cell>
        </row>
        <row r="4257">
          <cell r="B4257" t="str">
            <v>MOLAS CAJUEIRO LTDA</v>
          </cell>
        </row>
        <row r="4258">
          <cell r="B4258" t="str">
            <v>ARRAIAL AUTO ELETRICA LTDA</v>
          </cell>
        </row>
        <row r="4259">
          <cell r="B4259" t="str">
            <v>ENGEQUIP TURBINAS A VAPOR LTDA</v>
          </cell>
        </row>
        <row r="4260">
          <cell r="B4260" t="str">
            <v>J L M COMÉRCIO E REPRESENTAÇÕES LTDA</v>
          </cell>
        </row>
        <row r="4261">
          <cell r="B4261" t="str">
            <v>PAULO FERNANDES CASSIANO DINIZ ME</v>
          </cell>
        </row>
        <row r="4262">
          <cell r="B4262" t="str">
            <v>G.F. SAMPAIO FILHO - ME</v>
          </cell>
        </row>
        <row r="4263">
          <cell r="B4263" t="str">
            <v>ORGANIZACAO SANTIAGO LTDA</v>
          </cell>
        </row>
        <row r="4264">
          <cell r="B4264" t="str">
            <v>EXPRESSO FLEXA DE PRATA LTDA</v>
          </cell>
        </row>
        <row r="4265">
          <cell r="B4265" t="str">
            <v>AD TUR TRANSPORTES E TURISMO LTDA</v>
          </cell>
        </row>
        <row r="4266">
          <cell r="B4266" t="str">
            <v>RESSOLOS SERVICOS TECNICOS LTDA</v>
          </cell>
        </row>
        <row r="4267">
          <cell r="B4267" t="str">
            <v>M.C. SERVIÇOS LTDA</v>
          </cell>
        </row>
        <row r="4268">
          <cell r="B4268" t="str">
            <v>SERRALHERIA J R LTDA</v>
          </cell>
        </row>
        <row r="4269">
          <cell r="B4269" t="str">
            <v>META VIAGENS E TURISMO LTDA</v>
          </cell>
        </row>
        <row r="4270">
          <cell r="B4270" t="str">
            <v>ALMAQ LOC. DE MAQUINAS E EQUIPAMENTOS</v>
          </cell>
        </row>
        <row r="4271">
          <cell r="B4271" t="str">
            <v>MOD LINE SOLUÇÕES CORPORATIVAS LTDA</v>
          </cell>
        </row>
        <row r="4272">
          <cell r="B4272" t="str">
            <v>PEDRASSETE LTDA</v>
          </cell>
        </row>
        <row r="4273">
          <cell r="B4273" t="str">
            <v>SERMENGE SERV.MECANIZ.ENGENHARIA LTDA</v>
          </cell>
        </row>
        <row r="4274">
          <cell r="B4274" t="str">
            <v>ALOISIO CELI GONCALVES</v>
          </cell>
        </row>
        <row r="4275">
          <cell r="B4275" t="str">
            <v>FUNDIÇÃO CARIOCA LTDA-EPP</v>
          </cell>
        </row>
        <row r="4276">
          <cell r="B4276" t="str">
            <v>CARLOS SARAIVA IMPORTAÇÃO E COMÉRCIO LTDA</v>
          </cell>
        </row>
        <row r="4277">
          <cell r="B4277" t="str">
            <v>JOSE FERREIRA CARDOSO</v>
          </cell>
        </row>
        <row r="4278">
          <cell r="B4278" t="str">
            <v>ADMIR BATISTA HEITOR</v>
          </cell>
        </row>
        <row r="4279">
          <cell r="B4279" t="str">
            <v>METFORM S.A</v>
          </cell>
        </row>
        <row r="4280">
          <cell r="B4280" t="str">
            <v>BEATRIZ VIANA PINTO</v>
          </cell>
        </row>
        <row r="4281">
          <cell r="B4281" t="str">
            <v>LAERCIO TRANSPORTES LTDA</v>
          </cell>
        </row>
        <row r="4282">
          <cell r="B4282" t="str">
            <v>PAULO OCTAVIO HOTEIS E TURISMO LTDA</v>
          </cell>
        </row>
        <row r="4283">
          <cell r="B4283" t="str">
            <v>CONSULTANT CONSULTORIA, PLANEJ. E ENGENHARIA LTDA</v>
          </cell>
        </row>
        <row r="4284">
          <cell r="B4284" t="str">
            <v>SÉRGIO ROSA LEÃO</v>
          </cell>
        </row>
        <row r="4285">
          <cell r="B4285" t="str">
            <v>RONAN E CLÁUDIO LTDA</v>
          </cell>
        </row>
        <row r="4286">
          <cell r="B4286" t="str">
            <v>IMOBILIARIA LAGO NORTE LTDA</v>
          </cell>
        </row>
        <row r="4287">
          <cell r="B4287" t="str">
            <v>ALOYSIO BRAGA DE OLIVEIRA</v>
          </cell>
        </row>
        <row r="4288">
          <cell r="B4288" t="str">
            <v>RIMA FERRAMENTAS E MAQUINAS LTDA</v>
          </cell>
        </row>
        <row r="4289">
          <cell r="B4289" t="str">
            <v>J. LOPES GONÇALVES POSTO LTDA</v>
          </cell>
        </row>
        <row r="4290">
          <cell r="B4290" t="str">
            <v>COTIMA COMERCIO DE TINTAS MACAE LTDA</v>
          </cell>
        </row>
        <row r="4291">
          <cell r="B4291" t="str">
            <v>ENGEMOLDE ENGENHARIA INDUSTRIA E COMERCI</v>
          </cell>
        </row>
        <row r="4292">
          <cell r="B4292" t="str">
            <v>CRISTÃO MATERIAIS DE CONSTRUÇÃO LTDA.</v>
          </cell>
        </row>
        <row r="4293">
          <cell r="B4293" t="str">
            <v>V.GARAMBONE PROJETOS E CONSULTORIA LTDA</v>
          </cell>
        </row>
        <row r="4294">
          <cell r="B4294" t="str">
            <v>POSTO DE GASOLINA DO POETA LTDA</v>
          </cell>
        </row>
        <row r="4295">
          <cell r="B4295" t="str">
            <v>14ª CIRCUNSCRIÇÃO DO REGISTRO CIVIL E TABELIONATO</v>
          </cell>
        </row>
        <row r="4296">
          <cell r="B4296" t="str">
            <v>ESCRITORIO DE TOPOGRAFIA,  AGRIMENSURA E COMÉRCIO LTDA</v>
          </cell>
        </row>
        <row r="4297">
          <cell r="B4297" t="str">
            <v>PADIL PECAS E ACESSORIOS LTDA</v>
          </cell>
        </row>
        <row r="4298">
          <cell r="B4298" t="str">
            <v>IND. E COM. DE ARTEFATOS DE CIMENTO BENFORT LTDA</v>
          </cell>
        </row>
        <row r="4299">
          <cell r="B4299" t="str">
            <v>MEGA - CONCRETO PRÉMOLDADO LTDA</v>
          </cell>
        </row>
        <row r="4300">
          <cell r="B4300" t="str">
            <v>MARTEL - ASSESSORIA DE TELECOMUNICACOES</v>
          </cell>
        </row>
        <row r="4301">
          <cell r="B4301" t="str">
            <v>AGELCOP SERVICOS GERAIS LTDA</v>
          </cell>
        </row>
        <row r="4302">
          <cell r="B4302" t="str">
            <v>PEDREIRA ITAPORANA LTDA</v>
          </cell>
        </row>
        <row r="4303">
          <cell r="B4303" t="str">
            <v>M.J. CONTATO ENGENHARIA LTDA - ME</v>
          </cell>
        </row>
        <row r="4304">
          <cell r="B4304" t="str">
            <v>POSTO DE ABASTECIMENTO FUNDÃO LTDA.</v>
          </cell>
        </row>
        <row r="4305">
          <cell r="B4305" t="str">
            <v>ITABIRA AGRO INDUSTRIAL S/A</v>
          </cell>
        </row>
        <row r="4306">
          <cell r="B4306" t="str">
            <v>ITABIRA AGRO INDUSTRIAL S/A</v>
          </cell>
        </row>
        <row r="4307">
          <cell r="B4307" t="str">
            <v>ITABIRA AGRO INDUSTRIAL S/A</v>
          </cell>
        </row>
        <row r="4308">
          <cell r="B4308" t="str">
            <v>ITABIRA AGRO-INDUSTRIAL S/A</v>
          </cell>
        </row>
        <row r="4309">
          <cell r="B4309" t="str">
            <v>CONTEK ENGENHARIA S.A</v>
          </cell>
        </row>
        <row r="4310">
          <cell r="B4310" t="str">
            <v>CONSTRUTORA MORAES LTDA</v>
          </cell>
        </row>
        <row r="4311">
          <cell r="B4311" t="str">
            <v>LUIZ REZENDE SALAZAR - ME</v>
          </cell>
        </row>
        <row r="4312">
          <cell r="B4312" t="str">
            <v>CONCRESUL CONCRETO SUL LTDA</v>
          </cell>
        </row>
        <row r="4313">
          <cell r="B4313" t="str">
            <v>MANGOTEC COM.DE MANGUEIRAS E EQUIPAMENTO</v>
          </cell>
        </row>
        <row r="4314">
          <cell r="B4314" t="str">
            <v>HP FERRAMENTAS LTDA</v>
          </cell>
        </row>
        <row r="4315">
          <cell r="B4315" t="str">
            <v>GAVEA'S HOUSE CONFEITARIA FINA LTDA</v>
          </cell>
        </row>
        <row r="4316">
          <cell r="B4316" t="str">
            <v>FERTEL IND.COM.ARTEFATOS DE FERRO LTDA</v>
          </cell>
        </row>
        <row r="4317">
          <cell r="B4317" t="str">
            <v>MADEIREIRA ITA DE CABO FRIO IND COM LTDA</v>
          </cell>
        </row>
        <row r="4318">
          <cell r="B4318" t="str">
            <v>EXPRESSO BOAS NOVAS LTDA</v>
          </cell>
        </row>
        <row r="4319">
          <cell r="B4319" t="str">
            <v>EXPRESSO BOAS NOVAS LTDA</v>
          </cell>
        </row>
        <row r="4320">
          <cell r="B4320" t="str">
            <v>KING AUTOMOTORES LTDA</v>
          </cell>
        </row>
        <row r="4321">
          <cell r="B4321" t="str">
            <v>ANTONIO AUTO PECAS LTDA</v>
          </cell>
        </row>
        <row r="4322">
          <cell r="B4322" t="str">
            <v>CONCREVIT- CONCRETO VITÓRIA LTDA</v>
          </cell>
        </row>
        <row r="4323">
          <cell r="B4323" t="str">
            <v>CONCRETO VITÓRIA LTDA</v>
          </cell>
        </row>
        <row r="4324">
          <cell r="B4324" t="str">
            <v>CONCREVIT - CONCRETO VITORIA LTDA</v>
          </cell>
        </row>
        <row r="4325">
          <cell r="B4325" t="str">
            <v>CONCREVIT CONCRETO VITORIA LTDA</v>
          </cell>
        </row>
        <row r="4326">
          <cell r="B4326" t="str">
            <v>INCOPRE ENGENHARIA E COMÉRCIO S.A.</v>
          </cell>
        </row>
        <row r="4327">
          <cell r="B4327" t="str">
            <v>POSTO IATE LTDA</v>
          </cell>
        </row>
        <row r="4328">
          <cell r="B4328" t="str">
            <v>NILDO ULTRAMAR &amp; CIA LTDA</v>
          </cell>
        </row>
        <row r="4329">
          <cell r="B4329" t="str">
            <v>POSTO PEDRA BRANCA LTDA</v>
          </cell>
        </row>
        <row r="4330">
          <cell r="B4330" t="str">
            <v>ITAPIMIRIM DISTRIBUIDORA DE PECAS LTDA</v>
          </cell>
        </row>
        <row r="4331">
          <cell r="B4331" t="str">
            <v>AGRO PEÇAS LTDA</v>
          </cell>
        </row>
        <row r="4332">
          <cell r="B4332" t="str">
            <v>ITABIRA-IND. E COM. DE CAL LTDA</v>
          </cell>
        </row>
        <row r="4333">
          <cell r="B4333" t="str">
            <v>RECAUCHUTADORA COLATINENSE S.A</v>
          </cell>
        </row>
        <row r="4334">
          <cell r="B4334" t="str">
            <v>D.DALLA PROD.SIDERÚRGICOS LTDA</v>
          </cell>
        </row>
        <row r="4335">
          <cell r="B4335" t="str">
            <v>D.DALLA PRODUTOS SIDERURGICOS LTDA</v>
          </cell>
        </row>
        <row r="4336">
          <cell r="B4336" t="str">
            <v>D.DALLA PRODUTOS SIDERÚRGICOS LTDA</v>
          </cell>
        </row>
        <row r="4337">
          <cell r="B4337" t="str">
            <v>TREVISO RIO VEÍCULOS LTDA</v>
          </cell>
        </row>
        <row r="4338">
          <cell r="B4338" t="str">
            <v>SERVICO TECNICO ESPECIALIZADO LTDA</v>
          </cell>
        </row>
        <row r="4339">
          <cell r="B4339" t="str">
            <v>A.Q. PEREIRA SANEAMENTO LTDA</v>
          </cell>
        </row>
        <row r="4340">
          <cell r="B4340" t="str">
            <v>ARTE KATO LUMINOSOS LTDA</v>
          </cell>
        </row>
        <row r="4341">
          <cell r="B4341" t="str">
            <v>ICALBAM IND.COMÉRCIO DE CAL BARRA MANSA LTDA</v>
          </cell>
        </row>
        <row r="4342">
          <cell r="B4342" t="str">
            <v>CONCREPRATA ARTEFATOS DE CIMENTO ARMADO LTDA</v>
          </cell>
        </row>
        <row r="4343">
          <cell r="B4343" t="str">
            <v>TRANSPORTADORA QUINZE DE JUNHO LTDA</v>
          </cell>
        </row>
        <row r="4344">
          <cell r="B4344" t="str">
            <v>J. J. M. AGROSERVIÇOS LTDA</v>
          </cell>
        </row>
        <row r="4345">
          <cell r="B4345" t="str">
            <v>NUTRIDEAL COMERCIAL LTDA</v>
          </cell>
        </row>
        <row r="4346">
          <cell r="B4346" t="str">
            <v>SIDER FUSARO IND.COM.PROD.SIDERURGICOS L</v>
          </cell>
        </row>
        <row r="4347">
          <cell r="B4347" t="str">
            <v>TRANSLOQ LOCADORA DE EQUIPAMENTOS LTDA</v>
          </cell>
        </row>
        <row r="4348">
          <cell r="B4348" t="str">
            <v>OLIVEIRA E OLIVEIRA BM TINTAS LTDA</v>
          </cell>
        </row>
        <row r="4349">
          <cell r="B4349" t="str">
            <v>MALUFE ARTEFATOS DE CIMENTO LTDA</v>
          </cell>
        </row>
        <row r="4350">
          <cell r="B4350" t="str">
            <v>ESPIGAO PALACE HOTEL</v>
          </cell>
        </row>
        <row r="4351">
          <cell r="B4351" t="str">
            <v>PARAFUSOS  FERR.MONTEIRO E SOUZA LTDA</v>
          </cell>
        </row>
        <row r="4352">
          <cell r="B4352" t="str">
            <v>C.D. TAVARES PNEUS LTDA</v>
          </cell>
        </row>
        <row r="4353">
          <cell r="B4353" t="str">
            <v>CCR COMERCIAL DE FERRAGENS LTDA</v>
          </cell>
        </row>
        <row r="4354">
          <cell r="B4354" t="str">
            <v>SUFAU MATERIAL DE CONSTRUÇÃO LTDA</v>
          </cell>
        </row>
        <row r="4355">
          <cell r="B4355" t="str">
            <v>MARCA PLANEJ.TÉC.CORRETAGEM DE SEGURO LTDA</v>
          </cell>
        </row>
        <row r="4356">
          <cell r="B4356" t="str">
            <v>COELHO &amp; ALBUQUERQUE LTDA</v>
          </cell>
        </row>
        <row r="4357">
          <cell r="B4357" t="str">
            <v>TRANSRIO CAMINHOES,ONIBUS,MAQ. E MOTORES LTDA</v>
          </cell>
        </row>
        <row r="4358">
          <cell r="B4358" t="str">
            <v>TECHNE ENGENHARIA LTDA</v>
          </cell>
        </row>
        <row r="4359">
          <cell r="B4359" t="str">
            <v>ROGÉRIO DE CASTRO RAMOS-ME</v>
          </cell>
        </row>
        <row r="4360">
          <cell r="B4360" t="str">
            <v>MECÂNICA DIESEL CAMPOS LTDA.</v>
          </cell>
        </row>
        <row r="4361">
          <cell r="B4361" t="str">
            <v>M.JOSE ARTEFATOS DE CIMENTO ARMADO</v>
          </cell>
        </row>
        <row r="4362">
          <cell r="B4362" t="str">
            <v>KILAJE IND. E COM. DE MATERIAIS DE CONSTRUÇÃO LTDA.</v>
          </cell>
        </row>
        <row r="4363">
          <cell r="B4363" t="str">
            <v>AIR PARTS EQUIPAMENTOS PNEMATICOS LTDA</v>
          </cell>
        </row>
        <row r="4364">
          <cell r="B4364" t="str">
            <v>CONCRETO REDIMIX DO BRASIL S/A</v>
          </cell>
        </row>
        <row r="4365">
          <cell r="B4365" t="str">
            <v>IEMMA COM.IND.EQUIPAMENTOS LTDA</v>
          </cell>
        </row>
        <row r="4366">
          <cell r="B4366" t="str">
            <v>POSTO SÃO FILIPE COM. REPRES. LTDA</v>
          </cell>
        </row>
        <row r="4367">
          <cell r="B4367" t="str">
            <v>CETHEL COMÉRCIO E SERVIÇOS LTDA</v>
          </cell>
        </row>
        <row r="4368">
          <cell r="B4368" t="str">
            <v>OSVALDO PERIM SUPERMERCADOS LTDA</v>
          </cell>
        </row>
        <row r="4369">
          <cell r="B4369" t="str">
            <v>REAL ARTES PUBLICIDADES LTDA</v>
          </cell>
        </row>
        <row r="4370">
          <cell r="B4370" t="str">
            <v>BAR RIO DE BOM JESUS LTDA</v>
          </cell>
        </row>
        <row r="4371">
          <cell r="B4371" t="str">
            <v>EDURIC COM.IND. DE ARTEFATOS DE CIMENTO LTDA</v>
          </cell>
        </row>
        <row r="4372">
          <cell r="B4372" t="str">
            <v>FIBROLAR - INDUSTRIA E COMERCIO DE MADEI</v>
          </cell>
        </row>
        <row r="4373">
          <cell r="B4373" t="str">
            <v>J.B. DE ANDRADE SOBRINHO IND.</v>
          </cell>
        </row>
        <row r="4374">
          <cell r="B4374" t="str">
            <v>BOMBAS INJETORAS PIRAÍ LTDA</v>
          </cell>
        </row>
        <row r="4375">
          <cell r="B4375" t="str">
            <v>MOVELAR MOVEIS E ELETRODOMESTICOS LTDA</v>
          </cell>
        </row>
        <row r="4376">
          <cell r="B4376" t="str">
            <v>VSD COMERCIAL S/A</v>
          </cell>
        </row>
        <row r="4377">
          <cell r="B4377" t="str">
            <v>POSTO FLORESTA - JOSE ATTILIO GAVA</v>
          </cell>
        </row>
        <row r="4378">
          <cell r="B4378" t="str">
            <v>MOVITRAM COM. E REPRESENTAÇÕES LTDA</v>
          </cell>
        </row>
        <row r="4379">
          <cell r="B4379" t="str">
            <v>CERÂMICA MONTE FORMOSO LTDA</v>
          </cell>
        </row>
        <row r="4380">
          <cell r="B4380" t="str">
            <v>SELTEC SEGURANCA ELETRONICA E TELECOMUNI</v>
          </cell>
        </row>
        <row r="4381">
          <cell r="B4381" t="str">
            <v>ULTRAPEL COMERCIO DE MATERIAL DE ESCRITO</v>
          </cell>
        </row>
        <row r="4382">
          <cell r="B4382" t="str">
            <v>RIOTEC COMÉRCIO E INDÚSTRIA DE EQUIPAMENTOS LTDA.</v>
          </cell>
        </row>
        <row r="4383">
          <cell r="B4383" t="str">
            <v>NUCLEAR BATERIAS AUTO ELETRICA LTDA</v>
          </cell>
        </row>
        <row r="4384">
          <cell r="B4384" t="str">
            <v>POSTO DE GASOLINA GALEGAO LTDA</v>
          </cell>
        </row>
        <row r="4385">
          <cell r="B4385" t="str">
            <v>HOTEIS E TURISMO OZORIO LTDA</v>
          </cell>
        </row>
        <row r="4386">
          <cell r="B4386" t="str">
            <v>FIVIBRAS ARTEFATOS DE FIBRA DE VIDRO LTD</v>
          </cell>
        </row>
        <row r="4387">
          <cell r="B4387" t="str">
            <v>AUTO PEÇAS SETE LAGOAS LTDA - ME</v>
          </cell>
        </row>
        <row r="4388">
          <cell r="B4388" t="str">
            <v>COMERCIAL TROYKA DE PARAFUSOS E ROLAMENTOS LTDA</v>
          </cell>
        </row>
        <row r="4389">
          <cell r="B4389" t="str">
            <v>CARVALHO &amp; CHAVES LTDA</v>
          </cell>
        </row>
        <row r="4390">
          <cell r="B4390" t="str">
            <v>KEEPING COMERCIO E REPRESENTACOES LTDA</v>
          </cell>
        </row>
        <row r="4391">
          <cell r="B4391" t="str">
            <v>ATLAM OFF-SHORE LTDA</v>
          </cell>
        </row>
        <row r="4392">
          <cell r="B4392" t="str">
            <v>COPIADORA CIDADE LTDA</v>
          </cell>
        </row>
        <row r="4393">
          <cell r="B4393" t="str">
            <v>E.E. DE CARVALHO LTDA</v>
          </cell>
        </row>
        <row r="4394">
          <cell r="B4394" t="str">
            <v>PADARIA E CONFEITARIA ANGELINA LTDA</v>
          </cell>
        </row>
        <row r="4395">
          <cell r="B4395" t="str">
            <v>PROTEL ADMINISTRACAO HOTELEIRA LTDA</v>
          </cell>
        </row>
        <row r="4396">
          <cell r="B4396" t="str">
            <v>INDÚSTRIA E COM. DE PEDRAS JUNDIÁ LTDA</v>
          </cell>
        </row>
        <row r="4397">
          <cell r="B4397" t="str">
            <v>BIBINHO REGULAGENS DE AUTOMÓVEIS LTDA</v>
          </cell>
        </row>
        <row r="4398">
          <cell r="B4398" t="str">
            <v>N. F. RIBEIRO &amp; CIA LTDA</v>
          </cell>
        </row>
        <row r="4399">
          <cell r="B4399" t="str">
            <v>EMPRESA DE MINERACAO FONTE LIMPA LTDA</v>
          </cell>
        </row>
        <row r="4400">
          <cell r="B4400" t="str">
            <v>CASARÃO LUSTRES LTDA</v>
          </cell>
        </row>
        <row r="4401">
          <cell r="B4401" t="str">
            <v>IND. COM. DECKER BRASIL LTDA</v>
          </cell>
        </row>
        <row r="4402">
          <cell r="B4402" t="str">
            <v>RIOPUMPEN COMÉRCIO E SERVIÇOS LTDA</v>
          </cell>
        </row>
        <row r="4403">
          <cell r="B4403" t="str">
            <v>FUNDAÇÃO PADRE LEONEL FRANÇA</v>
          </cell>
        </row>
        <row r="4404">
          <cell r="B4404" t="str">
            <v>MIRA ARTIGOS DE DESENHO E PAPELARIA LTDA</v>
          </cell>
        </row>
        <row r="4405">
          <cell r="B4405" t="str">
            <v>P.P. CORREA RAMOS</v>
          </cell>
        </row>
        <row r="4406">
          <cell r="B4406" t="str">
            <v>PORTAL MARICA COMERCIO DE MADEIRAS LTDA</v>
          </cell>
        </row>
        <row r="4407">
          <cell r="B4407" t="str">
            <v>ENGEBASE ENGENHARIA E FUNDAÇÕES LTDA</v>
          </cell>
        </row>
        <row r="4408">
          <cell r="B4408" t="str">
            <v>TINTAS EUROPA LTDA.</v>
          </cell>
        </row>
        <row r="4409">
          <cell r="B4409" t="str">
            <v>CARDAN RIO IND.COM. DE AUTO PECAS LTDA</v>
          </cell>
        </row>
        <row r="4410">
          <cell r="B4410" t="str">
            <v>LOJAS DAS CORREIAS LTDA</v>
          </cell>
        </row>
        <row r="4411">
          <cell r="B4411" t="str">
            <v>POSTO VIA 11 LTDA</v>
          </cell>
        </row>
        <row r="4412">
          <cell r="B4412" t="str">
            <v>GRANJA CORRIENTES AREAL LTDA</v>
          </cell>
        </row>
        <row r="4413">
          <cell r="B4413" t="str">
            <v>CARLOS DA SILVA CARDOSO</v>
          </cell>
        </row>
        <row r="4414">
          <cell r="B4414" t="str">
            <v>N.W. DO BRASIL MÁQUINAS E PLÁSTICOS LTDA</v>
          </cell>
        </row>
        <row r="4415">
          <cell r="B4415" t="str">
            <v>ADRIANO F. GRACA BORRACHAS E ACESSORIOS</v>
          </cell>
        </row>
        <row r="4416">
          <cell r="B4416" t="str">
            <v>CAFÉ E BAR ESTOQUE LTDA</v>
          </cell>
        </row>
        <row r="4417">
          <cell r="B4417" t="str">
            <v>LIVRARIA E PAPEL.ASSIS DE NOVA IGUACU LTDA</v>
          </cell>
        </row>
        <row r="4418">
          <cell r="B4418" t="str">
            <v>DISTRIBUIDORA CUMMINS LESTE LTDA</v>
          </cell>
        </row>
        <row r="4419">
          <cell r="B4419" t="str">
            <v>ORNATO S.A-IND. DE PISOS E AZULEJOS</v>
          </cell>
        </row>
        <row r="4420">
          <cell r="B4420" t="str">
            <v>CONSTRUTORA MONJARDIM MARQUES LTDA</v>
          </cell>
        </row>
        <row r="4421">
          <cell r="B4421" t="str">
            <v>POSTO E CHURRASCARIA ART LTDA</v>
          </cell>
        </row>
        <row r="4422">
          <cell r="B4422" t="str">
            <v>SUPEMA - SUPORTE PECAS PARA MAQUINAS LTD</v>
          </cell>
        </row>
        <row r="4423">
          <cell r="B4423" t="str">
            <v>TECNOCOOP INFORMÁTICA LTDA</v>
          </cell>
        </row>
        <row r="4424">
          <cell r="B4424" t="str">
            <v>MADEIRAO PADUA LTDA</v>
          </cell>
        </row>
        <row r="4425">
          <cell r="B4425" t="str">
            <v>HIDRO VÁCUO LIMPEZA LTDA</v>
          </cell>
        </row>
        <row r="4426">
          <cell r="B4426" t="str">
            <v>TRANSPORTES BELEM LTDA</v>
          </cell>
        </row>
        <row r="4427">
          <cell r="B4427" t="str">
            <v>POSTO FLORIANO LTDA</v>
          </cell>
        </row>
        <row r="4428">
          <cell r="B4428" t="str">
            <v>J.P. SILVA CARIMBOS</v>
          </cell>
        </row>
        <row r="4429">
          <cell r="B4429" t="str">
            <v>ELCILEI FRANCISCO GONCALVES - ME</v>
          </cell>
        </row>
        <row r="4430">
          <cell r="B4430" t="str">
            <v>UNITEMPER COMÉRCIO DE VIDROS LTDA</v>
          </cell>
        </row>
        <row r="4431">
          <cell r="B4431" t="str">
            <v>WANDERLEY HOOD ENGENHARIA LTDA</v>
          </cell>
        </row>
        <row r="4432">
          <cell r="B4432" t="str">
            <v>SANTO CRISTO COMÉRCIO LTDA</v>
          </cell>
        </row>
        <row r="4433">
          <cell r="B4433" t="str">
            <v>MIRAK ENGENHARIA LTDA</v>
          </cell>
        </row>
        <row r="4434">
          <cell r="B4434" t="str">
            <v>FERANT IND. E COMÉRCIO DE ROUPAS LTDA</v>
          </cell>
        </row>
        <row r="4435">
          <cell r="B4435" t="str">
            <v>IBRAVUM INDÚSTRIA E COMÉRCIO LTDA</v>
          </cell>
        </row>
        <row r="4436">
          <cell r="B4436" t="str">
            <v>FORTALEZA METAIS IND.COM. LTDA</v>
          </cell>
        </row>
        <row r="4437">
          <cell r="B4437" t="str">
            <v>GEFER-DISTR.MATERIAIS DE CONSTRUÇÃO LTDA</v>
          </cell>
        </row>
        <row r="4438">
          <cell r="B4438" t="str">
            <v>MAPEMA AUTO PEÇAS LTDA</v>
          </cell>
        </row>
        <row r="4439">
          <cell r="B4439" t="str">
            <v>POSTO CANCELA SERVIÇOS E COMÉRCIO LTDA</v>
          </cell>
        </row>
        <row r="4440">
          <cell r="B4440" t="str">
            <v>POSTO DE GASOLINA FIDELENSE LTDA</v>
          </cell>
        </row>
        <row r="4441">
          <cell r="B4441" t="str">
            <v>CONSTRUCON CONSTRUCAO,URBANISMO E CONSER</v>
          </cell>
        </row>
        <row r="4442">
          <cell r="B4442" t="str">
            <v>IND. E COM. DE PRE-MOLDADOS CRUZEIRO DO SUL LTDA</v>
          </cell>
        </row>
        <row r="4443">
          <cell r="B4443" t="str">
            <v>ENGELIDER CONSTRUTORA LTDA</v>
          </cell>
        </row>
        <row r="4444">
          <cell r="B4444" t="str">
            <v>REQUINTE BAR E LANCHONETE LTDA</v>
          </cell>
        </row>
        <row r="4445">
          <cell r="B4445" t="str">
            <v>CONECTUDO - PECAS E CONEXOES LTDA</v>
          </cell>
        </row>
        <row r="4446">
          <cell r="B4446" t="str">
            <v>SIMAR AUTO ELÉTRICA LTDA</v>
          </cell>
        </row>
        <row r="4447">
          <cell r="B4447" t="str">
            <v>DINDA PLANTAS E DECORAÇÕES LTDA</v>
          </cell>
        </row>
        <row r="4448">
          <cell r="B4448" t="str">
            <v>RÁPIDO MINEIRO LTDA</v>
          </cell>
        </row>
        <row r="4449">
          <cell r="B4449" t="str">
            <v>RÁPIDO MINEIRO LTDA</v>
          </cell>
        </row>
        <row r="4450">
          <cell r="B4450" t="str">
            <v>PROGEO GEOTECNICA LTDA</v>
          </cell>
        </row>
        <row r="4451">
          <cell r="B4451" t="str">
            <v>CASA RIO PAIVA DE BONSUCESSO PNEUS LTDA</v>
          </cell>
        </row>
        <row r="4452">
          <cell r="B4452" t="str">
            <v>M.L.N. JOÃO MERCEARIA E BAR</v>
          </cell>
        </row>
        <row r="4453">
          <cell r="B4453" t="str">
            <v>FONTEL TELEFONIA E TELEC. LTDA</v>
          </cell>
        </row>
        <row r="4454">
          <cell r="B4454" t="str">
            <v>LAJES PENTAGONO INDUSTRIA E COMERCIO LTD</v>
          </cell>
        </row>
        <row r="4455">
          <cell r="B4455" t="str">
            <v>PERFIL CONSULTORES EXECUTIVOS LTDA.</v>
          </cell>
        </row>
        <row r="4456">
          <cell r="B4456" t="str">
            <v>ELETROMIL COMERCIAL LTDA</v>
          </cell>
        </row>
        <row r="4457">
          <cell r="B4457" t="str">
            <v>COLLAR TINTAS LTDA</v>
          </cell>
        </row>
        <row r="4458">
          <cell r="B4458" t="str">
            <v>COLLAR TINTAS LTDA</v>
          </cell>
        </row>
        <row r="4459">
          <cell r="B4459" t="str">
            <v>COLLAR TINTAS LTDA</v>
          </cell>
        </row>
        <row r="4460">
          <cell r="B4460" t="str">
            <v>POSTO ORIENTE YPIRANGA LTDA</v>
          </cell>
        </row>
        <row r="4461">
          <cell r="B4461" t="str">
            <v>E.P. CARVALHO</v>
          </cell>
        </row>
        <row r="4462">
          <cell r="B4462" t="str">
            <v>NOCA AUTO PEÇAS LTDA ME</v>
          </cell>
        </row>
        <row r="4463">
          <cell r="B4463" t="str">
            <v>DIMEL DISTR.MATERIAL ELETRICO LTDA</v>
          </cell>
        </row>
        <row r="4464">
          <cell r="B4464" t="str">
            <v>HALLES DISTRIBUIDORA LTDA</v>
          </cell>
        </row>
        <row r="4465">
          <cell r="B4465" t="str">
            <v>ARARUAMA PNEUS LTDA</v>
          </cell>
        </row>
        <row r="4466">
          <cell r="B4466" t="str">
            <v>AURELIANO DOS SANTOS ARAUJO</v>
          </cell>
        </row>
        <row r="4467">
          <cell r="B4467" t="str">
            <v>BARROSO DE CASTRO MÁRMORES E GRANITOS LTDA</v>
          </cell>
        </row>
        <row r="4468">
          <cell r="B4468" t="str">
            <v>AUTO POSTO PISCA PISCA LTDA.</v>
          </cell>
        </row>
        <row r="4469">
          <cell r="B4469" t="str">
            <v>POSTO TRÊS AMIGOS LTDA</v>
          </cell>
        </row>
        <row r="4470">
          <cell r="B4470" t="str">
            <v>CONSTEC CONSULTORIA TECNICA LTDA</v>
          </cell>
        </row>
        <row r="4471">
          <cell r="B4471" t="str">
            <v>DIS-TRAN DISTRIB. E TRANSPORTADORA LTDA</v>
          </cell>
        </row>
        <row r="4472">
          <cell r="B4472" t="str">
            <v>PEDREIRA MARACANÃ LTDA</v>
          </cell>
        </row>
        <row r="4473">
          <cell r="B4473" t="str">
            <v>REOL CONSTRUTORA LTDA</v>
          </cell>
        </row>
        <row r="4474">
          <cell r="B4474" t="str">
            <v>DAVID´S COSTA BAR E RESTAURANTE LTDA.</v>
          </cell>
        </row>
        <row r="4475">
          <cell r="B4475" t="str">
            <v>COPESO TÉCNICA DE COMPRESSORES LTDA</v>
          </cell>
        </row>
        <row r="4476">
          <cell r="B4476" t="str">
            <v>UNIÃO DE ARARUAMA COM. DE CARNES LTDA</v>
          </cell>
        </row>
        <row r="4477">
          <cell r="B4477" t="str">
            <v>BAR E LANCHONETE GOIABAL LTDA</v>
          </cell>
        </row>
        <row r="4478">
          <cell r="B4478" t="str">
            <v>SCHANUEL FERRAMENTARIA E PLÁSTICOS LTDA</v>
          </cell>
        </row>
        <row r="4479">
          <cell r="B4479" t="str">
            <v>BRASÍLIA MAT. DE CONSTRUÇÃO LTDA</v>
          </cell>
        </row>
        <row r="4480">
          <cell r="B4480" t="str">
            <v>MONZA COMÉRCIO DE PETRÓLEO E DERIV. LTDA</v>
          </cell>
        </row>
        <row r="4481">
          <cell r="B4481" t="str">
            <v>TUVIBRA INDUSTRIAL E CONSTRUTORA S/A</v>
          </cell>
        </row>
        <row r="4482">
          <cell r="B4482" t="str">
            <v>MADEIRAS SÃO PEDRO LTDA</v>
          </cell>
        </row>
        <row r="4483">
          <cell r="B4483" t="str">
            <v>D.R. CAMPOS - ME</v>
          </cell>
        </row>
        <row r="4484">
          <cell r="B4484" t="str">
            <v>EMPRESA DE MINERACAO SERRAO LTDA</v>
          </cell>
        </row>
        <row r="4485">
          <cell r="B4485" t="str">
            <v>SAINT-GOBAIN CANALIZAÇÃO S/A</v>
          </cell>
        </row>
        <row r="4486">
          <cell r="B4486" t="str">
            <v>SAINT-GOBAIN CANALIZAÇÃO S/A.</v>
          </cell>
        </row>
        <row r="4487">
          <cell r="B4487" t="str">
            <v>SANEVIA - SANEAMENTO, ENGENHARIA E VIACA</v>
          </cell>
        </row>
        <row r="4488">
          <cell r="B4488" t="str">
            <v>HEAUMAQ LTDA</v>
          </cell>
        </row>
        <row r="4489">
          <cell r="B4489" t="str">
            <v>HEAUMAQ LTDA</v>
          </cell>
        </row>
        <row r="4490">
          <cell r="B4490" t="str">
            <v>FREIMOL FORNECEDORA DE FREIOS E MOLAS LTDA</v>
          </cell>
        </row>
        <row r="4491">
          <cell r="B4491" t="str">
            <v>REDE FLORIANO DE SERVICOS POSTO PILOTOS</v>
          </cell>
        </row>
        <row r="4492">
          <cell r="B4492" t="str">
            <v>POSTO ANO BOM LTDA</v>
          </cell>
        </row>
        <row r="4493">
          <cell r="B4493" t="str">
            <v>RUBBERTEC COMÉRCIO E SERVIÇOS LTDA</v>
          </cell>
        </row>
        <row r="4494">
          <cell r="B4494" t="str">
            <v>CONST. IMOB. PEDRO MELO LTDA</v>
          </cell>
        </row>
        <row r="4495">
          <cell r="B4495" t="str">
            <v>TECNOL EQUIPAMENTOS DE CONTROLE</v>
          </cell>
        </row>
        <row r="4496">
          <cell r="B4496" t="str">
            <v>PEDREIRA POMBAL LTDA</v>
          </cell>
        </row>
        <row r="4497">
          <cell r="B4497" t="str">
            <v>ELÉTRICA AFINAL LTDA</v>
          </cell>
        </row>
        <row r="4498">
          <cell r="B4498" t="str">
            <v>ELICON CANUTO DA SILVA</v>
          </cell>
        </row>
        <row r="4499">
          <cell r="B4499" t="str">
            <v>SOTRATOR PECAS EQUIPAMENTOS LTDA</v>
          </cell>
        </row>
        <row r="4500">
          <cell r="B4500" t="str">
            <v>PROGAB PROJETO E OBRA DE GABIOES LTDA</v>
          </cell>
        </row>
        <row r="4501">
          <cell r="B4501" t="str">
            <v>FORNECEDORA DE MAT. CONSTRUCAO MONTE SOL</v>
          </cell>
        </row>
        <row r="4502">
          <cell r="B4502" t="str">
            <v>CHURRASCARIA GAROUPA LTDA</v>
          </cell>
        </row>
        <row r="4503">
          <cell r="B4503" t="str">
            <v>NOVA ALDEIA INDÚSTRIA E COMÉRCIO LTDA-ME</v>
          </cell>
        </row>
        <row r="4504">
          <cell r="B4504" t="str">
            <v>A.D.DIOGO</v>
          </cell>
        </row>
        <row r="4505">
          <cell r="B4505" t="str">
            <v>MIRO'S COM. DE TUBOS E VÁLVULAS LTDA</v>
          </cell>
        </row>
        <row r="4506">
          <cell r="B4506" t="str">
            <v>SALAQUIEL ARSENIO DOS SANTOS</v>
          </cell>
        </row>
        <row r="4507">
          <cell r="B4507" t="str">
            <v>LANCHONETE RESENDE</v>
          </cell>
        </row>
        <row r="4508">
          <cell r="B4508" t="str">
            <v>OACIL MATERIAIS DE CONSTRUCAO LTDA</v>
          </cell>
        </row>
        <row r="4509">
          <cell r="B4509" t="str">
            <v>COMERCIAL E DIST. CODISPEL CONTROLES LTDA</v>
          </cell>
        </row>
        <row r="4510">
          <cell r="B4510" t="str">
            <v>PEDREIRA CAMPO REDONDO LTDA-EPP</v>
          </cell>
        </row>
        <row r="4511">
          <cell r="B4511" t="str">
            <v>GRÁFICA E EDITORA STAMPPA LTDA</v>
          </cell>
        </row>
        <row r="4512">
          <cell r="B4512" t="str">
            <v>POSTO LÍDER LTDA</v>
          </cell>
        </row>
        <row r="4513">
          <cell r="B4513" t="str">
            <v>QUEIROZ INDÚSTRIA E COMÉRCIO LTDA</v>
          </cell>
        </row>
        <row r="4514">
          <cell r="B4514" t="str">
            <v>PEDREIRA PRONTA ENTREGA LTDA</v>
          </cell>
        </row>
        <row r="4515">
          <cell r="B4515" t="str">
            <v>COTRAL COMÉRCIO DE TRATORES LTDA</v>
          </cell>
        </row>
        <row r="4516">
          <cell r="B4516" t="str">
            <v>CAMPOS ESQUADRIAS LTDA</v>
          </cell>
        </row>
        <row r="4517">
          <cell r="B4517" t="str">
            <v>SHAEN GRÁFICA E EDITORA LTDA</v>
          </cell>
        </row>
        <row r="4518">
          <cell r="B4518" t="str">
            <v>RODRIMA'C FERRAM.PEÇAS DE PRECISAO LTDA</v>
          </cell>
        </row>
        <row r="4519">
          <cell r="B4519" t="str">
            <v>POSTO SOUTO BAHIA LTDA.</v>
          </cell>
        </row>
        <row r="4520">
          <cell r="B4520" t="str">
            <v>PEDREIRA IMBOASSICA LTDA</v>
          </cell>
        </row>
        <row r="4521">
          <cell r="B4521" t="str">
            <v>IMPAR COMERCIO E REPRESENTACOES LTDA</v>
          </cell>
        </row>
        <row r="4522">
          <cell r="B4522" t="str">
            <v>SOCIEDADE AUTO ESPORTE LTDA</v>
          </cell>
        </row>
        <row r="4523">
          <cell r="B4523" t="str">
            <v>DISTR.DE ARTEF.DE BORRACHA DIABOL LTDA</v>
          </cell>
        </row>
        <row r="4524">
          <cell r="B4524" t="str">
            <v>LAFONTE MATERIAIS DE CONSTRUÇÃO LTDA</v>
          </cell>
        </row>
        <row r="4525">
          <cell r="B4525" t="str">
            <v>PEDREIRA ITERERE IND E COM LTDA</v>
          </cell>
        </row>
        <row r="4526">
          <cell r="B4526" t="str">
            <v>PALACE HOTEL LTDA.</v>
          </cell>
        </row>
        <row r="4527">
          <cell r="B4527" t="str">
            <v>CONFEITARIA FRANCESA LTDA</v>
          </cell>
        </row>
        <row r="4528">
          <cell r="B4528" t="str">
            <v>MECASOL TRATORES LTDA</v>
          </cell>
        </row>
        <row r="4529">
          <cell r="B4529" t="str">
            <v>CONSERJ SERV. ESPECIAIS CONSTR. LTDA.</v>
          </cell>
        </row>
        <row r="4530">
          <cell r="B4530" t="str">
            <v>TODAROLE HIDRAULICA MAQ.E FERRAMENTAS LT</v>
          </cell>
        </row>
        <row r="4531">
          <cell r="B4531" t="str">
            <v>K.R. AGÊNCIA DE VIAGENS LTDA</v>
          </cell>
        </row>
        <row r="4532">
          <cell r="B4532" t="str">
            <v>CASA MARCONE ELÉTRICA HIDRÁULICA LTDA</v>
          </cell>
        </row>
        <row r="4533">
          <cell r="B4533" t="str">
            <v>CONSTRUTORA CHAVES LTDA</v>
          </cell>
        </row>
        <row r="4534">
          <cell r="B4534" t="str">
            <v>ELETRO SOSSAI LTDA</v>
          </cell>
        </row>
        <row r="4535">
          <cell r="B4535" t="str">
            <v>NOR-TEC COMÉRCIO E INDÚSTRIA LTDA</v>
          </cell>
        </row>
        <row r="4536">
          <cell r="B4536" t="str">
            <v>CONCRETEL LTDA</v>
          </cell>
        </row>
        <row r="4537">
          <cell r="B4537" t="str">
            <v>REALEZA COM. E REP. DE ARTIGOS IND. LTDA</v>
          </cell>
        </row>
        <row r="4538">
          <cell r="B4538" t="str">
            <v>VIVIANA COMERCIO ARTIGOS INDUSTRIAIS LTD</v>
          </cell>
        </row>
        <row r="4539">
          <cell r="B4539" t="str">
            <v>JORGE CORRÊA LUQUEZ</v>
          </cell>
        </row>
        <row r="4540">
          <cell r="B4540" t="str">
            <v>VITORIANO DE BRITO</v>
          </cell>
        </row>
        <row r="4541">
          <cell r="B4541" t="str">
            <v>COLONIAL COMÉRCIO DE LUSTRES LTDA</v>
          </cell>
        </row>
        <row r="4542">
          <cell r="B4542" t="str">
            <v>MATERIAL DE CONSTRUÇÃO CASA DA PRAIA LTDA</v>
          </cell>
        </row>
        <row r="4543">
          <cell r="B4543" t="str">
            <v>MARJA COMERCIO E REPRESENTACOES LTDA</v>
          </cell>
        </row>
        <row r="4544">
          <cell r="B4544" t="str">
            <v>VIDRAÇARIA VIDROPAZ LTDA</v>
          </cell>
        </row>
        <row r="4545">
          <cell r="B4545" t="str">
            <v>PSP COMÉRCIO E REPRESENTAÇÕES LTDA</v>
          </cell>
        </row>
        <row r="4546">
          <cell r="B4546" t="str">
            <v>COMAL ENGENHARIA LTDA</v>
          </cell>
        </row>
        <row r="4547">
          <cell r="B4547" t="str">
            <v>SIND.DAS EMPRESAS DE TRANSP.PASSAGEIROS DE BARRA MANSA LTDA</v>
          </cell>
        </row>
        <row r="4548">
          <cell r="B4548" t="str">
            <v>POLIMIX CONCRETO LTDA</v>
          </cell>
        </row>
        <row r="4549">
          <cell r="B4549" t="str">
            <v>POLIMIX CONCRETO LTDA</v>
          </cell>
        </row>
        <row r="4550">
          <cell r="B4550" t="str">
            <v>POLIMIX CONCRETO LTDA</v>
          </cell>
        </row>
        <row r="4551">
          <cell r="B4551" t="str">
            <v>POLIMIX CONCRETO LTDA</v>
          </cell>
        </row>
        <row r="4552">
          <cell r="B4552" t="str">
            <v>POLIMIX CONCRETO LTDA</v>
          </cell>
        </row>
        <row r="4553">
          <cell r="B4553" t="str">
            <v>B.S. ENGENHARIA LTDA</v>
          </cell>
        </row>
        <row r="4554">
          <cell r="B4554" t="str">
            <v>J.L. DE CASTILHO</v>
          </cell>
        </row>
        <row r="4555">
          <cell r="B4555" t="str">
            <v>SANI SYSTEM-SISTEMAS DE SANEAMENTO LTDA</v>
          </cell>
        </row>
        <row r="4556">
          <cell r="B4556" t="str">
            <v>ARCTURO MATERIAS DE CONSTRUCAO LTDA</v>
          </cell>
        </row>
        <row r="4557">
          <cell r="B4557" t="str">
            <v>TRIMASA DERIVADOS DE PETRÓLEO</v>
          </cell>
        </row>
        <row r="4558">
          <cell r="B4558" t="str">
            <v>HOTEL PREF. MUNICIPAL DE S.A. DE PADUA</v>
          </cell>
        </row>
        <row r="4559">
          <cell r="B4559" t="str">
            <v>MATERIAIS DE CONSTRUÇÃO NELCYLÂNDIA LTDA</v>
          </cell>
        </row>
        <row r="4560">
          <cell r="B4560" t="str">
            <v>PREMAG SISTEMA DE CONSTRUCOES LTDA</v>
          </cell>
        </row>
        <row r="4561">
          <cell r="B4561" t="str">
            <v>CHERRY HOTEL LTDA - ME</v>
          </cell>
        </row>
        <row r="4562">
          <cell r="B4562" t="str">
            <v>FORNEC.MAT.IND. DE CIMENTO ARMADO CRUZEI</v>
          </cell>
        </row>
        <row r="4563">
          <cell r="B4563" t="str">
            <v>CERÂMICA COLONIAL LTDA</v>
          </cell>
        </row>
        <row r="4564">
          <cell r="B4564" t="str">
            <v>AUTO ELÉTRIC RENÊ LTDA</v>
          </cell>
        </row>
        <row r="4565">
          <cell r="B4565" t="str">
            <v>LANCHONETE STOP HERE LTDA</v>
          </cell>
        </row>
        <row r="4566">
          <cell r="B4566" t="str">
            <v>CONVEM MINERACAO LTDA</v>
          </cell>
        </row>
        <row r="4567">
          <cell r="B4567" t="str">
            <v>ATLÂNTICA ENGENHARIA E TERRAPLANAGEM LTDA</v>
          </cell>
        </row>
        <row r="4568">
          <cell r="B4568" t="str">
            <v>PETRAL PEÇAS P/TRATORES E MÁQUINAS LTDA</v>
          </cell>
        </row>
        <row r="4569">
          <cell r="B4569" t="str">
            <v>ERVAL PAULA LEAL</v>
          </cell>
        </row>
        <row r="4570">
          <cell r="B4570" t="str">
            <v>FÁBRICA ARQUITETURA LTDA</v>
          </cell>
        </row>
        <row r="4571">
          <cell r="B4571" t="str">
            <v>SUPER ALERT ELETRÔNICA LTDA</v>
          </cell>
        </row>
        <row r="4572">
          <cell r="B4572" t="str">
            <v>BAZAR ESPERANÇA DE ITAGUAÍ LTDA</v>
          </cell>
        </row>
        <row r="4573">
          <cell r="B4573" t="str">
            <v>ALCOM ALCANTARA COMERCIO PECAS E SERVICO</v>
          </cell>
        </row>
        <row r="4574">
          <cell r="B4574" t="str">
            <v>AUTO ELÉTRICA NILTINHO LTDA</v>
          </cell>
        </row>
        <row r="4575">
          <cell r="B4575" t="str">
            <v>FERRAL EQUIPAMENTOS INDUSTRIAIS LTDA</v>
          </cell>
        </row>
        <row r="4576">
          <cell r="B4576" t="str">
            <v>FERROVIA COMÉRCIO DE FERRO E AÇO LTDA</v>
          </cell>
        </row>
        <row r="4577">
          <cell r="B4577" t="str">
            <v>LINDOL INDÚSTRIA DE PRODS. DE LIMPEZA LTDA.</v>
          </cell>
        </row>
        <row r="4578">
          <cell r="B4578" t="str">
            <v>J.H. SATURNO DISTR DE MATERIAIS DE ESCR. E DE LIMPEZA LTDA</v>
          </cell>
        </row>
        <row r="4579">
          <cell r="B4579" t="str">
            <v>GRANOIL LTDA</v>
          </cell>
        </row>
        <row r="4580">
          <cell r="B4580" t="str">
            <v>LAMINAÇÃO GUANABARA LTDA.</v>
          </cell>
        </row>
        <row r="4581">
          <cell r="B4581" t="str">
            <v>LAMINACAO GUANABARA LTDA</v>
          </cell>
        </row>
        <row r="4582">
          <cell r="B4582" t="str">
            <v>POSTO THAYLUAN LTDA</v>
          </cell>
        </row>
        <row r="4583">
          <cell r="B4583" t="str">
            <v>TIME SERVICE RECURSOS HUMANOS LTDA</v>
          </cell>
        </row>
        <row r="4584">
          <cell r="B4584" t="str">
            <v>SO RETRO RIO DIVISAO HIDRAULICA LTDA</v>
          </cell>
        </row>
        <row r="4585">
          <cell r="B4585" t="str">
            <v>A.V. DA COSTA AÇOUGUE E MERCEARIA - ME</v>
          </cell>
        </row>
        <row r="4586">
          <cell r="B4586" t="str">
            <v>COM. DE CEREAIS PARANÁ DE MESQUITA LTDA</v>
          </cell>
        </row>
        <row r="4587">
          <cell r="B4587" t="str">
            <v>KOTRAC PEÇAS E ACESSÓRIOS LTDA</v>
          </cell>
        </row>
        <row r="4588">
          <cell r="B4588" t="str">
            <v>NOVA CAPOTARIA VIDRAÇARIA E ACESSÓRIOS LTDA</v>
          </cell>
        </row>
        <row r="4589">
          <cell r="B4589" t="str">
            <v>CAVAGUTI AUTO PEÇAS LTDA</v>
          </cell>
        </row>
        <row r="4590">
          <cell r="B4590" t="str">
            <v>OSTRÃO HOTEL LTDA.</v>
          </cell>
        </row>
        <row r="4591">
          <cell r="B4591" t="str">
            <v>JORJA INDÚSTRIA DE MÓVEIS LTDA - ME</v>
          </cell>
        </row>
        <row r="4592">
          <cell r="B4592" t="str">
            <v>G.R.F. BORRACHEIRO LTDA</v>
          </cell>
        </row>
        <row r="4593">
          <cell r="B4593" t="str">
            <v>GUTA STUDIO LTDA</v>
          </cell>
        </row>
        <row r="4594">
          <cell r="B4594" t="str">
            <v>BM CONSULTORES ASSOCIADOS LTDA</v>
          </cell>
        </row>
        <row r="4595">
          <cell r="B4595" t="str">
            <v>ALBRAN COM. DE SOLDAS E FERRAGENS LTDA</v>
          </cell>
        </row>
        <row r="4596">
          <cell r="B4596" t="str">
            <v>JOSÉ DE PAULA NEVES - ME</v>
          </cell>
        </row>
        <row r="4597">
          <cell r="B4597" t="str">
            <v>HIDRÁULICA VALE DO PARAÍBA LTDA</v>
          </cell>
        </row>
        <row r="4598">
          <cell r="B4598" t="str">
            <v>TRANSPORTE GENEROSO LTDA.</v>
          </cell>
        </row>
        <row r="4599">
          <cell r="B4599" t="str">
            <v>CARBAT DISTR.ASSESS.COM.DER. PETRÓLEO LTDA</v>
          </cell>
        </row>
        <row r="4600">
          <cell r="B4600" t="str">
            <v>MASTER MÁQUINAS E EQUIPAMENTOS LTDA</v>
          </cell>
        </row>
        <row r="4601">
          <cell r="B4601" t="str">
            <v>COMÉRCIO E REPRESENTAÇÕES TIGRE LTDA</v>
          </cell>
        </row>
        <row r="4602">
          <cell r="B4602" t="str">
            <v>CARBOVI COMERCIO DE PECAS LTDA</v>
          </cell>
        </row>
        <row r="4603">
          <cell r="B4603" t="str">
            <v>ANDAIMES RIO SERVIÇOS E COMÉRCIO LTDA</v>
          </cell>
        </row>
        <row r="4604">
          <cell r="B4604" t="str">
            <v>ANOX INDÚSTRIA E COMÉRCIO LTDA</v>
          </cell>
        </row>
        <row r="4605">
          <cell r="B4605" t="str">
            <v>POLIFIBRA ENG.DE PLÁSTICOS REFORÇADOS LTDA</v>
          </cell>
        </row>
        <row r="4606">
          <cell r="B4606" t="str">
            <v>COFERRO COM.IND.FERRO VILA KENNEDY LTDA</v>
          </cell>
        </row>
        <row r="4607">
          <cell r="B4607" t="str">
            <v>IND. ARTEF. DE CIMENTO ARMADO SENOGA LTDA</v>
          </cell>
        </row>
        <row r="4608">
          <cell r="B4608" t="str">
            <v>REMAR INDÚSTRIAS GRÁFICAS LTDA</v>
          </cell>
        </row>
        <row r="4609">
          <cell r="B4609" t="str">
            <v>ENGEMAR PROJETOS E CONSTRUÇÕES LTDA</v>
          </cell>
        </row>
        <row r="4610">
          <cell r="B4610" t="str">
            <v>BRASILAR COMERCIO E INDUSTRIA LTDA</v>
          </cell>
        </row>
        <row r="4611">
          <cell r="B4611" t="str">
            <v>CERÂMICA DENIMAR LTDA</v>
          </cell>
        </row>
        <row r="4612">
          <cell r="B4612" t="str">
            <v>MAYERHOFER &amp; TOLEDO ARQ. PLANEJAMENTO E CONSULTORIA LTDA</v>
          </cell>
        </row>
        <row r="4613">
          <cell r="B4613" t="str">
            <v>NELIMAR RIO CONSTRUTORA LTDA</v>
          </cell>
        </row>
        <row r="4614">
          <cell r="B4614" t="str">
            <v>EDIMAQ MAQUINAS E EQUIPAMENTOS P/ ESCRI</v>
          </cell>
        </row>
        <row r="4615">
          <cell r="B4615" t="str">
            <v>EDIMAQ/MµQUINAS E EQUIPAMENTOS P/ ESCRIT</v>
          </cell>
        </row>
        <row r="4616">
          <cell r="B4616" t="str">
            <v>EDIMAQ</v>
          </cell>
        </row>
        <row r="4617">
          <cell r="B4617" t="str">
            <v>REPROMAT-COM.MAT.REPRODUÇÃO LTDA</v>
          </cell>
        </row>
        <row r="4618">
          <cell r="B4618" t="str">
            <v>ROLAMENTOS ANGRA LTDA</v>
          </cell>
        </row>
        <row r="4619">
          <cell r="B4619" t="str">
            <v>DWA ELETROTÉCNICA LTDA</v>
          </cell>
        </row>
        <row r="4620">
          <cell r="B4620" t="str">
            <v>CERÂMICA BOM LAJOTA LTDA</v>
          </cell>
        </row>
        <row r="4621">
          <cell r="B4621" t="str">
            <v>EMPRESA DE MINERACAO ITACAL LTDA</v>
          </cell>
        </row>
        <row r="4622">
          <cell r="B4622" t="str">
            <v>MERCEDECK - AUTO PEÇAS LTDA</v>
          </cell>
        </row>
        <row r="4623">
          <cell r="B4623" t="str">
            <v>L.E. ANIBOLETE CARVALHEIRA- ME</v>
          </cell>
        </row>
        <row r="4624">
          <cell r="B4624" t="str">
            <v>ADEMIR FERRAGENS LTDA</v>
          </cell>
        </row>
        <row r="4625">
          <cell r="B4625" t="str">
            <v>POSTO ORION LTDA.</v>
          </cell>
        </row>
        <row r="4626">
          <cell r="B4626" t="str">
            <v>SERRARIA FLORESTA ITABAPOANA LTDA</v>
          </cell>
        </row>
        <row r="4627">
          <cell r="B4627" t="str">
            <v>GESSO CAMPOS LTDA</v>
          </cell>
        </row>
        <row r="4628">
          <cell r="B4628" t="str">
            <v>INDUSTRIA E COMERCIO APOLO LTDA</v>
          </cell>
        </row>
        <row r="4629">
          <cell r="B4629" t="str">
            <v>P. R. ROSA MERCEARIA ME</v>
          </cell>
        </row>
        <row r="4630">
          <cell r="B4630" t="str">
            <v>AUTO POSTO MARAMAR LTDA</v>
          </cell>
        </row>
        <row r="4631">
          <cell r="B4631" t="str">
            <v>RODORIO INDL.COML. IMPLEMENTOS DE TRANSPORTES LTDA</v>
          </cell>
        </row>
        <row r="4632">
          <cell r="B4632" t="str">
            <v>ARCY DIAS FERREIRA</v>
          </cell>
        </row>
        <row r="4633">
          <cell r="B4633" t="str">
            <v>PLENA EDITORA GRÁFICA LTDA</v>
          </cell>
        </row>
        <row r="4634">
          <cell r="B4634" t="str">
            <v>SEBASTIÃO MATERIAIS DE CONSTRUÇÃO LTDA</v>
          </cell>
        </row>
        <row r="4635">
          <cell r="B4635" t="str">
            <v>PERCALHADA AUTO PEÇAS E SERVIÇOS LTDA</v>
          </cell>
        </row>
        <row r="4636">
          <cell r="B4636" t="str">
            <v>POSTO QUISSAMAN LTDA</v>
          </cell>
        </row>
        <row r="4637">
          <cell r="B4637" t="str">
            <v>EJORAN-EDIT.JORNAIS REVISTAS AG.NOTÍCIAS</v>
          </cell>
        </row>
        <row r="4638">
          <cell r="B4638" t="str">
            <v>AÇORITA COMÉRCIO DE FERROS LTDA</v>
          </cell>
        </row>
        <row r="4639">
          <cell r="B4639" t="str">
            <v>EMPRESA DE MINERACAO ESTRELA LTDA</v>
          </cell>
        </row>
        <row r="4640">
          <cell r="B4640" t="str">
            <v>CABANA XUXU LANCHONETE LTDA</v>
          </cell>
        </row>
        <row r="4641">
          <cell r="B4641" t="str">
            <v>DIVE DISTRIBUIDORA DE VEÍCULOS LTDA</v>
          </cell>
        </row>
        <row r="4642">
          <cell r="B4642" t="str">
            <v>FERRAGENS CAMARGO E FILHOS LTDA</v>
          </cell>
        </row>
        <row r="4643">
          <cell r="B4643" t="str">
            <v>ERMINDOLPHO TRANSPORTE E TERRAPLENAGEM L</v>
          </cell>
        </row>
        <row r="4644">
          <cell r="B4644" t="str">
            <v>COMERCIAL RIO CLARO LTDA</v>
          </cell>
        </row>
        <row r="4645">
          <cell r="B4645" t="str">
            <v>POSTO E CHURRASCARIA ALELUIA LTDA</v>
          </cell>
        </row>
        <row r="4646">
          <cell r="B4646" t="str">
            <v>SEMAQ SERVIÇOS EM MÁQUINAS LTDA</v>
          </cell>
        </row>
        <row r="4647">
          <cell r="B4647" t="str">
            <v>SURF HOTEL LTDA</v>
          </cell>
        </row>
        <row r="4648">
          <cell r="B4648" t="str">
            <v>RGA INDÚSTRIA E COMÉRCIO LTDA</v>
          </cell>
        </row>
        <row r="4649">
          <cell r="B4649" t="str">
            <v>EXPRESSO PREDILETO COM. E TRANSPORTES LTDA</v>
          </cell>
        </row>
        <row r="4650">
          <cell r="B4650" t="str">
            <v>SIEL TELECOMUNICAÇÕES LTDA</v>
          </cell>
        </row>
        <row r="4651">
          <cell r="B4651" t="str">
            <v>AAA SULIMPRESS ARTES GRÁFICAS E CARIMBOS LTDA</v>
          </cell>
        </row>
        <row r="4652">
          <cell r="B4652" t="str">
            <v>BENEDITO E PAULA PAINEIS E COMERCIO LTDA</v>
          </cell>
        </row>
        <row r="4653">
          <cell r="B4653" t="str">
            <v>FORNECEDORA CHATUBA DE NILÓPOLIS LTDA</v>
          </cell>
        </row>
        <row r="4654">
          <cell r="B4654" t="str">
            <v>FORNECEDORA CHATUBA DE NILÓPOLIS LTDA</v>
          </cell>
        </row>
        <row r="4655">
          <cell r="B4655" t="str">
            <v>TRANSMANDI TRANSPORTE E AREIA LTDA</v>
          </cell>
        </row>
        <row r="4656">
          <cell r="B4656" t="str">
            <v>J.F.CARDOSO TRANSPORTE RODOVIÁRIO-ME</v>
          </cell>
        </row>
        <row r="4657">
          <cell r="B4657" t="str">
            <v>CUTELARIA E TABACARIA PONTO DOIS LTDA</v>
          </cell>
        </row>
        <row r="4658">
          <cell r="B4658" t="str">
            <v>CASA CORAIS MAT.CONSTRUCAO</v>
          </cell>
        </row>
        <row r="4659">
          <cell r="B4659" t="str">
            <v>DISTRIBUIDORA DE MAT.CONSTR. MANGARATIBA LTDA</v>
          </cell>
        </row>
        <row r="4660">
          <cell r="B4660" t="str">
            <v>A.G. RIBEIRO MERCEARIA LTDA</v>
          </cell>
        </row>
        <row r="4661">
          <cell r="B4661" t="str">
            <v>INTER-GLOBAL TRANSPORTES DO BRASIL LTDA</v>
          </cell>
        </row>
        <row r="4662">
          <cell r="B4662" t="str">
            <v>DOKA BRASIL FORMAS PARA CONCRETO LTDA</v>
          </cell>
        </row>
        <row r="4663">
          <cell r="B4663" t="str">
            <v>DOKA BRASIL FÔRMAS PARA CONCRETO LTDA</v>
          </cell>
        </row>
        <row r="4664">
          <cell r="B4664" t="str">
            <v>ÁUREA SEGUROS</v>
          </cell>
        </row>
        <row r="4665">
          <cell r="B4665" t="str">
            <v>TEC-TEMP REFRIGERACAO LTDA</v>
          </cell>
        </row>
        <row r="4666">
          <cell r="B4666" t="str">
            <v>P.&amp; W. ARTES GRÁFICAS LTDA</v>
          </cell>
        </row>
        <row r="4667">
          <cell r="B4667" t="str">
            <v>NEW SERVICE GRAPHIC LTDA.</v>
          </cell>
        </row>
        <row r="4668">
          <cell r="B4668" t="str">
            <v>SERPEN SERVICOS E PROJETOS DE ENGENHARIA</v>
          </cell>
        </row>
        <row r="4669">
          <cell r="B4669" t="str">
            <v>PERISCÓPIO EQUIP. OPTRÔNICOS LTDA</v>
          </cell>
        </row>
        <row r="4670">
          <cell r="B4670" t="str">
            <v>CONSPEL CONSTR.PREST.SERVIÇO LTDA</v>
          </cell>
        </row>
        <row r="4671">
          <cell r="B4671" t="str">
            <v>O PARAFUSO DE SANTA CRUZ LTDA</v>
          </cell>
        </row>
        <row r="4672">
          <cell r="B4672" t="str">
            <v>CHURRASCARIA LANCHONETE POVÃO LTDA</v>
          </cell>
        </row>
        <row r="4673">
          <cell r="B4673" t="str">
            <v>GEOLOGUS ENGENHARIA LTDA</v>
          </cell>
        </row>
        <row r="4674">
          <cell r="B4674" t="str">
            <v>A.D.M. PETRÓLEO E DERIVADOS LTDA.</v>
          </cell>
        </row>
        <row r="4675">
          <cell r="B4675" t="str">
            <v>PROJETA ENGENHARIA LTDA</v>
          </cell>
        </row>
        <row r="4676">
          <cell r="B4676" t="str">
            <v>AR-BRASIL COMPRESSORES</v>
          </cell>
        </row>
        <row r="4677">
          <cell r="B4677" t="str">
            <v>L.CENTURIONE SCOTTO REPRESENTAÇÕES LTDA</v>
          </cell>
        </row>
        <row r="4678">
          <cell r="B4678" t="str">
            <v>PACI CONSTRUÇÕES LTDA</v>
          </cell>
        </row>
        <row r="4679">
          <cell r="B4679" t="str">
            <v>MERCEDANIA PECAS LTDA</v>
          </cell>
        </row>
        <row r="4680">
          <cell r="B4680" t="str">
            <v>BADÚ BAR E MERCEARIA LTDA - ME</v>
          </cell>
        </row>
        <row r="4681">
          <cell r="B4681" t="str">
            <v>CLÍNICA RADIOLÓGICA ALCIDES LOPES LTDA</v>
          </cell>
        </row>
        <row r="4682">
          <cell r="B4682" t="str">
            <v>TECMA TECNOLOGIA EM MEIO AMBIENTE LTDA</v>
          </cell>
        </row>
        <row r="4683">
          <cell r="B4683" t="str">
            <v>POSTO GUITY LTDA</v>
          </cell>
        </row>
        <row r="4684">
          <cell r="B4684" t="str">
            <v>MAXPEL DISTR.DE INFORM.E PAPELARIA LTDA</v>
          </cell>
        </row>
        <row r="4685">
          <cell r="B4685" t="str">
            <v>POSTO GUANABARA LTDA</v>
          </cell>
        </row>
        <row r="4686">
          <cell r="B4686" t="str">
            <v>A. MOTA &amp; IRMÃOS LTDA</v>
          </cell>
        </row>
        <row r="4687">
          <cell r="B4687" t="str">
            <v>GRAFICA FALCAO LTDA</v>
          </cell>
        </row>
        <row r="4688">
          <cell r="B4688" t="str">
            <v>CISPEL EMPRESA DE MINERACAO LTDA</v>
          </cell>
        </row>
        <row r="4689">
          <cell r="B4689" t="str">
            <v>ELETRICIDADE GUAIBA LTDA</v>
          </cell>
        </row>
        <row r="4690">
          <cell r="B4690" t="str">
            <v>SIGIL SOCIEDADE INDUSTRIAL DE GRANITOS L</v>
          </cell>
        </row>
        <row r="4691">
          <cell r="B4691" t="str">
            <v>CURI ENGENHARIA LTDA</v>
          </cell>
        </row>
        <row r="4692">
          <cell r="B4692" t="str">
            <v>CASA DAS BOMBAS LTDA</v>
          </cell>
        </row>
        <row r="4693">
          <cell r="B4693" t="str">
            <v>RUBEM CARVALHO - ME</v>
          </cell>
        </row>
        <row r="4694">
          <cell r="B4694" t="str">
            <v>SERGIO JOAO PEREIRA DA SILVA</v>
          </cell>
        </row>
        <row r="4695">
          <cell r="B4695" t="str">
            <v>CENTELHA COMERCIO E REPRESENTACOES LTDA</v>
          </cell>
        </row>
        <row r="4696">
          <cell r="B4696" t="str">
            <v>CENTELHA COMERCIAL ELÉTRICA LTDA</v>
          </cell>
        </row>
        <row r="4697">
          <cell r="B4697" t="str">
            <v>SÉRGIO MOREIRA ENGENHARIA PROJ.CONS.LTDA</v>
          </cell>
        </row>
        <row r="4698">
          <cell r="B4698" t="str">
            <v>FLUMINAUTO LTDA</v>
          </cell>
        </row>
        <row r="4699">
          <cell r="B4699" t="str">
            <v>AFIZON REVESTIMENTOS DE AMBIENTES GRUNERPI LTDA</v>
          </cell>
        </row>
        <row r="4700">
          <cell r="B4700" t="str">
            <v>AUTO POSTO CIGANO LTDA</v>
          </cell>
        </row>
        <row r="4701">
          <cell r="B4701" t="str">
            <v>MAX CÓPIAS LTDA</v>
          </cell>
        </row>
        <row r="4702">
          <cell r="B4702" t="str">
            <v>SERRAMAR COMÉRCIO DE COMBUSTÍVEIS LTDA</v>
          </cell>
        </row>
        <row r="4703">
          <cell r="B4703" t="str">
            <v>GINAMAR COMERCIO DE PANOS</v>
          </cell>
        </row>
        <row r="4704">
          <cell r="B4704" t="str">
            <v>COND. RIO HOTEL RESIDENCE</v>
          </cell>
        </row>
        <row r="4705">
          <cell r="B4705" t="str">
            <v>CONFART LTDA.</v>
          </cell>
        </row>
        <row r="4706">
          <cell r="B4706" t="str">
            <v>IBRATA MINERAÇÃO LTDA</v>
          </cell>
        </row>
        <row r="4707">
          <cell r="B4707" t="str">
            <v>IBRATA MINERACAO LTDA</v>
          </cell>
        </row>
        <row r="4708">
          <cell r="B4708" t="str">
            <v>BENÍCIO ILUSTRAÇÕES E PROD.ARTÍSTICAS LTDA</v>
          </cell>
        </row>
        <row r="4709">
          <cell r="B4709" t="str">
            <v>PROCART PAPELARIA E PRESENTES LTDA</v>
          </cell>
        </row>
        <row r="4710">
          <cell r="B4710" t="str">
            <v>ARQUIPLAN ARQUITETURA E PLANEJAMENTO LTDA</v>
          </cell>
        </row>
        <row r="4711">
          <cell r="B4711" t="str">
            <v>E. VIEIRA DA SILVA EMPREITEIRA-ME</v>
          </cell>
        </row>
        <row r="4712">
          <cell r="B4712" t="str">
            <v>J.A TERRAPLANAGEM LTDA</v>
          </cell>
        </row>
        <row r="4713">
          <cell r="B4713" t="str">
            <v>META SERVIÇOS TÉCNICOS LTDA</v>
          </cell>
        </row>
        <row r="4714">
          <cell r="B4714" t="str">
            <v>CHAVERAUTO CHAVEIRO DE AUTO LTDA</v>
          </cell>
        </row>
        <row r="4715">
          <cell r="B4715" t="str">
            <v>RSC TRAVEL SERVICE</v>
          </cell>
        </row>
        <row r="4716">
          <cell r="B4716" t="str">
            <v>TONIFOTO SOM LTDA</v>
          </cell>
        </row>
        <row r="4717">
          <cell r="B4717" t="str">
            <v>TONIFOTO</v>
          </cell>
        </row>
        <row r="4718">
          <cell r="B4718" t="str">
            <v>DRB AR CONDICIONADO LTDA</v>
          </cell>
        </row>
        <row r="4719">
          <cell r="B4719" t="str">
            <v>TECNOMOVEL INDÚSTRIA, COMÉRCIO E SERVIÇOS LTDA.</v>
          </cell>
        </row>
        <row r="4720">
          <cell r="B4720" t="str">
            <v>DIVIESC DIVISÕES E DECORAÇÕES PARA ESCRITÓRIO LTDA.</v>
          </cell>
        </row>
        <row r="4721">
          <cell r="B4721" t="str">
            <v>ARTES GRAFICAS ALMIR LTDA</v>
          </cell>
        </row>
        <row r="4722">
          <cell r="B4722" t="str">
            <v>O. CARVALHAIS POSTO DE GASOLINA</v>
          </cell>
        </row>
        <row r="4723">
          <cell r="B4723" t="str">
            <v>FORNECEDORA ELETRO E HIDRAULICA BRAGA LTDA</v>
          </cell>
        </row>
        <row r="4724">
          <cell r="B4724" t="str">
            <v>TECNOBRE COMERCIO E REPRESENTACOES LTDA</v>
          </cell>
        </row>
        <row r="4725">
          <cell r="B4725" t="str">
            <v>F. HERLANDO BEZERRA - ME</v>
          </cell>
        </row>
        <row r="4726">
          <cell r="B4726" t="str">
            <v>SUBURBANA EMPREITEIRA DE OBRAS LTDA</v>
          </cell>
        </row>
        <row r="4727">
          <cell r="B4727" t="str">
            <v>POSTO GROTÃO LTDA</v>
          </cell>
        </row>
        <row r="4728">
          <cell r="B4728" t="str">
            <v>SPAR PREMOLDADOS DE CONCRETO LTDA</v>
          </cell>
        </row>
        <row r="4729">
          <cell r="B4729" t="str">
            <v>MECÂNICA RP LTDA</v>
          </cell>
        </row>
        <row r="4730">
          <cell r="B4730" t="str">
            <v>VEIGUÁ DIESEL COMERCIAL E DISTRIBUIDORA LTDA</v>
          </cell>
        </row>
        <row r="4731">
          <cell r="B4731" t="str">
            <v>HOTEL TURISMO LE MAZOT SURMER LTDA</v>
          </cell>
        </row>
        <row r="4732">
          <cell r="B4732" t="str">
            <v>FLORAO MATERIAIS DE CONSTRUCAO LTDA</v>
          </cell>
        </row>
        <row r="4733">
          <cell r="B4733" t="str">
            <v>CONSTRUTÉC LTDA S/C</v>
          </cell>
        </row>
        <row r="4734">
          <cell r="B4734" t="str">
            <v>C. BARCELOS - ME</v>
          </cell>
        </row>
        <row r="4735">
          <cell r="B4735" t="str">
            <v>BAHIENSE &amp; CIA LTDA</v>
          </cell>
        </row>
        <row r="4736">
          <cell r="B4736" t="str">
            <v>PLACAS SALES LTDA</v>
          </cell>
        </row>
        <row r="4737">
          <cell r="B4737" t="str">
            <v>POLICLÍNICA SERVIÇOS MÉDICOS LTDA</v>
          </cell>
        </row>
        <row r="4738">
          <cell r="B4738" t="str">
            <v>TNF TRANSPORTADORA NORTE FLUMINENSE LTDA</v>
          </cell>
        </row>
        <row r="4739">
          <cell r="B4739" t="str">
            <v>RICARDO DOS SANTOS ABREU-ME</v>
          </cell>
        </row>
        <row r="4740">
          <cell r="B4740" t="str">
            <v>FABRICA DE TELAS GUARA COMERCIO E INDUST</v>
          </cell>
        </row>
        <row r="4741">
          <cell r="B4741" t="str">
            <v>LANCHONETE AMARALINA LTDA</v>
          </cell>
        </row>
        <row r="4742">
          <cell r="B4742" t="str">
            <v>AUTO MECÂNICA BOM TEMPO LTDA</v>
          </cell>
        </row>
        <row r="4743">
          <cell r="B4743" t="str">
            <v>METRAL EMPRESA DE TRANSPORTES LTDA</v>
          </cell>
        </row>
        <row r="4744">
          <cell r="B4744" t="str">
            <v>EMBRAVAL EMPRESA BRASILEIRA CONEXOES LTD</v>
          </cell>
        </row>
        <row r="4745">
          <cell r="B4745" t="str">
            <v>HELION PÓVOA PESQUISAS PATOLÓGICAS S/A</v>
          </cell>
        </row>
        <row r="4746">
          <cell r="B4746" t="str">
            <v>NACIONAL ENGECONSULT ENGENHARIA LTDA</v>
          </cell>
        </row>
        <row r="4747">
          <cell r="B4747" t="str">
            <v>IPEPAM-IND. PEDRAS PADUA MIRACEMA LTDA</v>
          </cell>
        </row>
        <row r="4748">
          <cell r="B4748" t="str">
            <v>CHURRASCARIA MAMINHA DE OURO LTDA</v>
          </cell>
        </row>
        <row r="4749">
          <cell r="B4749" t="str">
            <v>ITALIA VEÍCULOS LTDA</v>
          </cell>
        </row>
        <row r="4750">
          <cell r="B4750" t="str">
            <v>ARSENAL TERRAPLENAGEM LTDA</v>
          </cell>
        </row>
        <row r="4751">
          <cell r="B4751" t="str">
            <v>CARTÓRIO DO 5º DISTRITO DE SÃO GONÇALO</v>
          </cell>
        </row>
        <row r="4752">
          <cell r="B4752" t="str">
            <v>TERRAPLENAGEM IND.COM.CARNEIRO PRATA LTDA</v>
          </cell>
        </row>
        <row r="4753">
          <cell r="B4753" t="str">
            <v>J.PINTO BORRACHEIRO</v>
          </cell>
        </row>
        <row r="4754">
          <cell r="B4754" t="str">
            <v>A PODEROZA MAQUINAS E FERRAGENS LTDA</v>
          </cell>
        </row>
        <row r="4755">
          <cell r="B4755" t="str">
            <v>CAFE E BAR OVARENSE LTDA</v>
          </cell>
        </row>
        <row r="4756">
          <cell r="B4756" t="str">
            <v>METALÚRGICA PROAÇO LTDA.</v>
          </cell>
        </row>
        <row r="4757">
          <cell r="B4757" t="str">
            <v xml:space="preserve"> ESTORIL PARAFUSOS E PEÇAS LTDA</v>
          </cell>
        </row>
        <row r="4758">
          <cell r="B4758" t="str">
            <v>ABRAHÃO BELÉM &amp; CIA LTDA</v>
          </cell>
        </row>
        <row r="4759">
          <cell r="B4759" t="str">
            <v>FOTORAMA DO BRASIL LTDA</v>
          </cell>
        </row>
        <row r="4760">
          <cell r="B4760" t="str">
            <v>LANCHONETE SCALI LTDA</v>
          </cell>
        </row>
        <row r="4761">
          <cell r="B4761" t="str">
            <v>GUANPER-TRANSDIFER MAQ.COM.IND.LTDA.</v>
          </cell>
        </row>
        <row r="4762">
          <cell r="B4762" t="str">
            <v>XANDRELAR CONSTRUÇÕES LTDA</v>
          </cell>
        </row>
        <row r="4763">
          <cell r="B4763" t="str">
            <v>PONTO DE LUZ COMERCIAL LTDA</v>
          </cell>
        </row>
        <row r="4764">
          <cell r="B4764" t="str">
            <v>UBU HOTÉIS E TURISMO S/A</v>
          </cell>
        </row>
        <row r="4765">
          <cell r="B4765" t="str">
            <v>TENGEL TECNICA DE ENGENHARIA LTDA</v>
          </cell>
        </row>
        <row r="4766">
          <cell r="B4766" t="str">
            <v>12º OFÍCIO DE NOTAS</v>
          </cell>
        </row>
        <row r="4767">
          <cell r="B4767" t="str">
            <v>4º TABELIONATO DE NOTAS DO RIO DE JANEIRO</v>
          </cell>
        </row>
        <row r="4768">
          <cell r="B4768" t="str">
            <v>CARTORIO 11º OFICIO DE NOTAS</v>
          </cell>
        </row>
        <row r="4769">
          <cell r="B4769" t="str">
            <v>LEFEBVRE ENGENHARIA</v>
          </cell>
        </row>
        <row r="4770">
          <cell r="B4770" t="str">
            <v>COAZE COMERCIAL AZEVEDO LTDA</v>
          </cell>
        </row>
        <row r="4771">
          <cell r="B4771" t="str">
            <v>QUIMISA - GALVANIZAÇÃO LTDA.</v>
          </cell>
        </row>
        <row r="4772">
          <cell r="B4772" t="str">
            <v>RIO DIESEL VEÍCULOS E PEÇAS S.A</v>
          </cell>
        </row>
        <row r="4773">
          <cell r="B4773" t="str">
            <v>SERRARIA SAO BERNARDO LTDA</v>
          </cell>
        </row>
        <row r="4774">
          <cell r="B4774" t="str">
            <v>SERRARIA LÍDER DE IGUAÇU LTDA</v>
          </cell>
        </row>
        <row r="4775">
          <cell r="B4775" t="str">
            <v>MORSING CABOS DE AÇO LTDA</v>
          </cell>
        </row>
        <row r="4776">
          <cell r="B4776" t="str">
            <v>ESAM - EMPRESA SANTO ANTONIO DE MINERACAO</v>
          </cell>
        </row>
        <row r="4777">
          <cell r="B4777" t="str">
            <v>CERÂMICA VULCÃO LTDA</v>
          </cell>
        </row>
        <row r="4778">
          <cell r="B4778" t="str">
            <v>FILIPE MATERIAL DE CONSTRUÇÃO LTDA</v>
          </cell>
        </row>
        <row r="4779">
          <cell r="B4779" t="str">
            <v>AGUAS MINERAIS NATURAIS LTDA</v>
          </cell>
        </row>
        <row r="4780">
          <cell r="B4780" t="str">
            <v>CASA AMAZONAS DE FERRAGENS LTDA</v>
          </cell>
        </row>
        <row r="4781">
          <cell r="B4781" t="str">
            <v>PEDREIRA SÃO PEDRO LTDA</v>
          </cell>
        </row>
        <row r="4782">
          <cell r="B4782" t="str">
            <v>USIMECA USINA MECANICA CARIOCA S/A</v>
          </cell>
        </row>
        <row r="4783">
          <cell r="B4783" t="str">
            <v>PEDREIRA VIGNE LTDA</v>
          </cell>
        </row>
        <row r="4784">
          <cell r="B4784" t="str">
            <v>SUPERMERCADOS ALTO DA POSSE LTDA</v>
          </cell>
        </row>
        <row r="4785">
          <cell r="B4785" t="str">
            <v>GRAN LOC LOCAÇÃO E MANUTENÇÃO LTDA3</v>
          </cell>
        </row>
        <row r="4786">
          <cell r="B4786" t="str">
            <v>CAFÉ E BAR SÃO TOMÉ LTDA.</v>
          </cell>
        </row>
        <row r="4787">
          <cell r="B4787" t="str">
            <v>MADEIREIRA RONDONIA LTDA</v>
          </cell>
        </row>
        <row r="4788">
          <cell r="B4788" t="str">
            <v>POSTO DE GASOLINA TIO LUIZ LTDA</v>
          </cell>
        </row>
        <row r="4789">
          <cell r="B4789" t="str">
            <v>EQUITRAMA PECAS E EQUIPAMENTOS LTDA</v>
          </cell>
        </row>
        <row r="4790">
          <cell r="B4790" t="str">
            <v>PAULO SHOPING MOV.ESCRITORIO LTDA</v>
          </cell>
        </row>
        <row r="4791">
          <cell r="B4791" t="str">
            <v>PAULO SHOPPING MàVEIS DE ESCRITàRIO LTDA</v>
          </cell>
        </row>
        <row r="4792">
          <cell r="B4792" t="str">
            <v>PAULO SHOPPING - MOVEIS DE ESCRITORIO LT</v>
          </cell>
        </row>
        <row r="4793">
          <cell r="B4793" t="str">
            <v>ELETRO Z COMERCIAL LTDA</v>
          </cell>
        </row>
        <row r="4794">
          <cell r="B4794" t="str">
            <v>ITOI-RIO IND.COM.EQUIP.ELETRÔNICOS LTDA</v>
          </cell>
        </row>
        <row r="4795">
          <cell r="B4795" t="str">
            <v>ARTEFATOS DE CIMENTO PALEJO LTDA-ME</v>
          </cell>
        </row>
        <row r="4796">
          <cell r="B4796" t="str">
            <v>ANITA DA SILVA SANTANA</v>
          </cell>
        </row>
        <row r="4797">
          <cell r="B4797" t="str">
            <v>POSTO DE GASOLINA MARAJOARA LTDA</v>
          </cell>
        </row>
        <row r="4798">
          <cell r="B4798" t="str">
            <v>N.M. TANNOS - ME</v>
          </cell>
        </row>
        <row r="4799">
          <cell r="B4799" t="str">
            <v>CASA DAS FECHADURAS DE NITERÓI LTDA</v>
          </cell>
        </row>
        <row r="4800">
          <cell r="B4800" t="str">
            <v>PEDRAS DECORATIVAS SÃO RAPHAEL LTDA</v>
          </cell>
        </row>
        <row r="4801">
          <cell r="B4801" t="str">
            <v>HESSEL LOCACAO DE EQUIPAMENTOS LTDA</v>
          </cell>
        </row>
        <row r="4802">
          <cell r="B4802" t="str">
            <v>ERWIL CONSTRUCOES LTDA</v>
          </cell>
        </row>
        <row r="4803">
          <cell r="B4803" t="str">
            <v>ZEBRINI MATERIAL DE CONSTRUÇÃO LTDA</v>
          </cell>
        </row>
        <row r="4804">
          <cell r="B4804" t="str">
            <v>PAIVA EXTRACAO COM. DE PEDREIRA LTDA</v>
          </cell>
        </row>
        <row r="4805">
          <cell r="B4805" t="str">
            <v>FERROLAJE ARTEFATOS DE CIMENTO LTDA</v>
          </cell>
        </row>
        <row r="4806">
          <cell r="B4806" t="str">
            <v>AUTO PECAS DOCINHO LTDA.</v>
          </cell>
        </row>
        <row r="4807">
          <cell r="B4807" t="str">
            <v>WMV INDUSTRIAS SERIGRAFICAS LTDA</v>
          </cell>
        </row>
        <row r="4808">
          <cell r="B4808" t="str">
            <v>CHACARA DANTAS LTDA</v>
          </cell>
        </row>
        <row r="4809">
          <cell r="B4809" t="str">
            <v>HOTEL BRAGA LTDA.</v>
          </cell>
        </row>
        <row r="4810">
          <cell r="B4810" t="str">
            <v>AGON EQUIPAMENTOS INDUSTRIAIS LTDA</v>
          </cell>
        </row>
        <row r="4811">
          <cell r="B4811" t="str">
            <v>POTIGUAR ENGENHARIA E COMERCIO LTDA</v>
          </cell>
        </row>
        <row r="4812">
          <cell r="B4812" t="str">
            <v>ACIMEM INDÚSTRIA E COMÉRCIO LTDA - ME</v>
          </cell>
        </row>
        <row r="4813">
          <cell r="B4813" t="str">
            <v>FERAÇO COMERCIAL LTDA</v>
          </cell>
        </row>
        <row r="4814">
          <cell r="B4814" t="str">
            <v>POSTO DE GASOLINA CANÁRIAS LTDA</v>
          </cell>
        </row>
        <row r="4815">
          <cell r="B4815" t="str">
            <v>EDILEUZA MARIA BEZERRA-TRANSPORTES</v>
          </cell>
        </row>
        <row r="4816">
          <cell r="B4816" t="str">
            <v>MONTA EQUIPAMENTOS CONTRA INCÊNDIO LTDA</v>
          </cell>
        </row>
        <row r="4817">
          <cell r="B4817" t="str">
            <v>INDUSTRIA DE ESCOVAS TRES IRMAOS LTDA</v>
          </cell>
        </row>
        <row r="4818">
          <cell r="B4818" t="str">
            <v>CERÂMICA DUBEL LTDA - ME</v>
          </cell>
        </row>
        <row r="4819">
          <cell r="B4819" t="str">
            <v>SEBASTIÃO JORGE NOVAES</v>
          </cell>
        </row>
        <row r="4820">
          <cell r="B4820" t="str">
            <v>SO RETRO PECAS E EQUIPAMENTOS LTDA</v>
          </cell>
        </row>
        <row r="4821">
          <cell r="B4821" t="str">
            <v>J.CURY COMERCIO E REP. LTDA</v>
          </cell>
        </row>
        <row r="4822">
          <cell r="B4822" t="str">
            <v>KORT ROWAN LTDA</v>
          </cell>
        </row>
        <row r="4823">
          <cell r="B4823" t="str">
            <v>FRESTA SANTOS TRANSPORTES LTDA</v>
          </cell>
        </row>
        <row r="4824">
          <cell r="B4824" t="str">
            <v>ROLAN BÚZIOS COMERCIAL LTDA.</v>
          </cell>
        </row>
        <row r="4825">
          <cell r="B4825" t="str">
            <v>MAMCCIVIRB DO BRASIL COM. PAPÉIS,MÁQS. E SERVIÇOS LTDA</v>
          </cell>
        </row>
        <row r="4826">
          <cell r="B4826" t="str">
            <v>HOTEL, BAR E RESTAURANTE CANTO PEQUENO LTDA</v>
          </cell>
        </row>
        <row r="4827">
          <cell r="B4827" t="str">
            <v>RESTAURANTE KENT-ITA LTDA</v>
          </cell>
        </row>
        <row r="4828">
          <cell r="B4828" t="str">
            <v>INDÚSTRIAS JOSÉ VICENTE SESTO LTDA</v>
          </cell>
        </row>
        <row r="4829">
          <cell r="B4829" t="str">
            <v>LOCASTROM LOC. E COM. DE EQUIP. LTDA.</v>
          </cell>
        </row>
        <row r="4830">
          <cell r="B4830" t="str">
            <v>GERALDO A.FREITAS &amp; FILHO EMPREIT.OBRAS LTDA</v>
          </cell>
        </row>
        <row r="4831">
          <cell r="B4831" t="str">
            <v>ACRO AR COMPRESSORES LTDA</v>
          </cell>
        </row>
        <row r="4832">
          <cell r="B4832" t="str">
            <v>CONSERGRAF - CONSERTOS DE MAQUINAS LTDA.</v>
          </cell>
        </row>
        <row r="4833">
          <cell r="B4833" t="str">
            <v>ARTEFATOS DE CIMENTO SOUZA LIMA LTDA</v>
          </cell>
        </row>
        <row r="4834">
          <cell r="B4834" t="str">
            <v>IMACIL IGUACU MANUFATURADO DE CIMENTO LT</v>
          </cell>
        </row>
        <row r="4835">
          <cell r="B4835" t="str">
            <v>KI MADEIRA LTDA</v>
          </cell>
        </row>
        <row r="4836">
          <cell r="B4836" t="str">
            <v>FRANCISCO XAVIER ADM.SERVIÇOS LTDA</v>
          </cell>
        </row>
        <row r="4837">
          <cell r="B4837" t="str">
            <v>DELTA'S EMPRESA SERV.TÉCNICOS LTDA</v>
          </cell>
        </row>
        <row r="4838">
          <cell r="B4838" t="str">
            <v>ACTS ASSESSORIA CONS.TEC. E SEGURANÇA</v>
          </cell>
        </row>
        <row r="4839">
          <cell r="B4839" t="str">
            <v>A.O.M. SANTOS-ME</v>
          </cell>
        </row>
        <row r="4840">
          <cell r="B4840" t="str">
            <v>AUTO MERCADO VEÍC. USADOS BARROS E NERY LTDA</v>
          </cell>
        </row>
        <row r="4841">
          <cell r="B4841" t="str">
            <v>SERVI-SÁ AUTO GUINDASTE LOCAÇÃO LTDA.</v>
          </cell>
        </row>
        <row r="4842">
          <cell r="B4842" t="str">
            <v>HIPER PEDRAS DECORATIVAS LTDA</v>
          </cell>
        </row>
        <row r="4843">
          <cell r="B4843" t="str">
            <v>R.F. BARRETO - ME</v>
          </cell>
        </row>
        <row r="4844">
          <cell r="B4844" t="str">
            <v>PEDRITA DE TERESOPOLIS</v>
          </cell>
        </row>
        <row r="4845">
          <cell r="B4845" t="str">
            <v>PANFER MATERIAIS FERROVIÁRIOS LTDA</v>
          </cell>
        </row>
        <row r="4846">
          <cell r="B4846" t="str">
            <v>FACIBRAS FÁBRICA ARTEF.CIMENTO DO BRASIL LTDA</v>
          </cell>
        </row>
        <row r="4847">
          <cell r="B4847" t="str">
            <v>ROSA - SERVICOS GERAIS LTDA</v>
          </cell>
        </row>
        <row r="4848">
          <cell r="B4848" t="str">
            <v>ROTOBEL PRESTADORA DE SERVIÇOS LTDA</v>
          </cell>
        </row>
        <row r="4849">
          <cell r="B4849" t="str">
            <v>POSTO DE COMBUSTÍVEIS CONTORNO DE CAMPOS LTDA</v>
          </cell>
        </row>
        <row r="4850">
          <cell r="B4850" t="str">
            <v>AQUINUS IND E COM DE LAJES ARTEFATOS LTD</v>
          </cell>
        </row>
        <row r="4851">
          <cell r="B4851" t="str">
            <v>MADETELHAS MATERIAIS DE CONSTRUÇÃO LTDA</v>
          </cell>
        </row>
        <row r="4852">
          <cell r="B4852" t="str">
            <v>DI BLASI, PARENTE,SOERENSEN GARCIA &amp; ASS</v>
          </cell>
        </row>
        <row r="4853">
          <cell r="B4853" t="str">
            <v>VÍDEO CIÊNCIA PRODUÇÕES LTDA</v>
          </cell>
        </row>
        <row r="4854">
          <cell r="B4854" t="str">
            <v>SF-ENGENHARIA LTDA</v>
          </cell>
        </row>
        <row r="4855">
          <cell r="B4855" t="str">
            <v>AZEREDO SOUZA BAZAR LTDA</v>
          </cell>
        </row>
        <row r="4856">
          <cell r="B4856" t="str">
            <v>AUTO POSTO SUL RIO LTDA</v>
          </cell>
        </row>
        <row r="4857">
          <cell r="B4857" t="str">
            <v>TRANSPORTADORA DALTRO LTDA.</v>
          </cell>
        </row>
        <row r="4858">
          <cell r="B4858" t="str">
            <v>TRANSPORTADORA DURANTE LTDA</v>
          </cell>
        </row>
        <row r="4859">
          <cell r="B4859" t="str">
            <v>MULTIBLOCO IND. E COM. ART. CONCR. LTDA</v>
          </cell>
        </row>
        <row r="4860">
          <cell r="B4860" t="str">
            <v>RARO DO SER CONFECCOES LTDA</v>
          </cell>
        </row>
        <row r="4861">
          <cell r="B4861" t="str">
            <v>SAULO TRANSPORTE LTDA</v>
          </cell>
        </row>
        <row r="4862">
          <cell r="B4862" t="str">
            <v>GALON &amp; MAESTRI LTDA</v>
          </cell>
        </row>
        <row r="4863">
          <cell r="B4863" t="str">
            <v>AUTO POSTO JAPUÍBA LTDA</v>
          </cell>
        </row>
        <row r="4864">
          <cell r="B4864" t="str">
            <v>ABOLIÇÃO CAMINHÕES E ÔNIBUS LTDA</v>
          </cell>
        </row>
        <row r="4865">
          <cell r="B4865" t="str">
            <v>C.A.R. RODRIGUES ENGENHARIA</v>
          </cell>
        </row>
        <row r="4866">
          <cell r="B4866" t="str">
            <v>A.L. FARIA SERRALHERIA - ME</v>
          </cell>
        </row>
        <row r="4867">
          <cell r="B4867" t="str">
            <v>ENGEMAC-RIO MAQ. EQUIP, E SERVICOS LTDA.</v>
          </cell>
        </row>
        <row r="4868">
          <cell r="B4868" t="str">
            <v>FERRO E ALUMÍNIO ARTE VISUAL LTDA</v>
          </cell>
        </row>
        <row r="4869">
          <cell r="B4869" t="str">
            <v>POSTO IMBOASSICA COM. E SERVIÇOS LTDA</v>
          </cell>
        </row>
        <row r="4870">
          <cell r="B4870" t="str">
            <v>RIOPOSTES ARTEFATOS DE CONCRETO LTDA</v>
          </cell>
        </row>
        <row r="4871">
          <cell r="B4871" t="str">
            <v>J.A.N. FERREIRA BAR - ME</v>
          </cell>
        </row>
        <row r="4872">
          <cell r="B4872" t="str">
            <v>CONTATUS COMÉRCIO E REPRESENTAÇÕES LTDA</v>
          </cell>
        </row>
        <row r="4873">
          <cell r="B4873" t="str">
            <v>SANECON SANEAMENTO E CONSTRUÇÃO LTDA</v>
          </cell>
        </row>
        <row r="4874">
          <cell r="B4874" t="str">
            <v>FORTEL DA MANTIQUEIRA COM.MAT.CONSTRUÇÃO LTDA-ME</v>
          </cell>
        </row>
        <row r="4875">
          <cell r="B4875" t="str">
            <v>AKYTEM MÓVEIS LTDA</v>
          </cell>
        </row>
        <row r="4876">
          <cell r="B4876" t="str">
            <v>ANTONIO CARLOS PEDROSA ZANARDI-ME</v>
          </cell>
        </row>
        <row r="4877">
          <cell r="B4877" t="str">
            <v>META EXTINTORES LTDA</v>
          </cell>
        </row>
        <row r="4878">
          <cell r="B4878" t="str">
            <v>EMPREENDIMENTOS HOTELEIROS RIO'S LTDA</v>
          </cell>
        </row>
        <row r="4879">
          <cell r="B4879" t="str">
            <v>FERRETI TRANSPORTES LTDA</v>
          </cell>
        </row>
        <row r="4880">
          <cell r="B4880" t="str">
            <v>M.A.E. REBELLO AREAL LTDA</v>
          </cell>
        </row>
        <row r="4881">
          <cell r="B4881" t="str">
            <v>CERÂMICA ARROZAL LTDA</v>
          </cell>
        </row>
        <row r="4882">
          <cell r="B4882" t="str">
            <v>LUMAR DE MACAÉ COM.REPRESENTAÇÃO LTDA</v>
          </cell>
        </row>
        <row r="4883">
          <cell r="B4883" t="str">
            <v>ELATEC ASSESSORIA TÉCNICA E COMERCIAL LTDA</v>
          </cell>
        </row>
        <row r="4884">
          <cell r="B4884" t="str">
            <v>REDE MANAUS COMERCIO DE PNEUS LTDA</v>
          </cell>
        </row>
        <row r="4885">
          <cell r="B4885" t="str">
            <v>DISNAVI DISTRIB.PRODUTOS DE LIMPEZA LTDA</v>
          </cell>
        </row>
        <row r="4886">
          <cell r="B4886" t="str">
            <v>HONDÃO MERCEARIA LTDA</v>
          </cell>
        </row>
        <row r="4887">
          <cell r="B4887" t="str">
            <v>TERRAPLENAGEM LAGOA FEIA LTDA</v>
          </cell>
        </row>
        <row r="4888">
          <cell r="B4888" t="str">
            <v>GOLDEN CHEMICALS INDUSTRIA E COMERCIO LT</v>
          </cell>
        </row>
        <row r="4889">
          <cell r="B4889" t="str">
            <v>PEDREIRA BANGU LTDA</v>
          </cell>
        </row>
        <row r="4890">
          <cell r="B4890" t="str">
            <v>POSTO SUL AMERICANO LTDA</v>
          </cell>
        </row>
        <row r="4891">
          <cell r="B4891" t="str">
            <v>PARAFERR-PARAFUSOS E FERRAMENTAS LTDA.</v>
          </cell>
        </row>
        <row r="4892">
          <cell r="B4892" t="str">
            <v>JONAS DUTRA CALDEIRA</v>
          </cell>
        </row>
        <row r="4893">
          <cell r="B4893" t="str">
            <v>TRAVESSIA PADUA MATERIAIS DE CONSTRUCAO</v>
          </cell>
        </row>
        <row r="4894">
          <cell r="B4894" t="str">
            <v>LIGAPP DE ITAOCARA MAT. CONSTRUCAO LTDA</v>
          </cell>
        </row>
        <row r="4895">
          <cell r="B4895" t="str">
            <v>IMUNO-RIO DISTRIBUIDORA DE VACINAS LTDA</v>
          </cell>
        </row>
        <row r="4896">
          <cell r="B4896" t="str">
            <v>R.J. DE OLIVEIRA NETO</v>
          </cell>
        </row>
        <row r="4897">
          <cell r="B4897" t="str">
            <v>N.PIMENTA &amp; FILHOS TRANSPORTES LTDA</v>
          </cell>
        </row>
        <row r="4898">
          <cell r="B4898" t="str">
            <v>TITACO AGROPECUARIA LTDA</v>
          </cell>
        </row>
        <row r="4899">
          <cell r="B4899" t="str">
            <v>UNIS PLANTAS ORNAMENTAIS LTDA</v>
          </cell>
        </row>
        <row r="4900">
          <cell r="B4900" t="str">
            <v>HOTEL BRASIL PARADISO LTDA</v>
          </cell>
        </row>
        <row r="4901">
          <cell r="B4901" t="str">
            <v>L.LOCATELES SOBRINHO IND. COM. DE VASSOU</v>
          </cell>
        </row>
        <row r="4902">
          <cell r="B4902" t="str">
            <v>MADEREIRA FLAVIENSE LTDA</v>
          </cell>
        </row>
        <row r="4903">
          <cell r="B4903" t="str">
            <v>TREVO DE RIO BONITO AGROPECUARIA LTDA</v>
          </cell>
        </row>
        <row r="4904">
          <cell r="B4904" t="str">
            <v>NORTE RIO GRÁFICA E PAPELARIA LTDA</v>
          </cell>
        </row>
        <row r="4905">
          <cell r="B4905" t="str">
            <v>GRÁFICA E EDITORA MONT LTDA</v>
          </cell>
        </row>
        <row r="4906">
          <cell r="B4906" t="str">
            <v>C.P. TURISMO E VIAGENS LTDA</v>
          </cell>
        </row>
        <row r="4907">
          <cell r="B4907" t="str">
            <v>CASA DE SAUDE PIO XII LTDA</v>
          </cell>
        </row>
        <row r="4908">
          <cell r="B4908" t="str">
            <v>GUTICAR COMÉRCIO E SERVIÇOS LTDA</v>
          </cell>
        </row>
        <row r="4909">
          <cell r="B4909" t="str">
            <v>LOPES E IANNIBELLI ENGENHARIA SC LTDA</v>
          </cell>
        </row>
        <row r="4910">
          <cell r="B4910" t="str">
            <v>ETECE CONSULTORIA E ENGENHARIA LTDA.</v>
          </cell>
        </row>
        <row r="4911">
          <cell r="B4911" t="str">
            <v>R.J. VALÉRIO BAR E RESTAURANTE - ME</v>
          </cell>
        </row>
        <row r="4912">
          <cell r="B4912" t="str">
            <v>J.R. MONTAGEM DE MOTORES LTDA</v>
          </cell>
        </row>
        <row r="4913">
          <cell r="B4913" t="str">
            <v>J.R. MONTAGEM DE MOTORES LTDA</v>
          </cell>
        </row>
        <row r="4914">
          <cell r="B4914" t="str">
            <v>IRMÃO GOVERNO COMÉRCIO DE FERRAGENS LTDA</v>
          </cell>
        </row>
        <row r="4915">
          <cell r="B4915" t="str">
            <v>G.M. RAMOS CARPINTARIA - ME</v>
          </cell>
        </row>
        <row r="4916">
          <cell r="B4916" t="str">
            <v>TINTAUTO TINTAS LTDA</v>
          </cell>
        </row>
        <row r="4917">
          <cell r="B4917" t="str">
            <v>AUTO POSTO VELA MAR LTDA</v>
          </cell>
        </row>
        <row r="4918">
          <cell r="B4918" t="str">
            <v>JOSÉ MACHADO DE BARROS ARTEFATOS DE CONCRETO-ME</v>
          </cell>
        </row>
        <row r="4919">
          <cell r="B4919" t="str">
            <v>LUMI-HOUSE COMERCIO E REPRESENTACOES</v>
          </cell>
        </row>
        <row r="4920">
          <cell r="B4920" t="str">
            <v>J. COSTA CARDOSO COMÉRCIO E INDÚSTRIA LTDA</v>
          </cell>
        </row>
        <row r="4921">
          <cell r="B4921" t="str">
            <v>TECSOL PROD.MAT.CONSTRUÇÃO LTDA</v>
          </cell>
        </row>
        <row r="4922">
          <cell r="B4922" t="str">
            <v>EXCAVATOR COMERCIO DE PECAS LTDA</v>
          </cell>
        </row>
        <row r="4923">
          <cell r="B4923" t="str">
            <v>POSTO DE MOLAS RIO DO " A " LTDA</v>
          </cell>
        </row>
        <row r="4924">
          <cell r="B4924" t="str">
            <v>GRAMA GRANITOS E MARMORES LTDA.</v>
          </cell>
        </row>
        <row r="4925">
          <cell r="B4925" t="str">
            <v>BAZAR TIA BERÊ LTDA</v>
          </cell>
        </row>
        <row r="4926">
          <cell r="B4926" t="str">
            <v>CONSUGEL COMÉRCIO DE SUCATAS LTDA</v>
          </cell>
        </row>
        <row r="4927">
          <cell r="B4927" t="str">
            <v>ELTON TAVARES RANGEL - ME</v>
          </cell>
        </row>
        <row r="4928">
          <cell r="B4928" t="str">
            <v>SOUZA &amp; FRANCISCO LTDA</v>
          </cell>
        </row>
        <row r="4929">
          <cell r="B4929" t="str">
            <v>PEDREIRA CARIOCA LTDA</v>
          </cell>
        </row>
        <row r="4930">
          <cell r="B4930" t="str">
            <v>PEDREIRA OURO BRANCO LTDA</v>
          </cell>
        </row>
        <row r="4931">
          <cell r="B4931" t="str">
            <v>RECAUCHUTADORA NOVA ITAIPAVA LTDA</v>
          </cell>
        </row>
        <row r="4932">
          <cell r="B4932" t="str">
            <v>POSTO PONTE SECA LTDA</v>
          </cell>
        </row>
        <row r="4933">
          <cell r="B4933" t="str">
            <v>ARMANDO PNEUS LTDA</v>
          </cell>
        </row>
        <row r="4934">
          <cell r="B4934" t="str">
            <v>ARMANDO PNEUS LTDA</v>
          </cell>
        </row>
        <row r="4935">
          <cell r="B4935" t="str">
            <v>POSTO BIG PARK LTDA</v>
          </cell>
        </row>
        <row r="4936">
          <cell r="B4936" t="str">
            <v>BUSATO MATERIAL DE CONSTRUÇÃO LTDA</v>
          </cell>
        </row>
        <row r="4937">
          <cell r="B4937" t="str">
            <v>POSTO PARADA IBIRAÇU LTDA ME</v>
          </cell>
        </row>
        <row r="4938">
          <cell r="B4938" t="str">
            <v>TRANSPORTADORA POUPE PESO LTDA</v>
          </cell>
        </row>
        <row r="4939">
          <cell r="B4939" t="str">
            <v>ARETEC EXTRACAO,COMEFCIO E TRANSP. DE AR</v>
          </cell>
        </row>
        <row r="4940">
          <cell r="B4940" t="str">
            <v>ANASA LOCADORA DE BENS LTDA</v>
          </cell>
        </row>
        <row r="4941">
          <cell r="B4941" t="str">
            <v>RADIADORES E OFICINA ELETROM. FAB-CAR LTDA - ME</v>
          </cell>
        </row>
        <row r="4942">
          <cell r="B4942" t="str">
            <v>COMARCA ARTES GRAFICAS LTDA</v>
          </cell>
        </row>
        <row r="4943">
          <cell r="B4943" t="str">
            <v>PROJEST CONSULTORIA E PROJETOS S.C. LTDA</v>
          </cell>
        </row>
        <row r="4944">
          <cell r="B4944" t="str">
            <v>CARLOS AUGUSTO SIQUEIRA OLIVA-ME</v>
          </cell>
        </row>
        <row r="4945">
          <cell r="B4945" t="str">
            <v>SYNESIS TECNOLOGIA DE QUALIDADE LTDA</v>
          </cell>
        </row>
        <row r="4946">
          <cell r="B4946" t="str">
            <v>SYNESIS TECNOLOGIA DA QUALIDADE LTDA</v>
          </cell>
        </row>
        <row r="4947">
          <cell r="B4947" t="str">
            <v>BONI TUBOS CONEXOES E SANEAMENTO LTDA</v>
          </cell>
        </row>
        <row r="4948">
          <cell r="B4948" t="str">
            <v>COMÉRCIO IND. RAPOSO &amp; FILHO LTDA</v>
          </cell>
        </row>
        <row r="4949">
          <cell r="B4949" t="str">
            <v>POSTO SANJOANENSE LTDA</v>
          </cell>
        </row>
        <row r="4950">
          <cell r="B4950" t="str">
            <v>CASA SHOW - CASAS SENDAS IND. COM S.A</v>
          </cell>
        </row>
        <row r="4951">
          <cell r="B4951" t="str">
            <v>ARTFLA-CONSTRUÇÕES E SERVIÇOS LTDA</v>
          </cell>
        </row>
        <row r="4952">
          <cell r="B4952" t="str">
            <v>TAECO MATERIAIS DE CONSTRUÇÃO LTDA</v>
          </cell>
        </row>
        <row r="4953">
          <cell r="B4953" t="str">
            <v>POSTO RIO-SAO PAULO LTDA.</v>
          </cell>
        </row>
        <row r="4954">
          <cell r="B4954" t="str">
            <v>FIDELIS PNEUS LTDA</v>
          </cell>
        </row>
        <row r="4955">
          <cell r="B4955" t="str">
            <v>SETOG-SERVIÇOS LTDA - ME</v>
          </cell>
        </row>
        <row r="4956">
          <cell r="B4956" t="str">
            <v>ANEOR-ASSOCIACAO NACIONAL DAS EMPRESAS D</v>
          </cell>
        </row>
        <row r="4957">
          <cell r="B4957" t="str">
            <v>LUIZ CARLOS PEREIRA DE ABREU-ME</v>
          </cell>
        </row>
        <row r="4958">
          <cell r="B4958" t="str">
            <v>M. GUIMARÃES SÁ - ME</v>
          </cell>
        </row>
        <row r="4959">
          <cell r="B4959" t="str">
            <v>BAZAR SHALON DE JAPERÍ LTDA - ME</v>
          </cell>
        </row>
        <row r="4960">
          <cell r="B4960" t="str">
            <v>METALÚRGICA AUGUSTO FERRAÇO LTDA</v>
          </cell>
        </row>
        <row r="4961">
          <cell r="B4961" t="str">
            <v>JEVIN COMÉRCIO E SERVIÇOS LTDA</v>
          </cell>
        </row>
        <row r="4962">
          <cell r="B4962" t="str">
            <v>DPS RIO COMÉRCIO E REPRESENTAÇÃO LTDA</v>
          </cell>
        </row>
        <row r="4963">
          <cell r="B4963" t="str">
            <v>RTT- INFORMÁTICA E TELECOMUNICAÇÕES LTDA</v>
          </cell>
        </row>
        <row r="4964">
          <cell r="B4964" t="str">
            <v>C.A.E.L. COM. APARELHOS ELETRÔNICOS LTDA</v>
          </cell>
        </row>
        <row r="4965">
          <cell r="B4965" t="str">
            <v>A ARTE EM LETREIROS E PLACAS SPARTA LTDA</v>
          </cell>
        </row>
        <row r="4966">
          <cell r="B4966" t="str">
            <v>ALUMÍNIO FLUMINENSE LTDA</v>
          </cell>
        </row>
        <row r="4967">
          <cell r="B4967" t="str">
            <v>POSTO DE ABAST.DE VEICULOS SILMAN LTDA</v>
          </cell>
        </row>
        <row r="4968">
          <cell r="B4968" t="str">
            <v>INABE CONSULTORIO MEDICO E ODONTOLOGICO</v>
          </cell>
        </row>
        <row r="4969">
          <cell r="B4969" t="str">
            <v>TOPURB TOPOGRAFIA E URBANIZAÇÃO LTDA</v>
          </cell>
        </row>
        <row r="4970">
          <cell r="B4970" t="str">
            <v>EXTINCAMPOS COM.INST.EQUIP.INCÊNDIO LTDA</v>
          </cell>
        </row>
        <row r="4971">
          <cell r="B4971" t="str">
            <v>AGRO INDUSTRIAL DUASANNAS LTDA</v>
          </cell>
        </row>
        <row r="4972">
          <cell r="B4972" t="str">
            <v>GERSON F. AZEVEDO FILHO - ME</v>
          </cell>
        </row>
        <row r="4973">
          <cell r="B4973" t="str">
            <v>CAIRU AUTO CENTER LTDA</v>
          </cell>
        </row>
        <row r="4974">
          <cell r="B4974" t="str">
            <v>ALCINÉA C. DA SILVA - ME</v>
          </cell>
        </row>
        <row r="4975">
          <cell r="B4975" t="str">
            <v>MEXICOMETAL COMÉRCIO E REPRESENTAÇÃO LTDA.</v>
          </cell>
        </row>
        <row r="4976">
          <cell r="B4976" t="str">
            <v>IMPERACO COM.DE FERRO E ACO LTDA</v>
          </cell>
        </row>
        <row r="4977">
          <cell r="B4977" t="str">
            <v>TRIGONAL ENGENHARIA LTDA.</v>
          </cell>
        </row>
        <row r="4978">
          <cell r="B4978" t="str">
            <v>REFA IND.DE ART. DE CONCRETO E COM MAT D</v>
          </cell>
        </row>
        <row r="4979">
          <cell r="B4979" t="str">
            <v>CASA DE MOVEIS PONTO CERTO DE BANGU LTDA</v>
          </cell>
        </row>
        <row r="4980">
          <cell r="B4980" t="str">
            <v>TOESA SERVICE LTDA</v>
          </cell>
        </row>
        <row r="4981">
          <cell r="B4981" t="str">
            <v>M.A.R. PEREIRA - ME</v>
          </cell>
        </row>
        <row r="4982">
          <cell r="B4982" t="str">
            <v>COPYLHA COPIADORA ILHA LTDA</v>
          </cell>
        </row>
        <row r="4983">
          <cell r="B4983" t="str">
            <v>MINERAÇÃO SOUZA FREIRE LTDA - ME</v>
          </cell>
        </row>
        <row r="4984">
          <cell r="B4984" t="str">
            <v>MILI IND.PANIFICAÇÃO COM. ALIMENTOS LTDA</v>
          </cell>
        </row>
        <row r="4985">
          <cell r="B4985" t="str">
            <v>THERMOPAR EQUIPAMENTOS INDUSTRIAIS LTDA</v>
          </cell>
        </row>
        <row r="4986">
          <cell r="B4986" t="str">
            <v>PAMAVI ARTEFATOS DE CIMENTO LTDA</v>
          </cell>
        </row>
        <row r="4987">
          <cell r="B4987" t="str">
            <v>EQUIPEL EQUIPAMENTOS INDUSTRIAIS PERFECTOR LTDA.</v>
          </cell>
        </row>
        <row r="4988">
          <cell r="B4988" t="str">
            <v>ZANATTA METALÚRGICA LTDA</v>
          </cell>
        </row>
        <row r="4989">
          <cell r="B4989" t="str">
            <v>PRODAM COM. E REPRESENTAÇÕES LTDA</v>
          </cell>
        </row>
        <row r="4990">
          <cell r="B4990" t="str">
            <v>CONSULT-AR ENGENHARIA LTDA</v>
          </cell>
        </row>
        <row r="4991">
          <cell r="B4991" t="str">
            <v>TECLADO DE CAMPOS DISTRIBUIDORA DE MÁQUINAS LTDA</v>
          </cell>
        </row>
        <row r="4992">
          <cell r="B4992" t="str">
            <v>SANDYR COMERCIAL ELÉTRICA LTDA</v>
          </cell>
        </row>
        <row r="4993">
          <cell r="B4993" t="str">
            <v>F.S.C. BARCELOS</v>
          </cell>
        </row>
        <row r="4994">
          <cell r="B4994" t="str">
            <v>ANGRILLI E FILHOS LOT. ESPORT.COPIADORA E CHAVEIRO LTDA</v>
          </cell>
        </row>
        <row r="4995">
          <cell r="B4995" t="str">
            <v>ESAGUA ENGENHARIA, INDUSTRIA E COMERCIO</v>
          </cell>
        </row>
        <row r="4996">
          <cell r="B4996" t="str">
            <v>SERVIFLU LIMPEZAS URB.E INDUSTRIAIS LTDA</v>
          </cell>
        </row>
        <row r="4997">
          <cell r="B4997" t="str">
            <v>RODEC AMADO SOLDAS ABRASIVOS E SEGURANÇA LTDA</v>
          </cell>
        </row>
        <row r="4998">
          <cell r="B4998" t="str">
            <v>DYNATEST ENGENHARIA LTDA</v>
          </cell>
        </row>
        <row r="4999">
          <cell r="B4999" t="str">
            <v>YARA MAIA CORDEIRO DA SILVA</v>
          </cell>
        </row>
        <row r="5000">
          <cell r="B5000" t="str">
            <v>OSVALDO BORBA LANCHONETE - ME</v>
          </cell>
        </row>
        <row r="5001">
          <cell r="B5001" t="str">
            <v>MATERIAL DE CONSTRUÇÃO BONS VIZINHOS LTDA</v>
          </cell>
        </row>
        <row r="5002">
          <cell r="B5002" t="str">
            <v>JUAREZ PEIXOTO DOS SANTOS JUNIOR MOVEIS</v>
          </cell>
        </row>
        <row r="5003">
          <cell r="B5003" t="str">
            <v>TRANSGAMA</v>
          </cell>
        </row>
        <row r="5004">
          <cell r="B5004" t="str">
            <v>COMESE COMERCIO DE EQUIPAMENTOS DE SEGUR</v>
          </cell>
        </row>
        <row r="5005">
          <cell r="B5005" t="str">
            <v>MOBILITÁ - COM., IND. E REP. LTDA</v>
          </cell>
        </row>
        <row r="5006">
          <cell r="B5006" t="str">
            <v>MOBILITA COM. IND. E REPRESENTA€ÇO</v>
          </cell>
        </row>
        <row r="5007">
          <cell r="B5007" t="str">
            <v>GUNGA-DIN COM.REPRES.DE BEBIDAS LTDA</v>
          </cell>
        </row>
        <row r="5008">
          <cell r="B5008" t="str">
            <v>TRANSREIS DE BARRA TRANSPORTES E SERVICO</v>
          </cell>
        </row>
        <row r="5009">
          <cell r="B5009" t="str">
            <v>J. MORAIS MÁQS. ABRASIVOS &amp; FERRAMENTAS</v>
          </cell>
        </row>
        <row r="5010">
          <cell r="B5010" t="str">
            <v>NOVA ERA</v>
          </cell>
        </row>
        <row r="5011">
          <cell r="B5011" t="str">
            <v>POSTO DE ABASTECIMENTO ALEGRIA LTDA</v>
          </cell>
        </row>
        <row r="5012">
          <cell r="B5012" t="str">
            <v>NILS IND. COMÉRCIO E EXPORTAÇÃO LTDA</v>
          </cell>
        </row>
        <row r="5013">
          <cell r="B5013" t="str">
            <v>SILK'S DESIGN COM. EMPREENDIMENTOS LTDA</v>
          </cell>
        </row>
        <row r="5014">
          <cell r="B5014" t="str">
            <v>BAR E REST. TIA RITINHA</v>
          </cell>
        </row>
        <row r="5015">
          <cell r="B5015" t="str">
            <v>TRIDIMENSIONAL LEKAS MEDICOES LTDA</v>
          </cell>
        </row>
        <row r="5016">
          <cell r="B5016" t="str">
            <v>FERCAMAR COMÉRCIO DE FERRO E AÇO LTDA</v>
          </cell>
        </row>
        <row r="5017">
          <cell r="B5017" t="str">
            <v>CHURRASCARIA PLANALTO DE PADUA LTDA.</v>
          </cell>
        </row>
        <row r="5018">
          <cell r="B5018" t="str">
            <v>GAL-TEC GALVANIZAÇÃO TÉCNICA LTDA</v>
          </cell>
        </row>
        <row r="5019">
          <cell r="B5019" t="str">
            <v>ROFER ASSISTENCIA TECNICA E COMERCIO LTD</v>
          </cell>
        </row>
        <row r="5020">
          <cell r="B5020" t="str">
            <v>VELUPLAST TECIDOS E PLÁSTICOS LTDA</v>
          </cell>
        </row>
        <row r="5021">
          <cell r="B5021" t="str">
            <v>CORCEL RIO LÍQUIDOS E COMESTÍVEIS LTDA</v>
          </cell>
        </row>
        <row r="5022">
          <cell r="B5022" t="str">
            <v>CASSEL COMERCIO E PRODUTOS DE BORRACHA L</v>
          </cell>
        </row>
        <row r="5023">
          <cell r="B5023" t="str">
            <v>BAZAR GEGE DE NOVA IGUAÇU LTDA - ME</v>
          </cell>
        </row>
        <row r="5024">
          <cell r="B5024" t="str">
            <v>HEBERTFLEX TOLDO E COBERTURAS LTDA - ME</v>
          </cell>
        </row>
        <row r="5025">
          <cell r="B5025" t="str">
            <v>L.M. DE ITABORAÍ TELHAS E TIJOLOS LTDA</v>
          </cell>
        </row>
        <row r="5026">
          <cell r="B5026" t="str">
            <v>MEGA APOIO TECNICO E INDUSTRIA LTDA</v>
          </cell>
        </row>
        <row r="5027">
          <cell r="B5027" t="str">
            <v>TECSOND INDUSTRIA E COMERCIO LTDA</v>
          </cell>
        </row>
        <row r="5028">
          <cell r="B5028" t="str">
            <v>LOVATI E ROCHA LTDA - ME</v>
          </cell>
        </row>
        <row r="5029">
          <cell r="B5029" t="str">
            <v>I.M. DE SOUZA ARAMES - ME</v>
          </cell>
        </row>
        <row r="5030">
          <cell r="B5030" t="str">
            <v>J.F. COMERCIAL LTDA - EPP</v>
          </cell>
        </row>
        <row r="5031">
          <cell r="B5031" t="str">
            <v>RESTAURANTE ROSA BRANCA DE BOM JESUS LTD</v>
          </cell>
        </row>
        <row r="5032">
          <cell r="B5032" t="str">
            <v>ARPINT EQUIPS. P/PINTURA E ASSIST. TECNI</v>
          </cell>
        </row>
        <row r="5033">
          <cell r="B5033" t="str">
            <v>GRAPHOSET MÁQ. ARTES GRÁFICAS LTDA</v>
          </cell>
        </row>
        <row r="5034">
          <cell r="B5034" t="str">
            <v>SERMAP COMÉRCIO E SERVIÇOS LTDA</v>
          </cell>
        </row>
        <row r="5035">
          <cell r="B5035" t="str">
            <v>INSTELSYSTEM ELETRONICA LTDA</v>
          </cell>
        </row>
        <row r="5036">
          <cell r="B5036" t="str">
            <v>P.C. RODRIGUES TRANSPORTES E COMÉRCIO</v>
          </cell>
        </row>
        <row r="5037">
          <cell r="B5037" t="str">
            <v>ARBOREUM PLANTAS E JD LTDA ME</v>
          </cell>
        </row>
        <row r="5038">
          <cell r="B5038" t="str">
            <v>LUIZ CLAUDIO MELLO COELHO</v>
          </cell>
        </row>
        <row r="5039">
          <cell r="B5039" t="str">
            <v>POSTO DE ABASTECIMENTO MÔNICA ALVES LTDA</v>
          </cell>
        </row>
        <row r="5040">
          <cell r="B5040" t="str">
            <v>ROLDY MAQS EQUIPAMENTOS E SERVICOS LTDA</v>
          </cell>
        </row>
        <row r="5041">
          <cell r="B5041" t="str">
            <v>IMPER RIO COMERCIO DE MATERIAS DE CONSTR</v>
          </cell>
        </row>
        <row r="5042">
          <cell r="B5042" t="str">
            <v>ICRAM METROLOGIA INDUSTRIAL E CIENTIFICA</v>
          </cell>
        </row>
        <row r="5043">
          <cell r="B5043" t="str">
            <v>TRANS LIRA TRANSPORTADORA LTDA</v>
          </cell>
        </row>
        <row r="5044">
          <cell r="B5044" t="str">
            <v>RAINHA COM.E IND. DE FERRO LTDA</v>
          </cell>
        </row>
        <row r="5045">
          <cell r="B5045" t="str">
            <v>MADEREIRA SERRA FORTE LTDA.</v>
          </cell>
        </row>
        <row r="5046">
          <cell r="B5046" t="str">
            <v>LIGER PAPÉIS COMÉRCIO E INDÚSTRIA LTDA</v>
          </cell>
        </row>
        <row r="5047">
          <cell r="B5047" t="str">
            <v>D'ALMAC REFORMA MAN.BOMBAS DE GASOLINA LTDA</v>
          </cell>
        </row>
        <row r="5048">
          <cell r="B5048" t="str">
            <v>CENTRAL DE AÇOS MACAÉ LTDA - ME</v>
          </cell>
        </row>
        <row r="5049">
          <cell r="B5049" t="str">
            <v>CARLOS ALBERTO ASSEFF</v>
          </cell>
        </row>
        <row r="5050">
          <cell r="B5050" t="str">
            <v>C.M.E. COMÉRCIO DE MÁQUINAS E EQUIPAMENTOS LTDA</v>
          </cell>
        </row>
        <row r="5051">
          <cell r="B5051" t="str">
            <v>MERCANTIL MAT. DE CONSTR. DE BOM JESUS LTDA</v>
          </cell>
        </row>
        <row r="5052">
          <cell r="B5052" t="str">
            <v>LANCHONETE E REST. MAIA E ABREU LTDA</v>
          </cell>
        </row>
        <row r="5053">
          <cell r="B5053" t="str">
            <v>TOP RIO VIAGENS E TURISMO LTDA</v>
          </cell>
        </row>
        <row r="5054">
          <cell r="B5054" t="str">
            <v>TOP RIO VIAGENS E TURISMO LTDA</v>
          </cell>
        </row>
        <row r="5055">
          <cell r="B5055" t="str">
            <v>AUTO POSTO DE SERVIÇOS VILAR LTDA</v>
          </cell>
        </row>
        <row r="5056">
          <cell r="B5056" t="str">
            <v>JUMACOL JUPARANÃ MATERIAIS DE CONSTRUÇÃO LTDA.</v>
          </cell>
        </row>
        <row r="5057">
          <cell r="B5057" t="str">
            <v>MTD TRANSPORTES LTDA.</v>
          </cell>
        </row>
        <row r="5058">
          <cell r="B5058" t="str">
            <v>JANCIL CONSTRUCOES E INSTALACOES LTDA</v>
          </cell>
        </row>
        <row r="5059">
          <cell r="B5059" t="str">
            <v>TALUS CONSULT.ENGENHARIA PROJETOS LTDA</v>
          </cell>
        </row>
        <row r="5060">
          <cell r="B5060" t="str">
            <v>LPS CONSULTORIA E ENGENHARIA LTDA</v>
          </cell>
        </row>
        <row r="5061">
          <cell r="B5061" t="str">
            <v>LUQUIP TERRAPLENAGEM LTDA</v>
          </cell>
        </row>
        <row r="5062">
          <cell r="B5062" t="str">
            <v>COMFERRO - CAMPOS COMÉRCIO DE FERROS LTDA</v>
          </cell>
        </row>
        <row r="5063">
          <cell r="B5063" t="str">
            <v>L.C.S. FULGÊNCIO - ME</v>
          </cell>
        </row>
        <row r="5064">
          <cell r="B5064" t="str">
            <v>GVR INDUSTRIA E COMERCIO LTDA</v>
          </cell>
        </row>
        <row r="5065">
          <cell r="B5065" t="str">
            <v>CARU DE ENGENHO PEQUENO MAT.DE CONSTRUCO</v>
          </cell>
        </row>
        <row r="5066">
          <cell r="B5066" t="str">
            <v>AGENCIA ALECRIM DE VIAGENS E TURISMO LTDA</v>
          </cell>
        </row>
        <row r="5067">
          <cell r="B5067" t="str">
            <v>PLAZA DIST. DE FERRAGENS LTDA</v>
          </cell>
        </row>
        <row r="5068">
          <cell r="B5068" t="str">
            <v>SERRALHERIA NATOS DE MESQUITA LTDA</v>
          </cell>
        </row>
        <row r="5069">
          <cell r="B5069" t="str">
            <v>GLAMOUR POSTO DE SERVICOS LTDA</v>
          </cell>
        </row>
        <row r="5070">
          <cell r="B5070" t="str">
            <v>FORNEC.MAT.CONSTRUÇÃO BAIRRO DA LUZ LTDA</v>
          </cell>
        </row>
        <row r="5071">
          <cell r="B5071" t="str">
            <v>HIDROCENTER MATERIAIS HIDRAULICOS LTDA</v>
          </cell>
        </row>
        <row r="5072">
          <cell r="B5072" t="str">
            <v>SOPHIM'S EMPREITEIRA LTDA</v>
          </cell>
        </row>
        <row r="5073">
          <cell r="B5073" t="str">
            <v>MECÂNICA E PEÇAS IBYRACEMA LTDA-ME</v>
          </cell>
        </row>
        <row r="5074">
          <cell r="B5074" t="str">
            <v>ALAOR ALVES BARBOSA - ME</v>
          </cell>
        </row>
        <row r="5075">
          <cell r="B5075" t="str">
            <v>INGRAL INDUSTRIA GRAFICA LTDA</v>
          </cell>
        </row>
        <row r="5076">
          <cell r="B5076" t="str">
            <v>M.M.J. DISTRIBUIDORA DE PECAS LTDA</v>
          </cell>
        </row>
        <row r="5077">
          <cell r="B5077" t="str">
            <v>TECLADO DE CACHOEIRO MÁQ.EQUIPAMENTOS LTDA</v>
          </cell>
        </row>
        <row r="5078">
          <cell r="B5078" t="str">
            <v>TRANSPORTERRA TERRAPLANAGEM LTDA</v>
          </cell>
        </row>
        <row r="5079">
          <cell r="B5079" t="str">
            <v>SPP INFORMATICA COM.REPRESENTACOES LTDA</v>
          </cell>
        </row>
        <row r="5080">
          <cell r="B5080" t="str">
            <v>ARECOL AREIAS COLATINA LTDA-ME</v>
          </cell>
        </row>
        <row r="5081">
          <cell r="B5081" t="str">
            <v>PAPI COPY PAPELARIA LTDA - ME</v>
          </cell>
        </row>
        <row r="5082">
          <cell r="B5082" t="str">
            <v>SOBREMETAL-RECUPERACAO DE METAIS LTDA</v>
          </cell>
        </row>
        <row r="5083">
          <cell r="B5083" t="str">
            <v>SOBRENATURAL RECUPERAÇÃO DE METAIS LTDA</v>
          </cell>
        </row>
        <row r="5084">
          <cell r="B5084" t="str">
            <v>FÁBRICA DE TELAS TRÊS RIOS LTDA</v>
          </cell>
        </row>
        <row r="5085">
          <cell r="B5085" t="str">
            <v>COND. EDIF. PORTO RICO</v>
          </cell>
        </row>
        <row r="5086">
          <cell r="B5086" t="str">
            <v>SCARINO EDITORA E PROM LTDA</v>
          </cell>
        </row>
        <row r="5087">
          <cell r="B5087" t="str">
            <v>FISTEC CONSULTORIA E CONSTRUCOES LTDA</v>
          </cell>
        </row>
        <row r="5088">
          <cell r="B5088" t="str">
            <v>HOELI MANGUEIRAS HIDRÁULICAS E CONEXÕES LTDA</v>
          </cell>
        </row>
        <row r="5089">
          <cell r="B5089" t="str">
            <v>ORLANDO VIANNA IND. E COM. E REFORMAS DE FERRAMENTAS LTDA</v>
          </cell>
        </row>
        <row r="5090">
          <cell r="B5090" t="str">
            <v>PEDREIRA SEPETIBA LTDA</v>
          </cell>
        </row>
        <row r="5091">
          <cell r="B5091" t="str">
            <v>PEDREIRA SEPETIBA LTDA</v>
          </cell>
        </row>
        <row r="5092">
          <cell r="B5092" t="str">
            <v>CERÂMICA SANTA EDWIGES DE CAMPOS LTDA</v>
          </cell>
        </row>
        <row r="5093">
          <cell r="B5093" t="str">
            <v>REFRAMAR AUTO CENTER LTDA</v>
          </cell>
        </row>
        <row r="5094">
          <cell r="B5094" t="str">
            <v>MULTISERV LTDA</v>
          </cell>
        </row>
        <row r="5095">
          <cell r="B5095" t="str">
            <v>MULTISERV LTDA</v>
          </cell>
        </row>
        <row r="5096">
          <cell r="B5096" t="str">
            <v>MONTAGGIO COMERCIO DE MOVEIS LTDA</v>
          </cell>
        </row>
        <row r="5097">
          <cell r="B5097" t="str">
            <v>MONTAGIO COMERCIO DE MOVEIS LTDA</v>
          </cell>
        </row>
        <row r="5098">
          <cell r="B5098" t="str">
            <v>AUDIO COMPANY</v>
          </cell>
        </row>
        <row r="5099">
          <cell r="B5099" t="str">
            <v>SMAEL F. MORAES-ME</v>
          </cell>
        </row>
        <row r="5100">
          <cell r="B5100" t="str">
            <v>SUPERMERCADO MESSIAS PEIXOTO LTDA</v>
          </cell>
        </row>
        <row r="5101">
          <cell r="B5101" t="str">
            <v>FERSEG-FERRAMENTAS E SEGURANÇA LTDA</v>
          </cell>
        </row>
        <row r="5102">
          <cell r="B5102" t="str">
            <v>PLAN CONSULTORIA EMPRESARIAL LTDA</v>
          </cell>
        </row>
        <row r="5103">
          <cell r="B5103" t="str">
            <v>ADIANTAMENTO BOEING TURISMO LTDA</v>
          </cell>
        </row>
        <row r="5104">
          <cell r="B5104" t="str">
            <v>JORGE LUIZ MARQUES CORREA</v>
          </cell>
        </row>
        <row r="5105">
          <cell r="B5105" t="str">
            <v>CAETANO SANTOS DA SILVA</v>
          </cell>
        </row>
        <row r="5106">
          <cell r="B5106" t="str">
            <v>TELEMAR NORTE LESTE S/A</v>
          </cell>
        </row>
        <row r="5107">
          <cell r="B5107" t="str">
            <v>TELEMAR NORTE LESTE S/A</v>
          </cell>
        </row>
        <row r="5108">
          <cell r="B5108" t="str">
            <v>MULLER S.A IND. E COM.</v>
          </cell>
        </row>
        <row r="5109">
          <cell r="B5109" t="str">
            <v>NOVO RIO IMPORTADORA E EXPORTADORA MERCANTIL LTDA.</v>
          </cell>
        </row>
        <row r="5110">
          <cell r="B5110" t="str">
            <v>EUROBRAZ MÓVEIS LTDA</v>
          </cell>
        </row>
        <row r="5111">
          <cell r="B5111" t="str">
            <v>FARMÁCIA DO CAJÚ LTDA</v>
          </cell>
        </row>
        <row r="5112">
          <cell r="B5112" t="str">
            <v>TRANSPORTES FATIMA LTDA</v>
          </cell>
        </row>
        <row r="5113">
          <cell r="B5113" t="str">
            <v>CIMENTO TUPI S.A</v>
          </cell>
        </row>
        <row r="5114">
          <cell r="B5114" t="str">
            <v>CIMENTO TUPI S.A</v>
          </cell>
        </row>
        <row r="5115">
          <cell r="B5115" t="str">
            <v>CIMENTO TUPI S.A</v>
          </cell>
        </row>
        <row r="5116">
          <cell r="B5116" t="str">
            <v>CIMENTO TUPI S.A</v>
          </cell>
        </row>
        <row r="5117">
          <cell r="B5117" t="str">
            <v>CATEP CALDEIRARIA TÉCNICA PESADA LTDA</v>
          </cell>
        </row>
        <row r="5118">
          <cell r="B5118" t="str">
            <v>CALDEIRARIA TECNICA PESADA LTDA.</v>
          </cell>
        </row>
        <row r="5119">
          <cell r="B5119" t="str">
            <v>GLOBEX UTILIDADES S/A</v>
          </cell>
        </row>
        <row r="5120">
          <cell r="B5120" t="str">
            <v>PONTO FRIO</v>
          </cell>
        </row>
        <row r="5121">
          <cell r="B5121" t="str">
            <v>PONTO FRIO</v>
          </cell>
        </row>
        <row r="5122">
          <cell r="B5122" t="str">
            <v>GLOBEX UTILIDADES</v>
          </cell>
        </row>
        <row r="5123">
          <cell r="B5123" t="str">
            <v>FAMA RODOVIAS E TRANSPORTES LTDA</v>
          </cell>
        </row>
        <row r="5124">
          <cell r="B5124" t="str">
            <v>FREYSSINET - STUP PREMOLDADOS LTDA</v>
          </cell>
        </row>
        <row r="5125">
          <cell r="B5125" t="str">
            <v>BENAFER S.A COMÉRCIO E INDÚSTRIA</v>
          </cell>
        </row>
        <row r="5126">
          <cell r="B5126" t="str">
            <v>CONSTRUTORA METROPOLITANA S.A</v>
          </cell>
        </row>
        <row r="5127">
          <cell r="B5127" t="str">
            <v>COMPANHIA DE ELETRICIDADE DO RIO DE JANEIRO</v>
          </cell>
        </row>
        <row r="5128">
          <cell r="B5128" t="str">
            <v>MIRIAM MINAS RIO AUTOMOVEIS E MAQUINAS LTDA</v>
          </cell>
        </row>
        <row r="5129">
          <cell r="B5129" t="str">
            <v>MIRIAM MINAS RIO AUTOM. E MAQUINAS S/A</v>
          </cell>
        </row>
        <row r="5130">
          <cell r="B5130" t="str">
            <v>MIRIAM MINAS-RIO-AUTOMOVEIS E MAQ. S/A</v>
          </cell>
        </row>
        <row r="5131">
          <cell r="B5131" t="str">
            <v>TAMOIO MINERAÇÃO S.A.</v>
          </cell>
        </row>
        <row r="5132">
          <cell r="B5132" t="str">
            <v>AGENCIA ROXY DE TURISMO LTDA</v>
          </cell>
        </row>
        <row r="5133">
          <cell r="B5133" t="str">
            <v>GUILHERME SOEHNCHEN FERRAMENTAS LTDA</v>
          </cell>
        </row>
        <row r="5134">
          <cell r="B5134" t="str">
            <v>FIORENZA</v>
          </cell>
        </row>
        <row r="5135">
          <cell r="B5135" t="str">
            <v>FIORENZA</v>
          </cell>
        </row>
        <row r="5136">
          <cell r="B5136" t="str">
            <v>UBF GARANTIAS &amp; SEGUROS S.A.</v>
          </cell>
        </row>
        <row r="5137">
          <cell r="B5137" t="str">
            <v>REMOPE RETIFICA DE MOTORES PENHA LTDA</v>
          </cell>
        </row>
        <row r="5138">
          <cell r="B5138" t="str">
            <v>FABRIMAR S.A INDÚSTRIA E COMÉRCIO</v>
          </cell>
        </row>
        <row r="5139">
          <cell r="B5139" t="str">
            <v>COMPANHIA BRASILEIRA DE PETROLEO IPIRANGA</v>
          </cell>
        </row>
        <row r="5140">
          <cell r="B5140" t="str">
            <v>COMPANHIA BRASILEIRA DE PETRÓLEO IPIRANGA</v>
          </cell>
        </row>
        <row r="5141">
          <cell r="B5141" t="str">
            <v>COMPANHIA BRAS. PETROLEO IPIRANGA</v>
          </cell>
        </row>
        <row r="5142">
          <cell r="B5142" t="str">
            <v>COMPANHIA BRASILEIRA DE PETRÓLEO IPIRANGA</v>
          </cell>
        </row>
        <row r="5143">
          <cell r="B5143" t="str">
            <v>GARAGEM BENFICA LTDA</v>
          </cell>
        </row>
        <row r="5144">
          <cell r="B5144" t="str">
            <v>PAPELARIA IMPERIAL LTDA.</v>
          </cell>
        </row>
        <row r="5145">
          <cell r="B5145" t="str">
            <v>MECANICA BRASDIESEL LTDA</v>
          </cell>
        </row>
        <row r="5146">
          <cell r="B5146" t="str">
            <v>SOTREQ S/A. - NÃO UTILIZAR LIGUE MATRIZ</v>
          </cell>
        </row>
        <row r="5147">
          <cell r="B5147" t="str">
            <v>CASA SÁ MATERIAIS DE CONST. LTDA</v>
          </cell>
        </row>
        <row r="5148">
          <cell r="B5148" t="str">
            <v>TELE-RIO ELETRO DOMESTICOS LTDA</v>
          </cell>
        </row>
        <row r="5149">
          <cell r="B5149" t="str">
            <v>GUANDU VEICULOS S.A.</v>
          </cell>
        </row>
        <row r="5150">
          <cell r="B5150" t="str">
            <v>CASAS FERNANDES CORTINAS E TAPECARIA LTD</v>
          </cell>
        </row>
        <row r="5151">
          <cell r="B5151" t="str">
            <v>MATERIAIS DE CONSTRUÇÃO SANTA LUZIA LTDA</v>
          </cell>
        </row>
        <row r="5152">
          <cell r="B5152" t="str">
            <v>WILSON KING S.A - AUTOMOVEIS</v>
          </cell>
        </row>
        <row r="5153">
          <cell r="B5153" t="str">
            <v>FE ENGENHARIA S/A</v>
          </cell>
        </row>
        <row r="5154">
          <cell r="B5154" t="str">
            <v>SRR EQUIPAMENTOS LTDA</v>
          </cell>
        </row>
        <row r="5155">
          <cell r="B5155" t="str">
            <v>COMTEI COML TÉCNICA EQUIPTOS INDS LTDA</v>
          </cell>
        </row>
        <row r="5156">
          <cell r="B5156" t="str">
            <v>MARQUES SARAIVA GRÁFICOS E EDITORES LTDA</v>
          </cell>
        </row>
        <row r="5157">
          <cell r="B5157" t="str">
            <v>SAPATARIA DO CARMO LTDA</v>
          </cell>
        </row>
        <row r="5158">
          <cell r="B5158" t="str">
            <v>MATERIAIS DE CONST. IRMÃOS CARVALHO LTDA</v>
          </cell>
        </row>
        <row r="5159">
          <cell r="B5159" t="str">
            <v>CONCREMAT ENGENHARIA E TECNOLOGIA SA</v>
          </cell>
        </row>
        <row r="5160">
          <cell r="B5160" t="str">
            <v>GUANABARA PALACE HOTEL</v>
          </cell>
        </row>
        <row r="5161">
          <cell r="B5161" t="str">
            <v>PEREIRA CABRAL LIQUIDOS E COMESTIVEIS FI</v>
          </cell>
        </row>
        <row r="5162">
          <cell r="B5162" t="str">
            <v>EMIL EMPRESA METROPOLITANA DE IMÓVEIS LTDA</v>
          </cell>
        </row>
        <row r="5163">
          <cell r="B5163" t="str">
            <v>PENSÃO SANTA LUZIA LTDA-ME</v>
          </cell>
        </row>
        <row r="5164">
          <cell r="B5164" t="str">
            <v>CIA CAPITAL DE PRODUTOS ALIMENTICIOS</v>
          </cell>
        </row>
        <row r="5165">
          <cell r="B5165" t="str">
            <v>EMASA MINERACAO S/A</v>
          </cell>
        </row>
        <row r="5166">
          <cell r="B5166" t="str">
            <v>ARGENTINA HOTEL SOCIEDADE LTDA.</v>
          </cell>
        </row>
        <row r="5167">
          <cell r="B5167" t="str">
            <v>REFRIGERAÇÃO IV CENTENÁRIO LTDA</v>
          </cell>
        </row>
        <row r="5168">
          <cell r="B5168" t="str">
            <v>LEO FOTO SOM E INFORMATICA LTA</v>
          </cell>
        </row>
        <row r="5169">
          <cell r="B5169" t="str">
            <v>COLIBRI COM. DE MAQUINAS E MOTORES LTDA</v>
          </cell>
        </row>
        <row r="5170">
          <cell r="B5170" t="str">
            <v>INDÚSTRIAS QUÍMICAS CORCOVADO LTDA</v>
          </cell>
        </row>
        <row r="5171">
          <cell r="B5171" t="str">
            <v>NEWMAC EQUIP.E CONSTRUCAO LTDA</v>
          </cell>
        </row>
        <row r="5172">
          <cell r="B5172" t="str">
            <v>MAQUI-MOTO INDUSTRIA E COMERCIO LTDA</v>
          </cell>
        </row>
        <row r="5173">
          <cell r="B5173" t="str">
            <v>POSTO DE SERVIÇO PARAGUASSU LTDA</v>
          </cell>
        </row>
        <row r="5174">
          <cell r="B5174" t="str">
            <v>VIDROS E MOLDURAS REX LTDA</v>
          </cell>
        </row>
        <row r="5175">
          <cell r="B5175" t="str">
            <v>FERRAGENS LINDÓRIO LTDA</v>
          </cell>
        </row>
        <row r="5176">
          <cell r="B5176" t="str">
            <v>143 J B BAZAR E CONSTRUÇÃO LTDA</v>
          </cell>
        </row>
        <row r="5177">
          <cell r="B5177" t="str">
            <v>SAMAR EQUIPS. RODOVIÁRIO E INDUSTRIAL LTDA</v>
          </cell>
        </row>
        <row r="5178">
          <cell r="B5178" t="str">
            <v>BETA RIO FERRAGENS LTDA</v>
          </cell>
        </row>
        <row r="5179">
          <cell r="B5179" t="str">
            <v>TRANSPORTADORA ITAPEMIRIM S/A</v>
          </cell>
        </row>
        <row r="5180">
          <cell r="B5180" t="str">
            <v>CINADRA IND.COM. MÁQUINAS LTDA</v>
          </cell>
        </row>
        <row r="5181">
          <cell r="B5181" t="str">
            <v>SOTECAL SOCIEDADE TEC.ESTRUT.CALDERARIA S.A</v>
          </cell>
        </row>
        <row r="5182">
          <cell r="B5182" t="str">
            <v>ACARITA - ART. CIM. ARM. SANTA RITA LTDA</v>
          </cell>
        </row>
        <row r="5183">
          <cell r="B5183" t="str">
            <v>MECÂNICA ELETRO-BOMBAS PALMEIRAS LTDA</v>
          </cell>
        </row>
        <row r="5184">
          <cell r="B5184" t="str">
            <v>EMPRESA DE MINERAÇÃO PENA BRANCA LTDA</v>
          </cell>
        </row>
        <row r="5185">
          <cell r="B5185" t="str">
            <v>ADMINISTRADORA SION LTDA</v>
          </cell>
        </row>
        <row r="5186">
          <cell r="B5186" t="str">
            <v>ADMINISTRADORA SION LTDA</v>
          </cell>
        </row>
        <row r="5187">
          <cell r="B5187" t="str">
            <v>TELA-P IND. COM. TELAS METALICAS LTDA</v>
          </cell>
        </row>
        <row r="5188">
          <cell r="B5188" t="str">
            <v>GRÁFICA ITACI LTDA</v>
          </cell>
        </row>
        <row r="5189">
          <cell r="B5189" t="str">
            <v>COPIADORA HELIOGRAFICAS AVENIDA CENTRAL</v>
          </cell>
        </row>
        <row r="5190">
          <cell r="B5190" t="str">
            <v>CASA ALEGRIA DE TINTAS LTDA - ME</v>
          </cell>
        </row>
        <row r="5191">
          <cell r="B5191" t="str">
            <v>CEDAE</v>
          </cell>
        </row>
        <row r="5192">
          <cell r="B5192" t="str">
            <v>PNEUS VILA KENNEDY LTDA</v>
          </cell>
        </row>
        <row r="5193">
          <cell r="B5193" t="str">
            <v>ESCRITÓRIO DE ADVOCACIA CELIO SALLES BARBIERI</v>
          </cell>
        </row>
        <row r="5194">
          <cell r="B5194" t="str">
            <v>FUNDIÇÃO CARDOSO FILHOS LTDA</v>
          </cell>
        </row>
        <row r="5195">
          <cell r="B5195" t="str">
            <v>CONCORDIA ENGENHARIA LTDA</v>
          </cell>
        </row>
        <row r="5196">
          <cell r="B5196" t="str">
            <v>AREAL GUANABARA LTDA</v>
          </cell>
        </row>
        <row r="5197">
          <cell r="B5197" t="str">
            <v>PROCÓPIO RIBEIRO LOCAÇÃO DE MÁQS. LTDA</v>
          </cell>
        </row>
        <row r="5198">
          <cell r="B5198" t="str">
            <v>CASA TUPIARA DE PARAFUSOS LTDA</v>
          </cell>
        </row>
        <row r="5199">
          <cell r="B5199" t="str">
            <v>TECNOBRAS ENGENHARIA LTDA</v>
          </cell>
        </row>
        <row r="5200">
          <cell r="B5200" t="str">
            <v>ABNT-ASSOCIACAO BRASILEIRA DE NORMAS TEC</v>
          </cell>
        </row>
        <row r="5201">
          <cell r="B5201" t="str">
            <v>TRANSPORTES E MATERIAIS P/CONSTR LUZITAN</v>
          </cell>
        </row>
        <row r="5202">
          <cell r="B5202" t="str">
            <v>ATLAM FORNECEDORA DO COMÉRCIO E INDÚSTRIA S/A</v>
          </cell>
        </row>
        <row r="5203">
          <cell r="B5203" t="str">
            <v>CONSTRUTORA QUEIROZ GALVAO S/A</v>
          </cell>
        </row>
        <row r="5204">
          <cell r="B5204" t="str">
            <v>CONSTRUTORA QUEIROZ GALVÃO S.A</v>
          </cell>
        </row>
        <row r="5205">
          <cell r="B5205" t="str">
            <v>AUTO ELÉTRICA IRMÃOS UNIDOS LTDA</v>
          </cell>
        </row>
        <row r="5206">
          <cell r="B5206" t="str">
            <v>FAULHABER ENGENHARIA LTDA</v>
          </cell>
        </row>
        <row r="5207">
          <cell r="B5207" t="str">
            <v>MINERAÇÃO SPAR LTDA</v>
          </cell>
        </row>
        <row r="5208">
          <cell r="B5208" t="str">
            <v>CARIMBOIA IND COM DE CARIMBOS LTDA</v>
          </cell>
        </row>
        <row r="5209">
          <cell r="B5209" t="str">
            <v>INSETISAN-SERVITOX INSETICIDAS LTDA</v>
          </cell>
        </row>
        <row r="5210">
          <cell r="B5210" t="str">
            <v>REVESTIMENTOS DE PEDRAS CARDOSO LTDA</v>
          </cell>
        </row>
        <row r="5211">
          <cell r="B5211" t="str">
            <v>HELVAN COMERCIO E INDUSTRIA LTDA</v>
          </cell>
        </row>
        <row r="5212">
          <cell r="B5212" t="str">
            <v>SOLOTEST ENGENHARIA LTDA</v>
          </cell>
        </row>
        <row r="5213">
          <cell r="B5213" t="str">
            <v>MANOEL CRISPUN MATERIAIS DE CONSTRUÇÃO S/A</v>
          </cell>
        </row>
        <row r="5214">
          <cell r="B5214" t="str">
            <v>MANOEL CRISPUN - MATERIAIS DE CONSTRUCAO</v>
          </cell>
        </row>
        <row r="5215">
          <cell r="B5215" t="str">
            <v>SÃO MARCOS TERRAPL. E CONSTRUÇÃO LTDA</v>
          </cell>
        </row>
        <row r="5216">
          <cell r="B5216" t="str">
            <v>PADARIA BARÃO DE LUCENA LTDA</v>
          </cell>
        </row>
        <row r="5217">
          <cell r="B5217" t="str">
            <v>REPRAUTO COM. E REPRESENTACOES</v>
          </cell>
        </row>
        <row r="5218">
          <cell r="B5218" t="str">
            <v>GUANABARA DIESEL COM.REPRESENTAÇÕES</v>
          </cell>
        </row>
        <row r="5219">
          <cell r="B5219" t="str">
            <v>JORGE FERREIRA DO AMARAL</v>
          </cell>
        </row>
        <row r="5220">
          <cell r="B5220" t="str">
            <v>BAR E LANCHONETE CARLA LTDA</v>
          </cell>
        </row>
        <row r="5221">
          <cell r="B5221" t="str">
            <v>HOTEL FLORIDA S/A</v>
          </cell>
        </row>
        <row r="5222">
          <cell r="B5222" t="str">
            <v>ALBINO MENDES &amp; CIA. LTDA</v>
          </cell>
        </row>
        <row r="5223">
          <cell r="B5223" t="str">
            <v>EMPRESA BRASILEIRA DE TELECOMUNICACAO</v>
          </cell>
        </row>
        <row r="5224">
          <cell r="B5224" t="str">
            <v>CENTRO DE PRODUCAO UNIVERSIDADE RIO DE JANEIRO</v>
          </cell>
        </row>
        <row r="5225">
          <cell r="B5225" t="str">
            <v>ORTEB - ORGANIZAÇÃO TÉCNICA DE BOMBAS LTDA</v>
          </cell>
        </row>
        <row r="5226">
          <cell r="B5226" t="str">
            <v>GUANABARA JUNTAS INDUSTRIA E COMERCIO LT</v>
          </cell>
        </row>
        <row r="5227">
          <cell r="B5227" t="str">
            <v>SOCIDRAGA DRAGAGEM E ENGENHARIA LTDA</v>
          </cell>
        </row>
        <row r="5228">
          <cell r="B5228" t="str">
            <v>TRANSPORTES CARVALHO LTDA</v>
          </cell>
        </row>
        <row r="5229">
          <cell r="B5229" t="str">
            <v>TRANSPORTADORA COLORADO LTDA</v>
          </cell>
        </row>
        <row r="5230">
          <cell r="B5230" t="str">
            <v>SILBENE INDÚSTRIA E COMÉRCIO LTDA</v>
          </cell>
        </row>
        <row r="5231">
          <cell r="B5231" t="str">
            <v>GERDAU S/A</v>
          </cell>
        </row>
        <row r="5232">
          <cell r="B5232" t="str">
            <v>GERDAU S.A</v>
          </cell>
        </row>
        <row r="5233">
          <cell r="B5233" t="str">
            <v>GERDAU S/A</v>
          </cell>
        </row>
        <row r="5234">
          <cell r="B5234" t="str">
            <v>GERDAU S/A</v>
          </cell>
        </row>
        <row r="5235">
          <cell r="B5235" t="str">
            <v>GERDAU S/A</v>
          </cell>
        </row>
        <row r="5236">
          <cell r="B5236" t="str">
            <v>GERDAU S/A</v>
          </cell>
        </row>
        <row r="5237">
          <cell r="B5237" t="str">
            <v>GERDAU S/A</v>
          </cell>
        </row>
        <row r="5238">
          <cell r="B5238" t="str">
            <v>SUDIFER COM.DE FERRO MAQ.E MOTORES LTDA</v>
          </cell>
        </row>
        <row r="5239">
          <cell r="B5239" t="str">
            <v>BALPRENSA COM. E IND. DE FERRO LTDA</v>
          </cell>
        </row>
        <row r="5240">
          <cell r="B5240" t="str">
            <v>ENGELOPES INDÚSTRIA E COMÉRCIO LTDA</v>
          </cell>
        </row>
        <row r="5241">
          <cell r="B5241" t="str">
            <v>GELOAR REFRIGERAÇÃO LTDA</v>
          </cell>
        </row>
        <row r="5242">
          <cell r="B5242" t="str">
            <v>CIEE - CENTRO DE INTEGRAÇÃO EMPRESA ESCOLA - RJ</v>
          </cell>
        </row>
        <row r="5243">
          <cell r="B5243" t="str">
            <v>CONSORCIO BRASILEIRO DE MAQUINAS LTDA</v>
          </cell>
        </row>
        <row r="5244">
          <cell r="B5244" t="str">
            <v>SENGE SERVICOS DE ENGENHARIA S/A</v>
          </cell>
        </row>
        <row r="5245">
          <cell r="B5245" t="str">
            <v>VIAGENS GULLIVER LTDA</v>
          </cell>
        </row>
        <row r="5246">
          <cell r="B5246" t="str">
            <v>SHOPPING DAS FERRAGENS LTDA</v>
          </cell>
        </row>
        <row r="5247">
          <cell r="B5247" t="str">
            <v>ADIBRÁS ADMINISTRADORA BRASILEIRA DE BENS S/C</v>
          </cell>
        </row>
        <row r="5248">
          <cell r="B5248" t="str">
            <v>SAWAY MECÂNICA COM. REPRES. LTDA</v>
          </cell>
        </row>
        <row r="5249">
          <cell r="B5249" t="str">
            <v>TRANSPORTES LUSO E MATERIAIS DE CONSTRUÇÃO LTDA</v>
          </cell>
        </row>
        <row r="5250">
          <cell r="B5250" t="str">
            <v>FETRANSPOR</v>
          </cell>
        </row>
        <row r="5251">
          <cell r="B5251" t="str">
            <v>TRANSMATER TRANSPORTE E TERRAPLENAGEM LTDA.</v>
          </cell>
        </row>
        <row r="5252">
          <cell r="B5252" t="str">
            <v>DISTRIB. DE MAT. CONSTR.UNIVERSAL LTDA</v>
          </cell>
        </row>
        <row r="5253">
          <cell r="B5253" t="str">
            <v>TERRAPLANAGENS TRANSP.SUL AMERICANA LTDA</v>
          </cell>
        </row>
        <row r="5254">
          <cell r="B5254" t="str">
            <v>PERSIANAS PRESIDENTE LTDA.</v>
          </cell>
        </row>
        <row r="5255">
          <cell r="B5255" t="str">
            <v>POSTO DE GASOLINA DOCINHO LTDA</v>
          </cell>
        </row>
        <row r="5256">
          <cell r="B5256" t="str">
            <v>RCN DISTRIBUIDORA DE AUTO PECAS LTDA</v>
          </cell>
        </row>
        <row r="5257">
          <cell r="B5257" t="str">
            <v>ENGESOLDA INDUSTRIA E COMERCIO S/A</v>
          </cell>
        </row>
        <row r="5258">
          <cell r="B5258" t="str">
            <v>YORK ENGENHARIA E COMÉRCIO LTDA</v>
          </cell>
        </row>
        <row r="5259">
          <cell r="B5259" t="str">
            <v>COCIMA MADEIRAS LTDA</v>
          </cell>
        </row>
        <row r="5260">
          <cell r="B5260" t="str">
            <v>CIMENTO MAUA S/A</v>
          </cell>
        </row>
        <row r="5261">
          <cell r="B5261" t="str">
            <v>CIMENTO MAUÁ S.A.</v>
          </cell>
        </row>
        <row r="5262">
          <cell r="B5262" t="str">
            <v>MPEREIRA TRANSP. E TERRAPLANAGEM LTDA</v>
          </cell>
        </row>
        <row r="5263">
          <cell r="B5263" t="str">
            <v>TRANSPORTES SERRA LTDA</v>
          </cell>
        </row>
        <row r="5264">
          <cell r="B5264" t="str">
            <v>A GERADORA ALUGUEL DE MÁQUINAS LTDA</v>
          </cell>
        </row>
        <row r="5265">
          <cell r="B5265" t="str">
            <v>PAFER COMERCIO E REPRESENTACOES LTDA.</v>
          </cell>
        </row>
        <row r="5266">
          <cell r="B5266" t="str">
            <v>GLOBO CONSTRUCOES E TERRAPLANAGEM LTDA.</v>
          </cell>
        </row>
        <row r="5267">
          <cell r="B5267" t="str">
            <v>ASCE ASSOCIAÇÃO DE SOLIDARIEDADE À CRIANÇA EXCEPCIONAL</v>
          </cell>
        </row>
        <row r="5268">
          <cell r="B5268" t="str">
            <v>SOPOSTES CONCRETO ARMADO LTDA</v>
          </cell>
        </row>
        <row r="5269">
          <cell r="B5269" t="str">
            <v>TRANSTURISMO REI LTDA</v>
          </cell>
        </row>
        <row r="5270">
          <cell r="B5270" t="str">
            <v>CLÍNICA SANTA HELENA LTDA</v>
          </cell>
        </row>
        <row r="5271">
          <cell r="B5271" t="str">
            <v>CEG - COMPANHIA ESTADUAL DE GAS DO RIO D</v>
          </cell>
        </row>
        <row r="5272">
          <cell r="B5272" t="str">
            <v>RADIADORES E COLMEIAS N. HORIZONTE LTDA</v>
          </cell>
        </row>
        <row r="5273">
          <cell r="B5273" t="str">
            <v>PIRILAMPO COM.REPRESENTACOES LTDA</v>
          </cell>
        </row>
        <row r="5274">
          <cell r="B5274" t="str">
            <v>AUTO POSTO DE GASOLINA PORTUÁRIO LTDA</v>
          </cell>
        </row>
        <row r="5275">
          <cell r="B5275" t="str">
            <v>S. CORREIA MANGUEIRAS E MÁQUINAS LTDA.</v>
          </cell>
        </row>
        <row r="5276">
          <cell r="B5276" t="str">
            <v>MOTOFERR MOTORES E FERRAMENTAS ELETRICAS</v>
          </cell>
        </row>
        <row r="5277">
          <cell r="B5277" t="str">
            <v>FABRICA DE ESQUADRIAS NACIONAL LTDA</v>
          </cell>
        </row>
        <row r="5278">
          <cell r="B5278" t="str">
            <v>PROMAQUINAS INDUSTRIA E  COMERCIO LTDA</v>
          </cell>
        </row>
        <row r="5279">
          <cell r="B5279" t="str">
            <v>PONTO FRIO</v>
          </cell>
        </row>
        <row r="5280">
          <cell r="B5280" t="str">
            <v>SOTREQ</v>
          </cell>
        </row>
        <row r="5281">
          <cell r="B5281" t="str">
            <v>WILIAN RAHY ASSIST. MEDICA EMPRESARIAL</v>
          </cell>
        </row>
        <row r="5282">
          <cell r="B5282" t="str">
            <v>RIO TINTAS MATERIAS DE CONSTRUÇÃO LTDA</v>
          </cell>
        </row>
        <row r="5283">
          <cell r="B5283" t="str">
            <v>NAVEGANTES EDITORA GRAFICA LTDA</v>
          </cell>
        </row>
        <row r="5284">
          <cell r="B5284" t="str">
            <v>SINAPE SINAL.SEG. RODOVIÁRIA LTDA</v>
          </cell>
        </row>
        <row r="5285">
          <cell r="B5285" t="str">
            <v>RIALTI MÁQUINAS E MOTORES LTDA</v>
          </cell>
        </row>
        <row r="5286">
          <cell r="B5286" t="str">
            <v>2 A SINALIZAÇÃO LTDA</v>
          </cell>
        </row>
        <row r="5287">
          <cell r="B5287" t="str">
            <v>ADMINISTRADORA SANTA ISABEL LTDA</v>
          </cell>
        </row>
        <row r="5288">
          <cell r="B5288" t="str">
            <v>ASTIL EQUIPAMENTOS INDUSTRIAIS LTDA</v>
          </cell>
        </row>
        <row r="5289">
          <cell r="B5289" t="str">
            <v>ASTIL EQUIPAMENTOS INDUSTRIAIS LTDA.</v>
          </cell>
        </row>
        <row r="5290">
          <cell r="B5290" t="str">
            <v>AUTO PEÇAS PARABOLQS LTDA</v>
          </cell>
        </row>
        <row r="5291">
          <cell r="B5291" t="str">
            <v>POSTO DE GASOLINA PIAUÍ LTDA</v>
          </cell>
        </row>
        <row r="5292">
          <cell r="B5292" t="str">
            <v>EMPRESA DE TRANSPORTES ANGELA LTDA</v>
          </cell>
        </row>
        <row r="5293">
          <cell r="B5293" t="str">
            <v>PINHEIRO TRANSPORTES EM KOMBIS LTDA</v>
          </cell>
        </row>
        <row r="5294">
          <cell r="B5294" t="str">
            <v>SOCIVIL CONSTRUTORA LTDA</v>
          </cell>
        </row>
        <row r="5295">
          <cell r="B5295" t="str">
            <v>JAHU INDÚSTRIA E COMÉRCIO LTDA.</v>
          </cell>
        </row>
        <row r="5296">
          <cell r="B5296" t="str">
            <v>JAHU INDÚSTRIA E COMÉRCIO LTDA</v>
          </cell>
        </row>
        <row r="5297">
          <cell r="B5297" t="str">
            <v>SUPERMERCADO CASTRO LTDA</v>
          </cell>
        </row>
        <row r="5298">
          <cell r="B5298" t="str">
            <v>SUPERMIX CONCRETO S/A</v>
          </cell>
        </row>
        <row r="5299">
          <cell r="B5299" t="str">
            <v>SUPERMIX CONCRETO S/A</v>
          </cell>
        </row>
        <row r="5300">
          <cell r="B5300" t="str">
            <v>SUPERMIX CONCRETO S.A</v>
          </cell>
        </row>
        <row r="5301">
          <cell r="B5301" t="str">
            <v>SUPERMIX CONCRETO S.A</v>
          </cell>
        </row>
        <row r="5302">
          <cell r="B5302" t="str">
            <v>SUPERMIX CONCRETO S.A</v>
          </cell>
        </row>
        <row r="5303">
          <cell r="B5303" t="str">
            <v>SUPERMIX CONCRETO S.A</v>
          </cell>
        </row>
        <row r="5304">
          <cell r="B5304" t="str">
            <v>SUPERMIX CONCRETO S.A. - SP</v>
          </cell>
        </row>
        <row r="5305">
          <cell r="B5305" t="str">
            <v>SUPERMIX CONCRETO S.A.</v>
          </cell>
        </row>
        <row r="5306">
          <cell r="B5306" t="str">
            <v>SUPERMIX CONCRETO S.A</v>
          </cell>
        </row>
        <row r="5307">
          <cell r="B5307" t="str">
            <v>SUPERMIX CONCRETO S.A</v>
          </cell>
        </row>
        <row r="5308">
          <cell r="B5308" t="str">
            <v>AMERICA BRASIL LOBBY AGENCIA DE VIAGENS</v>
          </cell>
        </row>
        <row r="5309">
          <cell r="B5309" t="str">
            <v>LUZ PUBLICIDADE LTDA.</v>
          </cell>
        </row>
        <row r="5310">
          <cell r="B5310" t="str">
            <v>PETROBRÁS DISTRIBUIDORA S/A</v>
          </cell>
        </row>
        <row r="5311">
          <cell r="B5311" t="str">
            <v>PETROBRÁS DISTRIBUIDORA S/A</v>
          </cell>
        </row>
        <row r="5312">
          <cell r="B5312" t="str">
            <v>PETROBRÁS DISTRIBUIDORA S/A</v>
          </cell>
        </row>
        <row r="5313">
          <cell r="B5313" t="str">
            <v>PETROBRÁS DISTRIBUIDORA S/A</v>
          </cell>
        </row>
        <row r="5314">
          <cell r="B5314" t="str">
            <v>PETROBRÁS DISTRIBUIDORA S/A</v>
          </cell>
        </row>
        <row r="5315">
          <cell r="B5315" t="str">
            <v>PETROBRÁS DISTRIBUIDORA S/A</v>
          </cell>
        </row>
        <row r="5316">
          <cell r="B5316" t="str">
            <v>PETROBRÁS DISTRIBUIDORA S/A</v>
          </cell>
        </row>
        <row r="5317">
          <cell r="B5317" t="str">
            <v>PETROBRÁS DISTRIBUIDORA S/A</v>
          </cell>
        </row>
        <row r="5318">
          <cell r="B5318" t="str">
            <v>PETROBRÁS DISTRIBUIDORA S/A</v>
          </cell>
        </row>
        <row r="5319">
          <cell r="B5319" t="str">
            <v>PETROBRÁS DISTRIBUIDORA S/A</v>
          </cell>
        </row>
        <row r="5320">
          <cell r="B5320" t="str">
            <v>PETROBRÁS DISTRIBUIDORA S/A</v>
          </cell>
        </row>
        <row r="5321">
          <cell r="B5321" t="str">
            <v>PETROBRÁS DISTRIBUIDORA S/A</v>
          </cell>
        </row>
        <row r="5322">
          <cell r="B5322" t="str">
            <v>PETROBRÁS DISTRIBUIDORA S/A</v>
          </cell>
        </row>
        <row r="5323">
          <cell r="B5323" t="str">
            <v>M.SARAIVA PUBLICIDADE LTDA</v>
          </cell>
        </row>
        <row r="5324">
          <cell r="B5324" t="str">
            <v>POSTO DE GASOLINA VILA FLOR LTDA</v>
          </cell>
        </row>
        <row r="5325">
          <cell r="B5325" t="str">
            <v>BROOKS SELOS DE SEGURANCA DO BRASIL LTDA</v>
          </cell>
        </row>
        <row r="5326">
          <cell r="B5326" t="str">
            <v>J.B. LOCADORA DE VEÍCULOS LTDA</v>
          </cell>
        </row>
        <row r="5327">
          <cell r="B5327" t="str">
            <v>J.B. LOCADORA DE VEÍCULOS LTDA</v>
          </cell>
        </row>
        <row r="5328">
          <cell r="B5328" t="str">
            <v>J.B. LOCADORA DE VEÍCULOS LTDA</v>
          </cell>
        </row>
        <row r="5329">
          <cell r="B5329" t="str">
            <v>J.B. LOCADORA DE VEICULOS LTDA.</v>
          </cell>
        </row>
        <row r="5330">
          <cell r="B5330" t="str">
            <v>FADEL COM. E REP. LTDA</v>
          </cell>
        </row>
        <row r="5331">
          <cell r="B5331" t="str">
            <v>JM PNEUS E RENOVADORA LTDA</v>
          </cell>
        </row>
        <row r="5332">
          <cell r="B5332" t="str">
            <v>A.M. COMÉRCIO LTDA</v>
          </cell>
        </row>
        <row r="5333">
          <cell r="B5333" t="str">
            <v>MILENIUM INFORMÁTICA COM.IMP. LTDA</v>
          </cell>
        </row>
        <row r="5334">
          <cell r="B5334" t="str">
            <v>ITAPEMA CONSTRUÇÕES LTDA</v>
          </cell>
        </row>
        <row r="5335">
          <cell r="B5335" t="str">
            <v>ROBERTO LUIZ BARBOSA</v>
          </cell>
        </row>
        <row r="5336">
          <cell r="B5336" t="str">
            <v>DJALMA DA CUNHA SIQUEIRA</v>
          </cell>
        </row>
        <row r="5337">
          <cell r="B5337" t="str">
            <v>JONAS DE MATOS RODRIGUES</v>
          </cell>
        </row>
        <row r="5338">
          <cell r="B5338" t="str">
            <v>M.J DINIZ &amp; CIA LTDA</v>
          </cell>
        </row>
        <row r="5339">
          <cell r="B5339" t="str">
            <v>TRIARCOM EQUIPAMENTOS DE AR COMPRIMIDO LTDA</v>
          </cell>
        </row>
        <row r="5340">
          <cell r="B5340" t="str">
            <v>CECÍLIA F.M.SILVEIRA ARAGÃO - ME</v>
          </cell>
        </row>
        <row r="5341">
          <cell r="B5341" t="str">
            <v>MACAVI - MAESIO CANDIDO VIEIRA</v>
          </cell>
        </row>
        <row r="5342">
          <cell r="B5342" t="str">
            <v>FRANCISCO ANSELMO DOS SANTOS - ME</v>
          </cell>
        </row>
        <row r="5343">
          <cell r="B5343" t="str">
            <v>MARIA DO SOCORRO ROCHA DAMASCENO</v>
          </cell>
        </row>
        <row r="5344">
          <cell r="B5344" t="str">
            <v>NORTEL TELECOM.INFORMÁTICA LTDA</v>
          </cell>
        </row>
        <row r="5345">
          <cell r="B5345" t="str">
            <v>JUAÇO - JUAZEIRO AÇOS LTDA</v>
          </cell>
        </row>
        <row r="5346">
          <cell r="B5346" t="str">
            <v>J.V.N. SERV. E PECAS ELETRICAS EM GERAL</v>
          </cell>
        </row>
        <row r="5347">
          <cell r="B5347" t="str">
            <v>CONSTRUTORA IMOBILIARIA JMV LTDA</v>
          </cell>
        </row>
        <row r="5348">
          <cell r="B5348" t="str">
            <v>SOMIX CONCRETO LTDA</v>
          </cell>
        </row>
        <row r="5349">
          <cell r="B5349" t="str">
            <v>ECOPLAM EMP.CONS.PLAN.AMBIENTAL LTDA</v>
          </cell>
        </row>
        <row r="5350">
          <cell r="B5350" t="str">
            <v>CIRNE PNEUS COMÉRCIO E SERVIÇOS LTDA</v>
          </cell>
        </row>
        <row r="5351">
          <cell r="B5351" t="str">
            <v>DJOTA PEÇAS E SERVIÇOS E REPRES.LTDA</v>
          </cell>
        </row>
        <row r="5352">
          <cell r="B5352" t="str">
            <v>PESQUISE ESTUDOS E PROJETOS LTDA</v>
          </cell>
        </row>
        <row r="5353">
          <cell r="B5353" t="str">
            <v>YCAL PARTICIPAÇÕES LTDA</v>
          </cell>
        </row>
        <row r="5354">
          <cell r="B5354" t="str">
            <v>ALUTEC LTDA</v>
          </cell>
        </row>
        <row r="5355">
          <cell r="B5355" t="str">
            <v>COMPEX LTDA</v>
          </cell>
        </row>
        <row r="5356">
          <cell r="B5356" t="str">
            <v>COMPEX INFORMATICA</v>
          </cell>
        </row>
        <row r="5357">
          <cell r="B5357" t="str">
            <v>CM CONSTRUCOES E SERVICOS LTDA.</v>
          </cell>
        </row>
        <row r="5358">
          <cell r="B5358" t="str">
            <v>CARLOS E DANTAS LTDA</v>
          </cell>
        </row>
        <row r="5359">
          <cell r="B5359" t="str">
            <v>LUIS LEAO SOUZA FILHO</v>
          </cell>
        </row>
        <row r="5360">
          <cell r="B5360" t="str">
            <v>SATEL SALGUEIRO TECIDOS ELETRODOMÉSTICOS</v>
          </cell>
        </row>
        <row r="5361">
          <cell r="B5361" t="str">
            <v>COMERCIAL HUMAITÁ LTDA</v>
          </cell>
        </row>
        <row r="5362">
          <cell r="B5362" t="str">
            <v>INGEPLAC IND.GESSO GIZ E PLACAS LTDA</v>
          </cell>
        </row>
        <row r="5363">
          <cell r="B5363" t="str">
            <v>GRINOR INDUSTRIA GRANITO NORDESTE LTDA</v>
          </cell>
        </row>
        <row r="5364">
          <cell r="B5364" t="str">
            <v>POSTO SERRA DA SANTA LTDA</v>
          </cell>
        </row>
        <row r="5365">
          <cell r="B5365" t="str">
            <v>NISAUTO PECAS E ACESSORIOS LTDA</v>
          </cell>
        </row>
        <row r="5366">
          <cell r="B5366" t="str">
            <v>REDIESEL RECIFE AUTODIESEL LTDA</v>
          </cell>
        </row>
        <row r="5367">
          <cell r="B5367" t="str">
            <v>JOSE DE LEMOS VASCONCELOS &amp; CIA LTDA</v>
          </cell>
        </row>
        <row r="5368">
          <cell r="B5368" t="str">
            <v>G.A.C. COMERCIO E REPRESENTACAO LTDA</v>
          </cell>
        </row>
        <row r="5369">
          <cell r="B5369" t="str">
            <v>TERRAPLENAGEM VASCONCELOS E CAMARA LTDA</v>
          </cell>
        </row>
        <row r="5370">
          <cell r="B5370" t="str">
            <v>OZIAS JOSE DOS SANTOS</v>
          </cell>
        </row>
        <row r="5371">
          <cell r="B5371" t="str">
            <v>DELTA CONSULTORIO GEOLOGICA E MINERACAO</v>
          </cell>
        </row>
        <row r="5372">
          <cell r="B5372" t="str">
            <v>ZITOMAQ RICARDO CÂNDICO CAVALCANTE</v>
          </cell>
        </row>
        <row r="5373">
          <cell r="B5373" t="str">
            <v>PRODISEL PNEUS PROGRESSO COM.E REPRESENT</v>
          </cell>
        </row>
        <row r="5374">
          <cell r="B5374" t="str">
            <v>ADMEL COMERCIO E REPRESENTACOES LTDA</v>
          </cell>
        </row>
        <row r="5375">
          <cell r="B5375" t="str">
            <v>M B MAT.ELÉTRICO E DE CONSTRUÇÃO LTDA</v>
          </cell>
        </row>
        <row r="5376">
          <cell r="B5376" t="str">
            <v>MC OLEOS E LUBRIFICANTES LTDA</v>
          </cell>
        </row>
        <row r="5377">
          <cell r="B5377" t="str">
            <v>AUTO POSTO QUILOMBO LTDA</v>
          </cell>
        </row>
        <row r="5378">
          <cell r="B5378" t="str">
            <v>GAUCHO MOLAS DE CAXIAS LTDA.</v>
          </cell>
        </row>
        <row r="5379">
          <cell r="B5379" t="str">
            <v>J.COELHO COTA MATERIAIS DE CONSTRUÇÃO - ME</v>
          </cell>
        </row>
        <row r="5380">
          <cell r="B5380" t="str">
            <v>SOPRO ADESIVOS ETIQUETAS E BRINDES LTDA</v>
          </cell>
        </row>
        <row r="5381">
          <cell r="B5381" t="str">
            <v>CASA AGUAELUZ LTDA</v>
          </cell>
        </row>
        <row r="5382">
          <cell r="B5382" t="str">
            <v>VISON PAPELARIA LTDA</v>
          </cell>
        </row>
        <row r="5383">
          <cell r="B5383" t="str">
            <v>SOC. IND. MINERADORA DE GRANITOS LTDA</v>
          </cell>
        </row>
        <row r="5384">
          <cell r="B5384" t="str">
            <v>M.R. GOMES CEREAIS-ME</v>
          </cell>
        </row>
        <row r="5385">
          <cell r="B5385" t="str">
            <v>JHP ENGENHARIA E CONSULTORIA LTDA</v>
          </cell>
        </row>
        <row r="5386">
          <cell r="B5386" t="str">
            <v>JR DISTRIBUIDORA DE PECAS E BATERIAS LTD</v>
          </cell>
        </row>
        <row r="5387">
          <cell r="B5387" t="str">
            <v>A.M.S. CURVELO HENRIQUE TRANSPORTE</v>
          </cell>
        </row>
        <row r="5388">
          <cell r="B5388" t="str">
            <v>INGEO-INVESTIGAÇÕES GEOLÓGICO GEOTÉCNICAS</v>
          </cell>
        </row>
        <row r="5389">
          <cell r="B5389" t="str">
            <v>IVAN REZENDE ARQUITETURA LTDA</v>
          </cell>
        </row>
        <row r="5390">
          <cell r="B5390" t="str">
            <v>NBA NÚCLEO BRASILEIRO DE AVALIAÇÕES LTDA</v>
          </cell>
        </row>
        <row r="5391">
          <cell r="B5391" t="str">
            <v>JOAO BATISTA DE MARINS</v>
          </cell>
        </row>
        <row r="5392">
          <cell r="B5392" t="str">
            <v>P.C.E. PROJETOS E CONSULTORIAS DE ENGENH</v>
          </cell>
        </row>
        <row r="5393">
          <cell r="B5393" t="str">
            <v>PETROMONT MONTAGEM INDUSTRIAL LTDA</v>
          </cell>
        </row>
        <row r="5394">
          <cell r="B5394" t="str">
            <v>WHITE MARTINS GASES INDÚSTRIAIS S/A</v>
          </cell>
        </row>
        <row r="5395">
          <cell r="B5395" t="str">
            <v>VIDEO STUDIO 90 COM.E SERV.LTDA.</v>
          </cell>
        </row>
        <row r="5396">
          <cell r="B5396" t="str">
            <v>CONFRIO COMERCIO E EXTRACAO DE MINERAIS</v>
          </cell>
        </row>
        <row r="5397">
          <cell r="B5397" t="str">
            <v>COMÉRCIO DE PEDRAS SEM NOME LTDA-ME</v>
          </cell>
        </row>
        <row r="5398">
          <cell r="B5398" t="str">
            <v>VEMARE COMERCIAL DIESEL LTDA</v>
          </cell>
        </row>
        <row r="5399">
          <cell r="B5399" t="str">
            <v>ACIAGA EQUIP.CONSTR.CIVIL LTDA</v>
          </cell>
        </row>
        <row r="5400">
          <cell r="B5400" t="str">
            <v>TRAFEG SINALIZ.SEG.DE TRÂNSITO LTDA</v>
          </cell>
        </row>
        <row r="5401">
          <cell r="B5401" t="str">
            <v>NOGUEIRA &amp; SILVA BAR DE MARICA LTDA</v>
          </cell>
        </row>
        <row r="5402">
          <cell r="B5402" t="str">
            <v>EFESO - COMERCIO E REPRESENTACOES LTDA.</v>
          </cell>
        </row>
        <row r="5403">
          <cell r="B5403" t="str">
            <v>FIL FUNDIÇÃO ITAPERUNA LTDA - ME</v>
          </cell>
        </row>
        <row r="5404">
          <cell r="B5404" t="str">
            <v>PORTOFERRO COMÉRCIO DE METAIS LTDA</v>
          </cell>
        </row>
        <row r="5405">
          <cell r="B5405" t="str">
            <v>JOCIREI MATERIAIS DE CONSTRUÇÃO LTDA</v>
          </cell>
        </row>
        <row r="5406">
          <cell r="B5406" t="str">
            <v>TRUCK UNIÃO RECUPERAÇÕES E SERVIÇOS LTDA</v>
          </cell>
        </row>
        <row r="5407">
          <cell r="B5407" t="str">
            <v>NIPASA METALÚRGICA LTDA</v>
          </cell>
        </row>
        <row r="5408">
          <cell r="B5408" t="str">
            <v>ERMASA RIO COMERCIO E INDUSTRIA LTDA</v>
          </cell>
        </row>
        <row r="5409">
          <cell r="B5409" t="str">
            <v>ENGEDRILL ENGENHARIA E GEOTECNIA LTDA</v>
          </cell>
        </row>
        <row r="5410">
          <cell r="B5410" t="str">
            <v>AREAL PETROPOLO DE ITAGUAÍ LTDA</v>
          </cell>
        </row>
        <row r="5411">
          <cell r="B5411" t="str">
            <v>BAZAR IMPERIO DE ITABORAI LTDA.</v>
          </cell>
        </row>
        <row r="5412">
          <cell r="B5412" t="str">
            <v>MOTO PEÇAS CIDADE DAS ROSAS LTDA</v>
          </cell>
        </row>
        <row r="5413">
          <cell r="B5413" t="str">
            <v>UBÁ MINAS MÓVEIS LTDA-ME</v>
          </cell>
        </row>
        <row r="5414">
          <cell r="B5414" t="str">
            <v>ADI TECNOLOGIA LTDA.</v>
          </cell>
        </row>
        <row r="5415">
          <cell r="B5415" t="str">
            <v>SPREAD SHOW INFORMATICA LTDA</v>
          </cell>
        </row>
        <row r="5416">
          <cell r="B5416" t="str">
            <v>POLI IND.COM. DE PRÉ MOLDADOS LTDA</v>
          </cell>
        </row>
        <row r="5417">
          <cell r="B5417" t="str">
            <v>GRANITOS E MÁRMORES AGRIZZI LTDA</v>
          </cell>
        </row>
        <row r="5418">
          <cell r="B5418" t="str">
            <v>PEDREIRA ARACRUZ LTDA.</v>
          </cell>
        </row>
        <row r="5419">
          <cell r="B5419" t="str">
            <v>ALARICO ALVES PEREIRA</v>
          </cell>
        </row>
        <row r="5420">
          <cell r="B5420" t="str">
            <v>EVENTOS DECORACOES E MONTAGENS LTDA</v>
          </cell>
        </row>
        <row r="5421">
          <cell r="B5421" t="str">
            <v>J. B. OFICINA MECÂNICA LTDA</v>
          </cell>
        </row>
        <row r="5422">
          <cell r="B5422" t="str">
            <v>AUTO POSTO CAROLINE LTDA</v>
          </cell>
        </row>
        <row r="5423">
          <cell r="B5423" t="str">
            <v>SUSA DO BRASIL IND E COM DE COUROS</v>
          </cell>
        </row>
        <row r="5424">
          <cell r="B5424" t="str">
            <v>J.M.D. SOBREIRA</v>
          </cell>
        </row>
        <row r="5425">
          <cell r="B5425" t="str">
            <v>PROBITEC PROD.BETUM.TEC.APLIC.LTDA.</v>
          </cell>
        </row>
        <row r="5426">
          <cell r="B5426" t="str">
            <v>EMCONCIPA - EMPREIT.CONST. CIVIL E PAVIM</v>
          </cell>
        </row>
        <row r="5427">
          <cell r="B5427" t="str">
            <v>MANCHESTER DISTR.FERRO E ACO LTDA</v>
          </cell>
        </row>
        <row r="5428">
          <cell r="B5428" t="str">
            <v>SANDES &amp; SANDES LTDA-ME</v>
          </cell>
        </row>
        <row r="5429">
          <cell r="B5429" t="str">
            <v>LUMA DE ITAGUAÍ HOTEL LTDA</v>
          </cell>
        </row>
        <row r="5430">
          <cell r="B5430" t="str">
            <v>COALME CONSTRUTORA LTDA</v>
          </cell>
        </row>
        <row r="5431">
          <cell r="B5431" t="str">
            <v>DAMASCENO STELE BAZAR LTDA - ME</v>
          </cell>
        </row>
        <row r="5432">
          <cell r="B5432" t="str">
            <v>M.TRÊS MATERIAIS DE CONSTRUÇÃO LTDA</v>
          </cell>
        </row>
        <row r="5433">
          <cell r="B5433" t="str">
            <v>MANIBRA PRODUTOS DE CONCRETO LTDA</v>
          </cell>
        </row>
        <row r="5434">
          <cell r="B5434" t="str">
            <v>REIBOR BORRACHAS E EQUIPAMENTOS LTDA</v>
          </cell>
        </row>
        <row r="5435">
          <cell r="B5435" t="str">
            <v>M.L. BORSATO MAT.CONSTRUÇÃO-ME</v>
          </cell>
        </row>
        <row r="5436">
          <cell r="B5436" t="str">
            <v>CASA DAS CORRENTES GUANABARA LTDA</v>
          </cell>
        </row>
        <row r="5437">
          <cell r="B5437" t="str">
            <v>M. LÚCIO CURVELANO - ME</v>
          </cell>
        </row>
        <row r="5438">
          <cell r="B5438" t="str">
            <v>AREAL IRMÃOS UNIDOS LTDA</v>
          </cell>
        </row>
        <row r="5439">
          <cell r="B5439" t="str">
            <v>GAMIT MATERIAIS DE CONSTRUÇÃO LTDA-ME</v>
          </cell>
        </row>
        <row r="5440">
          <cell r="B5440" t="str">
            <v>ARGILÃO DIST. DE CERÂMICAS LTDA.</v>
          </cell>
        </row>
        <row r="5441">
          <cell r="B5441" t="str">
            <v>NORDISA RIO MADEIRAS E COMPENSADOS LTDA</v>
          </cell>
        </row>
        <row r="5442">
          <cell r="B5442" t="str">
            <v>JOSÉ MARQUES ESTAQUEAMENTO E FUNDAÇÕES LTDA</v>
          </cell>
        </row>
        <row r="5443">
          <cell r="B5443" t="str">
            <v>REPLAEX RESINAS PLÁSTICAS EXTRUDADAS LTDA.</v>
          </cell>
        </row>
        <row r="5444">
          <cell r="B5444" t="str">
            <v>E.T. SILVA BAR - ME</v>
          </cell>
        </row>
        <row r="5445">
          <cell r="B5445" t="str">
            <v>NETUNO RADIADORES LTDA</v>
          </cell>
        </row>
        <row r="5446">
          <cell r="B5446" t="str">
            <v>MARIA DAS GRAÇAS DIAS - ME</v>
          </cell>
        </row>
        <row r="5447">
          <cell r="B5447" t="str">
            <v>DATAFOX COMPUTADORES &amp; SERVIÇOS LTDA</v>
          </cell>
        </row>
        <row r="5448">
          <cell r="B5448" t="str">
            <v>MARISOL - MATERIAIS DE CONSTRUCAO LTDA</v>
          </cell>
        </row>
        <row r="5449">
          <cell r="B5449" t="str">
            <v>DR OLIVEIRA E CIA  LTDA</v>
          </cell>
        </row>
        <row r="5450">
          <cell r="B5450" t="str">
            <v>ALMEIDA COMÉRCIO DE PEDRAS LTDA</v>
          </cell>
        </row>
        <row r="5451">
          <cell r="B5451" t="str">
            <v>SENADO COMÉRCIO LTDA</v>
          </cell>
        </row>
        <row r="5452">
          <cell r="B5452" t="str">
            <v>MY ZOOM FOTOGRAFIAS LTDA</v>
          </cell>
        </row>
        <row r="5453">
          <cell r="B5453" t="str">
            <v>ZERPE TERRAPLANAGEM LTDA</v>
          </cell>
        </row>
        <row r="5454">
          <cell r="B5454" t="str">
            <v>TRANSPORTES RIO VEZ LTDA</v>
          </cell>
        </row>
        <row r="5455">
          <cell r="B5455" t="str">
            <v>PEDRACOM PEDREIRAS LTDA</v>
          </cell>
        </row>
        <row r="5456">
          <cell r="B5456" t="str">
            <v>AMBIO ENGENHARIA LTDA.</v>
          </cell>
        </row>
        <row r="5457">
          <cell r="B5457" t="str">
            <v>CARTEL PAPELARIA LTDA - ME</v>
          </cell>
        </row>
        <row r="5458">
          <cell r="B5458" t="str">
            <v>PATRINOX ARTEF.PARAFUSOS INOX NAVAIS LTDA</v>
          </cell>
        </row>
        <row r="5459">
          <cell r="B5459" t="str">
            <v>FITABRAS FITAS E ABRASIVOS LTDA</v>
          </cell>
        </row>
        <row r="5460">
          <cell r="B5460" t="str">
            <v>VT. MATERIAIS DE CONSTRUÇÃO LTDA</v>
          </cell>
        </row>
        <row r="5461">
          <cell r="B5461" t="str">
            <v>HYDROAR COMERCIO E SERVICOS LTDA</v>
          </cell>
        </row>
        <row r="5462">
          <cell r="B5462" t="str">
            <v>6 VOLTS AUTO PEÇAS LTDA.</v>
          </cell>
        </row>
        <row r="5463">
          <cell r="B5463" t="str">
            <v>DISMODA CONFECÇÕES LTDA</v>
          </cell>
        </row>
        <row r="5464">
          <cell r="B5464" t="str">
            <v>MEK ENGENHARIA E CONSULTORIA LTDA</v>
          </cell>
        </row>
        <row r="5465">
          <cell r="B5465" t="str">
            <v>ARTEMAC ARTEF.DE CIMENTO E MAT. DE CONSTRUÇÃO LTDA</v>
          </cell>
        </row>
        <row r="5466">
          <cell r="B5466" t="str">
            <v>E. P. DE ANDRADE &amp; CIA LTDA</v>
          </cell>
        </row>
        <row r="5467">
          <cell r="B5467" t="str">
            <v>M.R. GOMES EQUIPAMENTOS DE ESCRITÓRIO</v>
          </cell>
        </row>
        <row r="5468">
          <cell r="B5468" t="str">
            <v>R.G.N. REPRESENTAÇÕES E COMÉRCIO LTDA</v>
          </cell>
        </row>
        <row r="5469">
          <cell r="B5469" t="str">
            <v>LOCATRAN LOCAÇÃO E TRANSPORTE LTDA.</v>
          </cell>
        </row>
        <row r="5470">
          <cell r="B5470" t="str">
            <v>LINPROL LINHARES PARAFUSOS E ROLAMENTOS LTDA</v>
          </cell>
        </row>
        <row r="5471">
          <cell r="B5471" t="str">
            <v>J J MADEIRAS E MAT. CONSTRUCAO LTDA</v>
          </cell>
        </row>
        <row r="5472">
          <cell r="B5472" t="str">
            <v>TRES JOTAS ELETRO DIESEL LTDA</v>
          </cell>
        </row>
        <row r="5473">
          <cell r="B5473" t="str">
            <v>CONSTRUTORA JOMAFO LTDA</v>
          </cell>
        </row>
        <row r="5474">
          <cell r="B5474" t="str">
            <v>URBANIZADORA MANTIQUIRA LTDA</v>
          </cell>
        </row>
        <row r="5475">
          <cell r="B5475" t="str">
            <v>VIGA GASPAR LOGÍSTICA LTDA</v>
          </cell>
        </row>
        <row r="5476">
          <cell r="B5476" t="str">
            <v>DUARTE E DUARTE MAT.DE CONSTRUÇÃO 105 LTDA</v>
          </cell>
        </row>
        <row r="5477">
          <cell r="B5477" t="str">
            <v>LUXCOR QUÍMICA INDUSTRIAL LTDA</v>
          </cell>
        </row>
        <row r="5478">
          <cell r="B5478" t="str">
            <v>M.A. DORNELAS BAR-ME</v>
          </cell>
        </row>
        <row r="5479">
          <cell r="B5479" t="str">
            <v>ANIGER AUTO PEÇAS LTDA - ME</v>
          </cell>
        </row>
        <row r="5480">
          <cell r="B5480" t="str">
            <v>SERVIÇO DE LOCAÇÃO ATHAYDE LTDA</v>
          </cell>
        </row>
        <row r="5481">
          <cell r="B5481" t="str">
            <v>AUTO POSTO BRASIL DE VOLTA REDONDA LTDA</v>
          </cell>
        </row>
        <row r="5482">
          <cell r="B5482" t="str">
            <v>ALMAT PNEUS LTDA - ME</v>
          </cell>
        </row>
        <row r="5483">
          <cell r="B5483" t="str">
            <v>J.M.M. DE CARVALHO IND. E COM. DE VASSOURAS ME</v>
          </cell>
        </row>
        <row r="5484">
          <cell r="B5484" t="str">
            <v>DISCONILDO COM. ELETROD.INSTR.MUSICAIS LTDA</v>
          </cell>
        </row>
        <row r="5485">
          <cell r="B5485" t="str">
            <v>AUTO PEÇAS E ENFEITES ELMA LTDA</v>
          </cell>
        </row>
        <row r="5486">
          <cell r="B5486" t="str">
            <v>COPEARTE CAXIAS LTDA</v>
          </cell>
        </row>
        <row r="5487">
          <cell r="B5487" t="str">
            <v>TRANSPORTADORA PIMEIRÔ LTDA</v>
          </cell>
        </row>
        <row r="5488">
          <cell r="B5488" t="str">
            <v>FARMO CONSTR.INCORPORAÇÕES LTDA</v>
          </cell>
        </row>
        <row r="5489">
          <cell r="B5489" t="str">
            <v>RIZOMA PLANTAS E PAISAGISMO LTDA</v>
          </cell>
        </row>
        <row r="5490">
          <cell r="B5490" t="str">
            <v>NOBRETEC SERVICOS E LOCACAO LTDA</v>
          </cell>
        </row>
        <row r="5491">
          <cell r="B5491" t="str">
            <v>PROTEL TELECOM.E ELETRICIDADE LTDA</v>
          </cell>
        </row>
        <row r="5492">
          <cell r="B5492" t="str">
            <v>PAD. E CONF. BRUNELLA DO RIACHAO LTDA</v>
          </cell>
        </row>
        <row r="5493">
          <cell r="B5493" t="str">
            <v>JOSE PACHECO DE OLIVEIRA MATERIAL DE CON</v>
          </cell>
        </row>
        <row r="5494">
          <cell r="B5494" t="str">
            <v>RALPH PEDRAS DECORATIVAS LTDA</v>
          </cell>
        </row>
        <row r="5495">
          <cell r="B5495" t="str">
            <v>LAJE ALVORADA-OZANIR MANHÃES MACHADO-ME</v>
          </cell>
        </row>
        <row r="5496">
          <cell r="B5496" t="str">
            <v>CERÂMICA INDIANA LTDA</v>
          </cell>
        </row>
        <row r="5497">
          <cell r="B5497" t="str">
            <v>RODOLPHO RIBEIRO DIAS-ME</v>
          </cell>
        </row>
        <row r="5498">
          <cell r="B5498" t="str">
            <v>CERÂMICA IRMÃOS SOUZA E SOBRINHOS LTDA</v>
          </cell>
        </row>
        <row r="5499">
          <cell r="B5499" t="str">
            <v>RANCHO SAGITÁRIO LTDA-ME</v>
          </cell>
        </row>
        <row r="5500">
          <cell r="B5500" t="str">
            <v>MADEIREIRA OLIGRAN DE MACAE LTDA</v>
          </cell>
        </row>
        <row r="5501">
          <cell r="B5501" t="str">
            <v>RODOMAC DE MACAÉ RODOVIÁRIO LTDA</v>
          </cell>
        </row>
        <row r="5502">
          <cell r="B5502" t="str">
            <v>ALONSO MIGUEL DA SILVA</v>
          </cell>
        </row>
        <row r="5503">
          <cell r="B5503" t="str">
            <v>SEM FURO TRANSPORTES LTDA</v>
          </cell>
        </row>
        <row r="5504">
          <cell r="B5504" t="str">
            <v>LFM TOPOGR.PROJETOS SANEAMENTO LTDA</v>
          </cell>
        </row>
        <row r="5505">
          <cell r="B5505" t="str">
            <v>MSL ENGENHARIA LTDA</v>
          </cell>
        </row>
        <row r="5506">
          <cell r="B5506" t="str">
            <v>NIVALDO FELICIANO DA SILVA</v>
          </cell>
        </row>
        <row r="5507">
          <cell r="B5507" t="str">
            <v>FERREIRA E COELHO LTDA</v>
          </cell>
        </row>
        <row r="5508">
          <cell r="B5508" t="str">
            <v>FERCLAV COMÉRCIO DE FERRAGENS LTDA</v>
          </cell>
        </row>
        <row r="5509">
          <cell r="B5509" t="str">
            <v>ARISTEU DANTAS SILVA</v>
          </cell>
        </row>
        <row r="5510">
          <cell r="B5510" t="str">
            <v>JORGE ANTUNES ARAUJO</v>
          </cell>
        </row>
        <row r="5511">
          <cell r="B5511" t="str">
            <v>JPEL PAPELARIA E LIVRARIA LTDA</v>
          </cell>
        </row>
        <row r="5512">
          <cell r="B5512" t="str">
            <v>LOCARVEL LOCADORA DE VEICULOS LTDA</v>
          </cell>
        </row>
        <row r="5513">
          <cell r="B5513" t="str">
            <v>AUTO POSTO JUQUIMAGRÃO LTDA</v>
          </cell>
        </row>
        <row r="5514">
          <cell r="B5514" t="str">
            <v>TECARTE CONSULT.PROJ.SERVIÇOS LTDA</v>
          </cell>
        </row>
        <row r="5515">
          <cell r="B5515" t="str">
            <v>NÚCLEO ENGENHARIA CONSULTIVA LTDA</v>
          </cell>
        </row>
        <row r="5516">
          <cell r="B5516" t="str">
            <v>PAULIFRESA FRESAGEM E RECICLAGEM LTDA</v>
          </cell>
        </row>
        <row r="5517">
          <cell r="B5517" t="str">
            <v>TECNOBRE COM. E LOCAÇÕES LTDA</v>
          </cell>
        </row>
        <row r="5518">
          <cell r="B5518" t="str">
            <v>SANTANA PORCINO DA SILVA</v>
          </cell>
        </row>
        <row r="5519">
          <cell r="B5519" t="str">
            <v>LN TRANSPORTES LTDA</v>
          </cell>
        </row>
        <row r="5520">
          <cell r="B5520" t="str">
            <v>GAIA,SILVA, ROLIM &amp; ASSOCIADOS</v>
          </cell>
        </row>
        <row r="5521">
          <cell r="B5521" t="str">
            <v>ESCPLAN MÓVEIS PARA ESCRITÓRIO LTDA</v>
          </cell>
        </row>
        <row r="5522">
          <cell r="B5522" t="str">
            <v>MORENO EQUIPAMENTOS LTDA</v>
          </cell>
        </row>
        <row r="5523">
          <cell r="B5523" t="str">
            <v>AUVITAPE COMÉRCIO LTDA</v>
          </cell>
        </row>
        <row r="5524">
          <cell r="B5524" t="str">
            <v>RIOTRUCK EQUIPAMENTOS RODOVIARIOS LTDA</v>
          </cell>
        </row>
        <row r="5525">
          <cell r="B5525" t="str">
            <v>RIO NORTE SANEAMENTO</v>
          </cell>
        </row>
        <row r="5526">
          <cell r="B5526" t="str">
            <v>IBELE FESTAS LTDA</v>
          </cell>
        </row>
        <row r="5527">
          <cell r="B5527" t="str">
            <v>TECNOAR LOPES COMÉRCIO E SERVIÇOS LTDA</v>
          </cell>
        </row>
        <row r="5528">
          <cell r="B5528" t="str">
            <v>MEGATHERM COM. E REPRESENTACAO LTDA.</v>
          </cell>
        </row>
        <row r="5529">
          <cell r="B5529" t="str">
            <v>ANGRACON MATERIAIS DE CONSTRUÇÃO LTDA</v>
          </cell>
        </row>
        <row r="5530">
          <cell r="B5530" t="str">
            <v>FERESA MATERIAIS DE CONSTRUÇÃO LTDA</v>
          </cell>
        </row>
        <row r="5531">
          <cell r="B5531" t="str">
            <v>JOÃO BATISTA M.FERREIRA-ME</v>
          </cell>
        </row>
        <row r="5532">
          <cell r="B5532" t="str">
            <v>AREAL ITAPICU LTDA</v>
          </cell>
        </row>
        <row r="5533">
          <cell r="B5533" t="str">
            <v>CHURRASCARIA  CHULETÃO DE ITABORAÍ</v>
          </cell>
        </row>
        <row r="5534">
          <cell r="B5534" t="str">
            <v>PEDREIRA COMAR LTDA</v>
          </cell>
        </row>
        <row r="5535">
          <cell r="B5535" t="str">
            <v>REMOBAMA RETÍFICA DE MOTORES LTDA</v>
          </cell>
        </row>
        <row r="5536">
          <cell r="B5536" t="str">
            <v>ZERAUS ARTEFATOS DE CIMENTO LTDA</v>
          </cell>
        </row>
        <row r="5537">
          <cell r="B5537" t="str">
            <v>D.R. ASSESSORIA COMERCIAL LTDA</v>
          </cell>
        </row>
        <row r="5538">
          <cell r="B5538" t="str">
            <v>ROCHA MATERIAL DE CONSTRUÇÃO LTDA</v>
          </cell>
        </row>
        <row r="5539">
          <cell r="B5539" t="str">
            <v>INSTELETRIL ENGENHARIA E SERVIÇOS LTDA</v>
          </cell>
        </row>
        <row r="5540">
          <cell r="B5540" t="str">
            <v>BARRÃO TINTAS LTDA</v>
          </cell>
        </row>
        <row r="5541">
          <cell r="B5541" t="str">
            <v>LÍRIO DOS VALES TRANSPORTE E TURISMO LT</v>
          </cell>
        </row>
        <row r="5542">
          <cell r="B5542" t="str">
            <v>SUCOL MATERIAIS DE CONSTRUÇÃO LTDA-ME</v>
          </cell>
        </row>
        <row r="5543">
          <cell r="B5543" t="str">
            <v>RISCADO ENGENHARIA LTDA</v>
          </cell>
        </row>
        <row r="5544">
          <cell r="B5544" t="str">
            <v>TRANSRANGEL COMÉRCIO E TRANSPORTES LTDA</v>
          </cell>
        </row>
        <row r="5545">
          <cell r="B5545" t="str">
            <v>FOTO ART COLOR DE CAMPOS LTDA</v>
          </cell>
        </row>
        <row r="5546">
          <cell r="B5546" t="str">
            <v>AUTO PECAS SAO SEBASTIAO DE BOM JESUS LT</v>
          </cell>
        </row>
        <row r="5547">
          <cell r="B5547" t="str">
            <v>J.S. SALES TRANSPORTES-ME</v>
          </cell>
        </row>
        <row r="5548">
          <cell r="B5548" t="str">
            <v>PAULU'S MÁQUINAS COM. DE MÁQUINAS LTDA</v>
          </cell>
        </row>
        <row r="5549">
          <cell r="B5549" t="str">
            <v>LUCIANO DO COUTO RANGEL &amp; CIA LTDA</v>
          </cell>
        </row>
        <row r="5550">
          <cell r="B5550" t="str">
            <v>PANDISMA COMÉRCIO E REPRESENTAÇÕES LTDA</v>
          </cell>
        </row>
        <row r="5551">
          <cell r="B5551" t="str">
            <v>LIZEU DUARTE BAR - ME</v>
          </cell>
        </row>
        <row r="5552">
          <cell r="B5552" t="str">
            <v>DEPORBOX DE MACAÉ VIDROS LTDA</v>
          </cell>
        </row>
        <row r="5553">
          <cell r="B5553" t="str">
            <v>OFFICE PAPER COMÉRCIO DE PAPÉIS LTDA</v>
          </cell>
        </row>
        <row r="5554">
          <cell r="B5554" t="str">
            <v>MADMÓVEIS M.C. IND. E COM. DE MÓVEIS LTDA</v>
          </cell>
        </row>
        <row r="5555">
          <cell r="B5555" t="str">
            <v>J.E.W.P. ACABAMENTO LTDA-ME</v>
          </cell>
        </row>
        <row r="5556">
          <cell r="B5556" t="str">
            <v>IAT MÓVEIS LTDA</v>
          </cell>
        </row>
        <row r="5557">
          <cell r="B5557" t="str">
            <v>HIENA SERVIÇOS LTDA-EPP</v>
          </cell>
        </row>
        <row r="5558">
          <cell r="B5558" t="str">
            <v>BRASTOP TOPOGRAFIA  LTDA</v>
          </cell>
        </row>
        <row r="5559">
          <cell r="B5559" t="str">
            <v>SOS DAS BATERIAS LTA.MEE</v>
          </cell>
        </row>
        <row r="5560">
          <cell r="B5560" t="str">
            <v>GBARBOSA COMERCIAL LTDA</v>
          </cell>
        </row>
        <row r="5561">
          <cell r="B5561" t="str">
            <v>EVERALICIO MANGUEIRA FILHO</v>
          </cell>
        </row>
        <row r="5562">
          <cell r="B5562" t="str">
            <v>SERRABETUME ENGENHARIA LTDA</v>
          </cell>
        </row>
        <row r="5563">
          <cell r="B5563" t="str">
            <v>MATERIAL DE CONSTRUCAO A BELA DE AUSTIN LTDA</v>
          </cell>
        </row>
        <row r="5564">
          <cell r="B5564" t="str">
            <v>FRADIAS TERRAPLANAGEM E URBANIZACAO LTDA</v>
          </cell>
        </row>
        <row r="5565">
          <cell r="B5565" t="str">
            <v>NEMA ENGENHARIA LTDA</v>
          </cell>
        </row>
        <row r="5566">
          <cell r="B5566" t="str">
            <v>MC ENGENHEIROS CONSULTORES LTDA</v>
          </cell>
        </row>
        <row r="5567">
          <cell r="B5567" t="str">
            <v>EMPRESA ITAOCARENSE DE URBANIZACAO LTDA</v>
          </cell>
        </row>
        <row r="5568">
          <cell r="B5568" t="str">
            <v>SONIMAR ARTES GRAFICAS LTDA</v>
          </cell>
        </row>
        <row r="5569">
          <cell r="B5569" t="str">
            <v>JOSÉ FERNANDES DE ALVARENGA</v>
          </cell>
        </row>
        <row r="5570">
          <cell r="B5570" t="str">
            <v>AREAL E ARTEFATOS DE CIMENTO SHAOLIN LTD</v>
          </cell>
        </row>
        <row r="5571">
          <cell r="B5571" t="str">
            <v>ELETROFER 1060 FERRAGENS LTDA</v>
          </cell>
        </row>
        <row r="5572">
          <cell r="B5572" t="str">
            <v>POSTO DE GASOLINA DANIELE DE NOVA IGUAÇU LTDA</v>
          </cell>
        </row>
        <row r="5573">
          <cell r="B5573" t="str">
            <v>CENTRAL ELETRO HIDRÁULICA MACAÉ LTDA</v>
          </cell>
        </row>
        <row r="5574">
          <cell r="B5574" t="str">
            <v>W.V.S. COMERCIO DE PEDRAS</v>
          </cell>
        </row>
        <row r="5575">
          <cell r="B5575" t="str">
            <v>CURSO PETROPOLITAN PROFISSIONALIZANTE LT</v>
          </cell>
        </row>
        <row r="5576">
          <cell r="B5576" t="str">
            <v>SC DE SOUZA EMPREITEIRA</v>
          </cell>
        </row>
        <row r="5577">
          <cell r="B5577" t="str">
            <v>POSTO DE GASOLINA CARVALHO E GOMES LTDA</v>
          </cell>
        </row>
        <row r="5578">
          <cell r="B5578" t="str">
            <v>BELLAN INDÚSTRIA E COMÉRCIO DE BRINDES LTDA</v>
          </cell>
        </row>
        <row r="5579">
          <cell r="B5579" t="str">
            <v>S.R.R. PACHECO CONSTRUTORA</v>
          </cell>
        </row>
        <row r="5580">
          <cell r="B5580" t="str">
            <v>TECNOMASSA RIO ARGAMASSAS LTDA</v>
          </cell>
        </row>
        <row r="5581">
          <cell r="B5581" t="str">
            <v>IMPLETEC COMERCIAL AGRÍCOLA LTDA</v>
          </cell>
        </row>
        <row r="5582">
          <cell r="B5582" t="str">
            <v>LASTRO INDÚSTRIAS GRÁFICAS LTDA</v>
          </cell>
        </row>
        <row r="5583">
          <cell r="B5583" t="str">
            <v>DANIEL MORAES MIRANDA</v>
          </cell>
        </row>
        <row r="5584">
          <cell r="B5584" t="str">
            <v>ANTONIO N.C. PORTELLA ME</v>
          </cell>
        </row>
        <row r="5585">
          <cell r="B5585" t="str">
            <v>TETRIS ENGENHARIA  LTDA</v>
          </cell>
        </row>
        <row r="5586">
          <cell r="B5586" t="str">
            <v>LAG DIVISÓRIAS E OBRAS LTDA</v>
          </cell>
        </row>
        <row r="5587">
          <cell r="B5587" t="str">
            <v>SG TRANSPORTADORA LTDA</v>
          </cell>
        </row>
        <row r="5588">
          <cell r="B5588" t="str">
            <v>NEVES E NEVES COMERCIO DE MOVEIS LTDA</v>
          </cell>
        </row>
        <row r="5589">
          <cell r="B5589" t="str">
            <v>ARMAZÉM 365 LTDA.</v>
          </cell>
        </row>
        <row r="5590">
          <cell r="B5590" t="str">
            <v>SEIMEC PROD. DE MANUT. INDUSTRIAL LTDA</v>
          </cell>
        </row>
        <row r="5591">
          <cell r="B5591" t="str">
            <v>LUCAS RODRIGUES DA COSTA MECÂNICA ME</v>
          </cell>
        </row>
        <row r="5592">
          <cell r="B5592" t="str">
            <v>HOTEL FAZENDA ACALANTO DO VILAREJO LTDA</v>
          </cell>
        </row>
        <row r="5593">
          <cell r="B5593" t="str">
            <v>SÉRGIO RODRIGUES COUTO DA SILVA-ME</v>
          </cell>
        </row>
        <row r="5594">
          <cell r="B5594" t="str">
            <v>TÉCNICA MECÂNICA RIBEIRO E SILVA LTDA</v>
          </cell>
        </row>
        <row r="5595">
          <cell r="B5595" t="str">
            <v>REALDI INFORMATIZAÇÃO DE RELÓGIOS DE PONTO LTDA</v>
          </cell>
        </row>
        <row r="5596">
          <cell r="B5596" t="str">
            <v>PIANNA COM. IMPORTAÇÃO E EXPORTAÇÃO LTDA</v>
          </cell>
        </row>
        <row r="5597">
          <cell r="B5597" t="str">
            <v>L.A. SOARES DISTRIBUIDORA DE ALIMENTOS-ME</v>
          </cell>
        </row>
        <row r="5598">
          <cell r="B5598" t="str">
            <v>CERÂMICA ALTO DO ELIZEU DE CAMPOS LTDA</v>
          </cell>
        </row>
        <row r="5599">
          <cell r="B5599" t="str">
            <v>O. MIGUEL - ME</v>
          </cell>
        </row>
        <row r="5600">
          <cell r="B5600" t="str">
            <v>C.A. RIBEIRO RODRIGUES - ME</v>
          </cell>
        </row>
        <row r="5601">
          <cell r="B5601" t="str">
            <v>HOTEL AMAZONAS</v>
          </cell>
        </row>
        <row r="5602">
          <cell r="B5602" t="str">
            <v>JACUY COMERCIO DE MADEIRAS LTDA</v>
          </cell>
        </row>
        <row r="5603">
          <cell r="B5603" t="str">
            <v>CARLOS J. BATISTA - ME</v>
          </cell>
        </row>
        <row r="5604">
          <cell r="B5604" t="str">
            <v>ITERERÉ GRANITOS E CONSTRUÇÕES LTDA.</v>
          </cell>
        </row>
        <row r="5605">
          <cell r="B5605" t="str">
            <v>SILK CORTE STUDIO - P.S.P. RIBEIRO - ME</v>
          </cell>
        </row>
        <row r="5606">
          <cell r="B5606" t="str">
            <v>LABOR RIO DAS OSTRAS LTDA</v>
          </cell>
        </row>
        <row r="5607">
          <cell r="B5607" t="str">
            <v>I.M. RANGEL MERCEARIA-ME</v>
          </cell>
        </row>
        <row r="5608">
          <cell r="B5608" t="str">
            <v>SOUMELHOR ARTEFATOS DE CIMENTO LTDA.</v>
          </cell>
        </row>
        <row r="5609">
          <cell r="B5609" t="str">
            <v>LUB NORTE LUBRIFICANTES LTDA - ME</v>
          </cell>
        </row>
        <row r="5610">
          <cell r="B5610" t="str">
            <v>IRMÃOS BELIENE LTDA</v>
          </cell>
        </row>
        <row r="5611">
          <cell r="B5611" t="str">
            <v>CONDOMÍNIO SOLAR DA LECHIA</v>
          </cell>
        </row>
        <row r="5612">
          <cell r="B5612" t="str">
            <v>AZEVEDO E AZEVEDO LTDA - ME</v>
          </cell>
        </row>
        <row r="5613">
          <cell r="B5613" t="str">
            <v>L.L. FERREIRA CONSTRUTORA-ME</v>
          </cell>
        </row>
        <row r="5614">
          <cell r="B5614" t="str">
            <v>EDSON BARCELOS BORACHARIA-ME</v>
          </cell>
        </row>
        <row r="5615">
          <cell r="B5615" t="str">
            <v>PONTO DE ENCONTRO RESTAURANTE LTDA</v>
          </cell>
        </row>
        <row r="5616">
          <cell r="B5616" t="str">
            <v>SET INFORMÁTICA LTDA</v>
          </cell>
        </row>
        <row r="5617">
          <cell r="B5617" t="str">
            <v>BRESSO COMÉRCIO E SERVIÇO LTDA</v>
          </cell>
        </row>
        <row r="5618">
          <cell r="B5618" t="str">
            <v>AILTON REIS DO VALLE TERRAPLENAGEM LTDA</v>
          </cell>
        </row>
        <row r="5619">
          <cell r="B5619" t="str">
            <v>L.C. PEDERASSI PRESERVAÇÃO DE MADEIRAS</v>
          </cell>
        </row>
        <row r="5620">
          <cell r="B5620" t="str">
            <v>LUIZ CLÁUDIO MIRANDA - ME</v>
          </cell>
        </row>
        <row r="5621">
          <cell r="B5621" t="str">
            <v>IVANIA LUCIA DE SOUZA</v>
          </cell>
        </row>
        <row r="5622">
          <cell r="B5622" t="str">
            <v>ALMO-TEC COMERCIAL LTDA</v>
          </cell>
        </row>
        <row r="5623">
          <cell r="B5623" t="str">
            <v>THEREZINHA FRANCO GONZAGA</v>
          </cell>
        </row>
        <row r="5624">
          <cell r="B5624" t="str">
            <v>H.C.BOLZAN &amp; CIA LTDA</v>
          </cell>
        </row>
        <row r="5625">
          <cell r="B5625" t="str">
            <v>SEHAC ASSESSORIA TECNICA E SERVICOS LTDA</v>
          </cell>
        </row>
        <row r="5626">
          <cell r="B5626" t="str">
            <v>TRANSFERSOUSA TRANSPORTES LTDA</v>
          </cell>
        </row>
        <row r="5627">
          <cell r="B5627" t="str">
            <v>ITOGRASS AGRÍCOLA DE IPANEMA LTDA</v>
          </cell>
        </row>
        <row r="5628">
          <cell r="B5628" t="str">
            <v>ARTECON PREMOLDADOS DE CIMENTO LTDA</v>
          </cell>
        </row>
        <row r="5629">
          <cell r="B5629" t="str">
            <v>CONCRETO RESITAMIX LTDA</v>
          </cell>
        </row>
        <row r="5630">
          <cell r="B5630" t="str">
            <v>IMPERIAL FERRAGENS DA MANGUEIRA LTDA.EPP</v>
          </cell>
        </row>
        <row r="5631">
          <cell r="B5631" t="str">
            <v>MADEREIRA PICA PAU DO FRADE LTDA</v>
          </cell>
        </row>
        <row r="5632">
          <cell r="B5632" t="str">
            <v>MOISES TAVARES FLOR</v>
          </cell>
        </row>
        <row r="5633">
          <cell r="B5633" t="str">
            <v>JOAO BARBOSA NETO</v>
          </cell>
        </row>
        <row r="5634">
          <cell r="B5634" t="str">
            <v>GT SUL TRANSPORTES ESPECIALIZADOS LTDA</v>
          </cell>
        </row>
        <row r="5635">
          <cell r="B5635" t="str">
            <v>SES SISTEMAS ESPECIAIS DE SANEAMENTO LTDA</v>
          </cell>
        </row>
        <row r="5636">
          <cell r="B5636" t="str">
            <v>JCE MADEIRAS LTDA</v>
          </cell>
        </row>
        <row r="5637">
          <cell r="B5637" t="str">
            <v>ML INFORMATICA LTDA</v>
          </cell>
        </row>
        <row r="5638">
          <cell r="B5638" t="str">
            <v>COHIDRO CONS. ESTUDOS E PROJETOS LTDA</v>
          </cell>
        </row>
        <row r="5639">
          <cell r="B5639" t="str">
            <v>WAYLLI MECANICA E EQUIPAMENTOS LTDA</v>
          </cell>
        </row>
        <row r="5640">
          <cell r="B5640" t="str">
            <v>SUB EMPR.DE MÃO DE OBRA OLIVEIRA DOURADO LTDA</v>
          </cell>
        </row>
        <row r="5641">
          <cell r="B5641" t="str">
            <v>SEJOFER COMÉRCIO DE FERRO LTDA</v>
          </cell>
        </row>
        <row r="5642">
          <cell r="B5642" t="str">
            <v>DANIEL GOMES CASTRO</v>
          </cell>
        </row>
        <row r="5643">
          <cell r="B5643" t="str">
            <v>DIVILAM DIVISORIAS E FORROS LTDA</v>
          </cell>
        </row>
        <row r="5644">
          <cell r="B5644" t="str">
            <v>AUTO POSTO CHAMPION LTDA</v>
          </cell>
        </row>
        <row r="5645">
          <cell r="B5645" t="str">
            <v>E.F.B. COMÉRCIO E SERVIÇOS LTDA</v>
          </cell>
        </row>
        <row r="5646">
          <cell r="B5646" t="str">
            <v>PAPER RIO DIST.DE MAT. DE ESCRITÓRIO LTDA</v>
          </cell>
        </row>
        <row r="5647">
          <cell r="B5647" t="str">
            <v>JUNICAR TRANSPORTES E LOCAÇÃO LTDA</v>
          </cell>
        </row>
        <row r="5648">
          <cell r="B5648" t="str">
            <v>MULTISEG DISTRIBUIDORA LTDA</v>
          </cell>
        </row>
        <row r="5649">
          <cell r="B5649" t="str">
            <v>ALUMACI ALUMÍNIOS E FERRAGENS LTDA</v>
          </cell>
        </row>
        <row r="5650">
          <cell r="B5650" t="str">
            <v>INVENTO REFEIÇÕES LTDA.ME</v>
          </cell>
        </row>
        <row r="5651">
          <cell r="B5651" t="str">
            <v>BENTONORTE PRODS DE BENTONITA E REPR. LT</v>
          </cell>
        </row>
        <row r="5652">
          <cell r="B5652" t="str">
            <v>REFEICOES COMERCIAIS COLORADO LTDA</v>
          </cell>
        </row>
        <row r="5653">
          <cell r="B5653" t="str">
            <v>BKR-LOPES, MACHADO AUDITORES S/C</v>
          </cell>
        </row>
        <row r="5654">
          <cell r="B5654" t="str">
            <v>FERBRON MATERIAIS DE FUNDIÇÃO LTDA</v>
          </cell>
        </row>
        <row r="5655">
          <cell r="B5655" t="str">
            <v>DAL`MORA EMPREITEIRA DE OBRAS LTDA.</v>
          </cell>
        </row>
        <row r="5656">
          <cell r="B5656" t="str">
            <v>RIO GYMNASIUM EQUIP.ESPORT.E LAZER LTDA</v>
          </cell>
        </row>
        <row r="5657">
          <cell r="B5657" t="str">
            <v>RECUPERADORA BID DE CABECOTES LTDA.</v>
          </cell>
        </row>
        <row r="5658">
          <cell r="B5658" t="str">
            <v>IPUÃ TRANSPORTES LTDA</v>
          </cell>
        </row>
        <row r="5659">
          <cell r="B5659" t="str">
            <v>PESO EXATO IND.COM. DE BALANCAS LTDA</v>
          </cell>
        </row>
        <row r="5660">
          <cell r="B5660" t="str">
            <v>BIANCA MAT. CONSTRUCOES LTDA</v>
          </cell>
        </row>
        <row r="5661">
          <cell r="B5661" t="str">
            <v>LUMECOM MAT.COSTRUÇÃO E REPRESENTAÇÕES</v>
          </cell>
        </row>
        <row r="5662">
          <cell r="B5662" t="str">
            <v>PEPA KENTINHAS LTDA</v>
          </cell>
        </row>
        <row r="5663">
          <cell r="B5663" t="str">
            <v>HRT SERVICOS DE INFORMATICA LTDA</v>
          </cell>
        </row>
        <row r="5664">
          <cell r="B5664" t="str">
            <v>WINNER TECNOLOGIA EM PNEUS LTDA</v>
          </cell>
        </row>
        <row r="5665">
          <cell r="B5665" t="str">
            <v>E.W.P. CONSTRUTORA LTDA</v>
          </cell>
        </row>
        <row r="5666">
          <cell r="B5666" t="str">
            <v>LONART IND.COM. DE DECORACOES LTDA</v>
          </cell>
        </row>
        <row r="5667">
          <cell r="B5667" t="str">
            <v>C.A.R. MIRANDA ELETR.DE GERADORES LTDA</v>
          </cell>
        </row>
        <row r="5668">
          <cell r="B5668" t="str">
            <v>MULTIMODAL CONTAINERS LTDA</v>
          </cell>
        </row>
        <row r="5669">
          <cell r="B5669" t="str">
            <v>V.M.SERVIÇOS POSTAIS E TELEGRAFICOS LTDA</v>
          </cell>
        </row>
        <row r="5670">
          <cell r="B5670" t="str">
            <v>ALFA-TEC EQUIPAMENTOS E SERVIÇOS LTDA</v>
          </cell>
        </row>
        <row r="5671">
          <cell r="B5671" t="str">
            <v>L.N. ROSA VIEIRA COMESTÍVEIS LTDA</v>
          </cell>
        </row>
        <row r="5672">
          <cell r="B5672" t="str">
            <v>CENTRAL DA VILA NOVA BAZAR LTDA</v>
          </cell>
        </row>
        <row r="5673">
          <cell r="B5673" t="str">
            <v>TRANSP DE CARGAS PESADAS SUL LTDA</v>
          </cell>
        </row>
        <row r="5674">
          <cell r="B5674" t="str">
            <v>LANCHES PROVE E LEVE LTDA</v>
          </cell>
        </row>
        <row r="5675">
          <cell r="B5675" t="str">
            <v>R.VENTURA MÁQUINAS DE ESCRITÓRIO LTDA</v>
          </cell>
        </row>
        <row r="5676">
          <cell r="B5676" t="str">
            <v>JAFERW IND E COM LTDA</v>
          </cell>
        </row>
        <row r="5677">
          <cell r="B5677" t="str">
            <v>UNISERGE COOP.DE TRABALHO E ENGENHARIA LTDA</v>
          </cell>
        </row>
        <row r="5678">
          <cell r="B5678" t="str">
            <v>NEWCAT EQUIPAMENTOS ELETRÔNICOS LTDA</v>
          </cell>
        </row>
        <row r="5679">
          <cell r="B5679" t="str">
            <v>ESTOFADOS BEM NA MODA LTDA</v>
          </cell>
        </row>
        <row r="5680">
          <cell r="B5680" t="str">
            <v>UNITRANS TRANSPORTES LTDA</v>
          </cell>
        </row>
        <row r="5681">
          <cell r="B5681" t="str">
            <v>SANTA DALILA DIST. DE ÁGUA MINERAL LTDA</v>
          </cell>
        </row>
        <row r="5682">
          <cell r="B5682" t="str">
            <v>C.G. COM.PRODUTOS DE LIMPEZA LTDA</v>
          </cell>
        </row>
        <row r="5683">
          <cell r="B5683" t="str">
            <v>R.F.C. CORRÊA CONFECÇÕES - ME</v>
          </cell>
        </row>
        <row r="5684">
          <cell r="B5684" t="str">
            <v>BOA TRANSPORTADORA</v>
          </cell>
        </row>
        <row r="5685">
          <cell r="B5685" t="str">
            <v>ERCO ENGENHARIA S.A.</v>
          </cell>
        </row>
        <row r="5686">
          <cell r="B5686" t="str">
            <v>ESTEMAR COMERCIO DE MOTORES PECAS E SERV</v>
          </cell>
        </row>
        <row r="5687">
          <cell r="B5687" t="str">
            <v>MAXDISEL - PECAS E EQUIPAMENTOS LTDA</v>
          </cell>
        </row>
        <row r="5688">
          <cell r="B5688" t="str">
            <v>ANDORINHA MATERIAIS DE CONSTRUCAO LTDA</v>
          </cell>
        </row>
        <row r="5689">
          <cell r="B5689" t="str">
            <v>PENSÃO BOM GOURMET DE FÁTIMA LTDA - ME</v>
          </cell>
        </row>
        <row r="5690">
          <cell r="B5690" t="str">
            <v>DEFELIPPE TRANSPORTES LTDA.</v>
          </cell>
        </row>
        <row r="5691">
          <cell r="B5691" t="str">
            <v>FABIANA MACIEL MEIRELES</v>
          </cell>
        </row>
        <row r="5692">
          <cell r="B5692" t="str">
            <v>PEDREIRA AMORIM LTDA</v>
          </cell>
        </row>
        <row r="5693">
          <cell r="B5693" t="str">
            <v>SUPERLOC LOC. DE VEÍCULOS LTDA</v>
          </cell>
        </row>
        <row r="5694">
          <cell r="B5694" t="str">
            <v>ARITUBA EMPREENDIMENTO TURÍSTICO LTDA</v>
          </cell>
        </row>
        <row r="5695">
          <cell r="B5695" t="str">
            <v>UNIMETAIS COMÉRCIO LTDA</v>
          </cell>
        </row>
        <row r="5696">
          <cell r="B5696" t="str">
            <v>NATAL GASES E SOLDAS LTDA.</v>
          </cell>
        </row>
        <row r="5697">
          <cell r="B5697" t="str">
            <v>CARAÚ TRANSP.COM.DERIV.DE PETRÓLEO LTDA</v>
          </cell>
        </row>
        <row r="5698">
          <cell r="B5698" t="str">
            <v>CASA DE FERRAGENS RILMAC LTDA</v>
          </cell>
        </row>
        <row r="5699">
          <cell r="B5699" t="str">
            <v>BARI AUTOMOVEIS LTDA</v>
          </cell>
        </row>
        <row r="5700">
          <cell r="B5700" t="str">
            <v>ELETRO NORDESTE LTDA</v>
          </cell>
        </row>
        <row r="5701">
          <cell r="B5701" t="str">
            <v>LASER ELETRO MASTER ELETRON.E BRINQ.LTDA</v>
          </cell>
        </row>
        <row r="5702">
          <cell r="B5702" t="str">
            <v>UNIBRONZE LTDA</v>
          </cell>
        </row>
        <row r="5703">
          <cell r="B5703" t="str">
            <v>MRH COM.SERV.REPRES. HIDRAULICA LTDA</v>
          </cell>
        </row>
        <row r="5704">
          <cell r="B5704" t="str">
            <v>FERPASO FERRAMENTAS PARAFUSOS E SOLDAS L</v>
          </cell>
        </row>
        <row r="5705">
          <cell r="B5705" t="str">
            <v>ESSE ENGENHARIA SINAL.SERV.ESPECIAIS LTDA</v>
          </cell>
        </row>
        <row r="5706">
          <cell r="B5706" t="str">
            <v>METALURGICA NORDESTINA LTDA</v>
          </cell>
        </row>
        <row r="5707">
          <cell r="B5707" t="str">
            <v>PRECIM PREMOLDADOS DE CIMENTO LTDA</v>
          </cell>
        </row>
        <row r="5708">
          <cell r="B5708" t="str">
            <v>D F DISTRIBUIDORA LTDA</v>
          </cell>
        </row>
        <row r="5709">
          <cell r="B5709" t="str">
            <v>R.L.H. PNEUS LTDA.</v>
          </cell>
        </row>
        <row r="5710">
          <cell r="B5710" t="str">
            <v>SIC DIST. DE JORNAIS E PUBLICACOES LTDA</v>
          </cell>
        </row>
        <row r="5711">
          <cell r="B5711" t="str">
            <v>AUTOCOM PEÇAS AUTOMÓVEIS E CAMINHÕES LTDA</v>
          </cell>
        </row>
        <row r="5712">
          <cell r="B5712" t="str">
            <v>ESTRELA DIESEL LTDA</v>
          </cell>
        </row>
        <row r="5713">
          <cell r="B5713" t="str">
            <v>VANDEIR FELIPE</v>
          </cell>
        </row>
        <row r="5714">
          <cell r="B5714" t="str">
            <v>COMERCIAL ESTIVAS M.B. LTDA</v>
          </cell>
        </row>
        <row r="5715">
          <cell r="B5715" t="str">
            <v>SALGUEIRAÇO CIMENTO LTDA</v>
          </cell>
        </row>
        <row r="5716">
          <cell r="B5716" t="str">
            <v>SERVULCAN SERVICOS DE VULCANIZACAO DE BO</v>
          </cell>
        </row>
        <row r="5717">
          <cell r="B5717" t="str">
            <v>R M COMERCIO DERIVADOS PETROLEO LTDA</v>
          </cell>
        </row>
        <row r="5718">
          <cell r="B5718" t="str">
            <v>SAGEPA ENGENHARIA LTDA</v>
          </cell>
        </row>
        <row r="5719">
          <cell r="B5719" t="str">
            <v>MADECENTER LTDA</v>
          </cell>
        </row>
        <row r="5720">
          <cell r="B5720" t="str">
            <v>VERDEJANTE COMERCIAL LTDA</v>
          </cell>
        </row>
        <row r="5721">
          <cell r="B5721" t="str">
            <v>HIDRAULNORTE LTDA</v>
          </cell>
        </row>
        <row r="5722">
          <cell r="B5722" t="str">
            <v>POSTO RAJADA LTDA</v>
          </cell>
        </row>
        <row r="5723">
          <cell r="B5723" t="str">
            <v>MANOEL GOMES DA SILVA LTDA</v>
          </cell>
        </row>
        <row r="5724">
          <cell r="B5724" t="str">
            <v>PRISMA TELECOMUNICACOES LTDA</v>
          </cell>
        </row>
        <row r="5725">
          <cell r="B5725" t="str">
            <v>ARMAZEM JENIPAPO-JOSE DIAS SILVA- COMERC</v>
          </cell>
        </row>
        <row r="5726">
          <cell r="B5726" t="str">
            <v>LOCALINA  LOCADORA PETROLINA LTDA</v>
          </cell>
        </row>
        <row r="5727">
          <cell r="B5727" t="str">
            <v>GRÁFICA SALGUEIRO LTDA.</v>
          </cell>
        </row>
        <row r="5728">
          <cell r="B5728" t="str">
            <v>ROBERTO CORREIA LIMA &amp; CONFECCOES - ME</v>
          </cell>
        </row>
        <row r="5729">
          <cell r="B5729" t="str">
            <v>ATP COMÉRCIO CONSTRUÇÃO LTDA.</v>
          </cell>
        </row>
        <row r="5730">
          <cell r="B5730" t="str">
            <v>AMÉRICA COMBUSTÍVEIS LTDA</v>
          </cell>
        </row>
        <row r="5731">
          <cell r="B5731" t="str">
            <v>TRAOS TRANSPORTES OBRAS E SERV. LTDA</v>
          </cell>
        </row>
        <row r="5732">
          <cell r="B5732" t="str">
            <v>CRAJUDIESEL PEÇAS E MOTORES LTDA</v>
          </cell>
        </row>
        <row r="5733">
          <cell r="B5733" t="str">
            <v>COPY-VIP COMERCIO,REPRESENTACAO E SERVIC</v>
          </cell>
        </row>
        <row r="5734">
          <cell r="B5734" t="str">
            <v>OTICREL OTÍLIO COM. REPRESENTAÇÕES LTDA</v>
          </cell>
        </row>
        <row r="5735">
          <cell r="B5735" t="str">
            <v>CIRO GOMES MAGALHÃES</v>
          </cell>
        </row>
        <row r="5736">
          <cell r="B5736" t="str">
            <v>ZENIR MOVEIS J.ALVES E OLIVEIRA LTDA.</v>
          </cell>
        </row>
        <row r="5737">
          <cell r="B5737" t="str">
            <v>DIFUSO COMERCIO DE PARAFUSOS LTDA</v>
          </cell>
        </row>
        <row r="5738">
          <cell r="B5738" t="str">
            <v>TRANSMUD COMERCIO E TRANSPORTES LTDA</v>
          </cell>
        </row>
        <row r="5739">
          <cell r="B5739" t="str">
            <v>AGROMARLOS LTDA</v>
          </cell>
        </row>
        <row r="5740">
          <cell r="B5740" t="str">
            <v>CAR-BUS DIESEL LTDA</v>
          </cell>
        </row>
        <row r="5741">
          <cell r="B5741" t="str">
            <v>EXPRESSO GUANABARA S.A</v>
          </cell>
        </row>
        <row r="5742">
          <cell r="B5742" t="str">
            <v>EXPRESSO GUANABARA S.A. - PB</v>
          </cell>
        </row>
        <row r="5743">
          <cell r="B5743" t="str">
            <v>COMERCIAL J.ROMANO REV. PETRÓLEO CONSTR.LTDA</v>
          </cell>
        </row>
        <row r="5744">
          <cell r="B5744" t="str">
            <v>ANTÔNIO JOSÉ ANDRADE - ME</v>
          </cell>
        </row>
        <row r="5745">
          <cell r="B5745" t="str">
            <v>MARIA MARTA NEIVA PONTES BARROSO-EPP</v>
          </cell>
        </row>
        <row r="5746">
          <cell r="B5746" t="str">
            <v>TENDA CONSTRUCOES LTDA</v>
          </cell>
        </row>
        <row r="5747">
          <cell r="B5747" t="str">
            <v>MILTINTAS DISTR TINTAS AUTOMOTIVAS LTDA</v>
          </cell>
        </row>
        <row r="5748">
          <cell r="B5748" t="str">
            <v>MIL MADEIRAS COMERCIAL DE MASEIRAS LTDA</v>
          </cell>
        </row>
        <row r="5749">
          <cell r="B5749" t="str">
            <v>CONSTRUTORA SILVEIRA SALLES LTDA</v>
          </cell>
        </row>
        <row r="5750">
          <cell r="B5750" t="str">
            <v>QUIMIFORT COM.PRODUTOS QUIM.LABORAT. LTDA</v>
          </cell>
        </row>
        <row r="5751">
          <cell r="B5751" t="str">
            <v>MINAS STAR EXPRESS LTDA</v>
          </cell>
        </row>
        <row r="5752">
          <cell r="B5752" t="str">
            <v>MÁQUINAS E REFRIGERAÇÃO PINGUIM LTDA</v>
          </cell>
        </row>
        <row r="5753">
          <cell r="B5753" t="str">
            <v>RANDRADE PROPAGANDA E MARKETING LTDA</v>
          </cell>
        </row>
        <row r="5754">
          <cell r="B5754" t="str">
            <v>JOAO CLEMENTE DOS SANTOS</v>
          </cell>
        </row>
        <row r="5755">
          <cell r="B5755" t="str">
            <v>HEBER PEDRO JOSE DO AMARAL</v>
          </cell>
        </row>
        <row r="5756">
          <cell r="B5756" t="str">
            <v>MARCELO DOS REIS E SILVA</v>
          </cell>
        </row>
        <row r="5757">
          <cell r="B5757" t="str">
            <v>PEDREIRAS PARAFUSO LTDA</v>
          </cell>
        </row>
        <row r="5758">
          <cell r="B5758" t="str">
            <v>ARCOMJATO LOCAÇÃO E SERVIÇOS LTDA</v>
          </cell>
        </row>
        <row r="5759">
          <cell r="B5759" t="str">
            <v>DISMAG DISTR.MÁQUINAS GUANABARA LTDA</v>
          </cell>
        </row>
        <row r="5760">
          <cell r="B5760" t="str">
            <v>PALACIO DA FERRAMENTA, MAQUINAS LTDA</v>
          </cell>
        </row>
        <row r="5761">
          <cell r="B5761" t="str">
            <v>CAFÉ E BAR FIGA DE PRATA LTDA</v>
          </cell>
        </row>
        <row r="5762">
          <cell r="B5762" t="str">
            <v>CRM-COM.CARIOCA ROLAMENTOS  E MANCAIS LTDA.</v>
          </cell>
        </row>
        <row r="5763">
          <cell r="B5763" t="str">
            <v>WANA - INDÚSTRIA E COMÉRCIO LTDA</v>
          </cell>
        </row>
        <row r="5764">
          <cell r="B5764" t="str">
            <v>WANA INDÚSTRIA E COMÉRCIO LTDA</v>
          </cell>
        </row>
        <row r="5765">
          <cell r="B5765" t="str">
            <v>SÓ ÓLEO LTDA.</v>
          </cell>
        </row>
        <row r="5766">
          <cell r="B5766" t="str">
            <v>CHURRASCARIA SANTOS ANJOS LTDA</v>
          </cell>
        </row>
        <row r="5767">
          <cell r="B5767" t="str">
            <v>JAP REFRIGERAÇÃO LTDA</v>
          </cell>
        </row>
        <row r="5768">
          <cell r="B5768" t="str">
            <v>H.J. RODRIGUES MELO LTDA</v>
          </cell>
        </row>
        <row r="5769">
          <cell r="B5769" t="str">
            <v>CHURRASCARIA ESTRELA DO SUL LTDA</v>
          </cell>
        </row>
        <row r="5770">
          <cell r="B5770" t="str">
            <v>W. SAMPAIO FORNECEDORA DE MATERIAIS LTDA</v>
          </cell>
        </row>
        <row r="5771">
          <cell r="B5771" t="str">
            <v>ARMAFER SERVICOS DE CONSTRUCAO LTDA</v>
          </cell>
        </row>
        <row r="5772">
          <cell r="B5772" t="str">
            <v>SACARIA SÃO SEBASTIÃO LTDA</v>
          </cell>
        </row>
        <row r="5773">
          <cell r="B5773" t="str">
            <v>DIESEL PARTES COM. E IND. LTDA</v>
          </cell>
        </row>
        <row r="5774">
          <cell r="B5774" t="str">
            <v>MILLS DO BRASIL ESTRUTURAS E SERVIÇOS LTDA</v>
          </cell>
        </row>
        <row r="5775">
          <cell r="B5775" t="str">
            <v>LOCADORA MTA DE VEÍCULOS</v>
          </cell>
        </row>
        <row r="5776">
          <cell r="B5776" t="str">
            <v>TRANS-RETA TRANSPORTES E REMOÇÕES LTDA</v>
          </cell>
        </row>
        <row r="5777">
          <cell r="B5777" t="str">
            <v>ORIENE SOLDAS, ABRAS. E FERRAMENTAS LTDA</v>
          </cell>
        </row>
        <row r="5778">
          <cell r="B5778" t="str">
            <v>GARAGE E POSTO DE GASOLINA PARAGUASSU LTDA</v>
          </cell>
        </row>
        <row r="5779">
          <cell r="B5779" t="str">
            <v>PNEUMASA-PNEUS MAQ.E ACESS.DA GUANABARA</v>
          </cell>
        </row>
        <row r="5780">
          <cell r="B5780" t="str">
            <v>GMR EQUIPAMENTOS ELÉTRICOS LTDA</v>
          </cell>
        </row>
        <row r="5781">
          <cell r="B5781" t="str">
            <v>TRIMAK ENGENHARIA E COMERCIO LTDA</v>
          </cell>
        </row>
        <row r="5782">
          <cell r="B5782" t="str">
            <v>BETO CONFECCOES LTDA</v>
          </cell>
        </row>
        <row r="5783">
          <cell r="B5783" t="str">
            <v>SH FORMAS ANDAIMES E ESCORAMENTOS LTDA</v>
          </cell>
        </row>
        <row r="5784">
          <cell r="B5784" t="str">
            <v>PAPELARIA SAO JOAO LTDA</v>
          </cell>
        </row>
        <row r="5785">
          <cell r="B5785" t="str">
            <v>AGOSTINHO &amp; ADRIANO LTDA</v>
          </cell>
        </row>
        <row r="5786">
          <cell r="B5786" t="str">
            <v>VEJA VEICULOS JACAREPAGUA LTDA</v>
          </cell>
        </row>
        <row r="5787">
          <cell r="B5787" t="str">
            <v>TROPICAL TRANSPORTES IPIRANGA LTDA</v>
          </cell>
        </row>
        <row r="5788">
          <cell r="B5788" t="str">
            <v>AUTO POSTO CHACALTAYA LTDA</v>
          </cell>
        </row>
        <row r="5789">
          <cell r="B5789" t="str">
            <v>GMA IMOBILIARIA LTDA</v>
          </cell>
        </row>
        <row r="5790">
          <cell r="B5790" t="str">
            <v>PALMEIRA TINTAS LTDA</v>
          </cell>
        </row>
        <row r="5791">
          <cell r="B5791" t="str">
            <v>TAU CETI COMERCIO E REPRESENTACOES LTDA.</v>
          </cell>
        </row>
        <row r="5792">
          <cell r="B5792" t="str">
            <v>TRANSASA TRANSPORTES LTDA</v>
          </cell>
        </row>
        <row r="5793">
          <cell r="B5793" t="str">
            <v>ICARO COMERCIO DE ROLAMENTOS LTDA</v>
          </cell>
        </row>
        <row r="5794">
          <cell r="B5794" t="str">
            <v>CASA DO BORRACHEIRO LTDA</v>
          </cell>
        </row>
        <row r="5795">
          <cell r="B5795" t="str">
            <v>CIB-CONSTR. E MONTAGENS INDUSTRIAIS LTDA</v>
          </cell>
        </row>
        <row r="5796">
          <cell r="B5796" t="str">
            <v>THUYA PLANTAS E JARDINS LTDA</v>
          </cell>
        </row>
        <row r="5797">
          <cell r="B5797" t="str">
            <v>MAQSER MÁQUINAS E SERVIÇOS LTDA</v>
          </cell>
        </row>
        <row r="5798">
          <cell r="B5798" t="str">
            <v>VALTEIR PEREIRA DA SILVA</v>
          </cell>
        </row>
        <row r="5799">
          <cell r="B5799" t="str">
            <v>3RJ PAPELARIA E BAZAR LTDA</v>
          </cell>
        </row>
        <row r="5800">
          <cell r="B5800" t="str">
            <v>SUPERPESA CIA DE TRANSPORTES ESPECIAIS W</v>
          </cell>
        </row>
        <row r="5801">
          <cell r="B5801" t="str">
            <v>MUNDIVIDROS VIDROS, CRISTAIS E MOLDURAS LTDA</v>
          </cell>
        </row>
        <row r="5802">
          <cell r="B5802" t="str">
            <v>SOPE - SOC. DE OBRAS E PROJ. DE ENGENHARIA LTDA</v>
          </cell>
        </row>
        <row r="5803">
          <cell r="B5803" t="str">
            <v>LABORAT.PATOLOGIA CLÍNICA BRAZ MAIOLINO S/A</v>
          </cell>
        </row>
        <row r="5804">
          <cell r="B5804" t="str">
            <v>COMÉRCIO DE FERRO IRMÃOS MIRANDA LTDA</v>
          </cell>
        </row>
        <row r="5805">
          <cell r="B5805" t="str">
            <v>AGA DIESEL PECAS E ACESSORIOS LTDA.</v>
          </cell>
        </row>
        <row r="5806">
          <cell r="B5806" t="str">
            <v>TCW - MANGUEIRAS E CONEXOES LTDA.</v>
          </cell>
        </row>
        <row r="5807">
          <cell r="B5807" t="str">
            <v>LINEMAR EKETRIC DE TRANSFORMADORES LTDA</v>
          </cell>
        </row>
        <row r="5808">
          <cell r="B5808" t="str">
            <v>MATERIAIS DE CONSTRUÇÃO CRUZADA LTDA</v>
          </cell>
        </row>
        <row r="5809">
          <cell r="B5809" t="str">
            <v>CONTEMAT ENGENHARIA E GEOTÉCNICA S.A</v>
          </cell>
        </row>
        <row r="5810">
          <cell r="B5810" t="str">
            <v>TERRA ARMADA LTDA</v>
          </cell>
        </row>
        <row r="5811">
          <cell r="B5811" t="str">
            <v>AEERJ - ASSOCIACAO DAS EMPRESAS DE ENGEN</v>
          </cell>
        </row>
        <row r="5812">
          <cell r="B5812" t="str">
            <v>PRECISA ELETRO LTDA</v>
          </cell>
        </row>
        <row r="5813">
          <cell r="B5813" t="str">
            <v>ALBIN TRANSPORTES PRODUTO DE CONCRETO LT</v>
          </cell>
        </row>
        <row r="5814">
          <cell r="B5814" t="str">
            <v>ARCONTEL IND.COM. E REPRESENTAÇÕES LTDA</v>
          </cell>
        </row>
        <row r="5815">
          <cell r="B5815" t="str">
            <v>AMBIENTE AIR AR CONDICIONADO LTDA</v>
          </cell>
        </row>
        <row r="5816">
          <cell r="B5816" t="str">
            <v>AMBIENT AIR AR CONDICIONADO LTDA</v>
          </cell>
        </row>
        <row r="5817">
          <cell r="B5817" t="str">
            <v>POSTO DE ABASTECIMENTO GUGUINHA LTDA</v>
          </cell>
        </row>
        <row r="5818">
          <cell r="B5818" t="str">
            <v>AQUANAUTA EQUIPAMENTOS SUBMARINOS LTDA</v>
          </cell>
        </row>
        <row r="5819">
          <cell r="B5819" t="str">
            <v>JOTAESSE GROUP COMPONENTES ELÉTRICOS LTDA.</v>
          </cell>
        </row>
        <row r="5820">
          <cell r="B5820" t="str">
            <v>TERRAPLENAGEM E TRANSPORTE SANTA HELENA LTDA</v>
          </cell>
        </row>
        <row r="5821">
          <cell r="B5821" t="str">
            <v>CIMPEL COM IMP E EXP DE PECAS PARA AUTOS</v>
          </cell>
        </row>
        <row r="5822">
          <cell r="B5822" t="str">
            <v>ROBERTO SIMÕES COM. DE PRESENTES FINOS LTDA</v>
          </cell>
        </row>
        <row r="5823">
          <cell r="B5823" t="str">
            <v>BAZAR LAGOA LTDA.</v>
          </cell>
        </row>
        <row r="5824">
          <cell r="B5824" t="str">
            <v>AUTO MECÂNICA DIESEL ANGOLANA LTDA</v>
          </cell>
        </row>
        <row r="5825">
          <cell r="B5825" t="str">
            <v>SERFER COM. IND. DE FERRO E AÇO LTDA</v>
          </cell>
        </row>
        <row r="5826">
          <cell r="B5826" t="str">
            <v>BOTAVIDROS COMÉRCIO E INDÚSTRIA LTDA</v>
          </cell>
        </row>
        <row r="5827">
          <cell r="B5827" t="str">
            <v>COMERCIAL ELETRICA SERBRA LTDA</v>
          </cell>
        </row>
        <row r="5828">
          <cell r="B5828" t="str">
            <v>AGELCOP SERVICOS GERAIS LTDA</v>
          </cell>
        </row>
        <row r="5829">
          <cell r="B5829" t="str">
            <v>KARL KURZ MAQUINAS AGRICOLAS LTDA</v>
          </cell>
        </row>
        <row r="5830">
          <cell r="B5830" t="str">
            <v>COPIADORA SAN REMO LTDA</v>
          </cell>
        </row>
        <row r="5831">
          <cell r="B5831" t="str">
            <v>MARES GEOLOGIA MINER. E ENGENHARIA LTDA</v>
          </cell>
        </row>
        <row r="5832">
          <cell r="B5832" t="str">
            <v>ANTONIO PEREIRA PECANHA</v>
          </cell>
        </row>
        <row r="5833">
          <cell r="B5833" t="str">
            <v>AREAL SÃO PEDRO LTDA</v>
          </cell>
        </row>
        <row r="5834">
          <cell r="B5834" t="str">
            <v>PLAN-TER TERRAPLENAGEM LTDA</v>
          </cell>
        </row>
        <row r="5835">
          <cell r="B5835" t="str">
            <v>MATTOS EQUIPAMENTOS DE SEGURANÇA LTDA</v>
          </cell>
        </row>
        <row r="5836">
          <cell r="B5836" t="str">
            <v>EDITORA GRAFICA LADA</v>
          </cell>
        </row>
        <row r="5837">
          <cell r="B5837" t="str">
            <v>MARIA LIGIA MACHADO</v>
          </cell>
        </row>
        <row r="5838">
          <cell r="B5838" t="str">
            <v>ANTONIO JOSE TAROUQUELA</v>
          </cell>
        </row>
        <row r="5839">
          <cell r="B5839" t="str">
            <v>SANDRO FERNANDO GUERREIRO - ME</v>
          </cell>
        </row>
        <row r="5840">
          <cell r="B5840" t="str">
            <v>SANDRA ASSIS DA SILVA ALCANTARA</v>
          </cell>
        </row>
        <row r="5841">
          <cell r="B5841" t="str">
            <v>PROTENDIDOS DYWIDAG LTDA</v>
          </cell>
        </row>
        <row r="5842">
          <cell r="B5842" t="str">
            <v>TRANSPORTES DE MÁQUINAS MARARÍ LTDA</v>
          </cell>
        </row>
        <row r="5843">
          <cell r="B5843" t="str">
            <v>HIDRAMACO COMÉRCIO DE MATERIAIS HIDRÁULICOS LTDA</v>
          </cell>
        </row>
        <row r="5844">
          <cell r="B5844" t="str">
            <v>IOB INFORM.OBJETIVAS PUBL.JURID.LTDA</v>
          </cell>
        </row>
        <row r="5845">
          <cell r="B5845" t="str">
            <v>IOB -INFORMACOES OBJETIVAS PUBLICACOES J</v>
          </cell>
        </row>
        <row r="5846">
          <cell r="B5846" t="str">
            <v>RIBAS TERRAPLAGEM COMÉRCIO E LOCAÇÃO DE EQUIPAMENTOS LTDA.</v>
          </cell>
        </row>
        <row r="5847">
          <cell r="B5847" t="str">
            <v>KALUNGA COM.IND.GRÁFICA LTDA</v>
          </cell>
        </row>
        <row r="5848">
          <cell r="B5848" t="str">
            <v>KALUNGA COM.IND.GRÁFICA LTDA</v>
          </cell>
        </row>
        <row r="5849">
          <cell r="B5849" t="str">
            <v>KALUNGA COM.IND.GRÁFICA LTDA</v>
          </cell>
        </row>
        <row r="5850">
          <cell r="B5850" t="str">
            <v>KALUNGA COM.IND.GRÁFICA LTDA</v>
          </cell>
        </row>
        <row r="5851">
          <cell r="B5851" t="str">
            <v>KALUNGA COM.IND.GRÁFICA LTDA</v>
          </cell>
        </row>
        <row r="5852">
          <cell r="B5852" t="str">
            <v>KALUNGA COM.IND.GRÁFICA LTDA</v>
          </cell>
        </row>
        <row r="5853">
          <cell r="B5853" t="str">
            <v>USETRANS TRANSPORTES E COMÉRCIO LTDA</v>
          </cell>
        </row>
        <row r="5854">
          <cell r="B5854" t="str">
            <v>DISPOL ALIMENTOS LTDA</v>
          </cell>
        </row>
        <row r="5855">
          <cell r="B5855" t="str">
            <v>POTTERS INDUSTRIAL LTDA</v>
          </cell>
        </row>
        <row r="5856">
          <cell r="B5856" t="str">
            <v>PADARIA E CONF. ESTRELA DE CARAGUÁ LTDA</v>
          </cell>
        </row>
        <row r="5857">
          <cell r="B5857" t="str">
            <v>DURAPOL RENOVADORA DE PNEUS LTDA</v>
          </cell>
        </row>
        <row r="5858">
          <cell r="B5858" t="str">
            <v>RENTALCENTER COM.LOC.BENS IMÓVEIS LTDA</v>
          </cell>
        </row>
        <row r="5859">
          <cell r="B5859" t="str">
            <v>RENTALCENTER COM.LOC.BENS MÓVEIS LTDA</v>
          </cell>
        </row>
        <row r="5860">
          <cell r="B5860" t="str">
            <v>RENTALCENTER COMERCIO E LOCACAO DE BENS</v>
          </cell>
        </row>
        <row r="5861">
          <cell r="B5861" t="str">
            <v>RENTALCENTER COM. LOC. DE BENS MÓVEIS LTDA</v>
          </cell>
        </row>
        <row r="5862">
          <cell r="B5862" t="str">
            <v>RENTALCENTER COM.LOC.BENS MÓVEIS LTDA</v>
          </cell>
        </row>
        <row r="5863">
          <cell r="B5863" t="str">
            <v>ENGEMAC ENGENHARIA INDÚSTRIA E COMÉRCIO LTDA</v>
          </cell>
        </row>
        <row r="5864">
          <cell r="B5864" t="str">
            <v>AUTO POSTO NOTA MAIOR LTDA</v>
          </cell>
        </row>
        <row r="5865">
          <cell r="B5865" t="str">
            <v>RODOJAN TRANSPORTES LTDA</v>
          </cell>
        </row>
        <row r="5866">
          <cell r="B5866" t="str">
            <v>BACCARELLI TRANSPORTES LTDA</v>
          </cell>
        </row>
        <row r="5867">
          <cell r="B5867" t="str">
            <v>S.P.V HIDROTÉCNICA BRASILEIRA LTDA</v>
          </cell>
        </row>
        <row r="5868">
          <cell r="B5868" t="str">
            <v>BELLIERE INDÚSTRIA DE REFRIGERAÇÃO LTDA</v>
          </cell>
        </row>
        <row r="5869">
          <cell r="B5869" t="str">
            <v>WURTH DO BRASIL PECAS DE FIXACAO LTDA</v>
          </cell>
        </row>
        <row r="5870">
          <cell r="B5870" t="str">
            <v>FAST SHOP COMERCIAL LTDA</v>
          </cell>
        </row>
        <row r="5871">
          <cell r="B5871" t="str">
            <v>SABESP-CIA DE SANEAMENTO BÁSICO EST. DE SP</v>
          </cell>
        </row>
        <row r="5872">
          <cell r="B5872" t="str">
            <v>DEP PAINÉIS LTDA</v>
          </cell>
        </row>
        <row r="5873">
          <cell r="B5873" t="str">
            <v>METALÚRGICA VARB IND.COMÉRCIO LTDA</v>
          </cell>
        </row>
        <row r="5874">
          <cell r="B5874" t="str">
            <v>MACCAFERRI DO BRASIL LTDA</v>
          </cell>
        </row>
        <row r="5875">
          <cell r="B5875" t="str">
            <v>MACCAFERRI DO BRASIL LTDA.</v>
          </cell>
        </row>
        <row r="5876">
          <cell r="B5876" t="str">
            <v>MACCAFERRI DO BRASIL LTDA</v>
          </cell>
        </row>
        <row r="5877">
          <cell r="B5877" t="str">
            <v>IRGA LUPERCIO TORRES S/A</v>
          </cell>
        </row>
        <row r="5878">
          <cell r="B5878" t="str">
            <v>KANAFLEX  S.A INDÚSTRIA DE PLÁSTICOS</v>
          </cell>
        </row>
        <row r="5879">
          <cell r="B5879" t="str">
            <v>KOHOUTEK COM.DE MOVEIS ESC LTDA</v>
          </cell>
        </row>
        <row r="5880">
          <cell r="B5880" t="str">
            <v>AGAÉ TRANSPORTES E COMÉRCIO LTDA.</v>
          </cell>
        </row>
        <row r="5881">
          <cell r="B5881" t="str">
            <v>AGAÉ TRANSPORTES E COMÉRCIO LTDA.</v>
          </cell>
        </row>
        <row r="5882">
          <cell r="B5882" t="str">
            <v>ALMEIDA EMPREENDIMENTOS E CONSTRUCOES LT</v>
          </cell>
        </row>
        <row r="5883">
          <cell r="B5883" t="str">
            <v>ADIMAX CONSULTORIA DE PESSOAL LTDA</v>
          </cell>
        </row>
        <row r="5884">
          <cell r="B5884" t="str">
            <v>GEOMAPAS EDITORA DE MAPAS E GUIAS LTDA</v>
          </cell>
        </row>
        <row r="5885">
          <cell r="B5885" t="str">
            <v>C.E.M. TRANSPORTES E COMÉRCIO LTDA</v>
          </cell>
        </row>
        <row r="5886">
          <cell r="B5886" t="str">
            <v>TRANSPORTADORA AJOFER LTDA</v>
          </cell>
        </row>
        <row r="5887">
          <cell r="B5887" t="str">
            <v>LENC LABORAT.ENGENHARIA E CONSULTORIA LTDA</v>
          </cell>
        </row>
        <row r="5888">
          <cell r="B5888" t="str">
            <v>JOAO BRAZ DE SOUZA</v>
          </cell>
        </row>
        <row r="5889">
          <cell r="B5889" t="str">
            <v>CONSTRUTORA MINAS GERAIS LTDA</v>
          </cell>
        </row>
        <row r="5890">
          <cell r="B5890" t="str">
            <v>CORRÊA SANTOS AGRIMENSURA S/C LTDA</v>
          </cell>
        </row>
        <row r="5891">
          <cell r="B5891" t="str">
            <v>FIXOPAR COM.DE PARAFUSOS E FERRAMENTAS LTDA</v>
          </cell>
        </row>
        <row r="5892">
          <cell r="B5892" t="str">
            <v>MAQUI COM. DE PEÇAS PARA TRATORES LTDA</v>
          </cell>
        </row>
        <row r="5893">
          <cell r="B5893" t="str">
            <v>GRANVILLE EQUIP.DE SEGURANCA LTDA</v>
          </cell>
        </row>
        <row r="5894">
          <cell r="B5894" t="str">
            <v>BANDEIRANTES ENGENHARIA LTDA</v>
          </cell>
        </row>
        <row r="5895">
          <cell r="B5895" t="str">
            <v>SOSINIL TEC.AR COMPRIMIDO E CONSTRUÇÃO LTDA</v>
          </cell>
        </row>
        <row r="5896">
          <cell r="B5896" t="str">
            <v>CERÂMICA ALMEIDA LTDA</v>
          </cell>
        </row>
        <row r="5897">
          <cell r="B5897" t="str">
            <v>CERÂMICA SANTA CRUZ LTDA</v>
          </cell>
        </row>
        <row r="5898">
          <cell r="B5898" t="str">
            <v>TELEMÁTICA SISTEMAS INTELIGENTES LTDA</v>
          </cell>
        </row>
        <row r="5899">
          <cell r="B5899" t="str">
            <v>ADUFÉRTIL IND.COM. DE FERTILIZANTES LTDA</v>
          </cell>
        </row>
        <row r="5900">
          <cell r="B5900" t="str">
            <v>EVANTUIL BAPTISTA LOPES</v>
          </cell>
        </row>
        <row r="5901">
          <cell r="B5901" t="str">
            <v>GILDO RAIMUNDO LEONEL</v>
          </cell>
        </row>
        <row r="5902">
          <cell r="B5902" t="str">
            <v>JOSE REDIS CALCARIO LTDA</v>
          </cell>
        </row>
        <row r="5903">
          <cell r="B5903" t="str">
            <v>ESTAPOSTES TRANSPORTES ROD. LTDA</v>
          </cell>
        </row>
        <row r="5904">
          <cell r="B5904" t="str">
            <v>UBATUBA PALACE HOTEL S/A</v>
          </cell>
        </row>
        <row r="5905">
          <cell r="B5905" t="str">
            <v>OSAIAS ORCAI</v>
          </cell>
        </row>
        <row r="5906">
          <cell r="B5906" t="str">
            <v>CRUZÓLEO COM DERIV.DE PETRÓLEO LTDA</v>
          </cell>
        </row>
        <row r="5907">
          <cell r="B5907" t="str">
            <v>ARISTIDES DE ARAÚJO - ME</v>
          </cell>
        </row>
        <row r="5908">
          <cell r="B5908" t="str">
            <v>CARREFOUR</v>
          </cell>
        </row>
        <row r="5909">
          <cell r="B5909" t="str">
            <v>CARREFOUR COMERCIO E INDUSTRIA</v>
          </cell>
        </row>
        <row r="5910">
          <cell r="B5910" t="str">
            <v>MOVEP MOTORES MAQ.ACESS.INDÚSTRIA LTDA</v>
          </cell>
        </row>
        <row r="5911">
          <cell r="B5911" t="str">
            <v>ENGEMETAL CONSTRUÇÕES E MONTAGENS LTDA</v>
          </cell>
        </row>
        <row r="5912">
          <cell r="B5912" t="str">
            <v>CALIFÓRNIA ARTES GRÁFICAS</v>
          </cell>
        </row>
        <row r="5913">
          <cell r="B5913" t="str">
            <v>CONTINENTAL IND.COM. DE CERÂMICA LTDA</v>
          </cell>
        </row>
        <row r="5914">
          <cell r="B5914" t="str">
            <v>SAFETLINE EQUIPAMENTOS DE SEGURANÇA LTDA</v>
          </cell>
        </row>
        <row r="5915">
          <cell r="B5915" t="str">
            <v>CONFIBRA INDÚSTRIA E COMÉRCIO LTDA</v>
          </cell>
        </row>
        <row r="5916">
          <cell r="B5916" t="str">
            <v>LOJA DO PINTOR TINTAS MAT. CONSTRUÇÃO LTDA</v>
          </cell>
        </row>
        <row r="5917">
          <cell r="B5917" t="str">
            <v>3M DO BRASIL LTDA</v>
          </cell>
        </row>
        <row r="5918">
          <cell r="B5918" t="str">
            <v>DPASCHOAL COMERCIAL AUTOMOTIVA LTDA</v>
          </cell>
        </row>
        <row r="5919">
          <cell r="B5919" t="str">
            <v>COMERCIAL AUTOMOTIVA LTDA</v>
          </cell>
        </row>
        <row r="5920">
          <cell r="B5920" t="str">
            <v>DPASCHOAL COMERCIAL AUTOMOTIVA LTDA.</v>
          </cell>
        </row>
        <row r="5921">
          <cell r="B5921" t="str">
            <v>DPASCHOAL - COMERCIAL AUTOMOTIVA LTDA</v>
          </cell>
        </row>
        <row r="5922">
          <cell r="B5922" t="str">
            <v>REI RODOVIARIO LTDA</v>
          </cell>
        </row>
        <row r="5923">
          <cell r="B5923" t="str">
            <v>CARREFOUR COMERCIO E INDUSTRIA</v>
          </cell>
        </row>
        <row r="5924">
          <cell r="B5924" t="str">
            <v>MARTINI COMÉRCIO E IMPORTAÇÃO LTDA</v>
          </cell>
        </row>
        <row r="5925">
          <cell r="B5925" t="str">
            <v>BETONIT ENGENHARIA, INDUSTRIA E COMERCIO</v>
          </cell>
        </row>
        <row r="5926">
          <cell r="B5926" t="str">
            <v>INDÚSTRIA DE TRANSFORMADORES BIRIGUI LTDA</v>
          </cell>
        </row>
        <row r="5927">
          <cell r="B5927" t="str">
            <v>NORTENE PLÁSTICOS LTDA</v>
          </cell>
        </row>
        <row r="5928">
          <cell r="B5928" t="str">
            <v>MÓVEIS E DECORAÇÕES SANTA CECÍLIA LTDA</v>
          </cell>
        </row>
        <row r="5929">
          <cell r="B5929" t="str">
            <v>NAC NAKANE ARTEFATOS DE CIMENTOS LTDA</v>
          </cell>
        </row>
        <row r="5930">
          <cell r="B5930" t="str">
            <v>CONCREPAV S.A ENGENHARIA DE CONCRETO</v>
          </cell>
        </row>
        <row r="5931">
          <cell r="B5931" t="str">
            <v>CONCREPAV S.A ENGENHARIA DE CONCRETO</v>
          </cell>
        </row>
        <row r="5932">
          <cell r="B5932" t="str">
            <v>CONCREPAV S/A ENGENHARIA DE CONCRETO</v>
          </cell>
        </row>
        <row r="5933">
          <cell r="B5933" t="str">
            <v>PANROTAS EDITORA LTDA</v>
          </cell>
        </row>
        <row r="5934">
          <cell r="B5934" t="str">
            <v>ARGIL-EQUIPAMENTOS PNEUMÁTICOS LTDA</v>
          </cell>
        </row>
        <row r="5935">
          <cell r="B5935" t="str">
            <v>TRANSPORTADORA FREDERICO LTDA</v>
          </cell>
        </row>
        <row r="5936">
          <cell r="B5936" t="str">
            <v>HIDRÁULICA CAIÇARA LTDA</v>
          </cell>
        </row>
        <row r="5937">
          <cell r="B5937" t="str">
            <v>MISTRAL IMPORTADORA LTDA.</v>
          </cell>
        </row>
        <row r="5938">
          <cell r="B5938" t="str">
            <v>CELINA IND.COM.ARTEFATOS DE CIMENTO LTDA</v>
          </cell>
        </row>
        <row r="5939">
          <cell r="B5939" t="str">
            <v>GRÁFICA GUARUCÓPIA LTDA</v>
          </cell>
        </row>
        <row r="5940">
          <cell r="B5940" t="str">
            <v>ADISERVICE CONSULTORIA EM REC. HUMANOS LTDA</v>
          </cell>
        </row>
        <row r="5941">
          <cell r="B5941" t="str">
            <v>DUCTOR IMPLANTAÇÃO DE PROJETOS S.A</v>
          </cell>
        </row>
        <row r="5942">
          <cell r="B5942" t="str">
            <v>JEENE JUNTAS E IMPERMEABILIZACOES LTDA</v>
          </cell>
        </row>
        <row r="5943">
          <cell r="B5943" t="str">
            <v>MOELLER ELETRIC LTDA</v>
          </cell>
        </row>
        <row r="5944">
          <cell r="B5944" t="str">
            <v>PROSIDERAÇO PROD.SIDER. AÇO IND.COM.LTDA</v>
          </cell>
        </row>
        <row r="5945">
          <cell r="B5945" t="str">
            <v>FUNDIÇÃO BUNI LTDA</v>
          </cell>
        </row>
        <row r="5946">
          <cell r="B5946" t="str">
            <v>CONIPOST POSTES METÁLICOS ACESSORIOS LTD</v>
          </cell>
        </row>
        <row r="5947">
          <cell r="B5947" t="str">
            <v>FÁBRICA DE POSTES LÍDER LTDA</v>
          </cell>
        </row>
        <row r="5948">
          <cell r="B5948" t="str">
            <v>POLIPEC INDÚSTRIA E COMÉRCIO LTDA</v>
          </cell>
        </row>
        <row r="5949">
          <cell r="B5949" t="str">
            <v>ATIMAKY ESQUADRIAS METÁLICAS LTDA.</v>
          </cell>
        </row>
        <row r="5950">
          <cell r="B5950" t="str">
            <v>ENGESONDA ENGENHARIA DE SOLOS E FUNDAÇÕES LTDA</v>
          </cell>
        </row>
        <row r="5951">
          <cell r="B5951" t="str">
            <v>ASTRO COM. DE EQUIP. INDUSTRIAIS LTDA.</v>
          </cell>
        </row>
        <row r="5952">
          <cell r="B5952" t="str">
            <v>SONDOSAN SERVIÇOS TÉCNICOS LTDA</v>
          </cell>
        </row>
        <row r="5953">
          <cell r="B5953" t="str">
            <v>HGL EQUIPAMENTOS LTDA</v>
          </cell>
        </row>
        <row r="5954">
          <cell r="B5954" t="str">
            <v>COMPANHIA BRASILEIRA DE DISTRIBUIÇÃO</v>
          </cell>
        </row>
        <row r="5955">
          <cell r="B5955" t="str">
            <v>INTERCOFFEE COMÉRCIO E INDÚSTRIA LTDA</v>
          </cell>
        </row>
        <row r="5956">
          <cell r="B5956" t="str">
            <v>JORGE MANOEL FERNANDES PEREIRA</v>
          </cell>
        </row>
        <row r="5957">
          <cell r="B5957" t="str">
            <v>D'ARTAGNANN ANTONIO DE MORAES ME</v>
          </cell>
        </row>
        <row r="5958">
          <cell r="B5958" t="str">
            <v>LUIZ FRANCISCO DE MELO</v>
          </cell>
        </row>
        <row r="5959">
          <cell r="B5959" t="str">
            <v>INDÚSTIA ELÉTRICA WTW LTDA</v>
          </cell>
        </row>
        <row r="5960">
          <cell r="B5960" t="str">
            <v>EQUIPA MAQ.UTENSÍLIOS P/ESCRITÓRIO LTDA</v>
          </cell>
        </row>
        <row r="5961">
          <cell r="B5961" t="str">
            <v>BIMPAVI IND.COM. ARTEF.DE CIMENTO LTDA</v>
          </cell>
        </row>
        <row r="5962">
          <cell r="B5962" t="str">
            <v>JORGE LUIZ DE SOUZA ALMEIDA</v>
          </cell>
        </row>
        <row r="5963">
          <cell r="B5963" t="str">
            <v>HUMBERTO DEMARTIM VARGAS</v>
          </cell>
        </row>
        <row r="5964">
          <cell r="B5964" t="str">
            <v>SEIXO TERRAPLANAGEM E CONSTRUÇÕES LTDA</v>
          </cell>
        </row>
        <row r="5965">
          <cell r="B5965" t="str">
            <v>BEGEL IND. E COM. DE REFRIGERAÇÃO LTDA</v>
          </cell>
        </row>
        <row r="5966">
          <cell r="B5966" t="str">
            <v>CERÂMICA CRISTOFOLETI LTDA</v>
          </cell>
        </row>
        <row r="5967">
          <cell r="B5967" t="str">
            <v>SANEBRAS ENGENHARIA LTDA</v>
          </cell>
        </row>
        <row r="5968">
          <cell r="B5968" t="str">
            <v>RODOENG TRANSPORTES RODOVIÁRIOS LTDA</v>
          </cell>
        </row>
        <row r="5969">
          <cell r="B5969" t="str">
            <v>PROTENDE SERV. DE CONSTRUÇÃO CIVIL LTDA</v>
          </cell>
        </row>
        <row r="5970">
          <cell r="B5970" t="str">
            <v>BASALTO PEDREIRA E PAVIMENTAÇÃO LTDA</v>
          </cell>
        </row>
        <row r="5971">
          <cell r="B5971" t="str">
            <v>BASALTO PEDREIRA E PAVIMENTAÇÃO LTDA</v>
          </cell>
        </row>
        <row r="5972">
          <cell r="B5972" t="str">
            <v>BASALTO PEDREIRA E PAVIMENTAÇÃO LTDA</v>
          </cell>
        </row>
        <row r="5973">
          <cell r="B5973" t="str">
            <v>BASALTO PEDREIRA E PAVIMENTAÇÃO LTDA</v>
          </cell>
        </row>
        <row r="5974">
          <cell r="B5974" t="str">
            <v>SHINKAWA ARTEFATOS DE CIMENTO LTDA</v>
          </cell>
        </row>
        <row r="5975">
          <cell r="B5975" t="str">
            <v>BASF S.A</v>
          </cell>
        </row>
        <row r="5976">
          <cell r="B5976" t="str">
            <v>SERVENG-CIVILSAN S.A.</v>
          </cell>
        </row>
        <row r="5977">
          <cell r="B5977" t="str">
            <v>POTENZA COMÉRCIO E INDÚSTRIA LTDA</v>
          </cell>
        </row>
        <row r="5978">
          <cell r="B5978" t="str">
            <v>KORBRÁS INDÚSTRIA E COMÉRCIO LTDA</v>
          </cell>
        </row>
        <row r="5979">
          <cell r="B5979" t="str">
            <v>IBRATIN INDÚSTRIA E COMÉRCIO LTDA</v>
          </cell>
        </row>
        <row r="5980">
          <cell r="B5980" t="str">
            <v>TATU PREMOLDADOS LTDA</v>
          </cell>
        </row>
        <row r="5981">
          <cell r="B5981" t="str">
            <v>MORADA DO SOL AUTO POSTO LTDA</v>
          </cell>
        </row>
        <row r="5982">
          <cell r="B5982" t="str">
            <v>IMPLEMENTOS YAMASHITA LTDA</v>
          </cell>
        </row>
        <row r="5983">
          <cell r="B5983" t="str">
            <v>REEME-REPUXAÇÃO E METALÚRGICA LTDA</v>
          </cell>
        </row>
        <row r="5984">
          <cell r="B5984" t="str">
            <v>TETAMANTI COM. DE FERROS E METAIS LTDA</v>
          </cell>
        </row>
        <row r="5985">
          <cell r="B5985" t="str">
            <v>MANZANO ARTEFATOS DE CIMENTO LTDA</v>
          </cell>
        </row>
        <row r="5986">
          <cell r="B5986" t="str">
            <v>ALDEMIR VIEIRA DE ALMEIDA</v>
          </cell>
        </row>
        <row r="5987">
          <cell r="B5987" t="str">
            <v>IBEL-MAQ ASSIST.TEC.LOCAÇÃO VENDAS LTDA</v>
          </cell>
        </row>
        <row r="5988">
          <cell r="B5988" t="str">
            <v>MASSAGUAÇU S/A</v>
          </cell>
        </row>
        <row r="5989">
          <cell r="B5989" t="str">
            <v>ESPIRAL PARAFUSOS E FERRAMENTAS LTDA</v>
          </cell>
        </row>
        <row r="5990">
          <cell r="B5990" t="str">
            <v>DAY BRASIL S/A</v>
          </cell>
        </row>
        <row r="5991">
          <cell r="B5991" t="str">
            <v>ANTONIO BENEDITO RODRIGUES SILVEIRA - ME</v>
          </cell>
        </row>
        <row r="5992">
          <cell r="B5992" t="str">
            <v>ESTOK COMERCIO E REPRESENTACOES LTDA</v>
          </cell>
        </row>
        <row r="5993">
          <cell r="B5993" t="str">
            <v>CORTESIA SERVIÇOS DE CONCRETAGEM LTDA</v>
          </cell>
        </row>
        <row r="5994">
          <cell r="B5994" t="str">
            <v>MAQUI IND.COM.MÁQUINAS VIBRAMASSA LTDA</v>
          </cell>
        </row>
        <row r="5995">
          <cell r="B5995" t="str">
            <v>ARNALDO A.COSTA</v>
          </cell>
        </row>
        <row r="5996">
          <cell r="B5996" t="str">
            <v>372 - DER SP</v>
          </cell>
        </row>
        <row r="5997">
          <cell r="B5997" t="str">
            <v>446 - CONSORCIO JACAREPAGUA</v>
          </cell>
        </row>
        <row r="5998">
          <cell r="B5998" t="str">
            <v>AUTO POSTO ÁGUIA DO LITORAL LTDA</v>
          </cell>
        </row>
        <row r="5999">
          <cell r="B5999" t="str">
            <v>PEDREIRA ANHANGUERA S/A</v>
          </cell>
        </row>
        <row r="6000">
          <cell r="B6000" t="str">
            <v>PEDREIRA ANHANGUERA S/A</v>
          </cell>
        </row>
        <row r="6001">
          <cell r="B6001" t="str">
            <v>PEDREIRA ANHANGUERA S/A EMPRESA DE MINERAÇÃO</v>
          </cell>
        </row>
        <row r="6002">
          <cell r="B6002" t="str">
            <v>LEDIR MAIA CAMACHO</v>
          </cell>
        </row>
        <row r="6003">
          <cell r="B6003" t="str">
            <v>JAIRO MARTINS</v>
          </cell>
        </row>
        <row r="6004">
          <cell r="B6004" t="str">
            <v>ANTONIO PINTO ALIMENTÍCIOS-EPP</v>
          </cell>
        </row>
        <row r="6005">
          <cell r="B6005" t="str">
            <v>EORIDES PINTO-ME</v>
          </cell>
        </row>
        <row r="6006">
          <cell r="B6006" t="str">
            <v>RO-PECAS ROLAMENTOS E MANCAIS LTDA</v>
          </cell>
        </row>
        <row r="6007">
          <cell r="B6007" t="str">
            <v>LUZ PUBLICIDADE SÃO PAULO LTDA</v>
          </cell>
        </row>
        <row r="6008">
          <cell r="B6008" t="str">
            <v>JOSÉ ANTONIO MÓRA-ME</v>
          </cell>
        </row>
        <row r="6009">
          <cell r="B6009" t="str">
            <v>EXPRESSO JUNDIAÍ SÃO PAULO LTDA</v>
          </cell>
        </row>
        <row r="6010">
          <cell r="B6010" t="str">
            <v>ASTRA S.A INDÚSTRIA E COMÉRCIO</v>
          </cell>
        </row>
        <row r="6011">
          <cell r="B6011" t="str">
            <v>ABC PNEUS LTDA</v>
          </cell>
        </row>
        <row r="6012">
          <cell r="B6012" t="str">
            <v>RECOMA IND.COM.EXPORTAÇÃO LTDA</v>
          </cell>
        </row>
        <row r="6013">
          <cell r="B6013" t="str">
            <v>CERAMICA MARISTELA LTDA</v>
          </cell>
        </row>
        <row r="6014">
          <cell r="B6014" t="str">
            <v>GENECY FRANCISCO DA CRUZ</v>
          </cell>
        </row>
        <row r="6015">
          <cell r="B6015" t="str">
            <v>GARDINOTEC IND.COM.AUTO PEÇAS LTDA</v>
          </cell>
        </row>
        <row r="6016">
          <cell r="B6016" t="str">
            <v>REDOMA INDUSTRIA GRAFICA LTDA</v>
          </cell>
        </row>
        <row r="6017">
          <cell r="B6017" t="str">
            <v>COMÉRCIO DE PNEUS VALETÃO LTDA</v>
          </cell>
        </row>
        <row r="6018">
          <cell r="B6018" t="str">
            <v>TUTI BAZAR E PAPELARIA LTDA - EPP</v>
          </cell>
        </row>
        <row r="6019">
          <cell r="B6019" t="str">
            <v>INBRAFILTRO IND. E COM. DE FILTROS LTDA</v>
          </cell>
        </row>
        <row r="6020">
          <cell r="B6020" t="str">
            <v>JOSINETE DE ARAUJO LIMA</v>
          </cell>
        </row>
        <row r="6021">
          <cell r="B6021" t="str">
            <v>SULPEÇAS COMÉRCIO E REPRESENTACOES LTDA</v>
          </cell>
        </row>
        <row r="6022">
          <cell r="B6022" t="str">
            <v>CARLOS E.M. MAFFEI ENGENHARIA S/C LTDA</v>
          </cell>
        </row>
        <row r="6023">
          <cell r="B6023" t="str">
            <v>TRANSBARRA TRANSP. E COMÉRCIO LTDA</v>
          </cell>
        </row>
        <row r="6024">
          <cell r="B6024" t="str">
            <v>ITAUÁRA PREMOLDADOS LTDA</v>
          </cell>
        </row>
        <row r="6025">
          <cell r="B6025" t="str">
            <v>BRASIF S/A IMPORTAÇÃO EXPORTAÇÃO</v>
          </cell>
        </row>
        <row r="6026">
          <cell r="B6026" t="str">
            <v>BRASIF S/A IMPORTAÇÃO EXPORTAÇÃO</v>
          </cell>
        </row>
        <row r="6027">
          <cell r="B6027" t="str">
            <v>FUNDBRÁS - SONDAGENS FUNDAÇÕES E OBRAS LTDA</v>
          </cell>
        </row>
        <row r="6028">
          <cell r="B6028" t="str">
            <v>SERWAL MÁQUINAS E VEÍCULOS</v>
          </cell>
        </row>
        <row r="6029">
          <cell r="B6029" t="str">
            <v>NOVA SANTA CRUZ MATERIAIS P/ CONSTRUÇÃO LTDA</v>
          </cell>
        </row>
        <row r="6030">
          <cell r="B6030" t="str">
            <v>ECOSAN EQUIPAMENTOS P/SANEAMENTO LTDA</v>
          </cell>
        </row>
        <row r="6031">
          <cell r="B6031" t="str">
            <v>FARES &amp; ASSOCIADOS ENGENHARIA LTDA</v>
          </cell>
        </row>
        <row r="6032">
          <cell r="B6032" t="str">
            <v>SÓMUNCK TRANSPORTES LTDA</v>
          </cell>
        </row>
        <row r="6033">
          <cell r="B6033" t="str">
            <v>INVESTOR INVESTIMENTO SERV. E VCOMÉRCIO LTDA</v>
          </cell>
        </row>
        <row r="6034">
          <cell r="B6034" t="str">
            <v>NECIPA EQUIPAMENTOS RADIOLÓGICOS LTDA</v>
          </cell>
        </row>
        <row r="6035">
          <cell r="B6035" t="str">
            <v>BOMBAS LEÃO S.A</v>
          </cell>
        </row>
        <row r="6036">
          <cell r="B6036" t="str">
            <v>3 IRMÃOS MUTTON &amp; CIA LTDA</v>
          </cell>
        </row>
        <row r="6037">
          <cell r="B6037" t="str">
            <v>TANIA MATIAS RIBEIRO FELIX</v>
          </cell>
        </row>
        <row r="6038">
          <cell r="B6038" t="str">
            <v>R.BARBOSA DA FONSECA</v>
          </cell>
        </row>
        <row r="6039">
          <cell r="B6039" t="str">
            <v>L.A. FALCÃO BAUER CENTRO TEC. CONT. DA QUALID. LTDA</v>
          </cell>
        </row>
        <row r="6040">
          <cell r="B6040" t="str">
            <v>L.A. FALCÃO BAUER C.T.C. QUALIDADE LTDA</v>
          </cell>
        </row>
        <row r="6041">
          <cell r="B6041" t="str">
            <v>NEFRAN EQUIPAMENTOS CONTRA INCÊNDIO LTDA</v>
          </cell>
        </row>
        <row r="6042">
          <cell r="B6042" t="str">
            <v>TOALL INDÚSTRIA E COMÉRCIO DE REBOQUES LTDA</v>
          </cell>
        </row>
        <row r="6043">
          <cell r="B6043" t="str">
            <v>2 B CONFECÇÕES DE ROUPAS LTDA - ME</v>
          </cell>
        </row>
        <row r="6044">
          <cell r="B6044" t="str">
            <v>BRASIL TRANSPORTES INTERMODAL LTDA</v>
          </cell>
        </row>
        <row r="6045">
          <cell r="B6045" t="str">
            <v>BRASIL TRANSPORTES INTERMODAL LTDA</v>
          </cell>
        </row>
        <row r="6046">
          <cell r="B6046" t="str">
            <v>BRASIL TRANSPORTES INTERMODAL LTDA</v>
          </cell>
        </row>
        <row r="6047">
          <cell r="B6047" t="str">
            <v>PAT DO BRASIL LTDA.</v>
          </cell>
        </row>
        <row r="6048">
          <cell r="B6048" t="str">
            <v>MULTIAÇOS IND.COM. PRODUTOS TÉCNICOS LTDA</v>
          </cell>
        </row>
        <row r="6049">
          <cell r="B6049" t="str">
            <v>JBA ENGENHARIA E CONSULTORIA S/C LTDA</v>
          </cell>
        </row>
        <row r="6050">
          <cell r="B6050" t="str">
            <v>AUTO POSTO RIO SANTOS LTDA</v>
          </cell>
        </row>
        <row r="6051">
          <cell r="B6051" t="str">
            <v>ESCAD LOCAÇÃO EQUIP.TERRAPLENAGEM S/C LTDA</v>
          </cell>
        </row>
        <row r="6052">
          <cell r="B6052" t="str">
            <v>ESCAD RENTAL LOC. DE EQUIP. PARA TERRAPLANAGEM LTDA</v>
          </cell>
        </row>
        <row r="6053">
          <cell r="B6053" t="str">
            <v>ONEIDE GERALDO DE SOUZA-ME</v>
          </cell>
        </row>
        <row r="6054">
          <cell r="B6054" t="str">
            <v>COMERCIAL RAFAEL DE SÃO PAULO LTDA</v>
          </cell>
        </row>
        <row r="6055">
          <cell r="B6055" t="str">
            <v>FLUID POWER PROJ. SERV.TREINAMENTO</v>
          </cell>
        </row>
        <row r="6056">
          <cell r="B6056" t="str">
            <v>TRANSPORTE E COMÉRCIO PRÁTICA LTDA</v>
          </cell>
        </row>
        <row r="6057">
          <cell r="B6057" t="str">
            <v>AUTO POSTO ROTA DO SOL LTDA</v>
          </cell>
        </row>
        <row r="6058">
          <cell r="B6058" t="str">
            <v>BRASIMOTO MAQUINAS E MOTORES LTDA</v>
          </cell>
        </row>
        <row r="6059">
          <cell r="B6059" t="str">
            <v>SEMAG COM E ENGENHARIA LTDA</v>
          </cell>
        </row>
        <row r="6060">
          <cell r="B6060" t="str">
            <v>HEVE IND.COM. DE PLÁSTICOS LTDA</v>
          </cell>
        </row>
        <row r="6061">
          <cell r="B6061" t="str">
            <v>NEOPREX IND. E COMERCIO LTDA</v>
          </cell>
        </row>
        <row r="6062">
          <cell r="B6062" t="str">
            <v>TRÓPICO EQUIP.ELETR.ILUM.IND.COM.LTDA</v>
          </cell>
        </row>
        <row r="6063">
          <cell r="B6063" t="str">
            <v>TRIX TECNOLOGIA LTDA</v>
          </cell>
        </row>
        <row r="6064">
          <cell r="B6064" t="str">
            <v>TRIX TECNOLOGIA LTDA</v>
          </cell>
        </row>
        <row r="6065">
          <cell r="B6065" t="str">
            <v>AUTO POSTO KAMOMÊ LTDA</v>
          </cell>
        </row>
        <row r="6066">
          <cell r="B6066" t="str">
            <v>GIMBA SUPRIM.ESCRITÓRIO E INFORMÁTICA LTDA</v>
          </cell>
        </row>
        <row r="6067">
          <cell r="B6067" t="str">
            <v>DANILO-COM.REPRES.MAT.P/CONSTRUÇÃO</v>
          </cell>
        </row>
        <row r="6068">
          <cell r="B6068" t="str">
            <v>AUTO POSTO PARAISO BARRA DO TURVO LTDA</v>
          </cell>
        </row>
        <row r="6069">
          <cell r="B6069" t="str">
            <v>CANTEIRO CONSTRUCOES RACIONALIZADAS LTDA</v>
          </cell>
        </row>
        <row r="6070">
          <cell r="B6070" t="str">
            <v>PAULESTAC FUNDAÇÕES LTDA</v>
          </cell>
        </row>
        <row r="6071">
          <cell r="B6071" t="str">
            <v>BRASIMOTO</v>
          </cell>
        </row>
        <row r="6072">
          <cell r="B6072" t="str">
            <v>JACIRA MENDANHA</v>
          </cell>
        </row>
        <row r="6073">
          <cell r="B6073" t="str">
            <v>PRAÇA ADMINISTRAÇÃO DE CONDOMÍNIO</v>
          </cell>
        </row>
        <row r="6074">
          <cell r="B6074" t="str">
            <v>FUNDO FIXO LEONARDO DANTAS</v>
          </cell>
        </row>
        <row r="6075">
          <cell r="B6075" t="str">
            <v>LUIZ PAULO ALVES FERREIRA</v>
          </cell>
        </row>
        <row r="6076">
          <cell r="B6076" t="str">
            <v>MARCONI MAT. DE CONSTRUÇÃO LTDA</v>
          </cell>
        </row>
        <row r="6077">
          <cell r="B6077" t="str">
            <v>GRANDE SÃO PAULO BENEF.DE MADEIRAS LTDA</v>
          </cell>
        </row>
        <row r="6078">
          <cell r="B6078" t="str">
            <v>JUVENAL PIO DA SILVA</v>
          </cell>
        </row>
        <row r="6079">
          <cell r="B6079" t="str">
            <v>MUNDIALTRACTOR COM.IMP.EXPORTAÇÃO LTDA</v>
          </cell>
        </row>
        <row r="6080">
          <cell r="B6080" t="str">
            <v>ADEMAR MARTINS CARAGUATATUBA</v>
          </cell>
        </row>
        <row r="6081">
          <cell r="B6081" t="str">
            <v>CARTEL VEÍCULOS E SERVIÇOS LTDA</v>
          </cell>
        </row>
        <row r="6082">
          <cell r="B6082" t="str">
            <v>ALAIDES LIMBERGER</v>
          </cell>
        </row>
        <row r="6083">
          <cell r="B6083" t="str">
            <v>AG POSTES INDUSTRIA E COMERCIO LTDA</v>
          </cell>
        </row>
        <row r="6084">
          <cell r="B6084" t="str">
            <v>TRANSPORTES SIVICAL LTDA</v>
          </cell>
        </row>
        <row r="6085">
          <cell r="B6085" t="str">
            <v>MINERAÇÃO E MOAGEM SÃO JOÃO BATISTA LTDA</v>
          </cell>
        </row>
        <row r="6086">
          <cell r="B6086" t="str">
            <v>AUTO POSTO METROPOLITANO LTDA</v>
          </cell>
        </row>
        <row r="6087">
          <cell r="B6087" t="str">
            <v>TRANSPORTADORA CERVIL LTDA</v>
          </cell>
        </row>
        <row r="6088">
          <cell r="B6088" t="str">
            <v>CENTER TREVO MATERIAIS PARA CONSTRUÇÃO LTDA</v>
          </cell>
        </row>
        <row r="6089">
          <cell r="B6089" t="str">
            <v>AUTO POSTO REGISTRO LTDA</v>
          </cell>
        </row>
        <row r="6090">
          <cell r="B6090" t="str">
            <v>METAL LIGHT ILUMINAÇÃO LTDA</v>
          </cell>
        </row>
        <row r="6091">
          <cell r="B6091" t="str">
            <v>TRANSWAP AIR CARGO LTDA.</v>
          </cell>
        </row>
        <row r="6092">
          <cell r="B6092" t="str">
            <v>PORT CON CONSTRUTORA LTDA</v>
          </cell>
        </row>
        <row r="6093">
          <cell r="B6093" t="str">
            <v>SELIS DOMINGUES ESTOLET DA SILVA</v>
          </cell>
        </row>
        <row r="6094">
          <cell r="B6094" t="str">
            <v>PACSOLOS EQUIP.P/CONSTRUÇÃO CIVIL LTDA</v>
          </cell>
        </row>
        <row r="6095">
          <cell r="B6095" t="str">
            <v>TELECOMUNICAÇÕES KSP LTDA</v>
          </cell>
        </row>
        <row r="6096">
          <cell r="B6096" t="str">
            <v>RESTAURANTE DILZA LTDA-ME</v>
          </cell>
        </row>
        <row r="6097">
          <cell r="B6097" t="str">
            <v>KATSUMI OMURO &amp; CIA LTDA</v>
          </cell>
        </row>
        <row r="6098">
          <cell r="B6098" t="str">
            <v>TRANSPORTADORA JOÃO DIAS LTDA</v>
          </cell>
        </row>
        <row r="6099">
          <cell r="B6099" t="str">
            <v>PRAIAMAR TRANSPORTES LTDA</v>
          </cell>
        </row>
        <row r="6100">
          <cell r="B6100" t="str">
            <v>SOMHAR EQUIPAMENTOS DE SEGURANÇA LTDA</v>
          </cell>
        </row>
        <row r="6101">
          <cell r="B6101" t="str">
            <v>CERÂMICA FERREIRA IND. COMÉRCIO LTDA</v>
          </cell>
        </row>
        <row r="6102">
          <cell r="B6102" t="str">
            <v>ERG EMP.TRANSP.RODOVIÁRIO DE PETRÓLEO</v>
          </cell>
        </row>
        <row r="6103">
          <cell r="B6103" t="str">
            <v>JERUELPLAST ARTEFATOS DE PLÁSTICOS LTDA</v>
          </cell>
        </row>
        <row r="6104">
          <cell r="B6104" t="str">
            <v>EDVALDO SANTOS ROSA - ME</v>
          </cell>
        </row>
        <row r="6105">
          <cell r="B6105" t="str">
            <v>GUAIBÊ ENGENHARIA LTDA</v>
          </cell>
        </row>
        <row r="6106">
          <cell r="B6106" t="str">
            <v>ROTHER TIJOLOS E AREIA LTDA</v>
          </cell>
        </row>
        <row r="6107">
          <cell r="B6107" t="str">
            <v>EDSON BUENO DE MIRANDA - ME</v>
          </cell>
        </row>
        <row r="6108">
          <cell r="B6108" t="str">
            <v>ROLPORT ROLAMENTOS IMP.COMÉRCIO LTDA</v>
          </cell>
        </row>
        <row r="6109">
          <cell r="B6109" t="str">
            <v>ENGENHART ENGENHARIA CONST. E PROJETOS</v>
          </cell>
        </row>
        <row r="6110">
          <cell r="B6110" t="str">
            <v>EUCATEX S/A INDÚSTRIA E COMÉRCIO</v>
          </cell>
        </row>
        <row r="6111">
          <cell r="B6111" t="str">
            <v>CERÂMICA GUARAÚ LTDA</v>
          </cell>
        </row>
        <row r="6112">
          <cell r="B6112" t="str">
            <v>OSMAR MITSUO KATO</v>
          </cell>
        </row>
        <row r="6113">
          <cell r="B6113" t="str">
            <v>ILMAR FERNANDES</v>
          </cell>
        </row>
        <row r="6114">
          <cell r="B6114" t="str">
            <v>CIMEMPRIMO DISTRIBUIDORA DE CIMENTO LTDA</v>
          </cell>
        </row>
        <row r="6115">
          <cell r="B6115" t="str">
            <v>RESTOR COM. E MANUT. DE EQUIPAMENTOS ELETROMECÂNICA LTDA</v>
          </cell>
        </row>
        <row r="6116">
          <cell r="B6116" t="str">
            <v>MAGALI NOGUEIRA RAMOS</v>
          </cell>
        </row>
        <row r="6117">
          <cell r="B6117" t="str">
            <v>PEDREIRA SANTA ISABEL LTDA</v>
          </cell>
        </row>
        <row r="6118">
          <cell r="B6118" t="str">
            <v>WALTAIR DE JESUS CARVALHO</v>
          </cell>
        </row>
        <row r="6119">
          <cell r="B6119" t="str">
            <v>TRANSPORTADORA ESTADO LTDA</v>
          </cell>
        </row>
        <row r="6120">
          <cell r="B6120" t="str">
            <v>BRINDES TIP LTDA</v>
          </cell>
        </row>
        <row r="6121">
          <cell r="B6121" t="str">
            <v>TECNO-FLEX INDÚSTRIA E COMÉRCIO LTDA</v>
          </cell>
        </row>
        <row r="6122">
          <cell r="B6122" t="str">
            <v>PROMINER PROJETOS S/C LTDA</v>
          </cell>
        </row>
        <row r="6123">
          <cell r="B6123" t="str">
            <v>CAMAR LOCAÇÃO E MANUT.EQUIPAMENTOS LTDA</v>
          </cell>
        </row>
        <row r="6124">
          <cell r="B6124" t="str">
            <v>EMENTEC COMERCIAL E REPRESENTAÇÕES LTDA</v>
          </cell>
        </row>
        <row r="6125">
          <cell r="B6125" t="str">
            <v>SOUZA CUGLER INDUSTRIAL E CONSTRUTORA LTDA</v>
          </cell>
        </row>
        <row r="6126">
          <cell r="B6126" t="str">
            <v>TRANSTÉR TERRAPLENAGEM LTDA.</v>
          </cell>
        </row>
        <row r="6127">
          <cell r="B6127" t="str">
            <v>TINTAS CORAL LTDA</v>
          </cell>
        </row>
        <row r="6128">
          <cell r="B6128" t="str">
            <v>PEDREIRA NASSAU EMPRESA DE MINERAÇÃO LTDA</v>
          </cell>
        </row>
        <row r="6129">
          <cell r="B6129" t="str">
            <v>SERVAL SERVIÇOS AUTOMOTIVOS LTDA</v>
          </cell>
        </row>
        <row r="6130">
          <cell r="B6130" t="str">
            <v>IBERMAQ COM.REPRES.MÁQUINAS E PEÇAS LTDA</v>
          </cell>
        </row>
        <row r="6131">
          <cell r="B6131" t="str">
            <v>J.A.J. CONSTRUTORA E COMÉRCIO LTDA</v>
          </cell>
        </row>
        <row r="6132">
          <cell r="B6132" t="str">
            <v>DEGRAUS ANDAIMES E EQUIPAMENTOS LTDA</v>
          </cell>
        </row>
        <row r="6133">
          <cell r="B6133" t="str">
            <v>LIX INDUSTRIAL E CONSTRUÇÕES LTDA</v>
          </cell>
        </row>
        <row r="6134">
          <cell r="B6134" t="str">
            <v>TEAR ARQUIT.URBANISMO E MEIO AMBIENTE</v>
          </cell>
        </row>
        <row r="6135">
          <cell r="B6135" t="str">
            <v>COMBOIO AUTO POSTO LTDA</v>
          </cell>
        </row>
        <row r="6136">
          <cell r="B6136" t="str">
            <v>COBERPLAN IMPERMEABILIZAÇÃO E ISOLAÇÃO TÉRMICA LTDA</v>
          </cell>
        </row>
        <row r="6137">
          <cell r="B6137" t="str">
            <v>COPY SUPPLY COMERCIAL LTDA.</v>
          </cell>
        </row>
        <row r="6138">
          <cell r="B6138" t="str">
            <v>LAJES PAULISTA IND. E COM. DE ARTEFATOS DE CIMENTO LTDA</v>
          </cell>
        </row>
        <row r="6139">
          <cell r="B6139" t="str">
            <v>M.RODRIGUES COM.MATERIAIS P/CONSTRUÇÃO LTDA</v>
          </cell>
        </row>
        <row r="6140">
          <cell r="B6140" t="str">
            <v>AUTO MECÂNICA LITORAL LTDA - ME</v>
          </cell>
        </row>
        <row r="6141">
          <cell r="B6141" t="str">
            <v>ODONTOPREV S.A</v>
          </cell>
        </row>
        <row r="6142">
          <cell r="B6142" t="str">
            <v>CONSTRUTORA E PAVIMENTADORA LATINA LTDA</v>
          </cell>
        </row>
        <row r="6143">
          <cell r="B6143" t="str">
            <v>JOÃO ADOLFO POYATO GERMANIAS-ME</v>
          </cell>
        </row>
        <row r="6144">
          <cell r="B6144" t="str">
            <v>CASA SIMÕES BORRACHAS E FERRAMENTAS LTDA</v>
          </cell>
        </row>
        <row r="6145">
          <cell r="B6145" t="str">
            <v>GALILEU TRANSP.LOCAÇÃO DE EQUIPAMENTOS LTDA</v>
          </cell>
        </row>
        <row r="6146">
          <cell r="B6146" t="str">
            <v>AMANCO DO BRASIL S.A.</v>
          </cell>
        </row>
        <row r="6147">
          <cell r="B6147" t="str">
            <v>AMANCO BRASIL S.A</v>
          </cell>
        </row>
        <row r="6148">
          <cell r="B6148" t="str">
            <v>AMANCO BRASIL S.A</v>
          </cell>
        </row>
        <row r="6149">
          <cell r="B6149" t="str">
            <v>MCA - DISTRIB. DE PRODUTOS DE LIMPEZA LTDA</v>
          </cell>
        </row>
        <row r="6150">
          <cell r="B6150" t="str">
            <v>EVERTON DISTRIBUIDORA COML DE PEÇAS LTDA</v>
          </cell>
        </row>
        <row r="6151">
          <cell r="B6151" t="str">
            <v>TELECKI ARQUITETURA DE PROJETOS SC LTDA.</v>
          </cell>
        </row>
        <row r="6152">
          <cell r="B6152" t="str">
            <v>TELEINFO COMÉRCIO E CONSULTORIA EM TELEINFORMÁTICA LTDA</v>
          </cell>
        </row>
        <row r="6153">
          <cell r="B6153" t="str">
            <v>DISKTERRA LOCAÇÃO DE EQUIPAMENTOS DE TERRAPLENAGEM LTDA</v>
          </cell>
        </row>
        <row r="6154">
          <cell r="B6154" t="str">
            <v>VIAPOL LTDA</v>
          </cell>
        </row>
        <row r="6155">
          <cell r="B6155" t="str">
            <v>L'HOTEL LTDA SCP THE CAPITAL FLAT</v>
          </cell>
        </row>
        <row r="6156">
          <cell r="B6156" t="str">
            <v>LUSOMAQ COMERCIO DE PEACAS PARA TRATORES</v>
          </cell>
        </row>
        <row r="6157">
          <cell r="B6157" t="str">
            <v>COMERCIAL TADEM LTDA</v>
          </cell>
        </row>
        <row r="6158">
          <cell r="B6158" t="str">
            <v>DAIMLER CHRYSLER</v>
          </cell>
        </row>
        <row r="6159">
          <cell r="B6159" t="str">
            <v>IPIRANGA ASFALTOS S/A</v>
          </cell>
        </row>
        <row r="6160">
          <cell r="B6160" t="str">
            <v>IPIRANGA ASFALTOS S/A</v>
          </cell>
        </row>
        <row r="6161">
          <cell r="B6161" t="str">
            <v>IPIRANGA ASFALTOS S/A</v>
          </cell>
        </row>
        <row r="6162">
          <cell r="B6162" t="str">
            <v>IPIRANGA ASFALTOS S/A</v>
          </cell>
        </row>
        <row r="6163">
          <cell r="B6163" t="str">
            <v>IPIRANGA ASFALTOS S/A</v>
          </cell>
        </row>
        <row r="6164">
          <cell r="B6164" t="str">
            <v>IPIRANGA ASFALTOS S/A</v>
          </cell>
        </row>
        <row r="6165">
          <cell r="B6165" t="str">
            <v>IPIRANGA ASFALTOS S/A</v>
          </cell>
        </row>
        <row r="6166">
          <cell r="B6166" t="str">
            <v>ETENA'S INDÚSTRIA E COMÉRCIO LTDA</v>
          </cell>
        </row>
        <row r="6167">
          <cell r="B6167" t="str">
            <v>TRANSPORTADORA CAXAMBU LTDA</v>
          </cell>
        </row>
        <row r="6168">
          <cell r="B6168" t="str">
            <v>NEWLUX INDÚSTRIA E COMÉRCIO LTDA</v>
          </cell>
        </row>
        <row r="6169">
          <cell r="B6169" t="str">
            <v>TRANSPORTES BRACAGEM PIRATININGA LTDA</v>
          </cell>
        </row>
        <row r="6170">
          <cell r="B6170" t="str">
            <v>EMBRAMADEM EMP.BRAS.MADEIRAS E EMBALAGEM LTDA</v>
          </cell>
        </row>
        <row r="6171">
          <cell r="B6171" t="str">
            <v>PRESIDENTE PRODUTOS AUTOMOTIVOS LTDA</v>
          </cell>
        </row>
        <row r="6172">
          <cell r="B6172" t="str">
            <v>RTS IND.COMERCIO DE VALVULAS LTDA</v>
          </cell>
        </row>
        <row r="6173">
          <cell r="B6173" t="str">
            <v>TRANSPORTADORA PASIN LTDA</v>
          </cell>
        </row>
        <row r="6174">
          <cell r="B6174" t="str">
            <v>QUIMATÉCNICA INDUSTRIAL LTDA</v>
          </cell>
        </row>
        <row r="6175">
          <cell r="B6175" t="str">
            <v>BRASILMAXI LOGÍSTICA LTDA</v>
          </cell>
        </row>
        <row r="6176">
          <cell r="B6176" t="str">
            <v>CARDINALI INDÚSTRIA E COMÉRCIO LTDA</v>
          </cell>
        </row>
        <row r="6177">
          <cell r="B6177" t="str">
            <v>SP EQUIP.PROTEÇÃO AO TRABALHO LTDA</v>
          </cell>
        </row>
        <row r="6178">
          <cell r="B6178" t="str">
            <v>FAX POINT INDÚSTRIA,IMPORTAÇÃO E EXPORTAÇÃO LTDA</v>
          </cell>
        </row>
        <row r="6179">
          <cell r="B6179" t="str">
            <v>ARCIMEN ARTEFATOS DE CIMENTO LTDA</v>
          </cell>
        </row>
        <row r="6180">
          <cell r="B6180" t="str">
            <v>SULLAIR DO BRASIL LTDA</v>
          </cell>
        </row>
        <row r="6181">
          <cell r="B6181" t="str">
            <v>BARDAN DISTR.COMBUSTÍVEL IND.COM.DERIVADO</v>
          </cell>
        </row>
        <row r="6182">
          <cell r="B6182" t="str">
            <v>TEMA TERRA EQUIPAMENTOS LTDA</v>
          </cell>
        </row>
        <row r="6183">
          <cell r="B6183" t="str">
            <v>OLARIA AEROPORTO LTDA-ME</v>
          </cell>
        </row>
        <row r="6184">
          <cell r="B6184" t="str">
            <v>ALBERT GRÁFICA LTDA</v>
          </cell>
        </row>
        <row r="6185">
          <cell r="B6185" t="str">
            <v>JOAO BATISTA ZAQUEU</v>
          </cell>
        </row>
        <row r="6186">
          <cell r="B6186" t="str">
            <v>FLYGT DO BRASIL S.A</v>
          </cell>
        </row>
        <row r="6187">
          <cell r="B6187" t="str">
            <v>PEDREIRA SARGON LTDA</v>
          </cell>
        </row>
        <row r="6188">
          <cell r="B6188" t="str">
            <v>TRANS WELL'S EXPRESSO RODOVIÁRIO LTDA</v>
          </cell>
        </row>
        <row r="6189">
          <cell r="B6189" t="str">
            <v>TRANS WELLS EXPRESSO RODOVIARIO LTDA</v>
          </cell>
        </row>
        <row r="6190">
          <cell r="B6190" t="str">
            <v>COOP.ELET.DES.RURAL DO ALTO DO PARAÍBA</v>
          </cell>
        </row>
        <row r="6191">
          <cell r="B6191" t="str">
            <v>OLIVEIRA MUNIZ ENGENHARIA LTDA</v>
          </cell>
        </row>
        <row r="6192">
          <cell r="B6192" t="str">
            <v>SIBEFER COM. DE FERRO E METAIS LTDA</v>
          </cell>
        </row>
        <row r="6193">
          <cell r="B6193" t="str">
            <v>PROET ELÉTRICA E TELECOMUNICAÇÕES LTDA</v>
          </cell>
        </row>
        <row r="6194">
          <cell r="B6194" t="str">
            <v>INBRAMEQ IND.BRAS.MAQ.EQUIPAMENTOS LTDA</v>
          </cell>
        </row>
        <row r="6195">
          <cell r="B6195" t="str">
            <v>REPRINT REPRODUÇÕES GRÁFICAS LTDA</v>
          </cell>
        </row>
        <row r="6196">
          <cell r="B6196" t="str">
            <v>AUTO POSTO PRAIA DAS PALMEIRAS LTDA</v>
          </cell>
        </row>
        <row r="6197">
          <cell r="B6197" t="str">
            <v>REDE ZACHARIAS DE PNEUS E ACESSÓRIOS LTDA</v>
          </cell>
        </row>
        <row r="6198">
          <cell r="B6198" t="str">
            <v>REDE ZACHARIAS DE PNEUS E ACESSORIOS SA</v>
          </cell>
        </row>
        <row r="6199">
          <cell r="B6199" t="str">
            <v>GERAL DE CONCRETO S/A</v>
          </cell>
        </row>
        <row r="6200">
          <cell r="B6200" t="str">
            <v>GERAL DE CONCRETO S/A - ENGEMIX</v>
          </cell>
        </row>
        <row r="6201">
          <cell r="B6201" t="str">
            <v>GERAL DE CONCRETO S/A - ENGEMIX</v>
          </cell>
        </row>
        <row r="6202">
          <cell r="B6202" t="str">
            <v>GERAL DE CONCRETO S/A</v>
          </cell>
        </row>
        <row r="6203">
          <cell r="B6203" t="str">
            <v>GERAL DE CONCRETO S/A</v>
          </cell>
        </row>
        <row r="6204">
          <cell r="B6204" t="str">
            <v>RODOVIÁRIA CINCO ESTRELAS LTDA</v>
          </cell>
        </row>
        <row r="6205">
          <cell r="B6205" t="str">
            <v>L I G H T - SERVICOS DE ELETRICIDADE S/A</v>
          </cell>
        </row>
        <row r="6206">
          <cell r="B6206" t="str">
            <v>TIJOLESTE MATERIAIS PARA CONSTRUÇÃO LTDA</v>
          </cell>
        </row>
        <row r="6207">
          <cell r="B6207" t="str">
            <v>BETUNEL INDÚSTRIA E COMÉRCIO LTDA</v>
          </cell>
        </row>
        <row r="6208">
          <cell r="B6208" t="str">
            <v>BETUNEL INDÚSTRIA E COM. LTDA</v>
          </cell>
        </row>
        <row r="6209">
          <cell r="B6209" t="str">
            <v>BETUNEL INDÚSTRIA E COMÉRCIO LTDA</v>
          </cell>
        </row>
        <row r="6210">
          <cell r="B6210" t="str">
            <v>BETUNEL INDÚSTRIA E COMÉRCIO LTDA.</v>
          </cell>
        </row>
        <row r="6211">
          <cell r="B6211" t="str">
            <v>BETUNEL INDÚSTRIA E COMÉRCIO LTDA</v>
          </cell>
        </row>
        <row r="6212">
          <cell r="B6212" t="str">
            <v>BETUNEL INDÚSTRIA E COMÉRCIO LTDA.</v>
          </cell>
        </row>
        <row r="6213">
          <cell r="B6213" t="str">
            <v>BETUNEL INDÚSTRIA E COMÉRCIO LTDA.</v>
          </cell>
        </row>
        <row r="6214">
          <cell r="B6214" t="str">
            <v>AKZO NOBEL LTDA</v>
          </cell>
        </row>
        <row r="6215">
          <cell r="B6215" t="str">
            <v>ALBANY INTERNATIONAL FELTROS E TELAS IND</v>
          </cell>
        </row>
        <row r="6216">
          <cell r="B6216" t="str">
            <v>INDÚSTRIAS FILIZOLA S/A</v>
          </cell>
        </row>
        <row r="6217">
          <cell r="B6217" t="str">
            <v>INDÚSTRIAS FILIZOLA S/A</v>
          </cell>
        </row>
        <row r="6218">
          <cell r="B6218" t="str">
            <v>CONSTRUTORA PASSARELLI LTDA</v>
          </cell>
        </row>
        <row r="6219">
          <cell r="B6219" t="str">
            <v>OTTO BAUMGART INDÚSTRIA E COMÉRCIO S.A</v>
          </cell>
        </row>
        <row r="6220">
          <cell r="B6220" t="str">
            <v>CASA DE ENCERADOS GIULIANI LTDA.</v>
          </cell>
        </row>
        <row r="6221">
          <cell r="B6221" t="str">
            <v>GEOSONDA S/A</v>
          </cell>
        </row>
        <row r="6222">
          <cell r="B6222" t="str">
            <v>INTERPACKING INDÚSTRIA E COMÉRCIO LTDA</v>
          </cell>
        </row>
        <row r="6223">
          <cell r="B6223" t="str">
            <v>POLI FILTRO COM REPR DE PECAS PARA AUTOS</v>
          </cell>
        </row>
        <row r="6224">
          <cell r="B6224" t="str">
            <v>VASPEX</v>
          </cell>
        </row>
        <row r="6225">
          <cell r="B6225" t="str">
            <v>BANDERART INDÚSTRIA TEXTIL LTDA</v>
          </cell>
        </row>
        <row r="6226">
          <cell r="B6226" t="str">
            <v>CAÇULA DE PNEUS COM. IMP. E EXP. LTDA.</v>
          </cell>
        </row>
        <row r="6227">
          <cell r="B6227" t="str">
            <v>POSTO DE SERVIÇOS CÔTE D'AZUR</v>
          </cell>
        </row>
        <row r="6228">
          <cell r="B6228" t="str">
            <v>DIMIBÚ IND. DE ARTEF. DE PAPEL E PAPELÃO LTDA</v>
          </cell>
        </row>
        <row r="6229">
          <cell r="B6229" t="str">
            <v>SOLOTEST APARELHOS PARA MECANICA DO SOLO</v>
          </cell>
        </row>
        <row r="6230">
          <cell r="B6230" t="str">
            <v>CONTER CONSTRUÇÕES E COMÉRCIO S.A</v>
          </cell>
        </row>
        <row r="6231">
          <cell r="B6231" t="str">
            <v>TRANSPORTES CEAM LTDA</v>
          </cell>
        </row>
        <row r="6232">
          <cell r="B6232" t="str">
            <v>TRANSPORTES CEAM LTDA</v>
          </cell>
        </row>
        <row r="6233">
          <cell r="B6233" t="str">
            <v>TRANSPORTES CEAM LTDA</v>
          </cell>
        </row>
        <row r="6234">
          <cell r="B6234" t="str">
            <v>TRANSPORTES CEAM LTDA</v>
          </cell>
        </row>
        <row r="6235">
          <cell r="B6235" t="str">
            <v>HOLCIM BRASIL S.A</v>
          </cell>
        </row>
        <row r="6236">
          <cell r="B6236" t="str">
            <v>HOLCIM BRASIL S/A</v>
          </cell>
        </row>
        <row r="6237">
          <cell r="B6237" t="str">
            <v>HOLCIM BRASIL S.A</v>
          </cell>
        </row>
        <row r="6238">
          <cell r="B6238" t="str">
            <v>HOLCIM BRASIL S/A</v>
          </cell>
        </row>
        <row r="6239">
          <cell r="B6239" t="str">
            <v>HOLCIM BRASIL S.A</v>
          </cell>
        </row>
        <row r="6240">
          <cell r="B6240" t="str">
            <v>HOLDERCIM BRASIL S/A</v>
          </cell>
        </row>
        <row r="6241">
          <cell r="B6241" t="str">
            <v>HOLCIM BRASIL S.A</v>
          </cell>
        </row>
        <row r="6242">
          <cell r="B6242" t="str">
            <v>HOLCIM BRASIL S/A</v>
          </cell>
        </row>
        <row r="6243">
          <cell r="B6243" t="str">
            <v>HOLCIM BRASIL S.A</v>
          </cell>
        </row>
        <row r="6244">
          <cell r="B6244" t="str">
            <v>HOLDERCIM BRASIL S/A - N.IGUACU</v>
          </cell>
        </row>
        <row r="6245">
          <cell r="B6245" t="str">
            <v>SHERWIN-WILLIAMS DO BRASIL IND. COM. LTDA</v>
          </cell>
        </row>
        <row r="6246">
          <cell r="B6246" t="str">
            <v>SONNERVIG S/A COMERCIO E INDUSTRIA</v>
          </cell>
        </row>
        <row r="6247">
          <cell r="B6247" t="str">
            <v>TRIADE AUDITORES S/C</v>
          </cell>
        </row>
        <row r="6248">
          <cell r="B6248" t="str">
            <v>EDITORA SALESIANA</v>
          </cell>
        </row>
        <row r="6249">
          <cell r="B6249" t="str">
            <v>ASSOCIAÇÃO BRASILEIRA DE CIMENTO PORTLAND</v>
          </cell>
        </row>
        <row r="6250">
          <cell r="B6250" t="str">
            <v>DELLA VIA PNEUS LTDA (AUTO LINS)</v>
          </cell>
        </row>
        <row r="6251">
          <cell r="B6251" t="str">
            <v>SVEDALA DYNAPAC LTDA</v>
          </cell>
        </row>
        <row r="6252">
          <cell r="B6252" t="str">
            <v>AUTO POSTO TANAJA LTDA.</v>
          </cell>
        </row>
        <row r="6253">
          <cell r="B6253" t="str">
            <v>SOTREQ S.A</v>
          </cell>
        </row>
        <row r="6254">
          <cell r="B6254" t="str">
            <v>SOTREQ S/A.</v>
          </cell>
        </row>
        <row r="6255">
          <cell r="B6255" t="str">
            <v>SOTREQ S.A</v>
          </cell>
        </row>
        <row r="6256">
          <cell r="B6256" t="str">
            <v>SOTREQ S.A</v>
          </cell>
        </row>
        <row r="6257">
          <cell r="B6257" t="str">
            <v>SOTREQ S.A.</v>
          </cell>
        </row>
        <row r="6258">
          <cell r="B6258" t="str">
            <v>SOTREQ S.A</v>
          </cell>
        </row>
        <row r="6259">
          <cell r="B6259" t="str">
            <v>SOTREQ S/A</v>
          </cell>
        </row>
        <row r="6260">
          <cell r="B6260" t="str">
            <v>SOTREQ S/A</v>
          </cell>
        </row>
        <row r="6261">
          <cell r="B6261" t="str">
            <v>CATERPILLAR</v>
          </cell>
        </row>
        <row r="6262">
          <cell r="B6262" t="str">
            <v>BELGO BEKAERT ARAMES S/A</v>
          </cell>
        </row>
        <row r="6263">
          <cell r="B6263" t="str">
            <v>BELGO BEKAERT ARAMES S.A</v>
          </cell>
        </row>
        <row r="6264">
          <cell r="B6264" t="str">
            <v>BELGO BEKAERT ARAMES S/A</v>
          </cell>
        </row>
        <row r="6265">
          <cell r="B6265" t="str">
            <v>PIZZIMENTI FERRAGENS E FERRAMENTAS LTDA.</v>
          </cell>
        </row>
        <row r="6266">
          <cell r="B6266" t="str">
            <v>NEO-REX DO BRASIL LIMITADA</v>
          </cell>
        </row>
        <row r="6267">
          <cell r="B6267" t="str">
            <v>MELTING ARTEFATOS DE BORRACHA LTDA</v>
          </cell>
        </row>
        <row r="6268">
          <cell r="B6268" t="str">
            <v>PHILIPS DO BRASIL LTDA</v>
          </cell>
        </row>
        <row r="6269">
          <cell r="B6269" t="str">
            <v>BELMETAL INDÚSTRIA E COMÉRCIO LTDA</v>
          </cell>
        </row>
        <row r="6270">
          <cell r="B6270" t="str">
            <v>COMERCIAL ELÉTRICA RIMO LTDA</v>
          </cell>
        </row>
        <row r="6271">
          <cell r="B6271" t="str">
            <v>DIMAS DE MELO PIMENTA SISTEMAS DE PONTO</v>
          </cell>
        </row>
        <row r="6272">
          <cell r="B6272" t="str">
            <v>JOSE MURILIA BOZZA COMERCIO E INDUSTRIA</v>
          </cell>
        </row>
        <row r="6273">
          <cell r="B6273" t="str">
            <v>EPCCO ENGENHARIA DE PROJETOS, CONSULT.CONSTRUCOES</v>
          </cell>
        </row>
        <row r="6274">
          <cell r="B6274" t="str">
            <v>FIRPAVI CONSTRUTORA E PAVIMENTADORA S.A</v>
          </cell>
        </row>
        <row r="6275">
          <cell r="B6275" t="str">
            <v>PAPELARIA SÃO MIGUEL LTDA</v>
          </cell>
        </row>
        <row r="6276">
          <cell r="B6276" t="str">
            <v>TRANSPORTES DELLA VOLPE S/A</v>
          </cell>
        </row>
        <row r="6277">
          <cell r="B6277" t="str">
            <v>ATACADISTA SÃO PAULO COM. IMPORTAÇÃO LTDA</v>
          </cell>
        </row>
        <row r="6278">
          <cell r="B6278" t="str">
            <v>PIRELLI ENERGIA CABOS E SIST.BRASIL LTDA</v>
          </cell>
        </row>
        <row r="6279">
          <cell r="B6279" t="str">
            <v>CATUMBI TELAS METÁLICAS LTDA</v>
          </cell>
        </row>
        <row r="6280">
          <cell r="B6280" t="str">
            <v>CONSTRUTORA RADIAL LTDA</v>
          </cell>
        </row>
        <row r="6281">
          <cell r="B6281" t="str">
            <v>NYZA S.A INDUSTRIA E COMERCIO DE PLASTIC</v>
          </cell>
        </row>
        <row r="6282">
          <cell r="B6282" t="str">
            <v>OXFORT CONSTRUÇÕES S/A</v>
          </cell>
        </row>
        <row r="6283">
          <cell r="B6283" t="str">
            <v>DOW CORNING DO BRASIL LTDA</v>
          </cell>
        </row>
        <row r="6284">
          <cell r="B6284" t="str">
            <v>PNEUAC COMERCIAL E IMPORTADORA LTDA</v>
          </cell>
        </row>
        <row r="6285">
          <cell r="B6285" t="str">
            <v>RELEVO ARAÚJO INDÚSTRIAS GRÁFICAS LTDA.</v>
          </cell>
        </row>
        <row r="6286">
          <cell r="B6286" t="str">
            <v>ILUMATIC S/A ILUMINAÇÃO E ELETROMETALÚRGICA</v>
          </cell>
        </row>
        <row r="6287">
          <cell r="B6287" t="str">
            <v>METALÚRGICA AROUCA LTDA</v>
          </cell>
        </row>
        <row r="6288">
          <cell r="B6288" t="str">
            <v>PACAEMBU AUTO PEÇAS LTDA</v>
          </cell>
        </row>
        <row r="6289">
          <cell r="B6289" t="str">
            <v>EMBU S.A ENGENHARIA E COMERCIO</v>
          </cell>
        </row>
        <row r="6290">
          <cell r="B6290" t="str">
            <v>BRASILIA MÁQUINAS E FERRAMENTAS LRDA</v>
          </cell>
        </row>
        <row r="6291">
          <cell r="B6291" t="str">
            <v>STOCK PHOTOS PRODUÇÕES LTDA</v>
          </cell>
        </row>
        <row r="6292">
          <cell r="B6292" t="str">
            <v>BAR E LANCHES TONICINTO LTDA</v>
          </cell>
        </row>
        <row r="6293">
          <cell r="B6293" t="str">
            <v>CONTÉM PLANEJ.ENGEN.ARQUITETURA S/C LTDA</v>
          </cell>
        </row>
        <row r="6294">
          <cell r="B6294" t="str">
            <v>CONTAG ENGENHARIA S/C LTDA</v>
          </cell>
        </row>
        <row r="6295">
          <cell r="B6295" t="str">
            <v>UNIFRESA SERVIÇOS E LOCAÇÕES LTDA</v>
          </cell>
        </row>
        <row r="6296">
          <cell r="B6296" t="str">
            <v>P.J.P. LOCAÇÕES E SERVIÇOS LTDA.</v>
          </cell>
        </row>
        <row r="6297">
          <cell r="B6297" t="str">
            <v>LAFARGE BRASIL S.A.</v>
          </cell>
        </row>
        <row r="6298">
          <cell r="B6298" t="str">
            <v>LAFARGE BRASIL S/A</v>
          </cell>
        </row>
        <row r="6299">
          <cell r="B6299" t="str">
            <v>LAFARGE BRASIL S/A</v>
          </cell>
        </row>
        <row r="6300">
          <cell r="B6300" t="str">
            <v>LAFARGE BRASIL S.A</v>
          </cell>
        </row>
        <row r="6301">
          <cell r="B6301" t="str">
            <v>LAFARGE BRASIL S.A</v>
          </cell>
        </row>
        <row r="6302">
          <cell r="B6302" t="str">
            <v>LAFARGE BRASIL S/A</v>
          </cell>
        </row>
        <row r="6303">
          <cell r="B6303" t="str">
            <v>LAFARGE BRASIL S.A</v>
          </cell>
        </row>
        <row r="6304">
          <cell r="B6304" t="str">
            <v>INDUTIL INDÚSTRIA DE TINTAS LTDA</v>
          </cell>
        </row>
        <row r="6305">
          <cell r="B6305" t="str">
            <v>SOC.TÉCNICA DE ELASTÔMEROS STELA LTDA</v>
          </cell>
        </row>
        <row r="6306">
          <cell r="B6306" t="str">
            <v>ABECOM ROLAMENTOS PROD.DE BORRACHA LTDA</v>
          </cell>
        </row>
        <row r="6307">
          <cell r="B6307" t="str">
            <v>BÖELER THYSSEN TÉCNICA DE SOLDAGEM LTDA</v>
          </cell>
        </row>
        <row r="6308">
          <cell r="B6308" t="str">
            <v>DAL DISTRIBUIDORA AUTOMOTIVA LTDA</v>
          </cell>
        </row>
        <row r="6309">
          <cell r="B6309" t="str">
            <v>LIBERTY PAULISTA DE SEGUROS S/A</v>
          </cell>
        </row>
        <row r="6310">
          <cell r="B6310" t="str">
            <v>JUSTO &amp; CIA LTDA</v>
          </cell>
        </row>
        <row r="6311">
          <cell r="B6311" t="str">
            <v>PEDREIRAS SÃO MATHEUS -LAGEADO S.A</v>
          </cell>
        </row>
        <row r="6312">
          <cell r="B6312" t="str">
            <v>PEDREIRAS SÃO MATHEUS-LAGEADO S.A</v>
          </cell>
        </row>
        <row r="6313">
          <cell r="B6313" t="str">
            <v>PAVIMENTADORA E CONSTR. SANTA ISABEL LTDA</v>
          </cell>
        </row>
        <row r="6314">
          <cell r="B6314" t="str">
            <v>ROMA ENGENHARIA E CONSULTORIA LTDA</v>
          </cell>
        </row>
        <row r="6315">
          <cell r="B6315" t="str">
            <v>TERRAPLANAGEM SANTO AMÉRICO S/C LTDA</v>
          </cell>
        </row>
        <row r="6316">
          <cell r="B6316" t="str">
            <v>ANE PAVIMENTAÇÃO E CONSTRUÇÕES LTDA</v>
          </cell>
        </row>
        <row r="6317">
          <cell r="B6317" t="str">
            <v>NIVALDO ARAÚJO DA SILVA-MAT.P/CONSTRUÇÃO</v>
          </cell>
        </row>
        <row r="6318">
          <cell r="B6318" t="str">
            <v>CERÂMICA INDUSTRIAL DE TAUBATÉ LTDA</v>
          </cell>
        </row>
        <row r="6319">
          <cell r="B6319" t="str">
            <v>LOUSANO IND. CONDUTORES ELÉTRICOS LTDA</v>
          </cell>
        </row>
        <row r="6320">
          <cell r="B6320" t="str">
            <v>ELETROPAULO MET.ELETRICIDADE DE SÃO PAULO S.A</v>
          </cell>
        </row>
        <row r="6321">
          <cell r="B6321" t="str">
            <v>TREVISO AUTO POSTO LTDA</v>
          </cell>
        </row>
        <row r="6322">
          <cell r="B6322" t="str">
            <v>D.A.D.O DISTR.AÉREA DE DIÁRIOS OFICIAIS LTDA</v>
          </cell>
        </row>
        <row r="6323">
          <cell r="B6323" t="str">
            <v>ROMA COMERCIAL DE PNEUS ROMA LTDA</v>
          </cell>
        </row>
        <row r="6324">
          <cell r="B6324" t="str">
            <v>KOPELL INFORMÁTICA E PAPELARIA LTDA.</v>
          </cell>
        </row>
        <row r="6325">
          <cell r="B6325" t="str">
            <v>AUTO POSTO CARAVELI LTDA</v>
          </cell>
        </row>
        <row r="6326">
          <cell r="B6326" t="str">
            <v>COLOMO CONSTRUCAO E LOCACAO DE MAO DE OB</v>
          </cell>
        </row>
        <row r="6327">
          <cell r="B6327" t="str">
            <v>VAMI PAES DE ALMEIDA</v>
          </cell>
        </row>
        <row r="6328">
          <cell r="B6328" t="str">
            <v>BIG BOX PEÇAS, FERRAMENTAS E EQUIPAMENTOS LTDA</v>
          </cell>
        </row>
        <row r="6329">
          <cell r="B6329" t="str">
            <v>P W HIDROPNEUMÁTICA LTDA</v>
          </cell>
        </row>
        <row r="6330">
          <cell r="B6330" t="str">
            <v>CARTEPILLAR BRASIL LTDA.</v>
          </cell>
        </row>
        <row r="6331">
          <cell r="B6331" t="str">
            <v>JOS MURILIA BOZZA</v>
          </cell>
        </row>
        <row r="6332">
          <cell r="B6332" t="str">
            <v>LUIZ RIBEIRO DE OLIVEIRA</v>
          </cell>
        </row>
        <row r="6333">
          <cell r="B6333" t="str">
            <v>LAIRTON SIQUEIRA DA SILVA</v>
          </cell>
        </row>
        <row r="6334">
          <cell r="B6334" t="str">
            <v>RONALDO CHEROULLO DA SILVA</v>
          </cell>
        </row>
        <row r="6335">
          <cell r="B6335" t="str">
            <v>PORTITAL INDÚSTRIA E COMÉRCIO LTDA</v>
          </cell>
        </row>
        <row r="6336">
          <cell r="B6336" t="str">
            <v>MEQUIL EQUIPAMENTOS INDUSTRIAIS LTDA</v>
          </cell>
        </row>
        <row r="6337">
          <cell r="B6337" t="str">
            <v>AUTO POSTO MOGI DAS CRUZES LTDA</v>
          </cell>
        </row>
        <row r="6338">
          <cell r="B6338" t="str">
            <v>BAUKO MAQUINAS S/A</v>
          </cell>
        </row>
        <row r="6339">
          <cell r="B6339" t="str">
            <v>DIAMANTECNO FERRAMENTAS DIAMANTADAS LTDA</v>
          </cell>
        </row>
        <row r="6340">
          <cell r="B6340" t="str">
            <v>DANFOSS DO BRASIL IND. COM. LTDA</v>
          </cell>
        </row>
        <row r="6341">
          <cell r="B6341" t="str">
            <v>JOFEGE PAVIMENTAÇÃO E CONSTRUÇÃO LTDA</v>
          </cell>
        </row>
        <row r="6342">
          <cell r="B6342" t="str">
            <v>COMERCIAL E DISTRIBUIDORA 5 DE AGOSTO LTDA</v>
          </cell>
        </row>
        <row r="6343">
          <cell r="B6343" t="str">
            <v>B. OLAIR RIBEIRO - ME</v>
          </cell>
        </row>
        <row r="6344">
          <cell r="B6344" t="str">
            <v>SINDICATO INDUSTRIA CONSTRUCAO PESADA SA</v>
          </cell>
        </row>
        <row r="6345">
          <cell r="B6345" t="str">
            <v>IMBRASCOM INDUSTRIALIZAÇÃO DE CONTAINERS LTDA</v>
          </cell>
        </row>
        <row r="6346">
          <cell r="B6346" t="str">
            <v>MELIÁ BRASIL ADM.HOTELEIRA E COMERCIAL LTDA</v>
          </cell>
        </row>
        <row r="6347">
          <cell r="B6347" t="str">
            <v>ENEJOTA CAVALIERI ENGENHARIA S/C LTDA</v>
          </cell>
        </row>
        <row r="6348">
          <cell r="B6348" t="str">
            <v>ARTEFATOS DE BORRACHA FERES LTDA</v>
          </cell>
        </row>
        <row r="6349">
          <cell r="B6349" t="str">
            <v>OSCAR ANICETO DE DEUS LIMA - ME</v>
          </cell>
        </row>
        <row r="6350">
          <cell r="B6350" t="str">
            <v>TRANSPORTADORA MERLANTE LTDA-ME</v>
          </cell>
        </row>
        <row r="6351">
          <cell r="B6351" t="str">
            <v>LUIZ EXPEDITO BALASTRERI-ME</v>
          </cell>
        </row>
        <row r="6352">
          <cell r="B6352" t="str">
            <v>MONTE CAR TRANSPORTADORA LTDA</v>
          </cell>
        </row>
        <row r="6353">
          <cell r="B6353" t="str">
            <v>CASA MIMOSA HIDR.ACABAMENTOS LTDA</v>
          </cell>
        </row>
        <row r="6354">
          <cell r="B6354" t="str">
            <v>NAMBEI RASQUINI INDÚSTRIA E COMÉRCIO LTDA</v>
          </cell>
        </row>
        <row r="6355">
          <cell r="B6355" t="str">
            <v>JUVENAL RANGEL FERNANDES</v>
          </cell>
        </row>
        <row r="6356">
          <cell r="B6356" t="str">
            <v>LEONE EQUIPAMENTOS AUTOMOTIVOS LTDA</v>
          </cell>
        </row>
        <row r="6357">
          <cell r="B6357" t="str">
            <v>CONTIL INDÚSTRIA E COMÉRCIO LTDA</v>
          </cell>
        </row>
        <row r="6358">
          <cell r="B6358" t="str">
            <v>JATOBÁ VIAGENS E TURISMO LTDA</v>
          </cell>
        </row>
        <row r="6359">
          <cell r="B6359" t="str">
            <v>FREECAR INTERNATIONAL SERVIÇOS LTDA</v>
          </cell>
        </row>
        <row r="6360">
          <cell r="B6360" t="str">
            <v>F.DAS CHAGAS BRASIL JÚNIOR</v>
          </cell>
        </row>
        <row r="6361">
          <cell r="B6361" t="str">
            <v>CONSTRUTORA PALMEIRA LTDA.</v>
          </cell>
        </row>
        <row r="6362">
          <cell r="B6362" t="str">
            <v>TRATORCENTER PEÇAS E SERVIÇOS LTDA</v>
          </cell>
        </row>
        <row r="6363">
          <cell r="B6363" t="str">
            <v>SUPERMERCADO PARENTE LTDA</v>
          </cell>
        </row>
        <row r="6364">
          <cell r="B6364" t="str">
            <v>CONSTRUTORA G &amp; F LTDA</v>
          </cell>
        </row>
        <row r="6365">
          <cell r="B6365" t="str">
            <v>FREAUTO PEÇAS E SERVIÇOS PARA FREIOS LTDA</v>
          </cell>
        </row>
        <row r="6366">
          <cell r="B6366" t="str">
            <v>CEARA DIESEL S.A</v>
          </cell>
        </row>
        <row r="6367">
          <cell r="B6367" t="str">
            <v>CASA FORTE COMERCIO DE MATERIAL DE CONST</v>
          </cell>
        </row>
        <row r="6368">
          <cell r="B6368" t="str">
            <v>RENOVADORA E COM. DE PNEUS E PECAS BASTO</v>
          </cell>
        </row>
        <row r="6369">
          <cell r="B6369" t="str">
            <v>TERRADIESEL AUTO PECAS LTDA.</v>
          </cell>
        </row>
        <row r="6370">
          <cell r="B6370" t="str">
            <v>DEMAS CONSTRUÇÕES LTDA.</v>
          </cell>
        </row>
        <row r="6371">
          <cell r="B6371" t="str">
            <v>ABATECNICA PROJ. E MANUT. DE EQUIP. INDU</v>
          </cell>
        </row>
        <row r="6372">
          <cell r="B6372" t="str">
            <v>ARY LEMOS COMERCIO LTDA-MEGABAT BATERIAS</v>
          </cell>
        </row>
        <row r="6373">
          <cell r="B6373" t="str">
            <v>SODIMAQ MAQUINAS E EQUIPAMENTOS LTDA</v>
          </cell>
        </row>
        <row r="6374">
          <cell r="B6374" t="str">
            <v>ELEOMAR RIBEIRO</v>
          </cell>
        </row>
        <row r="6375">
          <cell r="B6375" t="str">
            <v>MACROLUB COMÉRCIO LTDA.</v>
          </cell>
        </row>
        <row r="6376">
          <cell r="B6376" t="str">
            <v>REDE DISTRIBUIDORA DE MÁQ. E EQUIP. IND. LTDA</v>
          </cell>
        </row>
        <row r="6377">
          <cell r="B6377" t="str">
            <v>REDE DIST. DE MÁQ. E EQUIP. INDUSTRIAIS LTDA</v>
          </cell>
        </row>
        <row r="6378">
          <cell r="B6378" t="str">
            <v>REDE DISTRIBUIDORA DE MÁQ. E EQUIP. IND. LTDA</v>
          </cell>
        </row>
        <row r="6379">
          <cell r="B6379" t="str">
            <v>S &amp; B INFORMATICA LTDA</v>
          </cell>
        </row>
        <row r="6380">
          <cell r="B6380" t="str">
            <v>MARCODIESEL PEÇAS LTDA.</v>
          </cell>
        </row>
        <row r="6381">
          <cell r="B6381" t="str">
            <v>AUTO POSTO GAROTINHO LTDA</v>
          </cell>
        </row>
        <row r="6382">
          <cell r="B6382" t="str">
            <v>CONSTRUTORA D'ALMEIDA LTDA</v>
          </cell>
        </row>
        <row r="6383">
          <cell r="B6383" t="str">
            <v>MAPI COM. SERV. E REPRESENTAÇÕES LTDA</v>
          </cell>
        </row>
        <row r="6384">
          <cell r="B6384" t="str">
            <v>AMAZON CARD'S S/C LTDA</v>
          </cell>
        </row>
        <row r="6385">
          <cell r="B6385" t="str">
            <v>TELAS ARTEL IND.COM. DE ARAMES LTDA</v>
          </cell>
        </row>
        <row r="6386">
          <cell r="B6386" t="str">
            <v>ACQUATEC BOMBAS E MOTORES LTDA</v>
          </cell>
        </row>
        <row r="6387">
          <cell r="B6387" t="str">
            <v>MARCO ANTONIO COMPARONI - ME</v>
          </cell>
        </row>
        <row r="6388">
          <cell r="B6388" t="str">
            <v>CONGONHAS TRAVEL VIAGENS E TURISMO LTDA</v>
          </cell>
        </row>
        <row r="6389">
          <cell r="B6389" t="str">
            <v>CPC COM. E IMP. DE EQPTO. DE INFORMATICA</v>
          </cell>
        </row>
        <row r="6390">
          <cell r="B6390" t="str">
            <v>PASHAL SISTEMAS CONSTRUTIVOS LTDA</v>
          </cell>
        </row>
        <row r="6391">
          <cell r="B6391" t="str">
            <v>PAULISTA BUSINESS CMPL.IMP.EXP. LTDA</v>
          </cell>
        </row>
        <row r="6392">
          <cell r="B6392" t="str">
            <v>CIMENTO RIO BRANCO S.A</v>
          </cell>
        </row>
        <row r="6393">
          <cell r="B6393" t="str">
            <v>EDSON MENDES DOS SANTOS</v>
          </cell>
        </row>
        <row r="6394">
          <cell r="B6394" t="str">
            <v>DDM INDUSTRIA E COMERCIO LTDA</v>
          </cell>
        </row>
        <row r="6395">
          <cell r="B6395" t="str">
            <v>CLEONICE DE FREITAS GUIMARÃES-ME</v>
          </cell>
        </row>
        <row r="6396">
          <cell r="B6396" t="str">
            <v>CHAPINOTTE CONSULTORES ASSOCIADOS</v>
          </cell>
        </row>
        <row r="6397">
          <cell r="B6397" t="str">
            <v>ESTE-REESTRUTURA ENGENHARIA LTDA</v>
          </cell>
        </row>
        <row r="6398">
          <cell r="B6398" t="str">
            <v>NEUZA DA SILVA BERTOCHI</v>
          </cell>
        </row>
        <row r="6399">
          <cell r="B6399" t="str">
            <v>SQUANETTO TRANSPORTE E LOCAÇÃO LTDA</v>
          </cell>
        </row>
        <row r="6400">
          <cell r="B6400" t="str">
            <v>MADEIREIRA RONDOVILLE LTDA</v>
          </cell>
        </row>
        <row r="6401">
          <cell r="B6401" t="str">
            <v>CAUE BRINQUEDOS LTDA</v>
          </cell>
        </row>
        <row r="6402">
          <cell r="B6402" t="str">
            <v>ENGESTRAUSS ENGENHARIA E FUNDAÇOES LTDA</v>
          </cell>
        </row>
        <row r="6403">
          <cell r="B6403" t="str">
            <v>DHARMA TRANSPORTES LTDA</v>
          </cell>
        </row>
        <row r="6404">
          <cell r="B6404" t="str">
            <v>TEREZINHA DE OLIVEIRA MARCIANO COSTA - ME</v>
          </cell>
        </row>
        <row r="6405">
          <cell r="B6405" t="str">
            <v>AEXPRESS VIAGENS E TURISMO LTDA</v>
          </cell>
        </row>
        <row r="6406">
          <cell r="B6406" t="str">
            <v>FERMIX INDÚSTRTIA E COMÉRCIO LTDA</v>
          </cell>
        </row>
        <row r="6407">
          <cell r="B6407" t="str">
            <v>ALTENGE CONSULTORIA S/C LTDA</v>
          </cell>
        </row>
        <row r="6408">
          <cell r="B6408" t="str">
            <v>DEP.VILA CARAGUATATUBA MAT.CONSTRUÇÃO</v>
          </cell>
        </row>
        <row r="6409">
          <cell r="B6409" t="str">
            <v>HILTI DO BRASIL COMERCIAL LTDA</v>
          </cell>
        </row>
        <row r="6410">
          <cell r="B6410" t="str">
            <v>NOVUS ENGENHARIA LTDA</v>
          </cell>
        </row>
        <row r="6411">
          <cell r="B6411" t="str">
            <v>PEDRO DILMAR DE OLIVEIRA - ME</v>
          </cell>
        </row>
        <row r="6412">
          <cell r="B6412" t="str">
            <v>VEREDAS TRANSPORTES LTDA</v>
          </cell>
        </row>
        <row r="6413">
          <cell r="B6413" t="str">
            <v>VEREDAS TRANSPORTES LTDA</v>
          </cell>
        </row>
        <row r="6414">
          <cell r="B6414" t="str">
            <v>VEREDAS TRANSPORTES LTDA</v>
          </cell>
        </row>
        <row r="6415">
          <cell r="B6415" t="str">
            <v>CAP CONSTRUTORA LTDA.</v>
          </cell>
        </row>
        <row r="6416">
          <cell r="B6416" t="str">
            <v>NIVELAR TERRAPLANAGEM &amp; INFORMATICA LTFA</v>
          </cell>
        </row>
        <row r="6417">
          <cell r="B6417" t="str">
            <v>VULCARA COMERCIO E REPRESENTAÇÃO DE BORRACHAS LTDA</v>
          </cell>
        </row>
        <row r="6418">
          <cell r="B6418" t="str">
            <v>TECNOTROL IND.COM.CONSTRUÇÕES LTDA</v>
          </cell>
        </row>
        <row r="6419">
          <cell r="B6419" t="str">
            <v>TRAÇO &amp; CIA-OFICINA VISUAL LTDA</v>
          </cell>
        </row>
        <row r="6420">
          <cell r="B6420" t="str">
            <v>ACIOBRÁS COMÉRCIO E REPRESENTAÇÕES LTDA</v>
          </cell>
        </row>
        <row r="6421">
          <cell r="B6421" t="str">
            <v>VERA APARECIDA DE PAULI SILVA - ME</v>
          </cell>
        </row>
        <row r="6422">
          <cell r="B6422" t="str">
            <v>VENT-BEM COM.INSTALAÇÕES LTDA</v>
          </cell>
        </row>
        <row r="6423">
          <cell r="B6423" t="str">
            <v>EDSON RICARDO IZIDORO</v>
          </cell>
        </row>
        <row r="6424">
          <cell r="B6424" t="str">
            <v>FUTURA MATERIAIS P/CONSTRUÇÃO LTDA</v>
          </cell>
        </row>
        <row r="6425">
          <cell r="B6425" t="str">
            <v>MASTER SECURITY SEGURANÇA PATRIMONIAL LT</v>
          </cell>
        </row>
        <row r="6426">
          <cell r="B6426" t="str">
            <v>AUTO POSTO NOVA SAÍDA DE MAIRIPORÃ LTDA</v>
          </cell>
        </row>
        <row r="6427">
          <cell r="B6427" t="str">
            <v>IBRAÇO IND. BRASILEIRA DE ART. DE MADEIRA E AÇO LTDA</v>
          </cell>
        </row>
        <row r="6428">
          <cell r="B6428" t="str">
            <v>SCAC FUNDAÇÕES E ESTRUTURAS LTDA</v>
          </cell>
        </row>
        <row r="6429">
          <cell r="B6429" t="str">
            <v>RESISTÊNCIAS GARCIA LTDA-ME</v>
          </cell>
        </row>
        <row r="6430">
          <cell r="B6430" t="str">
            <v>COPIART S/C LTDA</v>
          </cell>
        </row>
        <row r="6431">
          <cell r="B6431" t="str">
            <v>GERA CENTER LOCAÇÃO DE EQUIPAMENTO LTDA</v>
          </cell>
        </row>
        <row r="6432">
          <cell r="B6432" t="str">
            <v>NEXTEL TELECOMUNICAÇÕES LTDA</v>
          </cell>
        </row>
        <row r="6433">
          <cell r="B6433" t="str">
            <v>NEXTEL TELECOMUNICAÇÕES LTDA</v>
          </cell>
        </row>
        <row r="6434">
          <cell r="B6434" t="str">
            <v>NEXTEL TELECOMUNICAÇÕES LTDA</v>
          </cell>
        </row>
        <row r="6435">
          <cell r="B6435" t="str">
            <v>PAULO COSTA</v>
          </cell>
        </row>
        <row r="6436">
          <cell r="B6436" t="str">
            <v>HOUSE GARDEN</v>
          </cell>
        </row>
        <row r="6437">
          <cell r="B6437" t="str">
            <v>CONDOMÍNIO EDIFÍCIO M S</v>
          </cell>
        </row>
        <row r="6438">
          <cell r="B6438" t="str">
            <v>PLANOS ENGENHARIA S/C LTDA</v>
          </cell>
        </row>
        <row r="6439">
          <cell r="B6439" t="str">
            <v>ABADIR DISTR. IMP. ROLAMENTOS E PECAS LT</v>
          </cell>
        </row>
        <row r="6440">
          <cell r="B6440" t="str">
            <v>EDITORA E IMPRESSORA ART GRAPHIC LTDA</v>
          </cell>
        </row>
        <row r="6441">
          <cell r="B6441" t="str">
            <v>AÉREO LESTE CARGAS E ENCOMENDAS LTDA</v>
          </cell>
        </row>
        <row r="6442">
          <cell r="B6442" t="str">
            <v>PADOCK MÁQUINAS E EQUIPAMENTOS LTDA</v>
          </cell>
        </row>
        <row r="6443">
          <cell r="B6443" t="str">
            <v>PADOCK MÁQUINAS E EQUIPAMENTOS LTDA</v>
          </cell>
        </row>
        <row r="6444">
          <cell r="B6444" t="str">
            <v>GABRA GABIÕES DO BRASIL LTDA</v>
          </cell>
        </row>
        <row r="6445">
          <cell r="B6445" t="str">
            <v>AUTO POSTO G.E.M. LTDA</v>
          </cell>
        </row>
        <row r="6446">
          <cell r="B6446" t="str">
            <v>NORMAQ COM.MÁQ.PEÇAS TERRAPLENAGEM LTDA</v>
          </cell>
        </row>
        <row r="6447">
          <cell r="B6447" t="str">
            <v>SAQUETTI &amp; NOTARI S/C LTDA</v>
          </cell>
        </row>
        <row r="6448">
          <cell r="B6448" t="str">
            <v>SINDICATO TRAB.EMP.TRANSP.RODOVIÁRIOS</v>
          </cell>
        </row>
        <row r="6449">
          <cell r="B6449" t="str">
            <v>CONCREFER DISTR. DE POSTES E FERRO LTDA</v>
          </cell>
        </row>
        <row r="6450">
          <cell r="B6450" t="str">
            <v>SORIANI &amp; OLIVEIRA IND. E COM. DE ART. PLÁSTICOS LTDA</v>
          </cell>
        </row>
        <row r="6451">
          <cell r="B6451" t="str">
            <v>CORR PLASTIK INDUSTRIAL LTDA</v>
          </cell>
        </row>
        <row r="6452">
          <cell r="B6452" t="str">
            <v>HALO STAR COMERCIAL ELÉTRICA LTDA</v>
          </cell>
        </row>
        <row r="6453">
          <cell r="B6453" t="str">
            <v>LUIZ CARLOS GONCALVES</v>
          </cell>
        </row>
        <row r="6454">
          <cell r="B6454" t="str">
            <v>JOSÉ AUGUSTO DE OLIVEIRA MUROS-ME</v>
          </cell>
        </row>
        <row r="6455">
          <cell r="B6455" t="str">
            <v>CINCO ENGENHEIROS CONSULTORES S/C LTDA</v>
          </cell>
        </row>
        <row r="6456">
          <cell r="B6456" t="str">
            <v>AGROBRÁS BOTUCATU COM.FIBRA DE VIDRO LTDA</v>
          </cell>
        </row>
        <row r="6457">
          <cell r="B6457" t="str">
            <v>TRANSQUADROS MUDANÇAS E TRANSPORTES</v>
          </cell>
        </row>
        <row r="6458">
          <cell r="B6458" t="str">
            <v>MADEIREIRA CALIXTO REGISTRO LTDA</v>
          </cell>
        </row>
        <row r="6459">
          <cell r="B6459" t="str">
            <v>INTERNACIONAL IND.COM. DE TELAS LTDA-ME</v>
          </cell>
        </row>
        <row r="6460">
          <cell r="B6460" t="str">
            <v>MAFERTINS POLIMENTO DE PLÁSTICOS LTDA.</v>
          </cell>
        </row>
        <row r="6461">
          <cell r="B6461" t="str">
            <v>SIDNEI VALLADARES DE MIRANDA</v>
          </cell>
        </row>
        <row r="6462">
          <cell r="B6462" t="str">
            <v>CARLOS CESAR DA COSTA PEREIRA</v>
          </cell>
        </row>
        <row r="6463">
          <cell r="B6463" t="str">
            <v>J.J.F. ENGENHARIA LTDA</v>
          </cell>
        </row>
        <row r="6464">
          <cell r="B6464" t="str">
            <v>DATACLIMA ENGENHARIA LTDA</v>
          </cell>
        </row>
        <row r="6465">
          <cell r="B6465" t="str">
            <v>TECGASES EQUIPAMENTOS E SERVIÇOS LTDA</v>
          </cell>
        </row>
        <row r="6466">
          <cell r="B6466" t="str">
            <v>LUANCAR TECNICA DIESEL LTDA.</v>
          </cell>
        </row>
        <row r="6467">
          <cell r="B6467" t="str">
            <v>PAPELARIA CARIOCA DE SÃO GONÇALO LTDA</v>
          </cell>
        </row>
        <row r="6468">
          <cell r="B6468" t="str">
            <v>PAPELARIA CARIOCA DE SAO GONCALO LTDA</v>
          </cell>
        </row>
        <row r="6469">
          <cell r="B6469" t="str">
            <v>CACEGI - MATL DE ESCRIT. INFORMÁTICA LTDA</v>
          </cell>
        </row>
        <row r="6470">
          <cell r="B6470" t="str">
            <v>JR TRANSPORTES LTDA</v>
          </cell>
        </row>
        <row r="6471">
          <cell r="B6471" t="str">
            <v>JOTACEME COMPRESSORES E MÁQUINAS LTDA</v>
          </cell>
        </row>
        <row r="6472">
          <cell r="B6472" t="str">
            <v>CONSTRUNA F.R. PEDRAS E GRANITOS LTDA</v>
          </cell>
        </row>
        <row r="6473">
          <cell r="B6473" t="str">
            <v>SEGMEDICA METRIAL HOSPITALAR LTDA</v>
          </cell>
        </row>
        <row r="6474">
          <cell r="B6474" t="str">
            <v>PINOFIX INDÚSTRIA E COMÉRCIO LTDA</v>
          </cell>
        </row>
        <row r="6475">
          <cell r="B6475" t="str">
            <v>REPASS EXECUTIVA INDUSTRIAL LTDA</v>
          </cell>
        </row>
        <row r="6476">
          <cell r="B6476" t="str">
            <v>MAT. CONSTR. IRMAOS MACHADO</v>
          </cell>
        </row>
        <row r="6477">
          <cell r="B6477" t="str">
            <v>VISUALIZA TECNOLOGIA EM COMUNICACAO VISU</v>
          </cell>
        </row>
        <row r="6478">
          <cell r="B6478" t="str">
            <v>BAR E LANCHONETE MINGUTA CAMPISTA LTDA.</v>
          </cell>
        </row>
        <row r="6479">
          <cell r="B6479" t="str">
            <v>ANGRA SAT ELETRO ELETRÔNICA LTDA</v>
          </cell>
        </row>
        <row r="6480">
          <cell r="B6480" t="str">
            <v>SUL UNIDAS DIST. DE COMPONENTES ELETRICOS</v>
          </cell>
        </row>
        <row r="6481">
          <cell r="B6481" t="str">
            <v>ANDAIMES PENEDO LTDA</v>
          </cell>
        </row>
        <row r="6482">
          <cell r="B6482" t="str">
            <v>L.M.DIESEL AUTO PECAS LTDA</v>
          </cell>
        </row>
        <row r="6483">
          <cell r="B6483" t="str">
            <v>NORTEK TERRAPLENAGEM E EMPREENDIMENTOS L</v>
          </cell>
        </row>
        <row r="6484">
          <cell r="B6484" t="str">
            <v>CONSUPLAN EMPREEND.PARTICIPAÇÕES LTDA</v>
          </cell>
        </row>
        <row r="6485">
          <cell r="B6485" t="str">
            <v>HIGYCOP COMERCIO E REPRESENTACOES LTDA</v>
          </cell>
        </row>
        <row r="6486">
          <cell r="B6486" t="str">
            <v>RENNA´S LANCHES LTDA</v>
          </cell>
        </row>
        <row r="6487">
          <cell r="B6487" t="str">
            <v>RONALDO CATALDI- ADVOGADOS ASSOCIADOS</v>
          </cell>
        </row>
        <row r="6488">
          <cell r="B6488" t="str">
            <v>ANO BOM COMÉRCIO DE LUBRIFICANTES LTDA</v>
          </cell>
        </row>
        <row r="6489">
          <cell r="B6489" t="str">
            <v>STOCK RENT A CAR LTDA</v>
          </cell>
        </row>
        <row r="6490">
          <cell r="B6490" t="str">
            <v>ORTO OSTRAS DISTRIBUIDORA DE COLCHÕES LTDA</v>
          </cell>
        </row>
        <row r="6491">
          <cell r="B6491" t="str">
            <v>VCR LOCACOES E EVENTOS LTDA</v>
          </cell>
        </row>
        <row r="6492">
          <cell r="B6492" t="str">
            <v>CEREAIS NOVA LAGOINHA LTDA</v>
          </cell>
        </row>
        <row r="6493">
          <cell r="B6493" t="str">
            <v>J V A ART SCREEN PAPÉIS E PLÁSTICOS LTDA</v>
          </cell>
        </row>
        <row r="6494">
          <cell r="B6494" t="str">
            <v>MARIA CRISTINA CUNHA GUIMARÃES</v>
          </cell>
        </row>
        <row r="6495">
          <cell r="B6495" t="str">
            <v>J.G. RAPOSO</v>
          </cell>
        </row>
        <row r="6496">
          <cell r="B6496" t="str">
            <v>M.M.S. PAPELARIA E BAZAR LTDA</v>
          </cell>
        </row>
        <row r="6497">
          <cell r="B6497" t="str">
            <v>FERTAÇO COMÉRCIO DE FERRO E AÇO LTDA</v>
          </cell>
        </row>
        <row r="6498">
          <cell r="B6498" t="str">
            <v>AREAL DO TEMPO LTDA.</v>
          </cell>
        </row>
        <row r="6499">
          <cell r="B6499" t="str">
            <v>PAULA IPANEMA DIST. DE COSMETICOS E ART.</v>
          </cell>
        </row>
        <row r="6500">
          <cell r="B6500" t="str">
            <v>KRAMER COMERCIAL LTDA</v>
          </cell>
        </row>
        <row r="6501">
          <cell r="B6501" t="str">
            <v>M.C. PORTO VIDRAÇARIA - ME</v>
          </cell>
        </row>
        <row r="6502">
          <cell r="B6502" t="str">
            <v>O.S. OLIVEIRA FILHO GRÁFICA - ME</v>
          </cell>
        </row>
        <row r="6503">
          <cell r="B6503" t="str">
            <v>JIRAUBOR COMERCIAL LTDA</v>
          </cell>
        </row>
        <row r="6504">
          <cell r="B6504" t="str">
            <v>ALEXANDRE MAIA COMUNICACAO LTDA</v>
          </cell>
        </row>
        <row r="6505">
          <cell r="B6505" t="str">
            <v>HELIO FONTES CONS. DE ENGENHARIA S/C LTDA</v>
          </cell>
        </row>
        <row r="6506">
          <cell r="B6506" t="str">
            <v>W.M. DOS SANTOS EMPREITEIRA LTDA</v>
          </cell>
        </row>
        <row r="6507">
          <cell r="B6507" t="str">
            <v>JAPAMDI DISTRIBUIDORA DE BEBIDAS LTDA</v>
          </cell>
        </row>
        <row r="6508">
          <cell r="B6508" t="str">
            <v>CONE-RIO COMERCIO DE MATERIAIS ELETRICO</v>
          </cell>
        </row>
        <row r="6509">
          <cell r="B6509" t="str">
            <v>A.N. DE MELLO MACABU MERCEARIA M.E.</v>
          </cell>
        </row>
        <row r="6510">
          <cell r="B6510" t="str">
            <v>CARLOS VINÍCIUS DA SILVA ALMEIDA</v>
          </cell>
        </row>
        <row r="6511">
          <cell r="B6511" t="str">
            <v>INDÚSTRIA DE COLCHÕES QUARTO CRESCENTE LTDA</v>
          </cell>
        </row>
        <row r="6512">
          <cell r="B6512" t="str">
            <v>FERRAGENS LANCHIM LTDA - ME</v>
          </cell>
        </row>
        <row r="6513">
          <cell r="B6513" t="str">
            <v>FORNECEDORA MAT. CONSTRUCAO SAO JORGE DA</v>
          </cell>
        </row>
        <row r="6514">
          <cell r="B6514" t="str">
            <v>PROVIEW PROMOCOES &amp; MARKETING LTDA</v>
          </cell>
        </row>
        <row r="6515">
          <cell r="B6515" t="str">
            <v>ELPÍDIO VALADÃO-ME</v>
          </cell>
        </row>
        <row r="6516">
          <cell r="B6516" t="str">
            <v>COLONIAL COMÉRCIO REPRES.DE TIJOLOS LTDA</v>
          </cell>
        </row>
        <row r="6517">
          <cell r="B6517" t="str">
            <v>LOCASA PAPELARIA PAPÉIS EMPREENDIMENTOS LTDA</v>
          </cell>
        </row>
        <row r="6518">
          <cell r="B6518" t="str">
            <v>MARIMAR MATERIAIS DE CONSTRUÇÃO LTDA</v>
          </cell>
        </row>
        <row r="6519">
          <cell r="B6519" t="str">
            <v>RECANTO DA GALERIA BAR E RESTAURANTE LTDA</v>
          </cell>
        </row>
        <row r="6520">
          <cell r="B6520" t="str">
            <v>JEMAG SERVICOS  DE TERRAPLENAGEM LTDA</v>
          </cell>
        </row>
        <row r="6521">
          <cell r="B6521" t="str">
            <v>CENTER TELHAS MAT.CONSTRUÇÃO LTDA</v>
          </cell>
        </row>
        <row r="6522">
          <cell r="B6522" t="str">
            <v>Y.C. SÃO JUDAS TADEU RECUP. DE EQUIP. HIDR. COM. IND. LTDA</v>
          </cell>
        </row>
        <row r="6523">
          <cell r="B6523" t="str">
            <v>C.B. DOS SANTOS EMPR.MÃO DE OBRA COM.MAT.CONSTRUÇÃO</v>
          </cell>
        </row>
        <row r="6524">
          <cell r="B6524" t="str">
            <v>NEW NESS INFORMATICA ASSESS.SOFT E COM.LTDA</v>
          </cell>
        </row>
        <row r="6525">
          <cell r="B6525" t="str">
            <v>CAETANO TUBOS COM.ENGENHARIA CONSTR.LTDA</v>
          </cell>
        </row>
        <row r="6526">
          <cell r="B6526" t="str">
            <v>CAETANO TUBOS COMÉRCIO E ENGENHARIA LTDA</v>
          </cell>
        </row>
        <row r="6527">
          <cell r="B6527" t="str">
            <v>CAETANO TUBOS COMÉRCIO E ENGENHARIA LTDA</v>
          </cell>
        </row>
        <row r="6528">
          <cell r="B6528" t="str">
            <v>MANO COMERCIO E SERVIÇOS LTDA</v>
          </cell>
        </row>
        <row r="6529">
          <cell r="B6529" t="str">
            <v>MOGI NEWS EMPRESA JORNALÍSTICA E EDITORA LTDA</v>
          </cell>
        </row>
        <row r="6530">
          <cell r="B6530" t="str">
            <v>CENTROVOX IMPORT.EXPORT.COM.DISTRIB.PRODS.ELETRONICOS LTDA</v>
          </cell>
        </row>
        <row r="6531">
          <cell r="B6531" t="str">
            <v>ALUGAMAQUINAS COMERCIO E SERVICOS LTDA.</v>
          </cell>
        </row>
        <row r="6532">
          <cell r="B6532" t="str">
            <v>SODEXHO PASS DO BRASIL SERVICOS E COMERCIO</v>
          </cell>
        </row>
        <row r="6533">
          <cell r="B6533" t="str">
            <v>SODEXHO PASS DO BRASIL SERVIÇOS E COMÉRCIO LTDA</v>
          </cell>
        </row>
        <row r="6534">
          <cell r="B6534" t="str">
            <v>J.P.S. AUTO PEÇAS LTDA</v>
          </cell>
        </row>
        <row r="6535">
          <cell r="B6535" t="str">
            <v>CBM CENTRAL BRASILEIRA DE MADEIRAS LTDA</v>
          </cell>
        </row>
        <row r="6536">
          <cell r="B6536" t="str">
            <v>REAL PERFIL</v>
          </cell>
        </row>
        <row r="6537">
          <cell r="B6537" t="str">
            <v>BRASTUBO QUÍMICA IND.COMÉRCIO LTDA</v>
          </cell>
        </row>
        <row r="6538">
          <cell r="B6538" t="str">
            <v>FORMEQ EQUIP.CONSTR.CIVIL E SANEAMENTO LTDA</v>
          </cell>
        </row>
        <row r="6539">
          <cell r="B6539" t="str">
            <v>CÍCERO HERCULANO DA SILVA</v>
          </cell>
        </row>
        <row r="6540">
          <cell r="B6540" t="str">
            <v>LUBTROL - COM. DE LUBRIFICANTE E REPR. L</v>
          </cell>
        </row>
        <row r="6541">
          <cell r="B6541" t="str">
            <v>LINHA TECNICA IMPORTADORA COMERCIAL LTDA</v>
          </cell>
        </row>
        <row r="6542">
          <cell r="B6542" t="str">
            <v>MARAVILHA DERIVADO DE PETRÓLEO LTDA</v>
          </cell>
        </row>
        <row r="6543">
          <cell r="B6543" t="str">
            <v>BRITA IND.COM.PEDRAS BRITADAS E SERRADAS LTDA</v>
          </cell>
        </row>
        <row r="6544">
          <cell r="B6544" t="str">
            <v>MARCOS ROGERIO PINHEIRO ARAUJO</v>
          </cell>
        </row>
        <row r="6545">
          <cell r="B6545" t="str">
            <v>WDA CONSTRUCOES LTDA</v>
          </cell>
        </row>
        <row r="6546">
          <cell r="B6546" t="str">
            <v>SKAIOS SERVICOS E LOCACOES LTDA</v>
          </cell>
        </row>
        <row r="6547">
          <cell r="B6547" t="str">
            <v>PADUA GENU COMPRESSORES PERFURATRIZES LTDA</v>
          </cell>
        </row>
        <row r="6548">
          <cell r="B6548" t="str">
            <v>CONLURB CONSTRUÇÕES E LIMPEZA URBANA LTDA</v>
          </cell>
        </row>
        <row r="6549">
          <cell r="B6549" t="str">
            <v>CIA DE TURISMO GATES TUR LTDA</v>
          </cell>
        </row>
        <row r="6550">
          <cell r="B6550" t="str">
            <v>G F PECAS PARA TRATORES LTDA</v>
          </cell>
        </row>
        <row r="6551">
          <cell r="B6551" t="str">
            <v>JOSE RIBAMAR CHAVES ATAIDE</v>
          </cell>
        </row>
        <row r="6552">
          <cell r="B6552" t="str">
            <v>SLS COMÉRCIO E INDÚSTRIA LTDA.</v>
          </cell>
        </row>
        <row r="6553">
          <cell r="B6553" t="str">
            <v>EDMAQ PEÇAS PARA TRATORES LTDA.</v>
          </cell>
        </row>
        <row r="6554">
          <cell r="B6554" t="str">
            <v>GE SISTEMAS ENGENHARIA &amp; PLANEJAMENTO LTDA.</v>
          </cell>
        </row>
        <row r="6555">
          <cell r="B6555" t="str">
            <v>JBR ENGENHARIA LTDA</v>
          </cell>
        </row>
        <row r="6556">
          <cell r="B6556" t="str">
            <v>JBR-ENGENHARIA LTDA.</v>
          </cell>
        </row>
        <row r="6557">
          <cell r="B6557" t="str">
            <v>OURO DIESEL PEÇAS E SERVIÇOS LTDA</v>
          </cell>
        </row>
        <row r="6558">
          <cell r="B6558" t="str">
            <v>LUTTERBACH E FERREIRA LTDA</v>
          </cell>
        </row>
        <row r="6559">
          <cell r="B6559" t="str">
            <v>A GERADORA-ALUGUEL DE MAQ. DO NORDESTE L</v>
          </cell>
        </row>
        <row r="6560">
          <cell r="B6560" t="str">
            <v>POSTO PAIZÃO LTDA</v>
          </cell>
        </row>
        <row r="6561">
          <cell r="B6561" t="str">
            <v>POSTO REIS LTDA</v>
          </cell>
        </row>
        <row r="6562">
          <cell r="B6562" t="str">
            <v>COMPUNET INFORMÁTICA LTDA</v>
          </cell>
        </row>
        <row r="6563">
          <cell r="B6563" t="str">
            <v>MERIDIONAL MINERAÇÃO LTDA</v>
          </cell>
        </row>
        <row r="6564">
          <cell r="B6564" t="str">
            <v>ALEXANDRE CAROCA BORBOREMA ALVES</v>
          </cell>
        </row>
        <row r="6565">
          <cell r="B6565" t="str">
            <v>ROVEPEÇAS COMÉRCIO LTDA.</v>
          </cell>
        </row>
        <row r="6566">
          <cell r="B6566" t="str">
            <v>JOSEILDA MARIA LIMA BARROS</v>
          </cell>
        </row>
        <row r="6567">
          <cell r="B6567" t="str">
            <v>O.N. SILVA-PECAS E ACESSORIOS</v>
          </cell>
        </row>
        <row r="6568">
          <cell r="B6568" t="str">
            <v>COGENTE CONSULT. E GER. DE PROJ. S/S LTDA</v>
          </cell>
        </row>
        <row r="6569">
          <cell r="B6569" t="str">
            <v>SEVERINO DE SALES</v>
          </cell>
        </row>
        <row r="6570">
          <cell r="B6570" t="str">
            <v>ANTONIO CARLOS COSTA LEITE</v>
          </cell>
        </row>
        <row r="6571">
          <cell r="B6571" t="str">
            <v>CONSTRUTORA VISOR LTDA</v>
          </cell>
        </row>
        <row r="6572">
          <cell r="B6572" t="str">
            <v>ECE- ENGENHARIA, CONSULTORIA E EQUIPAMEN</v>
          </cell>
        </row>
        <row r="6573">
          <cell r="B6573" t="str">
            <v>MATSA ENGENHARIA LTDA</v>
          </cell>
        </row>
        <row r="6574">
          <cell r="B6574" t="str">
            <v>T P PROJETOS E INSTALAÇÕES LTDA</v>
          </cell>
        </row>
        <row r="6575">
          <cell r="B6575" t="str">
            <v>ALTHUR AGRIMESURA.TOPOGRAFIA &amp; URBANIZAC</v>
          </cell>
        </row>
        <row r="6576">
          <cell r="B6576" t="str">
            <v>ZEMAQ EQUIPAMENTOS E SERVIÇOS LTDA</v>
          </cell>
        </row>
        <row r="6577">
          <cell r="B6577" t="str">
            <v>DISPEC-DISTRIBUIDORA DE SERVICOS E PECAS</v>
          </cell>
        </row>
        <row r="6578">
          <cell r="B6578" t="str">
            <v>INDÚSTRIA MINERADORA PAGLIATO LTDA</v>
          </cell>
        </row>
        <row r="6579">
          <cell r="B6579" t="str">
            <v>INDÚSTRIA MINERADORA PAGLIATO LTDA</v>
          </cell>
        </row>
        <row r="6580">
          <cell r="B6580" t="str">
            <v>EMPRESA DE TRANSPORTES PAINEIRA LTDA</v>
          </cell>
        </row>
        <row r="6581">
          <cell r="B6581" t="str">
            <v>JENEVE TRANSPORTE E LOCAÇÃO LTDA</v>
          </cell>
        </row>
        <row r="6582">
          <cell r="B6582" t="str">
            <v>JAPI S/A INDÚSTRIA E COMÉRCIO</v>
          </cell>
        </row>
        <row r="6583">
          <cell r="B6583" t="str">
            <v>PERFIS ST DO BRASIL IND.PERFIS P/CONSTRUÇÃO</v>
          </cell>
        </row>
        <row r="6584">
          <cell r="B6584" t="str">
            <v>SERRA &amp; SERRA TRANSPORTES LTDA</v>
          </cell>
        </row>
        <row r="6585">
          <cell r="B6585" t="str">
            <v>OFFICER DISTR.PRODUTOS DE INFORMATICA S/A</v>
          </cell>
        </row>
        <row r="6586">
          <cell r="B6586" t="str">
            <v>RICARDO SCURZIO ASSESS. E PROJETOS LTDA</v>
          </cell>
        </row>
        <row r="6587">
          <cell r="B6587" t="str">
            <v>ENSITRAN IND.COM. DE PLACAS LTDA</v>
          </cell>
        </row>
        <row r="6588">
          <cell r="B6588" t="str">
            <v>TRIEPOX IND.COM. DE PRODUTOS QUÍMICOS LTDA</v>
          </cell>
        </row>
        <row r="6589">
          <cell r="B6589" t="str">
            <v>INTERODONTO SISTEMA DE SAUDE ODONTOLOGIC</v>
          </cell>
        </row>
        <row r="6590">
          <cell r="B6590" t="str">
            <v>ESTAMPARIA DE METAIS R.Q.M. IND.COM.LTDA-ME</v>
          </cell>
        </row>
        <row r="6591">
          <cell r="B6591" t="str">
            <v>VICEL EQUIPAMENTOS RODOVIARIOS LTDA.</v>
          </cell>
        </row>
        <row r="6592">
          <cell r="B6592" t="str">
            <v>SERVICE GRAPHIC GRÁFICA E EDITORA LTDA</v>
          </cell>
        </row>
        <row r="6593">
          <cell r="B6593" t="str">
            <v>WITTE COMÉRCIO E SERVIÇOS GRPAFICOS LTDA</v>
          </cell>
        </row>
        <row r="6594">
          <cell r="B6594" t="str">
            <v>OFFICER</v>
          </cell>
        </row>
        <row r="6595">
          <cell r="B6595" t="str">
            <v>OFFICCER ASSOCIADA UNISEL</v>
          </cell>
        </row>
        <row r="6596">
          <cell r="B6596" t="str">
            <v>DON VITOR CONFECÇÕES LTDA - ME</v>
          </cell>
        </row>
        <row r="6597">
          <cell r="B6597" t="str">
            <v>RESENRIO-REFRIGERAÇÃO LTDA ME</v>
          </cell>
        </row>
        <row r="6598">
          <cell r="B6598" t="str">
            <v>CERÂMICA ATLAS LTDA</v>
          </cell>
        </row>
        <row r="6599">
          <cell r="B6599" t="str">
            <v>CERAMICA SANTA ROSA CERQUETANI &amp; VIELLA</v>
          </cell>
        </row>
        <row r="6600">
          <cell r="B6600" t="str">
            <v>MINERADORA MORRO AZUL DE SÃO FIDÉLIS LTDA</v>
          </cell>
        </row>
        <row r="6601">
          <cell r="B6601" t="str">
            <v>PHACTEL TELECOMUNICAÇÕES LTDA</v>
          </cell>
        </row>
        <row r="6602">
          <cell r="B6602" t="str">
            <v>VERLAINE P. DE SOUZA - ME</v>
          </cell>
        </row>
        <row r="6603">
          <cell r="B6603" t="str">
            <v>FAROL DE PADUA MATERIAIS DE CONSTRUCAO L</v>
          </cell>
        </row>
        <row r="6604">
          <cell r="B6604" t="str">
            <v>J.DIAS EMPREENDIMENTOS IMOBILIÁRIOS LTDA</v>
          </cell>
        </row>
        <row r="6605">
          <cell r="B6605" t="str">
            <v>TECGAS SERVICOS ESPECIALIZADOS LTDA</v>
          </cell>
        </row>
        <row r="6606">
          <cell r="B6606" t="str">
            <v>PROMO PEN LTDA</v>
          </cell>
        </row>
        <row r="6607">
          <cell r="B6607" t="str">
            <v>SENS - ASSESSORIA EMPRESARIAL LTDA</v>
          </cell>
        </row>
        <row r="6608">
          <cell r="B6608" t="str">
            <v>CAVALCANTE DIESEL LTDA</v>
          </cell>
        </row>
        <row r="6609">
          <cell r="B6609" t="str">
            <v>ISOPLAST INDÚSTRIA E COMÉRCIO DE PLÁSTICOS LTDA.</v>
          </cell>
        </row>
        <row r="6610">
          <cell r="B6610" t="str">
            <v>PROLIM PRODUTOS E SERVIÇOS LTDA</v>
          </cell>
        </row>
        <row r="6611">
          <cell r="B6611" t="str">
            <v>S.P. SISTEMA PROFICIENTE DE FORMAS LTDA.</v>
          </cell>
        </row>
        <row r="6612">
          <cell r="B6612" t="str">
            <v>ARMCO STACO INDUSTRIA METALURGICA LTDA</v>
          </cell>
        </row>
        <row r="6613">
          <cell r="B6613" t="str">
            <v>SILK FABRIL IND.COM. DE MALHAS LTDA</v>
          </cell>
        </row>
        <row r="6614">
          <cell r="B6614" t="str">
            <v>BANANA ELETRÔNICA PUBLIC. E PRODUÇÕES LTDA</v>
          </cell>
        </row>
        <row r="6615">
          <cell r="B6615" t="str">
            <v>ALVO BRASIL TRANSPORTES</v>
          </cell>
        </row>
        <row r="6616">
          <cell r="B6616" t="str">
            <v>MSF SISTEMAS DE IDENTIFICAÇÃO LTDA</v>
          </cell>
        </row>
        <row r="6617">
          <cell r="B6617" t="str">
            <v>JBF COMÉRCIO DE SOLDA LTDA</v>
          </cell>
        </row>
        <row r="6618">
          <cell r="B6618" t="str">
            <v>COSTELAO NA BRASA DE MARICA ALIMENTOS LT</v>
          </cell>
        </row>
        <row r="6619">
          <cell r="B6619" t="str">
            <v>PHD DESMONTES LTDA</v>
          </cell>
        </row>
        <row r="6620">
          <cell r="B6620" t="str">
            <v>COMPRÃO COMÉRCIO DE METAIS LTDA</v>
          </cell>
        </row>
        <row r="6621">
          <cell r="B6621" t="str">
            <v>CARLOS HENRIQUE VIEIRA SANTANA LTDA.</v>
          </cell>
        </row>
        <row r="6622">
          <cell r="B6622" t="str">
            <v>EDITORA BRASILEIRA EBGE SUL LTDA</v>
          </cell>
        </row>
        <row r="6623">
          <cell r="B6623" t="str">
            <v>PESQUISE SERVICOS DE ENGENHARIA LTDA</v>
          </cell>
        </row>
        <row r="6624">
          <cell r="B6624" t="str">
            <v>CASA CARVALHO DE MACAÉ MAT.CONSTRUÇÃO LTDA</v>
          </cell>
        </row>
        <row r="6625">
          <cell r="B6625" t="str">
            <v>PROTE TUDO EQUIPAMENTOS DE SEGURANÇA LTDA</v>
          </cell>
        </row>
        <row r="6626">
          <cell r="B6626" t="str">
            <v>DEGRADEÉ DESIGNER AUTO ADESIVO LTDA</v>
          </cell>
        </row>
        <row r="6627">
          <cell r="B6627" t="str">
            <v>CETRO ARTEFATOS DE CIMENTO LTDA</v>
          </cell>
        </row>
        <row r="6628">
          <cell r="B6628" t="str">
            <v>PLANEX ENCOMENDAS URGENTES LTDA</v>
          </cell>
        </row>
        <row r="6629">
          <cell r="B6629" t="str">
            <v>ANTONIO CARLOS GUIMARÃES CARAGUATATUBA</v>
          </cell>
        </row>
        <row r="6630">
          <cell r="B6630" t="str">
            <v>TRANSPORTADORA J.O SANTA CRUZ LTDA-ME</v>
          </cell>
        </row>
        <row r="6631">
          <cell r="B6631" t="str">
            <v>POLEODUTO IND.COM.FLEX.ELETR-MECÂNICOS LTDA</v>
          </cell>
        </row>
        <row r="6632">
          <cell r="B6632" t="str">
            <v>ARICANDUVA COM. BORRACHA MAT.SEGURANÇA</v>
          </cell>
        </row>
        <row r="6633">
          <cell r="B6633" t="str">
            <v>TRANSPORTADORA J.L LTDA</v>
          </cell>
        </row>
        <row r="6634">
          <cell r="B6634" t="str">
            <v>TERRA EQUIPAMENTOS E PECAS LTDA</v>
          </cell>
        </row>
        <row r="6635">
          <cell r="B6635" t="str">
            <v>TERRAVIVA IND.COM.INSUMOS ORGÂNICOS LTDA</v>
          </cell>
        </row>
        <row r="6636">
          <cell r="B6636" t="str">
            <v>TRANSPORTES HEXÁBIL LTDA</v>
          </cell>
        </row>
        <row r="6637">
          <cell r="B6637" t="str">
            <v>VIMAX DO BRASIL IND.COM. LTDA</v>
          </cell>
        </row>
        <row r="6638">
          <cell r="B6638" t="str">
            <v>BRASDUCTIL COMERCIAL LTDA</v>
          </cell>
        </row>
        <row r="6639">
          <cell r="B6639" t="str">
            <v>PAULO CESAR DE MELO TAVARES</v>
          </cell>
        </row>
        <row r="6640">
          <cell r="B6640" t="str">
            <v>PRONTO COMPUTER INFORMATICA LTDA</v>
          </cell>
        </row>
        <row r="6641">
          <cell r="B6641" t="str">
            <v>MACOLUB MATS CONSTR E LUBRIFI LTDA</v>
          </cell>
        </row>
        <row r="6642">
          <cell r="B6642" t="str">
            <v>AERO QUÍMICA COM.IND.REPRES.IMP.EXP.LTDA</v>
          </cell>
        </row>
        <row r="6643">
          <cell r="B6643" t="str">
            <v>BAR E RESTAURANTE ITAGUAIENSE LTDA - ME</v>
          </cell>
        </row>
        <row r="6644">
          <cell r="B6644" t="str">
            <v>METALURGICA A.J.S. LTDA</v>
          </cell>
        </row>
        <row r="6645">
          <cell r="B6645" t="str">
            <v>FORTEPA TERRAPLANAGEM LTDA</v>
          </cell>
        </row>
        <row r="6646">
          <cell r="B6646" t="str">
            <v>EMPREITEIRA CECCATO E TERRAPLENAGEM LTDA</v>
          </cell>
        </row>
        <row r="6647">
          <cell r="B6647" t="str">
            <v>SUMACK TRANSP.COM.TERRAPLANAGEM LTDA</v>
          </cell>
        </row>
        <row r="6648">
          <cell r="B6648" t="str">
            <v>BCM ENGENHARIA LTDA</v>
          </cell>
        </row>
        <row r="6649">
          <cell r="B6649" t="str">
            <v>GERICINÓ MATERIAIS DE CONSTRUÇÃO LTDA</v>
          </cell>
        </row>
        <row r="6650">
          <cell r="B6650" t="str">
            <v>DU NOIR IND.COM. DE PLACAS E BRINDES LTD</v>
          </cell>
        </row>
        <row r="6651">
          <cell r="B6651" t="str">
            <v>TERCOPLAN TERCEIRIZAÇÃO S/C LTDA-ME</v>
          </cell>
        </row>
        <row r="6652">
          <cell r="B6652" t="str">
            <v>BRIMEL MATERIAL ELÉTRICO LTDA</v>
          </cell>
        </row>
        <row r="6653">
          <cell r="B6653" t="str">
            <v>TRANSVALE TRANSP VALE DO JAGUARIBE LTDA</v>
          </cell>
        </row>
        <row r="6654">
          <cell r="B6654" t="str">
            <v>DESPRO DESENHOS ESTUDOS E PROJETOS LTDA</v>
          </cell>
        </row>
        <row r="6655">
          <cell r="B6655" t="str">
            <v>FAX MACHINE REP. E TELECOMUNICAÇÕES LTDA</v>
          </cell>
        </row>
        <row r="6656">
          <cell r="B6656" t="str">
            <v>FORTILIDER TUBOS E CONEXOES LTDA</v>
          </cell>
        </row>
        <row r="6657">
          <cell r="B6657" t="str">
            <v>BRASALES VIAGENS E TURISMO LTDA</v>
          </cell>
        </row>
        <row r="6658">
          <cell r="B6658" t="str">
            <v>AMAF LOCAÇÃO TRANSPORTE E SERVIÇOS LTDA</v>
          </cell>
        </row>
        <row r="6659">
          <cell r="B6659" t="str">
            <v>AIR PLUS COMPRESSORES LTDA.</v>
          </cell>
        </row>
        <row r="6660">
          <cell r="B6660" t="str">
            <v>UNO INFORMÁTICA LTDA ME</v>
          </cell>
        </row>
        <row r="6661">
          <cell r="B6661" t="str">
            <v>INSIDE DECOR COM.SERVIÇO DE DECORAÇÃO LTDA</v>
          </cell>
        </row>
        <row r="6662">
          <cell r="B6662" t="str">
            <v>CENTRIX ELETRO FERRAGENS LTDA</v>
          </cell>
        </row>
        <row r="6663">
          <cell r="B6663" t="str">
            <v>MASSAS PINDOBAL LTDA</v>
          </cell>
        </row>
        <row r="6664">
          <cell r="B6664" t="str">
            <v>GARBIN MADEIRAS LTDA</v>
          </cell>
        </row>
        <row r="6665">
          <cell r="B6665" t="str">
            <v>ART-FOUTAIN ARTEF.FIBERGLASS E PLÁTICOS RM GERAL</v>
          </cell>
        </row>
        <row r="6666">
          <cell r="B6666" t="str">
            <v>BRASIL &amp; TEIXEIRA LTDA-ME</v>
          </cell>
        </row>
        <row r="6667">
          <cell r="B6667" t="str">
            <v>FASTER SIST.TRANSPORTES URGENTES LTDA</v>
          </cell>
        </row>
        <row r="6668">
          <cell r="B6668" t="str">
            <v>JOSIVALDO D.SILVA</v>
          </cell>
        </row>
        <row r="6669">
          <cell r="B6669" t="str">
            <v>UNIDADE RIO DE JANEIRO COMERCIAL LTDA.</v>
          </cell>
        </row>
        <row r="6670">
          <cell r="B6670" t="str">
            <v>L.W. PAPELARIA LTDA</v>
          </cell>
        </row>
        <row r="6671">
          <cell r="B6671" t="str">
            <v>MISTRAL BAR MERCEARIA E LANCHONETE LTDA-ME</v>
          </cell>
        </row>
        <row r="6672">
          <cell r="B6672" t="str">
            <v>MEDINA MONNERAT DISTRIBUIDORA DE FERRO LTDA</v>
          </cell>
        </row>
        <row r="6673">
          <cell r="B6673" t="str">
            <v>REFRIGERAÇÃO PIOMOR LTDA</v>
          </cell>
        </row>
        <row r="6674">
          <cell r="B6674" t="str">
            <v>PERSIFLEX COMERCIO E SERVICOS LTDA</v>
          </cell>
        </row>
        <row r="6675">
          <cell r="B6675" t="str">
            <v>DINARCOM PRODUTOS PARA MINERAÇÃO LTDA</v>
          </cell>
        </row>
        <row r="6676">
          <cell r="B6676" t="str">
            <v>POSTO TIGRAO DE IGUABA LTDA</v>
          </cell>
        </row>
        <row r="6677">
          <cell r="B6677" t="str">
            <v>MADEIREIRA BÚZIOS DE CABO FRIO LTDA</v>
          </cell>
        </row>
        <row r="6678">
          <cell r="B6678" t="str">
            <v>CICLO ARQUIT., URBANISMO, MEIO AMBIENTE E COMUNICAÇÃO LTDA</v>
          </cell>
        </row>
        <row r="6679">
          <cell r="B6679" t="str">
            <v>J.S. TRIUNFO COMÉRCIO DE LIVROS LTDA</v>
          </cell>
        </row>
        <row r="6680">
          <cell r="B6680" t="str">
            <v>SACARIA DOIS ESTADOS LTDA</v>
          </cell>
        </row>
        <row r="6681">
          <cell r="B6681" t="str">
            <v>RIO TECHNIFIRE MATERIAIS CONTRA INCÊNDIO LTDA</v>
          </cell>
        </row>
        <row r="6682">
          <cell r="B6682" t="str">
            <v>JOSE AMADEU LIMA DOS SANTOS</v>
          </cell>
        </row>
        <row r="6683">
          <cell r="B6683" t="str">
            <v>HIDROSTUDIO ENGENHARIA LTDA</v>
          </cell>
        </row>
        <row r="6684">
          <cell r="B6684" t="str">
            <v>TRACPECAS COMERCIO IMP. EXP. DE PECAS P/</v>
          </cell>
        </row>
        <row r="6685">
          <cell r="B6685" t="str">
            <v>CONVISÃO ENGENHARIA E COMUNICAÇÃO LTDA</v>
          </cell>
        </row>
        <row r="6686">
          <cell r="B6686" t="str">
            <v>SEVERINO TAVARES DA SILVA-ME</v>
          </cell>
        </row>
        <row r="6687">
          <cell r="B6687" t="str">
            <v>MENTAMAC DE BÚZIOS MÁQ. PARA CONSTRUÇÃO LTDA</v>
          </cell>
        </row>
        <row r="6688">
          <cell r="B6688" t="str">
            <v>D.R. BITTENCOURT - ME</v>
          </cell>
        </row>
        <row r="6689">
          <cell r="B6689" t="str">
            <v>JOVIFYRE EQUIPAMENTOS DE INCÊNDIO LTDA.-</v>
          </cell>
        </row>
        <row r="6690">
          <cell r="B6690" t="str">
            <v>ARTES CHAVES FERRAGENS E SERVIÇOS LTDA</v>
          </cell>
        </row>
        <row r="6691">
          <cell r="B6691" t="str">
            <v>FERROSUL COMERCIAL DE AÇO LTDA</v>
          </cell>
        </row>
        <row r="6692">
          <cell r="B6692" t="str">
            <v>CONSTRUTORA NM LTDA</v>
          </cell>
        </row>
        <row r="6693">
          <cell r="B6693" t="str">
            <v>FAZIO TRANSPORTES E LOCAÇÃO LTDA</v>
          </cell>
        </row>
        <row r="6694">
          <cell r="B6694" t="str">
            <v>INDAIÁ COMÉRCIO DE VIDROS LTDA</v>
          </cell>
        </row>
        <row r="6695">
          <cell r="B6695" t="str">
            <v>CONSTRUVIAS ENGENHARIA, CONSTRUÇÕES E COMÉRCIO LTDA</v>
          </cell>
        </row>
        <row r="6696">
          <cell r="B6696" t="str">
            <v>ABRIL LOCAÇÃO E MANUTENÇÃO DE EQUIPAMENTOS LTDA</v>
          </cell>
        </row>
        <row r="6697">
          <cell r="B6697" t="str">
            <v>JUAREZ MANUEL DA CRUZ</v>
          </cell>
        </row>
        <row r="6698">
          <cell r="B6698" t="str">
            <v>J.S. MATERIAIS PARA CONSTRUÇÃO E TERRAPL</v>
          </cell>
        </row>
        <row r="6699">
          <cell r="B6699" t="str">
            <v>HM COMÉRCIO DE MÁQUINAS LTDA</v>
          </cell>
        </row>
        <row r="6700">
          <cell r="B6700" t="str">
            <v>GERALDO POLETTI - ITAPEVI</v>
          </cell>
        </row>
        <row r="6701">
          <cell r="B6701" t="str">
            <v>CASTEGGIO CONSTRUTORA LTDA</v>
          </cell>
        </row>
        <row r="6702">
          <cell r="B6702" t="str">
            <v>HIDRODUCTIL TUBOS E CONEXÕES LTDA</v>
          </cell>
        </row>
        <row r="6703">
          <cell r="B6703" t="str">
            <v>ARTESANAL PÃES E DOCES LTDA</v>
          </cell>
        </row>
        <row r="6704">
          <cell r="B6704" t="str">
            <v>MARIA EDWIRGES E FILHOS LTDA</v>
          </cell>
        </row>
        <row r="6705">
          <cell r="B6705" t="str">
            <v>OUT-RIGHT RIO</v>
          </cell>
        </row>
        <row r="6706">
          <cell r="B6706" t="str">
            <v>SERENCO SERVIÇOS DE ENGENHARIA CONSULTIVA LTDA</v>
          </cell>
        </row>
        <row r="6707">
          <cell r="B6707" t="str">
            <v>CONSTRUTORA ESTRUTURAL LTDA</v>
          </cell>
        </row>
        <row r="6708">
          <cell r="B6708" t="str">
            <v>IVAÍ ARTEFATOS DE CIMENTO LTDA</v>
          </cell>
        </row>
        <row r="6709">
          <cell r="B6709" t="str">
            <v>PAULO SILAS ALVES FIGUEIREDO</v>
          </cell>
        </row>
        <row r="6710">
          <cell r="B6710" t="str">
            <v>JESUS MAX ZOBOLI</v>
          </cell>
        </row>
        <row r="6711">
          <cell r="B6711" t="str">
            <v>CENIRA GONCALVES FERREIRA</v>
          </cell>
        </row>
        <row r="6712">
          <cell r="B6712" t="str">
            <v>TELOS S/A EQUIPAMENTOS E SISTEMAS</v>
          </cell>
        </row>
        <row r="6713">
          <cell r="B6713" t="str">
            <v>PROVIDÊNCIA INDÚSTRIA E COMÉRCIO</v>
          </cell>
        </row>
        <row r="6714">
          <cell r="B6714" t="str">
            <v>B.GRECA &amp; CIA LTDA</v>
          </cell>
        </row>
        <row r="6715">
          <cell r="B6715" t="str">
            <v>APTA-LOCAÇÃO VEÍCULO REPRES.COMERCIAIS LTDA</v>
          </cell>
        </row>
        <row r="6716">
          <cell r="B6716" t="str">
            <v>EMPRESA COLONIOAL DE HOTEIS LTDA</v>
          </cell>
        </row>
        <row r="6717">
          <cell r="B6717" t="str">
            <v>BRASIL TELECOM S.A.</v>
          </cell>
        </row>
        <row r="6718">
          <cell r="B6718" t="str">
            <v>ANSELMO PALAZZI</v>
          </cell>
        </row>
        <row r="6719">
          <cell r="B6719" t="str">
            <v>LUIZA MAXIMO DO AMARAL</v>
          </cell>
        </row>
        <row r="6720">
          <cell r="B6720" t="str">
            <v>ABS INDUSTRIA DE BOMBAS CENTRIFUGAS LTDA</v>
          </cell>
        </row>
        <row r="6721">
          <cell r="B6721" t="str">
            <v>CATIPAR COM. DE PEÇAS PARA TRATORES LTDA</v>
          </cell>
        </row>
        <row r="6722">
          <cell r="B6722" t="str">
            <v>CATAL COMERCIAL DE AREIA E TTDA - ME</v>
          </cell>
        </row>
        <row r="6723">
          <cell r="B6723" t="str">
            <v>ANA FRANCISCA DE AZEREDO</v>
          </cell>
        </row>
        <row r="6724">
          <cell r="B6724" t="str">
            <v>LUMICENTER IND.COM. DE LUMINÁRIAS LTDA</v>
          </cell>
        </row>
        <row r="6725">
          <cell r="B6725" t="str">
            <v>CONSTRUTORA LOCKS LTDA</v>
          </cell>
        </row>
        <row r="6726">
          <cell r="B6726" t="str">
            <v>SONDASUL SONDAGEM, PERFURAÇÕES E PROJETOS LTDA</v>
          </cell>
        </row>
        <row r="6727">
          <cell r="B6727" t="str">
            <v>ALBANY INTERNACIONAL TECIDOS TECNICOS LTDA</v>
          </cell>
        </row>
        <row r="6728">
          <cell r="B6728" t="str">
            <v>SERGIO RIBEIRO DA ROSA</v>
          </cell>
        </row>
        <row r="6729">
          <cell r="B6729" t="str">
            <v>TECON TÉCNICA E CONSULTORIA LTDA</v>
          </cell>
        </row>
        <row r="6730">
          <cell r="B6730" t="str">
            <v>CARLOS ALBERTO FORTUNATO LAURINDO</v>
          </cell>
        </row>
        <row r="6731">
          <cell r="B6731" t="str">
            <v>ROSANGELA VIEIRA DE ALBUQUERQUE</v>
          </cell>
        </row>
        <row r="6732">
          <cell r="B6732" t="str">
            <v>PVC BRASIL IND. TUBOS E CONEXÕES LTDA</v>
          </cell>
        </row>
        <row r="6733">
          <cell r="B6733" t="str">
            <v>TUBOZAN INDUSTRIA PLASTICA LTDA</v>
          </cell>
        </row>
        <row r="6734">
          <cell r="B6734" t="str">
            <v>STAN PLAST INDÚSTRIA DE PLÁSTICOS LTDA.</v>
          </cell>
        </row>
        <row r="6735">
          <cell r="B6735" t="str">
            <v>TECNOGRAN DO BRASIL LTDA</v>
          </cell>
        </row>
        <row r="6736">
          <cell r="B6736" t="str">
            <v>MTR TRANSPORTES LTDA</v>
          </cell>
        </row>
        <row r="6737">
          <cell r="B6737" t="str">
            <v>TRANSMAN TRANSPORTES E COMÉRCIO</v>
          </cell>
        </row>
        <row r="6738">
          <cell r="B6738" t="str">
            <v>SCHNEIDER ELETRIC BRASIL LTDA</v>
          </cell>
        </row>
        <row r="6739">
          <cell r="B6739" t="str">
            <v>PLANELTUR HOTELARIA E PLANEJAMENTO LTDA</v>
          </cell>
        </row>
        <row r="6740">
          <cell r="B6740" t="str">
            <v>COMPENSADOS SUL BRASIL LTDA</v>
          </cell>
        </row>
        <row r="6741">
          <cell r="B6741" t="str">
            <v>TRANSPORTES CASSIANO LTDA</v>
          </cell>
        </row>
        <row r="6742">
          <cell r="B6742" t="str">
            <v>EUVALDO SILVA COSTA</v>
          </cell>
        </row>
        <row r="6743">
          <cell r="B6743" t="str">
            <v>JOSIAS HENRIQUE PEREIRA</v>
          </cell>
        </row>
        <row r="6744">
          <cell r="B6744" t="str">
            <v>AMARILDO OLIVEIRA DA SILVA</v>
          </cell>
        </row>
        <row r="6745">
          <cell r="B6745" t="str">
            <v>TRANSRODACE TRANSPORTES RODOVIÁRIOS LTDA</v>
          </cell>
        </row>
        <row r="6746">
          <cell r="B6746" t="str">
            <v>PNEUS MODELO LTDA</v>
          </cell>
        </row>
        <row r="6747">
          <cell r="B6747" t="str">
            <v>PORTOBELLO S.A</v>
          </cell>
        </row>
        <row r="6748">
          <cell r="B6748" t="str">
            <v>M.P. DE OLIVEIRA FARIAS</v>
          </cell>
        </row>
        <row r="6749">
          <cell r="B6749" t="str">
            <v>CBEMI-CONSTR BRAS E MINERADORA LTDA</v>
          </cell>
        </row>
        <row r="6750">
          <cell r="B6750" t="str">
            <v>PRATA &amp; PINTO LTDA</v>
          </cell>
        </row>
        <row r="6751">
          <cell r="B6751" t="str">
            <v>JOSE ANTONIO DE FIGUEIREDO CASTRO</v>
          </cell>
        </row>
        <row r="6752">
          <cell r="B6752" t="str">
            <v>ROSANGELA MENDES DA SILVA</v>
          </cell>
        </row>
        <row r="6753">
          <cell r="B6753" t="str">
            <v>ICISA-INDÚSTRIA CERÃMICA IMBITUBA S.A</v>
          </cell>
        </row>
        <row r="6754">
          <cell r="B6754" t="str">
            <v>TRANSPORTES DALÇOQUIO LTDA</v>
          </cell>
        </row>
        <row r="6755">
          <cell r="B6755" t="str">
            <v>S. P. PARAFUSOS LTDA ME</v>
          </cell>
        </row>
        <row r="6756">
          <cell r="B6756" t="str">
            <v>MATERIAIS PARA CONSTRUÇÃO DOM BOSCO LTDA</v>
          </cell>
        </row>
        <row r="6757">
          <cell r="B6757" t="str">
            <v>CARLOS CARVALHO DA CUNHA</v>
          </cell>
        </row>
        <row r="6758">
          <cell r="B6758" t="str">
            <v>TIGRE S/A TUBOS E CONEXÕES</v>
          </cell>
        </row>
        <row r="6759">
          <cell r="B6759" t="str">
            <v>TIGRE S.A - TUBOS E CONEXÕES</v>
          </cell>
        </row>
        <row r="6760">
          <cell r="B6760" t="str">
            <v>MINUSA TRATORPECAS LTDA</v>
          </cell>
        </row>
        <row r="6761">
          <cell r="B6761" t="str">
            <v>AVILAN LOGÍSTICA LTDA</v>
          </cell>
        </row>
        <row r="6762">
          <cell r="B6762" t="str">
            <v>NELBA A.P. BASTOS</v>
          </cell>
        </row>
        <row r="6763">
          <cell r="B6763" t="str">
            <v>CASSOL PRÉ-FABRICADOS LTDA</v>
          </cell>
        </row>
        <row r="6764">
          <cell r="B6764" t="str">
            <v>JOSE MARIA BADARO BATISTA</v>
          </cell>
        </row>
        <row r="6765">
          <cell r="B6765" t="str">
            <v>VARLANE MONTEIRO PERES</v>
          </cell>
        </row>
        <row r="6766">
          <cell r="B6766" t="str">
            <v>MAXIMILIANO GAIDZINSK S.A IND. DE AZULEJO</v>
          </cell>
        </row>
        <row r="6767">
          <cell r="B6767" t="str">
            <v>FUMEGA'S IND.&amp; COM. DE FUNDIDOS LTDA</v>
          </cell>
        </row>
        <row r="6768">
          <cell r="B6768" t="str">
            <v>SANDRO OLIVEIRA FERNANDES</v>
          </cell>
        </row>
        <row r="6769">
          <cell r="B6769" t="str">
            <v>JOAO BATISTA DA SILVA</v>
          </cell>
        </row>
        <row r="6770">
          <cell r="B6770" t="str">
            <v>COMERCIO ROCHA LIMA LTDA</v>
          </cell>
        </row>
        <row r="6771">
          <cell r="B6771" t="str">
            <v>HORTIFRUTILAGOS DE ARARUAMA LTDA</v>
          </cell>
        </row>
        <row r="6772">
          <cell r="B6772" t="str">
            <v>LEONARDO A. MENEZES - ME</v>
          </cell>
        </row>
        <row r="6773">
          <cell r="B6773" t="str">
            <v>PARK DOS TAMBORES LTDA - ME</v>
          </cell>
        </row>
        <row r="6774">
          <cell r="B6774" t="str">
            <v>TECNEL TECNICAS DE ENGENHARIA LTDA</v>
          </cell>
        </row>
        <row r="6775">
          <cell r="B6775" t="str">
            <v>VIP TINTAS LTDA</v>
          </cell>
        </row>
        <row r="6776">
          <cell r="B6776" t="str">
            <v>ZENITE INFORMACAO E CONSULTORIA EM ADM.</v>
          </cell>
        </row>
        <row r="6777">
          <cell r="B6777" t="str">
            <v>TRANSPODIRAN CARGAS LTDA</v>
          </cell>
        </row>
        <row r="6778">
          <cell r="B6778" t="str">
            <v>MINERAÇÃO LITORÂNEA LTDA</v>
          </cell>
        </row>
        <row r="6779">
          <cell r="B6779" t="str">
            <v>TELFER TELAS DE ARAME E FERRAGENS LTDA</v>
          </cell>
        </row>
        <row r="6780">
          <cell r="B6780" t="str">
            <v>FIBROMARMORE INDÚSTRIA E COMÉRCIO LTDA</v>
          </cell>
        </row>
        <row r="6781">
          <cell r="B6781" t="str">
            <v>BAZAR SHOPPING DE QUEIMADOS LTDA</v>
          </cell>
        </row>
        <row r="6782">
          <cell r="B6782" t="str">
            <v>CRB MATERIAIS DE CONSTRUCAO E BAZAR ME</v>
          </cell>
        </row>
        <row r="6783">
          <cell r="B6783" t="str">
            <v>BATERIAS KALIFÓRNIA DE BARRA MANSA LTDA</v>
          </cell>
        </row>
        <row r="6784">
          <cell r="B6784" t="str">
            <v>AMILTON ANTAS</v>
          </cell>
        </row>
        <row r="6785">
          <cell r="B6785" t="str">
            <v>SÉRGIO LEAL BARBOSA</v>
          </cell>
        </row>
        <row r="6786">
          <cell r="B6786" t="str">
            <v>JOSIAS LOUZADA BARRETO - ME</v>
          </cell>
        </row>
        <row r="6787">
          <cell r="B6787" t="str">
            <v>CARSE CONSTRUCOES LTDA</v>
          </cell>
        </row>
        <row r="6788">
          <cell r="B6788" t="str">
            <v>MAURICIO MARINHO LUQUEZ</v>
          </cell>
        </row>
        <row r="6789">
          <cell r="B6789" t="str">
            <v>C.J.L. DA SILVA VIDRAÇARIA</v>
          </cell>
        </row>
        <row r="6790">
          <cell r="B6790" t="str">
            <v>C. M. V. CONSTRUÇÕES MECÂNICAS LTDA</v>
          </cell>
        </row>
        <row r="6791">
          <cell r="B6791" t="str">
            <v>TRANSPORTADORA TEGON VALENTI S/A</v>
          </cell>
        </row>
        <row r="6792">
          <cell r="B6792" t="str">
            <v>CMI-CIFALI EQUIPAMENTOS LTDA</v>
          </cell>
        </row>
        <row r="6793">
          <cell r="B6793" t="str">
            <v>JOSÉ BENEDITO SDE SOUZA</v>
          </cell>
        </row>
        <row r="6794">
          <cell r="B6794" t="str">
            <v>CIFALI &amp; CIA LTDA.</v>
          </cell>
        </row>
        <row r="6795">
          <cell r="B6795" t="str">
            <v>QUALIMAT DISTRIBUIDORA DE MATERIAL DE CONSTRUÇÃO S/A</v>
          </cell>
        </row>
        <row r="6796">
          <cell r="B6796" t="str">
            <v>QUALIMAT DISTR.MAT. DE CONSTRUÇÃO S.A</v>
          </cell>
        </row>
        <row r="6797">
          <cell r="B6797" t="str">
            <v>AGNALDO SANTOS REGO</v>
          </cell>
        </row>
        <row r="6798">
          <cell r="B6798" t="str">
            <v>EXPRESSO JAVALI LTDA</v>
          </cell>
        </row>
        <row r="6799">
          <cell r="B6799" t="str">
            <v>RANDON S.A. IMPLEMENTOS E SISTEMAS AUTOMOTIVOS</v>
          </cell>
        </row>
        <row r="6800">
          <cell r="B6800" t="str">
            <v>MADAL PALFINGER S/A</v>
          </cell>
        </row>
        <row r="6801">
          <cell r="B6801" t="str">
            <v>SOPRANO ELETROM. E HIDRÁULICA LTDA</v>
          </cell>
        </row>
        <row r="6802">
          <cell r="B6802" t="str">
            <v>AGRITECH LAVRALE LTDA</v>
          </cell>
        </row>
        <row r="6803">
          <cell r="B6803" t="str">
            <v>H T-MAQUINAS E EQUIPAMENTOS RODOVIARIOS</v>
          </cell>
        </row>
        <row r="6804">
          <cell r="B6804" t="str">
            <v>THYSSENKRUPP ELEVADORES S/A</v>
          </cell>
        </row>
        <row r="6805">
          <cell r="B6805" t="str">
            <v>THYSSENKRUPP ELEVADORES S/A</v>
          </cell>
        </row>
        <row r="6806">
          <cell r="B6806" t="str">
            <v>HARD INDÚSTRIA E COMÉRCIO LTDA</v>
          </cell>
        </row>
        <row r="6807">
          <cell r="B6807" t="str">
            <v>TERRA NETWORKS BRASIL S/A</v>
          </cell>
        </row>
        <row r="6808">
          <cell r="B6808" t="str">
            <v>ARAUTERN EQUIPAMENTOS TERMO METALURGICOS</v>
          </cell>
        </row>
        <row r="6809">
          <cell r="B6809" t="str">
            <v>NAIR DE SOUZA PATRICIO</v>
          </cell>
        </row>
        <row r="6810">
          <cell r="B6810" t="str">
            <v>TRANSPORTES GABARDO LTDA</v>
          </cell>
        </row>
        <row r="6811">
          <cell r="B6811" t="str">
            <v>CIBER EQUIPAMENTOS RODOVIÁRIOS LTDA</v>
          </cell>
        </row>
        <row r="6812">
          <cell r="B6812" t="str">
            <v>ANTONIO RICARDO DOS SANTOS</v>
          </cell>
        </row>
        <row r="6813">
          <cell r="B6813" t="str">
            <v>STEMAC S/A - GRUPOS GERADORES</v>
          </cell>
        </row>
        <row r="6814">
          <cell r="B6814" t="str">
            <v>VARIG S.A</v>
          </cell>
        </row>
        <row r="6815">
          <cell r="B6815" t="str">
            <v>ICRO ROLAMENTOS LTDA</v>
          </cell>
        </row>
        <row r="6816">
          <cell r="B6816" t="str">
            <v>ICRO - TECNOLOGIA E PRODUTOS PARA MANUTENÇÃO LTDA</v>
          </cell>
        </row>
        <row r="6817">
          <cell r="B6817" t="str">
            <v>TUBIELLO IND.COM.ELETROMECANICA LTDA</v>
          </cell>
        </row>
        <row r="6818">
          <cell r="B6818" t="str">
            <v>JORGE LUIZ SILVA DA FONSECA</v>
          </cell>
        </row>
        <row r="6819">
          <cell r="B6819" t="str">
            <v>NATALINA SILVA PECANHA</v>
          </cell>
        </row>
        <row r="6820">
          <cell r="B6820" t="str">
            <v>RODOVIARIO NOVA ERA LTDA</v>
          </cell>
        </row>
        <row r="6821">
          <cell r="B6821" t="str">
            <v>DANIEL ABRAHÃO DO NASCIMENTO</v>
          </cell>
        </row>
        <row r="6822">
          <cell r="B6822" t="str">
            <v>DEA DE OLIVEIRA CARVALHO</v>
          </cell>
        </row>
        <row r="6823">
          <cell r="B6823" t="str">
            <v>INDUSTRIA METALURGICA CAETANO LTDA</v>
          </cell>
        </row>
        <row r="6824">
          <cell r="B6824" t="str">
            <v>EXPRESSO MERCURIO S/A</v>
          </cell>
        </row>
        <row r="6825">
          <cell r="B6825" t="str">
            <v>HABIMÓVEIS ADMINSITRAÇÃO DE IMÓVEIS LTDA</v>
          </cell>
        </row>
        <row r="6826">
          <cell r="B6826" t="str">
            <v>TRANSPORTES RABAIOLLI LTDA</v>
          </cell>
        </row>
        <row r="6827">
          <cell r="B6827" t="str">
            <v>DISK CAR COMÉRCIO E LOCAÇÃO DE VEÍCULOS LTDA</v>
          </cell>
        </row>
        <row r="6828">
          <cell r="B6828" t="str">
            <v>MARCELO FRANCELINO MELLO NASCIMENTO</v>
          </cell>
        </row>
        <row r="6829">
          <cell r="B6829" t="str">
            <v>NILCATEX TÊXTIL LTDA</v>
          </cell>
        </row>
        <row r="6830">
          <cell r="B6830" t="str">
            <v>LUIZ CARLOS DE CASTRO</v>
          </cell>
        </row>
        <row r="6831">
          <cell r="B6831" t="str">
            <v>INDUSTRIA METALéRGIVA CAETANO LTDA.</v>
          </cell>
        </row>
        <row r="6832">
          <cell r="B6832" t="str">
            <v>INDUSTRIA METALURGICA CAETANO LTDA (IMB)</v>
          </cell>
        </row>
        <row r="6833">
          <cell r="B6833" t="str">
            <v>FRANCISCO CANINDE DE FREITAS</v>
          </cell>
        </row>
        <row r="6834">
          <cell r="B6834" t="str">
            <v>WANDERLEY BATISTA COSTA</v>
          </cell>
        </row>
        <row r="6835">
          <cell r="B6835" t="str">
            <v>ACQUAZUL TRANSPORTES LTDA</v>
          </cell>
        </row>
        <row r="6836">
          <cell r="B6836" t="str">
            <v>PAULO MARQUES FILHO</v>
          </cell>
        </row>
        <row r="6837">
          <cell r="B6837" t="str">
            <v>SUELI APARECIDA FERNANDES ITAPEVI - ME</v>
          </cell>
        </row>
        <row r="6838">
          <cell r="B6838" t="str">
            <v>MARCIO GONÇALVES &amp; IRMÃO LTDA-ME</v>
          </cell>
        </row>
        <row r="6839">
          <cell r="B6839" t="str">
            <v>MORADA CONSTR.EMPREENDIMENTOS E SERVIÇOS</v>
          </cell>
        </row>
        <row r="6840">
          <cell r="B6840" t="str">
            <v>BRITAS MAIA IND.COMÉRCIO DE BRITA LTDA</v>
          </cell>
        </row>
        <row r="6841">
          <cell r="B6841" t="str">
            <v>BAHEMA EQUIPAMENTOS S/A</v>
          </cell>
        </row>
        <row r="6842">
          <cell r="B6842" t="str">
            <v>BAHEMA EQUIPAMENTOS S/A</v>
          </cell>
        </row>
        <row r="6843">
          <cell r="B6843" t="str">
            <v>SOLO CONSULTE M.R.CONSULTORIA LTDA</v>
          </cell>
        </row>
        <row r="6844">
          <cell r="B6844" t="str">
            <v>LUIS CLAUDIO FERNANDES PEREIRA</v>
          </cell>
        </row>
        <row r="6845">
          <cell r="B6845" t="str">
            <v>PAULO JOSE ASSALIM</v>
          </cell>
        </row>
        <row r="6846">
          <cell r="B6846" t="str">
            <v>RAIMUNDO NONATO R. DOS SANTOS</v>
          </cell>
        </row>
        <row r="6847">
          <cell r="B6847" t="str">
            <v>COPIADORA NITEROENSE LTDA</v>
          </cell>
        </row>
        <row r="6848">
          <cell r="B6848" t="str">
            <v>DEJAIR PLANTAS LTDA</v>
          </cell>
        </row>
        <row r="6849">
          <cell r="B6849" t="str">
            <v>ANDAIMES JIRAU LTDA</v>
          </cell>
        </row>
        <row r="6850">
          <cell r="B6850" t="str">
            <v>ALBTEL PAPELARIA E LIVRARIA LTDA</v>
          </cell>
        </row>
        <row r="6851">
          <cell r="B6851" t="str">
            <v>FERREIRA CONSTRUCOES LTDA</v>
          </cell>
        </row>
        <row r="6852">
          <cell r="B6852" t="str">
            <v>INTERPAPER DIST. DE MATERIAIS DE ESCRITO</v>
          </cell>
        </row>
        <row r="6853">
          <cell r="B6853" t="str">
            <v>META E PLANEJAMENTO EMPRESARIAL S/C LTDA</v>
          </cell>
        </row>
        <row r="6854">
          <cell r="B6854" t="str">
            <v>META E PLANEJAMENTO EMPRESARIAL S/C LTDA</v>
          </cell>
        </row>
        <row r="6855">
          <cell r="B6855" t="str">
            <v>MARCOS DA CONCEICAO BRASIL</v>
          </cell>
        </row>
        <row r="6856">
          <cell r="B6856" t="str">
            <v>ROBERTO DE AGUIAR</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 val="AUX."/>
      <sheetName val="Real"/>
      <sheetName val="Calendário"/>
      <sheetName val="Resumo Vertical"/>
      <sheetName val="PATO - BR - 425 aditivo"/>
      <sheetName val="1-_QUADRO_DE_QUANTIDADE_(2)"/>
      <sheetName val="Transporte_5m³"/>
      <sheetName val="Transporte_4m³"/>
      <sheetName val="Transporte_4t"/>
      <sheetName val="Transporte_Mat__Frio"/>
      <sheetName val="Cronograma_(2)"/>
      <sheetName val="ESTUDO_PREÇOS"/>
      <sheetName val="BANCO"/>
      <sheetName val="Índices_de_Reajustamento"/>
      <sheetName val="PRO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C 01"/>
      <sheetName val="DAR 02"/>
      <sheetName val="EDA 01"/>
      <sheetName val="EDA 02"/>
      <sheetName val="DEB 01"/>
      <sheetName val="hidrossemeadura"/>
      <sheetName val="RMFD"/>
      <sheetName val="Solo-cimento"/>
      <sheetName val="recomp granular"/>
      <sheetName val="imprimação"/>
      <sheetName val="Aq. de CM 30 imp."/>
      <sheetName val="Transp. de CM 30 imp."/>
      <sheetName val="pintura ligação"/>
      <sheetName val="Aq. de RR-1C"/>
      <sheetName val="Tranp. de RR-1C "/>
      <sheetName val="MBUQ"/>
      <sheetName val="Aq. CAP50-70 "/>
      <sheetName val="Transp.CAP50-70"/>
      <sheetName val="corr def MB"/>
      <sheetName val="TB comum"/>
      <sheetName val="Aquis. RR2C TB"/>
      <sheetName val="Transp. RR2C TB"/>
      <sheetName val="rem.prof.dem.mecânica "/>
      <sheetName val="Aquisição CM-30. rem. profun"/>
      <sheetName val="Transp. CM-30 rem. profundo"/>
      <sheetName val="recomp aterro"/>
      <sheetName val="transp local 5m3 n pav"/>
      <sheetName val="transp local 5m3 pav"/>
      <sheetName val="Transp_Rem"/>
      <sheetName val="Trans_Carr_Pav"/>
      <sheetName val="transp com 10m3"/>
      <sheetName val="Limp. Ponte"/>
      <sheetName val="Selagem_Trinc AC"/>
      <sheetName val="Aquis RR Selagem"/>
      <sheetName val="Tr RR Selagem"/>
      <sheetName val="Correç_Fres_Desc"/>
      <sheetName val="Limp. sarjeta"/>
      <sheetName val="LimP_Desc_Agua"/>
      <sheetName val="LPS"/>
      <sheetName val="RPS"/>
      <sheetName val="Roç_Manual"/>
      <sheetName val="Roç_Mec"/>
      <sheetName val="Capina"/>
      <sheetName val="Defensa"/>
      <sheetName val="PIN_Faixas"/>
      <sheetName val="PIN_Setas"/>
      <sheetName val="TACHA"/>
      <sheetName val="TACHÃO"/>
      <sheetName val="PLACA"/>
      <sheetName val="Enleivamento"/>
      <sheetName val="Ob. grama Replant"/>
      <sheetName val="Micro_1,5"/>
      <sheetName val="Aquisição Emulsão_Micro"/>
      <sheetName val="Transp. Emulsão_Micro"/>
      <sheetName val="cerca"/>
      <sheetName val="mourao1"/>
      <sheetName val="mourao2"/>
      <sheetName val="formas-ca50"/>
      <sheetName val="ca50"/>
      <sheetName val="concr18bc"/>
      <sheetName val="Capa2"/>
      <sheetName val="esc e carga"/>
      <sheetName val="Fôrma comum de madeira"/>
      <sheetName val="Fornecimento de aço CA 25"/>
      <sheetName val="Concr. estr. 10 MPa "/>
      <sheetName val="brita com"/>
      <sheetName val="areia com"/>
      <sheetName val="Concr. estr. 15 MPa"/>
      <sheetName val="Lastro de Brita"/>
      <sheetName val="Escav Manual"/>
      <sheetName val="Concr. 15 MPa"/>
      <sheetName val="Alvenaria pedra (aux)"/>
      <sheetName val="Pedra de mão"/>
      <sheetName val="Arg 1_3"/>
      <sheetName val="compac manual"/>
      <sheetName val="limpeza jazida"/>
      <sheetName val="Aux_Placa"/>
      <sheetName val="Aux_Suporte"/>
      <sheetName val="comp nao utilizadas"/>
      <sheetName val="Desmat limpeza"/>
      <sheetName val="transp com 10m3 NP"/>
      <sheetName val="transp com carroc"/>
      <sheetName val="remoçao bueiro"/>
      <sheetName val="escav mecan 1 cat"/>
      <sheetName val="Corpo BDTC"/>
      <sheetName val="Boca BDTC"/>
      <sheetName val="TSD"/>
      <sheetName val="transp mat remendo"/>
      <sheetName val="Alvenaria pedra (princ)"/>
      <sheetName val="BSTC 60"/>
      <sheetName val="Corpo BSTC 1,2"/>
      <sheetName val="BLS 01"/>
      <sheetName val="STC 01"/>
      <sheetName val="escav manual cavas"/>
      <sheetName val="reaterro e compac"/>
      <sheetName val="serv compac manual"/>
      <sheetName val="concreto magro"/>
      <sheetName val="gabiao"/>
      <sheetName val="Grama em placas"/>
      <sheetName val="DAD 02"/>
      <sheetName val="DEB 02"/>
      <sheetName val="Enroncamento"/>
      <sheetName val="DEB BDA 2,00 x 2,00 m"/>
      <sheetName val="BDA D=2m"/>
      <sheetName val="Boca BSTC 60"/>
      <sheetName val="STG 02"/>
      <sheetName val="BLS 02"/>
      <sheetName val="DPS 03"/>
      <sheetName val="BSD 01"/>
      <sheetName val="STC 02"/>
      <sheetName val="DAR 03"/>
      <sheetName val="Formas CA 50"/>
      <sheetName val="Fornecimento de aço CA 50"/>
      <sheetName val="expurgo"/>
      <sheetName val="esc. e carga mat jaz"/>
      <sheetName val="dente bueiro 60"/>
      <sheetName val="Concr ciclop"/>
      <sheetName val="Arg 1_4"/>
      <sheetName val="Confec tubo 60"/>
      <sheetName val="Concr. 18 MPa"/>
      <sheetName val="formas aço_60"/>
      <sheetName val="Fornec de aço CA-60"/>
      <sheetName val="escav carga mat jazida"/>
      <sheetName val="Obtenção de Grama"/>
      <sheetName val="Alvenaria tijolos"/>
      <sheetName val="Concr. estr. 25 MPa"/>
      <sheetName val="formas aço_50"/>
      <sheetName val="Fornec de aço CA-50"/>
      <sheetName val="Selo de Argila"/>
      <sheetName val="Guia de madeira"/>
      <sheetName val="dentes bueiros simples 1,2"/>
      <sheetName val="confec tubos"/>
      <sheetName val="dentes bueiro duplo 1,2"/>
      <sheetName val="Capa3"/>
      <sheetName val="equipamentos"/>
      <sheetName val="mão de obra"/>
      <sheetName val="material"/>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CAMENTO"/>
      <sheetName val="DR84PCRF"/>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Plan17"/>
      <sheetName val="Plan18"/>
      <sheetName val="Plan19"/>
      <sheetName val="Plan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 1 (3)"/>
      <sheetName val="Memorial descritivo (2)"/>
      <sheetName val="RESUMO-DVOP (2)"/>
      <sheetName val="Aditivo DVOP"/>
      <sheetName val="Aditivo DVOP (2)"/>
      <sheetName val="Aditivo DVOP (4)"/>
      <sheetName val="Resumo Aditivo"/>
      <sheetName val="RESUMO"/>
      <sheetName val="Cronograma"/>
      <sheetName val="Leis sociais"/>
      <sheetName val="Plan2"/>
      <sheetName val="LOTE 1"/>
      <sheetName val="RELATÓRIO"/>
      <sheetName val="RESUMO-DVOP"/>
      <sheetName val="REAJU"/>
      <sheetName val="Crono Físico-Financeiro"/>
      <sheetName val="Plan3"/>
      <sheetName val="Memorial descritivo"/>
      <sheetName val="LOTE 1 (2)"/>
      <sheetName val="FRESAGEM"/>
      <sheetName val="Desmat 0,15"/>
      <sheetName val="RESUMO_DV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Q"/>
    </sheetNames>
    <sheetDataSet>
      <sheetData sheetId="0"/>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U-LOTE 30"/>
      <sheetName val="Dados"/>
      <sheetName val="CPU-Lote 30-básico"/>
      <sheetName val="Plan2"/>
      <sheetName val="Cpu"/>
      <sheetName val="CHE"/>
      <sheetName val="MObra"/>
      <sheetName val="Crono"/>
      <sheetName val="BDI"/>
      <sheetName val="EncSoc"/>
      <sheetName val="Cadastros"/>
      <sheetName val="QTR"/>
      <sheetName val="Resumo"/>
      <sheetName val="Planilha"/>
      <sheetName val="TABELA"/>
    </sheetNames>
    <sheetDataSet>
      <sheetData sheetId="0"/>
      <sheetData sheetId="1">
        <row r="1">
          <cell r="B1" t="str">
            <v>035/2004-08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Plan2"/>
      <sheetName val="DIPRVS12"/>
      <sheetName val="RESUMO_AUT1"/>
      <sheetName val="C"/>
      <sheetName val="Teor"/>
      <sheetName val="PROJETO"/>
      <sheetName val="lista_comp"/>
      <sheetName val="Equipamentos"/>
      <sheetName val="dez00"/>
      <sheetName val="COMPOS1"/>
    </sheetNames>
    <sheetDataSet>
      <sheetData sheetId="0">
        <row r="13">
          <cell r="B13" t="str">
            <v>TERRAPLENAGEM</v>
          </cell>
        </row>
      </sheetData>
      <sheetData sheetId="1" refreshError="1">
        <row r="13">
          <cell r="B13" t="str">
            <v>TERRAPLENAGEM</v>
          </cell>
          <cell r="C13">
            <v>0</v>
          </cell>
        </row>
        <row r="14">
          <cell r="A14" t="str">
            <v>5 S 01 000 00</v>
          </cell>
          <cell r="B14" t="str">
            <v>Desm. dest. e limp. áreas c/ arv. diam. até 0,15m</v>
          </cell>
          <cell r="C14" t="str">
            <v>m2</v>
          </cell>
          <cell r="D14">
            <v>69600</v>
          </cell>
        </row>
        <row r="15">
          <cell r="A15" t="str">
            <v>5 S 01 100 10</v>
          </cell>
          <cell r="B15" t="str">
            <v>Esc. carga tr. mat 1a c. DMT 200 a 400m c/carreg</v>
          </cell>
          <cell r="C15" t="str">
            <v>m3</v>
          </cell>
          <cell r="D15">
            <v>104400</v>
          </cell>
        </row>
        <row r="16">
          <cell r="A16" t="str">
            <v>5 S 01 510 00</v>
          </cell>
          <cell r="B16" t="str">
            <v>Compactação de aterros a 95% proctor normal</v>
          </cell>
          <cell r="C16" t="str">
            <v>m3</v>
          </cell>
          <cell r="D16">
            <v>57450</v>
          </cell>
        </row>
        <row r="17">
          <cell r="A17" t="str">
            <v>5 S 01 511 00</v>
          </cell>
          <cell r="B17" t="str">
            <v>Compactação de aterros a 100% proctor normal</v>
          </cell>
          <cell r="C17" t="str">
            <v>m3</v>
          </cell>
          <cell r="D17">
            <v>31212.5</v>
          </cell>
        </row>
        <row r="18">
          <cell r="B18">
            <v>0</v>
          </cell>
          <cell r="C18">
            <v>0</v>
          </cell>
        </row>
        <row r="19">
          <cell r="B19" t="str">
            <v>PAVIMENTAÇÃO</v>
          </cell>
          <cell r="C19">
            <v>0</v>
          </cell>
        </row>
        <row r="20">
          <cell r="A20" t="str">
            <v>5 S 02 110 00</v>
          </cell>
          <cell r="B20" t="str">
            <v>Regularização do subleito</v>
          </cell>
          <cell r="C20" t="str">
            <v>m2</v>
          </cell>
          <cell r="D20">
            <v>87000</v>
          </cell>
        </row>
        <row r="21">
          <cell r="A21" t="str">
            <v>5 S 02 200 00</v>
          </cell>
          <cell r="B21" t="str">
            <v>Sub-base solo estabilizado granul. s/ mistura</v>
          </cell>
          <cell r="C21" t="str">
            <v>m3</v>
          </cell>
          <cell r="D21">
            <v>17922</v>
          </cell>
        </row>
        <row r="22">
          <cell r="A22" t="str">
            <v>5 S 02 200 01</v>
          </cell>
          <cell r="B22" t="str">
            <v>Base solo estabilizado granul. s/ mistura</v>
          </cell>
          <cell r="C22" t="str">
            <v>m3</v>
          </cell>
          <cell r="D22">
            <v>18966</v>
          </cell>
        </row>
        <row r="23">
          <cell r="B23">
            <v>0</v>
          </cell>
          <cell r="C23">
            <v>0</v>
          </cell>
        </row>
        <row r="24">
          <cell r="B24" t="str">
            <v>TRANSPORTES</v>
          </cell>
        </row>
        <row r="25">
          <cell r="A25" t="str">
            <v>5 S 09 001 07</v>
          </cell>
          <cell r="B25" t="str">
            <v>Transporte local em rodov. não pavim.</v>
          </cell>
          <cell r="C25" t="str">
            <v>tkm</v>
          </cell>
          <cell r="D25">
            <v>534630.68999999994</v>
          </cell>
        </row>
        <row r="26">
          <cell r="B26">
            <v>0</v>
          </cell>
          <cell r="C26">
            <v>0</v>
          </cell>
        </row>
        <row r="28">
          <cell r="B28" t="str">
            <v>OBRAS DE ARTE CORRENTES</v>
          </cell>
          <cell r="C28">
            <v>0</v>
          </cell>
        </row>
        <row r="29">
          <cell r="A29" t="str">
            <v>2 S 04 100 03</v>
          </cell>
          <cell r="B29" t="str">
            <v>Corpo BSTC D=1,00m</v>
          </cell>
          <cell r="C29" t="str">
            <v>m</v>
          </cell>
          <cell r="D29">
            <v>38</v>
          </cell>
        </row>
        <row r="30">
          <cell r="A30" t="str">
            <v>2 S 04 101 03</v>
          </cell>
          <cell r="B30" t="str">
            <v>Boca BSTC D=1,00m normal</v>
          </cell>
          <cell r="C30" t="str">
            <v>und</v>
          </cell>
          <cell r="D30">
            <v>6</v>
          </cell>
        </row>
        <row r="31">
          <cell r="A31" t="str">
            <v>2 S 04 110 01</v>
          </cell>
          <cell r="B31" t="str">
            <v>Corpo BDTC D=1,00m</v>
          </cell>
          <cell r="C31" t="str">
            <v>m</v>
          </cell>
          <cell r="D31">
            <v>23</v>
          </cell>
        </row>
        <row r="32">
          <cell r="A32" t="str">
            <v>2 S 04 111 01</v>
          </cell>
          <cell r="B32" t="str">
            <v>Boca BDTC D=1,00m normal</v>
          </cell>
          <cell r="C32" t="str">
            <v>und</v>
          </cell>
          <cell r="D32">
            <v>4</v>
          </cell>
        </row>
        <row r="33">
          <cell r="B33">
            <v>0</v>
          </cell>
          <cell r="C33">
            <v>0</v>
          </cell>
        </row>
        <row r="34">
          <cell r="B34">
            <v>0</v>
          </cell>
          <cell r="C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s>
    <sheetDataSet>
      <sheetData sheetId="0"/>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iva"/>
      <sheetName val="Alteração "/>
      <sheetName val="RESUMO"/>
      <sheetName val="ADITIVO_ANTES"/>
      <sheetName val="Crongrama SEET (2)"/>
    </sheetNames>
    <sheetDataSet>
      <sheetData sheetId="0"/>
      <sheetData sheetId="1"/>
      <sheetData sheetId="2"/>
      <sheetData sheetId="3" refreshError="1"/>
      <sheetData sheetId="4"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915736"/>
    </sheetNames>
    <definedNames>
      <definedName name="_______LO709"/>
      <definedName name="__PR1050"/>
      <definedName name="__TP5"/>
      <definedName name="_TOT1"/>
      <definedName name="_TOT2"/>
      <definedName name="_TOT5"/>
    </definedNames>
    <sheetDataSet>
      <sheetData sheetId="0"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TCB5"/>
      <sheetName val="TEB4"/>
      <sheetName val="TCC4"/>
      <sheetName val="TBMB"/>
      <sheetName val="ORÇAMENTO"/>
      <sheetName val="CONS_CORR"/>
      <sheetName val="CONS_PREV"/>
      <sheetName val="MELHORAM"/>
      <sheetName val="EMERGENCIA"/>
      <sheetName val="SERV_AUX"/>
      <sheetName val="INDICES"/>
      <sheetName val="Mat"/>
      <sheetName val="61M-CBMI"/>
      <sheetName val="PATO262_03_2002"/>
      <sheetName val="Comp. PU serv. com areia-brita"/>
      <sheetName val="Procedimentos"/>
    </sheetNames>
    <sheetDataSet>
      <sheetData sheetId="0"/>
      <sheetData sheetId="1"/>
      <sheetData sheetId="2"/>
      <sheetData sheetId="3"/>
      <sheetData sheetId="4"/>
      <sheetData sheetId="5"/>
      <sheetData sheetId="6" refreshError="1">
        <row r="44">
          <cell r="Q44">
            <v>0.13</v>
          </cell>
        </row>
      </sheetData>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çamento"/>
      <sheetName val="QuQuant"/>
      <sheetName val="DADOS"/>
      <sheetName val="Orçamentária"/>
      <sheetName val="Materiais Betuminosos"/>
      <sheetName val="OR960887.XLS"/>
      <sheetName val="BR-267_TR01"/>
      <sheetName val="BR-267_TR02"/>
      <sheetName val="BR-267_TR03"/>
      <sheetName val="BR-376"/>
      <sheetName val="BR-463"/>
      <sheetName val="BR-487"/>
      <sheetName val="DG"/>
      <sheetName val="Qd05 Preço"/>
      <sheetName val="Qd06"/>
      <sheetName val="LOTE 6"/>
      <sheetName val="Acumulado"/>
      <sheetName val="TLMB"/>
      <sheetName val="SERVIÇOS"/>
      <sheetName val="//localhost/@/DFBSA00535/dyna01"/>
      <sheetName val="Plan1"/>
      <sheetName val="Plan2"/>
      <sheetName val="Plan3"/>
      <sheetName val="[OR960887.XLS]//localhost/@/DFB"/>
      <sheetName val="[OR960887.XLS][OR960887.XLS][OR"/>
      <sheetName val="[OR960887.XLS][OR960887.XLS]//l"/>
    </sheetNames>
    <definedNames>
      <definedName name="PassaExtens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 val="DMT modelo"/>
      <sheetName val="PMF"/>
      <sheetName val="Rel-15ª med."/>
    </sheetNames>
    <sheetDataSet>
      <sheetData sheetId="0">
        <row r="18">
          <cell r="D18">
            <v>348840</v>
          </cell>
        </row>
      </sheetData>
      <sheetData sheetId="1"/>
      <sheetData sheetId="2"/>
      <sheetData sheetId="3"/>
      <sheetData sheetId="4"/>
      <sheetData sheetId="5"/>
      <sheetData sheetId="6"/>
      <sheetData sheetId="7"/>
      <sheetData sheetId="8"/>
      <sheetData sheetId="9"/>
      <sheetData sheetId="10"/>
      <sheetData sheetId="11" refreshError="1">
        <row r="18">
          <cell r="D18">
            <v>348840</v>
          </cell>
        </row>
        <row r="23">
          <cell r="D23">
            <v>14298.25</v>
          </cell>
        </row>
        <row r="28">
          <cell r="D28">
            <v>29220.5</v>
          </cell>
        </row>
        <row r="33">
          <cell r="D33">
            <v>116926.05</v>
          </cell>
        </row>
        <row r="53">
          <cell r="D53">
            <v>0</v>
          </cell>
        </row>
        <row r="58">
          <cell r="D58">
            <v>0</v>
          </cell>
        </row>
        <row r="64">
          <cell r="D64">
            <v>0</v>
          </cell>
        </row>
        <row r="69">
          <cell r="D69">
            <v>0</v>
          </cell>
        </row>
        <row r="74">
          <cell r="D74">
            <v>0</v>
          </cell>
        </row>
        <row r="79">
          <cell r="D79">
            <v>0</v>
          </cell>
        </row>
        <row r="84">
          <cell r="D84">
            <v>0</v>
          </cell>
        </row>
        <row r="89">
          <cell r="D89">
            <v>0</v>
          </cell>
        </row>
        <row r="93">
          <cell r="D93">
            <v>0</v>
          </cell>
        </row>
        <row r="98">
          <cell r="D98">
            <v>0</v>
          </cell>
        </row>
        <row r="103">
          <cell r="D103">
            <v>0</v>
          </cell>
        </row>
        <row r="129">
          <cell r="D129">
            <v>224848.4</v>
          </cell>
        </row>
        <row r="134">
          <cell r="D134">
            <v>20851.2</v>
          </cell>
        </row>
        <row r="139">
          <cell r="D139">
            <v>37413.599999999999</v>
          </cell>
        </row>
        <row r="159">
          <cell r="D159">
            <v>0</v>
          </cell>
        </row>
        <row r="164">
          <cell r="D164">
            <v>470763.62400000001</v>
          </cell>
        </row>
        <row r="174">
          <cell r="D174">
            <v>0</v>
          </cell>
        </row>
        <row r="189">
          <cell r="D189">
            <v>0</v>
          </cell>
        </row>
        <row r="205">
          <cell r="D205">
            <v>32</v>
          </cell>
        </row>
        <row r="235">
          <cell r="D235">
            <v>4</v>
          </cell>
        </row>
        <row r="240">
          <cell r="D240">
            <v>2</v>
          </cell>
        </row>
        <row r="245">
          <cell r="D245">
            <v>6</v>
          </cell>
        </row>
        <row r="250">
          <cell r="D250">
            <v>0</v>
          </cell>
        </row>
        <row r="255">
          <cell r="D255">
            <v>0</v>
          </cell>
        </row>
        <row r="260">
          <cell r="D260">
            <v>18</v>
          </cell>
        </row>
        <row r="265">
          <cell r="D265">
            <v>19</v>
          </cell>
        </row>
        <row r="270">
          <cell r="D270">
            <v>2</v>
          </cell>
        </row>
        <row r="275">
          <cell r="D275">
            <v>2</v>
          </cell>
        </row>
        <row r="280">
          <cell r="D280">
            <v>18</v>
          </cell>
        </row>
        <row r="285">
          <cell r="D285">
            <v>2</v>
          </cell>
        </row>
        <row r="310">
          <cell r="D310">
            <v>0</v>
          </cell>
        </row>
        <row r="315">
          <cell r="D315">
            <v>0</v>
          </cell>
        </row>
        <row r="320">
          <cell r="D320">
            <v>0</v>
          </cell>
        </row>
        <row r="325">
          <cell r="D325">
            <v>0</v>
          </cell>
        </row>
        <row r="339">
          <cell r="D339">
            <v>0</v>
          </cell>
        </row>
        <row r="344">
          <cell r="D344">
            <v>138</v>
          </cell>
        </row>
        <row r="349">
          <cell r="D349">
            <v>168</v>
          </cell>
        </row>
        <row r="354">
          <cell r="D354">
            <v>0</v>
          </cell>
        </row>
        <row r="359">
          <cell r="D359">
            <v>0</v>
          </cell>
        </row>
        <row r="365">
          <cell r="D365">
            <v>0</v>
          </cell>
        </row>
        <row r="370">
          <cell r="D370">
            <v>0</v>
          </cell>
        </row>
        <row r="390">
          <cell r="D390">
            <v>0</v>
          </cell>
        </row>
        <row r="395">
          <cell r="D395">
            <v>0</v>
          </cell>
        </row>
        <row r="430">
          <cell r="D430">
            <v>0</v>
          </cell>
        </row>
        <row r="434">
          <cell r="D434">
            <v>0</v>
          </cell>
        </row>
        <row r="439">
          <cell r="D439">
            <v>0</v>
          </cell>
        </row>
        <row r="444">
          <cell r="D444">
            <v>0</v>
          </cell>
        </row>
        <row r="449">
          <cell r="D449">
            <v>0</v>
          </cell>
        </row>
        <row r="454">
          <cell r="D454">
            <v>0</v>
          </cell>
        </row>
        <row r="459">
          <cell r="D459">
            <v>0</v>
          </cell>
        </row>
        <row r="464">
          <cell r="D464">
            <v>0</v>
          </cell>
        </row>
        <row r="469">
          <cell r="D469">
            <v>0</v>
          </cell>
        </row>
        <row r="474">
          <cell r="D474">
            <v>0</v>
          </cell>
        </row>
        <row r="479">
          <cell r="D479">
            <v>166.32000000000002</v>
          </cell>
        </row>
        <row r="484">
          <cell r="D484">
            <v>0</v>
          </cell>
        </row>
        <row r="490">
          <cell r="D490">
            <v>0</v>
          </cell>
        </row>
        <row r="495">
          <cell r="D495">
            <v>0</v>
          </cell>
        </row>
        <row r="510">
          <cell r="D510">
            <v>0</v>
          </cell>
        </row>
        <row r="520">
          <cell r="D520">
            <v>0</v>
          </cell>
        </row>
        <row r="525">
          <cell r="D525">
            <v>0</v>
          </cell>
        </row>
        <row r="530">
          <cell r="D530">
            <v>0</v>
          </cell>
        </row>
        <row r="535">
          <cell r="D535">
            <v>0</v>
          </cell>
        </row>
        <row r="545">
          <cell r="D545">
            <v>0</v>
          </cell>
        </row>
        <row r="550">
          <cell r="D550">
            <v>0</v>
          </cell>
        </row>
        <row r="555">
          <cell r="D555">
            <v>0</v>
          </cell>
        </row>
        <row r="560">
          <cell r="D560">
            <v>0</v>
          </cell>
        </row>
        <row r="572">
          <cell r="D572">
            <v>0</v>
          </cell>
        </row>
        <row r="577">
          <cell r="D577">
            <v>0</v>
          </cell>
        </row>
        <row r="582">
          <cell r="D582">
            <v>0</v>
          </cell>
        </row>
        <row r="587">
          <cell r="D587">
            <v>0</v>
          </cell>
        </row>
        <row r="592">
          <cell r="D592">
            <v>0</v>
          </cell>
        </row>
        <row r="597">
          <cell r="D597">
            <v>0</v>
          </cell>
        </row>
        <row r="602">
          <cell r="D602">
            <v>0</v>
          </cell>
        </row>
        <row r="607">
          <cell r="D607">
            <v>0</v>
          </cell>
        </row>
        <row r="612">
          <cell r="D612">
            <v>0</v>
          </cell>
        </row>
        <row r="616">
          <cell r="D616">
            <v>0</v>
          </cell>
        </row>
        <row r="621">
          <cell r="D621">
            <v>0</v>
          </cell>
        </row>
        <row r="626">
          <cell r="D626">
            <v>0</v>
          </cell>
        </row>
        <row r="631">
          <cell r="D631">
            <v>0</v>
          </cell>
        </row>
        <row r="641">
          <cell r="D641">
            <v>0</v>
          </cell>
        </row>
        <row r="652">
          <cell r="D652">
            <v>0</v>
          </cell>
        </row>
        <row r="657">
          <cell r="D657">
            <v>0</v>
          </cell>
        </row>
        <row r="662">
          <cell r="D662">
            <v>0</v>
          </cell>
        </row>
        <row r="667">
          <cell r="D667">
            <v>0</v>
          </cell>
        </row>
        <row r="672">
          <cell r="D672">
            <v>0</v>
          </cell>
        </row>
        <row r="677">
          <cell r="D677">
            <v>0</v>
          </cell>
        </row>
        <row r="682">
          <cell r="D682">
            <v>0</v>
          </cell>
        </row>
        <row r="687">
          <cell r="D687">
            <v>0</v>
          </cell>
        </row>
        <row r="692">
          <cell r="D692">
            <v>0</v>
          </cell>
        </row>
        <row r="697">
          <cell r="D697">
            <v>0</v>
          </cell>
        </row>
        <row r="702">
          <cell r="D702">
            <v>0</v>
          </cell>
        </row>
        <row r="707">
          <cell r="D707">
            <v>0</v>
          </cell>
        </row>
        <row r="712">
          <cell r="D712">
            <v>0</v>
          </cell>
        </row>
        <row r="716">
          <cell r="D716">
            <v>0</v>
          </cell>
        </row>
        <row r="721">
          <cell r="D721">
            <v>0</v>
          </cell>
        </row>
        <row r="726">
          <cell r="D726">
            <v>0</v>
          </cell>
        </row>
        <row r="731">
          <cell r="D731">
            <v>0</v>
          </cell>
        </row>
        <row r="736">
          <cell r="D736">
            <v>0</v>
          </cell>
        </row>
        <row r="741">
          <cell r="D741">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960887.XLS"/>
      <sheetName val="Qd05 Preço"/>
      <sheetName val="Qd06"/>
      <sheetName val="LOTE 6"/>
      <sheetName val="Materiais Betuminosos"/>
      <sheetName val="Acumulado"/>
      <sheetName val="DG"/>
      <sheetName val="Orçamento"/>
      <sheetName val="Dados"/>
      <sheetName val="QuQuant"/>
      <sheetName val="Orçamentária"/>
      <sheetName val="BR-267_TR01"/>
      <sheetName val="BR-267_TR02"/>
      <sheetName val="BR-267_TR03"/>
      <sheetName val="BR-376"/>
      <sheetName val="BR-463"/>
      <sheetName val="BR-487"/>
      <sheetName val="TLMB"/>
      <sheetName val="SERVIÇOS"/>
      <sheetName val="alteração"/>
      <sheetName val="Mat"/>
      <sheetName val="CONS_CORR"/>
      <sheetName val="Mobra"/>
    </sheetNames>
    <definedNames>
      <definedName name="PassaExtenso"/>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refreshError="1"/>
      <sheetData sheetId="58" refreshError="1"/>
      <sheetData sheetId="59"/>
      <sheetData sheetId="60" refreshError="1"/>
      <sheetData sheetId="61" refreshError="1"/>
      <sheetData sheetId="62"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915737"/>
    </sheetNames>
    <definedNames>
      <definedName name="_TOT1"/>
      <definedName name="_TOT5"/>
    </definedNames>
    <sheetDataSet>
      <sheetData sheetId="0"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212554"/>
    </sheetNames>
    <definedNames>
      <definedName name="_TOT1"/>
      <definedName name="_TOT2"/>
      <definedName name="Canteiro"/>
    </definedNames>
    <sheetDataSet>
      <sheetData sheetId="0"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213363"/>
    </sheetNames>
    <definedNames>
      <definedName name="_TOT1"/>
      <definedName name="_TOT2"/>
    </definedNames>
    <sheetDataSet>
      <sheetData sheetId="0"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00898"/>
    </sheetNames>
    <definedNames>
      <definedName name="_TOT2"/>
    </definedNames>
    <sheetDataSet>
      <sheetData sheetId="0"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11351"/>
    </sheetNames>
    <definedNames>
      <definedName name="_TOT2"/>
      <definedName name="_TOT4"/>
      <definedName name="_TOT5"/>
    </definedNames>
    <sheetDataSet>
      <sheetData sheetId="0"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11370"/>
    </sheetNames>
    <definedNames>
      <definedName name="_TOT2"/>
      <definedName name="_TOT4"/>
      <definedName name="_TOT5"/>
    </definedNames>
    <sheetDataSet>
      <sheetData sheetId="0"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11484"/>
    </sheetNames>
    <definedNames>
      <definedName name="_TOT2"/>
      <definedName name="_TOT4"/>
      <definedName name="_TOT5"/>
    </definedNames>
    <sheetDataSet>
      <sheetData sheetId="0"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413995"/>
    </sheetNames>
    <definedNames>
      <definedName name="_TOT2"/>
    </definedNames>
    <sheetDataSet>
      <sheetData sheetId="0"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16007"/>
    </sheetNames>
    <definedNames>
      <definedName name="_TOT2"/>
      <definedName name="_TOT4"/>
      <definedName name="_TOT5"/>
    </defined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 Hor"/>
      <sheetName val="Placas"/>
      <sheetName val="Bueiros"/>
      <sheetName val="Resumo"/>
      <sheetName val="Reaj"/>
      <sheetName val="Cron"/>
      <sheetName val="Rem. e limpeza "/>
      <sheetName val="Rel-15ª med."/>
      <sheetName val="Cub corte"/>
      <sheetName val="Cub caixa e corte2"/>
      <sheetName val="Cub corte3"/>
      <sheetName val="DMT-11ª MEDIÇÃO"/>
      <sheetName val="Regula"/>
      <sheetName val="Sub-base"/>
      <sheetName val="Base"/>
      <sheetName val="Imprimação"/>
      <sheetName val="TSS"/>
      <sheetName val="TSD"/>
      <sheetName val="FOG"/>
      <sheetName val="PMF"/>
      <sheetName val="Transp-Brita_Massa"/>
      <sheetName val="AGREGADOS_TSD"/>
      <sheetName val="AGREGADOS_TSD (2)"/>
      <sheetName val="meiofio"/>
      <sheetName val="Descida"/>
      <sheetName val="Grama"/>
      <sheetName val="cerca"/>
      <sheetName val="Extras"/>
      <sheetName val="Plan1"/>
      <sheetName val="Cronograma Semanal"/>
      <sheetName val="AGREGADOS_PMF"/>
      <sheetName val="Colchão drenante"/>
      <sheetName val="Pintura"/>
      <sheetName val="DRENO SALDO"/>
      <sheetName val="AÇO CA-50"/>
      <sheetName val="AÇO CA-50 (2)"/>
      <sheetName val="Transporte de brita"/>
      <sheetName val="DMT - TEORICO 2"/>
      <sheetName val="Acumulado"/>
      <sheetName val="Cronograma conclusivo"/>
      <sheetName val="Previsão"/>
      <sheetName val="REAJUSTE "/>
      <sheetName val="BDTC"/>
    </sheetNames>
    <sheetDataSet>
      <sheetData sheetId="0"/>
      <sheetData sheetId="1"/>
      <sheetData sheetId="2"/>
      <sheetData sheetId="3"/>
      <sheetData sheetId="4" refreshError="1"/>
      <sheetData sheetId="5" refreshError="1"/>
      <sheetData sheetId="6"/>
      <sheetData sheetId="7">
        <row r="18">
          <cell r="D18">
            <v>68540</v>
          </cell>
        </row>
        <row r="23">
          <cell r="D23">
            <v>452425</v>
          </cell>
        </row>
        <row r="29">
          <cell r="D29">
            <v>7307.55</v>
          </cell>
        </row>
        <row r="34">
          <cell r="D34">
            <v>2063.08</v>
          </cell>
        </row>
        <row r="80">
          <cell r="D80">
            <v>158520.5</v>
          </cell>
        </row>
        <row r="85">
          <cell r="D85">
            <v>22077.675000000003</v>
          </cell>
        </row>
        <row r="100">
          <cell r="D100">
            <v>145925.04</v>
          </cell>
        </row>
      </sheetData>
      <sheetData sheetId="8" refreshError="1"/>
      <sheetData sheetId="9" refreshError="1"/>
      <sheetData sheetId="10" refreshError="1"/>
      <sheetData sheetId="11"/>
      <sheetData sheetId="12">
        <row r="35">
          <cell r="J35">
            <v>5404</v>
          </cell>
        </row>
      </sheetData>
      <sheetData sheetId="13"/>
      <sheetData sheetId="14"/>
      <sheetData sheetId="15"/>
      <sheetData sheetId="16"/>
      <sheetData sheetId="17"/>
      <sheetData sheetId="18"/>
      <sheetData sheetId="19">
        <row r="39">
          <cell r="N39">
            <v>0</v>
          </cell>
        </row>
      </sheetData>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sheetData sheetId="32" refreshError="1"/>
      <sheetData sheetId="33" refreshError="1"/>
      <sheetData sheetId="34"/>
      <sheetData sheetId="35" refreshError="1"/>
      <sheetData sheetId="36"/>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915698"/>
    </sheetNames>
    <definedNames>
      <definedName name="_TOT2"/>
    </definedNames>
    <sheetDataSet>
      <sheetData sheetId="0"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915719"/>
    </sheetNames>
    <definedNames>
      <definedName name="_TOT2"/>
      <definedName name="_TOT5"/>
    </definedNames>
    <sheetDataSet>
      <sheetData sheetId="0"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915726"/>
    </sheetNames>
    <definedNames>
      <definedName name="_TOT2"/>
      <definedName name="_TOT5"/>
    </definedNames>
    <sheetDataSet>
      <sheetData sheetId="0"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915735"/>
    </sheetNames>
    <definedNames>
      <definedName name="_TOT2"/>
    </definedNames>
    <sheetDataSet>
      <sheetData sheetId="0"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919547"/>
    </sheetNames>
    <definedNames>
      <definedName name="_TOT2"/>
      <definedName name="_TOT5"/>
    </definedNames>
    <sheetDataSet>
      <sheetData sheetId="0"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914647"/>
    </sheetNames>
    <definedNames>
      <definedName name="_TOT3"/>
      <definedName name="_TOT4"/>
      <definedName name="_TOT5"/>
    </definedNames>
    <sheetDataSet>
      <sheetData sheetId="0"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914651"/>
    </sheetNames>
    <definedNames>
      <definedName name="_TOT3"/>
      <definedName name="_TOT4"/>
      <definedName name="_TOT5"/>
    </definedNames>
    <sheetDataSet>
      <sheetData sheetId="0"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914653"/>
    </sheetNames>
    <definedNames>
      <definedName name="_TOT3"/>
      <definedName name="_TOT4"/>
    </definedNames>
    <sheetDataSet>
      <sheetData sheetId="0"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914654"/>
    </sheetNames>
    <definedNames>
      <definedName name="_TOT3"/>
      <definedName name="_TOT4"/>
    </definedNames>
    <sheetDataSet>
      <sheetData sheetId="0"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915399"/>
    </sheetNames>
    <definedNames>
      <definedName name="_TOT3"/>
      <definedName name="_TOT4"/>
      <definedName name="_TOT5"/>
    </defined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915433"/>
    </sheetNames>
    <definedNames>
      <definedName name="_TOT3"/>
      <definedName name="_TOT4"/>
    </definedNames>
    <sheetDataSet>
      <sheetData sheetId="0"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 2 ANOS"/>
    </sheetNames>
    <definedNames>
      <definedName name="_TOT3"/>
      <definedName name="_TOT4"/>
    </definedNames>
    <sheetDataSet>
      <sheetData sheetId="0"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9543"/>
    </sheetNames>
    <definedNames>
      <definedName name="_TOT4"/>
      <definedName name="_TOT5"/>
    </definedNames>
    <sheetDataSet>
      <sheetData sheetId="0"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00896"/>
    </sheetNames>
    <definedNames>
      <definedName name="___________Ext2_25"/>
      <definedName name="_TOT4"/>
      <definedName name="_TOT5"/>
    </definedNames>
    <sheetDataSet>
      <sheetData sheetId="0"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500991"/>
    </sheetNames>
    <definedNames>
      <definedName name="_TOT4"/>
      <definedName name="_TOT5"/>
    </definedNames>
    <sheetDataSet>
      <sheetData sheetId="0"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914655"/>
    </sheetNames>
    <definedNames>
      <definedName name="_TEB4"/>
      <definedName name="_TOT5"/>
    </definedNames>
    <sheetDataSet>
      <sheetData sheetId="0"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915701"/>
    </sheetNames>
    <definedNames>
      <definedName name="_TOT5"/>
    </definedNames>
    <sheetDataSet>
      <sheetData sheetId="0"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915727"/>
    </sheetNames>
    <definedNames>
      <definedName name="_TOT5"/>
    </definedNames>
    <sheetDataSet>
      <sheetData sheetId="0"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214001"/>
    </sheetNames>
    <definedNames>
      <definedName name="_TOT5"/>
    </definedNames>
    <sheetDataSet>
      <sheetData sheetId="0"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914328"/>
    </sheetNames>
    <definedNames>
      <definedName name="_TOT5"/>
    </defined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914434"/>
    </sheetNames>
    <definedNames>
      <definedName name="_TOT5"/>
    </definedNames>
    <sheetDataSet>
      <sheetData sheetId="0"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914641"/>
    </sheetNames>
    <definedNames>
      <definedName name="_TOT5"/>
    </definedNames>
    <sheetDataSet>
      <sheetData sheetId="0"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914649"/>
    </sheetNames>
    <definedNames>
      <definedName name="_TOT5"/>
    </definedNames>
    <sheetDataSet>
      <sheetData sheetId="0" refreshError="1"/>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O TRAB"/>
      <sheetName val="MATERIAIS"/>
      <sheetName val="matbet"/>
      <sheetName val="quantidades"/>
      <sheetName val="QUADRO COMPARATIVO"/>
      <sheetName val="adequação"/>
      <sheetName val="comparativo"/>
      <sheetName val="CROQUI"/>
      <sheetName val="61M-CBMI"/>
      <sheetName val="MAT-BET"/>
      <sheetName val="REL-AC"/>
      <sheetName val="PLUVIOM"/>
      <sheetName val="TAPA BURACO"/>
      <sheetName val="RECOMP REVESTIMENTO"/>
      <sheetName val="LIMP MEIO FIO"/>
      <sheetName val="LIMP VALETAS"/>
      <sheetName val="REMOCAO MEC BAR"/>
      <sheetName val="REMOCAO MEC BAR (2)"/>
      <sheetName val="M.OBRA MARCO"/>
      <sheetName val="RESUMO "/>
      <sheetName val="WILSON"/>
      <sheetName val="H-HORAS MARCO"/>
      <sheetName val="acertos"/>
      <sheetName val="CONT MAT BET"/>
      <sheetName val="61MCBMI.DNIT"/>
      <sheetName val="61M_CBMI"/>
      <sheetName val="MAT_BET"/>
      <sheetName val="PEM"/>
      <sheetName val="CADASTRO"/>
      <sheetName val="Ativos"/>
      <sheetName val="CONS_CORR"/>
      <sheetName val="Mat"/>
      <sheetName val="TAPA_BURACO"/>
      <sheetName val="RECOMP_REVESTIMENTO"/>
      <sheetName val="LIMP_MEIO_FIO"/>
      <sheetName val="LIMP_VALETAS"/>
      <sheetName val="REMOCAO_MEC_BAR"/>
      <sheetName val="REMOCAO_MEC_BAR_(2)"/>
      <sheetName val="M_OBRA_MARCO"/>
      <sheetName val="RESUMO_"/>
      <sheetName val="H-HORAS_MARCO"/>
      <sheetName val="CONT_MAT_BET"/>
      <sheetName val="QUADRO_COMPARATIVO"/>
      <sheetName val="PLANO_TRAB"/>
      <sheetName val="61MCBMI_DNIT"/>
      <sheetName val="ORÇAMENTO"/>
      <sheetName val="Faturamento 2016 (Diferimento)"/>
      <sheetName val="Serviços"/>
      <sheetName val="COMPOS1"/>
      <sheetName val="Calendário"/>
      <sheetName val="CS#"/>
      <sheetName val="CUSTO INDIRETO"/>
      <sheetName val="CUSTO ZONA SUL"/>
      <sheetName val="CUSTO LARANJEIRAS"/>
      <sheetName val="Índices de Reajustamento"/>
      <sheetName val="Comp. PU serv. com areia-brita"/>
      <sheetName val="Procedimentos"/>
      <sheetName val="Solicitação Interna de Fab"/>
      <sheetName val="aux"/>
      <sheetName val="Alteração"/>
      <sheetName val="Clientes"/>
      <sheetName val="Mão de Obra"/>
      <sheetName val="Dados"/>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1 (2)"/>
      <sheetName val="Matriz de Produtividade"/>
      <sheetName val="61M-CBMI:MAT-BET"/>
      <sheetName val="P A T O 98 D"/>
      <sheetName val="Especif"/>
    </sheetNames>
    <sheetDataSet>
      <sheetData sheetId="0" refreshError="1"/>
      <sheetData sheetId="1" refreshError="1"/>
      <sheetData sheetId="2" refreshError="1"/>
      <sheetData sheetId="3" refreshError="1"/>
      <sheetData sheetId="4" refreshError="1">
        <row r="9">
          <cell r="AA9" t="str">
            <v xml:space="preserve">DEPARTAMENTO NACIONAL DE INFRA-ESTRUTURA DE TRANSPORTES            </v>
          </cell>
        </row>
        <row r="14">
          <cell r="AA14" t="str">
            <v>OF. N. 020/2002                                          LAGES  -  SANTA CATARINA</v>
          </cell>
        </row>
        <row r="15">
          <cell r="AA15" t="str">
            <v xml:space="preserve">                                                                   DATA:     12  DE MARCO  2002</v>
          </cell>
        </row>
        <row r="17">
          <cell r="AA17" t="str">
            <v>Prezado Senhor:</v>
          </cell>
        </row>
        <row r="21">
          <cell r="AA21" t="str">
            <v xml:space="preserve">     Em anexo estamos encaminhando elementos tecnicos que compoe a 61a.Medição </v>
          </cell>
        </row>
        <row r="22">
          <cell r="AA22" t="str">
            <v xml:space="preserve"> Provisoria  da  CBEMI- CONSTRUTORA BRASILEIRA E MINERADORA LTDA detentora do</v>
          </cell>
        </row>
        <row r="23">
          <cell r="AA23" t="str">
            <v xml:space="preserve">     contrato   PD-16-001/97-00 como segue :</v>
          </cell>
        </row>
        <row r="25">
          <cell r="AA25" t="str">
            <v xml:space="preserve"> -Folha de Medicao consevaçao............................................................................  02 vias </v>
          </cell>
        </row>
        <row r="26">
          <cell r="AA26" t="str">
            <v xml:space="preserve"> -Boletim de Desempenho.......................................................................................04 vias</v>
          </cell>
        </row>
        <row r="27">
          <cell r="AA27" t="str">
            <v xml:space="preserve"> -Quadro de Indicadores Fisicos..............................................................................02 vias</v>
          </cell>
        </row>
        <row r="28">
          <cell r="AA28" t="str">
            <v xml:space="preserve"> -Relatório Mensal de Acompanhamento da BR-116/SC ...................................... .02 vias</v>
          </cell>
        </row>
        <row r="29">
          <cell r="AA29" t="str">
            <v xml:space="preserve"> -Relatório Mensal de Acompanhamento da BR-282/SC ...................................... .02 vias</v>
          </cell>
        </row>
        <row r="30">
          <cell r="AA30" t="str">
            <v xml:space="preserve"> -Quadro de Atualização de Materiais Betuminosos coservaçao............................. 02 vias</v>
          </cell>
        </row>
        <row r="31">
          <cell r="AA31" t="str">
            <v xml:space="preserve"> -Relatório de controle pluviometrico ......................................................................02 vias</v>
          </cell>
        </row>
        <row r="32">
          <cell r="AA32" t="str">
            <v xml:space="preserve"> -Notas fiscais de material betuminoso....................................................................02 vias</v>
          </cell>
        </row>
        <row r="35">
          <cell r="AA35" t="str">
            <v xml:space="preserve">     Informamos  ainda  que  os  municípios  atingidos  pelos  serviços referidos são os seguintes :</v>
          </cell>
        </row>
        <row r="36">
          <cell r="AA36" t="str">
            <v xml:space="preserve"> Santa Cecília,  Ponte Alta do Norte,  Sao Cristóvão, Ponte Alta, Correia Pinto , Lages , Capão</v>
          </cell>
        </row>
        <row r="37">
          <cell r="AA37" t="str">
            <v xml:space="preserve"> Alto , e Bocãina do Sul. </v>
          </cell>
        </row>
        <row r="44">
          <cell r="AA44" t="str">
            <v xml:space="preserve">                                                                            __________________________________</v>
          </cell>
        </row>
        <row r="45">
          <cell r="AA45" t="str">
            <v xml:space="preserve">                                                                               ENG GERVASIO MARCINICHEN</v>
          </cell>
        </row>
        <row r="46">
          <cell r="AA46" t="str">
            <v xml:space="preserve">                                                                                                  LAGES/SC</v>
          </cell>
        </row>
        <row r="49">
          <cell r="AA49" t="str">
            <v xml:space="preserve">  ILMo. SR.</v>
          </cell>
        </row>
        <row r="50">
          <cell r="AA50" t="str">
            <v xml:space="preserve">  ENG. IZALDO CARLOS KONDLATSCH</v>
          </cell>
        </row>
        <row r="51">
          <cell r="AA51" t="str">
            <v xml:space="preserve">  FLORIANÓPOLIS/SC</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 val="RELAT610"/>
      <sheetName val="PQ"/>
      <sheetName val="PROJETO BR_146 (2)"/>
      <sheetName val="CARTA PROPOSTA"/>
      <sheetName val="TABELA"/>
      <sheetName val="PLANILHA CONTRA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SUMO_AUT1"/>
      <sheetName val="PT"/>
      <sheetName val="CANAA"/>
      <sheetName val="PROJETO"/>
      <sheetName val="Orçamento"/>
      <sheetName val="RESUMO DE MEDIÇÃO"/>
      <sheetName val="PATO"/>
      <sheetName val="Medição"/>
      <sheetName val="Medição Completa"/>
      <sheetName val="QQuant-Vol1_(2)"/>
      <sheetName val="RECOMPOSIÇÃO MAN"/>
      <sheetName val="MATRIZ"/>
      <sheetName val="CANAA.XLS"/>
      <sheetName val="\G\Users\eduardoiunes\Docu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OK"/>
      <sheetName val="RESUMO"/>
      <sheetName val="MEDIÇÃO"/>
      <sheetName val="CONSOLIDADA"/>
      <sheetName val="CRONOGRAMA"/>
      <sheetName val="REL PLUV"/>
      <sheetName val="Mob. e Desmobilização"/>
      <sheetName val="Pedreiro"/>
      <sheetName val="Servente"/>
      <sheetName val="Tapa Buraco"/>
      <sheetName val="AQUI. RR 1C TB"/>
      <sheetName val="TRANSP. RR 1C TB"/>
      <sheetName val="RP d. Mec. e Ser."/>
      <sheetName val="AQUI. CM30 RP"/>
      <sheetName val="TRANSP. CM30 RP"/>
      <sheetName val="MBUQ"/>
      <sheetName val="AQUI. CAP 50_70"/>
      <sheetName val="TRANSP. CAP 50_70 "/>
      <sheetName val="PENEIRAMENTO"/>
      <sheetName val="Solo Base p Remendo"/>
      <sheetName val="Roçada Mecanizada"/>
      <sheetName val="TRANSP COM. 10M³ (Mat_Cant)"/>
      <sheetName val="TRANSP LOCAL MAT REMENDOS"/>
      <sheetName val="TRANSP COM. 5M³"/>
      <sheetName val="PT"/>
    </sheetNames>
    <sheetDataSet>
      <sheetData sheetId="0"/>
      <sheetData sheetId="1"/>
      <sheetData sheetId="2"/>
      <sheetData sheetId="3"/>
      <sheetData sheetId="4"/>
      <sheetData sheetId="5"/>
      <sheetData sheetId="6"/>
      <sheetData sheetId="7">
        <row r="18">
          <cell r="J18">
            <v>96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rç. Total"/>
      <sheetName val="Orç. Obra e Proj. Executivo"/>
      <sheetName val="Orç- Apoio Proj. Básico"/>
      <sheetName val="Orç- Eq. Mínima"/>
      <sheetName val="Cron. Fís-Fin"/>
      <sheetName val="Sv Gráficos"/>
      <sheetName val="Viagens e Diárias"/>
      <sheetName val="Tab. Consultoria-Jan-13"/>
      <sheetName val="Dados Obra"/>
    </sheetNames>
    <sheetDataSet>
      <sheetData sheetId="0" refreshError="1"/>
      <sheetData sheetId="1">
        <row r="13">
          <cell r="D13">
            <v>7.5999999999999998E-2</v>
          </cell>
        </row>
      </sheetData>
      <sheetData sheetId="2" refreshError="1"/>
      <sheetData sheetId="3">
        <row r="67">
          <cell r="K67">
            <v>1.9122889548101669E-2</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CIDADES"/>
      <sheetName val="DIÁRIO"/>
      <sheetName val="TRANSP."/>
      <sheetName val="TIPO MAT."/>
      <sheetName val="PREÇOS"/>
      <sheetName val="DENSID."/>
      <sheetName val="CARMA1~1"/>
      <sheetName val="ADITIVO_ANTES"/>
      <sheetName val="AGREGADOS"/>
    </sheetNames>
    <sheetDataSet>
      <sheetData sheetId="0">
        <row r="8">
          <cell r="A8" t="str">
            <v>HUC-0652</v>
          </cell>
          <cell r="B8">
            <v>14.2</v>
          </cell>
          <cell r="C8">
            <v>14.2</v>
          </cell>
          <cell r="D8">
            <v>14.2</v>
          </cell>
          <cell r="E8">
            <v>14.2</v>
          </cell>
          <cell r="F8">
            <v>14.2</v>
          </cell>
          <cell r="G8">
            <v>14.2</v>
          </cell>
          <cell r="H8">
            <v>14.2</v>
          </cell>
          <cell r="I8">
            <v>14.2</v>
          </cell>
          <cell r="J8">
            <v>14.2</v>
          </cell>
          <cell r="K8">
            <v>14.2</v>
          </cell>
          <cell r="L8">
            <v>14.2</v>
          </cell>
          <cell r="M8">
            <v>14.2</v>
          </cell>
          <cell r="N8">
            <v>14.2</v>
          </cell>
          <cell r="O8">
            <v>14.2</v>
          </cell>
          <cell r="P8">
            <v>14.2</v>
          </cell>
          <cell r="Q8">
            <v>14.2</v>
          </cell>
          <cell r="R8">
            <v>14.2</v>
          </cell>
          <cell r="S8">
            <v>14.2</v>
          </cell>
          <cell r="T8">
            <v>14.2</v>
          </cell>
          <cell r="AK8">
            <v>2</v>
          </cell>
          <cell r="AL8" t="str">
            <v>INERI LUIZ PESENTE</v>
          </cell>
        </row>
        <row r="9">
          <cell r="A9" t="str">
            <v>HVI-5928</v>
          </cell>
          <cell r="B9">
            <v>12</v>
          </cell>
          <cell r="C9">
            <v>12</v>
          </cell>
          <cell r="D9">
            <v>12</v>
          </cell>
          <cell r="E9">
            <v>12</v>
          </cell>
          <cell r="F9">
            <v>12</v>
          </cell>
          <cell r="G9">
            <v>12</v>
          </cell>
          <cell r="H9">
            <v>12</v>
          </cell>
          <cell r="I9">
            <v>12</v>
          </cell>
          <cell r="J9">
            <v>12</v>
          </cell>
          <cell r="K9">
            <v>12</v>
          </cell>
          <cell r="L9">
            <v>12</v>
          </cell>
          <cell r="M9">
            <v>12</v>
          </cell>
          <cell r="N9">
            <v>12</v>
          </cell>
          <cell r="O9">
            <v>12</v>
          </cell>
          <cell r="P9">
            <v>12</v>
          </cell>
          <cell r="Q9">
            <v>12</v>
          </cell>
          <cell r="R9">
            <v>12</v>
          </cell>
          <cell r="S9">
            <v>12</v>
          </cell>
          <cell r="T9">
            <v>12</v>
          </cell>
          <cell r="AK9">
            <v>55</v>
          </cell>
          <cell r="AL9" t="str">
            <v>MERIANE MOREIRA PESENTE</v>
          </cell>
        </row>
        <row r="10">
          <cell r="A10" t="str">
            <v>KUI-2993</v>
          </cell>
          <cell r="B10">
            <v>12</v>
          </cell>
          <cell r="C10">
            <v>12</v>
          </cell>
          <cell r="D10">
            <v>12</v>
          </cell>
          <cell r="E10">
            <v>12</v>
          </cell>
          <cell r="F10">
            <v>12</v>
          </cell>
          <cell r="G10">
            <v>12</v>
          </cell>
          <cell r="H10">
            <v>12</v>
          </cell>
          <cell r="I10">
            <v>12</v>
          </cell>
          <cell r="J10">
            <v>12</v>
          </cell>
          <cell r="K10">
            <v>12</v>
          </cell>
          <cell r="L10">
            <v>12</v>
          </cell>
          <cell r="M10">
            <v>12</v>
          </cell>
          <cell r="N10">
            <v>12</v>
          </cell>
          <cell r="O10">
            <v>12</v>
          </cell>
          <cell r="P10">
            <v>12</v>
          </cell>
          <cell r="Q10">
            <v>12</v>
          </cell>
          <cell r="R10">
            <v>12</v>
          </cell>
          <cell r="S10">
            <v>12</v>
          </cell>
          <cell r="T10">
            <v>12</v>
          </cell>
          <cell r="AK10">
            <v>3</v>
          </cell>
          <cell r="AL10" t="str">
            <v>LOURIVAL ALVES DA CRUZ</v>
          </cell>
        </row>
        <row r="11">
          <cell r="A11" t="str">
            <v>HOO-2726</v>
          </cell>
          <cell r="B11">
            <v>12</v>
          </cell>
          <cell r="C11">
            <v>12</v>
          </cell>
          <cell r="D11">
            <v>12</v>
          </cell>
          <cell r="E11">
            <v>12</v>
          </cell>
          <cell r="F11">
            <v>12</v>
          </cell>
          <cell r="G11">
            <v>12</v>
          </cell>
          <cell r="H11">
            <v>12</v>
          </cell>
          <cell r="I11">
            <v>12</v>
          </cell>
          <cell r="J11">
            <v>12</v>
          </cell>
          <cell r="K11">
            <v>12</v>
          </cell>
          <cell r="L11">
            <v>12</v>
          </cell>
          <cell r="M11">
            <v>12</v>
          </cell>
          <cell r="N11">
            <v>12</v>
          </cell>
          <cell r="O11">
            <v>12</v>
          </cell>
          <cell r="P11">
            <v>12</v>
          </cell>
          <cell r="Q11">
            <v>12</v>
          </cell>
          <cell r="R11">
            <v>12</v>
          </cell>
          <cell r="S11">
            <v>12</v>
          </cell>
          <cell r="T11">
            <v>12</v>
          </cell>
          <cell r="AK11">
            <v>4</v>
          </cell>
          <cell r="AL11" t="str">
            <v>MANOEL DAMIÃO PINHEIRO VIEIRA</v>
          </cell>
        </row>
        <row r="12">
          <cell r="A12" t="str">
            <v>JCC-8708</v>
          </cell>
          <cell r="B12">
            <v>12</v>
          </cell>
          <cell r="C12">
            <v>12</v>
          </cell>
          <cell r="D12">
            <v>12</v>
          </cell>
          <cell r="E12">
            <v>12</v>
          </cell>
          <cell r="F12">
            <v>12</v>
          </cell>
          <cell r="G12">
            <v>12</v>
          </cell>
          <cell r="H12">
            <v>12</v>
          </cell>
          <cell r="I12">
            <v>12</v>
          </cell>
          <cell r="J12">
            <v>12</v>
          </cell>
          <cell r="K12">
            <v>12</v>
          </cell>
          <cell r="L12">
            <v>12</v>
          </cell>
          <cell r="M12">
            <v>12</v>
          </cell>
          <cell r="N12">
            <v>12</v>
          </cell>
          <cell r="O12">
            <v>12</v>
          </cell>
          <cell r="P12">
            <v>12</v>
          </cell>
          <cell r="Q12">
            <v>12</v>
          </cell>
          <cell r="R12">
            <v>12</v>
          </cell>
          <cell r="S12">
            <v>12</v>
          </cell>
          <cell r="T12">
            <v>12</v>
          </cell>
          <cell r="AK12">
            <v>5</v>
          </cell>
          <cell r="AL12" t="str">
            <v>MARIANO PEREIRA DOS SANTOS</v>
          </cell>
        </row>
        <row r="13">
          <cell r="A13" t="str">
            <v>HVJ-2936</v>
          </cell>
          <cell r="B13">
            <v>16.5</v>
          </cell>
          <cell r="C13">
            <v>16.5</v>
          </cell>
          <cell r="D13">
            <v>16.5</v>
          </cell>
          <cell r="E13">
            <v>16.5</v>
          </cell>
          <cell r="F13">
            <v>16.5</v>
          </cell>
          <cell r="G13">
            <v>16.5</v>
          </cell>
          <cell r="H13">
            <v>16.5</v>
          </cell>
          <cell r="I13">
            <v>16.5</v>
          </cell>
          <cell r="J13">
            <v>16.5</v>
          </cell>
          <cell r="K13">
            <v>16.5</v>
          </cell>
          <cell r="L13">
            <v>16.5</v>
          </cell>
          <cell r="M13">
            <v>16.5</v>
          </cell>
          <cell r="N13">
            <v>16.5</v>
          </cell>
          <cell r="O13">
            <v>16.5</v>
          </cell>
          <cell r="P13">
            <v>16.5</v>
          </cell>
          <cell r="Q13">
            <v>16.5</v>
          </cell>
          <cell r="R13">
            <v>16.5</v>
          </cell>
          <cell r="S13">
            <v>16.5</v>
          </cell>
          <cell r="T13">
            <v>16.5</v>
          </cell>
          <cell r="AK13">
            <v>6</v>
          </cell>
          <cell r="AL13" t="str">
            <v>FRANCISCO SÉRGIO ARAÚJO</v>
          </cell>
        </row>
        <row r="14">
          <cell r="A14" t="str">
            <v>HVK-2390</v>
          </cell>
          <cell r="B14">
            <v>16.5</v>
          </cell>
          <cell r="C14">
            <v>16.5</v>
          </cell>
          <cell r="D14">
            <v>16.5</v>
          </cell>
          <cell r="E14">
            <v>16.5</v>
          </cell>
          <cell r="F14">
            <v>16.5</v>
          </cell>
          <cell r="G14">
            <v>16.5</v>
          </cell>
          <cell r="H14">
            <v>16.5</v>
          </cell>
          <cell r="I14">
            <v>16.5</v>
          </cell>
          <cell r="J14">
            <v>16.5</v>
          </cell>
          <cell r="K14">
            <v>16.5</v>
          </cell>
          <cell r="L14">
            <v>16.5</v>
          </cell>
          <cell r="M14">
            <v>16.5</v>
          </cell>
          <cell r="N14">
            <v>16.5</v>
          </cell>
          <cell r="O14">
            <v>16.5</v>
          </cell>
          <cell r="P14">
            <v>16.5</v>
          </cell>
          <cell r="Q14">
            <v>16.5</v>
          </cell>
          <cell r="R14">
            <v>16.5</v>
          </cell>
          <cell r="S14">
            <v>16.5</v>
          </cell>
          <cell r="T14">
            <v>16.5</v>
          </cell>
          <cell r="AK14">
            <v>6</v>
          </cell>
          <cell r="AL14" t="str">
            <v>FRANCISCO SÉRGIO ARAÚJO</v>
          </cell>
        </row>
        <row r="15">
          <cell r="A15" t="str">
            <v>MMP-6198</v>
          </cell>
          <cell r="B15">
            <v>12</v>
          </cell>
          <cell r="C15">
            <v>12</v>
          </cell>
          <cell r="D15">
            <v>12</v>
          </cell>
          <cell r="E15">
            <v>12</v>
          </cell>
          <cell r="F15">
            <v>12</v>
          </cell>
          <cell r="G15">
            <v>12</v>
          </cell>
          <cell r="H15">
            <v>12</v>
          </cell>
          <cell r="I15">
            <v>12</v>
          </cell>
          <cell r="J15">
            <v>12</v>
          </cell>
          <cell r="K15">
            <v>12</v>
          </cell>
          <cell r="L15">
            <v>12</v>
          </cell>
          <cell r="M15">
            <v>12</v>
          </cell>
          <cell r="N15">
            <v>12</v>
          </cell>
          <cell r="O15">
            <v>12</v>
          </cell>
          <cell r="P15">
            <v>12</v>
          </cell>
          <cell r="Q15">
            <v>12</v>
          </cell>
          <cell r="R15">
            <v>12</v>
          </cell>
          <cell r="S15">
            <v>12</v>
          </cell>
          <cell r="T15">
            <v>12</v>
          </cell>
          <cell r="AK15">
            <v>7</v>
          </cell>
          <cell r="AL15" t="str">
            <v xml:space="preserve">VALDERI DE MELO SILVA </v>
          </cell>
        </row>
        <row r="16">
          <cell r="A16" t="str">
            <v>HVK-2590</v>
          </cell>
          <cell r="B16">
            <v>12</v>
          </cell>
          <cell r="C16">
            <v>12</v>
          </cell>
          <cell r="D16">
            <v>12</v>
          </cell>
          <cell r="E16">
            <v>12</v>
          </cell>
          <cell r="F16">
            <v>12</v>
          </cell>
          <cell r="G16">
            <v>12</v>
          </cell>
          <cell r="H16">
            <v>12</v>
          </cell>
          <cell r="I16">
            <v>12</v>
          </cell>
          <cell r="J16">
            <v>12</v>
          </cell>
          <cell r="K16">
            <v>12</v>
          </cell>
          <cell r="L16">
            <v>12</v>
          </cell>
          <cell r="M16">
            <v>12</v>
          </cell>
          <cell r="N16">
            <v>12</v>
          </cell>
          <cell r="O16">
            <v>12</v>
          </cell>
          <cell r="P16">
            <v>12</v>
          </cell>
          <cell r="Q16">
            <v>12</v>
          </cell>
          <cell r="R16">
            <v>12</v>
          </cell>
          <cell r="S16">
            <v>12</v>
          </cell>
          <cell r="T16">
            <v>12</v>
          </cell>
          <cell r="AK16">
            <v>8</v>
          </cell>
          <cell r="AL16" t="str">
            <v>LUIZ EVANDRO SOARES BEZERRA</v>
          </cell>
        </row>
        <row r="17">
          <cell r="A17" t="str">
            <v>JTY-6618</v>
          </cell>
          <cell r="B17">
            <v>12.5</v>
          </cell>
          <cell r="C17">
            <v>12.5</v>
          </cell>
          <cell r="D17">
            <v>12.5</v>
          </cell>
          <cell r="E17">
            <v>12.5</v>
          </cell>
          <cell r="F17">
            <v>12.5</v>
          </cell>
          <cell r="G17">
            <v>12.5</v>
          </cell>
          <cell r="H17">
            <v>12.5</v>
          </cell>
          <cell r="I17">
            <v>12.5</v>
          </cell>
          <cell r="J17">
            <v>12.5</v>
          </cell>
          <cell r="K17">
            <v>12.5</v>
          </cell>
          <cell r="L17">
            <v>12.5</v>
          </cell>
          <cell r="M17">
            <v>12.5</v>
          </cell>
          <cell r="N17">
            <v>12.5</v>
          </cell>
          <cell r="O17">
            <v>12.5</v>
          </cell>
          <cell r="P17">
            <v>12.5</v>
          </cell>
          <cell r="Q17">
            <v>12.5</v>
          </cell>
          <cell r="R17">
            <v>12.5</v>
          </cell>
          <cell r="S17">
            <v>12.5</v>
          </cell>
          <cell r="T17">
            <v>12.5</v>
          </cell>
          <cell r="AK17">
            <v>9</v>
          </cell>
          <cell r="AL17" t="str">
            <v>JOSÉ MANOEL DAS CHAGAS</v>
          </cell>
        </row>
        <row r="18">
          <cell r="A18" t="str">
            <v>HUI-1335</v>
          </cell>
          <cell r="B18">
            <v>12</v>
          </cell>
          <cell r="C18">
            <v>12</v>
          </cell>
          <cell r="D18">
            <v>12</v>
          </cell>
          <cell r="E18">
            <v>12</v>
          </cell>
          <cell r="F18">
            <v>12</v>
          </cell>
          <cell r="G18">
            <v>12</v>
          </cell>
          <cell r="H18">
            <v>12</v>
          </cell>
          <cell r="I18">
            <v>12</v>
          </cell>
          <cell r="J18">
            <v>12</v>
          </cell>
          <cell r="K18">
            <v>12</v>
          </cell>
          <cell r="L18">
            <v>12</v>
          </cell>
          <cell r="M18">
            <v>12</v>
          </cell>
          <cell r="N18">
            <v>12</v>
          </cell>
          <cell r="O18">
            <v>12</v>
          </cell>
          <cell r="P18">
            <v>12</v>
          </cell>
          <cell r="Q18">
            <v>12</v>
          </cell>
          <cell r="R18">
            <v>12</v>
          </cell>
          <cell r="S18">
            <v>12</v>
          </cell>
          <cell r="T18">
            <v>12</v>
          </cell>
          <cell r="AK18">
            <v>10</v>
          </cell>
          <cell r="AL18" t="str">
            <v>ANTONIA FERREIRA LIMA</v>
          </cell>
        </row>
        <row r="19">
          <cell r="A19" t="str">
            <v>HVI-5668</v>
          </cell>
          <cell r="B19">
            <v>12</v>
          </cell>
          <cell r="C19">
            <v>12</v>
          </cell>
          <cell r="D19">
            <v>12</v>
          </cell>
          <cell r="E19">
            <v>12</v>
          </cell>
          <cell r="F19">
            <v>12</v>
          </cell>
          <cell r="G19">
            <v>12</v>
          </cell>
          <cell r="H19">
            <v>12</v>
          </cell>
          <cell r="I19">
            <v>12</v>
          </cell>
          <cell r="J19">
            <v>12</v>
          </cell>
          <cell r="K19">
            <v>12</v>
          </cell>
          <cell r="L19">
            <v>12</v>
          </cell>
          <cell r="M19">
            <v>12</v>
          </cell>
          <cell r="N19">
            <v>12</v>
          </cell>
          <cell r="O19">
            <v>12</v>
          </cell>
          <cell r="P19">
            <v>12</v>
          </cell>
          <cell r="Q19">
            <v>12</v>
          </cell>
          <cell r="R19">
            <v>12</v>
          </cell>
          <cell r="S19">
            <v>12</v>
          </cell>
          <cell r="T19">
            <v>12</v>
          </cell>
          <cell r="AK19">
            <v>11</v>
          </cell>
          <cell r="AL19" t="str">
            <v>JOSÉ STENIO M. BANDEIRA</v>
          </cell>
        </row>
        <row r="20">
          <cell r="A20" t="str">
            <v>HUD-4712</v>
          </cell>
          <cell r="B20">
            <v>12</v>
          </cell>
          <cell r="C20">
            <v>12</v>
          </cell>
          <cell r="D20">
            <v>12</v>
          </cell>
          <cell r="E20">
            <v>12</v>
          </cell>
          <cell r="F20">
            <v>12</v>
          </cell>
          <cell r="G20">
            <v>12</v>
          </cell>
          <cell r="H20">
            <v>12</v>
          </cell>
          <cell r="I20">
            <v>12</v>
          </cell>
          <cell r="J20">
            <v>12</v>
          </cell>
          <cell r="K20">
            <v>12</v>
          </cell>
          <cell r="L20">
            <v>12</v>
          </cell>
          <cell r="M20">
            <v>12</v>
          </cell>
          <cell r="N20">
            <v>12</v>
          </cell>
          <cell r="O20">
            <v>12</v>
          </cell>
          <cell r="P20">
            <v>12</v>
          </cell>
          <cell r="Q20">
            <v>12</v>
          </cell>
          <cell r="R20">
            <v>12</v>
          </cell>
          <cell r="S20">
            <v>12</v>
          </cell>
          <cell r="T20">
            <v>12</v>
          </cell>
          <cell r="AK20">
            <v>12</v>
          </cell>
          <cell r="AL20" t="str">
            <v>MESSIAS SANTIAGO DA SILVA</v>
          </cell>
        </row>
        <row r="21">
          <cell r="A21" t="str">
            <v>HVL-4173</v>
          </cell>
          <cell r="B21">
            <v>12.5</v>
          </cell>
          <cell r="C21">
            <v>12.5</v>
          </cell>
          <cell r="D21">
            <v>12.5</v>
          </cell>
          <cell r="E21">
            <v>12.5</v>
          </cell>
          <cell r="F21">
            <v>12.5</v>
          </cell>
          <cell r="G21">
            <v>12.5</v>
          </cell>
          <cell r="H21">
            <v>12.5</v>
          </cell>
          <cell r="I21">
            <v>12.5</v>
          </cell>
          <cell r="J21">
            <v>12.5</v>
          </cell>
          <cell r="K21">
            <v>12.5</v>
          </cell>
          <cell r="L21">
            <v>12.5</v>
          </cell>
          <cell r="M21">
            <v>12.5</v>
          </cell>
          <cell r="N21">
            <v>12.5</v>
          </cell>
          <cell r="O21">
            <v>12.5</v>
          </cell>
          <cell r="P21">
            <v>12.5</v>
          </cell>
          <cell r="Q21">
            <v>12.5</v>
          </cell>
          <cell r="R21">
            <v>12.5</v>
          </cell>
          <cell r="S21">
            <v>12.5</v>
          </cell>
          <cell r="T21">
            <v>12.5</v>
          </cell>
          <cell r="AK21">
            <v>13</v>
          </cell>
          <cell r="AL21" t="str">
            <v>ANTÔNIO MOREIRA DE SOUSA LIMA NETO</v>
          </cell>
        </row>
        <row r="22">
          <cell r="A22" t="str">
            <v>HVB-5525</v>
          </cell>
          <cell r="B22">
            <v>12.5</v>
          </cell>
          <cell r="C22">
            <v>12.5</v>
          </cell>
          <cell r="D22">
            <v>12.5</v>
          </cell>
          <cell r="E22">
            <v>12.5</v>
          </cell>
          <cell r="F22">
            <v>12.5</v>
          </cell>
          <cell r="G22">
            <v>12.5</v>
          </cell>
          <cell r="H22">
            <v>12.5</v>
          </cell>
          <cell r="I22">
            <v>12.5</v>
          </cell>
          <cell r="J22">
            <v>12.5</v>
          </cell>
          <cell r="K22">
            <v>12.5</v>
          </cell>
          <cell r="L22">
            <v>12.5</v>
          </cell>
          <cell r="M22">
            <v>12.5</v>
          </cell>
          <cell r="N22">
            <v>12.5</v>
          </cell>
          <cell r="O22">
            <v>12.5</v>
          </cell>
          <cell r="P22">
            <v>12.5</v>
          </cell>
          <cell r="Q22">
            <v>12.5</v>
          </cell>
          <cell r="R22">
            <v>12.5</v>
          </cell>
          <cell r="S22">
            <v>12.5</v>
          </cell>
          <cell r="T22">
            <v>12.5</v>
          </cell>
          <cell r="AK22">
            <v>14</v>
          </cell>
          <cell r="AL22" t="str">
            <v>FRANCISCO LUZIEUDO DE ALEMEIDA</v>
          </cell>
        </row>
        <row r="23">
          <cell r="A23" t="str">
            <v>MUJ-8275</v>
          </cell>
          <cell r="B23">
            <v>12.5</v>
          </cell>
          <cell r="C23">
            <v>12.5</v>
          </cell>
          <cell r="D23">
            <v>12.5</v>
          </cell>
          <cell r="E23">
            <v>12.5</v>
          </cell>
          <cell r="F23">
            <v>12.5</v>
          </cell>
          <cell r="G23">
            <v>12.5</v>
          </cell>
          <cell r="H23">
            <v>12.5</v>
          </cell>
          <cell r="I23">
            <v>12.5</v>
          </cell>
          <cell r="J23">
            <v>12.5</v>
          </cell>
          <cell r="K23">
            <v>12.5</v>
          </cell>
          <cell r="L23">
            <v>12.5</v>
          </cell>
          <cell r="M23">
            <v>12.5</v>
          </cell>
          <cell r="N23">
            <v>12.5</v>
          </cell>
          <cell r="O23">
            <v>12.5</v>
          </cell>
          <cell r="P23">
            <v>12.5</v>
          </cell>
          <cell r="Q23">
            <v>12.5</v>
          </cell>
          <cell r="R23">
            <v>12.5</v>
          </cell>
          <cell r="S23">
            <v>12.5</v>
          </cell>
          <cell r="T23">
            <v>12.5</v>
          </cell>
          <cell r="AK23">
            <v>15</v>
          </cell>
          <cell r="AL23" t="str">
            <v>EZEQUIEL BRITO DE OLIVEIRA</v>
          </cell>
        </row>
        <row r="24">
          <cell r="A24" t="str">
            <v>AB-8267</v>
          </cell>
          <cell r="B24">
            <v>13</v>
          </cell>
          <cell r="C24">
            <v>13</v>
          </cell>
          <cell r="D24">
            <v>13</v>
          </cell>
          <cell r="E24">
            <v>13</v>
          </cell>
          <cell r="F24">
            <v>13</v>
          </cell>
          <cell r="G24">
            <v>13</v>
          </cell>
          <cell r="H24">
            <v>13</v>
          </cell>
          <cell r="I24">
            <v>13</v>
          </cell>
          <cell r="J24">
            <v>13</v>
          </cell>
          <cell r="K24">
            <v>13</v>
          </cell>
          <cell r="L24">
            <v>13</v>
          </cell>
          <cell r="M24">
            <v>13</v>
          </cell>
          <cell r="N24">
            <v>13</v>
          </cell>
          <cell r="O24">
            <v>13</v>
          </cell>
          <cell r="P24">
            <v>13</v>
          </cell>
          <cell r="Q24">
            <v>13</v>
          </cell>
          <cell r="R24">
            <v>13</v>
          </cell>
          <cell r="S24">
            <v>13</v>
          </cell>
          <cell r="T24">
            <v>13</v>
          </cell>
          <cell r="AK24">
            <v>16</v>
          </cell>
          <cell r="AL24" t="str">
            <v>FRANCISCO LIELDO COSTA</v>
          </cell>
        </row>
        <row r="25">
          <cell r="A25" t="str">
            <v>RI-9894</v>
          </cell>
          <cell r="B25">
            <v>14.5</v>
          </cell>
          <cell r="C25">
            <v>14.5</v>
          </cell>
          <cell r="D25">
            <v>14.5</v>
          </cell>
          <cell r="E25">
            <v>14.5</v>
          </cell>
          <cell r="F25">
            <v>14.5</v>
          </cell>
          <cell r="G25">
            <v>14.5</v>
          </cell>
          <cell r="H25">
            <v>14.5</v>
          </cell>
          <cell r="I25">
            <v>14.5</v>
          </cell>
          <cell r="J25">
            <v>14.5</v>
          </cell>
          <cell r="K25">
            <v>14.5</v>
          </cell>
          <cell r="L25">
            <v>14.5</v>
          </cell>
          <cell r="M25">
            <v>14.5</v>
          </cell>
          <cell r="N25">
            <v>14.5</v>
          </cell>
          <cell r="O25">
            <v>14.5</v>
          </cell>
          <cell r="P25">
            <v>14.5</v>
          </cell>
          <cell r="Q25">
            <v>14.5</v>
          </cell>
          <cell r="R25">
            <v>14.5</v>
          </cell>
          <cell r="S25">
            <v>14.5</v>
          </cell>
          <cell r="T25">
            <v>14.5</v>
          </cell>
          <cell r="AK25">
            <v>17</v>
          </cell>
          <cell r="AL25" t="str">
            <v>FRANCISCO DE ASSIS FERNANDES</v>
          </cell>
        </row>
        <row r="26">
          <cell r="A26" t="str">
            <v>JYA-5101</v>
          </cell>
          <cell r="B26">
            <v>13</v>
          </cell>
          <cell r="C26">
            <v>13</v>
          </cell>
          <cell r="D26">
            <v>13</v>
          </cell>
          <cell r="E26">
            <v>13</v>
          </cell>
          <cell r="F26">
            <v>13</v>
          </cell>
          <cell r="G26">
            <v>13</v>
          </cell>
          <cell r="H26">
            <v>13</v>
          </cell>
          <cell r="I26">
            <v>13</v>
          </cell>
          <cell r="J26">
            <v>13</v>
          </cell>
          <cell r="K26">
            <v>13</v>
          </cell>
          <cell r="L26">
            <v>13</v>
          </cell>
          <cell r="M26">
            <v>13</v>
          </cell>
          <cell r="N26">
            <v>13</v>
          </cell>
          <cell r="O26">
            <v>13</v>
          </cell>
          <cell r="P26">
            <v>13</v>
          </cell>
          <cell r="Q26">
            <v>13</v>
          </cell>
          <cell r="R26">
            <v>13</v>
          </cell>
          <cell r="S26">
            <v>13</v>
          </cell>
          <cell r="T26">
            <v>13</v>
          </cell>
          <cell r="AK26">
            <v>17</v>
          </cell>
          <cell r="AL26" t="str">
            <v>FRANCISCO DE ASSIS FERNANDES</v>
          </cell>
        </row>
        <row r="27">
          <cell r="A27" t="str">
            <v>JNW-8949</v>
          </cell>
          <cell r="B27">
            <v>12.5</v>
          </cell>
          <cell r="C27">
            <v>12.5</v>
          </cell>
          <cell r="D27">
            <v>12.5</v>
          </cell>
          <cell r="E27">
            <v>12.5</v>
          </cell>
          <cell r="F27">
            <v>12.5</v>
          </cell>
          <cell r="G27">
            <v>12.5</v>
          </cell>
          <cell r="H27">
            <v>12.5</v>
          </cell>
          <cell r="I27">
            <v>12.5</v>
          </cell>
          <cell r="J27">
            <v>12.5</v>
          </cell>
          <cell r="K27">
            <v>12.5</v>
          </cell>
          <cell r="L27">
            <v>12.5</v>
          </cell>
          <cell r="M27">
            <v>12.5</v>
          </cell>
          <cell r="N27">
            <v>12.5</v>
          </cell>
          <cell r="O27">
            <v>12.5</v>
          </cell>
          <cell r="P27">
            <v>12.5</v>
          </cell>
          <cell r="Q27">
            <v>12.5</v>
          </cell>
          <cell r="R27">
            <v>12.5</v>
          </cell>
          <cell r="S27">
            <v>12.5</v>
          </cell>
          <cell r="T27">
            <v>12.5</v>
          </cell>
          <cell r="AK27">
            <v>16</v>
          </cell>
          <cell r="AL27" t="str">
            <v>FRANCISCO LIELDO COSTA</v>
          </cell>
        </row>
        <row r="28">
          <cell r="A28" t="str">
            <v>HOX-4048</v>
          </cell>
          <cell r="B28">
            <v>12.5</v>
          </cell>
          <cell r="C28">
            <v>12.5</v>
          </cell>
          <cell r="D28">
            <v>12.5</v>
          </cell>
          <cell r="E28">
            <v>12.5</v>
          </cell>
          <cell r="F28">
            <v>12.5</v>
          </cell>
          <cell r="G28">
            <v>12.5</v>
          </cell>
          <cell r="H28">
            <v>12.5</v>
          </cell>
          <cell r="I28">
            <v>12.5</v>
          </cell>
          <cell r="J28">
            <v>12.5</v>
          </cell>
          <cell r="K28">
            <v>12.5</v>
          </cell>
          <cell r="L28">
            <v>12.5</v>
          </cell>
          <cell r="M28">
            <v>12.5</v>
          </cell>
          <cell r="N28">
            <v>12.5</v>
          </cell>
          <cell r="O28">
            <v>12.5</v>
          </cell>
          <cell r="P28">
            <v>12.5</v>
          </cell>
          <cell r="Q28">
            <v>12.5</v>
          </cell>
          <cell r="R28">
            <v>12.5</v>
          </cell>
          <cell r="S28">
            <v>12.5</v>
          </cell>
          <cell r="T28">
            <v>12.5</v>
          </cell>
          <cell r="AK28">
            <v>18</v>
          </cell>
          <cell r="AL28" t="str">
            <v>RICARDO SILVA SOUZA</v>
          </cell>
        </row>
        <row r="29">
          <cell r="A29" t="str">
            <v>HVI-3418</v>
          </cell>
          <cell r="B29">
            <v>12.15</v>
          </cell>
          <cell r="C29">
            <v>12.15</v>
          </cell>
          <cell r="D29">
            <v>12.15</v>
          </cell>
          <cell r="E29">
            <v>12.15</v>
          </cell>
          <cell r="F29">
            <v>12.15</v>
          </cell>
          <cell r="G29">
            <v>12.15</v>
          </cell>
          <cell r="H29">
            <v>12.15</v>
          </cell>
          <cell r="I29">
            <v>12.15</v>
          </cell>
          <cell r="J29">
            <v>12.15</v>
          </cell>
          <cell r="K29">
            <v>12.15</v>
          </cell>
          <cell r="L29">
            <v>12.15</v>
          </cell>
          <cell r="M29">
            <v>12.15</v>
          </cell>
          <cell r="N29">
            <v>12.15</v>
          </cell>
          <cell r="O29">
            <v>12.15</v>
          </cell>
          <cell r="P29">
            <v>12.15</v>
          </cell>
          <cell r="Q29">
            <v>12.15</v>
          </cell>
          <cell r="R29">
            <v>12.15</v>
          </cell>
          <cell r="S29">
            <v>12.15</v>
          </cell>
          <cell r="T29">
            <v>12.15</v>
          </cell>
          <cell r="AK29">
            <v>19</v>
          </cell>
          <cell r="AL29" t="str">
            <v>JOSÉ EDILSON AGRELA BARROSO</v>
          </cell>
        </row>
        <row r="30">
          <cell r="A30" t="str">
            <v>BWC-7096</v>
          </cell>
          <cell r="B30">
            <v>14</v>
          </cell>
          <cell r="C30">
            <v>14</v>
          </cell>
          <cell r="D30">
            <v>14</v>
          </cell>
          <cell r="E30">
            <v>14</v>
          </cell>
          <cell r="F30">
            <v>14</v>
          </cell>
          <cell r="G30">
            <v>14</v>
          </cell>
          <cell r="H30">
            <v>14</v>
          </cell>
          <cell r="I30">
            <v>14</v>
          </cell>
          <cell r="J30">
            <v>14</v>
          </cell>
          <cell r="K30">
            <v>14</v>
          </cell>
          <cell r="L30">
            <v>14</v>
          </cell>
          <cell r="M30">
            <v>14</v>
          </cell>
          <cell r="N30">
            <v>14</v>
          </cell>
          <cell r="O30">
            <v>14</v>
          </cell>
          <cell r="P30">
            <v>14</v>
          </cell>
          <cell r="Q30">
            <v>14</v>
          </cell>
          <cell r="R30">
            <v>14</v>
          </cell>
          <cell r="S30">
            <v>14</v>
          </cell>
          <cell r="T30">
            <v>14</v>
          </cell>
          <cell r="AK30">
            <v>20</v>
          </cell>
          <cell r="AL30" t="str">
            <v>JOSÉ FERREIRA MAIA</v>
          </cell>
        </row>
        <row r="31">
          <cell r="A31" t="str">
            <v>JTI-4264</v>
          </cell>
          <cell r="B31">
            <v>12.5</v>
          </cell>
          <cell r="C31">
            <v>12.5</v>
          </cell>
          <cell r="D31">
            <v>12.5</v>
          </cell>
          <cell r="E31">
            <v>12.5</v>
          </cell>
          <cell r="F31">
            <v>12.5</v>
          </cell>
          <cell r="G31">
            <v>12.5</v>
          </cell>
          <cell r="H31">
            <v>12.5</v>
          </cell>
          <cell r="I31">
            <v>12.5</v>
          </cell>
          <cell r="J31">
            <v>12.5</v>
          </cell>
          <cell r="K31">
            <v>12.5</v>
          </cell>
          <cell r="L31">
            <v>12.5</v>
          </cell>
          <cell r="M31">
            <v>12.5</v>
          </cell>
          <cell r="N31">
            <v>12.5</v>
          </cell>
          <cell r="O31">
            <v>12.5</v>
          </cell>
          <cell r="P31">
            <v>12.5</v>
          </cell>
          <cell r="Q31">
            <v>12.5</v>
          </cell>
          <cell r="R31">
            <v>12.5</v>
          </cell>
          <cell r="S31">
            <v>12.5</v>
          </cell>
          <cell r="T31">
            <v>12.5</v>
          </cell>
          <cell r="AK31">
            <v>21</v>
          </cell>
          <cell r="AL31" t="str">
            <v>MANUEL ALDACI ALVES MARTINS</v>
          </cell>
        </row>
        <row r="32">
          <cell r="A32" t="str">
            <v>MMV-5387</v>
          </cell>
          <cell r="B32">
            <v>13</v>
          </cell>
          <cell r="C32">
            <v>13</v>
          </cell>
          <cell r="D32">
            <v>13</v>
          </cell>
          <cell r="E32">
            <v>13</v>
          </cell>
          <cell r="F32">
            <v>13</v>
          </cell>
          <cell r="G32">
            <v>13</v>
          </cell>
          <cell r="H32">
            <v>13</v>
          </cell>
          <cell r="I32">
            <v>13</v>
          </cell>
          <cell r="J32">
            <v>13</v>
          </cell>
          <cell r="K32">
            <v>13</v>
          </cell>
          <cell r="L32">
            <v>13</v>
          </cell>
          <cell r="M32">
            <v>13</v>
          </cell>
          <cell r="N32">
            <v>13</v>
          </cell>
          <cell r="O32">
            <v>13</v>
          </cell>
          <cell r="P32">
            <v>13</v>
          </cell>
          <cell r="Q32">
            <v>13</v>
          </cell>
          <cell r="R32">
            <v>13</v>
          </cell>
          <cell r="S32">
            <v>13</v>
          </cell>
          <cell r="T32">
            <v>13</v>
          </cell>
          <cell r="AK32">
            <v>49</v>
          </cell>
          <cell r="AL32" t="str">
            <v>PAULINA ALVES DA SILVA FREIRE</v>
          </cell>
        </row>
        <row r="33">
          <cell r="A33" t="str">
            <v>HTY-2671</v>
          </cell>
          <cell r="B33">
            <v>12.2</v>
          </cell>
          <cell r="C33">
            <v>12.2</v>
          </cell>
          <cell r="D33">
            <v>12.2</v>
          </cell>
          <cell r="E33">
            <v>12.2</v>
          </cell>
          <cell r="F33">
            <v>12.2</v>
          </cell>
          <cell r="G33">
            <v>12.2</v>
          </cell>
          <cell r="H33">
            <v>12.2</v>
          </cell>
          <cell r="I33">
            <v>12.2</v>
          </cell>
          <cell r="J33">
            <v>12.2</v>
          </cell>
          <cell r="K33">
            <v>12.2</v>
          </cell>
          <cell r="L33">
            <v>12.2</v>
          </cell>
          <cell r="M33">
            <v>12.2</v>
          </cell>
          <cell r="N33">
            <v>12.2</v>
          </cell>
          <cell r="O33">
            <v>12.2</v>
          </cell>
          <cell r="P33">
            <v>12.2</v>
          </cell>
          <cell r="Q33">
            <v>12.2</v>
          </cell>
          <cell r="R33">
            <v>12.2</v>
          </cell>
          <cell r="S33">
            <v>12.2</v>
          </cell>
          <cell r="T33">
            <v>12.2</v>
          </cell>
          <cell r="AK33">
            <v>22</v>
          </cell>
          <cell r="AL33" t="str">
            <v>MANOEL ADALTO DA SILVA</v>
          </cell>
        </row>
        <row r="34">
          <cell r="A34" t="str">
            <v>HVR-2600</v>
          </cell>
          <cell r="B34">
            <v>12.1</v>
          </cell>
          <cell r="C34">
            <v>12.1</v>
          </cell>
          <cell r="D34">
            <v>12.1</v>
          </cell>
          <cell r="E34">
            <v>12.1</v>
          </cell>
          <cell r="F34">
            <v>12.1</v>
          </cell>
          <cell r="G34">
            <v>12.1</v>
          </cell>
          <cell r="H34">
            <v>12.1</v>
          </cell>
          <cell r="I34">
            <v>12.1</v>
          </cell>
          <cell r="J34">
            <v>12.1</v>
          </cell>
          <cell r="K34">
            <v>12.1</v>
          </cell>
          <cell r="L34">
            <v>12.1</v>
          </cell>
          <cell r="M34">
            <v>12.1</v>
          </cell>
          <cell r="N34">
            <v>12.1</v>
          </cell>
          <cell r="O34">
            <v>12.1</v>
          </cell>
          <cell r="P34">
            <v>12.1</v>
          </cell>
          <cell r="Q34">
            <v>12.1</v>
          </cell>
          <cell r="R34">
            <v>12.1</v>
          </cell>
          <cell r="S34">
            <v>12.1</v>
          </cell>
          <cell r="T34">
            <v>12.1</v>
          </cell>
          <cell r="AK34">
            <v>22</v>
          </cell>
          <cell r="AL34" t="str">
            <v>MANOEL ADALTO DA SILVA</v>
          </cell>
        </row>
        <row r="35">
          <cell r="A35" t="str">
            <v>LXL-5493</v>
          </cell>
          <cell r="B35">
            <v>13.2</v>
          </cell>
          <cell r="C35">
            <v>13.2</v>
          </cell>
          <cell r="D35">
            <v>13.2</v>
          </cell>
          <cell r="E35">
            <v>13.2</v>
          </cell>
          <cell r="F35">
            <v>13.2</v>
          </cell>
          <cell r="G35">
            <v>13.2</v>
          </cell>
          <cell r="H35">
            <v>13.2</v>
          </cell>
          <cell r="I35">
            <v>13.2</v>
          </cell>
          <cell r="J35">
            <v>13.2</v>
          </cell>
          <cell r="K35">
            <v>13.2</v>
          </cell>
          <cell r="L35">
            <v>13.2</v>
          </cell>
          <cell r="M35">
            <v>13.2</v>
          </cell>
          <cell r="N35">
            <v>13.2</v>
          </cell>
          <cell r="O35">
            <v>13.2</v>
          </cell>
          <cell r="P35">
            <v>13.2</v>
          </cell>
          <cell r="Q35">
            <v>13.2</v>
          </cell>
          <cell r="R35">
            <v>13.2</v>
          </cell>
          <cell r="S35">
            <v>13.2</v>
          </cell>
          <cell r="T35">
            <v>13.2</v>
          </cell>
          <cell r="AK35">
            <v>23</v>
          </cell>
          <cell r="AL35" t="str">
            <v>OSVALDO CAVALCANTE DE LIMA</v>
          </cell>
        </row>
        <row r="36">
          <cell r="A36" t="str">
            <v>AB-1277</v>
          </cell>
          <cell r="B36">
            <v>13.2</v>
          </cell>
          <cell r="C36">
            <v>13.2</v>
          </cell>
          <cell r="D36">
            <v>13.2</v>
          </cell>
          <cell r="E36">
            <v>13.2</v>
          </cell>
          <cell r="F36">
            <v>13.2</v>
          </cell>
          <cell r="G36">
            <v>13.2</v>
          </cell>
          <cell r="H36">
            <v>13.2</v>
          </cell>
          <cell r="I36">
            <v>13.2</v>
          </cell>
          <cell r="J36">
            <v>13.2</v>
          </cell>
          <cell r="K36">
            <v>13.2</v>
          </cell>
          <cell r="L36">
            <v>13.2</v>
          </cell>
          <cell r="M36">
            <v>13.2</v>
          </cell>
          <cell r="N36">
            <v>13.2</v>
          </cell>
          <cell r="O36">
            <v>13.2</v>
          </cell>
          <cell r="P36">
            <v>13.2</v>
          </cell>
          <cell r="Q36">
            <v>13.2</v>
          </cell>
          <cell r="R36">
            <v>13.2</v>
          </cell>
          <cell r="S36">
            <v>13.2</v>
          </cell>
          <cell r="T36">
            <v>13.2</v>
          </cell>
          <cell r="AK36">
            <v>30</v>
          </cell>
          <cell r="AL36" t="str">
            <v>CARLOS AUGUSTO DE SOUZA</v>
          </cell>
        </row>
        <row r="37">
          <cell r="A37" t="str">
            <v>HUK-3698</v>
          </cell>
          <cell r="B37">
            <v>12</v>
          </cell>
          <cell r="C37">
            <v>12</v>
          </cell>
          <cell r="D37">
            <v>12</v>
          </cell>
          <cell r="E37">
            <v>12</v>
          </cell>
          <cell r="F37">
            <v>12</v>
          </cell>
          <cell r="G37">
            <v>12</v>
          </cell>
          <cell r="H37">
            <v>12</v>
          </cell>
          <cell r="I37">
            <v>12</v>
          </cell>
          <cell r="J37">
            <v>12</v>
          </cell>
          <cell r="K37">
            <v>12</v>
          </cell>
          <cell r="L37">
            <v>12</v>
          </cell>
          <cell r="M37">
            <v>12</v>
          </cell>
          <cell r="N37">
            <v>12</v>
          </cell>
          <cell r="O37">
            <v>12</v>
          </cell>
          <cell r="P37">
            <v>12</v>
          </cell>
          <cell r="Q37">
            <v>12</v>
          </cell>
          <cell r="R37">
            <v>12</v>
          </cell>
          <cell r="S37">
            <v>12</v>
          </cell>
          <cell r="T37">
            <v>12</v>
          </cell>
          <cell r="AK37">
            <v>25</v>
          </cell>
          <cell r="AL37" t="str">
            <v>JOSÉ ARAÚJO RIBEIRO</v>
          </cell>
        </row>
        <row r="38">
          <cell r="A38" t="str">
            <v>HVK-5580</v>
          </cell>
          <cell r="B38">
            <v>12</v>
          </cell>
          <cell r="C38">
            <v>12</v>
          </cell>
          <cell r="D38">
            <v>12</v>
          </cell>
          <cell r="E38">
            <v>12</v>
          </cell>
          <cell r="F38">
            <v>12</v>
          </cell>
          <cell r="G38">
            <v>12</v>
          </cell>
          <cell r="H38">
            <v>12</v>
          </cell>
          <cell r="I38">
            <v>12</v>
          </cell>
          <cell r="J38">
            <v>12</v>
          </cell>
          <cell r="K38">
            <v>12</v>
          </cell>
          <cell r="L38">
            <v>12</v>
          </cell>
          <cell r="M38">
            <v>12</v>
          </cell>
          <cell r="N38">
            <v>12</v>
          </cell>
          <cell r="O38">
            <v>12</v>
          </cell>
          <cell r="P38">
            <v>12</v>
          </cell>
          <cell r="Q38">
            <v>12</v>
          </cell>
          <cell r="R38">
            <v>12</v>
          </cell>
          <cell r="S38">
            <v>12</v>
          </cell>
          <cell r="T38">
            <v>12</v>
          </cell>
          <cell r="AK38">
            <v>25</v>
          </cell>
          <cell r="AL38" t="str">
            <v>JOSÉ ARAÚJO RIBEIRO</v>
          </cell>
        </row>
        <row r="39">
          <cell r="A39" t="str">
            <v>JLC-4698</v>
          </cell>
          <cell r="B39">
            <v>15</v>
          </cell>
          <cell r="C39">
            <v>15</v>
          </cell>
          <cell r="D39">
            <v>15</v>
          </cell>
          <cell r="E39">
            <v>15</v>
          </cell>
          <cell r="F39">
            <v>15</v>
          </cell>
          <cell r="G39">
            <v>15</v>
          </cell>
          <cell r="H39">
            <v>15</v>
          </cell>
          <cell r="I39">
            <v>15</v>
          </cell>
          <cell r="J39">
            <v>15</v>
          </cell>
          <cell r="K39">
            <v>15</v>
          </cell>
          <cell r="L39">
            <v>15</v>
          </cell>
          <cell r="M39">
            <v>15</v>
          </cell>
          <cell r="N39">
            <v>15</v>
          </cell>
          <cell r="O39">
            <v>15</v>
          </cell>
          <cell r="P39">
            <v>15</v>
          </cell>
          <cell r="Q39">
            <v>15</v>
          </cell>
          <cell r="R39">
            <v>15</v>
          </cell>
          <cell r="S39">
            <v>15</v>
          </cell>
          <cell r="T39">
            <v>15</v>
          </cell>
          <cell r="AK39">
            <v>6</v>
          </cell>
          <cell r="AL39" t="str">
            <v>FRANCISCO SÉRGIO ARAÚJO</v>
          </cell>
        </row>
        <row r="40">
          <cell r="A40" t="str">
            <v>HVN-9718</v>
          </cell>
          <cell r="B40">
            <v>14</v>
          </cell>
          <cell r="C40">
            <v>14</v>
          </cell>
          <cell r="D40">
            <v>14</v>
          </cell>
          <cell r="E40">
            <v>14</v>
          </cell>
          <cell r="F40">
            <v>14</v>
          </cell>
          <cell r="G40">
            <v>14</v>
          </cell>
          <cell r="H40">
            <v>14</v>
          </cell>
          <cell r="I40">
            <v>14</v>
          </cell>
          <cell r="J40">
            <v>14</v>
          </cell>
          <cell r="K40">
            <v>14</v>
          </cell>
          <cell r="L40">
            <v>14</v>
          </cell>
          <cell r="M40">
            <v>14</v>
          </cell>
          <cell r="N40">
            <v>14</v>
          </cell>
          <cell r="O40">
            <v>14</v>
          </cell>
          <cell r="P40">
            <v>14</v>
          </cell>
          <cell r="Q40">
            <v>14</v>
          </cell>
          <cell r="R40">
            <v>14</v>
          </cell>
          <cell r="S40">
            <v>14</v>
          </cell>
          <cell r="T40">
            <v>14</v>
          </cell>
          <cell r="AK40">
            <v>26</v>
          </cell>
          <cell r="AL40" t="str">
            <v>PAULO DINIZ F. DO NASCIMENTO</v>
          </cell>
        </row>
        <row r="41">
          <cell r="A41" t="str">
            <v>KHR-0205</v>
          </cell>
          <cell r="B41">
            <v>12</v>
          </cell>
          <cell r="C41">
            <v>12</v>
          </cell>
          <cell r="D41">
            <v>12</v>
          </cell>
          <cell r="E41">
            <v>12</v>
          </cell>
          <cell r="F41">
            <v>12</v>
          </cell>
          <cell r="G41">
            <v>12</v>
          </cell>
          <cell r="H41">
            <v>12</v>
          </cell>
          <cell r="I41">
            <v>12</v>
          </cell>
          <cell r="J41">
            <v>12</v>
          </cell>
          <cell r="K41">
            <v>12</v>
          </cell>
          <cell r="L41">
            <v>12</v>
          </cell>
          <cell r="M41">
            <v>12</v>
          </cell>
          <cell r="N41">
            <v>12</v>
          </cell>
          <cell r="O41">
            <v>12</v>
          </cell>
          <cell r="P41">
            <v>12</v>
          </cell>
          <cell r="Q41">
            <v>12</v>
          </cell>
          <cell r="R41">
            <v>12</v>
          </cell>
          <cell r="S41">
            <v>12</v>
          </cell>
          <cell r="T41">
            <v>12</v>
          </cell>
          <cell r="AK41">
            <v>27</v>
          </cell>
          <cell r="AL41" t="str">
            <v>JOSÉ MAURICIO FERREIRA DOS SANTOS</v>
          </cell>
        </row>
        <row r="42">
          <cell r="A42" t="str">
            <v>XI-7909</v>
          </cell>
          <cell r="B42">
            <v>12</v>
          </cell>
          <cell r="C42">
            <v>12</v>
          </cell>
          <cell r="D42">
            <v>12</v>
          </cell>
          <cell r="E42">
            <v>12</v>
          </cell>
          <cell r="F42">
            <v>12</v>
          </cell>
          <cell r="G42">
            <v>12</v>
          </cell>
          <cell r="H42">
            <v>12</v>
          </cell>
          <cell r="I42">
            <v>12</v>
          </cell>
          <cell r="J42">
            <v>12</v>
          </cell>
          <cell r="K42">
            <v>12</v>
          </cell>
          <cell r="L42">
            <v>12</v>
          </cell>
          <cell r="M42">
            <v>12</v>
          </cell>
          <cell r="N42">
            <v>12</v>
          </cell>
          <cell r="O42">
            <v>12</v>
          </cell>
          <cell r="P42">
            <v>12</v>
          </cell>
          <cell r="Q42">
            <v>12</v>
          </cell>
          <cell r="R42">
            <v>12</v>
          </cell>
          <cell r="S42">
            <v>12</v>
          </cell>
          <cell r="T42">
            <v>12</v>
          </cell>
          <cell r="AK42">
            <v>29</v>
          </cell>
          <cell r="AL42" t="str">
            <v>FRANCISCO BEZERRA MAIA</v>
          </cell>
        </row>
        <row r="43">
          <cell r="A43" t="str">
            <v>BYE-0625</v>
          </cell>
          <cell r="B43">
            <v>12</v>
          </cell>
          <cell r="C43">
            <v>12</v>
          </cell>
          <cell r="D43">
            <v>12</v>
          </cell>
          <cell r="E43">
            <v>12</v>
          </cell>
          <cell r="F43">
            <v>12</v>
          </cell>
          <cell r="G43">
            <v>12</v>
          </cell>
          <cell r="H43">
            <v>12</v>
          </cell>
          <cell r="I43">
            <v>12</v>
          </cell>
          <cell r="J43">
            <v>12</v>
          </cell>
          <cell r="K43">
            <v>12</v>
          </cell>
          <cell r="L43">
            <v>12</v>
          </cell>
          <cell r="M43">
            <v>12</v>
          </cell>
          <cell r="N43">
            <v>12</v>
          </cell>
          <cell r="O43">
            <v>12</v>
          </cell>
          <cell r="P43">
            <v>12</v>
          </cell>
          <cell r="Q43">
            <v>12</v>
          </cell>
          <cell r="R43">
            <v>12</v>
          </cell>
          <cell r="S43">
            <v>12</v>
          </cell>
          <cell r="T43">
            <v>12</v>
          </cell>
          <cell r="AK43">
            <v>31</v>
          </cell>
          <cell r="AL43" t="str">
            <v>FRANCISCO GOMES DA SILVA</v>
          </cell>
        </row>
        <row r="44">
          <cell r="A44" t="str">
            <v>EO-5723</v>
          </cell>
          <cell r="B44">
            <v>13.2</v>
          </cell>
          <cell r="C44">
            <v>13.2</v>
          </cell>
          <cell r="D44">
            <v>13.2</v>
          </cell>
          <cell r="E44">
            <v>13.2</v>
          </cell>
          <cell r="F44">
            <v>13.2</v>
          </cell>
          <cell r="G44">
            <v>13.2</v>
          </cell>
          <cell r="H44">
            <v>13.2</v>
          </cell>
          <cell r="I44">
            <v>13.2</v>
          </cell>
          <cell r="J44">
            <v>13.2</v>
          </cell>
          <cell r="K44">
            <v>13.2</v>
          </cell>
          <cell r="L44">
            <v>13.2</v>
          </cell>
          <cell r="M44">
            <v>13.2</v>
          </cell>
          <cell r="N44">
            <v>13.2</v>
          </cell>
          <cell r="O44">
            <v>13.2</v>
          </cell>
          <cell r="P44">
            <v>13.2</v>
          </cell>
          <cell r="Q44">
            <v>13.2</v>
          </cell>
          <cell r="R44">
            <v>13.2</v>
          </cell>
          <cell r="S44">
            <v>13.2</v>
          </cell>
          <cell r="T44">
            <v>13.2</v>
          </cell>
          <cell r="AK44">
            <v>29</v>
          </cell>
          <cell r="AL44" t="str">
            <v>FRANCISCO BEZERRA MAIA</v>
          </cell>
        </row>
        <row r="45">
          <cell r="A45" t="str">
            <v>HVS-3252</v>
          </cell>
          <cell r="B45">
            <v>12.5</v>
          </cell>
          <cell r="C45">
            <v>12.5</v>
          </cell>
          <cell r="D45">
            <v>12.5</v>
          </cell>
          <cell r="E45">
            <v>12.5</v>
          </cell>
          <cell r="F45">
            <v>12.5</v>
          </cell>
          <cell r="G45">
            <v>12.5</v>
          </cell>
          <cell r="H45">
            <v>12.5</v>
          </cell>
          <cell r="I45">
            <v>12.5</v>
          </cell>
          <cell r="J45">
            <v>12.5</v>
          </cell>
          <cell r="K45">
            <v>12.5</v>
          </cell>
          <cell r="L45">
            <v>12.5</v>
          </cell>
          <cell r="M45">
            <v>12.5</v>
          </cell>
          <cell r="N45">
            <v>12.5</v>
          </cell>
          <cell r="O45">
            <v>12.5</v>
          </cell>
          <cell r="P45">
            <v>12.5</v>
          </cell>
          <cell r="Q45">
            <v>12.5</v>
          </cell>
          <cell r="R45">
            <v>12.5</v>
          </cell>
          <cell r="S45">
            <v>12.5</v>
          </cell>
          <cell r="T45">
            <v>12.5</v>
          </cell>
          <cell r="AK45">
            <v>32</v>
          </cell>
          <cell r="AL45" t="str">
            <v>FRANCISCO O DO NASCIMENTO BARROSO</v>
          </cell>
        </row>
        <row r="46">
          <cell r="A46" t="str">
            <v>HWL-1560</v>
          </cell>
          <cell r="B46">
            <v>14.5</v>
          </cell>
          <cell r="C46">
            <v>14.5</v>
          </cell>
          <cell r="D46">
            <v>14.5</v>
          </cell>
          <cell r="E46">
            <v>14.5</v>
          </cell>
          <cell r="F46">
            <v>14.5</v>
          </cell>
          <cell r="G46">
            <v>14.5</v>
          </cell>
          <cell r="H46">
            <v>14.5</v>
          </cell>
          <cell r="I46">
            <v>14.5</v>
          </cell>
          <cell r="J46">
            <v>14.5</v>
          </cell>
          <cell r="K46">
            <v>14.5</v>
          </cell>
          <cell r="L46">
            <v>14.5</v>
          </cell>
          <cell r="M46">
            <v>14.5</v>
          </cell>
          <cell r="N46">
            <v>14.5</v>
          </cell>
          <cell r="O46">
            <v>14.5</v>
          </cell>
          <cell r="P46">
            <v>14.5</v>
          </cell>
          <cell r="Q46">
            <v>14.5</v>
          </cell>
          <cell r="R46">
            <v>14.5</v>
          </cell>
          <cell r="S46">
            <v>14.5</v>
          </cell>
          <cell r="T46">
            <v>14.5</v>
          </cell>
          <cell r="AK46">
            <v>33</v>
          </cell>
          <cell r="AL46" t="str">
            <v>JOSÉ LUCIVANIO DA COSTA</v>
          </cell>
        </row>
        <row r="47">
          <cell r="A47" t="str">
            <v>HUS-0117</v>
          </cell>
          <cell r="B47">
            <v>12</v>
          </cell>
          <cell r="C47">
            <v>12</v>
          </cell>
          <cell r="D47">
            <v>12</v>
          </cell>
          <cell r="E47">
            <v>12</v>
          </cell>
          <cell r="F47">
            <v>12</v>
          </cell>
          <cell r="G47">
            <v>12</v>
          </cell>
          <cell r="H47">
            <v>12</v>
          </cell>
          <cell r="I47">
            <v>12</v>
          </cell>
          <cell r="J47">
            <v>12</v>
          </cell>
          <cell r="K47">
            <v>12</v>
          </cell>
          <cell r="L47">
            <v>12</v>
          </cell>
          <cell r="M47">
            <v>12</v>
          </cell>
          <cell r="N47">
            <v>12</v>
          </cell>
          <cell r="O47">
            <v>12</v>
          </cell>
          <cell r="P47">
            <v>12</v>
          </cell>
          <cell r="Q47">
            <v>12</v>
          </cell>
          <cell r="R47">
            <v>12</v>
          </cell>
          <cell r="S47">
            <v>12</v>
          </cell>
          <cell r="T47">
            <v>12</v>
          </cell>
          <cell r="AK47">
            <v>35</v>
          </cell>
          <cell r="AL47" t="str">
            <v>PEDRO VIEIRA DA SILVA</v>
          </cell>
        </row>
        <row r="48">
          <cell r="A48" t="str">
            <v>CEP-9713</v>
          </cell>
          <cell r="B48">
            <v>12</v>
          </cell>
          <cell r="C48">
            <v>12</v>
          </cell>
          <cell r="D48">
            <v>12</v>
          </cell>
          <cell r="E48">
            <v>12</v>
          </cell>
          <cell r="F48">
            <v>12</v>
          </cell>
          <cell r="G48">
            <v>12</v>
          </cell>
          <cell r="H48">
            <v>12</v>
          </cell>
          <cell r="I48">
            <v>12</v>
          </cell>
          <cell r="J48">
            <v>12</v>
          </cell>
          <cell r="K48">
            <v>12</v>
          </cell>
          <cell r="L48">
            <v>12</v>
          </cell>
          <cell r="M48">
            <v>12</v>
          </cell>
          <cell r="N48">
            <v>12</v>
          </cell>
          <cell r="O48">
            <v>12</v>
          </cell>
          <cell r="P48">
            <v>12</v>
          </cell>
          <cell r="Q48">
            <v>12</v>
          </cell>
          <cell r="R48">
            <v>12</v>
          </cell>
          <cell r="S48">
            <v>12</v>
          </cell>
          <cell r="T48">
            <v>12</v>
          </cell>
          <cell r="AK48">
            <v>36</v>
          </cell>
          <cell r="AL48" t="str">
            <v>FRANCISCO IVANILCE DE SOUZA LIMA</v>
          </cell>
        </row>
        <row r="49">
          <cell r="A49" t="str">
            <v>HVN-1458</v>
          </cell>
          <cell r="B49">
            <v>13</v>
          </cell>
          <cell r="C49">
            <v>13</v>
          </cell>
          <cell r="D49">
            <v>13</v>
          </cell>
          <cell r="E49">
            <v>13</v>
          </cell>
          <cell r="F49">
            <v>13</v>
          </cell>
          <cell r="G49">
            <v>13</v>
          </cell>
          <cell r="H49">
            <v>13</v>
          </cell>
          <cell r="I49">
            <v>13</v>
          </cell>
          <cell r="J49">
            <v>13</v>
          </cell>
          <cell r="K49">
            <v>13</v>
          </cell>
          <cell r="L49">
            <v>13</v>
          </cell>
          <cell r="M49">
            <v>13</v>
          </cell>
          <cell r="N49">
            <v>13</v>
          </cell>
          <cell r="O49">
            <v>13</v>
          </cell>
          <cell r="P49">
            <v>13</v>
          </cell>
          <cell r="Q49">
            <v>13</v>
          </cell>
          <cell r="R49">
            <v>13</v>
          </cell>
          <cell r="S49">
            <v>13</v>
          </cell>
          <cell r="T49">
            <v>13</v>
          </cell>
          <cell r="AK49">
            <v>84</v>
          </cell>
          <cell r="AL49" t="str">
            <v>MARIA LILIANE LIMA DIOGENES</v>
          </cell>
        </row>
        <row r="50">
          <cell r="A50" t="str">
            <v>MMV-5979</v>
          </cell>
          <cell r="B50">
            <v>12</v>
          </cell>
          <cell r="C50">
            <v>12</v>
          </cell>
          <cell r="D50">
            <v>12</v>
          </cell>
          <cell r="E50">
            <v>12</v>
          </cell>
          <cell r="F50">
            <v>12</v>
          </cell>
          <cell r="G50">
            <v>12</v>
          </cell>
          <cell r="H50">
            <v>12</v>
          </cell>
          <cell r="I50">
            <v>12</v>
          </cell>
          <cell r="J50">
            <v>12</v>
          </cell>
          <cell r="K50">
            <v>12</v>
          </cell>
          <cell r="L50">
            <v>12</v>
          </cell>
          <cell r="M50">
            <v>12</v>
          </cell>
          <cell r="N50">
            <v>12</v>
          </cell>
          <cell r="O50">
            <v>12</v>
          </cell>
          <cell r="P50">
            <v>12</v>
          </cell>
          <cell r="Q50">
            <v>12</v>
          </cell>
          <cell r="R50">
            <v>12</v>
          </cell>
          <cell r="S50">
            <v>12</v>
          </cell>
          <cell r="T50">
            <v>12</v>
          </cell>
          <cell r="AK50">
            <v>37</v>
          </cell>
          <cell r="AL50" t="str">
            <v>ADELMO MESSIAS MELO BARRO</v>
          </cell>
        </row>
        <row r="51">
          <cell r="A51" t="str">
            <v>LT-1700</v>
          </cell>
          <cell r="B51">
            <v>11</v>
          </cell>
          <cell r="C51">
            <v>11</v>
          </cell>
          <cell r="D51">
            <v>11</v>
          </cell>
          <cell r="E51">
            <v>11</v>
          </cell>
          <cell r="F51">
            <v>11</v>
          </cell>
          <cell r="G51">
            <v>11</v>
          </cell>
          <cell r="H51">
            <v>11</v>
          </cell>
          <cell r="I51">
            <v>11</v>
          </cell>
          <cell r="J51">
            <v>11</v>
          </cell>
          <cell r="K51">
            <v>11</v>
          </cell>
          <cell r="L51">
            <v>11</v>
          </cell>
          <cell r="M51">
            <v>11</v>
          </cell>
          <cell r="N51">
            <v>11</v>
          </cell>
          <cell r="O51">
            <v>11</v>
          </cell>
          <cell r="P51">
            <v>11</v>
          </cell>
          <cell r="Q51">
            <v>11</v>
          </cell>
          <cell r="R51">
            <v>11</v>
          </cell>
          <cell r="S51">
            <v>11</v>
          </cell>
          <cell r="T51">
            <v>11</v>
          </cell>
          <cell r="AK51">
            <v>37</v>
          </cell>
          <cell r="AL51" t="str">
            <v>ADELMO MESSIAS MELO BARRO</v>
          </cell>
        </row>
        <row r="52">
          <cell r="A52" t="str">
            <v>MNB-0746</v>
          </cell>
          <cell r="B52">
            <v>12</v>
          </cell>
          <cell r="C52">
            <v>12</v>
          </cell>
          <cell r="D52">
            <v>12</v>
          </cell>
          <cell r="E52">
            <v>12</v>
          </cell>
          <cell r="F52">
            <v>12</v>
          </cell>
          <cell r="G52">
            <v>12</v>
          </cell>
          <cell r="H52">
            <v>12</v>
          </cell>
          <cell r="I52">
            <v>12</v>
          </cell>
          <cell r="J52">
            <v>12</v>
          </cell>
          <cell r="K52">
            <v>12</v>
          </cell>
          <cell r="L52">
            <v>12</v>
          </cell>
          <cell r="M52">
            <v>12</v>
          </cell>
          <cell r="N52">
            <v>12</v>
          </cell>
          <cell r="O52">
            <v>12</v>
          </cell>
          <cell r="P52">
            <v>12</v>
          </cell>
          <cell r="Q52">
            <v>12</v>
          </cell>
          <cell r="R52">
            <v>12</v>
          </cell>
          <cell r="S52">
            <v>12</v>
          </cell>
          <cell r="T52">
            <v>12</v>
          </cell>
          <cell r="AK52">
            <v>38</v>
          </cell>
          <cell r="AL52" t="str">
            <v>LUCIANA MARIA DA SILVA</v>
          </cell>
        </row>
        <row r="53">
          <cell r="A53" t="str">
            <v>HUC-7862</v>
          </cell>
          <cell r="B53">
            <v>12</v>
          </cell>
          <cell r="C53">
            <v>12</v>
          </cell>
          <cell r="D53">
            <v>12</v>
          </cell>
          <cell r="E53">
            <v>12</v>
          </cell>
          <cell r="F53">
            <v>12</v>
          </cell>
          <cell r="G53">
            <v>12</v>
          </cell>
          <cell r="H53">
            <v>12</v>
          </cell>
          <cell r="I53">
            <v>12</v>
          </cell>
          <cell r="J53">
            <v>12</v>
          </cell>
          <cell r="K53">
            <v>12</v>
          </cell>
          <cell r="L53">
            <v>12</v>
          </cell>
          <cell r="M53">
            <v>12</v>
          </cell>
          <cell r="N53">
            <v>12</v>
          </cell>
          <cell r="O53">
            <v>12</v>
          </cell>
          <cell r="P53">
            <v>12</v>
          </cell>
          <cell r="Q53">
            <v>12</v>
          </cell>
          <cell r="R53">
            <v>12</v>
          </cell>
          <cell r="S53">
            <v>12</v>
          </cell>
          <cell r="T53">
            <v>12</v>
          </cell>
          <cell r="AK53">
            <v>39</v>
          </cell>
          <cell r="AL53" t="str">
            <v>JOSÉ ALVES JUNIOR</v>
          </cell>
        </row>
        <row r="54">
          <cell r="A54" t="str">
            <v>HVF-8339</v>
          </cell>
          <cell r="B54">
            <v>12</v>
          </cell>
          <cell r="C54">
            <v>12</v>
          </cell>
          <cell r="D54">
            <v>12</v>
          </cell>
          <cell r="E54">
            <v>12</v>
          </cell>
          <cell r="F54">
            <v>12</v>
          </cell>
          <cell r="G54">
            <v>12</v>
          </cell>
          <cell r="H54">
            <v>12</v>
          </cell>
          <cell r="I54">
            <v>12</v>
          </cell>
          <cell r="J54">
            <v>12</v>
          </cell>
          <cell r="K54">
            <v>12</v>
          </cell>
          <cell r="L54">
            <v>12</v>
          </cell>
          <cell r="M54">
            <v>12</v>
          </cell>
          <cell r="N54">
            <v>12</v>
          </cell>
          <cell r="O54">
            <v>12</v>
          </cell>
          <cell r="P54">
            <v>12</v>
          </cell>
          <cell r="Q54">
            <v>12</v>
          </cell>
          <cell r="R54">
            <v>12</v>
          </cell>
          <cell r="S54">
            <v>12</v>
          </cell>
          <cell r="T54">
            <v>12</v>
          </cell>
          <cell r="AK54">
            <v>40</v>
          </cell>
          <cell r="AL54" t="str">
            <v>JOSÉ IVAN DE OLIVEIRA ALVES</v>
          </cell>
        </row>
        <row r="55">
          <cell r="A55" t="str">
            <v>HUK-4839</v>
          </cell>
          <cell r="B55">
            <v>12.5</v>
          </cell>
          <cell r="C55">
            <v>12.5</v>
          </cell>
          <cell r="D55">
            <v>12.5</v>
          </cell>
          <cell r="E55">
            <v>12.5</v>
          </cell>
          <cell r="F55">
            <v>12.5</v>
          </cell>
          <cell r="G55">
            <v>12.5</v>
          </cell>
          <cell r="H55">
            <v>12.5</v>
          </cell>
          <cell r="I55">
            <v>12.5</v>
          </cell>
          <cell r="J55">
            <v>12.5</v>
          </cell>
          <cell r="K55">
            <v>12.5</v>
          </cell>
          <cell r="L55">
            <v>12.5</v>
          </cell>
          <cell r="M55">
            <v>12.5</v>
          </cell>
          <cell r="N55">
            <v>12.5</v>
          </cell>
          <cell r="O55">
            <v>12.5</v>
          </cell>
          <cell r="P55">
            <v>12.5</v>
          </cell>
          <cell r="Q55">
            <v>12.5</v>
          </cell>
          <cell r="R55">
            <v>12.5</v>
          </cell>
          <cell r="S55">
            <v>12.5</v>
          </cell>
          <cell r="T55">
            <v>12.5</v>
          </cell>
          <cell r="AK55">
            <v>41</v>
          </cell>
          <cell r="AL55" t="str">
            <v>MARIA LUCIA OLIVEIRA ALMEIDA LIMA</v>
          </cell>
        </row>
        <row r="56">
          <cell r="A56" t="str">
            <v>HUJ-6146</v>
          </cell>
          <cell r="B56">
            <v>13.5</v>
          </cell>
          <cell r="C56">
            <v>13.5</v>
          </cell>
          <cell r="D56">
            <v>13.5</v>
          </cell>
          <cell r="E56">
            <v>13.5</v>
          </cell>
          <cell r="F56">
            <v>13.5</v>
          </cell>
          <cell r="G56">
            <v>13.5</v>
          </cell>
          <cell r="H56">
            <v>13.5</v>
          </cell>
          <cell r="I56">
            <v>13.5</v>
          </cell>
          <cell r="J56">
            <v>13.5</v>
          </cell>
          <cell r="K56">
            <v>13.5</v>
          </cell>
          <cell r="L56">
            <v>13.5</v>
          </cell>
          <cell r="M56">
            <v>13.5</v>
          </cell>
          <cell r="N56">
            <v>13.5</v>
          </cell>
          <cell r="O56">
            <v>13.5</v>
          </cell>
          <cell r="P56">
            <v>13.5</v>
          </cell>
          <cell r="Q56">
            <v>13.5</v>
          </cell>
          <cell r="R56">
            <v>13.5</v>
          </cell>
          <cell r="S56">
            <v>13.5</v>
          </cell>
          <cell r="T56">
            <v>13.5</v>
          </cell>
          <cell r="AK56">
            <v>54</v>
          </cell>
          <cell r="AL56" t="str">
            <v>IVAN CARLOS PESENTE</v>
          </cell>
        </row>
        <row r="57">
          <cell r="A57" t="str">
            <v>JTC-6477</v>
          </cell>
          <cell r="B57">
            <v>11</v>
          </cell>
          <cell r="C57">
            <v>11</v>
          </cell>
          <cell r="D57">
            <v>11</v>
          </cell>
          <cell r="E57">
            <v>11</v>
          </cell>
          <cell r="F57">
            <v>11</v>
          </cell>
          <cell r="G57">
            <v>11</v>
          </cell>
          <cell r="H57">
            <v>11</v>
          </cell>
          <cell r="I57">
            <v>11</v>
          </cell>
          <cell r="J57">
            <v>11</v>
          </cell>
          <cell r="K57">
            <v>11</v>
          </cell>
          <cell r="L57">
            <v>11</v>
          </cell>
          <cell r="M57">
            <v>11</v>
          </cell>
          <cell r="N57">
            <v>11</v>
          </cell>
          <cell r="O57">
            <v>11</v>
          </cell>
          <cell r="P57">
            <v>11</v>
          </cell>
          <cell r="Q57">
            <v>11</v>
          </cell>
          <cell r="R57">
            <v>11</v>
          </cell>
          <cell r="S57">
            <v>11</v>
          </cell>
          <cell r="T57">
            <v>11</v>
          </cell>
          <cell r="AK57">
            <v>42</v>
          </cell>
          <cell r="AL57" t="str">
            <v>JOSÉ FERNANDO DOS SANTOS</v>
          </cell>
        </row>
        <row r="58">
          <cell r="A58" t="str">
            <v>HVB-8355</v>
          </cell>
          <cell r="B58">
            <v>12</v>
          </cell>
          <cell r="C58">
            <v>12</v>
          </cell>
          <cell r="D58">
            <v>12</v>
          </cell>
          <cell r="E58">
            <v>12</v>
          </cell>
          <cell r="F58">
            <v>12</v>
          </cell>
          <cell r="G58">
            <v>12</v>
          </cell>
          <cell r="H58">
            <v>12</v>
          </cell>
          <cell r="I58">
            <v>12</v>
          </cell>
          <cell r="J58">
            <v>12</v>
          </cell>
          <cell r="K58">
            <v>12</v>
          </cell>
          <cell r="L58">
            <v>12</v>
          </cell>
          <cell r="M58">
            <v>12</v>
          </cell>
          <cell r="N58">
            <v>12</v>
          </cell>
          <cell r="O58">
            <v>12</v>
          </cell>
          <cell r="P58">
            <v>12</v>
          </cell>
          <cell r="Q58">
            <v>12</v>
          </cell>
          <cell r="R58">
            <v>12</v>
          </cell>
          <cell r="S58">
            <v>12</v>
          </cell>
          <cell r="T58">
            <v>12</v>
          </cell>
          <cell r="AK58">
            <v>43</v>
          </cell>
          <cell r="AL58" t="str">
            <v>NINGUEM</v>
          </cell>
        </row>
        <row r="59">
          <cell r="A59" t="str">
            <v>HUC-5491</v>
          </cell>
          <cell r="B59">
            <v>12</v>
          </cell>
          <cell r="C59">
            <v>12</v>
          </cell>
          <cell r="D59">
            <v>12</v>
          </cell>
          <cell r="E59">
            <v>12</v>
          </cell>
          <cell r="F59">
            <v>12</v>
          </cell>
          <cell r="G59">
            <v>12</v>
          </cell>
          <cell r="H59">
            <v>12</v>
          </cell>
          <cell r="I59">
            <v>12</v>
          </cell>
          <cell r="J59">
            <v>12</v>
          </cell>
          <cell r="K59">
            <v>12</v>
          </cell>
          <cell r="L59">
            <v>12</v>
          </cell>
          <cell r="M59">
            <v>12</v>
          </cell>
          <cell r="N59">
            <v>12</v>
          </cell>
          <cell r="O59">
            <v>12</v>
          </cell>
          <cell r="P59">
            <v>12</v>
          </cell>
          <cell r="Q59">
            <v>12</v>
          </cell>
          <cell r="R59">
            <v>12</v>
          </cell>
          <cell r="S59">
            <v>12</v>
          </cell>
          <cell r="T59">
            <v>12</v>
          </cell>
          <cell r="AK59">
            <v>44</v>
          </cell>
          <cell r="AL59" t="str">
            <v>QUEM</v>
          </cell>
        </row>
        <row r="60">
          <cell r="A60" t="str">
            <v>HUQ-2455</v>
          </cell>
          <cell r="B60">
            <v>12</v>
          </cell>
          <cell r="C60">
            <v>12</v>
          </cell>
          <cell r="D60">
            <v>12</v>
          </cell>
          <cell r="E60">
            <v>12</v>
          </cell>
          <cell r="F60">
            <v>12</v>
          </cell>
          <cell r="G60">
            <v>12</v>
          </cell>
          <cell r="H60">
            <v>12</v>
          </cell>
          <cell r="I60">
            <v>12</v>
          </cell>
          <cell r="J60">
            <v>12</v>
          </cell>
          <cell r="K60">
            <v>12</v>
          </cell>
          <cell r="L60">
            <v>12</v>
          </cell>
          <cell r="M60">
            <v>12</v>
          </cell>
          <cell r="N60">
            <v>12</v>
          </cell>
          <cell r="O60">
            <v>12</v>
          </cell>
          <cell r="P60">
            <v>12</v>
          </cell>
          <cell r="Q60">
            <v>12</v>
          </cell>
          <cell r="R60">
            <v>12</v>
          </cell>
          <cell r="S60">
            <v>12</v>
          </cell>
          <cell r="T60">
            <v>12</v>
          </cell>
          <cell r="AK60">
            <v>45</v>
          </cell>
          <cell r="AL60" t="str">
            <v>FRANCISCO EPIFÁNIO FREIRE</v>
          </cell>
        </row>
        <row r="61">
          <cell r="A61" t="str">
            <v>KFD-0398</v>
          </cell>
          <cell r="B61">
            <v>12</v>
          </cell>
          <cell r="C61">
            <v>12</v>
          </cell>
          <cell r="D61">
            <v>12</v>
          </cell>
          <cell r="E61">
            <v>12</v>
          </cell>
          <cell r="F61">
            <v>12</v>
          </cell>
          <cell r="G61">
            <v>12</v>
          </cell>
          <cell r="H61">
            <v>12</v>
          </cell>
          <cell r="I61">
            <v>12</v>
          </cell>
          <cell r="J61">
            <v>12</v>
          </cell>
          <cell r="K61">
            <v>12</v>
          </cell>
          <cell r="L61">
            <v>12</v>
          </cell>
          <cell r="M61">
            <v>12</v>
          </cell>
          <cell r="N61">
            <v>12</v>
          </cell>
          <cell r="O61">
            <v>12</v>
          </cell>
          <cell r="P61">
            <v>12</v>
          </cell>
          <cell r="Q61">
            <v>12</v>
          </cell>
          <cell r="R61">
            <v>12</v>
          </cell>
          <cell r="S61">
            <v>12</v>
          </cell>
          <cell r="T61">
            <v>12</v>
          </cell>
          <cell r="AK61">
            <v>46</v>
          </cell>
          <cell r="AL61" t="str">
            <v>PAULO SERGIO DOS SANTOS</v>
          </cell>
        </row>
        <row r="62">
          <cell r="A62" t="str">
            <v>HVI-5408</v>
          </cell>
          <cell r="B62">
            <v>12</v>
          </cell>
          <cell r="C62">
            <v>12</v>
          </cell>
          <cell r="D62">
            <v>12</v>
          </cell>
          <cell r="E62">
            <v>12</v>
          </cell>
          <cell r="F62">
            <v>12</v>
          </cell>
          <cell r="G62">
            <v>12</v>
          </cell>
          <cell r="H62">
            <v>12</v>
          </cell>
          <cell r="I62">
            <v>12</v>
          </cell>
          <cell r="J62">
            <v>12</v>
          </cell>
          <cell r="K62">
            <v>12</v>
          </cell>
          <cell r="L62">
            <v>12</v>
          </cell>
          <cell r="M62">
            <v>12</v>
          </cell>
          <cell r="N62">
            <v>12</v>
          </cell>
          <cell r="O62">
            <v>12</v>
          </cell>
          <cell r="P62">
            <v>12</v>
          </cell>
          <cell r="Q62">
            <v>12</v>
          </cell>
          <cell r="R62">
            <v>12</v>
          </cell>
          <cell r="S62">
            <v>12</v>
          </cell>
          <cell r="T62">
            <v>12</v>
          </cell>
          <cell r="AK62">
            <v>47</v>
          </cell>
          <cell r="AL62" t="str">
            <v>ANTONIO CARLOS DO NASCIMENTO</v>
          </cell>
        </row>
        <row r="63">
          <cell r="A63" t="str">
            <v>HVJ-2856</v>
          </cell>
          <cell r="B63">
            <v>12.5</v>
          </cell>
          <cell r="C63">
            <v>12.5</v>
          </cell>
          <cell r="D63">
            <v>12.5</v>
          </cell>
          <cell r="E63">
            <v>12.5</v>
          </cell>
          <cell r="F63">
            <v>12.5</v>
          </cell>
          <cell r="G63">
            <v>12.5</v>
          </cell>
          <cell r="H63">
            <v>12.5</v>
          </cell>
          <cell r="I63">
            <v>12.5</v>
          </cell>
          <cell r="J63">
            <v>12.5</v>
          </cell>
          <cell r="K63">
            <v>12.5</v>
          </cell>
          <cell r="L63">
            <v>12.5</v>
          </cell>
          <cell r="M63">
            <v>12.5</v>
          </cell>
          <cell r="N63">
            <v>12.5</v>
          </cell>
          <cell r="O63">
            <v>12.5</v>
          </cell>
          <cell r="P63">
            <v>12.5</v>
          </cell>
          <cell r="Q63">
            <v>12.5</v>
          </cell>
          <cell r="R63">
            <v>12.5</v>
          </cell>
          <cell r="S63">
            <v>12.5</v>
          </cell>
          <cell r="T63">
            <v>12.5</v>
          </cell>
          <cell r="AK63">
            <v>48</v>
          </cell>
          <cell r="AL63" t="str">
            <v>ANTONIO MAURICIO SILVA</v>
          </cell>
        </row>
        <row r="64">
          <cell r="A64" t="str">
            <v>HVI-5738</v>
          </cell>
          <cell r="B64">
            <v>12.5</v>
          </cell>
          <cell r="C64">
            <v>12.5</v>
          </cell>
          <cell r="D64">
            <v>12.5</v>
          </cell>
          <cell r="E64">
            <v>12.5</v>
          </cell>
          <cell r="F64">
            <v>12.5</v>
          </cell>
          <cell r="G64">
            <v>12.5</v>
          </cell>
          <cell r="H64">
            <v>12.5</v>
          </cell>
          <cell r="I64">
            <v>12.5</v>
          </cell>
          <cell r="J64">
            <v>12.5</v>
          </cell>
          <cell r="K64">
            <v>12.5</v>
          </cell>
          <cell r="L64">
            <v>12.5</v>
          </cell>
          <cell r="M64">
            <v>12.5</v>
          </cell>
          <cell r="N64">
            <v>12.5</v>
          </cell>
          <cell r="O64">
            <v>12.5</v>
          </cell>
          <cell r="P64">
            <v>12.5</v>
          </cell>
          <cell r="Q64">
            <v>12.5</v>
          </cell>
          <cell r="R64">
            <v>12.5</v>
          </cell>
          <cell r="S64">
            <v>12.5</v>
          </cell>
          <cell r="T64">
            <v>12.5</v>
          </cell>
          <cell r="AK64">
            <v>50</v>
          </cell>
          <cell r="AL64" t="str">
            <v>FRANCISCO IVANILDO DE SOUZA LIMA</v>
          </cell>
        </row>
        <row r="65">
          <cell r="A65" t="str">
            <v>KFR-7694</v>
          </cell>
          <cell r="B65">
            <v>12</v>
          </cell>
          <cell r="C65">
            <v>12</v>
          </cell>
          <cell r="D65">
            <v>12</v>
          </cell>
          <cell r="E65">
            <v>12</v>
          </cell>
          <cell r="F65">
            <v>12</v>
          </cell>
          <cell r="G65">
            <v>12</v>
          </cell>
          <cell r="H65">
            <v>12</v>
          </cell>
          <cell r="I65">
            <v>12</v>
          </cell>
          <cell r="J65">
            <v>12</v>
          </cell>
          <cell r="K65">
            <v>12</v>
          </cell>
          <cell r="L65">
            <v>12</v>
          </cell>
          <cell r="M65">
            <v>12</v>
          </cell>
          <cell r="N65">
            <v>12</v>
          </cell>
          <cell r="O65">
            <v>12</v>
          </cell>
          <cell r="P65">
            <v>12</v>
          </cell>
          <cell r="Q65">
            <v>12</v>
          </cell>
          <cell r="R65">
            <v>12</v>
          </cell>
          <cell r="S65">
            <v>12</v>
          </cell>
          <cell r="T65">
            <v>12</v>
          </cell>
          <cell r="AK65">
            <v>27</v>
          </cell>
          <cell r="AL65" t="str">
            <v>JOSÉ MAURICIO FERREIRA DOS SANTOS</v>
          </cell>
        </row>
        <row r="66">
          <cell r="A66" t="str">
            <v>HVD-8940</v>
          </cell>
          <cell r="B66">
            <v>12</v>
          </cell>
          <cell r="C66">
            <v>12</v>
          </cell>
          <cell r="D66">
            <v>12</v>
          </cell>
          <cell r="E66">
            <v>12</v>
          </cell>
          <cell r="F66">
            <v>12</v>
          </cell>
          <cell r="G66">
            <v>12</v>
          </cell>
          <cell r="H66">
            <v>12</v>
          </cell>
          <cell r="I66">
            <v>12</v>
          </cell>
          <cell r="J66">
            <v>12</v>
          </cell>
          <cell r="K66">
            <v>12</v>
          </cell>
          <cell r="L66">
            <v>12</v>
          </cell>
          <cell r="M66">
            <v>12</v>
          </cell>
          <cell r="N66">
            <v>12</v>
          </cell>
          <cell r="O66">
            <v>12</v>
          </cell>
          <cell r="P66">
            <v>12</v>
          </cell>
          <cell r="Q66">
            <v>12</v>
          </cell>
          <cell r="R66">
            <v>12</v>
          </cell>
          <cell r="S66">
            <v>12</v>
          </cell>
          <cell r="T66">
            <v>12</v>
          </cell>
          <cell r="AK66">
            <v>51</v>
          </cell>
          <cell r="AL66" t="str">
            <v>JOSÉ JOSIVAL BARROS CAVALCANTE</v>
          </cell>
        </row>
        <row r="67">
          <cell r="A67" t="str">
            <v>HVI-3158</v>
          </cell>
          <cell r="B67">
            <v>12</v>
          </cell>
          <cell r="C67">
            <v>12</v>
          </cell>
          <cell r="D67">
            <v>12</v>
          </cell>
          <cell r="E67">
            <v>12</v>
          </cell>
          <cell r="F67">
            <v>12</v>
          </cell>
          <cell r="G67">
            <v>12</v>
          </cell>
          <cell r="H67">
            <v>12</v>
          </cell>
          <cell r="I67">
            <v>12</v>
          </cell>
          <cell r="J67">
            <v>12</v>
          </cell>
          <cell r="K67">
            <v>12</v>
          </cell>
          <cell r="L67">
            <v>12</v>
          </cell>
          <cell r="M67">
            <v>12</v>
          </cell>
          <cell r="N67">
            <v>12</v>
          </cell>
          <cell r="O67">
            <v>12</v>
          </cell>
          <cell r="P67">
            <v>12</v>
          </cell>
          <cell r="Q67">
            <v>12</v>
          </cell>
          <cell r="R67">
            <v>12</v>
          </cell>
          <cell r="S67">
            <v>12</v>
          </cell>
          <cell r="T67">
            <v>12</v>
          </cell>
          <cell r="AK67">
            <v>52</v>
          </cell>
          <cell r="AL67" t="str">
            <v>AUGUSTO CESAR CHAVES LEITÃO</v>
          </cell>
        </row>
        <row r="68">
          <cell r="A68" t="str">
            <v>HUG-7951</v>
          </cell>
          <cell r="B68">
            <v>13</v>
          </cell>
          <cell r="C68">
            <v>13</v>
          </cell>
          <cell r="D68">
            <v>13</v>
          </cell>
          <cell r="E68">
            <v>13</v>
          </cell>
          <cell r="F68">
            <v>13</v>
          </cell>
          <cell r="G68">
            <v>13</v>
          </cell>
          <cell r="H68">
            <v>13</v>
          </cell>
          <cell r="I68">
            <v>13</v>
          </cell>
          <cell r="J68">
            <v>13</v>
          </cell>
          <cell r="K68">
            <v>13</v>
          </cell>
          <cell r="L68">
            <v>13</v>
          </cell>
          <cell r="M68">
            <v>13</v>
          </cell>
          <cell r="N68">
            <v>13</v>
          </cell>
          <cell r="O68">
            <v>13</v>
          </cell>
          <cell r="P68">
            <v>13</v>
          </cell>
          <cell r="Q68">
            <v>13</v>
          </cell>
          <cell r="R68">
            <v>13</v>
          </cell>
          <cell r="S68">
            <v>13</v>
          </cell>
          <cell r="T68">
            <v>13</v>
          </cell>
          <cell r="AK68">
            <v>53</v>
          </cell>
          <cell r="AL68" t="str">
            <v>CONSTRUTORA IBIAPABA LTDA</v>
          </cell>
        </row>
        <row r="69">
          <cell r="A69" t="str">
            <v>HUO-8763</v>
          </cell>
          <cell r="B69">
            <v>12</v>
          </cell>
          <cell r="C69">
            <v>12</v>
          </cell>
          <cell r="D69">
            <v>12</v>
          </cell>
          <cell r="E69">
            <v>12</v>
          </cell>
          <cell r="F69">
            <v>12</v>
          </cell>
          <cell r="G69">
            <v>12</v>
          </cell>
          <cell r="H69">
            <v>12</v>
          </cell>
          <cell r="I69">
            <v>12</v>
          </cell>
          <cell r="J69">
            <v>12</v>
          </cell>
          <cell r="K69">
            <v>12</v>
          </cell>
          <cell r="L69">
            <v>12</v>
          </cell>
          <cell r="M69">
            <v>12</v>
          </cell>
          <cell r="N69">
            <v>12</v>
          </cell>
          <cell r="O69">
            <v>12</v>
          </cell>
          <cell r="P69">
            <v>12</v>
          </cell>
          <cell r="Q69">
            <v>12</v>
          </cell>
          <cell r="R69">
            <v>12</v>
          </cell>
          <cell r="S69">
            <v>12</v>
          </cell>
          <cell r="T69">
            <v>12</v>
          </cell>
          <cell r="AK69">
            <v>56</v>
          </cell>
          <cell r="AL69" t="str">
            <v>JOSÉ CLAUDENIR RICARDO DE QUEIROZ</v>
          </cell>
        </row>
        <row r="70">
          <cell r="A70" t="str">
            <v>AB-8798</v>
          </cell>
          <cell r="B70">
            <v>12</v>
          </cell>
          <cell r="C70">
            <v>12</v>
          </cell>
          <cell r="D70">
            <v>12</v>
          </cell>
          <cell r="E70">
            <v>12</v>
          </cell>
          <cell r="F70">
            <v>12</v>
          </cell>
          <cell r="G70">
            <v>12</v>
          </cell>
          <cell r="H70">
            <v>12</v>
          </cell>
          <cell r="I70">
            <v>12</v>
          </cell>
          <cell r="J70">
            <v>12</v>
          </cell>
          <cell r="K70">
            <v>12</v>
          </cell>
          <cell r="L70">
            <v>12</v>
          </cell>
          <cell r="M70">
            <v>12</v>
          </cell>
          <cell r="N70">
            <v>12</v>
          </cell>
          <cell r="O70">
            <v>12</v>
          </cell>
          <cell r="P70">
            <v>12</v>
          </cell>
          <cell r="Q70">
            <v>12</v>
          </cell>
          <cell r="R70">
            <v>12</v>
          </cell>
          <cell r="S70">
            <v>12</v>
          </cell>
          <cell r="T70">
            <v>12</v>
          </cell>
          <cell r="AK70">
            <v>57</v>
          </cell>
          <cell r="AL70" t="str">
            <v>JOILSON CARLOS ALVES BEZERRA</v>
          </cell>
        </row>
        <row r="71">
          <cell r="A71" t="str">
            <v>HUJ-7253</v>
          </cell>
          <cell r="B71">
            <v>12.5</v>
          </cell>
          <cell r="C71">
            <v>12.5</v>
          </cell>
          <cell r="D71">
            <v>12.5</v>
          </cell>
          <cell r="E71">
            <v>12.5</v>
          </cell>
          <cell r="F71">
            <v>12.5</v>
          </cell>
          <cell r="G71">
            <v>12.5</v>
          </cell>
          <cell r="H71">
            <v>12.5</v>
          </cell>
          <cell r="I71">
            <v>12.5</v>
          </cell>
          <cell r="J71">
            <v>12.5</v>
          </cell>
          <cell r="K71">
            <v>12.5</v>
          </cell>
          <cell r="L71">
            <v>12.5</v>
          </cell>
          <cell r="M71">
            <v>12.5</v>
          </cell>
          <cell r="N71">
            <v>12.5</v>
          </cell>
          <cell r="O71">
            <v>12.5</v>
          </cell>
          <cell r="P71">
            <v>12.5</v>
          </cell>
          <cell r="Q71">
            <v>12.5</v>
          </cell>
          <cell r="R71">
            <v>12.5</v>
          </cell>
          <cell r="S71">
            <v>12.5</v>
          </cell>
          <cell r="T71">
            <v>12.5</v>
          </cell>
          <cell r="AK71">
            <v>58</v>
          </cell>
          <cell r="AL71" t="str">
            <v>FRANCISCO CARMENIO BATISTA</v>
          </cell>
        </row>
        <row r="72">
          <cell r="A72" t="str">
            <v>HUS-1159</v>
          </cell>
          <cell r="B72">
            <v>12</v>
          </cell>
          <cell r="C72">
            <v>12</v>
          </cell>
          <cell r="D72">
            <v>12</v>
          </cell>
          <cell r="E72">
            <v>12</v>
          </cell>
          <cell r="F72">
            <v>12</v>
          </cell>
          <cell r="G72">
            <v>12</v>
          </cell>
          <cell r="H72">
            <v>12</v>
          </cell>
          <cell r="I72">
            <v>12</v>
          </cell>
          <cell r="J72">
            <v>12</v>
          </cell>
          <cell r="K72">
            <v>12</v>
          </cell>
          <cell r="L72">
            <v>12</v>
          </cell>
          <cell r="M72">
            <v>12</v>
          </cell>
          <cell r="N72">
            <v>12</v>
          </cell>
          <cell r="O72">
            <v>12</v>
          </cell>
          <cell r="P72">
            <v>12</v>
          </cell>
          <cell r="Q72">
            <v>12</v>
          </cell>
          <cell r="R72">
            <v>12</v>
          </cell>
          <cell r="S72">
            <v>12</v>
          </cell>
          <cell r="T72">
            <v>12</v>
          </cell>
          <cell r="AK72">
            <v>59</v>
          </cell>
          <cell r="AL72" t="str">
            <v>JOSÉ VIEIRA</v>
          </cell>
        </row>
        <row r="73">
          <cell r="A73" t="str">
            <v>HUV-8530</v>
          </cell>
          <cell r="B73">
            <v>11.5</v>
          </cell>
          <cell r="C73">
            <v>11.5</v>
          </cell>
          <cell r="D73">
            <v>11.5</v>
          </cell>
          <cell r="E73">
            <v>11.5</v>
          </cell>
          <cell r="F73">
            <v>11.5</v>
          </cell>
          <cell r="G73">
            <v>11.5</v>
          </cell>
          <cell r="H73">
            <v>11.5</v>
          </cell>
          <cell r="I73">
            <v>11.5</v>
          </cell>
          <cell r="J73">
            <v>11.5</v>
          </cell>
          <cell r="K73">
            <v>11.5</v>
          </cell>
          <cell r="L73">
            <v>11.5</v>
          </cell>
          <cell r="M73">
            <v>11.5</v>
          </cell>
          <cell r="N73">
            <v>11.5</v>
          </cell>
          <cell r="O73">
            <v>11.5</v>
          </cell>
          <cell r="P73">
            <v>11.5</v>
          </cell>
          <cell r="Q73">
            <v>11.5</v>
          </cell>
          <cell r="R73">
            <v>11.5</v>
          </cell>
          <cell r="S73">
            <v>11.5</v>
          </cell>
          <cell r="T73">
            <v>11.5</v>
          </cell>
          <cell r="AK73">
            <v>60</v>
          </cell>
          <cell r="AL73" t="str">
            <v>JAIRO WILSON COSTA</v>
          </cell>
        </row>
        <row r="74">
          <cell r="A74" t="str">
            <v>CBM-0597</v>
          </cell>
          <cell r="B74">
            <v>12</v>
          </cell>
          <cell r="C74">
            <v>12</v>
          </cell>
          <cell r="D74">
            <v>12</v>
          </cell>
          <cell r="E74">
            <v>12</v>
          </cell>
          <cell r="F74">
            <v>12</v>
          </cell>
          <cell r="G74">
            <v>12</v>
          </cell>
          <cell r="H74">
            <v>12</v>
          </cell>
          <cell r="I74">
            <v>12</v>
          </cell>
          <cell r="J74">
            <v>12</v>
          </cell>
          <cell r="K74">
            <v>12</v>
          </cell>
          <cell r="L74">
            <v>12</v>
          </cell>
          <cell r="M74">
            <v>12</v>
          </cell>
          <cell r="N74">
            <v>12</v>
          </cell>
          <cell r="O74">
            <v>12</v>
          </cell>
          <cell r="P74">
            <v>12</v>
          </cell>
          <cell r="Q74">
            <v>12</v>
          </cell>
          <cell r="R74">
            <v>12</v>
          </cell>
          <cell r="S74">
            <v>12</v>
          </cell>
          <cell r="T74">
            <v>12</v>
          </cell>
          <cell r="AK74">
            <v>61</v>
          </cell>
          <cell r="AL74" t="str">
            <v>ERMEL MONARI COSTA</v>
          </cell>
        </row>
        <row r="75">
          <cell r="A75" t="str">
            <v>HUF-5622</v>
          </cell>
          <cell r="B75">
            <v>12</v>
          </cell>
          <cell r="C75">
            <v>12</v>
          </cell>
          <cell r="D75">
            <v>12</v>
          </cell>
          <cell r="E75">
            <v>12</v>
          </cell>
          <cell r="F75">
            <v>12</v>
          </cell>
          <cell r="G75">
            <v>12</v>
          </cell>
          <cell r="H75">
            <v>12</v>
          </cell>
          <cell r="I75">
            <v>12</v>
          </cell>
          <cell r="J75">
            <v>12</v>
          </cell>
          <cell r="K75">
            <v>12</v>
          </cell>
          <cell r="L75">
            <v>12</v>
          </cell>
          <cell r="M75">
            <v>12</v>
          </cell>
          <cell r="N75">
            <v>12</v>
          </cell>
          <cell r="O75">
            <v>12</v>
          </cell>
          <cell r="P75">
            <v>12</v>
          </cell>
          <cell r="Q75">
            <v>12</v>
          </cell>
          <cell r="R75">
            <v>12</v>
          </cell>
          <cell r="S75">
            <v>12</v>
          </cell>
          <cell r="T75">
            <v>12</v>
          </cell>
          <cell r="AK75">
            <v>58</v>
          </cell>
          <cell r="AL75" t="str">
            <v>FRANCISCO CARMENIO BATISTA</v>
          </cell>
        </row>
        <row r="76">
          <cell r="A76" t="str">
            <v>HWL-0250</v>
          </cell>
          <cell r="B76">
            <v>12.3</v>
          </cell>
          <cell r="C76">
            <v>12.3</v>
          </cell>
          <cell r="D76">
            <v>12.3</v>
          </cell>
          <cell r="E76">
            <v>12.3</v>
          </cell>
          <cell r="F76">
            <v>12.3</v>
          </cell>
          <cell r="G76">
            <v>12.3</v>
          </cell>
          <cell r="H76">
            <v>12.3</v>
          </cell>
          <cell r="I76">
            <v>12.3</v>
          </cell>
          <cell r="J76">
            <v>12.3</v>
          </cell>
          <cell r="K76">
            <v>12.3</v>
          </cell>
          <cell r="L76">
            <v>12.3</v>
          </cell>
          <cell r="M76">
            <v>12.3</v>
          </cell>
          <cell r="N76">
            <v>12.3</v>
          </cell>
          <cell r="O76">
            <v>12.3</v>
          </cell>
          <cell r="P76">
            <v>12.3</v>
          </cell>
          <cell r="Q76">
            <v>12.3</v>
          </cell>
          <cell r="R76">
            <v>12.3</v>
          </cell>
          <cell r="S76">
            <v>12.3</v>
          </cell>
          <cell r="T76">
            <v>12.3</v>
          </cell>
          <cell r="AK76">
            <v>62</v>
          </cell>
          <cell r="AL76" t="str">
            <v>ZILTON PACHECO</v>
          </cell>
        </row>
        <row r="77">
          <cell r="A77" t="str">
            <v>HVB-0095</v>
          </cell>
          <cell r="B77">
            <v>12.5</v>
          </cell>
          <cell r="C77">
            <v>12.5</v>
          </cell>
          <cell r="D77">
            <v>12.5</v>
          </cell>
          <cell r="E77">
            <v>12.5</v>
          </cell>
          <cell r="F77">
            <v>12.5</v>
          </cell>
          <cell r="G77">
            <v>12.5</v>
          </cell>
          <cell r="H77">
            <v>12.5</v>
          </cell>
          <cell r="I77">
            <v>12.5</v>
          </cell>
          <cell r="J77">
            <v>12.5</v>
          </cell>
          <cell r="K77">
            <v>12.5</v>
          </cell>
          <cell r="L77">
            <v>12.5</v>
          </cell>
          <cell r="M77">
            <v>12.5</v>
          </cell>
          <cell r="N77">
            <v>12.5</v>
          </cell>
          <cell r="O77">
            <v>12.5</v>
          </cell>
          <cell r="P77">
            <v>12.5</v>
          </cell>
          <cell r="Q77">
            <v>12.5</v>
          </cell>
          <cell r="R77">
            <v>12.5</v>
          </cell>
          <cell r="S77">
            <v>12.5</v>
          </cell>
          <cell r="T77">
            <v>12.5</v>
          </cell>
          <cell r="AK77">
            <v>62</v>
          </cell>
          <cell r="AL77" t="str">
            <v>ZILTON PACHECO</v>
          </cell>
        </row>
        <row r="78">
          <cell r="A78" t="str">
            <v>JTE-2846</v>
          </cell>
          <cell r="B78">
            <v>12.5</v>
          </cell>
          <cell r="C78">
            <v>12.5</v>
          </cell>
          <cell r="D78">
            <v>12.5</v>
          </cell>
          <cell r="E78">
            <v>12.5</v>
          </cell>
          <cell r="F78">
            <v>12.5</v>
          </cell>
          <cell r="G78">
            <v>12.5</v>
          </cell>
          <cell r="H78">
            <v>12.5</v>
          </cell>
          <cell r="I78">
            <v>12.5</v>
          </cell>
          <cell r="J78">
            <v>12.5</v>
          </cell>
          <cell r="K78">
            <v>12.5</v>
          </cell>
          <cell r="L78">
            <v>12.5</v>
          </cell>
          <cell r="M78">
            <v>12.5</v>
          </cell>
          <cell r="N78">
            <v>12.5</v>
          </cell>
          <cell r="O78">
            <v>12.5</v>
          </cell>
          <cell r="P78">
            <v>12.5</v>
          </cell>
          <cell r="Q78">
            <v>12.5</v>
          </cell>
          <cell r="R78">
            <v>12.5</v>
          </cell>
          <cell r="S78">
            <v>12.5</v>
          </cell>
          <cell r="T78">
            <v>12.5</v>
          </cell>
          <cell r="AK78">
            <v>62</v>
          </cell>
          <cell r="AL78" t="str">
            <v>ZILTON PACHECO</v>
          </cell>
        </row>
        <row r="79">
          <cell r="A79" t="str">
            <v>HVN-1591</v>
          </cell>
          <cell r="B79">
            <v>13</v>
          </cell>
          <cell r="C79">
            <v>13</v>
          </cell>
          <cell r="D79">
            <v>13</v>
          </cell>
          <cell r="E79">
            <v>13</v>
          </cell>
          <cell r="F79">
            <v>13</v>
          </cell>
          <cell r="G79">
            <v>13</v>
          </cell>
          <cell r="H79">
            <v>13</v>
          </cell>
          <cell r="I79">
            <v>13</v>
          </cell>
          <cell r="J79">
            <v>13</v>
          </cell>
          <cell r="K79">
            <v>13</v>
          </cell>
          <cell r="L79">
            <v>13</v>
          </cell>
          <cell r="M79">
            <v>13</v>
          </cell>
          <cell r="N79">
            <v>13</v>
          </cell>
          <cell r="O79">
            <v>13</v>
          </cell>
          <cell r="P79">
            <v>13</v>
          </cell>
          <cell r="Q79">
            <v>13</v>
          </cell>
          <cell r="R79">
            <v>13</v>
          </cell>
          <cell r="S79">
            <v>13</v>
          </cell>
          <cell r="T79">
            <v>13</v>
          </cell>
          <cell r="AK79">
            <v>63</v>
          </cell>
          <cell r="AL79" t="str">
            <v>JOSÉ IVANILDO MIRANDA MATOS</v>
          </cell>
        </row>
        <row r="80">
          <cell r="A80" t="str">
            <v>HVB-7065</v>
          </cell>
          <cell r="B80">
            <v>12.5</v>
          </cell>
          <cell r="C80">
            <v>12.5</v>
          </cell>
          <cell r="D80">
            <v>12.5</v>
          </cell>
          <cell r="E80">
            <v>12.5</v>
          </cell>
          <cell r="F80">
            <v>12.5</v>
          </cell>
          <cell r="G80">
            <v>12.5</v>
          </cell>
          <cell r="H80">
            <v>12.5</v>
          </cell>
          <cell r="I80">
            <v>12.5</v>
          </cell>
          <cell r="J80">
            <v>12.5</v>
          </cell>
          <cell r="K80">
            <v>12.5</v>
          </cell>
          <cell r="L80">
            <v>12.5</v>
          </cell>
          <cell r="M80">
            <v>12.5</v>
          </cell>
          <cell r="N80">
            <v>12.5</v>
          </cell>
          <cell r="O80">
            <v>12.5</v>
          </cell>
          <cell r="P80">
            <v>12.5</v>
          </cell>
          <cell r="Q80">
            <v>12.5</v>
          </cell>
          <cell r="R80">
            <v>12.5</v>
          </cell>
          <cell r="S80">
            <v>12.5</v>
          </cell>
          <cell r="T80">
            <v>12.5</v>
          </cell>
          <cell r="AK80">
            <v>64</v>
          </cell>
          <cell r="AL80" t="str">
            <v>ROBERTO BARBOSA MOREIRA</v>
          </cell>
        </row>
        <row r="81">
          <cell r="A81" t="str">
            <v>HUH-2447</v>
          </cell>
          <cell r="B81">
            <v>12.3</v>
          </cell>
          <cell r="C81">
            <v>12.3</v>
          </cell>
          <cell r="D81">
            <v>12.3</v>
          </cell>
          <cell r="E81">
            <v>12.3</v>
          </cell>
          <cell r="F81">
            <v>12.3</v>
          </cell>
          <cell r="G81">
            <v>12.3</v>
          </cell>
          <cell r="H81">
            <v>12.3</v>
          </cell>
          <cell r="I81">
            <v>12.3</v>
          </cell>
          <cell r="J81">
            <v>12.3</v>
          </cell>
          <cell r="K81">
            <v>12.3</v>
          </cell>
          <cell r="L81">
            <v>12.3</v>
          </cell>
          <cell r="M81">
            <v>12.3</v>
          </cell>
          <cell r="N81">
            <v>12.3</v>
          </cell>
          <cell r="O81">
            <v>12.3</v>
          </cell>
          <cell r="P81">
            <v>12.3</v>
          </cell>
          <cell r="Q81">
            <v>12.3</v>
          </cell>
          <cell r="R81">
            <v>12.3</v>
          </cell>
          <cell r="S81">
            <v>12.3</v>
          </cell>
          <cell r="T81">
            <v>12.3</v>
          </cell>
          <cell r="AK81">
            <v>65</v>
          </cell>
          <cell r="AL81" t="str">
            <v>JOCIMAR SOUSA LIMA</v>
          </cell>
        </row>
        <row r="82">
          <cell r="A82" t="str">
            <v>HUL-7108</v>
          </cell>
          <cell r="B82">
            <v>12</v>
          </cell>
          <cell r="C82">
            <v>12</v>
          </cell>
          <cell r="D82">
            <v>12</v>
          </cell>
          <cell r="E82">
            <v>12</v>
          </cell>
          <cell r="F82">
            <v>12</v>
          </cell>
          <cell r="G82">
            <v>12</v>
          </cell>
          <cell r="H82">
            <v>12</v>
          </cell>
          <cell r="I82">
            <v>12</v>
          </cell>
          <cell r="J82">
            <v>12</v>
          </cell>
          <cell r="K82">
            <v>12</v>
          </cell>
          <cell r="L82">
            <v>12</v>
          </cell>
          <cell r="M82">
            <v>12</v>
          </cell>
          <cell r="N82">
            <v>12</v>
          </cell>
          <cell r="O82">
            <v>12</v>
          </cell>
          <cell r="P82">
            <v>12</v>
          </cell>
          <cell r="Q82">
            <v>12</v>
          </cell>
          <cell r="R82">
            <v>12</v>
          </cell>
          <cell r="S82">
            <v>12</v>
          </cell>
          <cell r="T82">
            <v>12</v>
          </cell>
          <cell r="AK82">
            <v>66</v>
          </cell>
          <cell r="AL82" t="str">
            <v xml:space="preserve">JOSÉ ITAMAR DAMASCENO BRAGA </v>
          </cell>
        </row>
        <row r="83">
          <cell r="A83" t="str">
            <v>MYT-0168</v>
          </cell>
          <cell r="B83">
            <v>13</v>
          </cell>
          <cell r="C83">
            <v>13</v>
          </cell>
          <cell r="D83">
            <v>13</v>
          </cell>
          <cell r="E83">
            <v>13</v>
          </cell>
          <cell r="F83">
            <v>13</v>
          </cell>
          <cell r="G83">
            <v>13</v>
          </cell>
          <cell r="H83">
            <v>13</v>
          </cell>
          <cell r="I83">
            <v>13</v>
          </cell>
          <cell r="J83">
            <v>13</v>
          </cell>
          <cell r="K83">
            <v>13</v>
          </cell>
          <cell r="L83">
            <v>13</v>
          </cell>
          <cell r="M83">
            <v>13</v>
          </cell>
          <cell r="N83">
            <v>13</v>
          </cell>
          <cell r="O83">
            <v>13</v>
          </cell>
          <cell r="P83">
            <v>13</v>
          </cell>
          <cell r="Q83">
            <v>13</v>
          </cell>
          <cell r="R83">
            <v>13</v>
          </cell>
          <cell r="S83">
            <v>13</v>
          </cell>
          <cell r="T83">
            <v>13</v>
          </cell>
          <cell r="AK83">
            <v>67</v>
          </cell>
          <cell r="AL83" t="str">
            <v>EINSTEIN MENDONÇA DE OLIVEIRA</v>
          </cell>
        </row>
        <row r="84">
          <cell r="A84" t="str">
            <v>JTU-1830</v>
          </cell>
          <cell r="B84">
            <v>13</v>
          </cell>
          <cell r="C84">
            <v>13</v>
          </cell>
          <cell r="D84">
            <v>13</v>
          </cell>
          <cell r="E84">
            <v>13</v>
          </cell>
          <cell r="F84">
            <v>13</v>
          </cell>
          <cell r="G84">
            <v>13</v>
          </cell>
          <cell r="H84">
            <v>13</v>
          </cell>
          <cell r="I84">
            <v>13</v>
          </cell>
          <cell r="J84">
            <v>13</v>
          </cell>
          <cell r="K84">
            <v>13</v>
          </cell>
          <cell r="L84">
            <v>13</v>
          </cell>
          <cell r="M84">
            <v>13</v>
          </cell>
          <cell r="N84">
            <v>13</v>
          </cell>
          <cell r="O84">
            <v>13</v>
          </cell>
          <cell r="P84">
            <v>13</v>
          </cell>
          <cell r="Q84">
            <v>13</v>
          </cell>
          <cell r="R84">
            <v>13</v>
          </cell>
          <cell r="S84">
            <v>13</v>
          </cell>
          <cell r="T84">
            <v>13</v>
          </cell>
          <cell r="AK84">
            <v>68</v>
          </cell>
          <cell r="AL84" t="str">
            <v>EDUARDO MARTINS DE SOUSA</v>
          </cell>
        </row>
        <row r="85">
          <cell r="A85" t="str">
            <v>HVI-3768</v>
          </cell>
          <cell r="B85">
            <v>12</v>
          </cell>
          <cell r="C85">
            <v>12</v>
          </cell>
          <cell r="D85">
            <v>12</v>
          </cell>
          <cell r="E85">
            <v>12</v>
          </cell>
          <cell r="F85">
            <v>12</v>
          </cell>
          <cell r="G85">
            <v>12</v>
          </cell>
          <cell r="H85">
            <v>12</v>
          </cell>
          <cell r="I85">
            <v>12</v>
          </cell>
          <cell r="J85">
            <v>12</v>
          </cell>
          <cell r="K85">
            <v>12</v>
          </cell>
          <cell r="L85">
            <v>12</v>
          </cell>
          <cell r="M85">
            <v>12</v>
          </cell>
          <cell r="N85">
            <v>12</v>
          </cell>
          <cell r="O85">
            <v>12</v>
          </cell>
          <cell r="P85">
            <v>12</v>
          </cell>
          <cell r="Q85">
            <v>12</v>
          </cell>
          <cell r="R85">
            <v>12</v>
          </cell>
          <cell r="S85">
            <v>12</v>
          </cell>
          <cell r="T85">
            <v>12</v>
          </cell>
          <cell r="AK85">
            <v>69</v>
          </cell>
          <cell r="AL85" t="str">
            <v>ANTONIO NILTON DE SOUZA CAVALCANTE</v>
          </cell>
        </row>
        <row r="86">
          <cell r="A86" t="str">
            <v>HVP-8337</v>
          </cell>
          <cell r="B86">
            <v>12</v>
          </cell>
          <cell r="C86">
            <v>12</v>
          </cell>
          <cell r="D86">
            <v>12</v>
          </cell>
          <cell r="E86">
            <v>12</v>
          </cell>
          <cell r="F86">
            <v>12</v>
          </cell>
          <cell r="G86">
            <v>12</v>
          </cell>
          <cell r="H86">
            <v>12</v>
          </cell>
          <cell r="I86">
            <v>12</v>
          </cell>
          <cell r="J86">
            <v>12</v>
          </cell>
          <cell r="K86">
            <v>12</v>
          </cell>
          <cell r="L86">
            <v>12</v>
          </cell>
          <cell r="M86">
            <v>12</v>
          </cell>
          <cell r="N86">
            <v>12</v>
          </cell>
          <cell r="O86">
            <v>12</v>
          </cell>
          <cell r="P86">
            <v>12</v>
          </cell>
          <cell r="Q86">
            <v>12</v>
          </cell>
          <cell r="R86">
            <v>12</v>
          </cell>
          <cell r="S86">
            <v>12</v>
          </cell>
          <cell r="T86">
            <v>12</v>
          </cell>
          <cell r="AK86">
            <v>70</v>
          </cell>
          <cell r="AL86" t="str">
            <v>JOSÉ NILSON FONTENELE ARAÚJO</v>
          </cell>
        </row>
        <row r="87">
          <cell r="A87" t="str">
            <v>HVI-9938</v>
          </cell>
          <cell r="B87">
            <v>11</v>
          </cell>
          <cell r="C87">
            <v>11</v>
          </cell>
          <cell r="D87">
            <v>11</v>
          </cell>
          <cell r="E87">
            <v>11</v>
          </cell>
          <cell r="F87">
            <v>11</v>
          </cell>
          <cell r="G87">
            <v>11</v>
          </cell>
          <cell r="H87">
            <v>11</v>
          </cell>
          <cell r="I87">
            <v>11</v>
          </cell>
          <cell r="J87">
            <v>11</v>
          </cell>
          <cell r="K87">
            <v>11</v>
          </cell>
          <cell r="L87">
            <v>11</v>
          </cell>
          <cell r="M87">
            <v>11</v>
          </cell>
          <cell r="N87">
            <v>11</v>
          </cell>
          <cell r="O87">
            <v>11</v>
          </cell>
          <cell r="P87">
            <v>11</v>
          </cell>
          <cell r="Q87">
            <v>11</v>
          </cell>
          <cell r="R87">
            <v>11</v>
          </cell>
          <cell r="S87">
            <v>11</v>
          </cell>
          <cell r="T87">
            <v>11</v>
          </cell>
          <cell r="AK87">
            <v>71</v>
          </cell>
          <cell r="AL87" t="str">
            <v>VALDEMIR JOSÉ DOS SANTOS</v>
          </cell>
        </row>
        <row r="88">
          <cell r="A88" t="str">
            <v>ADL-1779</v>
          </cell>
          <cell r="B88">
            <v>12</v>
          </cell>
          <cell r="C88">
            <v>12</v>
          </cell>
          <cell r="D88">
            <v>12</v>
          </cell>
          <cell r="E88">
            <v>12</v>
          </cell>
          <cell r="F88">
            <v>12</v>
          </cell>
          <cell r="G88">
            <v>12</v>
          </cell>
          <cell r="H88">
            <v>12</v>
          </cell>
          <cell r="I88">
            <v>12</v>
          </cell>
          <cell r="J88">
            <v>12</v>
          </cell>
          <cell r="K88">
            <v>12</v>
          </cell>
          <cell r="L88">
            <v>12</v>
          </cell>
          <cell r="M88">
            <v>12</v>
          </cell>
          <cell r="N88">
            <v>12</v>
          </cell>
          <cell r="O88">
            <v>12</v>
          </cell>
          <cell r="P88">
            <v>12</v>
          </cell>
          <cell r="Q88">
            <v>12</v>
          </cell>
          <cell r="R88">
            <v>12</v>
          </cell>
          <cell r="S88">
            <v>12</v>
          </cell>
          <cell r="T88">
            <v>12</v>
          </cell>
          <cell r="AK88">
            <v>72</v>
          </cell>
          <cell r="AL88" t="str">
            <v>JOSÉ MOREIRA NETO</v>
          </cell>
        </row>
        <row r="89">
          <cell r="A89" t="str">
            <v>HUX-1819</v>
          </cell>
          <cell r="B89">
            <v>12</v>
          </cell>
          <cell r="C89">
            <v>12</v>
          </cell>
          <cell r="D89">
            <v>12</v>
          </cell>
          <cell r="E89">
            <v>12</v>
          </cell>
          <cell r="F89">
            <v>12</v>
          </cell>
          <cell r="G89">
            <v>12</v>
          </cell>
          <cell r="H89">
            <v>12</v>
          </cell>
          <cell r="I89">
            <v>12</v>
          </cell>
          <cell r="J89">
            <v>12</v>
          </cell>
          <cell r="K89">
            <v>12</v>
          </cell>
          <cell r="L89">
            <v>12</v>
          </cell>
          <cell r="M89">
            <v>12</v>
          </cell>
          <cell r="N89">
            <v>12</v>
          </cell>
          <cell r="O89">
            <v>12</v>
          </cell>
          <cell r="P89">
            <v>12</v>
          </cell>
          <cell r="Q89">
            <v>12</v>
          </cell>
          <cell r="R89">
            <v>12</v>
          </cell>
          <cell r="S89">
            <v>12</v>
          </cell>
          <cell r="T89">
            <v>12</v>
          </cell>
          <cell r="AK89">
            <v>83</v>
          </cell>
          <cell r="AL89" t="str">
            <v>EUGENIA MARIA DA SILVA</v>
          </cell>
        </row>
        <row r="90">
          <cell r="A90" t="str">
            <v>HVB-5881</v>
          </cell>
          <cell r="AK90">
            <v>74</v>
          </cell>
          <cell r="AL90" t="str">
            <v>MEIRELES TRANSPORTES</v>
          </cell>
        </row>
        <row r="91">
          <cell r="A91" t="str">
            <v>HVR-5540</v>
          </cell>
          <cell r="AK91">
            <v>74</v>
          </cell>
          <cell r="AL91" t="str">
            <v>MEIRELES TRANSPORTES</v>
          </cell>
        </row>
        <row r="92">
          <cell r="A92" t="str">
            <v>LIL-2816</v>
          </cell>
          <cell r="B92">
            <v>12</v>
          </cell>
          <cell r="C92">
            <v>12</v>
          </cell>
          <cell r="D92">
            <v>12</v>
          </cell>
          <cell r="E92">
            <v>12</v>
          </cell>
          <cell r="F92">
            <v>12</v>
          </cell>
          <cell r="G92">
            <v>12</v>
          </cell>
          <cell r="H92">
            <v>12</v>
          </cell>
          <cell r="I92">
            <v>12</v>
          </cell>
          <cell r="J92">
            <v>12</v>
          </cell>
          <cell r="K92">
            <v>12</v>
          </cell>
          <cell r="L92">
            <v>12</v>
          </cell>
          <cell r="M92">
            <v>12</v>
          </cell>
          <cell r="N92">
            <v>12</v>
          </cell>
          <cell r="O92">
            <v>12</v>
          </cell>
          <cell r="P92">
            <v>12</v>
          </cell>
          <cell r="Q92">
            <v>12</v>
          </cell>
          <cell r="R92">
            <v>12</v>
          </cell>
          <cell r="S92">
            <v>12</v>
          </cell>
          <cell r="T92">
            <v>12</v>
          </cell>
          <cell r="AK92">
            <v>75</v>
          </cell>
          <cell r="AL92" t="str">
            <v>RONALDO FIGUEREDO LIMA</v>
          </cell>
        </row>
        <row r="93">
          <cell r="A93" t="str">
            <v>LHT-3151</v>
          </cell>
          <cell r="B93">
            <v>12</v>
          </cell>
          <cell r="C93">
            <v>12</v>
          </cell>
          <cell r="D93">
            <v>12</v>
          </cell>
          <cell r="E93">
            <v>12</v>
          </cell>
          <cell r="F93">
            <v>12</v>
          </cell>
          <cell r="G93">
            <v>12</v>
          </cell>
          <cell r="H93">
            <v>12</v>
          </cell>
          <cell r="I93">
            <v>12</v>
          </cell>
          <cell r="J93">
            <v>12</v>
          </cell>
          <cell r="K93">
            <v>12</v>
          </cell>
          <cell r="L93">
            <v>12</v>
          </cell>
          <cell r="M93">
            <v>12</v>
          </cell>
          <cell r="N93">
            <v>12</v>
          </cell>
          <cell r="O93">
            <v>12</v>
          </cell>
          <cell r="P93">
            <v>12</v>
          </cell>
          <cell r="Q93">
            <v>12</v>
          </cell>
          <cell r="R93">
            <v>12</v>
          </cell>
          <cell r="S93">
            <v>12</v>
          </cell>
          <cell r="T93">
            <v>12</v>
          </cell>
          <cell r="AK93">
            <v>76</v>
          </cell>
          <cell r="AL93" t="str">
            <v>FRANCISCO BATISTA DA SILVA</v>
          </cell>
        </row>
        <row r="94">
          <cell r="A94" t="str">
            <v>ABE-0860</v>
          </cell>
          <cell r="B94">
            <v>13</v>
          </cell>
          <cell r="C94">
            <v>13</v>
          </cell>
          <cell r="D94">
            <v>13</v>
          </cell>
          <cell r="E94">
            <v>13</v>
          </cell>
          <cell r="F94">
            <v>13</v>
          </cell>
          <cell r="G94">
            <v>13</v>
          </cell>
          <cell r="H94">
            <v>13</v>
          </cell>
          <cell r="I94">
            <v>13</v>
          </cell>
          <cell r="J94">
            <v>13</v>
          </cell>
          <cell r="K94">
            <v>13</v>
          </cell>
          <cell r="L94">
            <v>13</v>
          </cell>
          <cell r="M94">
            <v>13</v>
          </cell>
          <cell r="N94">
            <v>13</v>
          </cell>
          <cell r="O94">
            <v>13</v>
          </cell>
          <cell r="P94">
            <v>13</v>
          </cell>
          <cell r="Q94">
            <v>13</v>
          </cell>
          <cell r="R94">
            <v>13</v>
          </cell>
          <cell r="S94">
            <v>13</v>
          </cell>
          <cell r="T94">
            <v>13</v>
          </cell>
          <cell r="AK94">
            <v>77</v>
          </cell>
          <cell r="AL94" t="str">
            <v>SÉRGIO DA SILVA</v>
          </cell>
        </row>
        <row r="95">
          <cell r="A95" t="str">
            <v>BWQ-3354</v>
          </cell>
          <cell r="B95">
            <v>12</v>
          </cell>
          <cell r="C95">
            <v>12</v>
          </cell>
          <cell r="D95">
            <v>12</v>
          </cell>
          <cell r="E95">
            <v>12</v>
          </cell>
          <cell r="F95">
            <v>12</v>
          </cell>
          <cell r="G95">
            <v>12</v>
          </cell>
          <cell r="H95">
            <v>12</v>
          </cell>
          <cell r="I95">
            <v>12</v>
          </cell>
          <cell r="J95">
            <v>12</v>
          </cell>
          <cell r="K95">
            <v>12</v>
          </cell>
          <cell r="L95">
            <v>12</v>
          </cell>
          <cell r="M95">
            <v>12</v>
          </cell>
          <cell r="N95">
            <v>12</v>
          </cell>
          <cell r="O95">
            <v>12</v>
          </cell>
          <cell r="P95">
            <v>12</v>
          </cell>
          <cell r="Q95">
            <v>12</v>
          </cell>
          <cell r="R95">
            <v>12</v>
          </cell>
          <cell r="S95">
            <v>12</v>
          </cell>
          <cell r="T95">
            <v>12</v>
          </cell>
          <cell r="AK95">
            <v>77</v>
          </cell>
          <cell r="AL95" t="str">
            <v>SÉRGIO DA SILVA</v>
          </cell>
        </row>
        <row r="96">
          <cell r="A96" t="str">
            <v>HVR-1022</v>
          </cell>
          <cell r="B96">
            <v>13.5</v>
          </cell>
          <cell r="C96">
            <v>13.5</v>
          </cell>
          <cell r="D96">
            <v>13.5</v>
          </cell>
          <cell r="E96">
            <v>13.5</v>
          </cell>
          <cell r="F96">
            <v>13.5</v>
          </cell>
          <cell r="G96">
            <v>13.5</v>
          </cell>
          <cell r="H96">
            <v>13.5</v>
          </cell>
          <cell r="I96">
            <v>13.5</v>
          </cell>
          <cell r="J96">
            <v>13.5</v>
          </cell>
          <cell r="K96">
            <v>13.5</v>
          </cell>
          <cell r="L96">
            <v>13.5</v>
          </cell>
          <cell r="M96">
            <v>13.5</v>
          </cell>
          <cell r="N96">
            <v>13.5</v>
          </cell>
          <cell r="O96">
            <v>13.5</v>
          </cell>
          <cell r="P96">
            <v>13.5</v>
          </cell>
          <cell r="Q96">
            <v>13.5</v>
          </cell>
          <cell r="R96">
            <v>13.5</v>
          </cell>
          <cell r="S96">
            <v>13.5</v>
          </cell>
          <cell r="T96">
            <v>13.5</v>
          </cell>
          <cell r="AK96">
            <v>78</v>
          </cell>
          <cell r="AL96" t="str">
            <v>JOAQUIM LOPES DE MENEZES</v>
          </cell>
        </row>
        <row r="97">
          <cell r="A97" t="str">
            <v>HUS-0409</v>
          </cell>
          <cell r="AK97">
            <v>74</v>
          </cell>
          <cell r="AL97" t="str">
            <v>MEIRELES TRANSPORTES</v>
          </cell>
        </row>
        <row r="98">
          <cell r="A98" t="str">
            <v>HWA-2399</v>
          </cell>
          <cell r="B98">
            <v>12</v>
          </cell>
          <cell r="C98">
            <v>12</v>
          </cell>
          <cell r="D98">
            <v>12</v>
          </cell>
          <cell r="E98">
            <v>12</v>
          </cell>
          <cell r="F98">
            <v>12</v>
          </cell>
          <cell r="G98">
            <v>12</v>
          </cell>
          <cell r="H98">
            <v>12</v>
          </cell>
          <cell r="I98">
            <v>12</v>
          </cell>
          <cell r="J98">
            <v>12</v>
          </cell>
          <cell r="K98">
            <v>12</v>
          </cell>
          <cell r="L98">
            <v>12</v>
          </cell>
          <cell r="M98">
            <v>12</v>
          </cell>
          <cell r="N98">
            <v>12</v>
          </cell>
          <cell r="O98">
            <v>12</v>
          </cell>
          <cell r="P98">
            <v>12</v>
          </cell>
          <cell r="Q98">
            <v>12</v>
          </cell>
          <cell r="R98">
            <v>12</v>
          </cell>
          <cell r="S98">
            <v>12</v>
          </cell>
          <cell r="T98">
            <v>12</v>
          </cell>
          <cell r="AK98">
            <v>78</v>
          </cell>
          <cell r="AL98" t="str">
            <v>JOAQUIM LOPES DE MENEZES</v>
          </cell>
        </row>
        <row r="99">
          <cell r="A99" t="str">
            <v>IAV-4533</v>
          </cell>
          <cell r="B99">
            <v>13</v>
          </cell>
          <cell r="C99">
            <v>13</v>
          </cell>
          <cell r="D99">
            <v>13</v>
          </cell>
          <cell r="E99">
            <v>13</v>
          </cell>
          <cell r="F99">
            <v>13</v>
          </cell>
          <cell r="G99">
            <v>13</v>
          </cell>
          <cell r="H99">
            <v>13</v>
          </cell>
          <cell r="I99">
            <v>13</v>
          </cell>
          <cell r="J99">
            <v>13</v>
          </cell>
          <cell r="K99">
            <v>13</v>
          </cell>
          <cell r="L99">
            <v>13</v>
          </cell>
          <cell r="M99">
            <v>13</v>
          </cell>
          <cell r="N99">
            <v>13</v>
          </cell>
          <cell r="O99">
            <v>13</v>
          </cell>
          <cell r="P99">
            <v>13</v>
          </cell>
          <cell r="Q99">
            <v>13</v>
          </cell>
          <cell r="R99">
            <v>13</v>
          </cell>
          <cell r="S99">
            <v>13</v>
          </cell>
          <cell r="T99">
            <v>13</v>
          </cell>
          <cell r="AK99">
            <v>79</v>
          </cell>
          <cell r="AL99" t="str">
            <v>LUIZ CARLOS DE QUEIROZ LIMA</v>
          </cell>
        </row>
        <row r="100">
          <cell r="A100" t="str">
            <v>HOO-3826</v>
          </cell>
          <cell r="B100">
            <v>13.5</v>
          </cell>
          <cell r="C100">
            <v>13.5</v>
          </cell>
          <cell r="D100">
            <v>13.5</v>
          </cell>
          <cell r="E100">
            <v>13.5</v>
          </cell>
          <cell r="F100">
            <v>13.5</v>
          </cell>
          <cell r="G100">
            <v>13.5</v>
          </cell>
          <cell r="H100">
            <v>13.5</v>
          </cell>
          <cell r="I100">
            <v>13.5</v>
          </cell>
          <cell r="J100">
            <v>13.5</v>
          </cell>
          <cell r="K100">
            <v>13.5</v>
          </cell>
          <cell r="L100">
            <v>13.5</v>
          </cell>
          <cell r="M100">
            <v>13.5</v>
          </cell>
          <cell r="N100">
            <v>13.5</v>
          </cell>
          <cell r="O100">
            <v>13.5</v>
          </cell>
          <cell r="P100">
            <v>13.5</v>
          </cell>
          <cell r="Q100">
            <v>13.5</v>
          </cell>
          <cell r="R100">
            <v>13.5</v>
          </cell>
          <cell r="S100">
            <v>13.5</v>
          </cell>
          <cell r="T100">
            <v>13.5</v>
          </cell>
          <cell r="AK100">
            <v>80</v>
          </cell>
          <cell r="AL100" t="str">
            <v>EDIVAL PEREIRA LIMA</v>
          </cell>
        </row>
        <row r="101">
          <cell r="A101" t="str">
            <v>HWC-9018</v>
          </cell>
          <cell r="B101">
            <v>12.5</v>
          </cell>
          <cell r="C101">
            <v>12.5</v>
          </cell>
          <cell r="D101">
            <v>12.5</v>
          </cell>
          <cell r="E101">
            <v>12.5</v>
          </cell>
          <cell r="F101">
            <v>12.5</v>
          </cell>
          <cell r="G101">
            <v>12.5</v>
          </cell>
          <cell r="H101">
            <v>12.5</v>
          </cell>
          <cell r="I101">
            <v>12.5</v>
          </cell>
          <cell r="J101">
            <v>12.5</v>
          </cell>
          <cell r="K101">
            <v>12.5</v>
          </cell>
          <cell r="L101">
            <v>12.5</v>
          </cell>
          <cell r="M101">
            <v>12.5</v>
          </cell>
          <cell r="N101">
            <v>12.5</v>
          </cell>
          <cell r="O101">
            <v>12.5</v>
          </cell>
          <cell r="P101">
            <v>12.5</v>
          </cell>
          <cell r="Q101">
            <v>12.5</v>
          </cell>
          <cell r="R101">
            <v>12.5</v>
          </cell>
          <cell r="S101">
            <v>12.5</v>
          </cell>
          <cell r="T101">
            <v>12.5</v>
          </cell>
          <cell r="AK101">
            <v>81</v>
          </cell>
          <cell r="AL101" t="str">
            <v>FRANCISCO ALVES LUCAS FILHO</v>
          </cell>
        </row>
        <row r="102">
          <cell r="A102" t="str">
            <v>HUJ-1018</v>
          </cell>
          <cell r="B102">
            <v>12</v>
          </cell>
          <cell r="C102">
            <v>12</v>
          </cell>
          <cell r="D102">
            <v>12</v>
          </cell>
          <cell r="E102">
            <v>12</v>
          </cell>
          <cell r="F102">
            <v>12</v>
          </cell>
          <cell r="G102">
            <v>12</v>
          </cell>
          <cell r="H102">
            <v>12</v>
          </cell>
          <cell r="I102">
            <v>12</v>
          </cell>
          <cell r="J102">
            <v>12</v>
          </cell>
          <cell r="K102">
            <v>12</v>
          </cell>
          <cell r="L102">
            <v>12</v>
          </cell>
          <cell r="M102">
            <v>12</v>
          </cell>
          <cell r="N102">
            <v>12</v>
          </cell>
          <cell r="O102">
            <v>12</v>
          </cell>
          <cell r="P102">
            <v>12</v>
          </cell>
          <cell r="Q102">
            <v>12</v>
          </cell>
          <cell r="R102">
            <v>12</v>
          </cell>
          <cell r="S102">
            <v>12</v>
          </cell>
          <cell r="T102">
            <v>12</v>
          </cell>
          <cell r="AK102">
            <v>73</v>
          </cell>
          <cell r="AL102" t="str">
            <v>TARCISIO  FERREIRA PIMENTEL FILHO</v>
          </cell>
        </row>
        <row r="103">
          <cell r="A103" t="str">
            <v>JTG-5832</v>
          </cell>
          <cell r="B103">
            <v>13</v>
          </cell>
          <cell r="C103">
            <v>13</v>
          </cell>
          <cell r="D103">
            <v>13</v>
          </cell>
          <cell r="E103">
            <v>13</v>
          </cell>
          <cell r="F103">
            <v>13</v>
          </cell>
          <cell r="G103">
            <v>13</v>
          </cell>
          <cell r="H103">
            <v>13</v>
          </cell>
          <cell r="I103">
            <v>13</v>
          </cell>
          <cell r="J103">
            <v>13</v>
          </cell>
          <cell r="K103">
            <v>13</v>
          </cell>
          <cell r="L103">
            <v>13</v>
          </cell>
          <cell r="M103">
            <v>13</v>
          </cell>
          <cell r="N103">
            <v>13</v>
          </cell>
          <cell r="O103">
            <v>13</v>
          </cell>
          <cell r="P103">
            <v>13</v>
          </cell>
          <cell r="Q103">
            <v>13</v>
          </cell>
          <cell r="R103">
            <v>13</v>
          </cell>
          <cell r="S103">
            <v>13</v>
          </cell>
          <cell r="T103">
            <v>13</v>
          </cell>
          <cell r="AK103">
            <v>82</v>
          </cell>
          <cell r="AL103" t="str">
            <v>RICARDO SILVA SOUZA</v>
          </cell>
        </row>
        <row r="104">
          <cell r="A104" t="str">
            <v>ATS-0071</v>
          </cell>
          <cell r="B104">
            <v>14.6</v>
          </cell>
          <cell r="C104">
            <v>14.6</v>
          </cell>
          <cell r="D104">
            <v>14.6</v>
          </cell>
          <cell r="E104">
            <v>14.6</v>
          </cell>
          <cell r="F104">
            <v>14.6</v>
          </cell>
          <cell r="G104">
            <v>14.6</v>
          </cell>
          <cell r="H104">
            <v>14.6</v>
          </cell>
          <cell r="I104">
            <v>14.6</v>
          </cell>
          <cell r="J104">
            <v>14.6</v>
          </cell>
          <cell r="K104">
            <v>14.6</v>
          </cell>
          <cell r="L104">
            <v>14.6</v>
          </cell>
          <cell r="M104">
            <v>14.6</v>
          </cell>
          <cell r="N104">
            <v>14.6</v>
          </cell>
          <cell r="O104">
            <v>14.6</v>
          </cell>
          <cell r="P104">
            <v>14.6</v>
          </cell>
          <cell r="Q104">
            <v>14.6</v>
          </cell>
          <cell r="R104">
            <v>14.6</v>
          </cell>
          <cell r="S104">
            <v>14.6</v>
          </cell>
          <cell r="T104">
            <v>14.6</v>
          </cell>
          <cell r="AK104">
            <v>77</v>
          </cell>
          <cell r="AL104" t="str">
            <v>SÉRGIO DA SILVA</v>
          </cell>
        </row>
        <row r="105">
          <cell r="A105" t="str">
            <v>LYH-8295</v>
          </cell>
          <cell r="B105">
            <v>16</v>
          </cell>
          <cell r="C105">
            <v>16</v>
          </cell>
          <cell r="D105">
            <v>16</v>
          </cell>
          <cell r="E105">
            <v>16</v>
          </cell>
          <cell r="F105">
            <v>16</v>
          </cell>
          <cell r="G105">
            <v>16</v>
          </cell>
          <cell r="H105">
            <v>16</v>
          </cell>
          <cell r="I105">
            <v>16</v>
          </cell>
          <cell r="J105">
            <v>16</v>
          </cell>
          <cell r="K105">
            <v>16</v>
          </cell>
          <cell r="L105">
            <v>16</v>
          </cell>
          <cell r="M105">
            <v>16</v>
          </cell>
          <cell r="N105">
            <v>16</v>
          </cell>
          <cell r="O105">
            <v>16</v>
          </cell>
          <cell r="P105">
            <v>16</v>
          </cell>
          <cell r="Q105">
            <v>16</v>
          </cell>
          <cell r="R105">
            <v>16</v>
          </cell>
          <cell r="S105">
            <v>16</v>
          </cell>
          <cell r="T105">
            <v>16</v>
          </cell>
          <cell r="AK105">
            <v>85</v>
          </cell>
          <cell r="AL105" t="str">
            <v>VIVALDO MEDEIROS</v>
          </cell>
        </row>
        <row r="106">
          <cell r="A106" t="str">
            <v>ACX-5170</v>
          </cell>
          <cell r="B106">
            <v>15.5</v>
          </cell>
          <cell r="C106">
            <v>15.5</v>
          </cell>
          <cell r="D106">
            <v>15.5</v>
          </cell>
          <cell r="E106">
            <v>15.5</v>
          </cell>
          <cell r="F106">
            <v>15.5</v>
          </cell>
          <cell r="G106">
            <v>15.5</v>
          </cell>
          <cell r="H106">
            <v>15.5</v>
          </cell>
          <cell r="I106">
            <v>15.5</v>
          </cell>
          <cell r="J106">
            <v>15.5</v>
          </cell>
          <cell r="K106">
            <v>15.5</v>
          </cell>
          <cell r="L106">
            <v>15.5</v>
          </cell>
          <cell r="M106">
            <v>15.5</v>
          </cell>
          <cell r="N106">
            <v>15.5</v>
          </cell>
          <cell r="O106">
            <v>15.5</v>
          </cell>
          <cell r="P106">
            <v>15.5</v>
          </cell>
          <cell r="Q106">
            <v>15.5</v>
          </cell>
          <cell r="R106">
            <v>15.5</v>
          </cell>
          <cell r="S106">
            <v>15.5</v>
          </cell>
          <cell r="T106">
            <v>15.5</v>
          </cell>
          <cell r="AK106">
            <v>86</v>
          </cell>
          <cell r="AL106" t="str">
            <v>ENOCK ISMAEL DE SOUSA FILHO</v>
          </cell>
        </row>
        <row r="107">
          <cell r="A107" t="str">
            <v>BWB-0283</v>
          </cell>
          <cell r="B107">
            <v>12</v>
          </cell>
          <cell r="C107">
            <v>12</v>
          </cell>
          <cell r="D107">
            <v>12</v>
          </cell>
          <cell r="E107">
            <v>12</v>
          </cell>
          <cell r="F107">
            <v>12</v>
          </cell>
          <cell r="G107">
            <v>12</v>
          </cell>
          <cell r="H107">
            <v>12</v>
          </cell>
          <cell r="I107">
            <v>12</v>
          </cell>
          <cell r="J107">
            <v>12</v>
          </cell>
          <cell r="K107">
            <v>12</v>
          </cell>
          <cell r="L107">
            <v>12</v>
          </cell>
          <cell r="M107">
            <v>12</v>
          </cell>
          <cell r="N107">
            <v>12</v>
          </cell>
          <cell r="O107">
            <v>12</v>
          </cell>
          <cell r="P107">
            <v>12</v>
          </cell>
          <cell r="Q107">
            <v>12</v>
          </cell>
          <cell r="R107">
            <v>12</v>
          </cell>
          <cell r="S107">
            <v>12</v>
          </cell>
          <cell r="T107">
            <v>12</v>
          </cell>
          <cell r="AK107">
            <v>78</v>
          </cell>
          <cell r="AL107" t="str">
            <v>JOAQUIM LOPES DE MENEZES</v>
          </cell>
        </row>
        <row r="108">
          <cell r="A108" t="str">
            <v>BXF-3218</v>
          </cell>
          <cell r="B108">
            <v>13</v>
          </cell>
          <cell r="C108">
            <v>13</v>
          </cell>
          <cell r="D108">
            <v>13</v>
          </cell>
          <cell r="E108">
            <v>13</v>
          </cell>
          <cell r="F108">
            <v>13</v>
          </cell>
          <cell r="G108">
            <v>13</v>
          </cell>
          <cell r="H108">
            <v>13</v>
          </cell>
          <cell r="I108">
            <v>13</v>
          </cell>
          <cell r="J108">
            <v>13</v>
          </cell>
          <cell r="K108">
            <v>13</v>
          </cell>
          <cell r="L108">
            <v>13</v>
          </cell>
          <cell r="M108">
            <v>13</v>
          </cell>
          <cell r="N108">
            <v>13</v>
          </cell>
          <cell r="O108">
            <v>13</v>
          </cell>
          <cell r="P108">
            <v>13</v>
          </cell>
          <cell r="Q108">
            <v>13</v>
          </cell>
          <cell r="R108">
            <v>13</v>
          </cell>
          <cell r="S108">
            <v>13</v>
          </cell>
          <cell r="T108">
            <v>13</v>
          </cell>
          <cell r="AK108">
            <v>87</v>
          </cell>
          <cell r="AL108" t="str">
            <v>FRANCISCO HOLANDA DE ARAÚJO</v>
          </cell>
        </row>
        <row r="109">
          <cell r="A109" t="str">
            <v>HVB-5285</v>
          </cell>
          <cell r="B109">
            <v>12</v>
          </cell>
          <cell r="C109">
            <v>12</v>
          </cell>
          <cell r="D109">
            <v>12</v>
          </cell>
          <cell r="E109">
            <v>12</v>
          </cell>
          <cell r="F109">
            <v>12</v>
          </cell>
          <cell r="G109">
            <v>12</v>
          </cell>
          <cell r="H109">
            <v>12</v>
          </cell>
          <cell r="I109">
            <v>12</v>
          </cell>
          <cell r="J109">
            <v>12</v>
          </cell>
          <cell r="K109">
            <v>12</v>
          </cell>
          <cell r="L109">
            <v>12</v>
          </cell>
          <cell r="M109">
            <v>12</v>
          </cell>
          <cell r="N109">
            <v>12</v>
          </cell>
          <cell r="O109">
            <v>12</v>
          </cell>
          <cell r="P109">
            <v>12</v>
          </cell>
          <cell r="Q109">
            <v>12</v>
          </cell>
          <cell r="R109">
            <v>12</v>
          </cell>
          <cell r="S109">
            <v>12</v>
          </cell>
          <cell r="T109">
            <v>12</v>
          </cell>
          <cell r="AK109">
            <v>88</v>
          </cell>
          <cell r="AL109" t="str">
            <v>AMADEU GLADSTONE CATUNDA</v>
          </cell>
        </row>
        <row r="110">
          <cell r="A110" t="str">
            <v>HVJ-0126</v>
          </cell>
          <cell r="B110">
            <v>12.5</v>
          </cell>
          <cell r="C110">
            <v>12.5</v>
          </cell>
          <cell r="D110">
            <v>12.5</v>
          </cell>
          <cell r="E110">
            <v>12.5</v>
          </cell>
          <cell r="F110">
            <v>12.5</v>
          </cell>
          <cell r="G110">
            <v>12.5</v>
          </cell>
          <cell r="H110">
            <v>12.5</v>
          </cell>
          <cell r="I110">
            <v>12.5</v>
          </cell>
          <cell r="J110">
            <v>12.5</v>
          </cell>
          <cell r="K110">
            <v>12.5</v>
          </cell>
          <cell r="L110">
            <v>12.5</v>
          </cell>
          <cell r="M110">
            <v>12.5</v>
          </cell>
          <cell r="N110">
            <v>12.5</v>
          </cell>
          <cell r="O110">
            <v>12.5</v>
          </cell>
          <cell r="P110">
            <v>12.5</v>
          </cell>
          <cell r="Q110">
            <v>12.5</v>
          </cell>
          <cell r="R110">
            <v>12.5</v>
          </cell>
          <cell r="S110">
            <v>12.5</v>
          </cell>
          <cell r="T110">
            <v>12.5</v>
          </cell>
          <cell r="AK110">
            <v>89</v>
          </cell>
          <cell r="AL110" t="str">
            <v>LUCIANA LAVOR GAMA</v>
          </cell>
        </row>
        <row r="111">
          <cell r="A111" t="str">
            <v>MXJ-9307</v>
          </cell>
          <cell r="B111">
            <v>11.5</v>
          </cell>
          <cell r="C111">
            <v>11.5</v>
          </cell>
          <cell r="D111">
            <v>11.5</v>
          </cell>
          <cell r="E111">
            <v>11.5</v>
          </cell>
          <cell r="F111">
            <v>11.5</v>
          </cell>
          <cell r="G111">
            <v>11.5</v>
          </cell>
          <cell r="H111">
            <v>11.5</v>
          </cell>
          <cell r="I111">
            <v>11.5</v>
          </cell>
          <cell r="J111">
            <v>11.5</v>
          </cell>
          <cell r="K111">
            <v>11.5</v>
          </cell>
          <cell r="L111">
            <v>11.5</v>
          </cell>
          <cell r="M111">
            <v>11.5</v>
          </cell>
          <cell r="N111">
            <v>11.5</v>
          </cell>
          <cell r="O111">
            <v>11.5</v>
          </cell>
          <cell r="P111">
            <v>11.5</v>
          </cell>
          <cell r="Q111">
            <v>11.5</v>
          </cell>
          <cell r="R111">
            <v>11.5</v>
          </cell>
          <cell r="S111">
            <v>11.5</v>
          </cell>
          <cell r="T111">
            <v>11.5</v>
          </cell>
          <cell r="AK111">
            <v>90</v>
          </cell>
          <cell r="AL111" t="str">
            <v>JOSÉ MILTON TELES ALMEIDA</v>
          </cell>
        </row>
        <row r="112">
          <cell r="A112" t="str">
            <v>JMM-3329</v>
          </cell>
          <cell r="B112">
            <v>12</v>
          </cell>
          <cell r="C112">
            <v>12</v>
          </cell>
          <cell r="D112">
            <v>12</v>
          </cell>
          <cell r="E112">
            <v>12</v>
          </cell>
          <cell r="F112">
            <v>12</v>
          </cell>
          <cell r="G112">
            <v>12</v>
          </cell>
          <cell r="H112">
            <v>12</v>
          </cell>
          <cell r="I112">
            <v>12</v>
          </cell>
          <cell r="J112">
            <v>12</v>
          </cell>
          <cell r="K112">
            <v>12</v>
          </cell>
          <cell r="L112">
            <v>12</v>
          </cell>
          <cell r="M112">
            <v>12</v>
          </cell>
          <cell r="N112">
            <v>12</v>
          </cell>
          <cell r="O112">
            <v>12</v>
          </cell>
          <cell r="P112">
            <v>12</v>
          </cell>
          <cell r="Q112">
            <v>12</v>
          </cell>
          <cell r="R112">
            <v>12</v>
          </cell>
          <cell r="S112">
            <v>12</v>
          </cell>
          <cell r="T112">
            <v>12</v>
          </cell>
          <cell r="AK112" t="str">
            <v>106</v>
          </cell>
          <cell r="AL112" t="str">
            <v>RICARDO VALERIANO SERTÃO DA SILVA</v>
          </cell>
        </row>
        <row r="113">
          <cell r="A113" t="str">
            <v>KBH-6601</v>
          </cell>
          <cell r="B113">
            <v>15</v>
          </cell>
          <cell r="C113">
            <v>15</v>
          </cell>
          <cell r="D113">
            <v>15</v>
          </cell>
          <cell r="E113">
            <v>15</v>
          </cell>
          <cell r="F113">
            <v>15</v>
          </cell>
          <cell r="G113">
            <v>15</v>
          </cell>
          <cell r="H113">
            <v>15</v>
          </cell>
          <cell r="I113">
            <v>15</v>
          </cell>
          <cell r="J113">
            <v>15</v>
          </cell>
          <cell r="K113">
            <v>15</v>
          </cell>
          <cell r="L113">
            <v>15</v>
          </cell>
          <cell r="M113">
            <v>15</v>
          </cell>
          <cell r="N113">
            <v>15</v>
          </cell>
          <cell r="O113">
            <v>15</v>
          </cell>
          <cell r="P113">
            <v>15</v>
          </cell>
          <cell r="Q113">
            <v>15</v>
          </cell>
          <cell r="R113">
            <v>15</v>
          </cell>
          <cell r="S113">
            <v>15</v>
          </cell>
          <cell r="T113">
            <v>15</v>
          </cell>
          <cell r="AK113" t="str">
            <v>92</v>
          </cell>
          <cell r="AL113" t="str">
            <v>ELIO PIRES REGO</v>
          </cell>
        </row>
        <row r="114">
          <cell r="A114" t="str">
            <v>LXY-3210</v>
          </cell>
          <cell r="B114">
            <v>12.3</v>
          </cell>
          <cell r="C114">
            <v>12.3</v>
          </cell>
          <cell r="D114">
            <v>12.3</v>
          </cell>
          <cell r="E114">
            <v>12.3</v>
          </cell>
          <cell r="F114">
            <v>12.3</v>
          </cell>
          <cell r="G114">
            <v>12.3</v>
          </cell>
          <cell r="H114">
            <v>12.3</v>
          </cell>
          <cell r="I114">
            <v>12.3</v>
          </cell>
          <cell r="J114">
            <v>12.3</v>
          </cell>
          <cell r="K114">
            <v>12.3</v>
          </cell>
          <cell r="L114">
            <v>12.3</v>
          </cell>
          <cell r="M114">
            <v>12.3</v>
          </cell>
          <cell r="N114">
            <v>12.3</v>
          </cell>
          <cell r="O114">
            <v>12.3</v>
          </cell>
          <cell r="P114">
            <v>12.3</v>
          </cell>
          <cell r="Q114">
            <v>12.3</v>
          </cell>
          <cell r="R114">
            <v>12.3</v>
          </cell>
          <cell r="S114">
            <v>12.3</v>
          </cell>
          <cell r="T114">
            <v>12.3</v>
          </cell>
          <cell r="AK114">
            <v>13</v>
          </cell>
          <cell r="AL114" t="str">
            <v>JOÃO SOARES MACHADO</v>
          </cell>
        </row>
        <row r="115">
          <cell r="A115" t="str">
            <v>AAU-3946</v>
          </cell>
          <cell r="B115">
            <v>14.5</v>
          </cell>
          <cell r="C115">
            <v>14.5</v>
          </cell>
          <cell r="D115">
            <v>14.5</v>
          </cell>
          <cell r="E115">
            <v>14.5</v>
          </cell>
          <cell r="F115">
            <v>14.5</v>
          </cell>
          <cell r="G115">
            <v>14.5</v>
          </cell>
          <cell r="H115">
            <v>14.5</v>
          </cell>
          <cell r="I115">
            <v>14.5</v>
          </cell>
          <cell r="J115">
            <v>14.5</v>
          </cell>
          <cell r="K115">
            <v>14.5</v>
          </cell>
          <cell r="L115">
            <v>14.5</v>
          </cell>
          <cell r="M115">
            <v>14.5</v>
          </cell>
          <cell r="N115">
            <v>14.5</v>
          </cell>
          <cell r="O115">
            <v>14.5</v>
          </cell>
          <cell r="P115">
            <v>14.5</v>
          </cell>
          <cell r="Q115">
            <v>14.5</v>
          </cell>
          <cell r="R115">
            <v>14.5</v>
          </cell>
          <cell r="S115">
            <v>14.5</v>
          </cell>
          <cell r="T115">
            <v>14.5</v>
          </cell>
          <cell r="AK115" t="str">
            <v>94</v>
          </cell>
          <cell r="AL115" t="str">
            <v>RAIMUNDO MARTINS DE SOUZA</v>
          </cell>
        </row>
        <row r="116">
          <cell r="A116" t="str">
            <v>JLD-9831</v>
          </cell>
          <cell r="B116">
            <v>17</v>
          </cell>
          <cell r="C116">
            <v>17</v>
          </cell>
          <cell r="D116">
            <v>17</v>
          </cell>
          <cell r="E116">
            <v>17</v>
          </cell>
          <cell r="F116">
            <v>17</v>
          </cell>
          <cell r="G116">
            <v>17</v>
          </cell>
          <cell r="H116">
            <v>17</v>
          </cell>
          <cell r="I116">
            <v>17</v>
          </cell>
          <cell r="J116">
            <v>17</v>
          </cell>
          <cell r="K116">
            <v>17</v>
          </cell>
          <cell r="L116">
            <v>17</v>
          </cell>
          <cell r="M116">
            <v>17</v>
          </cell>
          <cell r="N116">
            <v>17</v>
          </cell>
          <cell r="O116">
            <v>17</v>
          </cell>
          <cell r="P116">
            <v>17</v>
          </cell>
          <cell r="Q116">
            <v>17</v>
          </cell>
          <cell r="R116">
            <v>17</v>
          </cell>
          <cell r="S116">
            <v>17</v>
          </cell>
          <cell r="T116">
            <v>17</v>
          </cell>
          <cell r="AK116">
            <v>91</v>
          </cell>
          <cell r="AL116" t="str">
            <v>CARLOS ANTONIO RODRIGUES DA SILVA</v>
          </cell>
        </row>
        <row r="117">
          <cell r="A117" t="str">
            <v>GL-8224</v>
          </cell>
          <cell r="B117">
            <v>13</v>
          </cell>
          <cell r="C117">
            <v>13</v>
          </cell>
          <cell r="D117">
            <v>13</v>
          </cell>
          <cell r="E117">
            <v>13</v>
          </cell>
          <cell r="F117">
            <v>13</v>
          </cell>
          <cell r="G117">
            <v>13</v>
          </cell>
          <cell r="H117">
            <v>13</v>
          </cell>
          <cell r="I117">
            <v>13</v>
          </cell>
          <cell r="J117">
            <v>13</v>
          </cell>
          <cell r="K117">
            <v>13</v>
          </cell>
          <cell r="L117">
            <v>13</v>
          </cell>
          <cell r="M117">
            <v>13</v>
          </cell>
          <cell r="N117">
            <v>13</v>
          </cell>
          <cell r="O117">
            <v>13</v>
          </cell>
          <cell r="P117">
            <v>13</v>
          </cell>
          <cell r="Q117">
            <v>13</v>
          </cell>
          <cell r="R117">
            <v>13</v>
          </cell>
          <cell r="S117">
            <v>13</v>
          </cell>
          <cell r="T117">
            <v>13</v>
          </cell>
          <cell r="AK117" t="str">
            <v>107</v>
          </cell>
          <cell r="AL117" t="str">
            <v>VITOR PINHEIRO DOS SANTOS</v>
          </cell>
        </row>
        <row r="118">
          <cell r="A118" t="str">
            <v>HVN-0311</v>
          </cell>
          <cell r="B118">
            <v>12</v>
          </cell>
          <cell r="C118">
            <v>12</v>
          </cell>
          <cell r="D118">
            <v>12</v>
          </cell>
          <cell r="E118">
            <v>12</v>
          </cell>
          <cell r="F118">
            <v>12</v>
          </cell>
          <cell r="G118">
            <v>12</v>
          </cell>
          <cell r="H118">
            <v>12</v>
          </cell>
          <cell r="I118">
            <v>12</v>
          </cell>
          <cell r="J118">
            <v>12</v>
          </cell>
          <cell r="K118">
            <v>12</v>
          </cell>
          <cell r="L118">
            <v>12</v>
          </cell>
          <cell r="M118">
            <v>12</v>
          </cell>
          <cell r="N118">
            <v>12</v>
          </cell>
          <cell r="O118">
            <v>12</v>
          </cell>
          <cell r="P118">
            <v>12</v>
          </cell>
          <cell r="Q118">
            <v>12</v>
          </cell>
          <cell r="R118">
            <v>12</v>
          </cell>
          <cell r="S118">
            <v>12</v>
          </cell>
          <cell r="T118">
            <v>12</v>
          </cell>
          <cell r="AK118" t="str">
            <v>96</v>
          </cell>
          <cell r="AL118" t="str">
            <v>FRANCISCO CLAÚDIO NOGUEIRA MOURÃO</v>
          </cell>
        </row>
        <row r="119">
          <cell r="A119" t="str">
            <v>HVB-9938</v>
          </cell>
          <cell r="B119">
            <v>12</v>
          </cell>
          <cell r="C119">
            <v>12</v>
          </cell>
          <cell r="D119">
            <v>12</v>
          </cell>
          <cell r="E119">
            <v>12</v>
          </cell>
          <cell r="F119">
            <v>12</v>
          </cell>
          <cell r="G119">
            <v>12</v>
          </cell>
          <cell r="H119">
            <v>12</v>
          </cell>
          <cell r="I119">
            <v>12</v>
          </cell>
          <cell r="J119">
            <v>12</v>
          </cell>
          <cell r="K119">
            <v>12</v>
          </cell>
          <cell r="L119">
            <v>12</v>
          </cell>
          <cell r="M119">
            <v>12</v>
          </cell>
          <cell r="N119">
            <v>12</v>
          </cell>
          <cell r="O119">
            <v>12</v>
          </cell>
          <cell r="P119">
            <v>12</v>
          </cell>
          <cell r="Q119">
            <v>12</v>
          </cell>
          <cell r="R119">
            <v>12</v>
          </cell>
          <cell r="S119">
            <v>12</v>
          </cell>
          <cell r="T119">
            <v>12</v>
          </cell>
          <cell r="AK119" t="str">
            <v>96</v>
          </cell>
          <cell r="AL119" t="str">
            <v>FRANCISCO CLAÚDIO NOGUEIRA MOURÃO</v>
          </cell>
        </row>
        <row r="120">
          <cell r="A120" t="str">
            <v>HVJ-0766</v>
          </cell>
          <cell r="B120">
            <v>12</v>
          </cell>
          <cell r="C120">
            <v>12</v>
          </cell>
          <cell r="D120">
            <v>12</v>
          </cell>
          <cell r="E120">
            <v>12</v>
          </cell>
          <cell r="F120">
            <v>12</v>
          </cell>
          <cell r="G120">
            <v>12</v>
          </cell>
          <cell r="H120">
            <v>12</v>
          </cell>
          <cell r="I120">
            <v>12</v>
          </cell>
          <cell r="J120">
            <v>12</v>
          </cell>
          <cell r="K120">
            <v>12</v>
          </cell>
          <cell r="L120">
            <v>12</v>
          </cell>
          <cell r="M120">
            <v>12</v>
          </cell>
          <cell r="N120">
            <v>12</v>
          </cell>
          <cell r="O120">
            <v>12</v>
          </cell>
          <cell r="P120">
            <v>12</v>
          </cell>
          <cell r="Q120">
            <v>12</v>
          </cell>
          <cell r="R120">
            <v>12</v>
          </cell>
          <cell r="S120">
            <v>12</v>
          </cell>
          <cell r="T120">
            <v>12</v>
          </cell>
          <cell r="AK120" t="str">
            <v>97</v>
          </cell>
          <cell r="AL120" t="str">
            <v>JOÃO BATISTA GAMA</v>
          </cell>
        </row>
        <row r="121">
          <cell r="A121" t="str">
            <v>HVB-5689</v>
          </cell>
          <cell r="B121">
            <v>11</v>
          </cell>
          <cell r="C121">
            <v>11</v>
          </cell>
          <cell r="D121">
            <v>11</v>
          </cell>
          <cell r="E121">
            <v>11</v>
          </cell>
          <cell r="F121">
            <v>11</v>
          </cell>
          <cell r="G121">
            <v>11</v>
          </cell>
          <cell r="H121">
            <v>11</v>
          </cell>
          <cell r="I121">
            <v>11</v>
          </cell>
          <cell r="J121">
            <v>11</v>
          </cell>
          <cell r="K121">
            <v>11</v>
          </cell>
          <cell r="L121">
            <v>11</v>
          </cell>
          <cell r="M121">
            <v>11</v>
          </cell>
          <cell r="N121">
            <v>11</v>
          </cell>
          <cell r="O121">
            <v>11</v>
          </cell>
          <cell r="P121">
            <v>11</v>
          </cell>
          <cell r="Q121">
            <v>11</v>
          </cell>
          <cell r="R121">
            <v>11</v>
          </cell>
          <cell r="S121">
            <v>11</v>
          </cell>
          <cell r="T121">
            <v>11</v>
          </cell>
          <cell r="AK121" t="str">
            <v>90</v>
          </cell>
          <cell r="AL121" t="str">
            <v>JOSÉ MILTON TELES ALMEIDA</v>
          </cell>
        </row>
        <row r="122">
          <cell r="A122" t="str">
            <v>HTY-2198</v>
          </cell>
          <cell r="B122">
            <v>11</v>
          </cell>
          <cell r="C122">
            <v>11</v>
          </cell>
          <cell r="D122">
            <v>11</v>
          </cell>
          <cell r="E122">
            <v>11</v>
          </cell>
          <cell r="F122">
            <v>11</v>
          </cell>
          <cell r="G122">
            <v>11</v>
          </cell>
          <cell r="H122">
            <v>11</v>
          </cell>
          <cell r="I122">
            <v>11</v>
          </cell>
          <cell r="J122">
            <v>11</v>
          </cell>
          <cell r="K122">
            <v>11</v>
          </cell>
          <cell r="L122">
            <v>11</v>
          </cell>
          <cell r="M122">
            <v>11</v>
          </cell>
          <cell r="N122">
            <v>11</v>
          </cell>
          <cell r="O122">
            <v>11</v>
          </cell>
          <cell r="P122">
            <v>11</v>
          </cell>
          <cell r="Q122">
            <v>11</v>
          </cell>
          <cell r="R122">
            <v>11</v>
          </cell>
          <cell r="S122">
            <v>11</v>
          </cell>
          <cell r="T122">
            <v>11</v>
          </cell>
          <cell r="AK122">
            <v>98</v>
          </cell>
          <cell r="AL122" t="str">
            <v>LUIZ CARLOS CARMO LOPES</v>
          </cell>
        </row>
        <row r="123">
          <cell r="A123" t="str">
            <v>XI-3800</v>
          </cell>
          <cell r="B123">
            <v>12</v>
          </cell>
          <cell r="C123">
            <v>12</v>
          </cell>
          <cell r="D123">
            <v>12</v>
          </cell>
          <cell r="E123">
            <v>12</v>
          </cell>
          <cell r="F123">
            <v>12</v>
          </cell>
          <cell r="G123">
            <v>12</v>
          </cell>
          <cell r="H123">
            <v>12</v>
          </cell>
          <cell r="I123">
            <v>12</v>
          </cell>
          <cell r="J123">
            <v>12</v>
          </cell>
          <cell r="K123">
            <v>12</v>
          </cell>
          <cell r="L123">
            <v>12</v>
          </cell>
          <cell r="M123">
            <v>12</v>
          </cell>
          <cell r="N123">
            <v>12</v>
          </cell>
          <cell r="O123">
            <v>12</v>
          </cell>
          <cell r="P123">
            <v>12</v>
          </cell>
          <cell r="Q123">
            <v>12</v>
          </cell>
          <cell r="R123">
            <v>12</v>
          </cell>
          <cell r="S123">
            <v>12</v>
          </cell>
          <cell r="T123">
            <v>12</v>
          </cell>
          <cell r="AK123">
            <v>67</v>
          </cell>
          <cell r="AL123" t="str">
            <v>EINSTEIN MENDONÇA DE OLIVEIRA</v>
          </cell>
        </row>
        <row r="124">
          <cell r="A124" t="str">
            <v>HVN-0641</v>
          </cell>
          <cell r="B124">
            <v>12</v>
          </cell>
          <cell r="C124">
            <v>12</v>
          </cell>
          <cell r="D124">
            <v>12</v>
          </cell>
          <cell r="E124">
            <v>12</v>
          </cell>
          <cell r="F124">
            <v>12</v>
          </cell>
          <cell r="G124">
            <v>12</v>
          </cell>
          <cell r="H124">
            <v>12</v>
          </cell>
          <cell r="I124">
            <v>12</v>
          </cell>
          <cell r="J124">
            <v>12</v>
          </cell>
          <cell r="K124">
            <v>12</v>
          </cell>
          <cell r="L124">
            <v>12</v>
          </cell>
          <cell r="M124">
            <v>12</v>
          </cell>
          <cell r="N124">
            <v>12</v>
          </cell>
          <cell r="O124">
            <v>12</v>
          </cell>
          <cell r="P124">
            <v>12</v>
          </cell>
          <cell r="Q124">
            <v>12</v>
          </cell>
          <cell r="R124">
            <v>12</v>
          </cell>
          <cell r="S124">
            <v>12</v>
          </cell>
          <cell r="T124">
            <v>12</v>
          </cell>
          <cell r="AK124">
            <v>99</v>
          </cell>
          <cell r="AL124" t="str">
            <v>LUIZ CARLOS VIEIRA MARIANO</v>
          </cell>
        </row>
        <row r="125">
          <cell r="A125" t="str">
            <v>HUA-1990</v>
          </cell>
          <cell r="B125">
            <v>12.5</v>
          </cell>
          <cell r="C125">
            <v>12.5</v>
          </cell>
          <cell r="D125">
            <v>12.5</v>
          </cell>
          <cell r="E125">
            <v>12.5</v>
          </cell>
          <cell r="F125">
            <v>12.5</v>
          </cell>
          <cell r="G125">
            <v>12.5</v>
          </cell>
          <cell r="H125">
            <v>12.5</v>
          </cell>
          <cell r="I125">
            <v>12.5</v>
          </cell>
          <cell r="J125">
            <v>12.5</v>
          </cell>
          <cell r="K125">
            <v>12.5</v>
          </cell>
          <cell r="L125">
            <v>12.5</v>
          </cell>
          <cell r="M125">
            <v>12.5</v>
          </cell>
          <cell r="N125">
            <v>12.5</v>
          </cell>
          <cell r="O125">
            <v>12.5</v>
          </cell>
          <cell r="P125">
            <v>12.5</v>
          </cell>
          <cell r="Q125">
            <v>12.5</v>
          </cell>
          <cell r="R125">
            <v>12.5</v>
          </cell>
          <cell r="S125">
            <v>12.5</v>
          </cell>
          <cell r="T125">
            <v>12.5</v>
          </cell>
          <cell r="AK125">
            <v>63</v>
          </cell>
          <cell r="AL125" t="str">
            <v>JOSÉ IVANILDO MIRANDA MATOS</v>
          </cell>
        </row>
        <row r="126">
          <cell r="A126" t="str">
            <v>HVJ-0746</v>
          </cell>
          <cell r="B126">
            <v>12.5</v>
          </cell>
          <cell r="C126">
            <v>12.5</v>
          </cell>
          <cell r="D126">
            <v>12.5</v>
          </cell>
          <cell r="E126">
            <v>12.5</v>
          </cell>
          <cell r="F126">
            <v>12.5</v>
          </cell>
          <cell r="G126">
            <v>12.5</v>
          </cell>
          <cell r="H126">
            <v>12.5</v>
          </cell>
          <cell r="I126">
            <v>12.5</v>
          </cell>
          <cell r="J126">
            <v>12.5</v>
          </cell>
          <cell r="K126">
            <v>12.5</v>
          </cell>
          <cell r="L126">
            <v>12.5</v>
          </cell>
          <cell r="M126">
            <v>12.5</v>
          </cell>
          <cell r="N126">
            <v>12.5</v>
          </cell>
          <cell r="O126">
            <v>12.5</v>
          </cell>
          <cell r="P126">
            <v>12.5</v>
          </cell>
          <cell r="Q126">
            <v>12.5</v>
          </cell>
          <cell r="R126">
            <v>12.5</v>
          </cell>
          <cell r="S126">
            <v>12.5</v>
          </cell>
          <cell r="T126">
            <v>12.5</v>
          </cell>
          <cell r="AK126">
            <v>100</v>
          </cell>
          <cell r="AL126" t="str">
            <v>LUCIMAR LAVOR GAMA</v>
          </cell>
        </row>
        <row r="127">
          <cell r="A127" t="str">
            <v>JMD-9212</v>
          </cell>
          <cell r="B127">
            <v>17</v>
          </cell>
          <cell r="C127">
            <v>17</v>
          </cell>
          <cell r="D127">
            <v>17</v>
          </cell>
          <cell r="E127">
            <v>17</v>
          </cell>
          <cell r="F127">
            <v>17</v>
          </cell>
          <cell r="G127">
            <v>17</v>
          </cell>
          <cell r="H127">
            <v>17</v>
          </cell>
          <cell r="I127">
            <v>17</v>
          </cell>
          <cell r="J127">
            <v>17</v>
          </cell>
          <cell r="K127">
            <v>17</v>
          </cell>
          <cell r="L127">
            <v>17</v>
          </cell>
          <cell r="M127">
            <v>17</v>
          </cell>
          <cell r="N127">
            <v>17</v>
          </cell>
          <cell r="O127">
            <v>17</v>
          </cell>
          <cell r="P127">
            <v>17</v>
          </cell>
          <cell r="Q127">
            <v>17</v>
          </cell>
          <cell r="R127">
            <v>17</v>
          </cell>
          <cell r="S127">
            <v>17</v>
          </cell>
          <cell r="T127">
            <v>17</v>
          </cell>
          <cell r="AK127" t="str">
            <v>105</v>
          </cell>
          <cell r="AL127" t="str">
            <v>VALDIR RODRIGUES FILHO</v>
          </cell>
        </row>
        <row r="128">
          <cell r="A128" t="str">
            <v>JLP-7168</v>
          </cell>
          <cell r="B128">
            <v>13</v>
          </cell>
          <cell r="C128">
            <v>13</v>
          </cell>
          <cell r="D128">
            <v>13</v>
          </cell>
          <cell r="E128">
            <v>13</v>
          </cell>
          <cell r="F128">
            <v>13</v>
          </cell>
          <cell r="G128">
            <v>13</v>
          </cell>
          <cell r="H128">
            <v>13</v>
          </cell>
          <cell r="I128">
            <v>13</v>
          </cell>
          <cell r="J128">
            <v>13</v>
          </cell>
          <cell r="K128">
            <v>13</v>
          </cell>
          <cell r="L128">
            <v>13</v>
          </cell>
          <cell r="M128">
            <v>13</v>
          </cell>
          <cell r="N128">
            <v>13</v>
          </cell>
          <cell r="O128">
            <v>13</v>
          </cell>
          <cell r="P128">
            <v>13</v>
          </cell>
          <cell r="Q128">
            <v>13</v>
          </cell>
          <cell r="R128">
            <v>13</v>
          </cell>
          <cell r="S128">
            <v>13</v>
          </cell>
          <cell r="T128">
            <v>13</v>
          </cell>
          <cell r="AK128">
            <v>101</v>
          </cell>
          <cell r="AL128" t="str">
            <v>JOSE CARLOS ALVES FERNANDES</v>
          </cell>
        </row>
        <row r="129">
          <cell r="A129" t="str">
            <v>CLK-1061</v>
          </cell>
          <cell r="B129">
            <v>12</v>
          </cell>
          <cell r="C129">
            <v>12</v>
          </cell>
          <cell r="D129">
            <v>12</v>
          </cell>
          <cell r="E129">
            <v>12</v>
          </cell>
          <cell r="F129">
            <v>12</v>
          </cell>
          <cell r="G129">
            <v>12</v>
          </cell>
          <cell r="H129">
            <v>12</v>
          </cell>
          <cell r="I129">
            <v>12</v>
          </cell>
          <cell r="J129">
            <v>12</v>
          </cell>
          <cell r="K129">
            <v>12</v>
          </cell>
          <cell r="L129">
            <v>12</v>
          </cell>
          <cell r="M129">
            <v>12</v>
          </cell>
          <cell r="N129">
            <v>12</v>
          </cell>
          <cell r="O129">
            <v>12</v>
          </cell>
          <cell r="P129">
            <v>12</v>
          </cell>
          <cell r="Q129">
            <v>12</v>
          </cell>
          <cell r="R129">
            <v>12</v>
          </cell>
          <cell r="S129">
            <v>12</v>
          </cell>
          <cell r="T129">
            <v>12</v>
          </cell>
          <cell r="AK129">
            <v>101</v>
          </cell>
          <cell r="AL129" t="str">
            <v>JOSE CARLOS ALVES FERNANDES</v>
          </cell>
        </row>
        <row r="130">
          <cell r="A130" t="str">
            <v>JOD-0256</v>
          </cell>
          <cell r="B130">
            <v>12.5</v>
          </cell>
          <cell r="C130">
            <v>12.5</v>
          </cell>
          <cell r="D130">
            <v>12.5</v>
          </cell>
          <cell r="E130">
            <v>12.5</v>
          </cell>
          <cell r="F130">
            <v>12.5</v>
          </cell>
          <cell r="G130">
            <v>12.5</v>
          </cell>
          <cell r="H130">
            <v>12.5</v>
          </cell>
          <cell r="I130">
            <v>12.5</v>
          </cell>
          <cell r="J130">
            <v>12.5</v>
          </cell>
          <cell r="K130">
            <v>12.5</v>
          </cell>
          <cell r="L130">
            <v>12.5</v>
          </cell>
          <cell r="M130">
            <v>12.5</v>
          </cell>
          <cell r="N130">
            <v>12.5</v>
          </cell>
          <cell r="O130">
            <v>12.5</v>
          </cell>
          <cell r="P130">
            <v>12.5</v>
          </cell>
          <cell r="Q130">
            <v>12.5</v>
          </cell>
          <cell r="R130">
            <v>12.5</v>
          </cell>
          <cell r="S130">
            <v>12.5</v>
          </cell>
          <cell r="T130">
            <v>12.5</v>
          </cell>
          <cell r="AK130">
            <v>103</v>
          </cell>
          <cell r="AL130" t="str">
            <v>VIVALDO MEDEIROS</v>
          </cell>
        </row>
        <row r="131">
          <cell r="A131" t="str">
            <v>TA-5352</v>
          </cell>
          <cell r="B131">
            <v>16.5</v>
          </cell>
          <cell r="C131">
            <v>16.5</v>
          </cell>
          <cell r="D131">
            <v>16.5</v>
          </cell>
          <cell r="E131">
            <v>16.5</v>
          </cell>
          <cell r="F131">
            <v>16.5</v>
          </cell>
          <cell r="G131">
            <v>16.5</v>
          </cell>
          <cell r="H131">
            <v>16.5</v>
          </cell>
          <cell r="I131">
            <v>16.5</v>
          </cell>
          <cell r="J131">
            <v>16.5</v>
          </cell>
          <cell r="K131">
            <v>16.5</v>
          </cell>
          <cell r="L131">
            <v>16.5</v>
          </cell>
          <cell r="M131">
            <v>16.5</v>
          </cell>
          <cell r="N131">
            <v>16.5</v>
          </cell>
          <cell r="O131">
            <v>16.5</v>
          </cell>
          <cell r="P131">
            <v>16.5</v>
          </cell>
          <cell r="Q131">
            <v>16.5</v>
          </cell>
          <cell r="R131">
            <v>16.5</v>
          </cell>
          <cell r="S131">
            <v>16.5</v>
          </cell>
          <cell r="T131">
            <v>16.5</v>
          </cell>
          <cell r="AK131" t="str">
            <v>104</v>
          </cell>
          <cell r="AL131" t="str">
            <v>SANTINO ALVES MARTINS</v>
          </cell>
        </row>
        <row r="132">
          <cell r="A132" t="str">
            <v>HUH-4532</v>
          </cell>
          <cell r="B132">
            <v>13</v>
          </cell>
          <cell r="C132">
            <v>13</v>
          </cell>
          <cell r="D132">
            <v>13</v>
          </cell>
          <cell r="E132">
            <v>13</v>
          </cell>
          <cell r="F132">
            <v>13</v>
          </cell>
          <cell r="G132">
            <v>13</v>
          </cell>
          <cell r="H132">
            <v>13</v>
          </cell>
          <cell r="I132">
            <v>13</v>
          </cell>
          <cell r="J132">
            <v>13</v>
          </cell>
          <cell r="K132">
            <v>13</v>
          </cell>
          <cell r="L132">
            <v>13</v>
          </cell>
          <cell r="M132">
            <v>13</v>
          </cell>
          <cell r="N132">
            <v>13</v>
          </cell>
          <cell r="O132">
            <v>13</v>
          </cell>
          <cell r="P132">
            <v>13</v>
          </cell>
          <cell r="Q132">
            <v>13</v>
          </cell>
          <cell r="R132">
            <v>13</v>
          </cell>
          <cell r="S132">
            <v>13</v>
          </cell>
          <cell r="T132">
            <v>13</v>
          </cell>
          <cell r="AK132">
            <v>78</v>
          </cell>
          <cell r="AL132" t="str">
            <v>JOAQUIM LOPES DE MENEZES</v>
          </cell>
        </row>
      </sheetData>
      <sheetData sheetId="1">
        <row r="8">
          <cell r="A8" t="str">
            <v>HUC-0652</v>
          </cell>
        </row>
      </sheetData>
      <sheetData sheetId="2">
        <row r="8">
          <cell r="A8" t="str">
            <v>HUC-0652</v>
          </cell>
        </row>
      </sheetData>
      <sheetData sheetId="3">
        <row r="8">
          <cell r="A8" t="str">
            <v>HUC-0652</v>
          </cell>
        </row>
      </sheetData>
      <sheetData sheetId="4"/>
      <sheetData sheetId="5"/>
      <sheetData sheetId="6" refreshError="1"/>
      <sheetData sheetId="7" refreshError="1"/>
      <sheetData sheetId="8"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LE157"/>
      <sheetName val="Implantação"/>
      <sheetName val="Celas RF"/>
      <sheetName val="ESTUDOS E REFEITÓRIO"/>
      <sheetName val="Apoio RF"/>
      <sheetName val="Oficina e auditório"/>
      <sheetName val="Plan2"/>
      <sheetName val="Plan3"/>
      <sheetName val="RESUMO_AUT1"/>
      <sheetName val="QuQuant"/>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DMT modelo"/>
      <sheetName val="BR262990600"/>
      <sheetName val="1.6"/>
      <sheetName val="TCB5"/>
      <sheetName val="TEB4"/>
      <sheetName val="TCC4"/>
      <sheetName val="TLMB"/>
      <sheetName val="ORÇAMENTO"/>
      <sheetName val="Plan7"/>
      <sheetName val="Plan8"/>
      <sheetName val="Plan9"/>
      <sheetName val="Plan10"/>
      <sheetName val="Plan11"/>
      <sheetName val="Plan12"/>
      <sheetName val="Plan13"/>
      <sheetName val="Plan14"/>
      <sheetName val="Plan15"/>
      <sheetName val="Plan16"/>
    </sheetNames>
    <sheetDataSet>
      <sheetData sheetId="0">
        <row r="25">
          <cell r="G25">
            <v>68250</v>
          </cell>
        </row>
        <row r="26">
          <cell r="G26">
            <v>13650</v>
          </cell>
        </row>
        <row r="59">
          <cell r="G59">
            <v>163.80000000000001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AVANÇO FISICO"/>
      <sheetName val="AVANÇO FISICO 2 (2)"/>
      <sheetName val="AVANÇO FISICO 2"/>
      <sheetName val="BOLETIM"/>
      <sheetName val="CHUVAS"/>
      <sheetName val=" INDFIS"/>
      <sheetName val="RELATÓRIO DE SUPERVISÀO "/>
      <sheetName val="9ª MP_BR-459"/>
      <sheetName val="memobranco"/>
      <sheetName val="JUSTIFICATIVA"/>
      <sheetName val="8ª MP_BR-459"/>
      <sheetName val="8ª MP_BR_459"/>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TOTAL NÃO PRECISA"/>
      <sheetName val="RELATÓRIO- NÃO PRECISA SEET"/>
      <sheetName val="Ofício"/>
      <sheetName val="RESUMO-DVOP"/>
      <sheetName val="Crono Físico-Financeiro "/>
      <sheetName val="Base"/>
      <sheetName val="Imprimação"/>
      <sheetName val="TSD-FOG"/>
      <sheetName val="CBUQ "/>
      <sheetName val="TSS"/>
      <sheetName val="AGREGADOS"/>
      <sheetName val="Mat Asf "/>
      <sheetName val="Corte DMT 600-800"/>
      <sheetName val="Corte DMT 800-1000"/>
      <sheetName val="compact 100%"/>
      <sheetName val="DMT"/>
      <sheetName val="Solo Mole)"/>
      <sheetName val="Enroncamento Pedra Jogada"/>
      <sheetName val="Cerca "/>
      <sheetName val="Transp-Modelo"/>
      <sheetName val="Transporte Escavacao- Modelo"/>
      <sheetName val="CAPACIDADES"/>
    </sheetNames>
    <sheetDataSet>
      <sheetData sheetId="0">
        <row r="37">
          <cell r="E37" t="str">
            <v>Engº  Carlos Antônio de Oliveira</v>
          </cell>
        </row>
      </sheetData>
      <sheetData sheetId="1">
        <row r="37">
          <cell r="E37" t="str">
            <v>Engº  Carlos Antônio de Oliveira</v>
          </cell>
        </row>
      </sheetData>
      <sheetData sheetId="2">
        <row r="37">
          <cell r="E37" t="str">
            <v>Engº  Carlos Antônio de Oliveira</v>
          </cell>
        </row>
        <row r="38">
          <cell r="E38" t="str">
            <v>Fiscal Port. SEET Nº 041/2004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TOTAL NÃO PRECISA"/>
      <sheetName val="RELATÓRIO- NÃO PRECISA SEET"/>
      <sheetName val="Ofício"/>
      <sheetName val="RESUMO-DVOP"/>
      <sheetName val="Crono Físico-Financeiro "/>
      <sheetName val="Base"/>
      <sheetName val="Imprimação"/>
      <sheetName val="TSD-FOG"/>
      <sheetName val="CBUQ "/>
      <sheetName val="TSS"/>
      <sheetName val="AGREGADOS"/>
      <sheetName val="Mat Asf "/>
      <sheetName val="Corte DMT 600-800"/>
      <sheetName val="Corte DMT 800-1000"/>
      <sheetName val="compact 100%"/>
      <sheetName val="DMT"/>
      <sheetName val="Solo Mole)"/>
      <sheetName val="Enroncamento Pedra Jogada"/>
      <sheetName val="Cerca "/>
      <sheetName val="Transp-Modelo"/>
      <sheetName val="Transporte Escavacao- Modelo"/>
      <sheetName val="CAPACIDADES"/>
    </sheetNames>
    <sheetDataSet>
      <sheetData sheetId="0" refreshError="1"/>
      <sheetData sheetId="1" refreshError="1"/>
      <sheetData sheetId="2" refreshError="1">
        <row r="37">
          <cell r="E37" t="str">
            <v>Engº  Carlos Antônio de Oliveira</v>
          </cell>
        </row>
        <row r="38">
          <cell r="E38" t="str">
            <v>Fiscal Port. SEET Nº 041/2004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TSS e TSD"/>
      <sheetName val="RESUMO-DVOP"/>
      <sheetName val="Reajuste"/>
      <sheetName val="Crono Físico-Financeiro"/>
      <sheetName val="Limpeza da faixa de domínio"/>
      <sheetName val="Vol da regula"/>
      <sheetName val="Cubação"/>
      <sheetName val="Caixas de Contenção "/>
      <sheetName val="DMT_TERRAPLENAGEM "/>
      <sheetName val="DMT_EV "/>
      <sheetName val="Regula"/>
      <sheetName val=" base  "/>
      <sheetName val="Sub-base"/>
      <sheetName val="Imprimação"/>
      <sheetName val="CBUQ"/>
      <sheetName val="Mat Asf"/>
      <sheetName val="OAC2"/>
      <sheetName val="Cerca"/>
      <sheetName val="secção tipo"/>
      <sheetName val="Dados Contratuais"/>
      <sheetName val="CÁLC.DMT-T "/>
      <sheetName val="Transporte_materiais"/>
      <sheetName val="Meio fio"/>
      <sheetName val="AGREGADOS"/>
      <sheetName val="Dreno"/>
      <sheetName val="DIST.MAT-T "/>
      <sheetName val="Defen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TO"/>
      <sheetName val="Transp com"/>
      <sheetName val="Transp carro"/>
      <sheetName val="Transp esp"/>
      <sheetName val="CRONOGRAMA"/>
      <sheetName val="Gráfico"/>
      <sheetName val="MÃO DE OBRA"/>
      <sheetName val="EQP2"/>
      <sheetName val="02.200.00"/>
      <sheetName val="02.400.00"/>
      <sheetName val="02.530.01"/>
      <sheetName val="03.329.00"/>
      <sheetName val="03.370.00"/>
      <sheetName val="03.940.00"/>
      <sheetName val="04.000.00"/>
      <sheetName val="08.100.00"/>
      <sheetName val="08.101.01"/>
      <sheetName val="08.103.00"/>
      <sheetName val="08.109.00"/>
      <sheetName val="08.300.01"/>
      <sheetName val="08.301.02"/>
      <sheetName val="08.302.01"/>
      <sheetName val="08.302.02"/>
      <sheetName val="08.402.00"/>
      <sheetName val="08.404.00"/>
      <sheetName val="08.409.01"/>
      <sheetName val="08.500.00"/>
      <sheetName val="08.510.00"/>
      <sheetName val="08.900.00"/>
      <sheetName val="08.910.00"/>
      <sheetName val="09.002.00"/>
      <sheetName val="09.002.01"/>
      <sheetName val="09.002.03"/>
      <sheetName val="E.4.12"/>
      <sheetName val="01.200.00"/>
      <sheetName val="09.517.00"/>
      <sheetName val="09.517.02"/>
      <sheetName val="09.512.13"/>
      <sheetName val="09.512.14"/>
      <sheetName val="09.517.03"/>
      <sheetName val="Simulação"/>
      <sheetName val="Resumo"/>
      <sheetName val="EQUIPAMENTO"/>
      <sheetName val="MATERIAL"/>
      <sheetName val="CAPACIDADES"/>
      <sheetName val="Pato BR 116 Icó ( licitação)"/>
      <sheetName val="Ofício"/>
      <sheetName val="quadro 08 - composições"/>
      <sheetName val="dados de entrada concorrência"/>
    </sheetNames>
    <sheetDataSet>
      <sheetData sheetId="0">
        <row r="11">
          <cell r="A11" t="str">
            <v>02.200.00</v>
          </cell>
          <cell r="B11" t="str">
            <v>SOLO P/BASE DE REMENDO PROFUNDO</v>
          </cell>
          <cell r="D11">
            <v>1021.44</v>
          </cell>
          <cell r="E11" t="str">
            <v>m3</v>
          </cell>
          <cell r="F11">
            <v>1</v>
          </cell>
          <cell r="G11" t="str">
            <v>m3/m3</v>
          </cell>
          <cell r="H11">
            <v>1021.44</v>
          </cell>
          <cell r="I11">
            <v>3.4</v>
          </cell>
          <cell r="J11">
            <v>3472.9</v>
          </cell>
        </row>
        <row r="12">
          <cell r="A12" t="str">
            <v>02.400.00</v>
          </cell>
          <cell r="B12" t="str">
            <v>PINTURA DE LIGAÇÃO</v>
          </cell>
          <cell r="D12">
            <v>77824</v>
          </cell>
          <cell r="E12" t="str">
            <v>m2</v>
          </cell>
          <cell r="F12">
            <v>1</v>
          </cell>
          <cell r="G12" t="str">
            <v>m2/m2</v>
          </cell>
          <cell r="H12">
            <v>77824</v>
          </cell>
          <cell r="I12">
            <v>0.65</v>
          </cell>
          <cell r="J12">
            <v>50585.599999999999</v>
          </cell>
        </row>
        <row r="13">
          <cell r="A13" t="str">
            <v>02.530.01</v>
          </cell>
          <cell r="B13" t="str">
            <v>MISTURA BETUMINOSA USINADO A FRIO</v>
          </cell>
          <cell r="D13">
            <v>5970.5599999999995</v>
          </cell>
          <cell r="E13" t="str">
            <v>m3</v>
          </cell>
          <cell r="F13">
            <v>1</v>
          </cell>
          <cell r="G13" t="str">
            <v>m3/m3</v>
          </cell>
          <cell r="H13">
            <v>5970.5599999999995</v>
          </cell>
          <cell r="I13">
            <v>209.26</v>
          </cell>
          <cell r="J13">
            <v>1249399.3899999999</v>
          </cell>
        </row>
        <row r="14">
          <cell r="A14" t="str">
            <v>03.329.00</v>
          </cell>
          <cell r="B14" t="str">
            <v>CONCRETO DE CIMENTO PORTLAND</v>
          </cell>
          <cell r="D14">
            <v>300</v>
          </cell>
          <cell r="E14" t="str">
            <v>m</v>
          </cell>
          <cell r="F14">
            <v>5.5E-2</v>
          </cell>
          <cell r="G14" t="str">
            <v>m3/m</v>
          </cell>
          <cell r="H14">
            <v>16.5</v>
          </cell>
          <cell r="I14">
            <v>123.85000000000001</v>
          </cell>
          <cell r="J14">
            <v>2043.53</v>
          </cell>
        </row>
        <row r="15">
          <cell r="A15" t="str">
            <v>03.370.00</v>
          </cell>
          <cell r="B15" t="str">
            <v>FORMAS</v>
          </cell>
          <cell r="D15">
            <v>300</v>
          </cell>
          <cell r="E15" t="str">
            <v>m</v>
          </cell>
          <cell r="F15">
            <v>0.6</v>
          </cell>
          <cell r="G15" t="str">
            <v>m2/m</v>
          </cell>
          <cell r="H15">
            <v>180</v>
          </cell>
          <cell r="I15">
            <v>23.6</v>
          </cell>
          <cell r="J15">
            <v>4248</v>
          </cell>
        </row>
        <row r="16">
          <cell r="A16" t="str">
            <v>03.940.00</v>
          </cell>
          <cell r="B16" t="str">
            <v>REATERRO APILOADO</v>
          </cell>
          <cell r="D16">
            <v>300</v>
          </cell>
          <cell r="E16" t="str">
            <v>m</v>
          </cell>
          <cell r="F16">
            <v>7.4999999999999997E-3</v>
          </cell>
          <cell r="G16" t="str">
            <v>m3/m</v>
          </cell>
          <cell r="H16">
            <v>2.25</v>
          </cell>
          <cell r="I16">
            <v>3.95</v>
          </cell>
          <cell r="J16">
            <v>8.89</v>
          </cell>
        </row>
        <row r="17">
          <cell r="A17" t="str">
            <v>04.000.00</v>
          </cell>
          <cell r="B17" t="str">
            <v>ESCAVAÇÃO MANUAL</v>
          </cell>
          <cell r="D17">
            <v>300</v>
          </cell>
          <cell r="E17" t="str">
            <v>m</v>
          </cell>
          <cell r="F17">
            <v>0.11899999999999999</v>
          </cell>
          <cell r="G17" t="str">
            <v>m3/m</v>
          </cell>
          <cell r="H17">
            <v>35.700000000000003</v>
          </cell>
          <cell r="I17">
            <v>9.6199999999999992</v>
          </cell>
          <cell r="J17">
            <v>343.43</v>
          </cell>
        </row>
        <row r="18">
          <cell r="A18" t="str">
            <v>08.100.00</v>
          </cell>
          <cell r="B18" t="str">
            <v>TAPA BURACO</v>
          </cell>
          <cell r="D18">
            <v>608</v>
          </cell>
          <cell r="E18" t="str">
            <v>kmf</v>
          </cell>
          <cell r="F18">
            <v>6.2</v>
          </cell>
          <cell r="G18" t="str">
            <v>m3/kmf</v>
          </cell>
          <cell r="H18">
            <v>3769.6</v>
          </cell>
          <cell r="I18">
            <v>71.87</v>
          </cell>
          <cell r="J18">
            <v>270921.15000000002</v>
          </cell>
        </row>
        <row r="19">
          <cell r="A19" t="str">
            <v>08.101.01</v>
          </cell>
          <cell r="B19" t="str">
            <v>REMENDO PROFUNDO C/.DEM. MANUAL</v>
          </cell>
          <cell r="D19">
            <v>608</v>
          </cell>
          <cell r="E19" t="str">
            <v>kmf</v>
          </cell>
          <cell r="F19">
            <v>2.1</v>
          </cell>
          <cell r="G19" t="str">
            <v>m3/kmf</v>
          </cell>
          <cell r="H19">
            <v>1276.8</v>
          </cell>
          <cell r="I19">
            <v>76.97</v>
          </cell>
          <cell r="J19">
            <v>98275.3</v>
          </cell>
        </row>
        <row r="20">
          <cell r="A20" t="str">
            <v>08.103.00</v>
          </cell>
          <cell r="B20" t="str">
            <v>SELAGEM DE TRINCAS</v>
          </cell>
          <cell r="D20">
            <v>608</v>
          </cell>
          <cell r="E20" t="str">
            <v>kmf</v>
          </cell>
          <cell r="F20">
            <v>116</v>
          </cell>
          <cell r="G20" t="str">
            <v>l/kmf</v>
          </cell>
          <cell r="H20">
            <v>70528</v>
          </cell>
          <cell r="I20">
            <v>1.43</v>
          </cell>
          <cell r="J20">
            <v>100855.03999999999</v>
          </cell>
        </row>
        <row r="21">
          <cell r="A21" t="str">
            <v>08.109.00</v>
          </cell>
          <cell r="B21" t="str">
            <v>CORREÇÃO DE DEF.C/MIST.BET. A FRIO</v>
          </cell>
          <cell r="D21">
            <v>608</v>
          </cell>
          <cell r="E21" t="str">
            <v>kmf</v>
          </cell>
          <cell r="F21">
            <v>3.2</v>
          </cell>
          <cell r="G21" t="str">
            <v>m3/kmf</v>
          </cell>
          <cell r="H21">
            <v>1945.6</v>
          </cell>
          <cell r="I21">
            <v>21.65</v>
          </cell>
          <cell r="J21">
            <v>42122.239999999998</v>
          </cell>
        </row>
        <row r="22">
          <cell r="A22" t="str">
            <v>08.300.01</v>
          </cell>
          <cell r="B22" t="str">
            <v>LIMPEZA DE SARJETA E MEIO FIO</v>
          </cell>
          <cell r="D22">
            <v>558900</v>
          </cell>
          <cell r="E22" t="str">
            <v>m</v>
          </cell>
          <cell r="F22">
            <v>1</v>
          </cell>
          <cell r="G22" t="str">
            <v>m/m</v>
          </cell>
          <cell r="H22">
            <v>558900</v>
          </cell>
          <cell r="I22">
            <v>0.13</v>
          </cell>
          <cell r="J22">
            <v>72657</v>
          </cell>
        </row>
        <row r="23">
          <cell r="A23" t="str">
            <v>08.301.02</v>
          </cell>
          <cell r="B23" t="str">
            <v>LIMPEZA DE VALA DE DRENAGEM</v>
          </cell>
          <cell r="D23">
            <v>46000</v>
          </cell>
          <cell r="E23" t="str">
            <v>m</v>
          </cell>
          <cell r="F23">
            <v>0.5</v>
          </cell>
          <cell r="G23" t="str">
            <v>m/m</v>
          </cell>
          <cell r="H23">
            <v>23000</v>
          </cell>
          <cell r="I23">
            <v>0.77</v>
          </cell>
          <cell r="J23">
            <v>17710</v>
          </cell>
        </row>
        <row r="24">
          <cell r="A24" t="str">
            <v>08.302.01</v>
          </cell>
          <cell r="B24" t="str">
            <v>LIMPEZA DE BUEIRO</v>
          </cell>
          <cell r="D24">
            <v>480</v>
          </cell>
          <cell r="E24" t="str">
            <v>ud</v>
          </cell>
          <cell r="F24">
            <v>1</v>
          </cell>
          <cell r="G24" t="str">
            <v>m3/ud</v>
          </cell>
          <cell r="H24">
            <v>480</v>
          </cell>
          <cell r="I24">
            <v>4.26</v>
          </cell>
          <cell r="J24">
            <v>2044.8</v>
          </cell>
        </row>
        <row r="25">
          <cell r="A25" t="str">
            <v>08.302.02</v>
          </cell>
          <cell r="B25" t="str">
            <v>DESOBSTRUÇÃO DE BUEIRO</v>
          </cell>
          <cell r="D25">
            <v>480</v>
          </cell>
          <cell r="E25" t="str">
            <v>ud</v>
          </cell>
          <cell r="F25">
            <v>0.5</v>
          </cell>
          <cell r="G25" t="str">
            <v>m3/ud</v>
          </cell>
          <cell r="H25">
            <v>240</v>
          </cell>
          <cell r="I25">
            <v>12.38</v>
          </cell>
          <cell r="J25">
            <v>2971.2</v>
          </cell>
        </row>
        <row r="26">
          <cell r="A26" t="str">
            <v>08.402.00</v>
          </cell>
          <cell r="B26" t="str">
            <v>CAIAÇÃO(M. FIO/SARJ./GUARDA CORPO)</v>
          </cell>
          <cell r="D26">
            <v>559688.30000000005</v>
          </cell>
          <cell r="E26" t="str">
            <v>m</v>
          </cell>
          <cell r="F26">
            <v>0.69999998213291215</v>
          </cell>
          <cell r="G26" t="str">
            <v>m2/m</v>
          </cell>
          <cell r="H26">
            <v>391781.8</v>
          </cell>
          <cell r="I26">
            <v>0.68700000000000006</v>
          </cell>
          <cell r="J26">
            <v>269154.09999999998</v>
          </cell>
        </row>
        <row r="27">
          <cell r="A27" t="str">
            <v>08.404.00</v>
          </cell>
          <cell r="B27" t="str">
            <v>RECOMP. TOTAL DE CERCA DE CONCRETO</v>
          </cell>
          <cell r="D27">
            <v>608000</v>
          </cell>
          <cell r="E27" t="str">
            <v>m</v>
          </cell>
          <cell r="F27">
            <v>0.05</v>
          </cell>
          <cell r="G27" t="str">
            <v>m/m</v>
          </cell>
          <cell r="H27">
            <v>30400</v>
          </cell>
          <cell r="I27">
            <v>4.6100000000000003</v>
          </cell>
          <cell r="J27">
            <v>140144</v>
          </cell>
        </row>
        <row r="28">
          <cell r="A28" t="str">
            <v>08.409.01</v>
          </cell>
          <cell r="B28" t="str">
            <v>LIMPEZA DE PLACA DE SINALIZAÇÃO</v>
          </cell>
          <cell r="D28">
            <v>500</v>
          </cell>
          <cell r="E28" t="str">
            <v>m2</v>
          </cell>
          <cell r="F28">
            <v>1</v>
          </cell>
          <cell r="G28" t="str">
            <v>m2/m2</v>
          </cell>
          <cell r="H28">
            <v>500</v>
          </cell>
          <cell r="I28">
            <v>2.21</v>
          </cell>
          <cell r="J28">
            <v>1105</v>
          </cell>
        </row>
        <row r="29">
          <cell r="A29" t="str">
            <v>08.500.00</v>
          </cell>
          <cell r="B29" t="str">
            <v>RECOMPOSIÇÃO MANUAL DE ATERRO</v>
          </cell>
          <cell r="D29">
            <v>304</v>
          </cell>
          <cell r="E29" t="str">
            <v>km</v>
          </cell>
          <cell r="F29">
            <v>6.8</v>
          </cell>
          <cell r="G29" t="str">
            <v>m3/km</v>
          </cell>
          <cell r="H29">
            <v>2067.1999999999998</v>
          </cell>
          <cell r="I29">
            <v>17.55</v>
          </cell>
          <cell r="J29">
            <v>36279.360000000001</v>
          </cell>
        </row>
        <row r="30">
          <cell r="A30" t="str">
            <v>08.510.00</v>
          </cell>
          <cell r="B30" t="str">
            <v>REMOÇÃO MANUAL DE BARREIRA</v>
          </cell>
          <cell r="D30">
            <v>304</v>
          </cell>
          <cell r="E30" t="str">
            <v>km</v>
          </cell>
          <cell r="F30">
            <v>8.5</v>
          </cell>
          <cell r="G30" t="str">
            <v>m3/km</v>
          </cell>
          <cell r="H30">
            <v>2584</v>
          </cell>
          <cell r="I30">
            <v>9.86</v>
          </cell>
          <cell r="J30">
            <v>25478.240000000002</v>
          </cell>
        </row>
        <row r="31">
          <cell r="A31" t="str">
            <v>08.900.00</v>
          </cell>
          <cell r="B31" t="str">
            <v>ROÇADA MANUAL</v>
          </cell>
          <cell r="D31">
            <v>304</v>
          </cell>
          <cell r="E31" t="str">
            <v>km</v>
          </cell>
          <cell r="F31">
            <v>1</v>
          </cell>
          <cell r="G31" t="str">
            <v>ha/km</v>
          </cell>
          <cell r="H31">
            <v>304</v>
          </cell>
          <cell r="I31">
            <v>355</v>
          </cell>
          <cell r="J31">
            <v>107920</v>
          </cell>
        </row>
        <row r="32">
          <cell r="A32" t="str">
            <v>08.910.00</v>
          </cell>
          <cell r="B32" t="str">
            <v>CAPINA MANUAL</v>
          </cell>
          <cell r="D32">
            <v>444736</v>
          </cell>
          <cell r="E32" t="str">
            <v>m2</v>
          </cell>
          <cell r="F32">
            <v>1.6</v>
          </cell>
          <cell r="G32" t="str">
            <v>m2/m</v>
          </cell>
          <cell r="H32">
            <v>711577.59999999998</v>
          </cell>
          <cell r="I32">
            <v>0.13</v>
          </cell>
          <cell r="J32">
            <v>92505.09</v>
          </cell>
        </row>
        <row r="33">
          <cell r="A33" t="str">
            <v>09.002.00</v>
          </cell>
          <cell r="B33" t="str">
            <v>TRANSP. EM CAMINHÃO BASCUL. 5 M3 (8,8 T)</v>
          </cell>
          <cell r="G33" t="str">
            <v>t.km</v>
          </cell>
          <cell r="H33">
            <v>876870.11</v>
          </cell>
          <cell r="I33">
            <v>0.22</v>
          </cell>
          <cell r="J33">
            <v>192911.42</v>
          </cell>
        </row>
        <row r="34">
          <cell r="A34" t="str">
            <v>09.002.01</v>
          </cell>
          <cell r="B34" t="str">
            <v>TRANSP. CAMINHÃO  CARROCERIA DE 4T</v>
          </cell>
          <cell r="G34" t="str">
            <v>t.km</v>
          </cell>
          <cell r="H34">
            <v>54989.22</v>
          </cell>
          <cell r="I34">
            <v>0.46</v>
          </cell>
          <cell r="J34">
            <v>25295.040000000001</v>
          </cell>
        </row>
        <row r="35">
          <cell r="A35" t="str">
            <v>09.002.03</v>
          </cell>
          <cell r="B35" t="str">
            <v>TRANSP. ESPECIAL EM BASC. DE 4,0 M3</v>
          </cell>
          <cell r="G35" t="str">
            <v>t.km</v>
          </cell>
          <cell r="H35">
            <v>766092.03839999996</v>
          </cell>
          <cell r="I35">
            <v>0.35</v>
          </cell>
          <cell r="J35">
            <v>268132.21000000002</v>
          </cell>
        </row>
        <row r="36">
          <cell r="A36" t="str">
            <v>E.4.12</v>
          </cell>
          <cell r="B36" t="str">
            <v>AUTOMÓVEL SEDAN</v>
          </cell>
          <cell r="D36">
            <v>12</v>
          </cell>
          <cell r="E36" t="str">
            <v>mês</v>
          </cell>
          <cell r="F36">
            <v>1</v>
          </cell>
          <cell r="G36" t="str">
            <v>mês/mês</v>
          </cell>
          <cell r="H36">
            <v>12</v>
          </cell>
          <cell r="I36">
            <v>2189.5500000000002</v>
          </cell>
          <cell r="J36">
            <v>26274.6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4">
          <cell r="A4">
            <v>36678</v>
          </cell>
        </row>
      </sheetData>
      <sheetData sheetId="42" refreshError="1"/>
      <sheetData sheetId="43">
        <row r="9">
          <cell r="A9" t="str">
            <v>L.0.75</v>
          </cell>
        </row>
      </sheetData>
      <sheetData sheetId="44" refreshError="1"/>
      <sheetData sheetId="45" refreshError="1"/>
      <sheetData sheetId="46" refreshError="1"/>
      <sheetData sheetId="47" refreshError="1"/>
      <sheetData sheetId="48"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 PESSOAL"/>
      <sheetName val="ch eqto ADOTADO"/>
      <sheetName val="lote 02"/>
      <sheetName val="lote 04"/>
      <sheetName val="Tab. Rec."/>
      <sheetName val="BD Equip."/>
      <sheetName val="desp"/>
      <sheetName val="PU CONTAS"/>
      <sheetName val="Flux Obra"/>
      <sheetName val="Crono"/>
      <sheetName val="Res ABC"/>
      <sheetName val="ABC-MO"/>
      <sheetName val="ABC-Eq1"/>
      <sheetName val="ABC-Eq2"/>
      <sheetName val="ABC-Mat"/>
      <sheetName val="ABC-Cx"/>
      <sheetName val="ABC-Sub"/>
      <sheetName val="RES EQUIP"/>
      <sheetName val="RES PESSOAL"/>
      <sheetName val="CS"/>
      <sheetName val="RC"/>
      <sheetName val="PU"/>
      <sheetName val="Sup"/>
      <sheetName val="Adm"/>
      <sheetName val="Cant"/>
      <sheetName val="SG"/>
      <sheetName val="T-ST-L"/>
      <sheetName val="Sinal"/>
      <sheetName val="INV"/>
      <sheetName val="Man"/>
      <sheetName val="Mob-Des"/>
      <sheetName val="x1"/>
      <sheetName val="x4"/>
      <sheetName val="x2"/>
      <sheetName val="x3"/>
      <sheetName val="x7"/>
      <sheetName val="x5"/>
      <sheetName val="x10"/>
      <sheetName val="x11"/>
      <sheetName val="x12"/>
      <sheetName val="x23"/>
      <sheetName val="x24"/>
      <sheetName val="x25"/>
      <sheetName val="x15"/>
      <sheetName val="x27"/>
      <sheetName val="x17"/>
      <sheetName val="x20"/>
      <sheetName val="16"/>
      <sheetName val="dren"/>
      <sheetName val="oac"/>
      <sheetName val="18"/>
      <sheetName val="prot amb"/>
      <sheetName val="oc sin"/>
      <sheetName val="Custo da Areia"/>
      <sheetName val="9"/>
      <sheetName val="IN"/>
      <sheetName val="bt"/>
      <sheetName val="6"/>
      <sheetName val="21 (2)"/>
      <sheetName val="26"/>
      <sheetName val="XX"/>
      <sheetName val="26 (2)"/>
      <sheetName val="16 (2)"/>
    </sheetNames>
    <sheetDataSet>
      <sheetData sheetId="0" refreshError="1"/>
      <sheetData sheetId="1" refreshError="1"/>
      <sheetData sheetId="2" refreshError="1"/>
      <sheetData sheetId="3" refreshError="1"/>
      <sheetData sheetId="4"/>
      <sheetData sheetId="5">
        <row r="1">
          <cell r="A1" t="str">
            <v>BANCO DE DADOS</v>
          </cell>
        </row>
        <row r="2">
          <cell r="A2" t="str">
            <v>PARA DETERMINAÇÃO DA QUANTIDADE</v>
          </cell>
        </row>
        <row r="3">
          <cell r="A3" t="str">
            <v xml:space="preserve">DE EQUIPAMENTOS DE ACORDO COM </v>
          </cell>
        </row>
        <row r="4">
          <cell r="A4" t="str">
            <v>HORAS TRABALHADAS E TURNO</v>
          </cell>
        </row>
        <row r="5">
          <cell r="A5" t="str">
            <v>PARA 01 TURNO</v>
          </cell>
        </row>
        <row r="6">
          <cell r="A6" t="str">
            <v>HORAS TRAB.</v>
          </cell>
          <cell r="B6" t="str">
            <v>N° EQUIP.</v>
          </cell>
        </row>
        <row r="7">
          <cell r="A7">
            <v>0</v>
          </cell>
          <cell r="B7">
            <v>0</v>
          </cell>
        </row>
        <row r="8">
          <cell r="A8">
            <v>10</v>
          </cell>
          <cell r="B8">
            <v>1</v>
          </cell>
        </row>
        <row r="9">
          <cell r="A9">
            <v>100</v>
          </cell>
          <cell r="B9">
            <v>1</v>
          </cell>
        </row>
        <row r="10">
          <cell r="A10">
            <v>200</v>
          </cell>
          <cell r="B10">
            <v>1</v>
          </cell>
        </row>
        <row r="11">
          <cell r="A11">
            <v>220</v>
          </cell>
          <cell r="B11">
            <v>1</v>
          </cell>
        </row>
        <row r="12">
          <cell r="A12">
            <v>225</v>
          </cell>
          <cell r="B12">
            <v>2</v>
          </cell>
        </row>
        <row r="13">
          <cell r="A13">
            <v>300</v>
          </cell>
          <cell r="B13">
            <v>2</v>
          </cell>
        </row>
        <row r="14">
          <cell r="A14">
            <v>400</v>
          </cell>
          <cell r="B14">
            <v>2</v>
          </cell>
        </row>
        <row r="15">
          <cell r="A15">
            <v>440</v>
          </cell>
          <cell r="B15">
            <v>2</v>
          </cell>
        </row>
        <row r="16">
          <cell r="A16">
            <v>450</v>
          </cell>
          <cell r="B16">
            <v>3</v>
          </cell>
        </row>
        <row r="17">
          <cell r="A17">
            <v>460</v>
          </cell>
          <cell r="B17">
            <v>3</v>
          </cell>
        </row>
        <row r="18">
          <cell r="A18">
            <v>470</v>
          </cell>
          <cell r="B18">
            <v>3</v>
          </cell>
        </row>
        <row r="19">
          <cell r="A19">
            <v>480</v>
          </cell>
          <cell r="B19">
            <v>3</v>
          </cell>
        </row>
        <row r="20">
          <cell r="A20">
            <v>490</v>
          </cell>
          <cell r="B20">
            <v>3</v>
          </cell>
        </row>
        <row r="21">
          <cell r="A21">
            <v>500</v>
          </cell>
          <cell r="B21">
            <v>3</v>
          </cell>
        </row>
        <row r="22">
          <cell r="A22">
            <v>600</v>
          </cell>
          <cell r="B22">
            <v>3</v>
          </cell>
        </row>
        <row r="23">
          <cell r="A23">
            <v>660</v>
          </cell>
          <cell r="B23">
            <v>3</v>
          </cell>
        </row>
        <row r="24">
          <cell r="A24">
            <v>675</v>
          </cell>
          <cell r="B24">
            <v>4</v>
          </cell>
        </row>
        <row r="25">
          <cell r="A25">
            <v>680</v>
          </cell>
          <cell r="B25">
            <v>4</v>
          </cell>
        </row>
        <row r="26">
          <cell r="A26">
            <v>690</v>
          </cell>
          <cell r="B26">
            <v>4</v>
          </cell>
        </row>
        <row r="27">
          <cell r="A27">
            <v>700</v>
          </cell>
          <cell r="B27">
            <v>4</v>
          </cell>
        </row>
        <row r="28">
          <cell r="A28">
            <v>800</v>
          </cell>
          <cell r="B28">
            <v>4</v>
          </cell>
        </row>
        <row r="29">
          <cell r="A29">
            <v>880</v>
          </cell>
          <cell r="B29">
            <v>4</v>
          </cell>
        </row>
        <row r="30">
          <cell r="A30">
            <v>890</v>
          </cell>
          <cell r="B30">
            <v>4</v>
          </cell>
        </row>
        <row r="31">
          <cell r="A31">
            <v>900</v>
          </cell>
          <cell r="B31">
            <v>5</v>
          </cell>
        </row>
        <row r="32">
          <cell r="A32">
            <v>1000</v>
          </cell>
          <cell r="B32">
            <v>5</v>
          </cell>
        </row>
        <row r="33">
          <cell r="A33">
            <v>1100</v>
          </cell>
          <cell r="B33">
            <v>5</v>
          </cell>
        </row>
        <row r="34">
          <cell r="A34">
            <v>1110</v>
          </cell>
          <cell r="B34">
            <v>6</v>
          </cell>
        </row>
        <row r="35">
          <cell r="A35">
            <v>1120</v>
          </cell>
          <cell r="B35">
            <v>6</v>
          </cell>
        </row>
        <row r="36">
          <cell r="A36">
            <v>1130</v>
          </cell>
          <cell r="B36">
            <v>6</v>
          </cell>
        </row>
        <row r="37">
          <cell r="A37">
            <v>1140</v>
          </cell>
          <cell r="B37">
            <v>6</v>
          </cell>
        </row>
        <row r="38">
          <cell r="A38">
            <v>1150</v>
          </cell>
          <cell r="B38">
            <v>6</v>
          </cell>
        </row>
        <row r="39">
          <cell r="A39">
            <v>1160</v>
          </cell>
          <cell r="B39">
            <v>6</v>
          </cell>
        </row>
        <row r="40">
          <cell r="A40">
            <v>1170</v>
          </cell>
          <cell r="B40">
            <v>6</v>
          </cell>
        </row>
        <row r="41">
          <cell r="A41">
            <v>1180</v>
          </cell>
          <cell r="B41">
            <v>6</v>
          </cell>
        </row>
        <row r="42">
          <cell r="A42">
            <v>1190</v>
          </cell>
          <cell r="B42">
            <v>6</v>
          </cell>
        </row>
        <row r="43">
          <cell r="A43">
            <v>1200</v>
          </cell>
          <cell r="B43">
            <v>6</v>
          </cell>
        </row>
        <row r="44">
          <cell r="A44">
            <v>1320</v>
          </cell>
          <cell r="B44">
            <v>6</v>
          </cell>
        </row>
        <row r="45">
          <cell r="A45">
            <v>1400</v>
          </cell>
          <cell r="B45">
            <v>7</v>
          </cell>
        </row>
        <row r="46">
          <cell r="A46">
            <v>1500</v>
          </cell>
          <cell r="B46">
            <v>8</v>
          </cell>
        </row>
        <row r="47">
          <cell r="A47">
            <v>1600</v>
          </cell>
          <cell r="B47">
            <v>8</v>
          </cell>
        </row>
        <row r="48">
          <cell r="A48">
            <v>1700</v>
          </cell>
          <cell r="B48">
            <v>9</v>
          </cell>
        </row>
        <row r="49">
          <cell r="A49">
            <v>1800</v>
          </cell>
          <cell r="B49">
            <v>9</v>
          </cell>
        </row>
        <row r="50">
          <cell r="A50">
            <v>1900</v>
          </cell>
          <cell r="B50">
            <v>10</v>
          </cell>
        </row>
        <row r="51">
          <cell r="A51">
            <v>2000</v>
          </cell>
          <cell r="B51">
            <v>10</v>
          </cell>
        </row>
        <row r="52">
          <cell r="A52">
            <v>2100</v>
          </cell>
          <cell r="B52">
            <v>11</v>
          </cell>
        </row>
        <row r="53">
          <cell r="A53">
            <v>2200</v>
          </cell>
          <cell r="B53">
            <v>11</v>
          </cell>
        </row>
        <row r="54">
          <cell r="A54">
            <v>2300</v>
          </cell>
          <cell r="B54">
            <v>12</v>
          </cell>
        </row>
        <row r="55">
          <cell r="A55">
            <v>2400</v>
          </cell>
          <cell r="B55">
            <v>12</v>
          </cell>
        </row>
        <row r="56">
          <cell r="A56">
            <v>2500</v>
          </cell>
          <cell r="B56">
            <v>13</v>
          </cell>
        </row>
        <row r="57">
          <cell r="A57">
            <v>2600</v>
          </cell>
          <cell r="B57">
            <v>13</v>
          </cell>
        </row>
        <row r="58">
          <cell r="A58">
            <v>2700</v>
          </cell>
          <cell r="B58">
            <v>14</v>
          </cell>
        </row>
        <row r="59">
          <cell r="A59">
            <v>2800</v>
          </cell>
          <cell r="B59">
            <v>14</v>
          </cell>
        </row>
        <row r="60">
          <cell r="A60">
            <v>2900</v>
          </cell>
          <cell r="B60">
            <v>15</v>
          </cell>
        </row>
        <row r="61">
          <cell r="A61">
            <v>3000</v>
          </cell>
          <cell r="B61">
            <v>15</v>
          </cell>
        </row>
        <row r="62">
          <cell r="A62">
            <v>3100</v>
          </cell>
          <cell r="B62">
            <v>16</v>
          </cell>
        </row>
        <row r="63">
          <cell r="A63">
            <v>3200</v>
          </cell>
          <cell r="B63">
            <v>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P1"/>
      <sheetName val="P2"/>
      <sheetName val="P3"/>
      <sheetName val="P4"/>
      <sheetName val="P5"/>
      <sheetName val="P6"/>
      <sheetName val="P7"/>
      <sheetName val="P8"/>
      <sheetName val="P9"/>
      <sheetName val="P10"/>
      <sheetName val="P11"/>
      <sheetName val="P12"/>
      <sheetName val="P13"/>
      <sheetName val="P14"/>
      <sheetName val="P15"/>
      <sheetName val="P16"/>
      <sheetName val="P17"/>
      <sheetName val="P18"/>
      <sheetName val="P19"/>
      <sheetName val="P20"/>
      <sheetName val="P21"/>
      <sheetName val="P22"/>
      <sheetName val="P23"/>
      <sheetName val="P24"/>
      <sheetName val="P25"/>
      <sheetName val="P26"/>
      <sheetName val="COMPOSIÇÃ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PATO"/>
      <sheetName val="Medição"/>
      <sheetName val="Medição Completa"/>
      <sheetName val="CANAA"/>
      <sheetName val="CANAA.XLS"/>
      <sheetName val="\G\Users\eduardoiunes\Documents"/>
      <sheetName val="RESUMO_AUT1"/>
      <sheetName val="QQuant-Vol1_(2)"/>
      <sheetName val="RECOMPOSIÇÃO MAN"/>
      <sheetName val="CAPACIDADES"/>
      <sheetName val="MATRIZ"/>
      <sheetName val="BD Equip."/>
      <sheetName val="8ª MP_BR-459"/>
      <sheetName val="8ª MP_BR_459"/>
      <sheetName val="P AUX 01-FERRAGENS"/>
      <sheetName val="P AUX 02-PINTURA"/>
      <sheetName val="[CANAA.XLS][CANAA.XLS][CANAA.XL"/>
      <sheetName val="[CANAA.XLS][CANAA.XLS]\G\Users\"/>
      <sheetName val="[CANAA.XLS]\G\Users\eduardoiu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PROJETO BR_146 (2)"/>
      <sheetName v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Quant"/>
    </sheet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onsultoria"/>
    </sheetNames>
    <sheetDataSet>
      <sheetData sheetId="0" refreshError="1"/>
      <sheetData sheetId="1"/>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ÇAO"/>
      <sheetName val="CPU"/>
      <sheetName val="SERVICOS"/>
      <sheetName val="CONSUMO"/>
      <sheetName val="INSUMOS"/>
      <sheetName val="CONTROLE"/>
      <sheetName val="TABELA"/>
      <sheetName val="ABC INSUMOS"/>
      <sheetName val="Módulo1"/>
      <sheetName val="Módulo2"/>
      <sheetName val="Diálog1"/>
    </sheetNames>
    <sheetDataSet>
      <sheetData sheetId="0">
        <row r="13">
          <cell r="D13" t="str">
            <v>JAN/2010</v>
          </cell>
        </row>
      </sheetData>
      <sheetData sheetId="1"/>
      <sheetData sheetId="2"/>
      <sheetData sheetId="3"/>
      <sheetData sheetId="4">
        <row r="3">
          <cell r="A3" t="str">
            <v>MÃO DE OBRA</v>
          </cell>
        </row>
      </sheetData>
      <sheetData sheetId="5">
        <row r="5">
          <cell r="C5">
            <v>0.38350000000000001</v>
          </cell>
        </row>
        <row r="27">
          <cell r="J27">
            <v>1566</v>
          </cell>
        </row>
      </sheetData>
      <sheetData sheetId="6"/>
      <sheetData sheetId="7">
        <row r="1005">
          <cell r="N1005">
            <v>0</v>
          </cell>
        </row>
      </sheetData>
      <sheetData sheetId="8" refreshError="1"/>
      <sheetData sheetId="9" refreshError="1"/>
      <sheetData sheetId="10"/>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CEGERAL"/>
      <sheetName val="CONSIDCE"/>
      <sheetName val="PCUSTCE"/>
      <sheetName val="PCUSTCE1"/>
      <sheetName val="PCUSTCE2"/>
      <sheetName val="BALANCETECE"/>
      <sheetName val="BALANCETEC1"/>
      <sheetName val="BALANCETEC2"/>
      <sheetName val="BALANCETCEG"/>
      <sheetName val="BALANCETCE1A"/>
      <sheetName val="BALANCETCE2A"/>
      <sheetName val="PSCE1"/>
      <sheetName val="PSCE2 "/>
      <sheetName val="ADM1CE1"/>
      <sheetName val="ADM1CE2"/>
      <sheetName val="ADM1CEG"/>
      <sheetName val="DADMCE12"/>
      <sheetName val="DEADMCET"/>
      <sheetName val="PRODCEG"/>
      <sheetName val="PRODCE2"/>
      <sheetName val="PRODCE1"/>
      <sheetName val="SALJURCE1 (2)"/>
      <sheetName val="SALJURCE2 (2)"/>
      <sheetName val="PRDTOTCE"/>
      <sheetName val="EQPTTCE2"/>
      <sheetName val="EQPTTCE1"/>
      <sheetName val="EQPTTCE"/>
      <sheetName val="EQPTPCE1"/>
      <sheetName val="EQPTPCE2"/>
      <sheetName val="COMTCE"/>
      <sheetName val="COMTCE1"/>
      <sheetName val="COMTCE2"/>
      <sheetName val="CBEQPCE2"/>
      <sheetName val="CBEQPCE1"/>
      <sheetName val="ADMTOTCE"/>
      <sheetName val="ADM2CEG"/>
      <sheetName val="ADM2CE1"/>
      <sheetName val="ADM2CE2"/>
      <sheetName val="MATCE1CE2"/>
      <sheetName val="AUX1"/>
      <sheetName val="QuQuant"/>
      <sheetName val="PATO"/>
      <sheetName val="RESUMO-DVOP 4ª MED"/>
      <sheetName val="PROJETO"/>
    </sheetNames>
    <sheetDataSet>
      <sheetData sheetId="0">
        <row r="7">
          <cell r="A7" t="str">
            <v>Até Set/98</v>
          </cell>
          <cell r="B7" t="str">
            <v>P</v>
          </cell>
          <cell r="C7">
            <v>809322.21</v>
          </cell>
          <cell r="D7">
            <v>1368318.72</v>
          </cell>
          <cell r="E7">
            <v>722494.58000000007</v>
          </cell>
          <cell r="F7">
            <v>233143.16999999998</v>
          </cell>
          <cell r="G7">
            <v>103856.15</v>
          </cell>
          <cell r="H7">
            <v>179974.61</v>
          </cell>
          <cell r="I7">
            <v>3417109.4399999995</v>
          </cell>
          <cell r="J7">
            <v>319073.62</v>
          </cell>
          <cell r="K7">
            <v>142134.81</v>
          </cell>
          <cell r="L7">
            <v>246308.45</v>
          </cell>
          <cell r="M7">
            <v>0</v>
          </cell>
          <cell r="N7">
            <v>726180.86</v>
          </cell>
          <cell r="O7">
            <v>402945</v>
          </cell>
          <cell r="P7">
            <v>280013</v>
          </cell>
          <cell r="Q7">
            <v>282607.61</v>
          </cell>
          <cell r="R7">
            <v>561397.63</v>
          </cell>
          <cell r="S7">
            <v>2960660.98</v>
          </cell>
          <cell r="T7">
            <v>298510</v>
          </cell>
          <cell r="U7">
            <v>437302.58</v>
          </cell>
          <cell r="V7">
            <v>3696473.56</v>
          </cell>
          <cell r="W7">
            <v>7113583</v>
          </cell>
          <cell r="X7">
            <v>6030646.4499999993</v>
          </cell>
          <cell r="Y7">
            <v>197524.95</v>
          </cell>
          <cell r="AA7">
            <v>6228171.3999999994</v>
          </cell>
          <cell r="AB7">
            <v>-885411.60000000056</v>
          </cell>
          <cell r="AC7">
            <v>-221352.89999999991</v>
          </cell>
          <cell r="AD7">
            <v>39910.387499999997</v>
          </cell>
          <cell r="AE7">
            <v>283201</v>
          </cell>
          <cell r="AF7">
            <v>101758.4875000001</v>
          </cell>
          <cell r="AG7">
            <v>-987170.08750000037</v>
          </cell>
        </row>
        <row r="8">
          <cell r="B8" t="str">
            <v>R</v>
          </cell>
          <cell r="C8">
            <v>809322.21</v>
          </cell>
          <cell r="D8">
            <v>1368318.72</v>
          </cell>
          <cell r="E8">
            <v>722494.58000000007</v>
          </cell>
          <cell r="F8">
            <v>233143.16999999998</v>
          </cell>
          <cell r="G8">
            <v>103856.15</v>
          </cell>
          <cell r="H8">
            <v>179974.61</v>
          </cell>
          <cell r="I8">
            <v>3417109.4399999995</v>
          </cell>
          <cell r="J8">
            <v>319073.62</v>
          </cell>
          <cell r="K8">
            <v>142134.81</v>
          </cell>
          <cell r="L8">
            <v>246308.45</v>
          </cell>
          <cell r="N8">
            <v>726180.86</v>
          </cell>
          <cell r="O8">
            <v>402945</v>
          </cell>
          <cell r="P8">
            <v>280013</v>
          </cell>
          <cell r="Q8">
            <v>282607.61</v>
          </cell>
          <cell r="R8">
            <v>561397.63</v>
          </cell>
          <cell r="S8">
            <v>2960660.98</v>
          </cell>
          <cell r="T8">
            <v>298510</v>
          </cell>
          <cell r="U8">
            <v>437302.58</v>
          </cell>
          <cell r="V8">
            <v>3696473.56</v>
          </cell>
          <cell r="W8">
            <v>7113583</v>
          </cell>
          <cell r="X8">
            <v>6030646.4499999993</v>
          </cell>
          <cell r="Y8">
            <v>197524.95</v>
          </cell>
          <cell r="AA8">
            <v>6228171.3999999994</v>
          </cell>
          <cell r="AB8">
            <v>-885411.60000000056</v>
          </cell>
          <cell r="AC8">
            <v>-221352.9</v>
          </cell>
          <cell r="AD8">
            <v>39910.387500000004</v>
          </cell>
          <cell r="AE8">
            <v>283201</v>
          </cell>
          <cell r="AF8">
            <v>101758.48750000002</v>
          </cell>
          <cell r="AG8">
            <v>-987170.08750000037</v>
          </cell>
        </row>
        <row r="9">
          <cell r="A9">
            <v>36069</v>
          </cell>
          <cell r="B9" t="str">
            <v>P</v>
          </cell>
          <cell r="C9">
            <v>158604</v>
          </cell>
          <cell r="D9">
            <v>412656.85</v>
          </cell>
          <cell r="E9">
            <v>120928.47</v>
          </cell>
          <cell r="F9">
            <v>30075</v>
          </cell>
          <cell r="G9">
            <v>18646.5</v>
          </cell>
          <cell r="H9">
            <v>20583.3747392</v>
          </cell>
          <cell r="I9">
            <v>761494.19473919994</v>
          </cell>
          <cell r="J9">
            <v>42670.528959999996</v>
          </cell>
          <cell r="K9">
            <v>26455.727955199996</v>
          </cell>
          <cell r="L9">
            <v>25286.6</v>
          </cell>
          <cell r="M9">
            <v>5892.3878457600003</v>
          </cell>
          <cell r="N9">
            <v>160203</v>
          </cell>
          <cell r="O9">
            <v>64685</v>
          </cell>
          <cell r="P9">
            <v>85569</v>
          </cell>
          <cell r="Q9">
            <v>38429.049999999996</v>
          </cell>
          <cell r="R9">
            <v>131757.765804</v>
          </cell>
          <cell r="S9">
            <v>580949.06056496</v>
          </cell>
          <cell r="T9">
            <v>61622.754265208001</v>
          </cell>
          <cell r="U9">
            <v>60000</v>
          </cell>
          <cell r="V9">
            <v>702571.81483016803</v>
          </cell>
          <cell r="W9">
            <v>1464066.0095693679</v>
          </cell>
          <cell r="X9">
            <v>1467221.15</v>
          </cell>
          <cell r="Y9">
            <v>63066.49</v>
          </cell>
          <cell r="AA9">
            <v>1530287.64</v>
          </cell>
          <cell r="AB9">
            <v>66221.630430632038</v>
          </cell>
          <cell r="AC9">
            <v>16555.40760765801</v>
          </cell>
          <cell r="AD9">
            <v>5892.3878457600003</v>
          </cell>
          <cell r="AE9">
            <v>15059.197952934323</v>
          </cell>
          <cell r="AF9">
            <v>37506.993406352332</v>
          </cell>
          <cell r="AG9">
            <v>28714.637024279684</v>
          </cell>
        </row>
        <row r="10">
          <cell r="B10" t="str">
            <v>R</v>
          </cell>
          <cell r="C10">
            <v>157788.24</v>
          </cell>
          <cell r="D10">
            <v>414440.35</v>
          </cell>
          <cell r="E10">
            <v>95711.49</v>
          </cell>
          <cell r="F10">
            <v>114228.2</v>
          </cell>
          <cell r="H10">
            <v>15750.19</v>
          </cell>
          <cell r="I10">
            <v>797918.46999999986</v>
          </cell>
          <cell r="J10">
            <v>82581.240000000005</v>
          </cell>
          <cell r="L10">
            <v>11386.6</v>
          </cell>
          <cell r="N10">
            <v>158673.20000000001</v>
          </cell>
          <cell r="O10">
            <v>83804.070000000007</v>
          </cell>
          <cell r="P10">
            <v>72875.240000000005</v>
          </cell>
          <cell r="Q10">
            <v>32286.67</v>
          </cell>
          <cell r="R10">
            <v>138189.38</v>
          </cell>
          <cell r="S10">
            <v>579796.4</v>
          </cell>
          <cell r="T10">
            <v>64576.99</v>
          </cell>
          <cell r="U10">
            <v>76184.94</v>
          </cell>
          <cell r="V10">
            <v>720558.33000000007</v>
          </cell>
          <cell r="W10">
            <v>1518476.7999999998</v>
          </cell>
          <cell r="X10">
            <v>1467221.85</v>
          </cell>
          <cell r="Y10">
            <v>110630.59999999986</v>
          </cell>
          <cell r="AA10">
            <v>1577852.45</v>
          </cell>
          <cell r="AB10">
            <v>59375.65000000014</v>
          </cell>
          <cell r="AC10">
            <v>14843.912500000035</v>
          </cell>
          <cell r="AD10">
            <v>9840.4720000000016</v>
          </cell>
          <cell r="AE10">
            <v>62702</v>
          </cell>
          <cell r="AF10">
            <v>87386.384500000044</v>
          </cell>
          <cell r="AG10">
            <v>-28010.73450000002</v>
          </cell>
        </row>
        <row r="11">
          <cell r="A11">
            <v>36100</v>
          </cell>
          <cell r="B11" t="str">
            <v>P</v>
          </cell>
          <cell r="C11">
            <v>213436</v>
          </cell>
          <cell r="D11">
            <v>677821.36</v>
          </cell>
          <cell r="E11">
            <v>86410.14</v>
          </cell>
          <cell r="F11">
            <v>29428.199999999997</v>
          </cell>
          <cell r="G11">
            <v>18245.484</v>
          </cell>
          <cell r="H11">
            <v>25335.18</v>
          </cell>
          <cell r="I11">
            <v>1050676.3640000001</v>
          </cell>
          <cell r="J11">
            <v>42493.912960000001</v>
          </cell>
          <cell r="K11">
            <v>26346.226035199998</v>
          </cell>
          <cell r="L11">
            <v>35945.653595903997</v>
          </cell>
          <cell r="M11">
            <v>5825.6911497600004</v>
          </cell>
          <cell r="N11">
            <v>229543.96999999997</v>
          </cell>
          <cell r="O11">
            <v>84229.138234999991</v>
          </cell>
          <cell r="P11">
            <v>52952.680000000008</v>
          </cell>
          <cell r="Q11">
            <v>37949</v>
          </cell>
          <cell r="R11">
            <v>123484.468717995</v>
          </cell>
          <cell r="S11">
            <v>638770.74069385894</v>
          </cell>
          <cell r="T11">
            <v>78873.12873469296</v>
          </cell>
          <cell r="U11">
            <v>60000</v>
          </cell>
          <cell r="V11">
            <v>777643.86942855187</v>
          </cell>
          <cell r="W11">
            <v>1828320.2334285518</v>
          </cell>
          <cell r="X11">
            <v>1372438.51</v>
          </cell>
          <cell r="Y11">
            <v>61759.732950000005</v>
          </cell>
          <cell r="AA11">
            <v>1434198.2429500001</v>
          </cell>
          <cell r="AB11">
            <v>-394121.99047855171</v>
          </cell>
          <cell r="AC11">
            <v>-98530.497619638016</v>
          </cell>
          <cell r="AD11">
            <v>5825.6911497599995</v>
          </cell>
          <cell r="AE11">
            <v>2612.8694853580032</v>
          </cell>
          <cell r="AF11">
            <v>-90091.936984520013</v>
          </cell>
          <cell r="AG11">
            <v>-304030.05349403177</v>
          </cell>
        </row>
        <row r="12">
          <cell r="B12" t="str">
            <v>R</v>
          </cell>
          <cell r="C12">
            <v>183197.63</v>
          </cell>
          <cell r="D12">
            <v>426881.16</v>
          </cell>
          <cell r="E12">
            <v>146118.68</v>
          </cell>
          <cell r="F12">
            <v>79530.98</v>
          </cell>
          <cell r="G12">
            <v>0</v>
          </cell>
          <cell r="H12">
            <v>25908.74</v>
          </cell>
          <cell r="I12">
            <v>861637.19</v>
          </cell>
          <cell r="J12">
            <v>66880.990000000005</v>
          </cell>
          <cell r="K12">
            <v>0</v>
          </cell>
          <cell r="L12">
            <v>21787.759999999998</v>
          </cell>
          <cell r="N12">
            <v>167866.32</v>
          </cell>
          <cell r="O12">
            <v>90503.6</v>
          </cell>
          <cell r="P12">
            <v>89424.960000000006</v>
          </cell>
          <cell r="Q12">
            <v>59994.41</v>
          </cell>
          <cell r="R12">
            <v>87754.52</v>
          </cell>
          <cell r="S12">
            <v>584212.56000000006</v>
          </cell>
          <cell r="T12">
            <v>66427</v>
          </cell>
          <cell r="U12">
            <v>41882.74</v>
          </cell>
          <cell r="V12">
            <v>692522.3</v>
          </cell>
          <cell r="W12">
            <v>1554159.49</v>
          </cell>
          <cell r="X12">
            <v>1566959.89</v>
          </cell>
          <cell r="Y12">
            <v>71664.850000000006</v>
          </cell>
          <cell r="AA12">
            <v>1638624.74</v>
          </cell>
          <cell r="AB12">
            <v>84465.25</v>
          </cell>
          <cell r="AC12">
            <v>21116.3125</v>
          </cell>
          <cell r="AD12">
            <v>7320.5985000000001</v>
          </cell>
          <cell r="AE12">
            <v>40418</v>
          </cell>
          <cell r="AF12">
            <v>68854.910999999993</v>
          </cell>
          <cell r="AG12">
            <v>15610.33899999992</v>
          </cell>
        </row>
        <row r="13">
          <cell r="A13">
            <v>36130</v>
          </cell>
          <cell r="B13" t="str">
            <v>P</v>
          </cell>
          <cell r="C13">
            <v>202686</v>
          </cell>
          <cell r="D13">
            <v>818594.83000000007</v>
          </cell>
          <cell r="E13">
            <v>144665.25</v>
          </cell>
          <cell r="F13">
            <v>30695.399999999998</v>
          </cell>
          <cell r="G13">
            <v>19031.148000000001</v>
          </cell>
          <cell r="H13">
            <v>24790.31568</v>
          </cell>
          <cell r="I13">
            <v>1240462.94368</v>
          </cell>
          <cell r="J13">
            <v>42493.912960000001</v>
          </cell>
          <cell r="K13">
            <v>26346.226035199998</v>
          </cell>
          <cell r="L13">
            <v>35796.872277504001</v>
          </cell>
          <cell r="M13">
            <v>5928.3343497599999</v>
          </cell>
          <cell r="N13">
            <v>231540.33</v>
          </cell>
          <cell r="O13">
            <v>85218.334615</v>
          </cell>
          <cell r="P13">
            <v>52662.080000000009</v>
          </cell>
          <cell r="Q13">
            <v>37949</v>
          </cell>
          <cell r="R13">
            <v>196468.32449821499</v>
          </cell>
          <cell r="S13">
            <v>714403.41473567905</v>
          </cell>
          <cell r="T13">
            <v>92050.221420783957</v>
          </cell>
          <cell r="U13">
            <v>60000</v>
          </cell>
          <cell r="V13">
            <v>866453.63615646306</v>
          </cell>
          <cell r="W13">
            <v>2106916.5798364631</v>
          </cell>
          <cell r="X13">
            <v>2183600.0700000003</v>
          </cell>
          <cell r="Y13">
            <v>98262.003150000004</v>
          </cell>
          <cell r="AA13">
            <v>2281862.0731500005</v>
          </cell>
          <cell r="AB13">
            <v>174945.49331353744</v>
          </cell>
          <cell r="AC13">
            <v>43736.373328384332</v>
          </cell>
          <cell r="AD13">
            <v>5928.3343497599999</v>
          </cell>
          <cell r="AE13">
            <v>10359.511616781019</v>
          </cell>
          <cell r="AF13">
            <v>60024.219294925351</v>
          </cell>
          <cell r="AG13">
            <v>114921.27401861222</v>
          </cell>
        </row>
        <row r="14">
          <cell r="B14" t="str">
            <v>R</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cell r="AC14">
            <v>0</v>
          </cell>
          <cell r="AD14">
            <v>0</v>
          </cell>
          <cell r="AE14">
            <v>0</v>
          </cell>
          <cell r="AF14">
            <v>0</v>
          </cell>
          <cell r="AG14">
            <v>0</v>
          </cell>
        </row>
        <row r="15">
          <cell r="A15">
            <v>36161</v>
          </cell>
          <cell r="B15" t="str">
            <v>P</v>
          </cell>
          <cell r="C15">
            <v>214936</v>
          </cell>
          <cell r="D15">
            <v>842020.43</v>
          </cell>
          <cell r="E15">
            <v>135215.82</v>
          </cell>
          <cell r="F15">
            <v>30695.399999999998</v>
          </cell>
          <cell r="G15">
            <v>19031.148000000001</v>
          </cell>
          <cell r="H15">
            <v>25857.804960000001</v>
          </cell>
          <cell r="I15">
            <v>1267756.6029600003</v>
          </cell>
          <cell r="J15">
            <v>42493.912960000001</v>
          </cell>
          <cell r="K15">
            <v>26346.226035199998</v>
          </cell>
          <cell r="L15">
            <v>35796.872277504001</v>
          </cell>
          <cell r="M15">
            <v>5928.3343497599999</v>
          </cell>
          <cell r="N15">
            <v>233417.73</v>
          </cell>
          <cell r="O15">
            <v>86148.586315000008</v>
          </cell>
          <cell r="P15">
            <v>52883.48000000001</v>
          </cell>
          <cell r="Q15">
            <v>37949</v>
          </cell>
          <cell r="R15">
            <v>220706.60453919001</v>
          </cell>
          <cell r="S15">
            <v>741670.74647665396</v>
          </cell>
          <cell r="T15">
            <v>94778.27097183271</v>
          </cell>
          <cell r="U15">
            <v>60000</v>
          </cell>
          <cell r="V15">
            <v>896449.01744848664</v>
          </cell>
          <cell r="W15">
            <v>2164205.620408487</v>
          </cell>
          <cell r="X15">
            <v>2452990.62</v>
          </cell>
          <cell r="Y15">
            <v>110384.57789999999</v>
          </cell>
          <cell r="AA15">
            <v>2563375.1979</v>
          </cell>
          <cell r="AB15">
            <v>399169.57749151299</v>
          </cell>
          <cell r="AC15">
            <v>99792.394372878276</v>
          </cell>
          <cell r="AD15">
            <v>5928.3343497599999</v>
          </cell>
          <cell r="AE15">
            <v>-4958.9929342989626</v>
          </cell>
          <cell r="AF15">
            <v>100761.73578833931</v>
          </cell>
          <cell r="AG15">
            <v>298407.8417031737</v>
          </cell>
        </row>
        <row r="16">
          <cell r="B16" t="str">
            <v>R</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X16">
            <v>0</v>
          </cell>
          <cell r="Y16">
            <v>0</v>
          </cell>
          <cell r="AA16">
            <v>0</v>
          </cell>
          <cell r="AB16">
            <v>0</v>
          </cell>
          <cell r="AC16">
            <v>0</v>
          </cell>
          <cell r="AD16">
            <v>0</v>
          </cell>
          <cell r="AE16">
            <v>0</v>
          </cell>
          <cell r="AF16">
            <v>0</v>
          </cell>
          <cell r="AG16">
            <v>0</v>
          </cell>
        </row>
        <row r="17">
          <cell r="A17">
            <v>36192</v>
          </cell>
          <cell r="B17" t="str">
            <v>P</v>
          </cell>
          <cell r="C17">
            <v>236436</v>
          </cell>
          <cell r="D17">
            <v>808748.83000000007</v>
          </cell>
          <cell r="E17">
            <v>137653.78</v>
          </cell>
          <cell r="F17">
            <v>29355.599999999999</v>
          </cell>
          <cell r="G17">
            <v>18200.471999999998</v>
          </cell>
          <cell r="H17">
            <v>25857.804960000001</v>
          </cell>
          <cell r="I17">
            <v>1256252.4869600004</v>
          </cell>
          <cell r="J17">
            <v>41320.388959999997</v>
          </cell>
          <cell r="K17">
            <v>25618.641155199999</v>
          </cell>
          <cell r="L17">
            <v>35796.872277504001</v>
          </cell>
          <cell r="M17">
            <v>5724.7551057599994</v>
          </cell>
          <cell r="N17">
            <v>233417.73</v>
          </cell>
          <cell r="O17">
            <v>86148.586315000008</v>
          </cell>
          <cell r="P17">
            <v>52883.48000000001</v>
          </cell>
          <cell r="Q17">
            <v>37949</v>
          </cell>
          <cell r="R17">
            <v>225032.76744564</v>
          </cell>
          <cell r="S17">
            <v>743892.22125910409</v>
          </cell>
          <cell r="T17">
            <v>94726.808910955209</v>
          </cell>
          <cell r="U17">
            <v>60000</v>
          </cell>
          <cell r="V17">
            <v>898619.0301700593</v>
          </cell>
          <cell r="W17">
            <v>2154871.5171300597</v>
          </cell>
          <cell r="X17">
            <v>2501072.7200000002</v>
          </cell>
          <cell r="Y17">
            <v>112548.2724</v>
          </cell>
          <cell r="AA17">
            <v>2613620.9924000003</v>
          </cell>
          <cell r="AB17">
            <v>458749.47526994068</v>
          </cell>
          <cell r="AC17">
            <v>114687.36881748526</v>
          </cell>
          <cell r="AD17">
            <v>5724.7551057599994</v>
          </cell>
          <cell r="AE17">
            <v>-9028.237521902498</v>
          </cell>
          <cell r="AF17">
            <v>111383.88640134277</v>
          </cell>
          <cell r="AG17">
            <v>347365.58886859799</v>
          </cell>
        </row>
        <row r="18">
          <cell r="B18" t="str">
            <v>R</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X18">
            <v>0</v>
          </cell>
          <cell r="Y18">
            <v>0</v>
          </cell>
          <cell r="AA18">
            <v>0</v>
          </cell>
          <cell r="AB18">
            <v>0</v>
          </cell>
          <cell r="AC18">
            <v>0</v>
          </cell>
          <cell r="AD18">
            <v>0</v>
          </cell>
          <cell r="AE18">
            <v>0</v>
          </cell>
          <cell r="AF18">
            <v>0</v>
          </cell>
          <cell r="AG18">
            <v>0</v>
          </cell>
        </row>
        <row r="19">
          <cell r="A19">
            <v>36220</v>
          </cell>
          <cell r="B19" t="str">
            <v>P</v>
          </cell>
          <cell r="C19">
            <v>164181</v>
          </cell>
          <cell r="D19">
            <v>468207.5</v>
          </cell>
          <cell r="E19">
            <v>112317.2</v>
          </cell>
          <cell r="F19">
            <v>25987.4</v>
          </cell>
          <cell r="G19">
            <v>16112.187999999998</v>
          </cell>
          <cell r="H19">
            <v>24729.157439999999</v>
          </cell>
          <cell r="I19">
            <v>811534.44543999992</v>
          </cell>
          <cell r="J19">
            <v>39554.448960000002</v>
          </cell>
          <cell r="K19">
            <v>24523.7583552</v>
          </cell>
          <cell r="L19">
            <v>34808.295659903997</v>
          </cell>
          <cell r="M19">
            <v>5308.88976576</v>
          </cell>
          <cell r="N19">
            <v>217464.33000000002</v>
          </cell>
          <cell r="O19">
            <v>82059.02661500001</v>
          </cell>
          <cell r="P19">
            <v>49883.880000000005</v>
          </cell>
          <cell r="Q19">
            <v>37949</v>
          </cell>
          <cell r="R19">
            <v>204737.132205375</v>
          </cell>
          <cell r="S19">
            <v>696288.76156123902</v>
          </cell>
          <cell r="T19">
            <v>70954.972850061953</v>
          </cell>
          <cell r="U19">
            <v>60000</v>
          </cell>
          <cell r="V19">
            <v>827243.73441130097</v>
          </cell>
          <cell r="W19">
            <v>1638778.179851301</v>
          </cell>
          <cell r="X19">
            <v>2275501.75</v>
          </cell>
          <cell r="Y19">
            <v>102397.57874999999</v>
          </cell>
          <cell r="AA19">
            <v>2377899.3287499999</v>
          </cell>
          <cell r="AB19">
            <v>739121.14889869886</v>
          </cell>
          <cell r="AC19">
            <v>184780.28722467474</v>
          </cell>
          <cell r="AD19">
            <v>5308.88976576</v>
          </cell>
          <cell r="AE19">
            <v>-11272.875670329049</v>
          </cell>
          <cell r="AF19">
            <v>178816.30132010567</v>
          </cell>
          <cell r="AG19">
            <v>560304.84757859306</v>
          </cell>
        </row>
        <row r="20">
          <cell r="B20" t="str">
            <v>R</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cell r="AC20">
            <v>0</v>
          </cell>
          <cell r="AD20">
            <v>0</v>
          </cell>
          <cell r="AE20">
            <v>0</v>
          </cell>
          <cell r="AF20">
            <v>0</v>
          </cell>
          <cell r="AG20">
            <v>0</v>
          </cell>
        </row>
        <row r="21">
          <cell r="A21">
            <v>36251</v>
          </cell>
          <cell r="B21" t="str">
            <v>P</v>
          </cell>
          <cell r="C21">
            <v>73095</v>
          </cell>
          <cell r="D21">
            <v>206620.81</v>
          </cell>
          <cell r="E21">
            <v>79318.39</v>
          </cell>
          <cell r="F21">
            <v>15455.6</v>
          </cell>
          <cell r="G21">
            <v>9582.4720000000016</v>
          </cell>
          <cell r="H21">
            <v>21891.785759999999</v>
          </cell>
          <cell r="I21">
            <v>405964.05776</v>
          </cell>
          <cell r="J21">
            <v>33379.100959999996</v>
          </cell>
          <cell r="K21">
            <v>20695.042595199997</v>
          </cell>
          <cell r="L21">
            <v>33320.667803903998</v>
          </cell>
          <cell r="M21">
            <v>3955.6107777599996</v>
          </cell>
          <cell r="N21">
            <v>194079.55</v>
          </cell>
          <cell r="O21">
            <v>73692.618124999994</v>
          </cell>
          <cell r="P21">
            <v>45109.688000000009</v>
          </cell>
          <cell r="Q21">
            <v>27402</v>
          </cell>
          <cell r="R21">
            <v>143558.30421932999</v>
          </cell>
          <cell r="S21">
            <v>575192.58248119394</v>
          </cell>
          <cell r="T21">
            <v>47929.181242059698</v>
          </cell>
          <cell r="U21">
            <v>60000</v>
          </cell>
          <cell r="V21">
            <v>683121.76372325362</v>
          </cell>
          <cell r="W21">
            <v>1089085.8214832535</v>
          </cell>
          <cell r="X21">
            <v>1595544.3399999999</v>
          </cell>
          <cell r="Y21">
            <v>71799.495299999995</v>
          </cell>
          <cell r="AA21">
            <v>1667343.8352999999</v>
          </cell>
          <cell r="AB21">
            <v>578258.01381674642</v>
          </cell>
          <cell r="AC21">
            <v>144564.50345418655</v>
          </cell>
          <cell r="AD21">
            <v>3955.61077776</v>
          </cell>
          <cell r="AE21">
            <v>-21084.959087762763</v>
          </cell>
          <cell r="AF21">
            <v>127435.15514418379</v>
          </cell>
          <cell r="AG21">
            <v>450822.85867256252</v>
          </cell>
        </row>
        <row r="22">
          <cell r="B22" t="str">
            <v>R</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X22">
            <v>0</v>
          </cell>
          <cell r="Y22">
            <v>0</v>
          </cell>
          <cell r="AA22">
            <v>0</v>
          </cell>
          <cell r="AB22">
            <v>0</v>
          </cell>
          <cell r="AC22">
            <v>0</v>
          </cell>
          <cell r="AD22">
            <v>0</v>
          </cell>
          <cell r="AE22">
            <v>0</v>
          </cell>
          <cell r="AF22">
            <v>0</v>
          </cell>
          <cell r="AG22">
            <v>0</v>
          </cell>
        </row>
        <row r="23">
          <cell r="A23">
            <v>36281</v>
          </cell>
          <cell r="B23" t="str">
            <v>P</v>
          </cell>
          <cell r="C23">
            <v>51811</v>
          </cell>
          <cell r="D23">
            <v>205339.05</v>
          </cell>
          <cell r="E23">
            <v>67001.52</v>
          </cell>
          <cell r="F23">
            <v>13572.4</v>
          </cell>
          <cell r="G23">
            <v>8414.887999999999</v>
          </cell>
          <cell r="H23">
            <v>13019.797440000002</v>
          </cell>
          <cell r="I23">
            <v>359158.65544</v>
          </cell>
          <cell r="J23">
            <v>32786.009120000002</v>
          </cell>
          <cell r="K23">
            <v>20327.3256544</v>
          </cell>
          <cell r="L23">
            <v>28118.554648703997</v>
          </cell>
          <cell r="M23">
            <v>3755.0311387200004</v>
          </cell>
          <cell r="N23">
            <v>104891.0154</v>
          </cell>
          <cell r="O23">
            <v>40914.929130700002</v>
          </cell>
          <cell r="P23">
            <v>23600.847999999998</v>
          </cell>
          <cell r="Q23">
            <v>16989.240000000002</v>
          </cell>
          <cell r="R23">
            <v>92260.977880994993</v>
          </cell>
          <cell r="S23">
            <v>363643.93097351899</v>
          </cell>
          <cell r="T23">
            <v>34469.548550675951</v>
          </cell>
          <cell r="U23">
            <v>31530</v>
          </cell>
          <cell r="V23">
            <v>429643.47952419496</v>
          </cell>
          <cell r="W23">
            <v>788802.13496419496</v>
          </cell>
          <cell r="X23">
            <v>1025412.51</v>
          </cell>
          <cell r="Y23">
            <v>46143.56295</v>
          </cell>
          <cell r="AA23">
            <v>1071556.0729499999</v>
          </cell>
          <cell r="AB23">
            <v>282753.93798580498</v>
          </cell>
          <cell r="AC23">
            <v>70688.484496451245</v>
          </cell>
          <cell r="AD23">
            <v>3755.0311387199999</v>
          </cell>
          <cell r="AE23">
            <v>-7062.7224561255243</v>
          </cell>
          <cell r="AF23">
            <v>67380.793179045722</v>
          </cell>
          <cell r="AG23">
            <v>215373.1448067592</v>
          </cell>
        </row>
        <row r="24">
          <cell r="B24" t="str">
            <v>R</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X24">
            <v>0</v>
          </cell>
          <cell r="Y24">
            <v>0</v>
          </cell>
          <cell r="AA24">
            <v>0</v>
          </cell>
          <cell r="AB24">
            <v>0</v>
          </cell>
          <cell r="AC24">
            <v>0</v>
          </cell>
          <cell r="AD24">
            <v>0</v>
          </cell>
          <cell r="AE24">
            <v>0</v>
          </cell>
          <cell r="AF24">
            <v>0</v>
          </cell>
          <cell r="AG24">
            <v>0</v>
          </cell>
        </row>
        <row r="25">
          <cell r="A25">
            <v>36312</v>
          </cell>
          <cell r="B25" t="str">
            <v>P</v>
          </cell>
          <cell r="C25">
            <v>0</v>
          </cell>
          <cell r="D25">
            <v>29792.63</v>
          </cell>
          <cell r="E25">
            <v>25923.13</v>
          </cell>
          <cell r="F25">
            <v>3069</v>
          </cell>
          <cell r="G25">
            <v>1902.7800000000002</v>
          </cell>
          <cell r="H25">
            <v>11433.38976</v>
          </cell>
          <cell r="I25">
            <v>72120.929759999999</v>
          </cell>
          <cell r="J25">
            <v>26490.883600000001</v>
          </cell>
          <cell r="K25">
            <v>16424.347831999999</v>
          </cell>
          <cell r="L25">
            <v>27618.934082688</v>
          </cell>
          <cell r="M25">
            <v>2394.3505716</v>
          </cell>
          <cell r="N25">
            <v>0</v>
          </cell>
          <cell r="O25">
            <v>32178.570430700001</v>
          </cell>
          <cell r="P25">
            <v>17518.448000000004</v>
          </cell>
          <cell r="Q25">
            <v>16989.240000000002</v>
          </cell>
          <cell r="R25">
            <v>63559.725107339989</v>
          </cell>
          <cell r="S25">
            <v>203174.49962432799</v>
          </cell>
          <cell r="T25">
            <v>15341.271469216401</v>
          </cell>
          <cell r="U25">
            <v>31530</v>
          </cell>
          <cell r="V25">
            <v>250045.77109354438</v>
          </cell>
          <cell r="W25">
            <v>322166.7008535444</v>
          </cell>
          <cell r="X25">
            <v>706419.32</v>
          </cell>
          <cell r="Y25">
            <v>31788.869399999996</v>
          </cell>
          <cell r="AA25">
            <v>738208.18939999992</v>
          </cell>
          <cell r="AB25">
            <v>416041.48854645551</v>
          </cell>
          <cell r="AC25">
            <v>104010.37213661388</v>
          </cell>
          <cell r="AD25">
            <v>2394.3505716</v>
          </cell>
          <cell r="AE25">
            <v>-6869.1517542669226</v>
          </cell>
          <cell r="AF25">
            <v>99535.570953946954</v>
          </cell>
          <cell r="AG25">
            <v>316505.91759250854</v>
          </cell>
        </row>
        <row r="26">
          <cell r="B26" t="str">
            <v>R</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X26">
            <v>0</v>
          </cell>
          <cell r="Y26">
            <v>0</v>
          </cell>
          <cell r="AA26">
            <v>0</v>
          </cell>
          <cell r="AB26">
            <v>0</v>
          </cell>
          <cell r="AC26">
            <v>0</v>
          </cell>
          <cell r="AD26">
            <v>0</v>
          </cell>
          <cell r="AE26">
            <v>0</v>
          </cell>
          <cell r="AF26">
            <v>0</v>
          </cell>
          <cell r="AG26">
            <v>0</v>
          </cell>
        </row>
        <row r="27">
          <cell r="A27">
            <v>36342</v>
          </cell>
          <cell r="B27" t="str">
            <v>P</v>
          </cell>
          <cell r="C27">
            <v>0</v>
          </cell>
          <cell r="D27">
            <v>0</v>
          </cell>
          <cell r="E27">
            <v>0</v>
          </cell>
          <cell r="F27">
            <v>798.59999999999991</v>
          </cell>
          <cell r="G27">
            <v>495.13199999999995</v>
          </cell>
          <cell r="H27">
            <v>2585.3256000000001</v>
          </cell>
          <cell r="I27">
            <v>3879.0576000000001</v>
          </cell>
          <cell r="J27">
            <v>18319.377840000001</v>
          </cell>
          <cell r="K27">
            <v>11358.014260800001</v>
          </cell>
          <cell r="L27">
            <v>22315.920344639999</v>
          </cell>
          <cell r="M27">
            <v>1548.5562050400001</v>
          </cell>
          <cell r="N27">
            <v>0</v>
          </cell>
          <cell r="O27">
            <v>0</v>
          </cell>
          <cell r="P27">
            <v>0</v>
          </cell>
          <cell r="Q27">
            <v>16989.240000000002</v>
          </cell>
          <cell r="R27">
            <v>3536.4153316799998</v>
          </cell>
          <cell r="S27">
            <v>74067.523982159997</v>
          </cell>
          <cell r="T27">
            <v>4647.3290791079999</v>
          </cell>
          <cell r="U27">
            <v>15000</v>
          </cell>
          <cell r="V27">
            <v>93714.85306126799</v>
          </cell>
          <cell r="W27">
            <v>97593.91066126799</v>
          </cell>
          <cell r="X27">
            <v>39304.639999999999</v>
          </cell>
          <cell r="Y27">
            <v>1768.7087999999999</v>
          </cell>
          <cell r="AA27">
            <v>41073.3488</v>
          </cell>
          <cell r="AB27">
            <v>-56520.56186126799</v>
          </cell>
          <cell r="AC27">
            <v>-14130.140465317001</v>
          </cell>
          <cell r="AD27">
            <v>1548.5562050400001</v>
          </cell>
          <cell r="AE27">
            <v>-10434.390570969068</v>
          </cell>
          <cell r="AF27">
            <v>-23015.974831246069</v>
          </cell>
          <cell r="AG27">
            <v>-33504.587030021918</v>
          </cell>
        </row>
        <row r="28">
          <cell r="B28" t="str">
            <v>R</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X28">
            <v>0</v>
          </cell>
          <cell r="Y28">
            <v>0</v>
          </cell>
          <cell r="AA28">
            <v>0</v>
          </cell>
          <cell r="AB28">
            <v>0</v>
          </cell>
          <cell r="AC28">
            <v>0</v>
          </cell>
          <cell r="AD28">
            <v>0</v>
          </cell>
          <cell r="AE28">
            <v>0</v>
          </cell>
          <cell r="AF28">
            <v>0</v>
          </cell>
          <cell r="AG28">
            <v>0</v>
          </cell>
        </row>
        <row r="29">
          <cell r="A29">
            <v>36373</v>
          </cell>
          <cell r="B29" t="str">
            <v>P</v>
          </cell>
          <cell r="C29">
            <v>0</v>
          </cell>
          <cell r="D29">
            <v>0</v>
          </cell>
          <cell r="E29">
            <v>0</v>
          </cell>
          <cell r="F29">
            <v>0</v>
          </cell>
          <cell r="G29">
            <v>0</v>
          </cell>
          <cell r="H29">
            <v>95535.28800000003</v>
          </cell>
          <cell r="I29">
            <v>95535.28800000003</v>
          </cell>
          <cell r="J29">
            <v>0</v>
          </cell>
          <cell r="K29">
            <v>0</v>
          </cell>
          <cell r="L29">
            <v>179636.56758662401</v>
          </cell>
          <cell r="M29">
            <v>0</v>
          </cell>
          <cell r="N29">
            <v>0</v>
          </cell>
          <cell r="O29">
            <v>0</v>
          </cell>
          <cell r="P29">
            <v>0</v>
          </cell>
          <cell r="Q29">
            <v>0</v>
          </cell>
          <cell r="R29">
            <v>0</v>
          </cell>
          <cell r="S29">
            <v>179636.56758662401</v>
          </cell>
          <cell r="T29">
            <v>5378.621424451203</v>
          </cell>
          <cell r="U29">
            <v>0</v>
          </cell>
          <cell r="V29">
            <v>185015.18901107521</v>
          </cell>
          <cell r="W29">
            <v>280550.47701107524</v>
          </cell>
          <cell r="X29">
            <v>0</v>
          </cell>
          <cell r="Y29">
            <v>0</v>
          </cell>
          <cell r="AA29">
            <v>0</v>
          </cell>
          <cell r="AB29">
            <v>-280550.47701107524</v>
          </cell>
          <cell r="AC29">
            <v>-41666.939167168821</v>
          </cell>
          <cell r="AD29">
            <v>0</v>
          </cell>
          <cell r="AE29">
            <v>5753.8262482877717</v>
          </cell>
          <cell r="AF29">
            <v>-35913.112918881052</v>
          </cell>
          <cell r="AG29">
            <v>-244637.36409219418</v>
          </cell>
        </row>
        <row r="30">
          <cell r="B30" t="str">
            <v>R</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X30">
            <v>0</v>
          </cell>
          <cell r="Y30">
            <v>0</v>
          </cell>
          <cell r="AA30">
            <v>0</v>
          </cell>
          <cell r="AB30">
            <v>0</v>
          </cell>
          <cell r="AC30">
            <v>0</v>
          </cell>
          <cell r="AD30">
            <v>0</v>
          </cell>
          <cell r="AE30">
            <v>0</v>
          </cell>
          <cell r="AF30">
            <v>0</v>
          </cell>
          <cell r="AG30">
            <v>0</v>
          </cell>
        </row>
        <row r="31">
          <cell r="A31">
            <v>36404</v>
          </cell>
          <cell r="B31" t="str">
            <v>P</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AA31">
            <v>0</v>
          </cell>
          <cell r="AB31">
            <v>0</v>
          </cell>
          <cell r="AC31">
            <v>0</v>
          </cell>
          <cell r="AD31">
            <v>0</v>
          </cell>
          <cell r="AE31">
            <v>2041.2348566976002</v>
          </cell>
          <cell r="AF31">
            <v>2041.2348566976002</v>
          </cell>
          <cell r="AG31">
            <v>-2041.2348566976002</v>
          </cell>
        </row>
        <row r="32">
          <cell r="B32" t="str">
            <v>R</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AA32">
            <v>0</v>
          </cell>
          <cell r="AB32">
            <v>0</v>
          </cell>
          <cell r="AC32">
            <v>0</v>
          </cell>
          <cell r="AD32">
            <v>0</v>
          </cell>
          <cell r="AE32">
            <v>0</v>
          </cell>
          <cell r="AF32">
            <v>0</v>
          </cell>
          <cell r="AG32">
            <v>0</v>
          </cell>
        </row>
        <row r="33">
          <cell r="A33" t="str">
            <v xml:space="preserve">                </v>
          </cell>
          <cell r="B33" t="str">
            <v>P</v>
          </cell>
          <cell r="C33">
            <v>0</v>
          </cell>
          <cell r="D33">
            <v>0</v>
          </cell>
          <cell r="E33">
            <v>0</v>
          </cell>
          <cell r="F33">
            <v>0</v>
          </cell>
          <cell r="G33">
            <v>0</v>
          </cell>
          <cell r="I33">
            <v>0</v>
          </cell>
          <cell r="J33">
            <v>0</v>
          </cell>
          <cell r="K33">
            <v>0</v>
          </cell>
          <cell r="L33">
            <v>0</v>
          </cell>
          <cell r="M33">
            <v>0</v>
          </cell>
          <cell r="N33">
            <v>0</v>
          </cell>
          <cell r="O33">
            <v>0</v>
          </cell>
          <cell r="P33">
            <v>0</v>
          </cell>
          <cell r="Q33">
            <v>0</v>
          </cell>
          <cell r="R33">
            <v>0</v>
          </cell>
          <cell r="S33">
            <v>0</v>
          </cell>
          <cell r="U33">
            <v>0</v>
          </cell>
          <cell r="X33">
            <v>0</v>
          </cell>
          <cell r="Y33">
            <v>0</v>
          </cell>
          <cell r="AA33">
            <v>0</v>
          </cell>
          <cell r="AD33">
            <v>0</v>
          </cell>
          <cell r="AF33">
            <v>0</v>
          </cell>
          <cell r="AG33">
            <v>0</v>
          </cell>
        </row>
        <row r="34">
          <cell r="B34" t="str">
            <v>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cell r="AC34">
            <v>0</v>
          </cell>
          <cell r="AD34">
            <v>0</v>
          </cell>
          <cell r="AE34">
            <v>0</v>
          </cell>
          <cell r="AF34">
            <v>0</v>
          </cell>
          <cell r="AG34">
            <v>0</v>
          </cell>
        </row>
        <row r="35">
          <cell r="A35" t="str">
            <v>TOTAL</v>
          </cell>
          <cell r="B35" t="str">
            <v>P</v>
          </cell>
          <cell r="C35">
            <v>2124507.21</v>
          </cell>
          <cell r="D35">
            <v>5838121.0099999988</v>
          </cell>
          <cell r="E35">
            <v>1631928.2799999998</v>
          </cell>
          <cell r="F35">
            <v>442275.77</v>
          </cell>
          <cell r="G35">
            <v>233518.36200000002</v>
          </cell>
          <cell r="H35">
            <v>471593.83433919994</v>
          </cell>
          <cell r="I35">
            <v>10741944.466339203</v>
          </cell>
          <cell r="J35">
            <v>681076.09727999987</v>
          </cell>
          <cell r="K35">
            <v>366576.3459136</v>
          </cell>
          <cell r="L35">
            <v>740750.26055488014</v>
          </cell>
          <cell r="M35">
            <v>46261.941259679996</v>
          </cell>
          <cell r="N35">
            <v>2330738.5153999999</v>
          </cell>
          <cell r="O35">
            <v>1038219.7897813999</v>
          </cell>
          <cell r="P35">
            <v>713076.58399999992</v>
          </cell>
          <cell r="Q35">
            <v>589151.37999999989</v>
          </cell>
          <cell r="R35">
            <v>1966500.1157497598</v>
          </cell>
          <cell r="S35">
            <v>8472351.0299393199</v>
          </cell>
          <cell r="T35">
            <v>899282.10891904612</v>
          </cell>
          <cell r="U35">
            <v>935362.58000000007</v>
          </cell>
          <cell r="V35">
            <v>10306995.718858365</v>
          </cell>
          <cell r="W35">
            <v>21048940.185197569</v>
          </cell>
          <cell r="X35">
            <v>21650152.080000006</v>
          </cell>
          <cell r="Y35">
            <v>897444.24160000007</v>
          </cell>
          <cell r="Z35">
            <v>0</v>
          </cell>
          <cell r="AA35">
            <v>22547596.321599998</v>
          </cell>
          <cell r="AB35">
            <v>1498656.1364024333</v>
          </cell>
          <cell r="AC35">
            <v>403134.71418620856</v>
          </cell>
          <cell r="AD35">
            <v>86172.328759680022</v>
          </cell>
          <cell r="AE35">
            <v>248316.31016440401</v>
          </cell>
          <cell r="AF35">
            <v>737623.35311029246</v>
          </cell>
          <cell r="AG35">
            <v>761032.78329214093</v>
          </cell>
        </row>
        <row r="36">
          <cell r="A36" t="str">
            <v>TOTAL</v>
          </cell>
          <cell r="B36" t="str">
            <v>R</v>
          </cell>
          <cell r="C36">
            <v>1150308.08</v>
          </cell>
          <cell r="D36">
            <v>2209640.23</v>
          </cell>
          <cell r="E36">
            <v>964324.75</v>
          </cell>
          <cell r="F36">
            <v>426902.35</v>
          </cell>
          <cell r="G36">
            <v>103856.15</v>
          </cell>
          <cell r="H36">
            <v>221633.53999999998</v>
          </cell>
          <cell r="I36">
            <v>5076665.0999999996</v>
          </cell>
          <cell r="J36">
            <v>468535.85</v>
          </cell>
          <cell r="K36">
            <v>142134.81</v>
          </cell>
          <cell r="L36">
            <v>279482.81</v>
          </cell>
          <cell r="M36">
            <v>0</v>
          </cell>
          <cell r="N36">
            <v>1052720.3800000001</v>
          </cell>
          <cell r="O36">
            <v>577252.67000000004</v>
          </cell>
          <cell r="P36">
            <v>442313.2</v>
          </cell>
          <cell r="Q36">
            <v>374888.68999999994</v>
          </cell>
          <cell r="R36">
            <v>787341.53</v>
          </cell>
          <cell r="S36">
            <v>4124669.94</v>
          </cell>
          <cell r="T36">
            <v>429513.99</v>
          </cell>
          <cell r="U36">
            <v>555370.26</v>
          </cell>
          <cell r="V36">
            <v>5109554.1900000004</v>
          </cell>
          <cell r="W36">
            <v>10186219.290000001</v>
          </cell>
          <cell r="X36">
            <v>9064828.1899999995</v>
          </cell>
          <cell r="Y36">
            <v>379820.39999999991</v>
          </cell>
          <cell r="Z36">
            <v>0</v>
          </cell>
          <cell r="AA36">
            <v>9444648.5899999999</v>
          </cell>
          <cell r="AB36">
            <v>-741570.70000000042</v>
          </cell>
          <cell r="AC36">
            <v>-185392.67499999996</v>
          </cell>
          <cell r="AD36">
            <v>57071.458000000006</v>
          </cell>
          <cell r="AE36">
            <v>386321</v>
          </cell>
          <cell r="AF36">
            <v>257999.78300000005</v>
          </cell>
          <cell r="AG36">
            <v>-999570.48300000047</v>
          </cell>
        </row>
      </sheetData>
      <sheetData sheetId="1">
        <row r="7">
          <cell r="A7" t="str">
            <v>Até Set/98</v>
          </cell>
        </row>
      </sheetData>
      <sheetData sheetId="2">
        <row r="7">
          <cell r="A7" t="str">
            <v>Até Set/98</v>
          </cell>
        </row>
      </sheetData>
      <sheetData sheetId="3">
        <row r="7">
          <cell r="A7" t="str">
            <v>Até Set/98</v>
          </cell>
        </row>
      </sheetData>
      <sheetData sheetId="4">
        <row r="7">
          <cell r="A7" t="str">
            <v>Até Set/98</v>
          </cell>
        </row>
      </sheetData>
      <sheetData sheetId="5"/>
      <sheetData sheetId="6"/>
      <sheetData sheetId="7"/>
      <sheetData sheetId="8"/>
      <sheetData sheetId="9">
        <row r="7">
          <cell r="A7" t="str">
            <v>Até Set/98</v>
          </cell>
        </row>
      </sheetData>
      <sheetData sheetId="10">
        <row r="7">
          <cell r="A7" t="str">
            <v>Até Set/98</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 Geral"/>
      <sheetName val="qorcamentodnerL1"/>
      <sheetName val="Teor"/>
      <sheetName val="Equipamentos"/>
      <sheetName val="PSCEGERAL"/>
    </sheetNames>
    <sheetDataSet>
      <sheetData sheetId="0"/>
      <sheetData sheetId="1" refreshError="1"/>
      <sheetData sheetId="2" refreshError="1"/>
      <sheetData sheetId="3" refreshError="1"/>
      <sheetData sheetId="4"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 e Veiculos Alugados"/>
      <sheetName val="ALYSSON 2"/>
      <sheetName val="Pedreiro"/>
      <sheetName val="1.6"/>
      <sheetName val="ALYSSON%202.xls"/>
    </sheetNames>
    <definedNames>
      <definedName name="QWWEEEEEEEE" refersTo="#REF!"/>
    </definedNames>
    <sheetDataSet>
      <sheetData sheetId="0"/>
      <sheetData sheetId="1" refreshError="1"/>
      <sheetData sheetId="2" refreshError="1"/>
      <sheetData sheetId="3" refreshError="1"/>
      <sheetData sheetId="4" refreshError="1"/>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Medição"/>
      <sheetName val="Folha 8"/>
      <sheetName val="Folha 1-3"/>
      <sheetName val="Memorial"/>
      <sheetName val="Reajuste"/>
    </sheetNames>
    <sheetDataSet>
      <sheetData sheetId="0"/>
      <sheetData sheetId="1"/>
      <sheetData sheetId="2"/>
      <sheetData sheetId="3"/>
      <sheetData sheetId="4"/>
      <sheetData sheetId="5"/>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ção"/>
      <sheetName val="Planilha"/>
      <sheetName val="Folha 8"/>
      <sheetName val="Folha 1-3"/>
      <sheetName val="Memorial"/>
      <sheetName val="Reajuste"/>
      <sheetName val="PSCEGERAL"/>
    </sheetNames>
    <sheetDataSet>
      <sheetData sheetId="0" refreshError="1"/>
      <sheetData sheetId="1"/>
      <sheetData sheetId="2"/>
      <sheetData sheetId="3"/>
      <sheetData sheetId="4"/>
      <sheetData sheetId="5"/>
      <sheetData sheetId="6"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QuQuant"/>
      <sheetName val="Tabela Abril 2000"/>
      <sheetName val="TABELA"/>
      <sheetName val="PSCEGERAL"/>
      <sheetName val="Dados"/>
      <sheetName val="Planilha"/>
      <sheetName val="Page 1"/>
      <sheetName val="CRECHES"/>
      <sheetName val="MOBILIZ-CANTEIRO"/>
      <sheetName val="PQ"/>
      <sheetName val="8ª MP_BR_459"/>
      <sheetName val="PROJETO"/>
      <sheetName val="qorcamentodnerL1"/>
      <sheetName val="Medi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QuQuant"/>
      <sheetName val="Tabela Abril 2000"/>
      <sheetName val="TABELA"/>
      <sheetName val="PSCEGERA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Dens. médias"/>
      <sheetName val="Dens. teórica"/>
      <sheetName val="Teor"/>
      <sheetName val="FX-B-REST"/>
      <sheetName val="CUSTO ZONA SUL"/>
    </sheetNames>
    <sheetDataSet>
      <sheetData sheetId="0">
        <row r="3">
          <cell r="A3">
            <v>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A3">
            <v>4</v>
          </cell>
        </row>
      </sheetData>
      <sheetData sheetId="20" refreshError="1">
        <row r="3">
          <cell r="A3">
            <v>4</v>
          </cell>
          <cell r="B3">
            <v>8.0329999999999995</v>
          </cell>
          <cell r="C3">
            <v>53.398000000000003</v>
          </cell>
        </row>
        <row r="4">
          <cell r="A4">
            <v>4.5</v>
          </cell>
          <cell r="B4">
            <v>6.57</v>
          </cell>
          <cell r="C4">
            <v>61.369</v>
          </cell>
        </row>
        <row r="5">
          <cell r="A5">
            <v>5</v>
          </cell>
          <cell r="B5">
            <v>5.3609999999999998</v>
          </cell>
          <cell r="C5">
            <v>68.516000000000005</v>
          </cell>
        </row>
        <row r="6">
          <cell r="A6">
            <v>5.5</v>
          </cell>
          <cell r="B6">
            <v>4.9109999999999996</v>
          </cell>
          <cell r="C6">
            <v>72.241</v>
          </cell>
        </row>
        <row r="7">
          <cell r="A7">
            <v>6</v>
          </cell>
          <cell r="B7">
            <v>4.0279999999999996</v>
          </cell>
          <cell r="C7">
            <v>77.608999999999995</v>
          </cell>
        </row>
      </sheetData>
      <sheetData sheetId="21" refreshError="1"/>
      <sheetData sheetId="22" refreshError="1"/>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s>
    <sheetDataSet>
      <sheetData sheetId="0" refreshError="1"/>
      <sheetData sheetId="1" refreshError="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
      <sheetName val="SH - Definitiva Legendas "/>
      <sheetName val="SV"/>
      <sheetName val="Cadastro Sinalização"/>
    </sheetNames>
    <definedNames>
      <definedName name="_____QQ2" refersTo="#REF!"/>
      <definedName name="OIDE" refersTo="#REF!"/>
      <definedName name="OTKI" refersTo="#REF!"/>
    </definedNames>
    <sheetDataSet>
      <sheetData sheetId="0">
        <row r="282">
          <cell r="Q282">
            <v>29498.574999999968</v>
          </cell>
        </row>
      </sheetData>
      <sheetData sheetId="1"/>
      <sheetData sheetId="2">
        <row r="491">
          <cell r="I491">
            <v>1</v>
          </cell>
        </row>
      </sheetData>
      <sheetData sheetId="3" refreshError="1"/>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QuQuant"/>
      <sheetName val="Tabela Abril 2000"/>
      <sheetName val="TABELA"/>
      <sheetName val="Dad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Entrada"/>
      <sheetName val="Calendário"/>
      <sheetName val="Prod 1S"/>
      <sheetName val="Prod 2S"/>
      <sheetName val="Prod 3S"/>
      <sheetName val="Prod 4S"/>
      <sheetName val="RESUMO TOTAL"/>
      <sheetName val="Composição"/>
      <sheetName val="Contrato"/>
      <sheetName val="Solução Medição"/>
      <sheetName val="MEDIÇÃO"/>
      <sheetName val="Resumo Produção"/>
      <sheetName val="Produção"/>
      <sheetName val="Correção de Defeito"/>
      <sheetName val="Correção de Defeito Demol Mec"/>
      <sheetName val="QUÍMICAS"/>
      <sheetName val="TB P KM"/>
      <sheetName val="Recomp Guarda Corpo"/>
      <sheetName val="Concreto-Forma-Brita-Aço"/>
      <sheetName val="Renov Sinal Vert"/>
      <sheetName val="Recompos Mec aterro"/>
      <sheetName val="Enrocam Pedra Jogada"/>
      <sheetName val="Sarjeta"/>
      <sheetName val="Sarjeta Geral  (2)"/>
      <sheetName val="Tapa Buraco - Deni"/>
      <sheetName val="Recomposição de Placa - Deni"/>
      <sheetName val="Limpeza de Placa - Deni"/>
      <sheetName val="Abertura de Vala de Drenagem"/>
      <sheetName val="Limpeza de Pista,Faixa - Deni"/>
      <sheetName val="Correção de Defeitos"/>
      <sheetName val="Brita Graduada"/>
      <sheetName val="Roçada Manual - Valdomiro"/>
      <sheetName val="Área Gramada - Valdomiro"/>
      <sheetName val="Corte de Tocos - Valdomiro"/>
      <sheetName val="Limpeza de Sar. e MF - Valdomir"/>
      <sheetName val="Limpeza Mecanizada"/>
      <sheetName val="Teor"/>
      <sheetName val="Equipamentos"/>
      <sheetName val="DADOS"/>
      <sheetName val="eq"/>
      <sheetName val="mo"/>
      <sheetName val="Mão de Obra"/>
      <sheetName val="PROJETO"/>
      <sheetName val="Resumo"/>
    </sheetNames>
    <sheetDataSet>
      <sheetData sheetId="0"/>
      <sheetData sheetId="1">
        <row r="15">
          <cell r="A15">
            <v>39539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QuQuant"/>
      <sheetName val="Tabela Abril 2000"/>
      <sheetName val="TABELA"/>
      <sheetName val="Dados"/>
      <sheetName val="PQ"/>
      <sheetName val="PSCEGERAL"/>
      <sheetName val="Planilha"/>
      <sheetName val="PROJETO"/>
      <sheetName val="Mão de Ob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Teor"/>
      <sheetName val="Equipamentos"/>
      <sheetName val="Medi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8">
          <cell r="B8" t="str">
            <v>Mês: Maio/2005</v>
          </cell>
        </row>
      </sheetData>
      <sheetData sheetId="71" refreshError="1">
        <row r="2">
          <cell r="A2" t="str">
            <v>E001</v>
          </cell>
          <cell r="B2" t="str">
            <v>Trator de Esteiras-D41E-6- com lâmina (82 Kw)</v>
          </cell>
          <cell r="C2">
            <v>103.7694</v>
          </cell>
          <cell r="D2">
            <v>10.849399999999999</v>
          </cell>
        </row>
        <row r="3">
          <cell r="A3" t="str">
            <v>E002</v>
          </cell>
          <cell r="B3" t="str">
            <v>Trator de Esteiras D6M - com lâmina (104 kW)</v>
          </cell>
          <cell r="C3">
            <v>150.8794</v>
          </cell>
          <cell r="D3">
            <v>10.849399999999999</v>
          </cell>
        </row>
        <row r="4">
          <cell r="A4" t="str">
            <v>E003</v>
          </cell>
          <cell r="B4" t="str">
            <v>Trator de Esteiras D8R - com lâmina ( 228 kW)</v>
          </cell>
          <cell r="C4">
            <v>282.21390000000002</v>
          </cell>
          <cell r="D4">
            <v>10.849399999999999</v>
          </cell>
        </row>
        <row r="5">
          <cell r="A5" t="str">
            <v>E006</v>
          </cell>
          <cell r="B5" t="str">
            <v>Motoniveladora - 120H - (104 kW)</v>
          </cell>
          <cell r="C5">
            <v>110.3526</v>
          </cell>
          <cell r="D5">
            <v>11.4693</v>
          </cell>
        </row>
        <row r="6">
          <cell r="A6" t="str">
            <v>E007</v>
          </cell>
          <cell r="B6" t="str">
            <v>Trator Agricola - MF 292/4 - (77 kW)</v>
          </cell>
          <cell r="C6">
            <v>52.975200000000001</v>
          </cell>
          <cell r="D6">
            <v>8.3695000000000004</v>
          </cell>
        </row>
        <row r="7">
          <cell r="A7" t="str">
            <v>E010</v>
          </cell>
          <cell r="B7" t="str">
            <v>Carregadeira de Pneus - 950G - 3,1 m³ (135 kw)</v>
          </cell>
          <cell r="C7">
            <v>141.58940000000001</v>
          </cell>
          <cell r="D7">
            <v>10.849399999999999</v>
          </cell>
        </row>
        <row r="8">
          <cell r="A8" t="str">
            <v>E011</v>
          </cell>
          <cell r="B8" t="str">
            <v>Retroescavadeira - MF 86HF (57KW)</v>
          </cell>
          <cell r="C8">
            <v>52.539400000000001</v>
          </cell>
          <cell r="D8">
            <v>10.849399999999999</v>
          </cell>
        </row>
        <row r="9">
          <cell r="A9" t="str">
            <v>E013</v>
          </cell>
          <cell r="B9" t="str">
            <v>Rolo Compactador-CA-25-PP-pé de carneiro autop. 11,25t vibrat (85 kW)</v>
          </cell>
          <cell r="C9">
            <v>81.165000000000006</v>
          </cell>
          <cell r="D9">
            <v>8.3695000000000004</v>
          </cell>
        </row>
        <row r="10">
          <cell r="A10" t="str">
            <v>E016</v>
          </cell>
          <cell r="B10" t="str">
            <v>Carregadeira de Pneus - W-20 - 1,33 m³ (79 kW)</v>
          </cell>
          <cell r="C10">
            <v>80.969399999999993</v>
          </cell>
          <cell r="D10">
            <v>10.849399999999999</v>
          </cell>
        </row>
        <row r="11">
          <cell r="A11" t="str">
            <v>E062</v>
          </cell>
          <cell r="B11" t="str">
            <v>Escavadeira Hidráulica - 330 CL - com esteira - cap. 1,7 m³ (184 kM)</v>
          </cell>
          <cell r="C11">
            <v>254.59630000000001</v>
          </cell>
          <cell r="D11">
            <v>11.4693</v>
          </cell>
        </row>
        <row r="12">
          <cell r="A12" t="str">
            <v>E101</v>
          </cell>
          <cell r="B12" t="str">
            <v>Grade de Discos - GA 24 x 24</v>
          </cell>
          <cell r="C12">
            <v>1.8445</v>
          </cell>
          <cell r="D12">
            <v>0</v>
          </cell>
        </row>
        <row r="13">
          <cell r="A13" t="str">
            <v>E105</v>
          </cell>
          <cell r="B13" t="str">
            <v>Rolo Compactador-SP 8000 de pneus autoprop. 21 t (97kW)</v>
          </cell>
          <cell r="C13">
            <v>78.503500000000003</v>
          </cell>
          <cell r="D13">
            <v>8.3695000000000004</v>
          </cell>
        </row>
        <row r="14">
          <cell r="A14" t="str">
            <v>E107</v>
          </cell>
          <cell r="B14" t="str">
            <v>Vassoura Mecânica : - rebocável</v>
          </cell>
          <cell r="C14">
            <v>3.7631999999999999</v>
          </cell>
          <cell r="D14">
            <v>0</v>
          </cell>
        </row>
        <row r="15">
          <cell r="A15" t="str">
            <v>E108</v>
          </cell>
          <cell r="B15" t="str">
            <v>Distruidor de Agregados : - rebocável</v>
          </cell>
          <cell r="C15">
            <v>3.1970999999999998</v>
          </cell>
          <cell r="D15">
            <v>0</v>
          </cell>
        </row>
        <row r="16">
          <cell r="A16" t="str">
            <v>E110</v>
          </cell>
          <cell r="B16" t="str">
            <v>Tanque de Estocagem de Asfalto : - 20.000 1</v>
          </cell>
          <cell r="C16">
            <v>3.15</v>
          </cell>
          <cell r="D16">
            <v>0</v>
          </cell>
        </row>
        <row r="17">
          <cell r="A17" t="str">
            <v>E111</v>
          </cell>
          <cell r="B17" t="str">
            <v>Equip. Distribuição de Asfalto : - montado em caminhão (150 KW)</v>
          </cell>
          <cell r="C17">
            <v>90.014600000000002</v>
          </cell>
          <cell r="D17">
            <v>9.9193999999999996</v>
          </cell>
        </row>
        <row r="18">
          <cell r="A18" t="str">
            <v>E112</v>
          </cell>
          <cell r="B18" t="str">
            <v>Aquecedor de Fluido Térmico : TH III - (8 kW)</v>
          </cell>
          <cell r="C18">
            <v>14.9025</v>
          </cell>
          <cell r="D18">
            <v>0</v>
          </cell>
        </row>
        <row r="19">
          <cell r="A19" t="str">
            <v>E302</v>
          </cell>
          <cell r="B19" t="str">
            <v>Betoneira: - 320 1 (elétrica) (4 kW)</v>
          </cell>
          <cell r="C19">
            <v>8.6752000000000002</v>
          </cell>
          <cell r="D19">
            <v>8.3695000000000004</v>
          </cell>
        </row>
        <row r="20">
          <cell r="A20" t="str">
            <v>E304</v>
          </cell>
          <cell r="B20" t="str">
            <v>Transporte Manual : - carrinho de mão 80 1</v>
          </cell>
          <cell r="C20">
            <v>0.1421</v>
          </cell>
          <cell r="D20">
            <v>0</v>
          </cell>
        </row>
        <row r="21">
          <cell r="A21" t="str">
            <v>E306</v>
          </cell>
          <cell r="B21" t="str">
            <v>Vibrador de Concreto : VIP45/MT2 - de imersão (2 kW)</v>
          </cell>
          <cell r="C21">
            <v>7.8125</v>
          </cell>
          <cell r="D21">
            <v>7.4396000000000004</v>
          </cell>
        </row>
        <row r="22">
          <cell r="A22" t="str">
            <v>E311</v>
          </cell>
          <cell r="B22" t="str">
            <v>Fábric. Pré-Moldado Concreto : - tubos D=0,8m M / F (2 kW)</v>
          </cell>
          <cell r="C22">
            <v>5.0774999999999997</v>
          </cell>
          <cell r="D22">
            <v>0</v>
          </cell>
        </row>
        <row r="23">
          <cell r="A23" t="str">
            <v>E312</v>
          </cell>
          <cell r="B23" t="str">
            <v>Fábric. Pré-Moldado Concreto : - tubos D=1,00m M / F (2 kW)</v>
          </cell>
          <cell r="C23">
            <v>5.4814999999999996</v>
          </cell>
          <cell r="D23">
            <v>0</v>
          </cell>
        </row>
        <row r="24">
          <cell r="A24" t="str">
            <v>E402</v>
          </cell>
          <cell r="B24" t="str">
            <v>Caminhão Carroceria : - de madeira 15 t (170kW)</v>
          </cell>
          <cell r="C24">
            <v>88.628699999999995</v>
          </cell>
          <cell r="D24">
            <v>9.9193999999999996</v>
          </cell>
        </row>
        <row r="25">
          <cell r="A25" t="str">
            <v>E403</v>
          </cell>
          <cell r="B25" t="str">
            <v>Caminhão Carroceria : - de madeira 15 t (170 kW)</v>
          </cell>
          <cell r="C25">
            <v>88.628699999999995</v>
          </cell>
          <cell r="D25">
            <v>9.9193999999999996</v>
          </cell>
        </row>
        <row r="26">
          <cell r="A26" t="str">
            <v>E404</v>
          </cell>
          <cell r="B26" t="str">
            <v>Caminhão Basculante 2423 K - 10 m³ - 15 t (170 kW)</v>
          </cell>
          <cell r="C26">
            <v>92.033699999999996</v>
          </cell>
          <cell r="D26">
            <v>9.9193999999999996</v>
          </cell>
        </row>
        <row r="27">
          <cell r="A27" t="str">
            <v>E406</v>
          </cell>
          <cell r="B27" t="str">
            <v>Caminhão Tanque : L162/51 - 6.000 1 (150 kW)</v>
          </cell>
          <cell r="C27">
            <v>78.231999999999999</v>
          </cell>
          <cell r="D27">
            <v>9.9193999999999996</v>
          </cell>
        </row>
        <row r="28">
          <cell r="A28" t="str">
            <v>E407</v>
          </cell>
          <cell r="B28" t="str">
            <v>Caminhão Tanque : 2423 K - 10.000 1 (170 kW)</v>
          </cell>
          <cell r="C28">
            <v>89.6374</v>
          </cell>
          <cell r="D28">
            <v>9.9193999999999996</v>
          </cell>
        </row>
        <row r="29">
          <cell r="A29" t="str">
            <v>E408</v>
          </cell>
          <cell r="B29" t="str">
            <v>Caminhão carroceria : 710 / 37 - fixa 4 t (80 kW)</v>
          </cell>
          <cell r="C29">
            <v>45.011400000000002</v>
          </cell>
          <cell r="D29">
            <v>9.9193999999999996</v>
          </cell>
        </row>
        <row r="30">
          <cell r="A30" t="str">
            <v>E409</v>
          </cell>
          <cell r="B30" t="str">
            <v>Caminhão Carroceria : L1620/51 - fixa 9 t (150 kW)</v>
          </cell>
          <cell r="C30">
            <v>77.797700000000006</v>
          </cell>
          <cell r="D30">
            <v>9.9193999999999996</v>
          </cell>
        </row>
        <row r="31">
          <cell r="A31" t="str">
            <v>E416</v>
          </cell>
          <cell r="B31" t="str">
            <v>Veiculo Leve : - pick up (4 x 4) (97 kW)</v>
          </cell>
          <cell r="C31">
            <v>56.171999999999997</v>
          </cell>
          <cell r="D31">
            <v>8.9894999999999996</v>
          </cell>
        </row>
        <row r="32">
          <cell r="A32" t="str">
            <v>E432</v>
          </cell>
          <cell r="B32" t="str">
            <v>Caminhão Basculante: FM 12 6x4 - 20 t (279 kW)</v>
          </cell>
          <cell r="C32">
            <v>150.5478</v>
          </cell>
          <cell r="D32">
            <v>9.9193999999999996</v>
          </cell>
        </row>
        <row r="33">
          <cell r="A33" t="str">
            <v>E434</v>
          </cell>
          <cell r="B33" t="str">
            <v>Caminhão Carroceria : L 1620/51 - c/guindaste 6 t x m (150 kW)</v>
          </cell>
          <cell r="C33">
            <v>85.024199999999993</v>
          </cell>
          <cell r="D33">
            <v>9.9193999999999996</v>
          </cell>
        </row>
        <row r="34">
          <cell r="A34" t="str">
            <v>E508</v>
          </cell>
          <cell r="B34" t="str">
            <v>Grupo Gerador : GEHY-3 - 2,5 / 3,0 KVA (3kW)</v>
          </cell>
          <cell r="C34">
            <v>10.6907</v>
          </cell>
          <cell r="D34">
            <v>8.3695000000000004</v>
          </cell>
        </row>
        <row r="35">
          <cell r="A35" t="str">
            <v>E509</v>
          </cell>
          <cell r="B35" t="str">
            <v>Grupo Gerador : - GEHY - 18 - 16,8 / 18,5 KVA (15 kW)</v>
          </cell>
          <cell r="C35">
            <v>16.018699999999999</v>
          </cell>
          <cell r="D35">
            <v>8.3695000000000004</v>
          </cell>
        </row>
        <row r="36">
          <cell r="A36" t="str">
            <v>E904</v>
          </cell>
          <cell r="B36" t="str">
            <v>Máquina de Bancada : - serra circular de 12"</v>
          </cell>
          <cell r="C36">
            <v>0.15859999999999999</v>
          </cell>
          <cell r="D36">
            <v>0</v>
          </cell>
        </row>
        <row r="37">
          <cell r="A37" t="str">
            <v>E906</v>
          </cell>
          <cell r="B37" t="str">
            <v>Compactador Manual : ES 600 - soquete vibratório (2 kW)</v>
          </cell>
          <cell r="C37">
            <v>13.7362</v>
          </cell>
          <cell r="D37">
            <v>7.4396000000000004</v>
          </cell>
        </row>
        <row r="38">
          <cell r="A38" t="str">
            <v>E908</v>
          </cell>
          <cell r="B38" t="str">
            <v>Máquina para Pintura : - demarcação de faixas autoprop.(44 kW)</v>
          </cell>
          <cell r="C38">
            <v>52.059310000000004</v>
          </cell>
          <cell r="D38">
            <v>11.4693</v>
          </cell>
        </row>
        <row r="39">
          <cell r="A39" t="str">
            <v>E909</v>
          </cell>
          <cell r="B39" t="str">
            <v>Equip. para Hidrossemeadura : - 5.500 1 (125 kW)</v>
          </cell>
          <cell r="C39">
            <v>99.427700000000002</v>
          </cell>
          <cell r="D39">
            <v>9.9193999999999996</v>
          </cell>
        </row>
        <row r="40">
          <cell r="A40" t="str">
            <v>E920</v>
          </cell>
          <cell r="B40" t="str">
            <v>Máquina para Pintura : - de faixa a quente p/ mat. Termop. (22 kW)</v>
          </cell>
          <cell r="C40">
            <v>48.274099999999997</v>
          </cell>
          <cell r="D40">
            <v>11.4693</v>
          </cell>
        </row>
        <row r="41">
          <cell r="A41" t="str">
            <v>E921</v>
          </cell>
          <cell r="B41" t="str">
            <v>Fusor : - 600 1 (10kW)</v>
          </cell>
          <cell r="C41">
            <v>19.627500000000001</v>
          </cell>
          <cell r="D41">
            <v>0</v>
          </cell>
        </row>
        <row r="42">
          <cell r="A42" t="str">
            <v>E922</v>
          </cell>
          <cell r="B42" t="str">
            <v>Martelete : - perfurador/rompedor elétrico 11316 (1 KW)</v>
          </cell>
          <cell r="C42">
            <v>7.9108999999999998</v>
          </cell>
          <cell r="D42">
            <v>7.4396000000000004</v>
          </cell>
        </row>
      </sheetData>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refreshError="1"/>
      <sheetData sheetId="74" refreshError="1"/>
      <sheetData sheetId="75" refreshError="1"/>
      <sheetData sheetId="76" refreshError="1"/>
      <sheetData sheetId="77" refreshError="1"/>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
      <sheetName val="PATO"/>
      <sheetName val="Quad_Transp_"/>
      <sheetName val="CROQUIS"/>
      <sheetName val="Mob_Desmob_"/>
      <sheetName val="Cron.(1º-12º Mês)"/>
      <sheetName val="Cron.(13º-24º)"/>
      <sheetName val="Aq. Mat. Betum."/>
      <sheetName val="Lay-out Cant."/>
      <sheetName val="Inst. Cant."/>
      <sheetName val="Ponte Mad"/>
      <sheetName val="Quan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penho"/>
      <sheetName val="OFÍCIO"/>
      <sheetName val="RESUMO"/>
      <sheetName val="Crono Físico-Financeiro "/>
      <sheetName val="cronfisico"/>
      <sheetName val="Folha 1-3"/>
      <sheetName val="Folha 5"/>
      <sheetName val="Folha 4"/>
      <sheetName val="Folha 6"/>
      <sheetName val="Folha 7"/>
      <sheetName val="Folha 8"/>
      <sheetName val="REAJU"/>
      <sheetName val="CronFIFI"/>
      <sheetName val="Planilha"/>
      <sheetName val="Reajuste"/>
      <sheetName val="DADOS"/>
      <sheetName val="eq"/>
      <sheetName val="mo"/>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penho"/>
      <sheetName val="OFÍCIO"/>
      <sheetName val="RESUMO"/>
      <sheetName val="Crono Físico-Financeiro "/>
      <sheetName val="cronfisico"/>
      <sheetName val="Folha 1-3"/>
      <sheetName val="Folha 5"/>
      <sheetName val="Folha 4"/>
      <sheetName val="Folha 6"/>
      <sheetName val="Folha 7"/>
      <sheetName val="Folha 8"/>
      <sheetName val="REAJU"/>
      <sheetName val="CronFIFI"/>
      <sheetName val="Planilha"/>
      <sheetName val="Reajust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DADOS"/>
      <sheetName val="OFICIO"/>
      <sheetName val="Adequação"/>
      <sheetName val="Transp"/>
      <sheetName val="Q Custo"/>
      <sheetName val="Cronog"/>
      <sheetName val="CROQUI"/>
      <sheetName val="Memorial II (MAT BET)"/>
      <sheetName val="Memorial III"/>
      <sheetName val="Memorial IV"/>
      <sheetName val="Plan3"/>
      <sheetName val="Plan2"/>
      <sheetName val="Memorial V recomp"/>
      <sheetName val="Cronog."/>
    </sheetNames>
    <sheetDataSet>
      <sheetData sheetId="0"/>
      <sheetData sheetId="1">
        <row r="2">
          <cell r="C2" t="str">
            <v>Rondonópolis/MT</v>
          </cell>
        </row>
      </sheetData>
      <sheetData sheetId="2"/>
      <sheetData sheetId="3"/>
      <sheetData sheetId="4"/>
      <sheetData sheetId="5"/>
      <sheetData sheetId="6"/>
      <sheetData sheetId="7"/>
      <sheetData sheetId="8">
        <row r="16">
          <cell r="F16">
            <v>0</v>
          </cell>
        </row>
      </sheetData>
      <sheetData sheetId="9">
        <row r="16">
          <cell r="E16">
            <v>292600</v>
          </cell>
        </row>
      </sheetData>
      <sheetData sheetId="10">
        <row r="25">
          <cell r="H25">
            <v>401805.685</v>
          </cell>
        </row>
      </sheetData>
      <sheetData sheetId="11"/>
      <sheetData sheetId="12"/>
      <sheetData sheetId="13">
        <row r="26">
          <cell r="H26">
            <v>2194.5</v>
          </cell>
        </row>
      </sheetData>
      <sheetData sheetId="14"/>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DADOS PARA PASTAS"/>
      <sheetName val="materiais"/>
      <sheetName val="composições"/>
      <sheetName val="DIAGRAMA"/>
      <sheetName val="INVEN."/>
      <sheetName val="SERVIÇOS (MATRIZ)"/>
      <sheetName val="SERVIÇOS digitado"/>
      <sheetName val="ORÇAMENTO 01"/>
      <sheetName val="justificativa"/>
      <sheetName val="instalação"/>
      <sheetName val="mobilização"/>
      <sheetName val="Cronograma "/>
      <sheetName val="TLCB5"/>
      <sheetName val="TLMR"/>
      <sheetName val="TLMB"/>
      <sheetName val="TCCB10"/>
      <sheetName val="TCC4"/>
      <sheetName val="TLCB10"/>
      <sheetName val="Dados Edital"/>
      <sheetName val="calc. transporte"/>
      <sheetName val="CROQUI"/>
      <sheetName val="Q.R.DIST.TRANSP."/>
      <sheetName val="D. CUST. M."/>
      <sheetName val="comparativo mat"/>
      <sheetName val="D.CONS.M"/>
      <sheetName val="DIVISÓRIAS"/>
      <sheetName val="MAT BET"/>
      <sheetName val="ORÇAMENTO 01 (2)"/>
      <sheetName val="Plan1"/>
      <sheetName val="IDENTIFICAÇÃO"/>
      <sheetName val="COMP_ROLO"/>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D6" t="str">
            <v>Euro Nunes Varanis Jr.</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DADOS PARA PASTAS"/>
      <sheetName val="materiais"/>
      <sheetName val="composições"/>
      <sheetName val="DIAGRAMA"/>
      <sheetName val="INVEN."/>
      <sheetName val="SERVIÇOS (MATRIZ)"/>
      <sheetName val="SERVIÇOS digitado"/>
      <sheetName val="ORÇAMENTO 01"/>
      <sheetName val="justificativa"/>
      <sheetName val="instalação"/>
      <sheetName val="mobilização"/>
      <sheetName val="Cronograma "/>
      <sheetName val="TLCB5"/>
      <sheetName val="TLMR"/>
      <sheetName val="TLMB"/>
      <sheetName val="TCCB10"/>
      <sheetName val="TCC4"/>
      <sheetName val="TLCB10"/>
      <sheetName val="Dados Edital"/>
      <sheetName val="calc. transporte"/>
      <sheetName val="CROQUI"/>
      <sheetName val="Q.R.DIST.TRANSP."/>
      <sheetName val="D. CUST. M."/>
      <sheetName val="comparativo mat"/>
      <sheetName val="D.CONS.M"/>
      <sheetName val="DIVISÓRIAS"/>
      <sheetName val="MAT BET"/>
      <sheetName val="ORÇAMENTO 01 (2)"/>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D6" t="str">
            <v>Euro Nunes Varanis Jr.</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s>
    <sheetDataSet>
      <sheetData sheetId="0"/>
      <sheetData sheetId="1"/>
      <sheetData sheetId="2"/>
      <sheetData sheetId="3"/>
      <sheetData sheetId="4"/>
      <sheetData sheetId="5"/>
      <sheetData sheetId="6"/>
      <sheetData sheetId="7"/>
      <sheetData sheetId="8"/>
      <sheetData sheetId="9"/>
      <sheetData sheetId="10"/>
      <sheetData sheetId="11">
        <row r="53">
          <cell r="D53">
            <v>0</v>
          </cell>
        </row>
        <row r="58">
          <cell r="D58">
            <v>0</v>
          </cell>
        </row>
        <row r="64">
          <cell r="D64">
            <v>0</v>
          </cell>
        </row>
        <row r="69">
          <cell r="D69">
            <v>0</v>
          </cell>
        </row>
        <row r="74">
          <cell r="D74">
            <v>0</v>
          </cell>
        </row>
        <row r="79">
          <cell r="D79">
            <v>0</v>
          </cell>
        </row>
        <row r="84">
          <cell r="D84">
            <v>0</v>
          </cell>
        </row>
        <row r="89">
          <cell r="D89">
            <v>0</v>
          </cell>
        </row>
        <row r="93">
          <cell r="D93">
            <v>0</v>
          </cell>
        </row>
        <row r="98">
          <cell r="D98">
            <v>0</v>
          </cell>
        </row>
        <row r="103">
          <cell r="D103">
            <v>0</v>
          </cell>
        </row>
        <row r="139">
          <cell r="D139">
            <v>37413.599999999999</v>
          </cell>
        </row>
        <row r="159">
          <cell r="D159">
            <v>0</v>
          </cell>
        </row>
        <row r="174">
          <cell r="D174">
            <v>0</v>
          </cell>
        </row>
        <row r="189">
          <cell r="D189">
            <v>0</v>
          </cell>
        </row>
        <row r="205">
          <cell r="D205">
            <v>32</v>
          </cell>
        </row>
        <row r="235">
          <cell r="D235">
            <v>4</v>
          </cell>
        </row>
        <row r="240">
          <cell r="D240">
            <v>2</v>
          </cell>
        </row>
        <row r="245">
          <cell r="D245">
            <v>6</v>
          </cell>
        </row>
        <row r="250">
          <cell r="D250">
            <v>0</v>
          </cell>
        </row>
        <row r="255">
          <cell r="D255">
            <v>0</v>
          </cell>
        </row>
        <row r="260">
          <cell r="D260">
            <v>18</v>
          </cell>
        </row>
        <row r="265">
          <cell r="D265">
            <v>19</v>
          </cell>
        </row>
        <row r="270">
          <cell r="D270">
            <v>2</v>
          </cell>
        </row>
        <row r="275">
          <cell r="D275">
            <v>2</v>
          </cell>
        </row>
        <row r="280">
          <cell r="D280">
            <v>18</v>
          </cell>
        </row>
        <row r="285">
          <cell r="D285">
            <v>2</v>
          </cell>
        </row>
        <row r="310">
          <cell r="D310">
            <v>0</v>
          </cell>
        </row>
        <row r="315">
          <cell r="D315">
            <v>0</v>
          </cell>
        </row>
        <row r="320">
          <cell r="D320">
            <v>0</v>
          </cell>
        </row>
        <row r="325">
          <cell r="D325">
            <v>0</v>
          </cell>
        </row>
        <row r="339">
          <cell r="D339">
            <v>0</v>
          </cell>
        </row>
        <row r="344">
          <cell r="D344">
            <v>138</v>
          </cell>
        </row>
        <row r="349">
          <cell r="D349">
            <v>168</v>
          </cell>
        </row>
        <row r="354">
          <cell r="D354">
            <v>0</v>
          </cell>
        </row>
        <row r="359">
          <cell r="D359">
            <v>0</v>
          </cell>
        </row>
        <row r="365">
          <cell r="D365">
            <v>0</v>
          </cell>
        </row>
        <row r="370">
          <cell r="D370">
            <v>0</v>
          </cell>
        </row>
        <row r="390">
          <cell r="D390">
            <v>0</v>
          </cell>
        </row>
        <row r="395">
          <cell r="D395">
            <v>0</v>
          </cell>
        </row>
        <row r="430">
          <cell r="D430">
            <v>0</v>
          </cell>
        </row>
        <row r="434">
          <cell r="D434">
            <v>0</v>
          </cell>
        </row>
        <row r="439">
          <cell r="D439">
            <v>0</v>
          </cell>
        </row>
        <row r="444">
          <cell r="D444">
            <v>0</v>
          </cell>
        </row>
        <row r="449">
          <cell r="D449">
            <v>0</v>
          </cell>
        </row>
        <row r="454">
          <cell r="D454">
            <v>0</v>
          </cell>
        </row>
        <row r="459">
          <cell r="D459">
            <v>0</v>
          </cell>
        </row>
        <row r="464">
          <cell r="D464">
            <v>0</v>
          </cell>
        </row>
        <row r="469">
          <cell r="D469">
            <v>0</v>
          </cell>
        </row>
        <row r="474">
          <cell r="D474">
            <v>0</v>
          </cell>
        </row>
        <row r="479">
          <cell r="D479">
            <v>166.32000000000002</v>
          </cell>
        </row>
        <row r="484">
          <cell r="D484">
            <v>0</v>
          </cell>
        </row>
        <row r="490">
          <cell r="D490">
            <v>0</v>
          </cell>
        </row>
        <row r="495">
          <cell r="D495">
            <v>0</v>
          </cell>
        </row>
        <row r="520">
          <cell r="D520">
            <v>0</v>
          </cell>
        </row>
        <row r="525">
          <cell r="D525">
            <v>0</v>
          </cell>
        </row>
        <row r="530">
          <cell r="D530">
            <v>0</v>
          </cell>
        </row>
        <row r="535">
          <cell r="D535">
            <v>0</v>
          </cell>
        </row>
        <row r="545">
          <cell r="D545">
            <v>0</v>
          </cell>
        </row>
        <row r="550">
          <cell r="D550">
            <v>0</v>
          </cell>
        </row>
        <row r="555">
          <cell r="D555">
            <v>0</v>
          </cell>
        </row>
        <row r="560">
          <cell r="D560">
            <v>0</v>
          </cell>
        </row>
        <row r="572">
          <cell r="D572">
            <v>0</v>
          </cell>
        </row>
        <row r="577">
          <cell r="D577">
            <v>0</v>
          </cell>
        </row>
        <row r="582">
          <cell r="D582">
            <v>0</v>
          </cell>
        </row>
        <row r="587">
          <cell r="D587">
            <v>0</v>
          </cell>
        </row>
        <row r="592">
          <cell r="D592">
            <v>0</v>
          </cell>
        </row>
        <row r="597">
          <cell r="D597">
            <v>0</v>
          </cell>
        </row>
        <row r="602">
          <cell r="D602">
            <v>0</v>
          </cell>
        </row>
        <row r="607">
          <cell r="D607">
            <v>0</v>
          </cell>
        </row>
        <row r="612">
          <cell r="D612">
            <v>0</v>
          </cell>
        </row>
        <row r="616">
          <cell r="D616">
            <v>0</v>
          </cell>
        </row>
        <row r="621">
          <cell r="D621">
            <v>0</v>
          </cell>
        </row>
        <row r="626">
          <cell r="D626">
            <v>0</v>
          </cell>
        </row>
        <row r="631">
          <cell r="D631">
            <v>0</v>
          </cell>
        </row>
        <row r="641">
          <cell r="D641">
            <v>0</v>
          </cell>
        </row>
        <row r="652">
          <cell r="D652">
            <v>0</v>
          </cell>
        </row>
        <row r="657">
          <cell r="D657">
            <v>0</v>
          </cell>
        </row>
        <row r="662">
          <cell r="D662">
            <v>0</v>
          </cell>
        </row>
        <row r="667">
          <cell r="D667">
            <v>0</v>
          </cell>
        </row>
        <row r="672">
          <cell r="D672">
            <v>0</v>
          </cell>
        </row>
        <row r="677">
          <cell r="D677">
            <v>0</v>
          </cell>
        </row>
        <row r="682">
          <cell r="D682">
            <v>0</v>
          </cell>
        </row>
        <row r="687">
          <cell r="D687">
            <v>0</v>
          </cell>
        </row>
        <row r="692">
          <cell r="D692">
            <v>0</v>
          </cell>
        </row>
        <row r="697">
          <cell r="D697">
            <v>0</v>
          </cell>
        </row>
        <row r="702">
          <cell r="D702">
            <v>0</v>
          </cell>
        </row>
        <row r="707">
          <cell r="D707">
            <v>0</v>
          </cell>
        </row>
        <row r="712">
          <cell r="D712">
            <v>0</v>
          </cell>
        </row>
        <row r="716">
          <cell r="D716">
            <v>0</v>
          </cell>
        </row>
        <row r="721">
          <cell r="D721">
            <v>0</v>
          </cell>
        </row>
        <row r="726">
          <cell r="D726">
            <v>0</v>
          </cell>
        </row>
        <row r="731">
          <cell r="D731">
            <v>0</v>
          </cell>
        </row>
        <row r="736">
          <cell r="D736">
            <v>0</v>
          </cell>
        </row>
        <row r="741">
          <cell r="D741">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MAPA"/>
      <sheetName val="Resumo de Medição"/>
      <sheetName val="Medição Consolidada"/>
      <sheetName val="PGQ _ Mapa de Chuva4"/>
      <sheetName val="200701 Canteiro"/>
      <sheetName val="Aluguéis"/>
      <sheetName val="222002 SOLO BRITA"/>
      <sheetName val="230000 IMPRIMAÇÃO"/>
      <sheetName val="240000 P. LIGAÇÃO"/>
      <sheetName val="254000 MBUQ"/>
      <sheetName val="810000 Tapa Buraco"/>
      <sheetName val="810005 Reparo Local"/>
      <sheetName val="810101 Rem. Man MBUQ"/>
      <sheetName val="810101 Rem. Man SoloBrita"/>
      <sheetName val="15039 Aq CAP"/>
      <sheetName val="60361 Aq CM30"/>
      <sheetName val="60362 Aq RR1c"/>
      <sheetName val="890000 Roçada Manual"/>
      <sheetName val="890001 Roçada Cap Colo"/>
      <sheetName val="890100 Roçada Mecan"/>
      <sheetName val="900197 Transp. Com. 10m³"/>
      <sheetName val="900200 Transp. Loc. Basc. 5m³"/>
      <sheetName val="900203 Transp. Mat. Remendos"/>
      <sheetName val="900290 Transp. Com. Carroc."/>
      <sheetName val="100000"/>
      <sheetName val="395000"/>
      <sheetName val="830001 Limpeza Sarj. MeioFio"/>
      <sheetName val="891000 Capina Manual"/>
      <sheetName val="Escavação Manual"/>
      <sheetName val="830102"/>
      <sheetName val="Boletim"/>
      <sheetName val="840200"/>
    </sheetNames>
    <sheetDataSet>
      <sheetData sheetId="0">
        <row r="7">
          <cell r="D7" t="str">
            <v>BR-364 / MT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TCB5"/>
      <sheetName val="TEB4"/>
      <sheetName val="TCC4"/>
      <sheetName val="TCB10"/>
      <sheetName val="COMP_ROLO"/>
      <sheetName val="ORÇAMENTO 01"/>
      <sheetName val="CAPA"/>
      <sheetName val="Serviços Rodoviários"/>
    </sheetNames>
    <sheetDataSet>
      <sheetData sheetId="0" refreshError="1">
        <row r="11">
          <cell r="G11">
            <v>300</v>
          </cell>
        </row>
        <row r="12">
          <cell r="G12">
            <v>370</v>
          </cell>
        </row>
        <row r="59">
          <cell r="G59">
            <v>296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T MEDIÇÃO (2)"/>
      <sheetName val="Relação de bens adquiridos"/>
      <sheetName val="Físico-Financeiro - Contas"/>
      <sheetName val="Cronograma"/>
      <sheetName val="Anexo III - Cronograma"/>
      <sheetName val="Boletim"/>
      <sheetName val="Fatura DVOP DNER"/>
      <sheetName val="Anexo 1"/>
      <sheetName val="Bens adquiridos"/>
      <sheetName val="Planilha do Plano"/>
      <sheetName val="Anexo 2"/>
      <sheetName val="Anexo 3"/>
      <sheetName val="Ficha DNER"/>
      <sheetName val="RELATÓRIO"/>
      <sheetName val="RESUMO-DVOP"/>
      <sheetName val="REAJU"/>
      <sheetName val="Cronograma Físico-Financeiro"/>
      <sheetName val="Fórmula"/>
      <sheetName val="Aterro"/>
      <sheetName val="Aterro a 100% PN"/>
      <sheetName val="Aterro a 95% PN "/>
      <sheetName val="DMT MEDIÇÃO"/>
      <sheetName val="Plan1"/>
      <sheetName val="Cortes"/>
      <sheetName val="ESCAVAÇÃO"/>
      <sheetName val="Limpeza da faixa de domínio"/>
      <sheetName val="Regula"/>
      <sheetName val="Sub-base"/>
      <sheetName val="Base"/>
      <sheetName val="Ligação"/>
      <sheetName val="TSD-FOG"/>
      <sheetName val="CBUQ"/>
      <sheetName val="Pintura DE LIGAÇÃO"/>
      <sheetName val="MEMÓRIA"/>
      <sheetName val="DRENO"/>
      <sheetName val="Mat As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QUALIDADE"/>
      <sheetName val="CUSTO"/>
      <sheetName val="ATENDIMENTO"/>
      <sheetName val="MORAL"/>
      <sheetName val="SEGURANÇA"/>
      <sheetName val="Q01"/>
      <sheetName val="Q02"/>
      <sheetName val="Q03"/>
      <sheetName val="Q04"/>
      <sheetName val="Q05"/>
      <sheetName val="Q06"/>
      <sheetName val="Q07"/>
      <sheetName val="Q08"/>
      <sheetName val="Q09"/>
      <sheetName val="C01"/>
      <sheetName val="C02"/>
      <sheetName val="C03"/>
      <sheetName val="C04"/>
      <sheetName val="C05"/>
      <sheetName val="A01"/>
      <sheetName val="A02"/>
      <sheetName val="A03"/>
      <sheetName val="A04"/>
      <sheetName val="A05"/>
      <sheetName val="A06"/>
      <sheetName val="M01"/>
      <sheetName val="M02"/>
      <sheetName val="M03"/>
      <sheetName val="M04"/>
      <sheetName val="S01"/>
      <sheetName val="S02"/>
      <sheetName val="S03"/>
      <sheetName val="S04"/>
      <sheetName val="S05"/>
      <sheetName val="S06"/>
      <sheetName val="S07"/>
      <sheetName val="S08"/>
      <sheetName val="S09"/>
      <sheetName val="S10"/>
      <sheetName val="NOTA"/>
      <sheetName val="GEFEN2001"/>
      <sheetName val="#REF"/>
      <sheetName val="Check List"/>
      <sheetName val="ၑ02"/>
      <sheetName val="Q0့"/>
      <sheetName val="Dem_2"/>
      <sheetName val="Resumo EFVM"/>
      <sheetName val="Principal"/>
      <sheetName val="Check Farol"/>
      <sheetName val="DMT MEDIÇÃO"/>
    </sheetNames>
    <definedNames>
      <definedName name="Saída_Clique"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 HORÁRIO"/>
      <sheetName val="Material"/>
      <sheetName val="Mão de obra"/>
      <sheetName val="DADOS"/>
      <sheetName val="eq"/>
      <sheetName val="mo"/>
    </sheetNames>
    <sheetDataSet>
      <sheetData sheetId="0"/>
      <sheetData sheetId="1"/>
      <sheetData sheetId="2"/>
      <sheetData sheetId="3" refreshError="1"/>
      <sheetData sheetId="4" refreshError="1"/>
      <sheetData sheetId="5" refreshError="1"/>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_DVOP"/>
      <sheetName val="Aditivo"/>
      <sheetName val="RESUMO"/>
      <sheetName val="Cronograma"/>
      <sheetName val="Leis sociais"/>
      <sheetName val="LOTE 1"/>
      <sheetName val="RELATÓRIO"/>
      <sheetName val="RESUMO-DVOP"/>
      <sheetName val="Aditivo Protocolado"/>
      <sheetName val="REAJU"/>
      <sheetName val="Crono Físico-Financeiro"/>
      <sheetName val="Memorial descritivo"/>
      <sheetName val="Remoção de pav"/>
      <sheetName val="Aterro "/>
      <sheetName val="Recompo de base"/>
      <sheetName val="Imprimação"/>
      <sheetName val="CBUQ"/>
      <sheetName val="Pintura de ligação"/>
      <sheetName val="TSD"/>
      <sheetName val="Agregado"/>
      <sheetName val="geral"/>
      <sheetName val="DREN 60 62"/>
      <sheetName val="Meio fio simples"/>
      <sheetName val="Entrada"/>
      <sheetName val="OAC"/>
      <sheetName val="Agregado DRENAGEM"/>
      <sheetName val="Cerca"/>
      <sheetName val="Grama"/>
      <sheetName val="Pintura de faixas geral 6ª"/>
      <sheetName val="Placas"/>
      <sheetName val="Remoção de base 2"/>
      <sheetName val="CUSTO HORÁRIO"/>
      <sheetName val="Mão de obra"/>
      <sheetName val="Material"/>
    </sheetNames>
    <sheetDataSet>
      <sheetData sheetId="0"/>
      <sheetData sheetId="1"/>
      <sheetData sheetId="2"/>
      <sheetData sheetId="3"/>
      <sheetData sheetId="4"/>
      <sheetData sheetId="5"/>
      <sheetData sheetId="6"/>
      <sheetData sheetId="7">
        <row r="22">
          <cell r="H22">
            <v>3350266.55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ow r="5">
          <cell r="B5" t="str">
            <v>SEGMENTO: Km 11,00 - Km 197,15</v>
          </cell>
        </row>
      </sheetData>
      <sheetData sheetId="1"/>
      <sheetData sheetId="2"/>
      <sheetData sheetId="3" refreshError="1"/>
      <sheetData sheetId="4" refreshError="1"/>
      <sheetData sheetId="5" refreshError="1"/>
      <sheetData sheetId="6" refreshError="1"/>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RESUMO GERAL"/>
      <sheetName val="TERRAPLENAGEM"/>
      <sheetName val="Transporte"/>
      <sheetName val="DRENAGEM I"/>
      <sheetName val="DRENAGEM"/>
      <sheetName val="DRENAGEM II"/>
      <sheetName val="DRENAGEM (2)"/>
      <sheetName val="DRENAGEM (3)"/>
      <sheetName val="PAVIMENTAÇÃO"/>
      <sheetName val="PAVIMENTAÇÃO (2)"/>
      <sheetName val="PAVIMENTAÇÃO (3)"/>
      <sheetName val="SINALIZAÇÃO"/>
      <sheetName val="MEIO AMBIENTE"/>
      <sheetName val="Plan2"/>
      <sheetName val="QuQuant"/>
      <sheetName val="dez00"/>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3.7</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0.46</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8.1199999999999992</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0.13</v>
          </cell>
        </row>
        <row r="248">
          <cell r="A248" t="str">
            <v>2 S 02 400 00</v>
          </cell>
          <cell r="B248" t="str">
            <v>Pintura de ligação</v>
          </cell>
          <cell r="E248" t="str">
            <v>m2</v>
          </cell>
          <cell r="F248">
            <v>0.09</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0.9</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89.27</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29.73</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26.76</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129.41999999999999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por serv princ"/>
      <sheetName val="Orçamento"/>
      <sheetName val="PATO"/>
      <sheetName val="Transp basc 5m3"/>
      <sheetName val="Transp carroceria"/>
      <sheetName val="Transp carroceria com"/>
      <sheetName val="Transp Mat. para Remendos"/>
      <sheetName val="Consumo e Tansp. mat. bet."/>
      <sheetName val="CRONOGRAMA"/>
      <sheetName val="Gráfico"/>
      <sheetName val="02.510.01"/>
      <sheetName val="02.511.01"/>
      <sheetName val="02.530.01"/>
      <sheetName val="03.329.00"/>
      <sheetName val="08.404.00"/>
      <sheetName val="E412"/>
      <sheetName val="Simulação"/>
      <sheetName val="dez00"/>
      <sheetName val="Mão de Obra"/>
      <sheetName val="Material"/>
      <sheetName val="EQUIPAMENTO"/>
      <sheetName val="Consumo e Tansp. mat. bet. (2)"/>
      <sheetName val="Pato BR 116 Icó para licitacao"/>
      <sheetName val="Teor"/>
      <sheetName val="Equipamentos"/>
      <sheetName val="Mat Asf"/>
      <sheetName val="QuQuant"/>
      <sheetName val="SERVI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A3" t="str">
            <v>1 A 01 170 02</v>
          </cell>
          <cell r="B3" t="str">
            <v>Areia extraída com trator e carregadeira</v>
          </cell>
          <cell r="C3" t="str">
            <v>m3</v>
          </cell>
          <cell r="D3">
            <v>2.63</v>
          </cell>
          <cell r="E3">
            <v>0</v>
          </cell>
          <cell r="F3">
            <v>2.63</v>
          </cell>
        </row>
        <row r="4">
          <cell r="A4" t="str">
            <v>3 S 01 200 00</v>
          </cell>
          <cell r="B4" t="str">
            <v>Escavação e carga mat. jazida (consv)</v>
          </cell>
          <cell r="C4" t="str">
            <v>m3</v>
          </cell>
          <cell r="D4">
            <v>3.59</v>
          </cell>
          <cell r="E4">
            <v>1.17</v>
          </cell>
          <cell r="F4">
            <v>4.76</v>
          </cell>
        </row>
        <row r="5">
          <cell r="A5" t="str">
            <v>3 S 01 401 00</v>
          </cell>
          <cell r="B5" t="str">
            <v>Recomposição de revestimento primário</v>
          </cell>
          <cell r="C5" t="str">
            <v>m3</v>
          </cell>
          <cell r="D5">
            <v>5.37</v>
          </cell>
          <cell r="E5">
            <v>1.75</v>
          </cell>
          <cell r="F5">
            <v>7.12</v>
          </cell>
        </row>
        <row r="6">
          <cell r="A6" t="str">
            <v>3 S 01 930 00</v>
          </cell>
          <cell r="B6" t="str">
            <v>Regularização mecânica da faixa de domínio</v>
          </cell>
          <cell r="C6" t="str">
            <v>m2</v>
          </cell>
          <cell r="D6">
            <v>0.08</v>
          </cell>
          <cell r="E6">
            <v>0.02</v>
          </cell>
          <cell r="F6">
            <v>0.11</v>
          </cell>
        </row>
        <row r="7">
          <cell r="A7" t="str">
            <v>3 S 02 200 00</v>
          </cell>
          <cell r="B7" t="str">
            <v>Solo p/ base de remendo profundo</v>
          </cell>
          <cell r="C7" t="str">
            <v>m3</v>
          </cell>
          <cell r="D7">
            <v>4.13</v>
          </cell>
          <cell r="E7">
            <v>1.34</v>
          </cell>
          <cell r="F7">
            <v>5.48</v>
          </cell>
        </row>
        <row r="8">
          <cell r="A8" t="str">
            <v>3 S 02 200 01</v>
          </cell>
          <cell r="B8" t="str">
            <v>Recomposição de camada granular do pavimento</v>
          </cell>
          <cell r="C8" t="str">
            <v>m3</v>
          </cell>
          <cell r="D8">
            <v>6.28</v>
          </cell>
          <cell r="E8">
            <v>2.04</v>
          </cell>
          <cell r="F8">
            <v>8.33</v>
          </cell>
        </row>
        <row r="9">
          <cell r="A9" t="str">
            <v>3 S 02 220 00</v>
          </cell>
          <cell r="B9" t="str">
            <v>Solo brita p/ base de rem. profundo</v>
          </cell>
          <cell r="C9" t="str">
            <v>m3</v>
          </cell>
          <cell r="D9">
            <v>9.9600000000000009</v>
          </cell>
          <cell r="E9">
            <v>3.24</v>
          </cell>
          <cell r="F9">
            <v>13.21</v>
          </cell>
        </row>
        <row r="10">
          <cell r="A10" t="str">
            <v>3 S 02 230 00</v>
          </cell>
          <cell r="B10" t="str">
            <v>Brita para base de remendo profundo</v>
          </cell>
          <cell r="C10" t="str">
            <v>m3</v>
          </cell>
          <cell r="D10">
            <v>22.27</v>
          </cell>
          <cell r="E10">
            <v>7.24</v>
          </cell>
          <cell r="F10">
            <v>29.51</v>
          </cell>
        </row>
        <row r="11">
          <cell r="A11" t="str">
            <v>3 S 02 241 00</v>
          </cell>
          <cell r="B11" t="str">
            <v>Solo melhorado c/ cimento p/ base rem. profundo</v>
          </cell>
          <cell r="C11" t="str">
            <v>m3</v>
          </cell>
          <cell r="D11">
            <v>16.32</v>
          </cell>
          <cell r="E11">
            <v>5.31</v>
          </cell>
          <cell r="F11">
            <v>21.64</v>
          </cell>
        </row>
        <row r="12">
          <cell r="A12" t="str">
            <v>3 S 02 300 00</v>
          </cell>
          <cell r="B12" t="str">
            <v>Imprimação</v>
          </cell>
          <cell r="C12" t="str">
            <v>m2</v>
          </cell>
          <cell r="D12">
            <v>0.06</v>
          </cell>
          <cell r="E12">
            <v>0.02</v>
          </cell>
          <cell r="F12">
            <v>0.09</v>
          </cell>
        </row>
        <row r="13">
          <cell r="A13" t="str">
            <v>3 S 02 400 00</v>
          </cell>
          <cell r="B13" t="str">
            <v>Pintura de ligação</v>
          </cell>
          <cell r="C13" t="str">
            <v>m2</v>
          </cell>
          <cell r="D13">
            <v>0.04</v>
          </cell>
          <cell r="E13">
            <v>0.01</v>
          </cell>
          <cell r="F13">
            <v>0.06</v>
          </cell>
        </row>
        <row r="14">
          <cell r="A14" t="str">
            <v>3 S 02 500 00</v>
          </cell>
          <cell r="B14" t="str">
            <v>Capa selante com pedrisco</v>
          </cell>
          <cell r="C14" t="str">
            <v>m2</v>
          </cell>
          <cell r="D14">
            <v>0.19</v>
          </cell>
          <cell r="E14">
            <v>0.06</v>
          </cell>
          <cell r="F14">
            <v>0.25</v>
          </cell>
        </row>
        <row r="15">
          <cell r="A15" t="str">
            <v>3 S 02 500 01</v>
          </cell>
          <cell r="B15" t="str">
            <v>Capa selante com areia</v>
          </cell>
          <cell r="C15" t="str">
            <v>m2</v>
          </cell>
          <cell r="D15">
            <v>0.1</v>
          </cell>
          <cell r="E15">
            <v>0.03</v>
          </cell>
          <cell r="F15">
            <v>0.13</v>
          </cell>
        </row>
        <row r="16">
          <cell r="A16" t="str">
            <v>3 S 02 500 02</v>
          </cell>
          <cell r="B16" t="str">
            <v>Tratamento superficial simples com CAP</v>
          </cell>
          <cell r="C16" t="str">
            <v>m2</v>
          </cell>
          <cell r="D16">
            <v>0.27</v>
          </cell>
          <cell r="E16">
            <v>0.08</v>
          </cell>
          <cell r="F16">
            <v>0.36</v>
          </cell>
        </row>
        <row r="17">
          <cell r="A17" t="str">
            <v>3 S 02 500 03</v>
          </cell>
          <cell r="B17" t="str">
            <v>Tratamento superficial simples com emulsão</v>
          </cell>
          <cell r="C17" t="str">
            <v>m2</v>
          </cell>
          <cell r="D17">
            <v>0.25</v>
          </cell>
          <cell r="E17">
            <v>0.08</v>
          </cell>
          <cell r="F17">
            <v>0.34</v>
          </cell>
        </row>
        <row r="18">
          <cell r="A18" t="str">
            <v>3 S 02 500 04</v>
          </cell>
          <cell r="B18" t="str">
            <v>Tratamento superficial simples c/ banho diluído</v>
          </cell>
          <cell r="C18" t="str">
            <v>m2</v>
          </cell>
          <cell r="D18">
            <v>0.28000000000000003</v>
          </cell>
          <cell r="E18">
            <v>0.09</v>
          </cell>
          <cell r="F18">
            <v>0.38</v>
          </cell>
        </row>
        <row r="19">
          <cell r="A19" t="str">
            <v>3 S 02 501 00</v>
          </cell>
          <cell r="B19" t="str">
            <v>Tratamento superficial duplo c/ CAP</v>
          </cell>
          <cell r="C19" t="str">
            <v>m2</v>
          </cell>
          <cell r="D19">
            <v>0.81</v>
          </cell>
          <cell r="E19">
            <v>0.26</v>
          </cell>
          <cell r="F19">
            <v>1.08</v>
          </cell>
        </row>
        <row r="20">
          <cell r="A20" t="str">
            <v>3 S 02 501 01</v>
          </cell>
          <cell r="B20" t="str">
            <v>Tratamento superficial duplo com emulsão</v>
          </cell>
          <cell r="C20" t="str">
            <v>m2</v>
          </cell>
          <cell r="D20">
            <v>0.81</v>
          </cell>
          <cell r="E20">
            <v>0.26</v>
          </cell>
          <cell r="F20">
            <v>1.07</v>
          </cell>
        </row>
        <row r="21">
          <cell r="A21" t="str">
            <v>3 S 02 501 02</v>
          </cell>
          <cell r="B21" t="str">
            <v>Tratamento superficial duplo com banho diluído</v>
          </cell>
          <cell r="C21" t="str">
            <v>m2</v>
          </cell>
          <cell r="D21">
            <v>0.87</v>
          </cell>
          <cell r="E21">
            <v>0.28000000000000003</v>
          </cell>
          <cell r="F21">
            <v>1.1599999999999999</v>
          </cell>
        </row>
        <row r="22">
          <cell r="A22" t="str">
            <v>3 S 02 502 00</v>
          </cell>
          <cell r="B22" t="str">
            <v>Tratamento superficial triplo com CAP</v>
          </cell>
          <cell r="C22" t="str">
            <v>m2</v>
          </cell>
          <cell r="D22">
            <v>1.1499999999999999</v>
          </cell>
          <cell r="E22">
            <v>0.37</v>
          </cell>
          <cell r="F22">
            <v>1.53</v>
          </cell>
        </row>
        <row r="23">
          <cell r="A23" t="str">
            <v>3 S 02 502 01</v>
          </cell>
          <cell r="B23" t="str">
            <v>Tratamento superficial triplo com emulsão</v>
          </cell>
          <cell r="C23" t="str">
            <v>m2</v>
          </cell>
          <cell r="D23">
            <v>1.17</v>
          </cell>
          <cell r="E23">
            <v>0.38</v>
          </cell>
          <cell r="F23">
            <v>1.55</v>
          </cell>
        </row>
        <row r="24">
          <cell r="A24" t="str">
            <v>3 S 02 502 02</v>
          </cell>
          <cell r="B24" t="str">
            <v>Tratamento superficial triplo com banho diluído</v>
          </cell>
          <cell r="C24" t="str">
            <v>m2</v>
          </cell>
          <cell r="D24">
            <v>1.24</v>
          </cell>
          <cell r="E24">
            <v>0.4</v>
          </cell>
          <cell r="F24">
            <v>1.65</v>
          </cell>
        </row>
        <row r="25">
          <cell r="A25" t="str">
            <v>3 S 02 510 00</v>
          </cell>
          <cell r="B25" t="str">
            <v>Lama asfáltica fina (granulometrias I e II )</v>
          </cell>
          <cell r="C25" t="str">
            <v>m2</v>
          </cell>
          <cell r="D25">
            <v>0.28000000000000003</v>
          </cell>
          <cell r="E25">
            <v>0.09</v>
          </cell>
          <cell r="F25">
            <v>0.37</v>
          </cell>
        </row>
        <row r="26">
          <cell r="A26" t="str">
            <v>3 S 02 510 01</v>
          </cell>
          <cell r="B26" t="str">
            <v>Lama asfáltica grossa (granulometrias III e IV)</v>
          </cell>
          <cell r="C26" t="str">
            <v>m2</v>
          </cell>
          <cell r="D26">
            <v>0.5</v>
          </cell>
          <cell r="E26">
            <v>0.16</v>
          </cell>
          <cell r="F26">
            <v>0.67</v>
          </cell>
        </row>
        <row r="27">
          <cell r="A27" t="str">
            <v>3 S 02 520 00</v>
          </cell>
          <cell r="B27" t="str">
            <v>Mistura areia-asfalto em betoneira</v>
          </cell>
          <cell r="C27" t="str">
            <v>m3</v>
          </cell>
          <cell r="D27">
            <v>14.69</v>
          </cell>
          <cell r="E27">
            <v>4.78</v>
          </cell>
          <cell r="F27">
            <v>19.47</v>
          </cell>
        </row>
        <row r="28">
          <cell r="A28" t="str">
            <v>3 S 02 520 01</v>
          </cell>
          <cell r="B28" t="str">
            <v>Mistura areia-asfalto usinada a frio</v>
          </cell>
          <cell r="C28" t="str">
            <v>m3</v>
          </cell>
          <cell r="D28">
            <v>9.6</v>
          </cell>
          <cell r="E28">
            <v>3.12</v>
          </cell>
          <cell r="F28">
            <v>12.72</v>
          </cell>
        </row>
        <row r="29">
          <cell r="A29" t="str">
            <v>3 S 02 520 02</v>
          </cell>
          <cell r="B29" t="str">
            <v>Rec.do rev. com areia asfalto a frio</v>
          </cell>
          <cell r="C29" t="str">
            <v>m3</v>
          </cell>
          <cell r="D29">
            <v>11.17</v>
          </cell>
          <cell r="E29">
            <v>3.63</v>
          </cell>
          <cell r="F29">
            <v>14.8</v>
          </cell>
        </row>
        <row r="30">
          <cell r="A30" t="str">
            <v>3 S 02 521 00</v>
          </cell>
          <cell r="B30" t="str">
            <v>Mistura areia-asfalto usinada a quente</v>
          </cell>
          <cell r="C30" t="str">
            <v>m3</v>
          </cell>
          <cell r="D30">
            <v>27.74</v>
          </cell>
          <cell r="E30">
            <v>9.02</v>
          </cell>
          <cell r="F30">
            <v>36.770000000000003</v>
          </cell>
        </row>
        <row r="31">
          <cell r="A31" t="str">
            <v>3 S 02 521 01</v>
          </cell>
          <cell r="B31" t="str">
            <v>Rec. do rev. com areia asfalto a quente</v>
          </cell>
          <cell r="C31" t="str">
            <v>m3</v>
          </cell>
          <cell r="D31">
            <v>7.67</v>
          </cell>
          <cell r="E31">
            <v>2.4900000000000002</v>
          </cell>
          <cell r="F31">
            <v>10.16</v>
          </cell>
        </row>
        <row r="32">
          <cell r="A32" t="str">
            <v>3 S 02 530 00</v>
          </cell>
          <cell r="B32" t="str">
            <v>Mistura betuminosa em betoneira</v>
          </cell>
          <cell r="C32" t="str">
            <v>m3</v>
          </cell>
          <cell r="D32">
            <v>21.48</v>
          </cell>
          <cell r="E32">
            <v>6.99</v>
          </cell>
          <cell r="F32">
            <v>28.47</v>
          </cell>
        </row>
        <row r="33">
          <cell r="A33" t="str">
            <v>3 S 02 530 01</v>
          </cell>
          <cell r="B33" t="str">
            <v>Mistura betuminosa usinada a frio</v>
          </cell>
          <cell r="C33" t="str">
            <v>m3</v>
          </cell>
          <cell r="D33">
            <v>20.29</v>
          </cell>
          <cell r="E33">
            <v>6.6</v>
          </cell>
          <cell r="F33">
            <v>26.89</v>
          </cell>
        </row>
        <row r="34">
          <cell r="A34" t="str">
            <v>3 S 02 530 02</v>
          </cell>
          <cell r="B34" t="str">
            <v>Rec.do rev. com mistura betuminosa a frio</v>
          </cell>
          <cell r="C34" t="str">
            <v>m3</v>
          </cell>
          <cell r="D34">
            <v>12.63</v>
          </cell>
          <cell r="E34">
            <v>4.1100000000000003</v>
          </cell>
          <cell r="F34">
            <v>16.739999999999998</v>
          </cell>
        </row>
        <row r="35">
          <cell r="A35" t="str">
            <v>3 S 02 540 00</v>
          </cell>
          <cell r="B35" t="str">
            <v>Mistura betuminosa usinada a quente</v>
          </cell>
          <cell r="C35" t="str">
            <v>m3</v>
          </cell>
          <cell r="D35">
            <v>42.89</v>
          </cell>
          <cell r="E35">
            <v>13.96</v>
          </cell>
          <cell r="F35">
            <v>56.85</v>
          </cell>
        </row>
        <row r="36">
          <cell r="A36" t="str">
            <v>3 S 02 540 01</v>
          </cell>
          <cell r="B36" t="str">
            <v>Rec.do rev.com mistura betuminosa a quente</v>
          </cell>
          <cell r="C36" t="str">
            <v>m3</v>
          </cell>
          <cell r="D36">
            <v>8.8699999999999992</v>
          </cell>
          <cell r="E36">
            <v>2.88</v>
          </cell>
          <cell r="F36">
            <v>11.76</v>
          </cell>
        </row>
        <row r="37">
          <cell r="A37" t="str">
            <v>3 S 02 601 00</v>
          </cell>
          <cell r="B37" t="str">
            <v>Recomposição de placa de concreto</v>
          </cell>
          <cell r="C37" t="str">
            <v>m3</v>
          </cell>
          <cell r="D37">
            <v>102.55</v>
          </cell>
          <cell r="E37">
            <v>33.380000000000003</v>
          </cell>
          <cell r="F37">
            <v>135.94</v>
          </cell>
        </row>
        <row r="38">
          <cell r="A38" t="str">
            <v>3 S 02 900 00</v>
          </cell>
          <cell r="B38" t="str">
            <v>Remoção mecanizada de revestimento betuminoso</v>
          </cell>
          <cell r="C38" t="str">
            <v>m3</v>
          </cell>
          <cell r="D38">
            <v>2.95</v>
          </cell>
          <cell r="E38">
            <v>0.96</v>
          </cell>
          <cell r="F38">
            <v>3.92</v>
          </cell>
        </row>
        <row r="39">
          <cell r="A39" t="str">
            <v>3 S 02 901 00</v>
          </cell>
          <cell r="B39" t="str">
            <v>Remoção manual de revestimento betuminoso</v>
          </cell>
          <cell r="C39" t="str">
            <v>m3</v>
          </cell>
          <cell r="D39">
            <v>47.07</v>
          </cell>
          <cell r="E39">
            <v>15.32</v>
          </cell>
          <cell r="F39">
            <v>62.39</v>
          </cell>
        </row>
        <row r="40">
          <cell r="A40" t="str">
            <v>3 S 02 902 00</v>
          </cell>
          <cell r="B40" t="str">
            <v>Remoção mecanizada da camada granular do pavimento</v>
          </cell>
          <cell r="C40" t="str">
            <v>m3</v>
          </cell>
          <cell r="D40">
            <v>1.9</v>
          </cell>
          <cell r="E40">
            <v>0.61</v>
          </cell>
          <cell r="F40">
            <v>2.52</v>
          </cell>
        </row>
        <row r="41">
          <cell r="A41" t="str">
            <v>3 S 02 903 00</v>
          </cell>
          <cell r="B41" t="str">
            <v>Remoção manual da camada granular do pavimento</v>
          </cell>
          <cell r="C41" t="str">
            <v>m3</v>
          </cell>
          <cell r="D41">
            <v>25.09</v>
          </cell>
          <cell r="E41">
            <v>8.16</v>
          </cell>
          <cell r="F41">
            <v>33.25</v>
          </cell>
        </row>
        <row r="42">
          <cell r="A42" t="str">
            <v>3 S 02 999 00</v>
          </cell>
          <cell r="B42" t="str">
            <v>Peneiramento</v>
          </cell>
          <cell r="C42" t="str">
            <v>m3</v>
          </cell>
          <cell r="D42">
            <v>3.03</v>
          </cell>
          <cell r="E42">
            <v>0.98</v>
          </cell>
          <cell r="F42">
            <v>4.0199999999999996</v>
          </cell>
        </row>
        <row r="43">
          <cell r="A43" t="str">
            <v>3 S 03 310 00</v>
          </cell>
          <cell r="B43" t="str">
            <v>Concreto ciclópico</v>
          </cell>
          <cell r="C43" t="str">
            <v>m3</v>
          </cell>
          <cell r="D43">
            <v>78.209999999999994</v>
          </cell>
          <cell r="E43">
            <v>25.45</v>
          </cell>
          <cell r="F43">
            <v>103.67</v>
          </cell>
        </row>
        <row r="44">
          <cell r="A44" t="str">
            <v>3 S 03 329 00</v>
          </cell>
          <cell r="B44" t="str">
            <v>Concreto de cimento (confecção e lançamento)</v>
          </cell>
          <cell r="C44" t="str">
            <v>m3</v>
          </cell>
          <cell r="D44">
            <v>96.73</v>
          </cell>
          <cell r="E44">
            <v>31.48</v>
          </cell>
          <cell r="F44">
            <v>128.21</v>
          </cell>
        </row>
        <row r="45">
          <cell r="A45" t="str">
            <v>3 S 03 329 01</v>
          </cell>
          <cell r="B45" t="str">
            <v>Concreto de cimento(confecção manual e lançamento)</v>
          </cell>
          <cell r="C45" t="str">
            <v>m3</v>
          </cell>
          <cell r="D45">
            <v>112.94</v>
          </cell>
          <cell r="E45">
            <v>36.76</v>
          </cell>
          <cell r="F45">
            <v>149.69999999999999</v>
          </cell>
        </row>
        <row r="46">
          <cell r="A46" t="str">
            <v>3 S 03 340 02</v>
          </cell>
          <cell r="B46" t="str">
            <v>Argamassa cimento areia 1-6</v>
          </cell>
          <cell r="C46" t="str">
            <v>m3</v>
          </cell>
          <cell r="D46">
            <v>81.86</v>
          </cell>
          <cell r="E46">
            <v>26.64</v>
          </cell>
          <cell r="F46">
            <v>108.51</v>
          </cell>
        </row>
        <row r="47">
          <cell r="A47" t="str">
            <v>3 S 03 340 03</v>
          </cell>
          <cell r="B47" t="str">
            <v>Argamassa cimento solo 1:10</v>
          </cell>
          <cell r="C47" t="str">
            <v>m3</v>
          </cell>
          <cell r="D47">
            <v>53.21</v>
          </cell>
          <cell r="E47">
            <v>17.32</v>
          </cell>
          <cell r="F47">
            <v>70.53</v>
          </cell>
        </row>
        <row r="48">
          <cell r="A48" t="str">
            <v>3 S 03 353 00</v>
          </cell>
          <cell r="B48" t="str">
            <v>Dobragem e colocação de armadura</v>
          </cell>
          <cell r="C48" t="str">
            <v>kg</v>
          </cell>
          <cell r="D48">
            <v>1.68</v>
          </cell>
          <cell r="E48">
            <v>0.54</v>
          </cell>
          <cell r="F48">
            <v>2.23</v>
          </cell>
        </row>
        <row r="49">
          <cell r="A49" t="str">
            <v>3 S 03 370 00</v>
          </cell>
          <cell r="B49" t="str">
            <v>Forma comum de madeira</v>
          </cell>
          <cell r="C49" t="str">
            <v>m2</v>
          </cell>
          <cell r="D49">
            <v>17.96</v>
          </cell>
          <cell r="E49">
            <v>5.84</v>
          </cell>
          <cell r="F49">
            <v>23.81</v>
          </cell>
        </row>
        <row r="50">
          <cell r="A50" t="str">
            <v>3 S 03 940 01</v>
          </cell>
          <cell r="B50" t="str">
            <v>Reaterro e compactação p/ bueiro</v>
          </cell>
          <cell r="C50" t="str">
            <v>m3</v>
          </cell>
          <cell r="D50">
            <v>6.99</v>
          </cell>
          <cell r="E50">
            <v>2.27</v>
          </cell>
          <cell r="F50">
            <v>9.26</v>
          </cell>
        </row>
        <row r="51">
          <cell r="A51" t="str">
            <v>3 S 03 940 02</v>
          </cell>
          <cell r="B51" t="str">
            <v>Reaterro apiloado</v>
          </cell>
          <cell r="C51" t="str">
            <v>m3</v>
          </cell>
          <cell r="D51">
            <v>4.46</v>
          </cell>
          <cell r="E51">
            <v>1.45</v>
          </cell>
          <cell r="F51">
            <v>5.92</v>
          </cell>
        </row>
        <row r="52">
          <cell r="A52" t="str">
            <v>3 S 03 950 00</v>
          </cell>
          <cell r="B52" t="str">
            <v>Limpeza de ponte</v>
          </cell>
          <cell r="C52" t="str">
            <v>m</v>
          </cell>
          <cell r="D52">
            <v>1.1299999999999999</v>
          </cell>
          <cell r="E52">
            <v>0.37</v>
          </cell>
          <cell r="F52">
            <v>1.5</v>
          </cell>
        </row>
        <row r="53">
          <cell r="A53" t="str">
            <v>3 S 04 000 00</v>
          </cell>
          <cell r="B53" t="str">
            <v>Escavação manual em material de 1a categoria</v>
          </cell>
          <cell r="C53" t="str">
            <v>m3</v>
          </cell>
          <cell r="D53">
            <v>8.07</v>
          </cell>
          <cell r="E53">
            <v>2.62</v>
          </cell>
          <cell r="F53">
            <v>10.7</v>
          </cell>
        </row>
        <row r="54">
          <cell r="A54" t="str">
            <v>3 S 04 000 01</v>
          </cell>
          <cell r="B54" t="str">
            <v>Escavação manual em material de 2a categoria</v>
          </cell>
          <cell r="C54" t="str">
            <v>m3</v>
          </cell>
          <cell r="D54">
            <v>10.76</v>
          </cell>
          <cell r="E54">
            <v>3.5</v>
          </cell>
          <cell r="F54">
            <v>14.26</v>
          </cell>
        </row>
        <row r="55">
          <cell r="A55" t="str">
            <v>3 S 04 001 00</v>
          </cell>
          <cell r="B55" t="str">
            <v>Escavação mecaniz. de vala em mater. de 1a cat.</v>
          </cell>
          <cell r="C55" t="str">
            <v>m3</v>
          </cell>
          <cell r="D55">
            <v>2.37</v>
          </cell>
          <cell r="E55">
            <v>0.77</v>
          </cell>
          <cell r="F55">
            <v>3.14</v>
          </cell>
        </row>
        <row r="56">
          <cell r="A56" t="str">
            <v>3 S 04 010 00</v>
          </cell>
          <cell r="B56" t="str">
            <v>Escavação mecaniz.de vala em material de 2a cat.</v>
          </cell>
          <cell r="C56" t="str">
            <v>m3</v>
          </cell>
          <cell r="D56">
            <v>2.96</v>
          </cell>
          <cell r="E56">
            <v>0.96</v>
          </cell>
          <cell r="F56">
            <v>3.93</v>
          </cell>
        </row>
        <row r="57">
          <cell r="A57" t="str">
            <v>3 S 04 020 00</v>
          </cell>
          <cell r="B57" t="str">
            <v>Escavação e carga de material de 3a cat. em valas</v>
          </cell>
          <cell r="C57" t="str">
            <v>m3</v>
          </cell>
          <cell r="D57">
            <v>22.81</v>
          </cell>
          <cell r="E57">
            <v>7.42</v>
          </cell>
          <cell r="F57">
            <v>30.24</v>
          </cell>
        </row>
        <row r="58">
          <cell r="A58" t="str">
            <v>3 S 04 300 16</v>
          </cell>
          <cell r="B58" t="str">
            <v>Bueiro met. chapa múltipla D=1,60m galv.</v>
          </cell>
          <cell r="C58" t="str">
            <v>m</v>
          </cell>
          <cell r="D58">
            <v>1077.76</v>
          </cell>
          <cell r="E58">
            <v>350.81</v>
          </cell>
          <cell r="F58">
            <v>1428.58</v>
          </cell>
        </row>
        <row r="59">
          <cell r="A59" t="str">
            <v>3 S 04 300 20</v>
          </cell>
          <cell r="B59" t="str">
            <v>Bueiro met. chapa múltipla D=2,00m galv.</v>
          </cell>
          <cell r="C59" t="str">
            <v>m</v>
          </cell>
          <cell r="D59">
            <v>1350.4</v>
          </cell>
          <cell r="E59">
            <v>439.55</v>
          </cell>
          <cell r="F59">
            <v>1789.96</v>
          </cell>
        </row>
        <row r="60">
          <cell r="A60" t="str">
            <v>3 S 04 301 16</v>
          </cell>
          <cell r="B60" t="str">
            <v>Bueiro met.chapas múlt. D=1,60 m rev. epoxy</v>
          </cell>
          <cell r="C60" t="str">
            <v>m</v>
          </cell>
          <cell r="D60">
            <v>1157.76</v>
          </cell>
          <cell r="E60">
            <v>376.85</v>
          </cell>
          <cell r="F60">
            <v>1534.62</v>
          </cell>
        </row>
        <row r="61">
          <cell r="A61" t="str">
            <v>3 S 04 301 20</v>
          </cell>
          <cell r="B61" t="str">
            <v>Bueiro met. chapas múlt. D=2,00 m rev. epoxy</v>
          </cell>
          <cell r="C61" t="str">
            <v>m</v>
          </cell>
          <cell r="D61">
            <v>1450.4</v>
          </cell>
          <cell r="E61">
            <v>472.1</v>
          </cell>
          <cell r="F61">
            <v>1922.51</v>
          </cell>
        </row>
        <row r="62">
          <cell r="A62" t="str">
            <v>3 S 04 310 16</v>
          </cell>
          <cell r="B62" t="str">
            <v>Bueiro met. s/interrupção tráf. D=1,60 m galv.</v>
          </cell>
          <cell r="C62" t="str">
            <v>m</v>
          </cell>
          <cell r="D62">
            <v>922.74</v>
          </cell>
          <cell r="E62">
            <v>300.35000000000002</v>
          </cell>
          <cell r="F62">
            <v>1223.0999999999999</v>
          </cell>
        </row>
        <row r="63">
          <cell r="A63" t="str">
            <v>3 S 04 310 20</v>
          </cell>
          <cell r="B63" t="str">
            <v>Bueiro met. s/interrupção tráf. D=2,00 m galv.</v>
          </cell>
          <cell r="C63" t="str">
            <v>m</v>
          </cell>
          <cell r="D63">
            <v>1146.29</v>
          </cell>
          <cell r="E63">
            <v>373.11</v>
          </cell>
          <cell r="F63">
            <v>1519.4</v>
          </cell>
        </row>
        <row r="64">
          <cell r="A64" t="str">
            <v>3 S 04 311 16</v>
          </cell>
          <cell r="B64" t="str">
            <v>Bueiro met.s/interrupção tráf. D=1,60 m rev. epoxy</v>
          </cell>
          <cell r="C64" t="str">
            <v>m</v>
          </cell>
          <cell r="D64">
            <v>1388.54</v>
          </cell>
          <cell r="E64">
            <v>451.97</v>
          </cell>
          <cell r="F64">
            <v>1840.52</v>
          </cell>
        </row>
        <row r="65">
          <cell r="A65" t="str">
            <v>3 S 04 311 20</v>
          </cell>
          <cell r="B65" t="str">
            <v>Bueiro met.s/interrupção tráf. D=2,00 m rev. epoxy</v>
          </cell>
          <cell r="C65" t="str">
            <v>m</v>
          </cell>
          <cell r="D65">
            <v>1227.29</v>
          </cell>
          <cell r="E65">
            <v>399.48</v>
          </cell>
          <cell r="F65">
            <v>1626.77</v>
          </cell>
        </row>
        <row r="66">
          <cell r="A66" t="str">
            <v>3 S 04 590 00</v>
          </cell>
          <cell r="B66" t="str">
            <v>Assentamento de dreno profundo</v>
          </cell>
          <cell r="C66" t="str">
            <v>m</v>
          </cell>
          <cell r="D66">
            <v>18.61</v>
          </cell>
          <cell r="E66">
            <v>6.06</v>
          </cell>
          <cell r="F66">
            <v>24.67</v>
          </cell>
        </row>
        <row r="67">
          <cell r="A67" t="str">
            <v>3 S 04 999 08</v>
          </cell>
          <cell r="B67" t="str">
            <v>Selo de argila apiloado com solo local</v>
          </cell>
          <cell r="C67" t="str">
            <v>m3</v>
          </cell>
          <cell r="D67">
            <v>4.46</v>
          </cell>
          <cell r="E67">
            <v>1.45</v>
          </cell>
          <cell r="F67">
            <v>5.92</v>
          </cell>
        </row>
        <row r="68">
          <cell r="A68" t="str">
            <v>3 S 05 000 00</v>
          </cell>
          <cell r="B68" t="str">
            <v>Enrocamento de pedra arrumada</v>
          </cell>
          <cell r="C68" t="str">
            <v>m3</v>
          </cell>
          <cell r="D68">
            <v>32.64</v>
          </cell>
          <cell r="E68">
            <v>10.62</v>
          </cell>
          <cell r="F68">
            <v>43.27</v>
          </cell>
        </row>
        <row r="69">
          <cell r="A69" t="str">
            <v>3 S 05 001 00</v>
          </cell>
          <cell r="B69" t="str">
            <v>Enrocamento de pedra jogada</v>
          </cell>
          <cell r="C69" t="str">
            <v>m3</v>
          </cell>
          <cell r="D69">
            <v>21.93</v>
          </cell>
          <cell r="E69">
            <v>7.13</v>
          </cell>
          <cell r="F69">
            <v>29.07</v>
          </cell>
        </row>
        <row r="70">
          <cell r="A70" t="str">
            <v>3 S 05 101 01</v>
          </cell>
          <cell r="B70" t="str">
            <v>Revestimento vegetal com mudas</v>
          </cell>
          <cell r="C70" t="str">
            <v>m2</v>
          </cell>
          <cell r="D70">
            <v>1.51</v>
          </cell>
          <cell r="E70">
            <v>0.49</v>
          </cell>
          <cell r="F70">
            <v>2.0099999999999998</v>
          </cell>
        </row>
        <row r="71">
          <cell r="A71" t="str">
            <v>3 S 05 101 02</v>
          </cell>
          <cell r="B71" t="str">
            <v>Revestimento vegetal com grama em leivas</v>
          </cell>
          <cell r="C71" t="str">
            <v>m2</v>
          </cell>
          <cell r="D71">
            <v>1.62</v>
          </cell>
          <cell r="E71">
            <v>0.53</v>
          </cell>
          <cell r="F71">
            <v>2.15</v>
          </cell>
        </row>
        <row r="72">
          <cell r="A72" t="str">
            <v>3 S 08 001 00</v>
          </cell>
          <cell r="B72" t="str">
            <v>Reconformação da plataforma</v>
          </cell>
          <cell r="C72" t="str">
            <v>ha</v>
          </cell>
          <cell r="D72">
            <v>55.22</v>
          </cell>
          <cell r="E72">
            <v>17.97</v>
          </cell>
          <cell r="F72">
            <v>73.19</v>
          </cell>
        </row>
        <row r="73">
          <cell r="A73" t="str">
            <v>3 S 08 100 00</v>
          </cell>
          <cell r="B73" t="str">
            <v>Tapa buraco</v>
          </cell>
          <cell r="C73" t="str">
            <v>m3</v>
          </cell>
          <cell r="D73">
            <v>49.27</v>
          </cell>
          <cell r="E73">
            <v>16.04</v>
          </cell>
          <cell r="F73">
            <v>65.31</v>
          </cell>
        </row>
        <row r="74">
          <cell r="A74" t="str">
            <v>3 S 08 101 01</v>
          </cell>
          <cell r="B74" t="str">
            <v>Remendo profundo com demolição manual</v>
          </cell>
          <cell r="C74" t="str">
            <v>m3</v>
          </cell>
          <cell r="D74">
            <v>57.84</v>
          </cell>
          <cell r="E74">
            <v>18.82</v>
          </cell>
          <cell r="F74">
            <v>76.67</v>
          </cell>
        </row>
        <row r="75">
          <cell r="A75" t="str">
            <v>3 S 08 101 02</v>
          </cell>
          <cell r="B75" t="str">
            <v>Remendo profundo com demolição mecanizada</v>
          </cell>
          <cell r="C75" t="str">
            <v>m3</v>
          </cell>
          <cell r="D75">
            <v>42.59</v>
          </cell>
          <cell r="E75">
            <v>13.86</v>
          </cell>
          <cell r="F75">
            <v>56.45</v>
          </cell>
        </row>
        <row r="76">
          <cell r="A76" t="str">
            <v>3 S 08 102 00</v>
          </cell>
          <cell r="B76" t="str">
            <v>Limpeza ench. juntas pav. concr. a quente (consv)</v>
          </cell>
          <cell r="C76" t="str">
            <v>m</v>
          </cell>
          <cell r="D76">
            <v>0.68</v>
          </cell>
          <cell r="E76">
            <v>0.22</v>
          </cell>
          <cell r="F76">
            <v>0.91</v>
          </cell>
        </row>
        <row r="77">
          <cell r="A77" t="str">
            <v>3 S 08 102 01</v>
          </cell>
          <cell r="B77" t="str">
            <v>Limpeza ench. juntas pav. concr. a frio (consv)</v>
          </cell>
          <cell r="C77" t="str">
            <v>m</v>
          </cell>
          <cell r="D77">
            <v>0.56999999999999995</v>
          </cell>
          <cell r="E77">
            <v>0.18</v>
          </cell>
          <cell r="F77">
            <v>0.76</v>
          </cell>
        </row>
        <row r="78">
          <cell r="A78" t="str">
            <v>3 S 08 103 00</v>
          </cell>
          <cell r="B78" t="str">
            <v>Selagem de trinca</v>
          </cell>
          <cell r="C78" t="str">
            <v>l</v>
          </cell>
          <cell r="D78">
            <v>0.43</v>
          </cell>
          <cell r="E78">
            <v>0.14000000000000001</v>
          </cell>
          <cell r="F78">
            <v>0.56999999999999995</v>
          </cell>
        </row>
        <row r="79">
          <cell r="A79" t="str">
            <v>3 S 08 104 01</v>
          </cell>
          <cell r="B79" t="str">
            <v>Combate à exsudação com areia</v>
          </cell>
          <cell r="C79" t="str">
            <v>m2</v>
          </cell>
          <cell r="D79">
            <v>0.15</v>
          </cell>
          <cell r="E79">
            <v>0.04</v>
          </cell>
          <cell r="F79">
            <v>0.2</v>
          </cell>
        </row>
        <row r="80">
          <cell r="A80" t="str">
            <v>3 S 08 104 02</v>
          </cell>
          <cell r="B80" t="str">
            <v>Combate à exsudação com pedrisco</v>
          </cell>
          <cell r="C80" t="str">
            <v>m2</v>
          </cell>
          <cell r="D80">
            <v>0.18</v>
          </cell>
          <cell r="E80">
            <v>0.06</v>
          </cell>
          <cell r="F80">
            <v>0.24</v>
          </cell>
        </row>
        <row r="81">
          <cell r="A81" t="str">
            <v>3 S 08 109 00</v>
          </cell>
          <cell r="B81" t="str">
            <v>Correção de defeitos com mistura betuminosa</v>
          </cell>
          <cell r="C81" t="str">
            <v>m3</v>
          </cell>
          <cell r="D81">
            <v>30.73</v>
          </cell>
          <cell r="E81">
            <v>10</v>
          </cell>
          <cell r="F81">
            <v>40.74</v>
          </cell>
        </row>
        <row r="82">
          <cell r="A82" t="str">
            <v>3 S 08 109 12</v>
          </cell>
          <cell r="B82" t="str">
            <v>Correção de defeitos por fresagem descontínua</v>
          </cell>
          <cell r="C82" t="str">
            <v>m3</v>
          </cell>
          <cell r="D82">
            <v>64.209999999999994</v>
          </cell>
          <cell r="E82">
            <v>20.9</v>
          </cell>
          <cell r="F82">
            <v>85.11</v>
          </cell>
        </row>
        <row r="83">
          <cell r="A83" t="str">
            <v>3 S 08 110 00</v>
          </cell>
          <cell r="B83" t="str">
            <v>Correção de defeitos por penetração</v>
          </cell>
          <cell r="C83" t="str">
            <v>m2</v>
          </cell>
          <cell r="D83">
            <v>3.4</v>
          </cell>
          <cell r="E83">
            <v>1.1000000000000001</v>
          </cell>
          <cell r="F83">
            <v>4.51</v>
          </cell>
        </row>
        <row r="84">
          <cell r="A84" t="str">
            <v>3 S 08 200 00</v>
          </cell>
          <cell r="B84" t="str">
            <v>Recomp. de guarda corpo</v>
          </cell>
          <cell r="C84" t="str">
            <v>m</v>
          </cell>
          <cell r="D84">
            <v>28.12</v>
          </cell>
          <cell r="E84">
            <v>9.15</v>
          </cell>
          <cell r="F84">
            <v>37.270000000000003</v>
          </cell>
        </row>
        <row r="85">
          <cell r="A85" t="str">
            <v>3 S 08 200 01</v>
          </cell>
          <cell r="B85" t="str">
            <v>Recomposição de sarjeta em alvenaria de tijolo</v>
          </cell>
          <cell r="C85" t="str">
            <v>m2</v>
          </cell>
          <cell r="D85">
            <v>13.37</v>
          </cell>
          <cell r="E85">
            <v>4.3499999999999996</v>
          </cell>
          <cell r="F85">
            <v>17.72</v>
          </cell>
        </row>
        <row r="86">
          <cell r="A86" t="str">
            <v>3 S 08 300 01</v>
          </cell>
          <cell r="B86" t="str">
            <v>Limpeza de sarjeta e meio fio</v>
          </cell>
          <cell r="C86" t="str">
            <v>m</v>
          </cell>
          <cell r="D86">
            <v>0.09</v>
          </cell>
          <cell r="E86">
            <v>0.02</v>
          </cell>
          <cell r="F86">
            <v>0.12</v>
          </cell>
        </row>
        <row r="87">
          <cell r="A87" t="str">
            <v>3 S 08 301 01</v>
          </cell>
          <cell r="B87" t="str">
            <v>Limpeza de valeta de corte</v>
          </cell>
          <cell r="C87" t="str">
            <v>m</v>
          </cell>
          <cell r="D87">
            <v>0.13</v>
          </cell>
          <cell r="E87">
            <v>0.04</v>
          </cell>
          <cell r="F87">
            <v>0.18</v>
          </cell>
        </row>
        <row r="88">
          <cell r="A88" t="str">
            <v>3 S 08 301 02</v>
          </cell>
          <cell r="B88" t="str">
            <v>Limpeza de vala de drenagem</v>
          </cell>
          <cell r="C88" t="str">
            <v>m</v>
          </cell>
          <cell r="D88">
            <v>0.54</v>
          </cell>
          <cell r="E88">
            <v>0.17</v>
          </cell>
          <cell r="F88">
            <v>0.72</v>
          </cell>
        </row>
        <row r="89">
          <cell r="A89" t="str">
            <v>3 S 08 301 03</v>
          </cell>
          <cell r="B89" t="str">
            <v>Limpeza de descida d'água</v>
          </cell>
          <cell r="C89" t="str">
            <v>m</v>
          </cell>
          <cell r="D89">
            <v>0.18</v>
          </cell>
          <cell r="E89">
            <v>0.05</v>
          </cell>
          <cell r="F89">
            <v>0.24</v>
          </cell>
        </row>
        <row r="90">
          <cell r="A90" t="str">
            <v>3 S 08 302 01</v>
          </cell>
          <cell r="B90" t="str">
            <v>Limpeza de bueiro</v>
          </cell>
          <cell r="C90" t="str">
            <v>m3</v>
          </cell>
          <cell r="D90">
            <v>3.03</v>
          </cell>
          <cell r="E90">
            <v>0.98</v>
          </cell>
          <cell r="F90">
            <v>4.0199999999999996</v>
          </cell>
        </row>
        <row r="91">
          <cell r="A91" t="str">
            <v>3 S 08 302 02</v>
          </cell>
          <cell r="B91" t="str">
            <v>Desobstrução de bueiro</v>
          </cell>
          <cell r="C91" t="str">
            <v>m3</v>
          </cell>
          <cell r="D91">
            <v>8.8000000000000007</v>
          </cell>
          <cell r="E91">
            <v>2.86</v>
          </cell>
          <cell r="F91">
            <v>11.67</v>
          </cell>
        </row>
        <row r="92">
          <cell r="A92" t="str">
            <v>3 S 08 302 03</v>
          </cell>
          <cell r="B92" t="str">
            <v>Assentamento de tubo D=0,60 m</v>
          </cell>
          <cell r="C92" t="str">
            <v>m</v>
          </cell>
          <cell r="D92">
            <v>55.31</v>
          </cell>
          <cell r="E92">
            <v>18</v>
          </cell>
          <cell r="F92">
            <v>73.319999999999993</v>
          </cell>
        </row>
        <row r="93">
          <cell r="A93" t="str">
            <v>3 S 08 302 04</v>
          </cell>
          <cell r="B93" t="str">
            <v>Assentamento de tubo D=0,80 m</v>
          </cell>
          <cell r="C93" t="str">
            <v>m</v>
          </cell>
          <cell r="D93">
            <v>83.26</v>
          </cell>
          <cell r="E93">
            <v>27.1</v>
          </cell>
          <cell r="F93">
            <v>110.36</v>
          </cell>
        </row>
        <row r="94">
          <cell r="A94" t="str">
            <v>3 S 08 302 05</v>
          </cell>
          <cell r="B94" t="str">
            <v>Assentamento de tubo D=1,0 m</v>
          </cell>
          <cell r="C94" t="str">
            <v>m</v>
          </cell>
          <cell r="D94">
            <v>122.24</v>
          </cell>
          <cell r="E94">
            <v>39.78</v>
          </cell>
          <cell r="F94">
            <v>162.03</v>
          </cell>
        </row>
        <row r="95">
          <cell r="A95" t="str">
            <v>3 S 08 302 06</v>
          </cell>
          <cell r="B95" t="str">
            <v>Assentamento de tubo D=1,20 m</v>
          </cell>
          <cell r="C95" t="str">
            <v>m</v>
          </cell>
          <cell r="D95">
            <v>176.45</v>
          </cell>
          <cell r="E95">
            <v>57.43</v>
          </cell>
          <cell r="F95">
            <v>233.89</v>
          </cell>
        </row>
        <row r="96">
          <cell r="A96" t="str">
            <v>3 S 08 400 00</v>
          </cell>
          <cell r="B96" t="str">
            <v>Limpeza de placa de sinalização</v>
          </cell>
          <cell r="C96" t="str">
            <v>m2</v>
          </cell>
          <cell r="D96">
            <v>1.4</v>
          </cell>
          <cell r="E96">
            <v>0.45</v>
          </cell>
          <cell r="F96">
            <v>1.85</v>
          </cell>
        </row>
        <row r="97">
          <cell r="A97" t="str">
            <v>3 S 08 400 01</v>
          </cell>
          <cell r="B97" t="str">
            <v>Recomposição placa de sinalização</v>
          </cell>
          <cell r="C97" t="str">
            <v>m2</v>
          </cell>
          <cell r="D97">
            <v>5.81</v>
          </cell>
          <cell r="E97">
            <v>1.89</v>
          </cell>
          <cell r="F97">
            <v>7.71</v>
          </cell>
        </row>
        <row r="98">
          <cell r="A98" t="str">
            <v>3 S 08 400 02</v>
          </cell>
          <cell r="B98" t="str">
            <v>Substituição de balizador</v>
          </cell>
          <cell r="C98" t="str">
            <v>un</v>
          </cell>
          <cell r="D98">
            <v>7.5</v>
          </cell>
          <cell r="E98">
            <v>2.44</v>
          </cell>
          <cell r="F98">
            <v>9.94</v>
          </cell>
        </row>
        <row r="99">
          <cell r="A99" t="str">
            <v>3 S 08 401 00</v>
          </cell>
          <cell r="B99" t="str">
            <v>Recomposição de defensa metálica</v>
          </cell>
          <cell r="C99" t="str">
            <v>m</v>
          </cell>
          <cell r="D99">
            <v>92.42</v>
          </cell>
          <cell r="E99">
            <v>30.08</v>
          </cell>
          <cell r="F99">
            <v>122.5</v>
          </cell>
        </row>
        <row r="100">
          <cell r="A100" t="str">
            <v>3 S 08 402 00</v>
          </cell>
          <cell r="B100" t="str">
            <v>Caiação</v>
          </cell>
          <cell r="C100" t="str">
            <v>m2</v>
          </cell>
          <cell r="D100">
            <v>0.45</v>
          </cell>
          <cell r="E100">
            <v>0.14000000000000001</v>
          </cell>
          <cell r="F100">
            <v>0.59</v>
          </cell>
        </row>
        <row r="101">
          <cell r="A101" t="str">
            <v>3 S 08 403 00</v>
          </cell>
          <cell r="B101" t="str">
            <v>Renovação de sinalização horizontal</v>
          </cell>
          <cell r="C101" t="str">
            <v>m2</v>
          </cell>
          <cell r="D101">
            <v>10.43</v>
          </cell>
          <cell r="E101">
            <v>3.39</v>
          </cell>
          <cell r="F101">
            <v>13.83</v>
          </cell>
        </row>
        <row r="102">
          <cell r="A102" t="str">
            <v>3 S 08 404 00</v>
          </cell>
          <cell r="B102" t="str">
            <v>Recomp. tot. cerca c/ mourão de conc. secção quad.</v>
          </cell>
          <cell r="C102" t="str">
            <v>m</v>
          </cell>
          <cell r="D102">
            <v>5.61</v>
          </cell>
          <cell r="E102">
            <v>1.82</v>
          </cell>
          <cell r="F102">
            <v>7.43</v>
          </cell>
        </row>
        <row r="103">
          <cell r="A103" t="str">
            <v>3 S 08 404 01</v>
          </cell>
          <cell r="B103" t="str">
            <v>Recomp. parc. cerca de conc. seção quad. - mourão</v>
          </cell>
          <cell r="C103" t="str">
            <v>m</v>
          </cell>
          <cell r="D103">
            <v>4.7</v>
          </cell>
          <cell r="E103">
            <v>1.53</v>
          </cell>
          <cell r="F103">
            <v>6.24</v>
          </cell>
        </row>
        <row r="104">
          <cell r="A104" t="str">
            <v>3 S 08 404 02</v>
          </cell>
          <cell r="B104" t="str">
            <v>Recomp. parc. cerca c/ mourão de concr.-arame</v>
          </cell>
          <cell r="C104" t="str">
            <v>m</v>
          </cell>
          <cell r="D104">
            <v>1.17</v>
          </cell>
          <cell r="E104">
            <v>0.38</v>
          </cell>
          <cell r="F104">
            <v>1.55</v>
          </cell>
        </row>
        <row r="105">
          <cell r="A105" t="str">
            <v>3 S 08 404 03</v>
          </cell>
          <cell r="B105" t="str">
            <v>Recomp. tot. cerca c/ mourão concr. seção triang.</v>
          </cell>
          <cell r="C105" t="str">
            <v>m</v>
          </cell>
          <cell r="D105">
            <v>4.82</v>
          </cell>
          <cell r="E105">
            <v>1.57</v>
          </cell>
          <cell r="F105">
            <v>6.4</v>
          </cell>
        </row>
        <row r="106">
          <cell r="A106" t="str">
            <v>3 S 08 404 04</v>
          </cell>
          <cell r="B106" t="str">
            <v>Recomp. parc. cerca c/ mourão concr. seção triang.</v>
          </cell>
          <cell r="C106" t="str">
            <v>m</v>
          </cell>
          <cell r="D106">
            <v>4.03</v>
          </cell>
          <cell r="E106">
            <v>1.31</v>
          </cell>
          <cell r="F106">
            <v>5.34</v>
          </cell>
        </row>
        <row r="107">
          <cell r="A107" t="str">
            <v>3 S 08 414 00</v>
          </cell>
          <cell r="B107" t="str">
            <v>Recomposição total de cerca com mourão de madeira</v>
          </cell>
          <cell r="C107" t="str">
            <v>m</v>
          </cell>
          <cell r="D107">
            <v>3.35</v>
          </cell>
          <cell r="E107">
            <v>1.0900000000000001</v>
          </cell>
          <cell r="F107">
            <v>4.4400000000000004</v>
          </cell>
        </row>
        <row r="108">
          <cell r="A108" t="str">
            <v>3 S 08 414 01</v>
          </cell>
          <cell r="B108" t="str">
            <v>Recomposição parcial cerca de madeira - mourão</v>
          </cell>
          <cell r="C108" t="str">
            <v>m</v>
          </cell>
          <cell r="D108">
            <v>2.81</v>
          </cell>
          <cell r="E108">
            <v>0.91</v>
          </cell>
          <cell r="F108">
            <v>3.73</v>
          </cell>
        </row>
        <row r="109">
          <cell r="A109" t="str">
            <v>3 S 08 414 02</v>
          </cell>
          <cell r="B109" t="str">
            <v>Recomp. parcial cerca c/ mourão de madeira - arame</v>
          </cell>
          <cell r="C109" t="str">
            <v>m</v>
          </cell>
          <cell r="D109">
            <v>0.9</v>
          </cell>
          <cell r="E109">
            <v>0.28999999999999998</v>
          </cell>
          <cell r="F109">
            <v>1.19</v>
          </cell>
        </row>
        <row r="110">
          <cell r="A110" t="str">
            <v>3 S 08 500 00</v>
          </cell>
          <cell r="B110" t="str">
            <v>Recomposição manual de aterro</v>
          </cell>
          <cell r="C110" t="str">
            <v>m3</v>
          </cell>
          <cell r="D110">
            <v>23.96</v>
          </cell>
          <cell r="E110">
            <v>7.8</v>
          </cell>
          <cell r="F110">
            <v>31.76</v>
          </cell>
        </row>
        <row r="111">
          <cell r="A111" t="str">
            <v>3 S 08 501 00</v>
          </cell>
          <cell r="B111" t="str">
            <v>Recomposição mecanizada de aterro</v>
          </cell>
          <cell r="C111" t="str">
            <v>m3</v>
          </cell>
          <cell r="D111">
            <v>7.79</v>
          </cell>
          <cell r="E111">
            <v>2.5299999999999998</v>
          </cell>
          <cell r="F111">
            <v>10.33</v>
          </cell>
        </row>
        <row r="112">
          <cell r="A112" t="str">
            <v>3 S 08 510 00</v>
          </cell>
          <cell r="B112" t="str">
            <v>Remoção manual de barreira em solo</v>
          </cell>
          <cell r="C112" t="str">
            <v>m3</v>
          </cell>
          <cell r="D112">
            <v>5.96</v>
          </cell>
          <cell r="E112">
            <v>1.94</v>
          </cell>
          <cell r="F112">
            <v>7.9</v>
          </cell>
        </row>
        <row r="113">
          <cell r="A113" t="str">
            <v>3 S 08 510 01</v>
          </cell>
          <cell r="B113" t="str">
            <v>Remoção manual de barreira em rocha</v>
          </cell>
          <cell r="C113" t="str">
            <v>m3</v>
          </cell>
          <cell r="D113">
            <v>7.45</v>
          </cell>
          <cell r="E113">
            <v>2.42</v>
          </cell>
          <cell r="F113">
            <v>9.8699999999999992</v>
          </cell>
        </row>
        <row r="114">
          <cell r="A114" t="str">
            <v>3 S 08 511 00</v>
          </cell>
          <cell r="B114" t="str">
            <v>Remoção mecanizada de barreira - solo</v>
          </cell>
          <cell r="C114" t="str">
            <v>m3</v>
          </cell>
          <cell r="D114">
            <v>1.49</v>
          </cell>
          <cell r="E114">
            <v>0.48</v>
          </cell>
          <cell r="F114">
            <v>1.98</v>
          </cell>
        </row>
        <row r="115">
          <cell r="A115" t="str">
            <v>3 S 08 512 00</v>
          </cell>
          <cell r="B115" t="str">
            <v>Remoção mecanizada de barreira - rocha</v>
          </cell>
          <cell r="C115" t="str">
            <v>m3</v>
          </cell>
          <cell r="D115">
            <v>2.29</v>
          </cell>
          <cell r="E115">
            <v>0.74</v>
          </cell>
          <cell r="F115">
            <v>3.03</v>
          </cell>
        </row>
        <row r="116">
          <cell r="A116" t="str">
            <v>3 S 08 513 00</v>
          </cell>
          <cell r="B116" t="str">
            <v>Remoção de matacões</v>
          </cell>
          <cell r="C116" t="str">
            <v>m3</v>
          </cell>
          <cell r="D116">
            <v>19.13</v>
          </cell>
          <cell r="E116">
            <v>6.22</v>
          </cell>
          <cell r="F116">
            <v>25.36</v>
          </cell>
        </row>
        <row r="117">
          <cell r="A117" t="str">
            <v>3 S 08 900 00</v>
          </cell>
          <cell r="B117" t="str">
            <v>Roçada manual</v>
          </cell>
          <cell r="C117" t="str">
            <v>ha</v>
          </cell>
          <cell r="D117">
            <v>252.79</v>
          </cell>
          <cell r="E117">
            <v>82.28</v>
          </cell>
          <cell r="F117">
            <v>335.07</v>
          </cell>
        </row>
        <row r="118">
          <cell r="A118" t="str">
            <v>3 S 08 900 01</v>
          </cell>
          <cell r="B118" t="str">
            <v>Roçada de capim colonião</v>
          </cell>
          <cell r="C118" t="str">
            <v>ha</v>
          </cell>
          <cell r="D118">
            <v>606.70000000000005</v>
          </cell>
          <cell r="E118">
            <v>197.48</v>
          </cell>
          <cell r="F118">
            <v>804.18</v>
          </cell>
        </row>
        <row r="119">
          <cell r="A119" t="str">
            <v>3 S 08 901 00</v>
          </cell>
          <cell r="B119" t="str">
            <v>Roçada mecanizada</v>
          </cell>
          <cell r="C119" t="str">
            <v>ha</v>
          </cell>
          <cell r="D119">
            <v>83</v>
          </cell>
          <cell r="E119">
            <v>27.01</v>
          </cell>
          <cell r="F119">
            <v>110.02</v>
          </cell>
        </row>
        <row r="120">
          <cell r="A120" t="str">
            <v>3 S 08 901 01</v>
          </cell>
          <cell r="B120" t="str">
            <v>Corte e limpeza de áreas gramadas</v>
          </cell>
          <cell r="C120" t="str">
            <v>m2</v>
          </cell>
          <cell r="D120">
            <v>0.02</v>
          </cell>
          <cell r="E120">
            <v>0</v>
          </cell>
          <cell r="F120">
            <v>0.03</v>
          </cell>
        </row>
        <row r="121">
          <cell r="A121" t="str">
            <v>3 S 08 910 00</v>
          </cell>
          <cell r="B121" t="str">
            <v>Capina manual</v>
          </cell>
          <cell r="C121" t="str">
            <v>m2</v>
          </cell>
          <cell r="D121">
            <v>0.1</v>
          </cell>
          <cell r="E121">
            <v>0.03</v>
          </cell>
          <cell r="F121">
            <v>0.13</v>
          </cell>
        </row>
        <row r="122">
          <cell r="A122" t="str">
            <v>3 S 09 001 00</v>
          </cell>
          <cell r="B122" t="str">
            <v>Transporte local c/ basc. 5m3 em rodov. não pav.</v>
          </cell>
          <cell r="C122" t="str">
            <v>tkm</v>
          </cell>
          <cell r="D122">
            <v>0.25</v>
          </cell>
          <cell r="E122">
            <v>0.08</v>
          </cell>
          <cell r="F122">
            <v>0.33</v>
          </cell>
        </row>
        <row r="123">
          <cell r="A123" t="str">
            <v>3 S 09 001 06</v>
          </cell>
          <cell r="B123" t="str">
            <v>Transporte local c/ basc. 10m3 em rodov. não pav.</v>
          </cell>
          <cell r="C123" t="str">
            <v>tkm</v>
          </cell>
          <cell r="D123">
            <v>0.23</v>
          </cell>
          <cell r="E123">
            <v>7.0000000000000007E-2</v>
          </cell>
          <cell r="F123">
            <v>0.3</v>
          </cell>
        </row>
        <row r="124">
          <cell r="A124" t="str">
            <v>3 S 09 001 41</v>
          </cell>
          <cell r="B124" t="str">
            <v>Transp. local c/ carroceria 4t em rodov. não pav.</v>
          </cell>
          <cell r="C124" t="str">
            <v>tkm</v>
          </cell>
          <cell r="D124">
            <v>0.35</v>
          </cell>
          <cell r="E124">
            <v>0.11</v>
          </cell>
          <cell r="F124">
            <v>0.46</v>
          </cell>
        </row>
        <row r="125">
          <cell r="A125" t="str">
            <v>3 S 09 001 90</v>
          </cell>
          <cell r="B125" t="str">
            <v>Transporte comercial c/ carroc. rodov. não pav.</v>
          </cell>
          <cell r="C125" t="str">
            <v>tkm</v>
          </cell>
          <cell r="D125">
            <v>0.15</v>
          </cell>
          <cell r="E125">
            <v>0.04</v>
          </cell>
          <cell r="F125">
            <v>0.2</v>
          </cell>
        </row>
        <row r="126">
          <cell r="A126" t="str">
            <v>3 S 09 002 00</v>
          </cell>
          <cell r="B126" t="str">
            <v>Transporte local basc. 5m3 em rodov. pav.</v>
          </cell>
          <cell r="C126" t="str">
            <v>tkm</v>
          </cell>
          <cell r="D126">
            <v>0.2</v>
          </cell>
          <cell r="E126">
            <v>0.06</v>
          </cell>
          <cell r="F126">
            <v>0.26</v>
          </cell>
        </row>
        <row r="127">
          <cell r="A127" t="str">
            <v>3 S 09 002 03</v>
          </cell>
          <cell r="B127" t="str">
            <v>Transporte local de material para remendos</v>
          </cell>
          <cell r="C127" t="str">
            <v>tkm</v>
          </cell>
          <cell r="D127">
            <v>0.3</v>
          </cell>
          <cell r="E127">
            <v>0.09</v>
          </cell>
          <cell r="F127">
            <v>0.4</v>
          </cell>
        </row>
        <row r="128">
          <cell r="A128" t="str">
            <v>3 S 09 002 06</v>
          </cell>
          <cell r="B128" t="str">
            <v>Transporte local c/ basc. 10m3 em rodov. pav.</v>
          </cell>
          <cell r="C128" t="str">
            <v>tkm</v>
          </cell>
          <cell r="D128">
            <v>0.17</v>
          </cell>
          <cell r="E128">
            <v>0.05</v>
          </cell>
          <cell r="F128">
            <v>0.23</v>
          </cell>
        </row>
        <row r="129">
          <cell r="A129" t="str">
            <v>3 S 09 002 41</v>
          </cell>
          <cell r="B129" t="str">
            <v>Transp. local c/ carroceria 4t em rodov. pav.</v>
          </cell>
          <cell r="C129" t="str">
            <v>tkm</v>
          </cell>
          <cell r="D129">
            <v>0.27</v>
          </cell>
          <cell r="E129">
            <v>0.09</v>
          </cell>
          <cell r="F129">
            <v>0.36</v>
          </cell>
        </row>
        <row r="130">
          <cell r="A130" t="str">
            <v>3 S 09 002 90</v>
          </cell>
          <cell r="B130" t="str">
            <v>Transporte comercial c/ carroceria rodov. pav.</v>
          </cell>
          <cell r="C130" t="str">
            <v>tkm</v>
          </cell>
          <cell r="D130">
            <v>0.1</v>
          </cell>
          <cell r="E130">
            <v>0.03</v>
          </cell>
          <cell r="F130">
            <v>0.13</v>
          </cell>
        </row>
        <row r="131">
          <cell r="A131" t="str">
            <v>3 S 09 102 00</v>
          </cell>
          <cell r="B131" t="str">
            <v>Transporte local material betuminoso</v>
          </cell>
          <cell r="C131" t="str">
            <v>tkm</v>
          </cell>
          <cell r="D131">
            <v>0.5</v>
          </cell>
          <cell r="E131">
            <v>0.16</v>
          </cell>
          <cell r="F131">
            <v>0.66</v>
          </cell>
        </row>
        <row r="132">
          <cell r="A132" t="str">
            <v>3 S 09 201 70</v>
          </cell>
          <cell r="B132" t="str">
            <v>Transp. local água c/ cam. tanque rodov. não pav.</v>
          </cell>
          <cell r="C132" t="str">
            <v>tkm</v>
          </cell>
          <cell r="D132">
            <v>0.48</v>
          </cell>
          <cell r="E132">
            <v>0.15</v>
          </cell>
          <cell r="F132">
            <v>0.64</v>
          </cell>
        </row>
        <row r="133">
          <cell r="A133" t="str">
            <v>3 S 09 202 70</v>
          </cell>
          <cell r="B133" t="str">
            <v>Transp. local água c/ cam. tanque em rodov. pav.</v>
          </cell>
          <cell r="C133" t="str">
            <v>tkm</v>
          </cell>
          <cell r="D133">
            <v>0.38</v>
          </cell>
          <cell r="E133">
            <v>0.12</v>
          </cell>
          <cell r="F133">
            <v>0.5</v>
          </cell>
        </row>
        <row r="134">
          <cell r="A134" t="str">
            <v>5 S 02 511 01</v>
          </cell>
          <cell r="B134" t="str">
            <v>Micro-revestimento a frio - Microflex 0,8cm</v>
          </cell>
          <cell r="C134" t="str">
            <v>m2</v>
          </cell>
          <cell r="D134">
            <v>0.62</v>
          </cell>
          <cell r="E134">
            <v>0.2</v>
          </cell>
          <cell r="F134">
            <v>0.82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omposições"/>
      <sheetName val="CUSTO MATERIAIS"/>
      <sheetName val="Plan1"/>
      <sheetName val="REFLEXO FINAN"/>
    </sheetNames>
    <sheetDataSet>
      <sheetData sheetId="0" refreshError="1">
        <row r="7">
          <cell r="B7">
            <v>37501</v>
          </cell>
        </row>
        <row r="16">
          <cell r="C16">
            <v>2.23</v>
          </cell>
        </row>
        <row r="17">
          <cell r="C17">
            <v>2.23</v>
          </cell>
        </row>
        <row r="39">
          <cell r="B39">
            <v>1107.92</v>
          </cell>
        </row>
      </sheetData>
      <sheetData sheetId="1" refreshError="1"/>
      <sheetData sheetId="2" refreshError="1"/>
      <sheetData sheetId="3" refreshError="1"/>
      <sheetData sheetId="4" refreshError="1"/>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Plan2"/>
      <sheetName val="Teor"/>
      <sheetName val="Equipamentos"/>
      <sheetName val="DIPRVS12"/>
      <sheetName val="RESUMO_AUT1"/>
      <sheetName val="Especif"/>
      <sheetName val="dez00"/>
      <sheetName val="COMPOS1"/>
      <sheetName val="RESUMO_DVOP"/>
    </sheetNames>
    <sheetDataSet>
      <sheetData sheetId="0" refreshError="1">
        <row r="3">
          <cell r="B3" t="str">
            <v>Atividades Auxiliares ou Básica</v>
          </cell>
          <cell r="F3" t="str">
            <v>Und Com</v>
          </cell>
          <cell r="G3" t="str">
            <v>Und</v>
          </cell>
          <cell r="H3" t="str">
            <v>Und Com</v>
          </cell>
          <cell r="I3" t="str">
            <v>Und</v>
          </cell>
          <cell r="J3" t="str">
            <v>Und Com</v>
          </cell>
          <cell r="K3" t="str">
            <v>Und</v>
          </cell>
          <cell r="L3" t="str">
            <v>Und Com</v>
          </cell>
          <cell r="M3" t="str">
            <v>Und</v>
          </cell>
          <cell r="N3" t="str">
            <v>Und Com</v>
          </cell>
          <cell r="O3" t="str">
            <v>Und</v>
          </cell>
          <cell r="P3" t="str">
            <v>Und Com</v>
          </cell>
          <cell r="Q3" t="str">
            <v>Und</v>
          </cell>
          <cell r="R3" t="str">
            <v>Und Com</v>
          </cell>
          <cell r="S3" t="str">
            <v>Und</v>
          </cell>
          <cell r="T3" t="str">
            <v>Und Com</v>
          </cell>
          <cell r="U3" t="str">
            <v>Und</v>
          </cell>
          <cell r="V3" t="str">
            <v>Und Com</v>
          </cell>
          <cell r="W3" t="str">
            <v>Und</v>
          </cell>
          <cell r="X3" t="str">
            <v>Und Com</v>
          </cell>
          <cell r="Y3" t="str">
            <v>Und</v>
          </cell>
          <cell r="Z3" t="str">
            <v>Und Com</v>
          </cell>
          <cell r="AA3" t="str">
            <v>Und</v>
          </cell>
          <cell r="AB3" t="str">
            <v>Und Com</v>
          </cell>
          <cell r="AC3" t="str">
            <v>Und</v>
          </cell>
          <cell r="AD3" t="str">
            <v>Und Com</v>
          </cell>
          <cell r="AE3" t="str">
            <v>Und</v>
          </cell>
          <cell r="AF3" t="str">
            <v>Und Com</v>
          </cell>
        </row>
        <row r="4">
          <cell r="A4" t="str">
            <v>1 A 00 001 00</v>
          </cell>
          <cell r="B4" t="str">
            <v>Transporte local c/ basc. 5m3 rodov. não pav.</v>
          </cell>
          <cell r="E4" t="str">
            <v>tkm</v>
          </cell>
          <cell r="G4">
            <v>0.37</v>
          </cell>
          <cell r="M4">
            <v>0.4</v>
          </cell>
          <cell r="O4" t="str">
            <v>excluído</v>
          </cell>
          <cell r="Q4" t="str">
            <v>excluído</v>
          </cell>
          <cell r="S4" t="str">
            <v>excluído</v>
          </cell>
        </row>
        <row r="5">
          <cell r="A5" t="str">
            <v>1 A 00 001 05</v>
          </cell>
          <cell r="B5" t="str">
            <v>Transp. local c/ basc. 10m3 rodov. não pav (const)</v>
          </cell>
          <cell r="E5" t="str">
            <v>tkm</v>
          </cell>
          <cell r="G5">
            <v>0.31</v>
          </cell>
          <cell r="M5">
            <v>0.35</v>
          </cell>
          <cell r="O5">
            <v>0.35</v>
          </cell>
          <cell r="Q5">
            <v>0.34</v>
          </cell>
          <cell r="S5">
            <v>0.34</v>
          </cell>
        </row>
        <row r="6">
          <cell r="A6" t="str">
            <v>1 A 00 001 06</v>
          </cell>
          <cell r="B6" t="str">
            <v>Transp. local c/ basc. 10m3 rodov. não pav (consv)</v>
          </cell>
          <cell r="E6" t="str">
            <v>tkm</v>
          </cell>
          <cell r="G6">
            <v>0.38</v>
          </cell>
          <cell r="M6">
            <v>0.42</v>
          </cell>
          <cell r="O6">
            <v>0.42</v>
          </cell>
          <cell r="Q6">
            <v>0.41</v>
          </cell>
          <cell r="S6">
            <v>0.41</v>
          </cell>
        </row>
        <row r="7">
          <cell r="A7" t="str">
            <v>1 A 00 001 07</v>
          </cell>
          <cell r="B7" t="str">
            <v>Transp. local c/ basc. 10m3 rodov. não pav (restr)</v>
          </cell>
          <cell r="E7" t="str">
            <v>tkm</v>
          </cell>
          <cell r="G7">
            <v>0.37</v>
          </cell>
          <cell r="M7">
            <v>0.4</v>
          </cell>
          <cell r="O7">
            <v>0.41</v>
          </cell>
          <cell r="Q7">
            <v>0.4</v>
          </cell>
          <cell r="S7">
            <v>0.4</v>
          </cell>
        </row>
        <row r="8">
          <cell r="A8" t="str">
            <v>1 A 00 001 08</v>
          </cell>
          <cell r="B8" t="str">
            <v>Transporte local c/ basc. p/ rocha rodov. não pav.</v>
          </cell>
          <cell r="E8" t="str">
            <v>tkm</v>
          </cell>
          <cell r="G8">
            <v>0.43</v>
          </cell>
          <cell r="M8">
            <v>0.49</v>
          </cell>
          <cell r="O8">
            <v>0.49</v>
          </cell>
          <cell r="Q8">
            <v>0.48</v>
          </cell>
          <cell r="S8">
            <v>0.48</v>
          </cell>
        </row>
        <row r="9">
          <cell r="A9" t="str">
            <v>1 A 00 001 40</v>
          </cell>
          <cell r="B9" t="str">
            <v>Transp. local c/ carroceria 15 t rodov. não pav.</v>
          </cell>
          <cell r="E9" t="str">
            <v>tkm</v>
          </cell>
          <cell r="G9">
            <v>0.4</v>
          </cell>
          <cell r="M9">
            <v>0.44</v>
          </cell>
          <cell r="O9">
            <v>0.45</v>
          </cell>
          <cell r="Q9">
            <v>0.44</v>
          </cell>
          <cell r="S9">
            <v>0.44</v>
          </cell>
        </row>
        <row r="10">
          <cell r="A10" t="str">
            <v>1 A 00 001 41</v>
          </cell>
          <cell r="B10" t="str">
            <v>Transporte local c/ carroceria 4t rodov. não pav.</v>
          </cell>
          <cell r="E10" t="str">
            <v>tkm</v>
          </cell>
          <cell r="G10">
            <v>0.51</v>
          </cell>
          <cell r="M10">
            <v>0.57999999999999996</v>
          </cell>
          <cell r="O10">
            <v>0.57999999999999996</v>
          </cell>
          <cell r="Q10">
            <v>0.56999999999999995</v>
          </cell>
          <cell r="S10">
            <v>0.56999999999999995</v>
          </cell>
        </row>
        <row r="11">
          <cell r="A11" t="str">
            <v>1 A 00 001 50</v>
          </cell>
          <cell r="B11" t="str">
            <v>Transporte local c/ betoneira rodov. não pav.</v>
          </cell>
          <cell r="E11" t="str">
            <v>tkm</v>
          </cell>
          <cell r="G11">
            <v>0.46</v>
          </cell>
          <cell r="M11">
            <v>0.54</v>
          </cell>
          <cell r="O11">
            <v>0.54</v>
          </cell>
          <cell r="Q11">
            <v>0.52</v>
          </cell>
          <cell r="S11">
            <v>0.52</v>
          </cell>
        </row>
        <row r="12">
          <cell r="A12" t="str">
            <v>1 A 00 001 60</v>
          </cell>
          <cell r="B12" t="str">
            <v>Transp. local c/ carroc. c/ guind. rodov. não pav.</v>
          </cell>
          <cell r="E12" t="str">
            <v>tkm</v>
          </cell>
          <cell r="G12">
            <v>0.55000000000000004</v>
          </cell>
          <cell r="M12">
            <v>0.61</v>
          </cell>
          <cell r="O12">
            <v>0.61</v>
          </cell>
          <cell r="Q12">
            <v>0.59</v>
          </cell>
          <cell r="S12">
            <v>0.59</v>
          </cell>
        </row>
        <row r="13">
          <cell r="A13" t="str">
            <v>1 A 00 001 90</v>
          </cell>
          <cell r="B13" t="str">
            <v>Transporte comercial c/ carroc. rodov. não pav.</v>
          </cell>
          <cell r="E13" t="str">
            <v>tkm</v>
          </cell>
          <cell r="G13">
            <v>0.24</v>
          </cell>
          <cell r="M13">
            <v>0.27</v>
          </cell>
          <cell r="O13">
            <v>0.27</v>
          </cell>
          <cell r="Q13">
            <v>0.26</v>
          </cell>
          <cell r="S13">
            <v>0.26</v>
          </cell>
        </row>
        <row r="14">
          <cell r="A14" t="str">
            <v>1 A 00 002 00</v>
          </cell>
          <cell r="B14" t="str">
            <v>Transporte local c/ basc. 5m3 rodov. pav.</v>
          </cell>
          <cell r="E14" t="str">
            <v>tkm</v>
          </cell>
          <cell r="G14">
            <v>0.28999999999999998</v>
          </cell>
          <cell r="M14">
            <v>0.32</v>
          </cell>
          <cell r="O14">
            <v>0.32</v>
          </cell>
          <cell r="Q14">
            <v>0.31</v>
          </cell>
          <cell r="S14">
            <v>0.31</v>
          </cell>
        </row>
        <row r="15">
          <cell r="A15" t="str">
            <v>1 A 00 002 03</v>
          </cell>
          <cell r="B15" t="str">
            <v>Transp. local material para remendos</v>
          </cell>
          <cell r="E15" t="str">
            <v>tkm</v>
          </cell>
          <cell r="G15">
            <v>0.56999999999999995</v>
          </cell>
          <cell r="M15">
            <v>0.66</v>
          </cell>
          <cell r="O15">
            <v>0.66</v>
          </cell>
          <cell r="Q15">
            <v>0.64</v>
          </cell>
          <cell r="S15">
            <v>0.64</v>
          </cell>
        </row>
        <row r="16">
          <cell r="A16" t="str">
            <v>1 A 00 002 05</v>
          </cell>
          <cell r="B16" t="str">
            <v>Transp. local c/ basc. 10m3 rodov. pav. (const)</v>
          </cell>
          <cell r="E16" t="str">
            <v>tkm</v>
          </cell>
          <cell r="G16">
            <v>0.24</v>
          </cell>
          <cell r="M16">
            <v>0.27</v>
          </cell>
          <cell r="O16">
            <v>0.27</v>
          </cell>
          <cell r="Q16">
            <v>0.26</v>
          </cell>
          <cell r="S16">
            <v>0.26</v>
          </cell>
        </row>
        <row r="17">
          <cell r="A17" t="str">
            <v>1 A 00 002 06</v>
          </cell>
          <cell r="B17" t="str">
            <v>Transp. local c/ basc. 10m3 rodov. pav. (consv)</v>
          </cell>
          <cell r="E17" t="str">
            <v>tkm</v>
          </cell>
          <cell r="G17">
            <v>0.28000000000000003</v>
          </cell>
          <cell r="M17">
            <v>0.31</v>
          </cell>
          <cell r="O17">
            <v>0.32</v>
          </cell>
          <cell r="Q17">
            <v>0.31</v>
          </cell>
          <cell r="S17">
            <v>0.31</v>
          </cell>
        </row>
        <row r="18">
          <cell r="A18" t="str">
            <v>1 A 00 002 07</v>
          </cell>
          <cell r="B18" t="str">
            <v>Transp. local c/ basc. 10m3 rodov. pav. (restr)</v>
          </cell>
          <cell r="E18" t="str">
            <v>tkm</v>
          </cell>
          <cell r="G18">
            <v>0.27</v>
          </cell>
          <cell r="M18">
            <v>0.3</v>
          </cell>
          <cell r="O18">
            <v>0.31</v>
          </cell>
          <cell r="Q18">
            <v>0.3</v>
          </cell>
          <cell r="S18">
            <v>0.3</v>
          </cell>
        </row>
        <row r="19">
          <cell r="A19" t="str">
            <v>1 A 00 002 08</v>
          </cell>
          <cell r="B19" t="str">
            <v>Transporte local c/ basc. p/ rocha rodov. pav.</v>
          </cell>
          <cell r="E19" t="str">
            <v>tkm</v>
          </cell>
          <cell r="G19">
            <v>0.32</v>
          </cell>
          <cell r="M19">
            <v>0.36</v>
          </cell>
          <cell r="O19">
            <v>0.37</v>
          </cell>
          <cell r="Q19">
            <v>0.36</v>
          </cell>
          <cell r="S19">
            <v>0.36</v>
          </cell>
        </row>
        <row r="20">
          <cell r="A20" t="str">
            <v>1 A 00 002 40</v>
          </cell>
          <cell r="B20" t="str">
            <v>Transporte local c/ carroceria 15 t rodov. pav.</v>
          </cell>
          <cell r="E20" t="str">
            <v>tkm</v>
          </cell>
          <cell r="G20">
            <v>0.3</v>
          </cell>
          <cell r="M20">
            <v>0.33</v>
          </cell>
          <cell r="O20">
            <v>0.34</v>
          </cell>
          <cell r="Q20">
            <v>0.33</v>
          </cell>
          <cell r="S20">
            <v>0.33</v>
          </cell>
        </row>
        <row r="21">
          <cell r="A21" t="str">
            <v>1 A 00 002 41</v>
          </cell>
          <cell r="B21" t="str">
            <v>Transporte local c/ carroceria 4t rodov. pav.</v>
          </cell>
          <cell r="E21" t="str">
            <v>tkm</v>
          </cell>
          <cell r="G21">
            <v>0.4</v>
          </cell>
          <cell r="M21">
            <v>0.45</v>
          </cell>
          <cell r="O21">
            <v>0.45</v>
          </cell>
          <cell r="Q21">
            <v>0.44</v>
          </cell>
          <cell r="S21">
            <v>0.44</v>
          </cell>
        </row>
        <row r="22">
          <cell r="A22" t="str">
            <v>1 A 00 002 50</v>
          </cell>
          <cell r="B22" t="str">
            <v>Transporte local c/ betoneira rodov. pav.</v>
          </cell>
          <cell r="E22" t="str">
            <v>tkm</v>
          </cell>
          <cell r="G22">
            <v>0.34</v>
          </cell>
          <cell r="M22">
            <v>0.4</v>
          </cell>
          <cell r="O22">
            <v>0.4</v>
          </cell>
          <cell r="Q22">
            <v>0.38</v>
          </cell>
          <cell r="S22">
            <v>0.38</v>
          </cell>
        </row>
        <row r="23">
          <cell r="A23" t="str">
            <v>1 A 00 002 60</v>
          </cell>
          <cell r="B23" t="str">
            <v>Transp. local c/ carroceria c/ guind. rodov. pav.</v>
          </cell>
          <cell r="E23" t="str">
            <v>tkm</v>
          </cell>
          <cell r="G23">
            <v>0.49</v>
          </cell>
          <cell r="M23">
            <v>0.55000000000000004</v>
          </cell>
          <cell r="O23">
            <v>0.55000000000000004</v>
          </cell>
          <cell r="Q23">
            <v>0.53</v>
          </cell>
          <cell r="S23">
            <v>0.53</v>
          </cell>
        </row>
        <row r="24">
          <cell r="A24" t="str">
            <v>1 A 00 002 90</v>
          </cell>
          <cell r="B24" t="str">
            <v>Transporte comercial c/ carroceria rodov. pav.</v>
          </cell>
          <cell r="E24" t="str">
            <v>tkm</v>
          </cell>
          <cell r="G24">
            <v>0.16</v>
          </cell>
          <cell r="M24">
            <v>0.18</v>
          </cell>
          <cell r="O24">
            <v>0.18</v>
          </cell>
          <cell r="Q24">
            <v>0.17</v>
          </cell>
          <cell r="S24">
            <v>0.17</v>
          </cell>
        </row>
        <row r="25">
          <cell r="A25" t="str">
            <v>1 A 00 102 00</v>
          </cell>
          <cell r="B25" t="str">
            <v>Transporte local de material betuminoso</v>
          </cell>
          <cell r="E25" t="str">
            <v>tkm</v>
          </cell>
          <cell r="G25">
            <v>0.65</v>
          </cell>
          <cell r="M25">
            <v>0.73</v>
          </cell>
          <cell r="O25">
            <v>0.73</v>
          </cell>
          <cell r="Q25">
            <v>0.7</v>
          </cell>
          <cell r="S25">
            <v>0.7</v>
          </cell>
        </row>
        <row r="26">
          <cell r="A26" t="str">
            <v>1 A 00 112 90</v>
          </cell>
          <cell r="B26" t="str">
            <v>Transporte comercial material betuminoso a quente</v>
          </cell>
          <cell r="E26" t="str">
            <v>tkm</v>
          </cell>
          <cell r="G26">
            <v>0</v>
          </cell>
          <cell r="M26">
            <v>0</v>
          </cell>
          <cell r="O26">
            <v>0</v>
          </cell>
          <cell r="Q26">
            <v>0</v>
          </cell>
          <cell r="S26">
            <v>0</v>
          </cell>
        </row>
        <row r="27">
          <cell r="A27" t="str">
            <v>1 A 00 112 91</v>
          </cell>
          <cell r="B27" t="str">
            <v>Transporte comercial material betuminoso a frio</v>
          </cell>
          <cell r="E27" t="str">
            <v>tkm</v>
          </cell>
          <cell r="G27">
            <v>0</v>
          </cell>
          <cell r="M27">
            <v>0</v>
          </cell>
          <cell r="O27">
            <v>0</v>
          </cell>
          <cell r="Q27">
            <v>0</v>
          </cell>
          <cell r="S27">
            <v>0</v>
          </cell>
        </row>
        <row r="28">
          <cell r="A28" t="str">
            <v>1 A 00 201 70</v>
          </cell>
          <cell r="B28" t="str">
            <v>Transp. local água c/ cam. tanque rodov. não pav.</v>
          </cell>
          <cell r="E28" t="str">
            <v>tkm</v>
          </cell>
          <cell r="G28">
            <v>0.44</v>
          </cell>
          <cell r="M28">
            <v>0.49</v>
          </cell>
          <cell r="O28">
            <v>0.5</v>
          </cell>
          <cell r="Q28">
            <v>0.48</v>
          </cell>
          <cell r="S28">
            <v>0.48</v>
          </cell>
        </row>
        <row r="29">
          <cell r="A29" t="str">
            <v>1 A 00 202 70</v>
          </cell>
          <cell r="B29" t="str">
            <v>Transp. local de água c/ cam. tanque rodov. pav.</v>
          </cell>
          <cell r="E29" t="str">
            <v>tkm</v>
          </cell>
          <cell r="G29">
            <v>0.33</v>
          </cell>
          <cell r="M29">
            <v>0.37</v>
          </cell>
          <cell r="O29">
            <v>0.37</v>
          </cell>
          <cell r="Q29">
            <v>0.36</v>
          </cell>
          <cell r="S29">
            <v>0.36</v>
          </cell>
        </row>
        <row r="30">
          <cell r="A30" t="str">
            <v>1 A 00 301 00</v>
          </cell>
          <cell r="B30" t="str">
            <v>Fornecimento de Aço CA-25</v>
          </cell>
          <cell r="E30" t="str">
            <v>kg</v>
          </cell>
          <cell r="G30">
            <v>1.81</v>
          </cell>
          <cell r="M30">
            <v>2.12</v>
          </cell>
          <cell r="O30">
            <v>2.12</v>
          </cell>
          <cell r="Q30">
            <v>2.33</v>
          </cell>
          <cell r="S30">
            <v>2.33</v>
          </cell>
        </row>
        <row r="31">
          <cell r="A31" t="str">
            <v>1 A 00 302 00</v>
          </cell>
          <cell r="B31" t="str">
            <v>Fornecimento de Aço CA-50</v>
          </cell>
          <cell r="E31" t="str">
            <v>kg</v>
          </cell>
          <cell r="G31">
            <v>1.81</v>
          </cell>
          <cell r="M31">
            <v>1.95</v>
          </cell>
          <cell r="O31">
            <v>2.09</v>
          </cell>
          <cell r="Q31">
            <v>2.09</v>
          </cell>
          <cell r="S31">
            <v>2.09</v>
          </cell>
        </row>
        <row r="32">
          <cell r="A32" t="str">
            <v>1 A 00 303 00</v>
          </cell>
          <cell r="B32" t="str">
            <v>Fornecimento de Aço CA-60</v>
          </cell>
          <cell r="E32" t="str">
            <v>kg</v>
          </cell>
          <cell r="G32">
            <v>2.12</v>
          </cell>
          <cell r="M32">
            <v>2.09</v>
          </cell>
          <cell r="O32">
            <v>2.2599999999999998</v>
          </cell>
          <cell r="Q32">
            <v>2.25</v>
          </cell>
          <cell r="S32">
            <v>2.25</v>
          </cell>
        </row>
        <row r="33">
          <cell r="A33" t="str">
            <v>1 A 00 717 00</v>
          </cell>
          <cell r="B33" t="str">
            <v>Brita Comercial</v>
          </cell>
          <cell r="E33" t="str">
            <v>m3</v>
          </cell>
          <cell r="G33">
            <v>22</v>
          </cell>
          <cell r="M33">
            <v>20</v>
          </cell>
          <cell r="O33">
            <v>20</v>
          </cell>
          <cell r="Q33">
            <v>22</v>
          </cell>
          <cell r="S33">
            <v>23</v>
          </cell>
        </row>
        <row r="34">
          <cell r="A34" t="str">
            <v>1 A 00 961 00</v>
          </cell>
          <cell r="B34" t="str">
            <v>Peças de Desgaste do Britador 30m3/h</v>
          </cell>
          <cell r="E34" t="str">
            <v>cjh</v>
          </cell>
          <cell r="G34">
            <v>19.920000000000002</v>
          </cell>
          <cell r="M34">
            <v>23.36</v>
          </cell>
          <cell r="O34">
            <v>23.36</v>
          </cell>
          <cell r="Q34">
            <v>23.36</v>
          </cell>
          <cell r="S34">
            <v>23.36</v>
          </cell>
        </row>
        <row r="35">
          <cell r="A35" t="str">
            <v>1 A 00 962 00</v>
          </cell>
          <cell r="B35" t="str">
            <v>Peças de Desgaste do Britador 9 a 20m3/h</v>
          </cell>
          <cell r="E35" t="str">
            <v>cjh</v>
          </cell>
          <cell r="G35">
            <v>9.06</v>
          </cell>
          <cell r="M35">
            <v>13.31</v>
          </cell>
          <cell r="O35">
            <v>13.31</v>
          </cell>
          <cell r="Q35">
            <v>13.31</v>
          </cell>
          <cell r="S35">
            <v>13.31</v>
          </cell>
        </row>
        <row r="36">
          <cell r="A36" t="str">
            <v>1 A 00 963 00</v>
          </cell>
          <cell r="B36" t="str">
            <v>Peças de Desgaste do Britador 80m3/h</v>
          </cell>
          <cell r="E36" t="str">
            <v>cjh</v>
          </cell>
          <cell r="G36">
            <v>61.37</v>
          </cell>
          <cell r="M36">
            <v>61.37</v>
          </cell>
          <cell r="O36">
            <v>61.37</v>
          </cell>
          <cell r="Q36">
            <v>61.37</v>
          </cell>
          <cell r="S36">
            <v>61.37</v>
          </cell>
        </row>
        <row r="37">
          <cell r="A37" t="str">
            <v>1 A 00 964 00</v>
          </cell>
          <cell r="B37" t="str">
            <v>Peças de desgaste britador prod. de rachão</v>
          </cell>
          <cell r="E37" t="str">
            <v>cjh</v>
          </cell>
          <cell r="G37">
            <v>18.07</v>
          </cell>
          <cell r="M37">
            <v>18.07</v>
          </cell>
          <cell r="O37">
            <v>18.07</v>
          </cell>
          <cell r="Q37">
            <v>18.07</v>
          </cell>
          <cell r="S37">
            <v>18.07</v>
          </cell>
        </row>
        <row r="38">
          <cell r="A38" t="str">
            <v>1 A 01 100 01</v>
          </cell>
          <cell r="B38" t="str">
            <v>Limpeza camada vegetal em jazida (const e restr.)</v>
          </cell>
          <cell r="E38" t="str">
            <v>m2</v>
          </cell>
          <cell r="G38">
            <v>0.2</v>
          </cell>
          <cell r="M38">
            <v>0.2</v>
          </cell>
          <cell r="O38">
            <v>0.23</v>
          </cell>
          <cell r="Q38">
            <v>0.22</v>
          </cell>
          <cell r="S38">
            <v>0.22</v>
          </cell>
        </row>
        <row r="39">
          <cell r="A39" t="str">
            <v>1 A 01 100 02</v>
          </cell>
          <cell r="B39" t="str">
            <v>Limpeza de camada vegetal em jazida (consv)</v>
          </cell>
          <cell r="E39" t="str">
            <v>m2</v>
          </cell>
          <cell r="G39">
            <v>0.48</v>
          </cell>
          <cell r="M39">
            <v>0.48</v>
          </cell>
          <cell r="O39">
            <v>0.48</v>
          </cell>
          <cell r="Q39">
            <v>0.47</v>
          </cell>
          <cell r="S39">
            <v>0.47</v>
          </cell>
        </row>
        <row r="40">
          <cell r="A40" t="str">
            <v>1 A 01 105 01</v>
          </cell>
          <cell r="B40" t="str">
            <v>Expurgo de jazida (const e restr)</v>
          </cell>
          <cell r="E40" t="str">
            <v>m3</v>
          </cell>
          <cell r="G40">
            <v>1.06</v>
          </cell>
          <cell r="M40">
            <v>1.0900000000000001</v>
          </cell>
          <cell r="O40">
            <v>1.22</v>
          </cell>
          <cell r="Q40">
            <v>1.19</v>
          </cell>
          <cell r="S40">
            <v>1.19</v>
          </cell>
        </row>
        <row r="41">
          <cell r="A41" t="str">
            <v>1 A 01 105 02</v>
          </cell>
          <cell r="B41" t="str">
            <v>Expurgo de jazida (consv)</v>
          </cell>
          <cell r="E41" t="str">
            <v>m3</v>
          </cell>
          <cell r="G41">
            <v>2.61</v>
          </cell>
          <cell r="M41">
            <v>2.62</v>
          </cell>
          <cell r="O41">
            <v>2.62</v>
          </cell>
          <cell r="Q41">
            <v>2.57</v>
          </cell>
          <cell r="S41">
            <v>2.57</v>
          </cell>
        </row>
        <row r="42">
          <cell r="A42" t="str">
            <v>1 A 01 111 00</v>
          </cell>
          <cell r="B42" t="str">
            <v>Material de base (consv)</v>
          </cell>
          <cell r="E42" t="str">
            <v>m3</v>
          </cell>
          <cell r="G42">
            <v>0</v>
          </cell>
          <cell r="M42">
            <v>0</v>
          </cell>
          <cell r="O42">
            <v>0</v>
          </cell>
          <cell r="Q42">
            <v>0</v>
          </cell>
          <cell r="S42">
            <v>0</v>
          </cell>
        </row>
        <row r="43">
          <cell r="A43" t="str">
            <v>1 A 01 111 01</v>
          </cell>
          <cell r="B43" t="str">
            <v>Esc. e carga material de jazida (consv)</v>
          </cell>
          <cell r="E43" t="str">
            <v>m3</v>
          </cell>
          <cell r="G43">
            <v>4.9000000000000004</v>
          </cell>
          <cell r="M43">
            <v>5.07</v>
          </cell>
          <cell r="O43">
            <v>5.13</v>
          </cell>
          <cell r="Q43">
            <v>5.0599999999999996</v>
          </cell>
          <cell r="S43">
            <v>5.0599999999999996</v>
          </cell>
        </row>
        <row r="44">
          <cell r="A44" t="str">
            <v>1 A 01 120 01</v>
          </cell>
          <cell r="B44" t="str">
            <v>Escav. e carga de mater. de jazida(const e restr)</v>
          </cell>
          <cell r="E44" t="str">
            <v>m3</v>
          </cell>
          <cell r="G44">
            <v>2.5499999999999998</v>
          </cell>
          <cell r="M44">
            <v>2.65</v>
          </cell>
          <cell r="O44">
            <v>2.83</v>
          </cell>
          <cell r="Q44">
            <v>2.79</v>
          </cell>
          <cell r="S44">
            <v>2.79</v>
          </cell>
        </row>
        <row r="45">
          <cell r="A45" t="str">
            <v>1 A 01 150 01</v>
          </cell>
          <cell r="B45" t="str">
            <v>Rocha p/ britagem c/ perfur. sobre esteira</v>
          </cell>
          <cell r="E45" t="str">
            <v>m3</v>
          </cell>
          <cell r="G45">
            <v>15.26</v>
          </cell>
          <cell r="M45">
            <v>16.68</v>
          </cell>
          <cell r="O45">
            <v>17.23</v>
          </cell>
          <cell r="Q45">
            <v>16.77</v>
          </cell>
          <cell r="S45">
            <v>18.39</v>
          </cell>
        </row>
        <row r="46">
          <cell r="A46" t="str">
            <v>1 A 01 150 02</v>
          </cell>
          <cell r="B46" t="str">
            <v>Rocha p/ britagem com perfuratriz manual</v>
          </cell>
          <cell r="E46" t="str">
            <v>m3</v>
          </cell>
          <cell r="G46">
            <v>16.8</v>
          </cell>
          <cell r="M46">
            <v>18.809999999999999</v>
          </cell>
          <cell r="O46">
            <v>19.3</v>
          </cell>
          <cell r="Q46">
            <v>19.05</v>
          </cell>
          <cell r="S46">
            <v>20.67</v>
          </cell>
        </row>
        <row r="47">
          <cell r="A47" t="str">
            <v>1 A 01 155 01</v>
          </cell>
          <cell r="B47" t="str">
            <v>Rachão e pedra-de-mão produzidos-(const e rest)</v>
          </cell>
          <cell r="E47" t="str">
            <v>m3</v>
          </cell>
          <cell r="G47">
            <v>12.02</v>
          </cell>
          <cell r="M47">
            <v>13.41</v>
          </cell>
          <cell r="O47">
            <v>13.77</v>
          </cell>
          <cell r="Q47">
            <v>13.4</v>
          </cell>
          <cell r="S47">
            <v>14.32</v>
          </cell>
        </row>
        <row r="48">
          <cell r="A48" t="str">
            <v>1 A 01 170 01</v>
          </cell>
          <cell r="B48" t="str">
            <v>Areia extraída com equipamento tipo "drag-line"</v>
          </cell>
          <cell r="E48" t="str">
            <v>m3</v>
          </cell>
          <cell r="G48">
            <v>3.92</v>
          </cell>
          <cell r="M48">
            <v>4.1900000000000004</v>
          </cell>
          <cell r="O48">
            <v>4.51</v>
          </cell>
          <cell r="Q48">
            <v>4.45</v>
          </cell>
          <cell r="S48">
            <v>4.45</v>
          </cell>
        </row>
        <row r="49">
          <cell r="A49" t="str">
            <v>1 A 01 170 02</v>
          </cell>
          <cell r="B49" t="str">
            <v>Areia extraída com trator e carregadeira</v>
          </cell>
          <cell r="E49" t="str">
            <v>m3</v>
          </cell>
          <cell r="G49">
            <v>3.56</v>
          </cell>
          <cell r="M49">
            <v>3.69</v>
          </cell>
          <cell r="O49">
            <v>3.72</v>
          </cell>
          <cell r="Q49">
            <v>3.67</v>
          </cell>
          <cell r="S49">
            <v>3.67</v>
          </cell>
        </row>
        <row r="50">
          <cell r="A50" t="str">
            <v>1 A 01 170 03</v>
          </cell>
          <cell r="B50" t="str">
            <v>Areia extraída com draga de sucção (tipo bomba)</v>
          </cell>
          <cell r="E50" t="str">
            <v>m3</v>
          </cell>
          <cell r="G50">
            <v>9.58</v>
          </cell>
          <cell r="M50">
            <v>10.47</v>
          </cell>
          <cell r="O50">
            <v>10.49</v>
          </cell>
          <cell r="Q50">
            <v>10.25</v>
          </cell>
          <cell r="S50">
            <v>10.25</v>
          </cell>
        </row>
        <row r="51">
          <cell r="A51" t="str">
            <v>1 A 01 200 01</v>
          </cell>
          <cell r="B51" t="str">
            <v>Brita produzida em central de britagem de 80 m3/h</v>
          </cell>
          <cell r="E51" t="str">
            <v>m3</v>
          </cell>
          <cell r="G51">
            <v>14.1</v>
          </cell>
          <cell r="M51">
            <v>15.94</v>
          </cell>
          <cell r="O51">
            <v>16.3</v>
          </cell>
          <cell r="Q51">
            <v>15.93</v>
          </cell>
          <cell r="S51">
            <v>16.850000000000001</v>
          </cell>
        </row>
        <row r="52">
          <cell r="A52" t="str">
            <v>1 A 01 200 02</v>
          </cell>
          <cell r="B52" t="str">
            <v>Brita produzida em central de britagem de 30 m3/h</v>
          </cell>
          <cell r="E52" t="str">
            <v>m3</v>
          </cell>
          <cell r="G52">
            <v>17.8</v>
          </cell>
          <cell r="M52">
            <v>21.03</v>
          </cell>
          <cell r="O52">
            <v>21.32</v>
          </cell>
          <cell r="Q52">
            <v>21.04</v>
          </cell>
          <cell r="S52">
            <v>21.96</v>
          </cell>
        </row>
        <row r="53">
          <cell r="A53" t="str">
            <v>1 A 01 200 04</v>
          </cell>
          <cell r="B53" t="str">
            <v>Pedra de mão produzida manualmente (consv)</v>
          </cell>
          <cell r="E53" t="str">
            <v>m3</v>
          </cell>
          <cell r="G53">
            <v>20.59</v>
          </cell>
          <cell r="M53">
            <v>23.94</v>
          </cell>
          <cell r="O53">
            <v>24.22</v>
          </cell>
          <cell r="Q53">
            <v>24.08</v>
          </cell>
          <cell r="S53">
            <v>25</v>
          </cell>
        </row>
        <row r="54">
          <cell r="A54" t="str">
            <v>1 A 01 390 02</v>
          </cell>
          <cell r="B54" t="str">
            <v>Usinagem de CBUQ (capa de rolamento)</v>
          </cell>
          <cell r="E54" t="str">
            <v>t</v>
          </cell>
          <cell r="G54">
            <v>19.04</v>
          </cell>
          <cell r="M54">
            <v>20.76</v>
          </cell>
          <cell r="O54">
            <v>21.02</v>
          </cell>
          <cell r="Q54">
            <v>23.73</v>
          </cell>
          <cell r="S54">
            <v>20.8</v>
          </cell>
        </row>
        <row r="55">
          <cell r="A55" t="str">
            <v>1 A 01 390 03</v>
          </cell>
          <cell r="B55" t="str">
            <v>Usinagem de CBUQ (binder)</v>
          </cell>
          <cell r="E55" t="str">
            <v>t</v>
          </cell>
          <cell r="G55">
            <v>18.579999999999998</v>
          </cell>
          <cell r="M55">
            <v>20.350000000000001</v>
          </cell>
          <cell r="O55">
            <v>20.61</v>
          </cell>
          <cell r="Q55">
            <v>23.31</v>
          </cell>
          <cell r="S55">
            <v>20.41</v>
          </cell>
        </row>
        <row r="56">
          <cell r="A56" t="str">
            <v>1 A 01 391 02</v>
          </cell>
          <cell r="B56" t="str">
            <v>Usinagem de areia-asfalto</v>
          </cell>
          <cell r="E56" t="str">
            <v>t</v>
          </cell>
          <cell r="G56">
            <v>21.97</v>
          </cell>
          <cell r="M56">
            <v>23.45</v>
          </cell>
          <cell r="O56">
            <v>23.73</v>
          </cell>
          <cell r="Q56">
            <v>29.16</v>
          </cell>
          <cell r="S56">
            <v>22.88</v>
          </cell>
        </row>
        <row r="57">
          <cell r="A57" t="str">
            <v>1 A 01 395 01</v>
          </cell>
          <cell r="B57" t="str">
            <v>Usinagem de brita graduada</v>
          </cell>
          <cell r="E57" t="str">
            <v>m3</v>
          </cell>
          <cell r="G57">
            <v>24.25</v>
          </cell>
          <cell r="M57">
            <v>27.43</v>
          </cell>
          <cell r="O57">
            <v>28.11</v>
          </cell>
          <cell r="Q57">
            <v>27.46</v>
          </cell>
          <cell r="S57">
            <v>28.94</v>
          </cell>
        </row>
        <row r="58">
          <cell r="A58" t="str">
            <v>1 A 01 395 02</v>
          </cell>
          <cell r="B58" t="str">
            <v>Usinagem de solo-brita</v>
          </cell>
          <cell r="E58" t="str">
            <v>m3</v>
          </cell>
          <cell r="G58">
            <v>13.49</v>
          </cell>
          <cell r="M58">
            <v>15</v>
          </cell>
          <cell r="O58">
            <v>15.54</v>
          </cell>
          <cell r="Q58">
            <v>15.2</v>
          </cell>
          <cell r="S58">
            <v>15.79</v>
          </cell>
        </row>
        <row r="59">
          <cell r="A59" t="str">
            <v>1 A 01 396 01</v>
          </cell>
          <cell r="B59" t="str">
            <v>Usinagem de solo-cimento</v>
          </cell>
          <cell r="E59" t="str">
            <v>m3</v>
          </cell>
          <cell r="G59">
            <v>67.97</v>
          </cell>
          <cell r="M59">
            <v>72.2</v>
          </cell>
          <cell r="O59">
            <v>74.66</v>
          </cell>
          <cell r="Q59">
            <v>71.03</v>
          </cell>
          <cell r="S59">
            <v>75.599999999999994</v>
          </cell>
        </row>
        <row r="60">
          <cell r="A60" t="str">
            <v>1 A 01 396 02</v>
          </cell>
          <cell r="B60" t="str">
            <v>Usinagem de solo melhorado com cimento.</v>
          </cell>
          <cell r="E60" t="str">
            <v>m3</v>
          </cell>
          <cell r="G60">
            <v>36.35</v>
          </cell>
          <cell r="M60">
            <v>38.630000000000003</v>
          </cell>
          <cell r="O60">
            <v>40.020000000000003</v>
          </cell>
          <cell r="Q60">
            <v>38.15</v>
          </cell>
          <cell r="S60">
            <v>40.44</v>
          </cell>
        </row>
        <row r="61">
          <cell r="A61" t="str">
            <v>1 A 01 397 02</v>
          </cell>
          <cell r="B61" t="str">
            <v>Usinagem de P.M.F.</v>
          </cell>
          <cell r="E61" t="str">
            <v>m3</v>
          </cell>
          <cell r="G61">
            <v>24.02</v>
          </cell>
          <cell r="M61">
            <v>27.22</v>
          </cell>
          <cell r="O61">
            <v>27.83</v>
          </cell>
          <cell r="Q61">
            <v>27.22</v>
          </cell>
          <cell r="S61">
            <v>28.38</v>
          </cell>
        </row>
        <row r="62">
          <cell r="A62" t="str">
            <v>1 A 01 398 02</v>
          </cell>
          <cell r="B62" t="str">
            <v>Usinagem de CBUQ p/ reciclagem em usina fixa.</v>
          </cell>
          <cell r="E62" t="str">
            <v>t</v>
          </cell>
          <cell r="G62">
            <v>15.86</v>
          </cell>
          <cell r="M62">
            <v>17.32</v>
          </cell>
          <cell r="O62">
            <v>17.48</v>
          </cell>
          <cell r="Q62">
            <v>20.239999999999998</v>
          </cell>
          <cell r="S62">
            <v>17.21</v>
          </cell>
        </row>
        <row r="63">
          <cell r="A63" t="str">
            <v>1 A 01 401 01</v>
          </cell>
          <cell r="B63" t="str">
            <v>Fôrma comum de madeira</v>
          </cell>
          <cell r="E63" t="str">
            <v>m2</v>
          </cell>
          <cell r="G63">
            <v>20.76</v>
          </cell>
          <cell r="M63">
            <v>22.97</v>
          </cell>
          <cell r="O63">
            <v>23.01</v>
          </cell>
          <cell r="Q63">
            <v>23.17</v>
          </cell>
          <cell r="S63">
            <v>23.13</v>
          </cell>
        </row>
        <row r="64">
          <cell r="A64" t="str">
            <v>1 A 01 402 01</v>
          </cell>
          <cell r="B64" t="str">
            <v>Fôrma de placa compensada resinada</v>
          </cell>
          <cell r="E64" t="str">
            <v>m2</v>
          </cell>
          <cell r="G64">
            <v>16.52</v>
          </cell>
          <cell r="M64">
            <v>18.23</v>
          </cell>
          <cell r="O64">
            <v>18.27</v>
          </cell>
          <cell r="Q64">
            <v>18.96</v>
          </cell>
          <cell r="S64">
            <v>18.920000000000002</v>
          </cell>
        </row>
        <row r="65">
          <cell r="A65" t="str">
            <v>1 A 01 403 01</v>
          </cell>
          <cell r="B65" t="str">
            <v>Fôrma de placa compensada plastificada</v>
          </cell>
          <cell r="E65" t="str">
            <v>m2</v>
          </cell>
          <cell r="G65">
            <v>18.47</v>
          </cell>
          <cell r="M65">
            <v>20.190000000000001</v>
          </cell>
          <cell r="O65">
            <v>20.22</v>
          </cell>
          <cell r="Q65">
            <v>21.08</v>
          </cell>
          <cell r="S65">
            <v>21.05</v>
          </cell>
        </row>
        <row r="66">
          <cell r="A66" t="str">
            <v>1 A 01 404 01</v>
          </cell>
          <cell r="B66" t="str">
            <v>Fôrma para tubulão</v>
          </cell>
          <cell r="E66" t="str">
            <v>m2</v>
          </cell>
          <cell r="G66">
            <v>10.78</v>
          </cell>
          <cell r="M66">
            <v>12.33</v>
          </cell>
          <cell r="O66">
            <v>12.33</v>
          </cell>
          <cell r="Q66">
            <v>12.51</v>
          </cell>
          <cell r="S66">
            <v>12.47</v>
          </cell>
        </row>
        <row r="67">
          <cell r="A67" t="str">
            <v>1 A 01 407 01</v>
          </cell>
          <cell r="B67" t="str">
            <v>Confecção e lançam. de concreto magro em betoneira</v>
          </cell>
          <cell r="E67" t="str">
            <v>m3</v>
          </cell>
          <cell r="G67">
            <v>119.39</v>
          </cell>
          <cell r="M67">
            <v>131.79</v>
          </cell>
          <cell r="O67">
            <v>134.68</v>
          </cell>
          <cell r="Q67">
            <v>130.16999999999999</v>
          </cell>
          <cell r="S67">
            <v>135.97999999999999</v>
          </cell>
        </row>
        <row r="68">
          <cell r="A68" t="str">
            <v>1 A 01 408 01</v>
          </cell>
          <cell r="B68" t="str">
            <v>Concreto fck=8MPa contr raz uso geral conf e lanç</v>
          </cell>
          <cell r="E68" t="str">
            <v>m3</v>
          </cell>
          <cell r="G68">
            <v>143.19</v>
          </cell>
          <cell r="M68">
            <v>157.05000000000001</v>
          </cell>
          <cell r="O68">
            <v>160.74</v>
          </cell>
          <cell r="Q68">
            <v>154.88999999999999</v>
          </cell>
          <cell r="S68">
            <v>162.44</v>
          </cell>
        </row>
        <row r="69">
          <cell r="A69" t="str">
            <v>1 A 01 410 01</v>
          </cell>
          <cell r="B69" t="str">
            <v>Concreto fck=10MPa contr raz uso geral conf e lanç</v>
          </cell>
          <cell r="E69" t="str">
            <v>m3</v>
          </cell>
          <cell r="G69">
            <v>151.36000000000001</v>
          </cell>
          <cell r="M69">
            <v>165.73</v>
          </cell>
          <cell r="O69">
            <v>169.68</v>
          </cell>
          <cell r="Q69">
            <v>163.38</v>
          </cell>
          <cell r="S69">
            <v>171.52</v>
          </cell>
        </row>
        <row r="70">
          <cell r="A70" t="str">
            <v>1 A 01 412 01</v>
          </cell>
          <cell r="B70" t="str">
            <v>Concreto fck=12MPa contr raz uso geral conf e lanç</v>
          </cell>
          <cell r="E70" t="str">
            <v>m3</v>
          </cell>
          <cell r="G70">
            <v>159.88999999999999</v>
          </cell>
          <cell r="M70">
            <v>174.78</v>
          </cell>
          <cell r="O70">
            <v>179.02</v>
          </cell>
          <cell r="Q70">
            <v>172.23</v>
          </cell>
          <cell r="S70">
            <v>181.01</v>
          </cell>
        </row>
        <row r="71">
          <cell r="A71" t="str">
            <v>1 A 01 415 01</v>
          </cell>
          <cell r="B71" t="str">
            <v>Concr estr fck=15MPa contr raz uso ger conf e lanç</v>
          </cell>
          <cell r="E71" t="str">
            <v>m3</v>
          </cell>
          <cell r="G71">
            <v>169.13</v>
          </cell>
          <cell r="M71">
            <v>184.58</v>
          </cell>
          <cell r="O71">
            <v>189.13</v>
          </cell>
          <cell r="Q71">
            <v>181.82</v>
          </cell>
          <cell r="S71">
            <v>191.27</v>
          </cell>
        </row>
        <row r="72">
          <cell r="A72" t="str">
            <v>1 A 01 418 01</v>
          </cell>
          <cell r="B72" t="str">
            <v>Concr estr fck=18MPa contr raz uso ger conf e lanç</v>
          </cell>
          <cell r="E72" t="str">
            <v>m3</v>
          </cell>
          <cell r="G72">
            <v>178.01</v>
          </cell>
          <cell r="M72">
            <v>194.01</v>
          </cell>
          <cell r="O72">
            <v>198.85</v>
          </cell>
          <cell r="Q72">
            <v>191.04</v>
          </cell>
          <cell r="S72">
            <v>201.14</v>
          </cell>
        </row>
        <row r="73">
          <cell r="A73" t="str">
            <v>1 A 01 422 01</v>
          </cell>
          <cell r="B73" t="str">
            <v>Concr estr fck=22MPa contr raz uso ger conf e lanç</v>
          </cell>
          <cell r="E73" t="str">
            <v>m3</v>
          </cell>
          <cell r="G73">
            <v>194</v>
          </cell>
          <cell r="M73">
            <v>210.98</v>
          </cell>
          <cell r="O73">
            <v>216.35</v>
          </cell>
          <cell r="Q73">
            <v>207.65</v>
          </cell>
          <cell r="S73">
            <v>218.91</v>
          </cell>
        </row>
        <row r="74">
          <cell r="A74" t="str">
            <v>1 A 01 423 00</v>
          </cell>
          <cell r="B74" t="str">
            <v>Concreto fck=18MPa para pré-moldados (tubos)</v>
          </cell>
          <cell r="E74" t="str">
            <v>m3</v>
          </cell>
          <cell r="G74">
            <v>171.87</v>
          </cell>
          <cell r="M74">
            <v>187.38</v>
          </cell>
          <cell r="O74">
            <v>192.05</v>
          </cell>
          <cell r="Q74">
            <v>184.54</v>
          </cell>
          <cell r="S74">
            <v>194.27</v>
          </cell>
        </row>
        <row r="75">
          <cell r="A75" t="str">
            <v>1 A 01 424 00</v>
          </cell>
          <cell r="B75" t="str">
            <v>Concreto poroso para pré-moldados (tubos)</v>
          </cell>
          <cell r="E75" t="str">
            <v>m3</v>
          </cell>
          <cell r="G75">
            <v>174.93</v>
          </cell>
          <cell r="M75">
            <v>190.91</v>
          </cell>
          <cell r="O75">
            <v>195.59</v>
          </cell>
          <cell r="Q75">
            <v>187.98</v>
          </cell>
          <cell r="S75">
            <v>198</v>
          </cell>
        </row>
        <row r="76">
          <cell r="A76" t="str">
            <v>1 A 01 450 01</v>
          </cell>
          <cell r="B76" t="str">
            <v>Escoramento de bueiros celulares</v>
          </cell>
          <cell r="E76" t="str">
            <v>m3</v>
          </cell>
          <cell r="G76">
            <v>19.52</v>
          </cell>
          <cell r="M76">
            <v>22.81</v>
          </cell>
          <cell r="O76">
            <v>22.81</v>
          </cell>
          <cell r="Q76">
            <v>22.57</v>
          </cell>
          <cell r="S76">
            <v>22.47</v>
          </cell>
        </row>
        <row r="77">
          <cell r="A77" t="str">
            <v>1 A 01 512 10</v>
          </cell>
          <cell r="B77" t="str">
            <v>Concreto ciclópico fck=12 MPa</v>
          </cell>
          <cell r="E77" t="str">
            <v>m3</v>
          </cell>
          <cell r="G77">
            <v>120.72</v>
          </cell>
          <cell r="M77">
            <v>132.54</v>
          </cell>
          <cell r="O77">
            <v>135.63</v>
          </cell>
          <cell r="Q77">
            <v>130.75</v>
          </cell>
          <cell r="S77">
            <v>137.21</v>
          </cell>
        </row>
        <row r="78">
          <cell r="A78" t="str">
            <v>1 A 01 515 10</v>
          </cell>
          <cell r="B78" t="str">
            <v>Concreto ciclópico fck=15 MPa</v>
          </cell>
          <cell r="E78" t="str">
            <v>m3</v>
          </cell>
          <cell r="G78">
            <v>127.18</v>
          </cell>
          <cell r="M78">
            <v>139.41</v>
          </cell>
          <cell r="O78">
            <v>142.71</v>
          </cell>
          <cell r="Q78">
            <v>137.47</v>
          </cell>
          <cell r="S78">
            <v>144.4</v>
          </cell>
        </row>
        <row r="79">
          <cell r="A79" t="str">
            <v>1 A 01 580 01</v>
          </cell>
          <cell r="B79" t="str">
            <v>Fornecimento, preparo e colocação formas aço CA 60</v>
          </cell>
          <cell r="E79" t="str">
            <v>kg</v>
          </cell>
          <cell r="G79">
            <v>3.43</v>
          </cell>
          <cell r="M79">
            <v>3.62</v>
          </cell>
          <cell r="O79">
            <v>3.8</v>
          </cell>
          <cell r="Q79">
            <v>3.79</v>
          </cell>
          <cell r="S79">
            <v>3.79</v>
          </cell>
        </row>
        <row r="80">
          <cell r="A80" t="str">
            <v>1 A 01 580 02</v>
          </cell>
          <cell r="B80" t="str">
            <v>Fornecimento, preparo e colocação formas aço CA 50</v>
          </cell>
          <cell r="E80" t="str">
            <v>kg</v>
          </cell>
          <cell r="G80">
            <v>3.09</v>
          </cell>
          <cell r="M80">
            <v>3.46</v>
          </cell>
          <cell r="O80">
            <v>3.62</v>
          </cell>
          <cell r="Q80">
            <v>3.62</v>
          </cell>
          <cell r="S80">
            <v>3.62</v>
          </cell>
        </row>
        <row r="81">
          <cell r="A81" t="str">
            <v>1 A 01 580 03</v>
          </cell>
          <cell r="B81" t="str">
            <v>Fornecimento, preparo e colocação formas aço CA 25</v>
          </cell>
          <cell r="E81" t="str">
            <v>kg</v>
          </cell>
          <cell r="G81">
            <v>3.09</v>
          </cell>
          <cell r="M81">
            <v>3.65</v>
          </cell>
          <cell r="O81">
            <v>3.65</v>
          </cell>
          <cell r="Q81">
            <v>3.88</v>
          </cell>
          <cell r="S81">
            <v>3.88</v>
          </cell>
        </row>
        <row r="82">
          <cell r="A82" t="str">
            <v>1 A 01 603 01</v>
          </cell>
          <cell r="B82" t="str">
            <v>Argamassa cimento-areia 1:3</v>
          </cell>
          <cell r="E82" t="str">
            <v>m3</v>
          </cell>
          <cell r="G82">
            <v>195.66</v>
          </cell>
          <cell r="M82">
            <v>211.5</v>
          </cell>
          <cell r="O82">
            <v>217.24</v>
          </cell>
          <cell r="Q82">
            <v>207.98</v>
          </cell>
          <cell r="S82">
            <v>219.61</v>
          </cell>
        </row>
        <row r="83">
          <cell r="A83" t="str">
            <v>1 A 01 604 01</v>
          </cell>
          <cell r="B83" t="str">
            <v>Argamassa cimento-areia 1:4</v>
          </cell>
          <cell r="E83" t="str">
            <v>m3</v>
          </cell>
          <cell r="G83">
            <v>160.26</v>
          </cell>
          <cell r="M83">
            <v>173.92</v>
          </cell>
          <cell r="O83">
            <v>178.49</v>
          </cell>
          <cell r="Q83">
            <v>171.23</v>
          </cell>
          <cell r="S83">
            <v>180.25</v>
          </cell>
        </row>
        <row r="84">
          <cell r="A84" t="str">
            <v>1 A 01 606 01</v>
          </cell>
          <cell r="B84" t="str">
            <v>Argamassa cimento-areia 1:6</v>
          </cell>
          <cell r="E84" t="str">
            <v>m3</v>
          </cell>
          <cell r="G84">
            <v>133.6</v>
          </cell>
          <cell r="M84">
            <v>145.63</v>
          </cell>
          <cell r="O84">
            <v>149.31</v>
          </cell>
          <cell r="Q84">
            <v>143.55000000000001</v>
          </cell>
          <cell r="S84">
            <v>150.63</v>
          </cell>
        </row>
        <row r="85">
          <cell r="A85" t="str">
            <v>1 A 01 620 01</v>
          </cell>
          <cell r="B85" t="str">
            <v>Argamassa cimento-solo 1:10</v>
          </cell>
          <cell r="E85" t="str">
            <v>m3</v>
          </cell>
          <cell r="G85">
            <v>82.23</v>
          </cell>
          <cell r="M85">
            <v>90.97</v>
          </cell>
          <cell r="O85">
            <v>92.93</v>
          </cell>
          <cell r="Q85">
            <v>89.93</v>
          </cell>
          <cell r="S85">
            <v>93.53</v>
          </cell>
        </row>
        <row r="86">
          <cell r="A86" t="str">
            <v>1 A 01 653 00</v>
          </cell>
          <cell r="B86" t="str">
            <v>Usinagem para sub-base de concreto rolado</v>
          </cell>
          <cell r="E86" t="str">
            <v>m3</v>
          </cell>
          <cell r="G86">
            <v>52.54</v>
          </cell>
          <cell r="M86">
            <v>77.67</v>
          </cell>
          <cell r="O86">
            <v>78.349999999999994</v>
          </cell>
          <cell r="Q86">
            <v>77.7</v>
          </cell>
          <cell r="S86">
            <v>61.18</v>
          </cell>
        </row>
        <row r="87">
          <cell r="A87" t="str">
            <v>1 A 01 654 00</v>
          </cell>
          <cell r="B87" t="str">
            <v>Usinagem p/ sub-base de concr. de cimento portland</v>
          </cell>
          <cell r="E87" t="str">
            <v>m3</v>
          </cell>
          <cell r="G87">
            <v>71.38</v>
          </cell>
          <cell r="M87">
            <v>79.010000000000005</v>
          </cell>
          <cell r="O87">
            <v>80.790000000000006</v>
          </cell>
          <cell r="Q87">
            <v>78.150000000000006</v>
          </cell>
          <cell r="S87">
            <v>82.22</v>
          </cell>
        </row>
        <row r="88">
          <cell r="A88" t="str">
            <v>1 A 01 656 00</v>
          </cell>
          <cell r="B88" t="str">
            <v>Usinagem p/ conc. de cim. portland c/ forma desliz</v>
          </cell>
          <cell r="E88" t="str">
            <v>m3</v>
          </cell>
          <cell r="G88">
            <v>117.34</v>
          </cell>
          <cell r="M88">
            <v>197.42</v>
          </cell>
          <cell r="O88">
            <v>198.02</v>
          </cell>
          <cell r="Q88">
            <v>197.64</v>
          </cell>
          <cell r="S88">
            <v>135.16999999999999</v>
          </cell>
        </row>
        <row r="89">
          <cell r="A89" t="str">
            <v>1 A 01 657 00</v>
          </cell>
          <cell r="B89" t="str">
            <v>Usinagem p/ conc.cim. portland c/ equip. peq. por.</v>
          </cell>
          <cell r="E89" t="str">
            <v>m3</v>
          </cell>
          <cell r="G89">
            <v>184.24</v>
          </cell>
          <cell r="M89">
            <v>199.04</v>
          </cell>
          <cell r="O89">
            <v>204.65</v>
          </cell>
          <cell r="Q89">
            <v>195.7</v>
          </cell>
          <cell r="S89">
            <v>207.56</v>
          </cell>
        </row>
        <row r="90">
          <cell r="A90" t="str">
            <v>1 A 01 700 00</v>
          </cell>
          <cell r="B90" t="str">
            <v>Fabricação de peças pré mold. de conc. p/ pavim.</v>
          </cell>
          <cell r="E90" t="str">
            <v>m3</v>
          </cell>
          <cell r="G90">
            <v>178.97</v>
          </cell>
          <cell r="M90">
            <v>287.48</v>
          </cell>
          <cell r="O90">
            <v>287.92</v>
          </cell>
          <cell r="Q90">
            <v>287.33</v>
          </cell>
          <cell r="S90">
            <v>206.95</v>
          </cell>
        </row>
        <row r="91">
          <cell r="A91" t="str">
            <v>1 A 01 720 00</v>
          </cell>
          <cell r="B91" t="str">
            <v>Concreto fck=18MPa p/ pré-moldados (guarda-corpo)</v>
          </cell>
          <cell r="E91" t="str">
            <v>m3</v>
          </cell>
          <cell r="G91">
            <v>173.36</v>
          </cell>
          <cell r="M91">
            <v>189.28</v>
          </cell>
          <cell r="O91">
            <v>193.95</v>
          </cell>
          <cell r="Q91">
            <v>186.38</v>
          </cell>
          <cell r="S91">
            <v>196.11</v>
          </cell>
        </row>
        <row r="92">
          <cell r="A92" t="str">
            <v>1 A 01 720 01</v>
          </cell>
          <cell r="B92" t="str">
            <v>Guarda-corpo tipo GM, moldado no local</v>
          </cell>
          <cell r="E92" t="str">
            <v>m</v>
          </cell>
          <cell r="G92">
            <v>119.27</v>
          </cell>
          <cell r="M92">
            <v>132.01</v>
          </cell>
          <cell r="O92">
            <v>135.57</v>
          </cell>
          <cell r="Q92">
            <v>134.96</v>
          </cell>
          <cell r="S92">
            <v>137.24</v>
          </cell>
        </row>
        <row r="93">
          <cell r="A93" t="str">
            <v>1 A 01 720 02</v>
          </cell>
          <cell r="B93" t="str">
            <v>Fabricação de Guarda-corpo</v>
          </cell>
          <cell r="E93" t="str">
            <v>m</v>
          </cell>
          <cell r="G93">
            <v>20.95</v>
          </cell>
          <cell r="M93">
            <v>23.41</v>
          </cell>
          <cell r="O93">
            <v>24.2</v>
          </cell>
          <cell r="Q93">
            <v>23.89</v>
          </cell>
          <cell r="S93">
            <v>24.29</v>
          </cell>
        </row>
        <row r="94">
          <cell r="A94" t="str">
            <v>1 A 01 725 01</v>
          </cell>
          <cell r="B94" t="str">
            <v>Fabricação de balizador de concreto</v>
          </cell>
          <cell r="E94" t="str">
            <v>un</v>
          </cell>
          <cell r="G94">
            <v>6.6</v>
          </cell>
          <cell r="M94">
            <v>7.52</v>
          </cell>
          <cell r="O94">
            <v>7.61</v>
          </cell>
          <cell r="Q94">
            <v>7.51</v>
          </cell>
          <cell r="S94">
            <v>7.58</v>
          </cell>
        </row>
        <row r="95">
          <cell r="A95" t="str">
            <v>1 A 01 730 00</v>
          </cell>
          <cell r="B95" t="str">
            <v>Concreto fck=18MPa p/ pré moldados (mourões)</v>
          </cell>
          <cell r="E95" t="str">
            <v>m3</v>
          </cell>
          <cell r="G95">
            <v>138.57</v>
          </cell>
          <cell r="M95">
            <v>222.33</v>
          </cell>
          <cell r="O95">
            <v>222.81</v>
          </cell>
          <cell r="Q95">
            <v>222.23</v>
          </cell>
          <cell r="S95">
            <v>159.86000000000001</v>
          </cell>
        </row>
        <row r="96">
          <cell r="A96" t="str">
            <v>1 A 01 730 01</v>
          </cell>
          <cell r="B96" t="str">
            <v>Fabr. mourão de concr. esticador seção quad. 15cm</v>
          </cell>
          <cell r="E96" t="str">
            <v>un</v>
          </cell>
          <cell r="G96">
            <v>17.46</v>
          </cell>
          <cell r="M96">
            <v>23.06</v>
          </cell>
          <cell r="O96">
            <v>23.5</v>
          </cell>
          <cell r="Q96">
            <v>23.47</v>
          </cell>
          <cell r="S96">
            <v>20.38</v>
          </cell>
        </row>
        <row r="97">
          <cell r="A97" t="str">
            <v>1 A 01 730 02</v>
          </cell>
          <cell r="B97" t="str">
            <v>Fabr. mourão de concr esticador seção triang. 15cm</v>
          </cell>
          <cell r="E97" t="str">
            <v>un</v>
          </cell>
          <cell r="G97">
            <v>11.32</v>
          </cell>
          <cell r="M97">
            <v>14.48</v>
          </cell>
          <cell r="O97">
            <v>14.8</v>
          </cell>
          <cell r="Q97">
            <v>14.79</v>
          </cell>
          <cell r="S97">
            <v>13.24</v>
          </cell>
        </row>
        <row r="98">
          <cell r="A98" t="str">
            <v>1 A 01 735 01</v>
          </cell>
          <cell r="B98" t="str">
            <v>Fabr. mourão de concreto suporte seção quad. 11cm</v>
          </cell>
          <cell r="E98" t="str">
            <v>un</v>
          </cell>
          <cell r="G98">
            <v>12.46</v>
          </cell>
          <cell r="M98">
            <v>15.79</v>
          </cell>
          <cell r="O98">
            <v>16.170000000000002</v>
          </cell>
          <cell r="Q98">
            <v>16.149999999999999</v>
          </cell>
          <cell r="S98">
            <v>14.57</v>
          </cell>
        </row>
        <row r="99">
          <cell r="A99" t="str">
            <v>1 A 01 735 02</v>
          </cell>
          <cell r="B99" t="str">
            <v>Fabr. mourão de concr. suporte seção triang. 11cm</v>
          </cell>
          <cell r="E99" t="str">
            <v>un</v>
          </cell>
          <cell r="G99">
            <v>8.33</v>
          </cell>
          <cell r="M99">
            <v>10.29</v>
          </cell>
          <cell r="O99">
            <v>10.56</v>
          </cell>
          <cell r="Q99">
            <v>10.56</v>
          </cell>
          <cell r="S99">
            <v>9.76</v>
          </cell>
        </row>
        <row r="100">
          <cell r="A100" t="str">
            <v>1 A 01 739 01</v>
          </cell>
          <cell r="B100" t="str">
            <v>Confecção de tubos de concreto D=0,20m</v>
          </cell>
          <cell r="E100" t="str">
            <v>m</v>
          </cell>
          <cell r="G100">
            <v>8.16</v>
          </cell>
          <cell r="M100">
            <v>9.07</v>
          </cell>
          <cell r="O100">
            <v>9.2100000000000009</v>
          </cell>
          <cell r="Q100">
            <v>8.98</v>
          </cell>
          <cell r="S100">
            <v>9.27</v>
          </cell>
        </row>
        <row r="101">
          <cell r="A101" t="str">
            <v>1 A 01 740 01</v>
          </cell>
          <cell r="B101" t="str">
            <v>Confecção de tubos de concreto perfurado D=0,20m</v>
          </cell>
          <cell r="E101" t="str">
            <v>m</v>
          </cell>
          <cell r="G101">
            <v>8.35</v>
          </cell>
          <cell r="M101">
            <v>9.2899999999999991</v>
          </cell>
          <cell r="O101">
            <v>9.43</v>
          </cell>
          <cell r="Q101">
            <v>9.1999999999999993</v>
          </cell>
          <cell r="S101">
            <v>9.49</v>
          </cell>
        </row>
        <row r="102">
          <cell r="A102" t="str">
            <v>1 A 01 741 01</v>
          </cell>
          <cell r="B102" t="str">
            <v>Confecção de tubos de concreto poroso D=0,20m</v>
          </cell>
          <cell r="E102" t="str">
            <v>m</v>
          </cell>
          <cell r="G102">
            <v>8.25</v>
          </cell>
          <cell r="M102">
            <v>9.17</v>
          </cell>
          <cell r="O102">
            <v>9.31</v>
          </cell>
          <cell r="Q102">
            <v>9.08</v>
          </cell>
          <cell r="S102">
            <v>9.39</v>
          </cell>
        </row>
        <row r="103">
          <cell r="A103" t="str">
            <v>1 A 01 745 01</v>
          </cell>
          <cell r="B103" t="str">
            <v>Confecção de tubos de concreto D=0,30m</v>
          </cell>
          <cell r="E103" t="str">
            <v>m</v>
          </cell>
          <cell r="G103">
            <v>13.44</v>
          </cell>
          <cell r="M103">
            <v>14.91</v>
          </cell>
          <cell r="O103">
            <v>15.16</v>
          </cell>
          <cell r="Q103">
            <v>14.75</v>
          </cell>
          <cell r="S103">
            <v>15.29</v>
          </cell>
        </row>
        <row r="104">
          <cell r="A104" t="str">
            <v>1 A 01 746 01</v>
          </cell>
          <cell r="B104" t="str">
            <v>Confecção de tubos de concreto perfurado D=0,30m</v>
          </cell>
          <cell r="E104" t="str">
            <v>m</v>
          </cell>
          <cell r="G104">
            <v>13.63</v>
          </cell>
          <cell r="M104">
            <v>15.13</v>
          </cell>
          <cell r="O104">
            <v>15.38</v>
          </cell>
          <cell r="Q104">
            <v>14.97</v>
          </cell>
          <cell r="S104">
            <v>15.51</v>
          </cell>
        </row>
        <row r="105">
          <cell r="A105" t="str">
            <v>1 A 01 747 01</v>
          </cell>
          <cell r="B105" t="str">
            <v>Confecção de tubos de concreto poroso D=0,30m</v>
          </cell>
          <cell r="E105" t="str">
            <v>m</v>
          </cell>
          <cell r="G105">
            <v>13.61</v>
          </cell>
          <cell r="M105">
            <v>15.1</v>
          </cell>
          <cell r="O105">
            <v>15.36</v>
          </cell>
          <cell r="Q105">
            <v>14.94</v>
          </cell>
          <cell r="S105">
            <v>15.49</v>
          </cell>
        </row>
        <row r="106">
          <cell r="A106" t="str">
            <v>1 A 01 751 01</v>
          </cell>
          <cell r="B106" t="str">
            <v>Confecção de tubos de concreto D=0,40m</v>
          </cell>
          <cell r="E106" t="str">
            <v>m</v>
          </cell>
          <cell r="G106">
            <v>19.95</v>
          </cell>
          <cell r="M106">
            <v>22.13</v>
          </cell>
          <cell r="O106">
            <v>22.53</v>
          </cell>
          <cell r="Q106">
            <v>21.88</v>
          </cell>
          <cell r="S106">
            <v>22.72</v>
          </cell>
        </row>
        <row r="107">
          <cell r="A107" t="str">
            <v>1 A 01 752 01</v>
          </cell>
          <cell r="B107" t="str">
            <v>Confecção de tubos de concreto perfurado D=0,40m</v>
          </cell>
          <cell r="E107" t="str">
            <v>m</v>
          </cell>
          <cell r="G107">
            <v>20.14</v>
          </cell>
          <cell r="M107">
            <v>22.35</v>
          </cell>
          <cell r="O107">
            <v>22.75</v>
          </cell>
          <cell r="Q107">
            <v>22.1</v>
          </cell>
          <cell r="S107">
            <v>22.94</v>
          </cell>
        </row>
        <row r="108">
          <cell r="A108" t="str">
            <v>1 A 01 753 01</v>
          </cell>
          <cell r="B108" t="str">
            <v>Confecção de tubos de concreto poroso D=0,40m</v>
          </cell>
          <cell r="E108" t="str">
            <v>m</v>
          </cell>
          <cell r="G108">
            <v>20.22</v>
          </cell>
          <cell r="M108">
            <v>22.43</v>
          </cell>
          <cell r="O108">
            <v>22.84</v>
          </cell>
          <cell r="Q108">
            <v>22.18</v>
          </cell>
          <cell r="S108">
            <v>23.05</v>
          </cell>
        </row>
        <row r="109">
          <cell r="A109" t="str">
            <v>1 A 01 755 01</v>
          </cell>
          <cell r="B109" t="str">
            <v>Confecção de tubos de concreto armado D=0,60m CA-4</v>
          </cell>
          <cell r="E109" t="str">
            <v>m</v>
          </cell>
          <cell r="G109">
            <v>81.11</v>
          </cell>
          <cell r="M109">
            <v>87.4</v>
          </cell>
          <cell r="O109">
            <v>90.58</v>
          </cell>
          <cell r="Q109">
            <v>89.15</v>
          </cell>
          <cell r="S109">
            <v>90.81</v>
          </cell>
        </row>
        <row r="110">
          <cell r="A110" t="str">
            <v>1 A 01 760 01</v>
          </cell>
          <cell r="B110" t="str">
            <v>Confecção de tubos de concreto armado D=0,80m CA-4</v>
          </cell>
          <cell r="E110" t="str">
            <v>m</v>
          </cell>
          <cell r="G110">
            <v>124.25</v>
          </cell>
          <cell r="M110">
            <v>133.6</v>
          </cell>
          <cell r="O110">
            <v>138.6</v>
          </cell>
          <cell r="Q110">
            <v>136.25</v>
          </cell>
          <cell r="S110">
            <v>139.01</v>
          </cell>
        </row>
        <row r="111">
          <cell r="A111" t="str">
            <v>1 A 01 765 01</v>
          </cell>
          <cell r="B111" t="str">
            <v>Confecção de tubos de concreto armado D=1,00m CA-4</v>
          </cell>
          <cell r="E111" t="str">
            <v>m</v>
          </cell>
          <cell r="G111">
            <v>187.48</v>
          </cell>
          <cell r="M111">
            <v>201.38</v>
          </cell>
          <cell r="O111">
            <v>209.05</v>
          </cell>
          <cell r="Q111">
            <v>205.53</v>
          </cell>
          <cell r="S111">
            <v>209.64</v>
          </cell>
        </row>
        <row r="112">
          <cell r="A112" t="str">
            <v>1 A 01 770 01</v>
          </cell>
          <cell r="B112" t="str">
            <v>Confecção de tubos de concreto armado D=1,20m CA-4</v>
          </cell>
          <cell r="E112" t="str">
            <v>m</v>
          </cell>
          <cell r="G112">
            <v>260.77999999999997</v>
          </cell>
          <cell r="M112">
            <v>280.08999999999997</v>
          </cell>
          <cell r="O112">
            <v>290.89</v>
          </cell>
          <cell r="Q112">
            <v>286.31</v>
          </cell>
          <cell r="S112">
            <v>291.60000000000002</v>
          </cell>
        </row>
        <row r="113">
          <cell r="A113" t="str">
            <v>1 A 01 775 01</v>
          </cell>
          <cell r="B113" t="str">
            <v>Confecção de tubos de concreto armado D=1,50m CA-4</v>
          </cell>
          <cell r="E113" t="str">
            <v>m</v>
          </cell>
          <cell r="G113">
            <v>406.02</v>
          </cell>
          <cell r="M113">
            <v>435.61</v>
          </cell>
          <cell r="O113">
            <v>452.94</v>
          </cell>
          <cell r="Q113">
            <v>446.68</v>
          </cell>
          <cell r="S113">
            <v>453.7</v>
          </cell>
        </row>
        <row r="114">
          <cell r="A114" t="str">
            <v>1 A 01 780 01</v>
          </cell>
          <cell r="B114" t="str">
            <v>Obtenção de grama para replantio</v>
          </cell>
          <cell r="E114" t="str">
            <v>m2</v>
          </cell>
          <cell r="G114">
            <v>0.56000000000000005</v>
          </cell>
          <cell r="M114">
            <v>0.67</v>
          </cell>
          <cell r="O114">
            <v>0.67</v>
          </cell>
          <cell r="Q114">
            <v>0.66</v>
          </cell>
          <cell r="S114">
            <v>0.66</v>
          </cell>
        </row>
        <row r="115">
          <cell r="A115" t="str">
            <v>1 A 01 790 01</v>
          </cell>
          <cell r="B115" t="str">
            <v>Guia de madeira - 2,5 x 7,0 cm</v>
          </cell>
          <cell r="E115" t="str">
            <v>m</v>
          </cell>
          <cell r="G115">
            <v>0.9</v>
          </cell>
          <cell r="M115">
            <v>0.94</v>
          </cell>
          <cell r="O115">
            <v>0.94</v>
          </cell>
          <cell r="Q115">
            <v>0.94</v>
          </cell>
          <cell r="S115">
            <v>0.93</v>
          </cell>
        </row>
        <row r="116">
          <cell r="A116" t="str">
            <v>1 A 01 790 02</v>
          </cell>
          <cell r="B116" t="str">
            <v>Guia de madeira - 2,5 x 10,0 cm</v>
          </cell>
          <cell r="E116" t="str">
            <v>m</v>
          </cell>
          <cell r="G116">
            <v>1.1399999999999999</v>
          </cell>
          <cell r="M116">
            <v>1.19</v>
          </cell>
          <cell r="O116">
            <v>1.19</v>
          </cell>
          <cell r="Q116">
            <v>1.18</v>
          </cell>
          <cell r="S116">
            <v>1.18</v>
          </cell>
        </row>
        <row r="117">
          <cell r="A117" t="str">
            <v>1 A 01 800 01</v>
          </cell>
          <cell r="B117" t="str">
            <v>Chapa de aço 16 rec. para placa de sinalização</v>
          </cell>
          <cell r="E117" t="str">
            <v>m2</v>
          </cell>
          <cell r="G117">
            <v>12.31</v>
          </cell>
          <cell r="M117">
            <v>14.52</v>
          </cell>
          <cell r="O117">
            <v>14.12</v>
          </cell>
          <cell r="Q117">
            <v>14.12</v>
          </cell>
          <cell r="S117">
            <v>14.22</v>
          </cell>
        </row>
        <row r="118">
          <cell r="A118" t="str">
            <v>1 A 01 810 01</v>
          </cell>
          <cell r="B118" t="str">
            <v>Calha metálica semi-circular D=0,40 m</v>
          </cell>
          <cell r="E118" t="str">
            <v>m</v>
          </cell>
          <cell r="G118">
            <v>70.099999999999994</v>
          </cell>
          <cell r="M118">
            <v>84.66</v>
          </cell>
          <cell r="O118">
            <v>94.26</v>
          </cell>
          <cell r="Q118">
            <v>94.86</v>
          </cell>
          <cell r="S118">
            <v>94.86</v>
          </cell>
        </row>
        <row r="119">
          <cell r="A119" t="str">
            <v>1 A 01 850 01</v>
          </cell>
          <cell r="B119" t="str">
            <v>Confecção de placa de sinalização semi-refletiva</v>
          </cell>
          <cell r="E119" t="str">
            <v>m2</v>
          </cell>
          <cell r="G119">
            <v>108.17</v>
          </cell>
          <cell r="M119">
            <v>110.98</v>
          </cell>
          <cell r="O119">
            <v>111.28</v>
          </cell>
          <cell r="Q119">
            <v>113.27</v>
          </cell>
          <cell r="S119">
            <v>113.27</v>
          </cell>
        </row>
        <row r="120">
          <cell r="A120" t="str">
            <v>1 A 01 860 01</v>
          </cell>
          <cell r="B120" t="str">
            <v>Confecção de placa de sinalização tot. refletiva</v>
          </cell>
          <cell r="E120" t="str">
            <v>m2</v>
          </cell>
          <cell r="G120">
            <v>150.41</v>
          </cell>
          <cell r="M120">
            <v>154.43</v>
          </cell>
          <cell r="O120">
            <v>156.53</v>
          </cell>
          <cell r="Q120">
            <v>156.46</v>
          </cell>
          <cell r="S120">
            <v>156.46</v>
          </cell>
        </row>
        <row r="121">
          <cell r="A121" t="str">
            <v>1 A 01 870 01</v>
          </cell>
          <cell r="B121" t="str">
            <v>Confecção de suporte e travessa p/ placa de sinal.</v>
          </cell>
          <cell r="E121" t="str">
            <v>un</v>
          </cell>
          <cell r="G121">
            <v>17.41</v>
          </cell>
          <cell r="M121">
            <v>18.64</v>
          </cell>
          <cell r="O121">
            <v>18.64</v>
          </cell>
          <cell r="Q121">
            <v>19.48</v>
          </cell>
          <cell r="S121">
            <v>19.48</v>
          </cell>
        </row>
        <row r="122">
          <cell r="A122" t="str">
            <v>1 A 01 890 01</v>
          </cell>
          <cell r="B122" t="str">
            <v>Escavação manual em material de 1a categoria</v>
          </cell>
          <cell r="E122" t="str">
            <v>m3</v>
          </cell>
          <cell r="G122">
            <v>11.72</v>
          </cell>
          <cell r="M122">
            <v>14.07</v>
          </cell>
          <cell r="O122">
            <v>14.07</v>
          </cell>
          <cell r="Q122">
            <v>14.07</v>
          </cell>
          <cell r="S122">
            <v>14.07</v>
          </cell>
        </row>
        <row r="123">
          <cell r="A123" t="str">
            <v>1 A 01 891 01</v>
          </cell>
          <cell r="B123" t="str">
            <v>Escavação manual de vala em material de 1a cat.</v>
          </cell>
          <cell r="E123" t="str">
            <v>m3</v>
          </cell>
          <cell r="G123">
            <v>13.56</v>
          </cell>
          <cell r="M123">
            <v>16.27</v>
          </cell>
          <cell r="O123">
            <v>16.27</v>
          </cell>
          <cell r="Q123">
            <v>16.27</v>
          </cell>
          <cell r="S123">
            <v>16.27</v>
          </cell>
        </row>
        <row r="124">
          <cell r="A124" t="str">
            <v>1 A 01 892 01</v>
          </cell>
          <cell r="B124" t="str">
            <v>Escavação mecânica de vala em material de 1a cat.</v>
          </cell>
          <cell r="E124" t="str">
            <v>m3</v>
          </cell>
          <cell r="G124">
            <v>2.39</v>
          </cell>
          <cell r="M124">
            <v>2.74</v>
          </cell>
          <cell r="O124">
            <v>2.74</v>
          </cell>
          <cell r="Q124">
            <v>2.67</v>
          </cell>
          <cell r="S124">
            <v>2.67</v>
          </cell>
        </row>
        <row r="125">
          <cell r="A125" t="str">
            <v>1 A 01 893 01</v>
          </cell>
          <cell r="B125" t="str">
            <v>Compactação manual</v>
          </cell>
          <cell r="E125" t="str">
            <v>m3</v>
          </cell>
          <cell r="G125">
            <v>6.36</v>
          </cell>
          <cell r="M125">
            <v>7.11</v>
          </cell>
          <cell r="O125">
            <v>7.11</v>
          </cell>
          <cell r="Q125">
            <v>7.07</v>
          </cell>
          <cell r="S125">
            <v>7.07</v>
          </cell>
        </row>
        <row r="126">
          <cell r="A126" t="str">
            <v>1 A 01 894 01</v>
          </cell>
          <cell r="B126" t="str">
            <v>Lastro de brita</v>
          </cell>
          <cell r="E126" t="str">
            <v>m3</v>
          </cell>
          <cell r="G126">
            <v>20.95</v>
          </cell>
          <cell r="M126">
            <v>23.71</v>
          </cell>
          <cell r="O126">
            <v>24.14</v>
          </cell>
          <cell r="Q126">
            <v>23.67</v>
          </cell>
          <cell r="S126">
            <v>24.78</v>
          </cell>
        </row>
        <row r="127">
          <cell r="A127" t="str">
            <v>1 A 99 001 00</v>
          </cell>
          <cell r="B127" t="str">
            <v>Mistura areia-asfalto usinada a frio</v>
          </cell>
          <cell r="E127" t="str">
            <v>m3</v>
          </cell>
          <cell r="G127">
            <v>0</v>
          </cell>
          <cell r="M127">
            <v>0</v>
          </cell>
          <cell r="O127">
            <v>0</v>
          </cell>
          <cell r="Q127">
            <v>0</v>
          </cell>
          <cell r="S127">
            <v>0</v>
          </cell>
        </row>
        <row r="128">
          <cell r="A128" t="str">
            <v>1 A 99 002 00</v>
          </cell>
          <cell r="B128" t="str">
            <v>Mistura areia-asfalto usinada a quente</v>
          </cell>
          <cell r="E128" t="str">
            <v>m3</v>
          </cell>
          <cell r="G128">
            <v>0</v>
          </cell>
          <cell r="M128">
            <v>0</v>
          </cell>
          <cell r="O128">
            <v>0</v>
          </cell>
          <cell r="Q128">
            <v>0</v>
          </cell>
          <cell r="S128">
            <v>0</v>
          </cell>
        </row>
        <row r="129">
          <cell r="A129" t="str">
            <v>1 A 99 003 00</v>
          </cell>
          <cell r="B129" t="str">
            <v>Mistura betuminosa usinada a frio</v>
          </cell>
          <cell r="E129" t="str">
            <v>m3</v>
          </cell>
          <cell r="G129">
            <v>0</v>
          </cell>
          <cell r="M129">
            <v>0</v>
          </cell>
          <cell r="O129">
            <v>0</v>
          </cell>
          <cell r="Q129">
            <v>0</v>
          </cell>
          <cell r="S129">
            <v>0</v>
          </cell>
        </row>
        <row r="130">
          <cell r="A130" t="str">
            <v>1 A 99 004 00</v>
          </cell>
          <cell r="B130" t="str">
            <v>Mistura betuminosa usinada a quente</v>
          </cell>
          <cell r="E130" t="str">
            <v>m3</v>
          </cell>
          <cell r="G130">
            <v>0</v>
          </cell>
          <cell r="M130">
            <v>0</v>
          </cell>
          <cell r="O130">
            <v>0</v>
          </cell>
          <cell r="Q130">
            <v>0</v>
          </cell>
          <cell r="S130">
            <v>0</v>
          </cell>
        </row>
        <row r="131">
          <cell r="A131" t="str">
            <v>1 A 99 005 00</v>
          </cell>
          <cell r="B131" t="str">
            <v>Mistura betuminosa</v>
          </cell>
          <cell r="E131" t="str">
            <v>m3</v>
          </cell>
          <cell r="G131">
            <v>0</v>
          </cell>
          <cell r="M131">
            <v>0</v>
          </cell>
          <cell r="O131">
            <v>0</v>
          </cell>
          <cell r="Q131">
            <v>0</v>
          </cell>
          <cell r="S131">
            <v>0</v>
          </cell>
        </row>
        <row r="132">
          <cell r="A132" t="str">
            <v>1 B 00 301 00</v>
          </cell>
          <cell r="B132" t="str">
            <v>Alvenaria de pedra argamassada</v>
          </cell>
          <cell r="E132" t="str">
            <v>m3</v>
          </cell>
          <cell r="G132">
            <v>92.71</v>
          </cell>
          <cell r="M132">
            <v>102.93</v>
          </cell>
          <cell r="O132">
            <v>105.07</v>
          </cell>
          <cell r="Q132">
            <v>101.78</v>
          </cell>
          <cell r="S132">
            <v>106.24</v>
          </cell>
        </row>
        <row r="133">
          <cell r="A133" t="str">
            <v>1 B 00 902 01</v>
          </cell>
          <cell r="B133" t="str">
            <v>Alvenaria de tijolos</v>
          </cell>
          <cell r="E133" t="str">
            <v>m2</v>
          </cell>
          <cell r="G133">
            <v>20.100000000000001</v>
          </cell>
          <cell r="M133">
            <v>24.92</v>
          </cell>
          <cell r="O133">
            <v>25</v>
          </cell>
          <cell r="Q133">
            <v>24.88</v>
          </cell>
          <cell r="S133">
            <v>25.03</v>
          </cell>
        </row>
        <row r="134">
          <cell r="A134" t="str">
            <v>1 B 00 903 01</v>
          </cell>
          <cell r="B134" t="str">
            <v>Dentes para bueiros duplos D=1,00 m</v>
          </cell>
          <cell r="E134" t="str">
            <v>und</v>
          </cell>
          <cell r="G134">
            <v>70.02</v>
          </cell>
          <cell r="M134">
            <v>77.59</v>
          </cell>
          <cell r="O134">
            <v>79.489999999999995</v>
          </cell>
          <cell r="Q134">
            <v>77.239999999999995</v>
          </cell>
          <cell r="S134">
            <v>80.22</v>
          </cell>
        </row>
        <row r="135">
          <cell r="A135" t="str">
            <v>1 B 00 904 01</v>
          </cell>
          <cell r="B135" t="str">
            <v>Dentes para bueiros duplos D=1,20 m</v>
          </cell>
          <cell r="E135" t="str">
            <v>und</v>
          </cell>
          <cell r="G135">
            <v>79.25</v>
          </cell>
          <cell r="M135">
            <v>87.74</v>
          </cell>
          <cell r="O135">
            <v>89.9</v>
          </cell>
          <cell r="Q135">
            <v>87.31</v>
          </cell>
          <cell r="S135">
            <v>90.74</v>
          </cell>
        </row>
        <row r="136">
          <cell r="A136" t="str">
            <v>1 B 00 905 01</v>
          </cell>
          <cell r="B136" t="str">
            <v>Dentes para bueiros duplos D=1,50 m</v>
          </cell>
          <cell r="E136" t="str">
            <v>und</v>
          </cell>
          <cell r="G136">
            <v>97.77</v>
          </cell>
          <cell r="M136">
            <v>108.36</v>
          </cell>
          <cell r="O136">
            <v>111.04</v>
          </cell>
          <cell r="Q136">
            <v>107.95</v>
          </cell>
          <cell r="S136">
            <v>112.05</v>
          </cell>
        </row>
        <row r="137">
          <cell r="A137" t="str">
            <v>1 B 00 906 01</v>
          </cell>
          <cell r="B137" t="str">
            <v>Dentes para bueiros simples D=0,60 m</v>
          </cell>
          <cell r="E137" t="str">
            <v>und</v>
          </cell>
          <cell r="G137">
            <v>23.61</v>
          </cell>
          <cell r="M137">
            <v>26.19</v>
          </cell>
          <cell r="O137">
            <v>26.82</v>
          </cell>
          <cell r="Q137">
            <v>26.07</v>
          </cell>
          <cell r="S137">
            <v>27.07</v>
          </cell>
        </row>
        <row r="138">
          <cell r="A138" t="str">
            <v>1 B 00 907 01</v>
          </cell>
          <cell r="B138" t="str">
            <v>Dentes para bueiros simples D=0,80 m</v>
          </cell>
          <cell r="E138" t="str">
            <v>und</v>
          </cell>
          <cell r="G138">
            <v>29.4</v>
          </cell>
          <cell r="M138">
            <v>32.56</v>
          </cell>
          <cell r="O138">
            <v>33.369999999999997</v>
          </cell>
          <cell r="Q138">
            <v>32.44</v>
          </cell>
          <cell r="S138">
            <v>33.68</v>
          </cell>
        </row>
        <row r="139">
          <cell r="A139" t="str">
            <v>1 B 00 908 01</v>
          </cell>
          <cell r="B139" t="str">
            <v>Dentes para bueiros simples D=1,00 m</v>
          </cell>
          <cell r="E139" t="str">
            <v>und</v>
          </cell>
          <cell r="G139">
            <v>34.950000000000003</v>
          </cell>
          <cell r="M139">
            <v>38.72</v>
          </cell>
          <cell r="O139">
            <v>39.67</v>
          </cell>
          <cell r="Q139">
            <v>38.549999999999997</v>
          </cell>
          <cell r="S139">
            <v>40.04</v>
          </cell>
        </row>
        <row r="140">
          <cell r="A140" t="str">
            <v>1 B 00 909 01</v>
          </cell>
          <cell r="B140" t="str">
            <v>Dentes para bueiros simples D=1,20 m</v>
          </cell>
          <cell r="E140" t="str">
            <v>und</v>
          </cell>
          <cell r="G140">
            <v>39.68</v>
          </cell>
          <cell r="M140">
            <v>43.93</v>
          </cell>
          <cell r="O140">
            <v>45.01</v>
          </cell>
          <cell r="Q140">
            <v>43.72</v>
          </cell>
          <cell r="S140">
            <v>45.43</v>
          </cell>
        </row>
        <row r="141">
          <cell r="A141" t="str">
            <v>1 B 00 910 01</v>
          </cell>
          <cell r="B141" t="str">
            <v>Dentes para bueiros simples D=1,50 m</v>
          </cell>
          <cell r="E141" t="str">
            <v>und</v>
          </cell>
          <cell r="G141">
            <v>50.3</v>
          </cell>
          <cell r="M141">
            <v>55.77</v>
          </cell>
          <cell r="O141">
            <v>57.18</v>
          </cell>
          <cell r="Q141">
            <v>55.64</v>
          </cell>
          <cell r="S141">
            <v>57.69</v>
          </cell>
        </row>
        <row r="142">
          <cell r="A142" t="str">
            <v>1 B 00 911 01</v>
          </cell>
          <cell r="B142" t="str">
            <v>Dentes para bueiros triplos D=1,00 m</v>
          </cell>
          <cell r="E142" t="str">
            <v>und</v>
          </cell>
          <cell r="G142">
            <v>102.63</v>
          </cell>
          <cell r="M142">
            <v>113.7</v>
          </cell>
          <cell r="O142">
            <v>116.43</v>
          </cell>
          <cell r="Q142">
            <v>113.06</v>
          </cell>
          <cell r="S142">
            <v>117.52</v>
          </cell>
        </row>
        <row r="143">
          <cell r="A143" t="str">
            <v>1 B 00 912 01</v>
          </cell>
          <cell r="B143" t="str">
            <v>Dentes para bueiros triplos D=1,20 m</v>
          </cell>
          <cell r="E143" t="str">
            <v>und</v>
          </cell>
          <cell r="G143">
            <v>118.94</v>
          </cell>
          <cell r="M143">
            <v>131.68</v>
          </cell>
          <cell r="O143">
            <v>134.91999999999999</v>
          </cell>
          <cell r="Q143">
            <v>131.03</v>
          </cell>
          <cell r="S143">
            <v>136.18</v>
          </cell>
        </row>
        <row r="144">
          <cell r="A144" t="str">
            <v>1 B 00 913 01</v>
          </cell>
          <cell r="B144" t="str">
            <v>Dentes para bueiros triplos D=1,50 m</v>
          </cell>
          <cell r="E144" t="str">
            <v>und</v>
          </cell>
          <cell r="G144">
            <v>144.85</v>
          </cell>
          <cell r="M144">
            <v>160.5</v>
          </cell>
          <cell r="O144">
            <v>164.46</v>
          </cell>
          <cell r="Q144">
            <v>159.82</v>
          </cell>
          <cell r="S144">
            <v>165.96</v>
          </cell>
        </row>
        <row r="145">
          <cell r="A145" t="str">
            <v>1 B 00 999 06</v>
          </cell>
          <cell r="B145" t="str">
            <v>Solo local / selo de argila apiloado</v>
          </cell>
          <cell r="E145" t="str">
            <v>m3</v>
          </cell>
          <cell r="G145">
            <v>6.35</v>
          </cell>
          <cell r="M145">
            <v>7.62</v>
          </cell>
          <cell r="O145">
            <v>7.62</v>
          </cell>
          <cell r="Q145">
            <v>7.62</v>
          </cell>
          <cell r="S145">
            <v>7.62</v>
          </cell>
        </row>
        <row r="146">
          <cell r="A146" t="str">
            <v>1 B 02 702 00</v>
          </cell>
          <cell r="B146" t="str">
            <v>Limp. e enchim. junta pav. concr. (const e rest)</v>
          </cell>
          <cell r="E146" t="str">
            <v>m</v>
          </cell>
          <cell r="G146">
            <v>2.17</v>
          </cell>
          <cell r="M146">
            <v>2.11</v>
          </cell>
          <cell r="O146">
            <v>1.99</v>
          </cell>
          <cell r="Q146">
            <v>1.89</v>
          </cell>
          <cell r="S146">
            <v>1.9</v>
          </cell>
        </row>
        <row r="147">
          <cell r="B147" t="str">
            <v>Construção</v>
          </cell>
        </row>
        <row r="148">
          <cell r="A148" t="str">
            <v>2 S 01 000 00</v>
          </cell>
          <cell r="B148" t="str">
            <v>Desm. dest. limpeza áreas c/arv. diam. até 0,15 m</v>
          </cell>
          <cell r="E148" t="str">
            <v>m2</v>
          </cell>
          <cell r="G148">
            <v>0.19</v>
          </cell>
          <cell r="M148">
            <v>0.2</v>
          </cell>
          <cell r="O148">
            <v>0.21</v>
          </cell>
          <cell r="Q148">
            <v>0.21</v>
          </cell>
          <cell r="S148">
            <v>0.21</v>
          </cell>
        </row>
        <row r="149">
          <cell r="A149" t="str">
            <v>2 S 01 010 00</v>
          </cell>
          <cell r="B149" t="str">
            <v>Destocamento de árvores D=0,15 a 0,30 m</v>
          </cell>
          <cell r="E149" t="str">
            <v>und</v>
          </cell>
          <cell r="G149">
            <v>18.46</v>
          </cell>
          <cell r="M149">
            <v>19.72</v>
          </cell>
          <cell r="O149">
            <v>21.1</v>
          </cell>
          <cell r="Q149">
            <v>20.57</v>
          </cell>
          <cell r="S149">
            <v>20.57</v>
          </cell>
        </row>
        <row r="150">
          <cell r="A150" t="str">
            <v>2 S 01 012 00</v>
          </cell>
          <cell r="B150" t="str">
            <v>Destocamento de árvores c/diâm. &gt; 0,30 m</v>
          </cell>
          <cell r="E150" t="str">
            <v>und</v>
          </cell>
          <cell r="G150">
            <v>46.15</v>
          </cell>
          <cell r="M150">
            <v>49.3</v>
          </cell>
          <cell r="O150">
            <v>52.76</v>
          </cell>
          <cell r="Q150">
            <v>51.43</v>
          </cell>
          <cell r="S150">
            <v>51.43</v>
          </cell>
        </row>
        <row r="151">
          <cell r="A151" t="str">
            <v>2 S 01 100 01</v>
          </cell>
          <cell r="B151" t="str">
            <v>Esc. carga transp. mat 1ª cat DMT 50 m</v>
          </cell>
          <cell r="E151" t="str">
            <v>m3</v>
          </cell>
          <cell r="G151">
            <v>0.98</v>
          </cell>
          <cell r="M151">
            <v>1.04</v>
          </cell>
          <cell r="O151">
            <v>1.1200000000000001</v>
          </cell>
          <cell r="Q151">
            <v>1.0900000000000001</v>
          </cell>
          <cell r="S151">
            <v>1.0900000000000001</v>
          </cell>
        </row>
        <row r="152">
          <cell r="A152" t="str">
            <v>2 S 01 100 02</v>
          </cell>
          <cell r="B152" t="str">
            <v>Esc. carga transp. mat 1ª cat DMT 50 a 200m c/m</v>
          </cell>
          <cell r="E152" t="str">
            <v>m3</v>
          </cell>
          <cell r="G152">
            <v>2.8</v>
          </cell>
          <cell r="M152">
            <v>3.42</v>
          </cell>
          <cell r="O152">
            <v>3.48</v>
          </cell>
          <cell r="Q152">
            <v>3.4</v>
          </cell>
          <cell r="S152">
            <v>3.4</v>
          </cell>
        </row>
        <row r="153">
          <cell r="A153" t="str">
            <v>2 S 01 100 03</v>
          </cell>
          <cell r="B153" t="str">
            <v>Esc. carga transp. mat 1ª cat DMT 200 a 400m c/m</v>
          </cell>
          <cell r="E153" t="str">
            <v>m3</v>
          </cell>
          <cell r="G153">
            <v>3.38</v>
          </cell>
          <cell r="M153">
            <v>4.16</v>
          </cell>
          <cell r="O153">
            <v>4.2300000000000004</v>
          </cell>
          <cell r="Q153">
            <v>4.12</v>
          </cell>
          <cell r="S153">
            <v>4.12</v>
          </cell>
        </row>
        <row r="154">
          <cell r="A154" t="str">
            <v>2 S 01 100 04</v>
          </cell>
          <cell r="B154" t="str">
            <v>Esc. carga transp. mat 1ª cat DMT 400 a 600m c/m</v>
          </cell>
          <cell r="E154" t="str">
            <v>m3</v>
          </cell>
          <cell r="G154">
            <v>3.99</v>
          </cell>
          <cell r="M154">
            <v>4.95</v>
          </cell>
          <cell r="O154">
            <v>5.0199999999999996</v>
          </cell>
          <cell r="Q154">
            <v>4.8899999999999997</v>
          </cell>
          <cell r="S154">
            <v>4.8899999999999997</v>
          </cell>
        </row>
        <row r="155">
          <cell r="A155" t="str">
            <v>2 S 01 100 05</v>
          </cell>
          <cell r="B155" t="str">
            <v>Esc. carga transp. mat 1ª cat DMT 600 a 800m c/m</v>
          </cell>
          <cell r="E155" t="str">
            <v>m3</v>
          </cell>
          <cell r="G155">
            <v>4.53</v>
          </cell>
          <cell r="M155">
            <v>5.65</v>
          </cell>
          <cell r="O155">
            <v>5.72</v>
          </cell>
          <cell r="Q155">
            <v>5.57</v>
          </cell>
          <cell r="S155">
            <v>5.57</v>
          </cell>
        </row>
        <row r="156">
          <cell r="A156" t="str">
            <v>2 S 01 100 06</v>
          </cell>
          <cell r="B156" t="str">
            <v>Esc. carga transp. mat 1ª cat DMT 800 a 1000m c/m</v>
          </cell>
          <cell r="E156" t="str">
            <v>m3</v>
          </cell>
          <cell r="G156">
            <v>5.21</v>
          </cell>
          <cell r="M156">
            <v>6.52</v>
          </cell>
          <cell r="O156">
            <v>6.59</v>
          </cell>
          <cell r="Q156">
            <v>6.42</v>
          </cell>
          <cell r="S156">
            <v>6.42</v>
          </cell>
        </row>
        <row r="157">
          <cell r="A157" t="str">
            <v>2 S 01 100 07</v>
          </cell>
          <cell r="B157" t="str">
            <v>Esc. carga transp. mat 1ª cat DMT 1000 a 1200m c/m</v>
          </cell>
          <cell r="E157" t="str">
            <v>m3</v>
          </cell>
          <cell r="G157">
            <v>5.92</v>
          </cell>
          <cell r="M157">
            <v>7.44</v>
          </cell>
          <cell r="O157">
            <v>7.51</v>
          </cell>
          <cell r="Q157">
            <v>7.32</v>
          </cell>
          <cell r="S157">
            <v>7.32</v>
          </cell>
        </row>
        <row r="158">
          <cell r="A158" t="str">
            <v>2 S 01 100 08</v>
          </cell>
          <cell r="B158" t="str">
            <v>Esc. carga transp. mat 1ª cat DMT 1200 a 1400m c/m</v>
          </cell>
          <cell r="E158" t="str">
            <v>m3</v>
          </cell>
          <cell r="G158">
            <v>6.58</v>
          </cell>
          <cell r="M158">
            <v>8.2899999999999991</v>
          </cell>
          <cell r="O158">
            <v>8.36</v>
          </cell>
          <cell r="Q158">
            <v>8.14</v>
          </cell>
          <cell r="S158">
            <v>8.14</v>
          </cell>
        </row>
        <row r="159">
          <cell r="A159" t="str">
            <v>2 S 01 100 09</v>
          </cell>
          <cell r="B159" t="str">
            <v>Esc. carga tr. mat 1ª c. DMT 50 a 200m c/carreg</v>
          </cell>
          <cell r="E159" t="str">
            <v>m3</v>
          </cell>
          <cell r="G159">
            <v>3.17</v>
          </cell>
          <cell r="M159">
            <v>3.46</v>
          </cell>
          <cell r="O159">
            <v>3.63</v>
          </cell>
          <cell r="Q159">
            <v>3.53</v>
          </cell>
          <cell r="S159">
            <v>3.53</v>
          </cell>
        </row>
        <row r="160">
          <cell r="A160" t="str">
            <v>2 S 01 100 10</v>
          </cell>
          <cell r="B160" t="str">
            <v>Esc. carga tr. mat 1ª c. DMT 200 a 400m c/carreg</v>
          </cell>
          <cell r="E160" t="str">
            <v>m3</v>
          </cell>
          <cell r="G160">
            <v>3.43</v>
          </cell>
          <cell r="M160">
            <v>3.74</v>
          </cell>
          <cell r="O160">
            <v>3.91</v>
          </cell>
          <cell r="Q160">
            <v>3.8</v>
          </cell>
          <cell r="S160">
            <v>3.8</v>
          </cell>
        </row>
        <row r="161">
          <cell r="A161" t="str">
            <v>2 S 01 100 11</v>
          </cell>
          <cell r="B161" t="str">
            <v>Esc. carga tr. mat 1ª c. DMT 400 a 600m c/carreg</v>
          </cell>
          <cell r="E161" t="str">
            <v>m3</v>
          </cell>
          <cell r="G161">
            <v>3.61</v>
          </cell>
          <cell r="M161">
            <v>3.94</v>
          </cell>
          <cell r="O161">
            <v>4.1100000000000003</v>
          </cell>
          <cell r="Q161">
            <v>3.99</v>
          </cell>
          <cell r="S161">
            <v>3.99</v>
          </cell>
        </row>
        <row r="162">
          <cell r="A162" t="str">
            <v>2 S 01 100 12</v>
          </cell>
          <cell r="B162" t="str">
            <v>Esc. carga tr. mat 1ª c. DMT 600 a 800m c/carreg</v>
          </cell>
          <cell r="E162" t="str">
            <v>m3</v>
          </cell>
          <cell r="G162">
            <v>3.94</v>
          </cell>
          <cell r="M162">
            <v>4.29</v>
          </cell>
          <cell r="O162">
            <v>4.47</v>
          </cell>
          <cell r="Q162">
            <v>4.33</v>
          </cell>
          <cell r="S162">
            <v>4.33</v>
          </cell>
        </row>
        <row r="163">
          <cell r="A163" t="str">
            <v>2 S 01 100 13</v>
          </cell>
          <cell r="B163" t="str">
            <v>Esc. carga tr. mat 1ª c. DMT 800 a 1000m c/carreg</v>
          </cell>
          <cell r="E163" t="str">
            <v>m3</v>
          </cell>
          <cell r="G163">
            <v>4.13</v>
          </cell>
          <cell r="M163">
            <v>4.5</v>
          </cell>
          <cell r="O163">
            <v>4.68</v>
          </cell>
          <cell r="Q163">
            <v>4.54</v>
          </cell>
          <cell r="S163">
            <v>4.54</v>
          </cell>
        </row>
        <row r="164">
          <cell r="A164" t="str">
            <v>2 S 01 100 14</v>
          </cell>
          <cell r="B164" t="str">
            <v>Esc. carga tr. mat 1ª c. DMT 1000 a 1200m c/carreg</v>
          </cell>
          <cell r="E164" t="str">
            <v>m3</v>
          </cell>
          <cell r="G164">
            <v>4.3899999999999997</v>
          </cell>
          <cell r="M164">
            <v>4.79</v>
          </cell>
          <cell r="O164">
            <v>4.97</v>
          </cell>
          <cell r="Q164">
            <v>4.8099999999999996</v>
          </cell>
          <cell r="S164">
            <v>4.8099999999999996</v>
          </cell>
        </row>
        <row r="165">
          <cell r="A165" t="str">
            <v>2 S 01 100 15</v>
          </cell>
          <cell r="B165" t="str">
            <v>Esc. carga tr. mat 1ª c. DMT 1200 a 1400m c/carreg</v>
          </cell>
          <cell r="E165" t="str">
            <v>m3</v>
          </cell>
          <cell r="G165">
            <v>4.5599999999999996</v>
          </cell>
          <cell r="M165">
            <v>4.96</v>
          </cell>
          <cell r="O165">
            <v>5.14</v>
          </cell>
          <cell r="Q165">
            <v>4.9800000000000004</v>
          </cell>
          <cell r="S165">
            <v>4.9800000000000004</v>
          </cell>
        </row>
        <row r="166">
          <cell r="A166" t="str">
            <v>2 S 01 100 16</v>
          </cell>
          <cell r="B166" t="str">
            <v>Esc. carga tr. mat 1ª c. DMT 1400 a 1600m c/carreg</v>
          </cell>
          <cell r="E166" t="str">
            <v>m3</v>
          </cell>
          <cell r="G166">
            <v>4.71</v>
          </cell>
          <cell r="M166">
            <v>5.13</v>
          </cell>
          <cell r="O166">
            <v>5.31</v>
          </cell>
          <cell r="Q166">
            <v>5.14</v>
          </cell>
          <cell r="S166">
            <v>5.14</v>
          </cell>
        </row>
        <row r="167">
          <cell r="A167" t="str">
            <v>2 S 01 100 17</v>
          </cell>
          <cell r="B167" t="str">
            <v>Esc. carga tr. mat 1ª c. DMT 1600 a 1800m c/carreg</v>
          </cell>
          <cell r="E167" t="str">
            <v>m3</v>
          </cell>
          <cell r="G167">
            <v>4.83</v>
          </cell>
          <cell r="M167">
            <v>5.26</v>
          </cell>
          <cell r="O167">
            <v>5.44</v>
          </cell>
          <cell r="Q167">
            <v>5.27</v>
          </cell>
          <cell r="S167">
            <v>5.27</v>
          </cell>
        </row>
        <row r="168">
          <cell r="A168" t="str">
            <v>2 S 01 100 18</v>
          </cell>
          <cell r="B168" t="str">
            <v>Esc. carga tr. mat 1ª c. DMT 1800 a 2000m c/carreg</v>
          </cell>
          <cell r="E168" t="str">
            <v>m3</v>
          </cell>
          <cell r="G168">
            <v>5.09</v>
          </cell>
          <cell r="M168">
            <v>5.54</v>
          </cell>
          <cell r="O168">
            <v>5.72</v>
          </cell>
          <cell r="Q168">
            <v>5.54</v>
          </cell>
          <cell r="S168">
            <v>5.54</v>
          </cell>
        </row>
        <row r="169">
          <cell r="A169" t="str">
            <v>2 S 01 100 19</v>
          </cell>
          <cell r="B169" t="str">
            <v>Esc. carga tr. mat 1ª c. DMT 2000 a 3000m c/carreg</v>
          </cell>
          <cell r="E169" t="str">
            <v>m3</v>
          </cell>
          <cell r="G169">
            <v>5.72</v>
          </cell>
          <cell r="M169">
            <v>6.23</v>
          </cell>
          <cell r="O169">
            <v>6.42</v>
          </cell>
          <cell r="Q169">
            <v>6.21</v>
          </cell>
          <cell r="S169">
            <v>6.21</v>
          </cell>
        </row>
        <row r="170">
          <cell r="A170" t="str">
            <v>2 S 01 100 20</v>
          </cell>
          <cell r="B170" t="str">
            <v>Esc. carga tr. mat 1ª c. DMT 3000 a 5000m c/carreg</v>
          </cell>
          <cell r="E170" t="str">
            <v>m3</v>
          </cell>
          <cell r="G170">
            <v>7.5</v>
          </cell>
          <cell r="M170">
            <v>8.15</v>
          </cell>
          <cell r="O170">
            <v>8.36</v>
          </cell>
          <cell r="Q170">
            <v>8.08</v>
          </cell>
          <cell r="S170">
            <v>8.08</v>
          </cell>
        </row>
        <row r="171">
          <cell r="A171" t="str">
            <v>2 S 01 100 21</v>
          </cell>
          <cell r="B171" t="str">
            <v>Escavação carga transp. manual mat.1a cat. DT=20m</v>
          </cell>
          <cell r="E171" t="str">
            <v>m3</v>
          </cell>
          <cell r="G171">
            <v>13.02</v>
          </cell>
          <cell r="M171">
            <v>15.59</v>
          </cell>
          <cell r="O171">
            <v>15.59</v>
          </cell>
          <cell r="Q171">
            <v>15.59</v>
          </cell>
          <cell r="S171">
            <v>15.59</v>
          </cell>
        </row>
        <row r="172">
          <cell r="A172" t="str">
            <v>2 S 01 100 22</v>
          </cell>
          <cell r="B172" t="str">
            <v>Esc. carga transp. mat 1ª cat DMT 50 a 200m c/e</v>
          </cell>
          <cell r="E172" t="str">
            <v>m3</v>
          </cell>
          <cell r="G172">
            <v>3.36</v>
          </cell>
          <cell r="M172">
            <v>3.51</v>
          </cell>
          <cell r="O172">
            <v>3.51</v>
          </cell>
          <cell r="Q172">
            <v>3.02</v>
          </cell>
          <cell r="S172">
            <v>3.02</v>
          </cell>
        </row>
        <row r="173">
          <cell r="A173" t="str">
            <v>2 S 01 100 23</v>
          </cell>
          <cell r="B173" t="str">
            <v>Esc. carga transp. mat 1ª cat DMT 200 a 400m c/e</v>
          </cell>
          <cell r="E173" t="str">
            <v>m3</v>
          </cell>
          <cell r="G173">
            <v>3.67</v>
          </cell>
          <cell r="M173">
            <v>3.85</v>
          </cell>
          <cell r="O173">
            <v>3.86</v>
          </cell>
          <cell r="Q173">
            <v>3.36</v>
          </cell>
          <cell r="S173">
            <v>3.36</v>
          </cell>
        </row>
        <row r="174">
          <cell r="A174" t="str">
            <v>2 S 01 100 24</v>
          </cell>
          <cell r="B174" t="str">
            <v>Esc. carga transp. mat 1ª cat DMT 400 a 600m c/e</v>
          </cell>
          <cell r="E174" t="str">
            <v>m3</v>
          </cell>
          <cell r="G174">
            <v>3.86</v>
          </cell>
          <cell r="M174">
            <v>4.05</v>
          </cell>
          <cell r="O174">
            <v>4.0599999999999996</v>
          </cell>
          <cell r="Q174">
            <v>3.55</v>
          </cell>
          <cell r="S174">
            <v>3.55</v>
          </cell>
        </row>
        <row r="175">
          <cell r="A175" t="str">
            <v>2 S 01 100 25</v>
          </cell>
          <cell r="B175" t="str">
            <v>Esc. carga transp. mat 1ª cat DMT 600 a 800m c/e</v>
          </cell>
          <cell r="E175" t="str">
            <v>m3</v>
          </cell>
          <cell r="G175">
            <v>4.1399999999999997</v>
          </cell>
          <cell r="M175">
            <v>4.3499999999999996</v>
          </cell>
          <cell r="O175">
            <v>4.3600000000000003</v>
          </cell>
          <cell r="Q175">
            <v>3.84</v>
          </cell>
          <cell r="S175">
            <v>3.84</v>
          </cell>
        </row>
        <row r="176">
          <cell r="A176" t="str">
            <v>2 S 01 100 26</v>
          </cell>
          <cell r="B176" t="str">
            <v>Esc. carga transp. mat 1ª cat DMT 800 a 1000m c/e</v>
          </cell>
          <cell r="E176" t="str">
            <v>m3</v>
          </cell>
          <cell r="G176">
            <v>4.4000000000000004</v>
          </cell>
          <cell r="M176">
            <v>4.6399999999999997</v>
          </cell>
          <cell r="O176">
            <v>4.6500000000000004</v>
          </cell>
          <cell r="Q176">
            <v>4.12</v>
          </cell>
          <cell r="S176">
            <v>4.12</v>
          </cell>
        </row>
        <row r="177">
          <cell r="A177" t="str">
            <v>2 S 01 100 27</v>
          </cell>
          <cell r="B177" t="str">
            <v>Esc. carga transp. mat 1ª cat DMT 1000 a 1200m c/e</v>
          </cell>
          <cell r="E177" t="str">
            <v>m3</v>
          </cell>
          <cell r="G177">
            <v>4.62</v>
          </cell>
          <cell r="M177">
            <v>4.87</v>
          </cell>
          <cell r="O177">
            <v>4.88</v>
          </cell>
          <cell r="Q177">
            <v>4.3499999999999996</v>
          </cell>
          <cell r="S177">
            <v>4.3499999999999996</v>
          </cell>
        </row>
        <row r="178">
          <cell r="A178" t="str">
            <v>2 S 01 100 28</v>
          </cell>
          <cell r="B178" t="str">
            <v>Esc. carga transp. mat 1ª cat DMT 1200 a 1400m c/e</v>
          </cell>
          <cell r="E178" t="str">
            <v>m3</v>
          </cell>
          <cell r="G178">
            <v>4.76</v>
          </cell>
          <cell r="M178">
            <v>5.03</v>
          </cell>
          <cell r="O178">
            <v>5.05</v>
          </cell>
          <cell r="Q178">
            <v>4.5</v>
          </cell>
          <cell r="S178">
            <v>4.5</v>
          </cell>
        </row>
        <row r="179">
          <cell r="A179" t="str">
            <v>2 S 01 100 29</v>
          </cell>
          <cell r="B179" t="str">
            <v>Esc. carga transp. mat 1ª cat DMT 1400 a 1600m c/e</v>
          </cell>
          <cell r="E179" t="str">
            <v>m3</v>
          </cell>
          <cell r="G179">
            <v>5.0199999999999996</v>
          </cell>
          <cell r="M179">
            <v>5.31</v>
          </cell>
          <cell r="O179">
            <v>5.33</v>
          </cell>
          <cell r="Q179">
            <v>4.7699999999999996</v>
          </cell>
          <cell r="S179">
            <v>4.7699999999999996</v>
          </cell>
        </row>
        <row r="180">
          <cell r="A180" t="str">
            <v>2 S 01 100 30</v>
          </cell>
          <cell r="B180" t="str">
            <v>Esc. carga transp. mat 1ª cat DMT 1600 a 1800m c/e</v>
          </cell>
          <cell r="E180" t="str">
            <v>m3</v>
          </cell>
          <cell r="G180">
            <v>5.09</v>
          </cell>
          <cell r="M180">
            <v>5.39</v>
          </cell>
          <cell r="O180">
            <v>5.41</v>
          </cell>
          <cell r="Q180">
            <v>4.8499999999999996</v>
          </cell>
          <cell r="S180">
            <v>4.8499999999999996</v>
          </cell>
        </row>
        <row r="181">
          <cell r="A181" t="str">
            <v>2 S 01 100 31</v>
          </cell>
          <cell r="B181" t="str">
            <v>Esc. carga transp. mat 1ª cat DMT 1800 a 2000m c/e</v>
          </cell>
          <cell r="E181" t="str">
            <v>m3</v>
          </cell>
          <cell r="G181">
            <v>5.3</v>
          </cell>
          <cell r="M181">
            <v>5.61</v>
          </cell>
          <cell r="O181">
            <v>5.63</v>
          </cell>
          <cell r="Q181">
            <v>5.07</v>
          </cell>
          <cell r="S181">
            <v>5.07</v>
          </cell>
        </row>
        <row r="182">
          <cell r="A182" t="str">
            <v>2 S 01 100 32</v>
          </cell>
          <cell r="B182" t="str">
            <v>Esc. carga transp. mat 1ª cat DMT 2000 a 3000m c/e</v>
          </cell>
          <cell r="E182" t="str">
            <v>m3</v>
          </cell>
          <cell r="G182">
            <v>5.96</v>
          </cell>
          <cell r="M182">
            <v>6.33</v>
          </cell>
          <cell r="O182">
            <v>6.35</v>
          </cell>
          <cell r="Q182">
            <v>5.76</v>
          </cell>
          <cell r="S182">
            <v>5.76</v>
          </cell>
        </row>
        <row r="183">
          <cell r="A183" t="str">
            <v>2 S 01 100 33</v>
          </cell>
          <cell r="B183" t="str">
            <v>Esc. carga transp. mat 1ª cat DMT 3000 a 5000m c/e</v>
          </cell>
          <cell r="E183" t="str">
            <v>m3</v>
          </cell>
          <cell r="G183">
            <v>7.77</v>
          </cell>
          <cell r="M183">
            <v>8.2799999999999994</v>
          </cell>
          <cell r="O183">
            <v>8.32</v>
          </cell>
          <cell r="Q183">
            <v>7.66</v>
          </cell>
          <cell r="S183">
            <v>7.66</v>
          </cell>
        </row>
        <row r="184">
          <cell r="A184" t="str">
            <v>2 S 01 101 01</v>
          </cell>
          <cell r="B184" t="str">
            <v>Esc. carga transp. mat 2ª cat DMT 50m</v>
          </cell>
          <cell r="E184" t="str">
            <v>m3</v>
          </cell>
          <cell r="G184">
            <v>2.08</v>
          </cell>
          <cell r="M184">
            <v>2.2200000000000002</v>
          </cell>
          <cell r="O184">
            <v>2.38</v>
          </cell>
          <cell r="Q184">
            <v>2.3199999999999998</v>
          </cell>
          <cell r="S184">
            <v>2.3199999999999998</v>
          </cell>
        </row>
        <row r="185">
          <cell r="A185" t="str">
            <v>2 S 01 101 02</v>
          </cell>
          <cell r="B185" t="str">
            <v>Esc. carga transp. mat 2ª cat DMT 50 a 200m c/m</v>
          </cell>
          <cell r="E185" t="str">
            <v>m3</v>
          </cell>
          <cell r="G185">
            <v>4.88</v>
          </cell>
          <cell r="M185">
            <v>5.9</v>
          </cell>
          <cell r="O185">
            <v>6.04</v>
          </cell>
          <cell r="Q185">
            <v>5.88</v>
          </cell>
          <cell r="S185">
            <v>5.88</v>
          </cell>
        </row>
        <row r="186">
          <cell r="A186" t="str">
            <v>2 S 01 101 03</v>
          </cell>
          <cell r="B186" t="str">
            <v>Esc. carga transp. mat 2ª cat DMT 200 a 400m c/m</v>
          </cell>
          <cell r="E186" t="str">
            <v>m3</v>
          </cell>
          <cell r="G186">
            <v>4.9000000000000004</v>
          </cell>
          <cell r="M186">
            <v>5.92</v>
          </cell>
          <cell r="O186">
            <v>6.06</v>
          </cell>
          <cell r="Q186">
            <v>5.9</v>
          </cell>
          <cell r="S186">
            <v>5.9</v>
          </cell>
        </row>
        <row r="187">
          <cell r="A187" t="str">
            <v>2 S 01 101 04</v>
          </cell>
          <cell r="B187" t="str">
            <v>Esc. carga transp. mat 2ª cat DMT 400 a 600m c/m</v>
          </cell>
          <cell r="E187" t="str">
            <v>m3</v>
          </cell>
          <cell r="G187">
            <v>5.9</v>
          </cell>
          <cell r="M187">
            <v>7.21</v>
          </cell>
          <cell r="O187">
            <v>7.35</v>
          </cell>
          <cell r="Q187">
            <v>7.16</v>
          </cell>
          <cell r="S187">
            <v>7.16</v>
          </cell>
        </row>
        <row r="188">
          <cell r="A188" t="str">
            <v>2 S 01 101 05</v>
          </cell>
          <cell r="B188" t="str">
            <v>Esc. carga transp. mat 2ª cat DMT 600 a 800m c/m</v>
          </cell>
          <cell r="E188" t="str">
            <v>m3</v>
          </cell>
          <cell r="G188">
            <v>6.91</v>
          </cell>
          <cell r="M188">
            <v>8.5</v>
          </cell>
          <cell r="O188">
            <v>8.65</v>
          </cell>
          <cell r="Q188">
            <v>8.42</v>
          </cell>
          <cell r="S188">
            <v>8.42</v>
          </cell>
        </row>
        <row r="189">
          <cell r="A189" t="str">
            <v>2 S 01 101 06</v>
          </cell>
          <cell r="B189" t="str">
            <v>Esc. carga transp. mat 2ª cat DMT 800 a 1000m c/m</v>
          </cell>
          <cell r="E189" t="str">
            <v>m3</v>
          </cell>
          <cell r="G189">
            <v>7.91</v>
          </cell>
          <cell r="M189">
            <v>9.8000000000000007</v>
          </cell>
          <cell r="O189">
            <v>9.9499999999999993</v>
          </cell>
          <cell r="Q189">
            <v>9.68</v>
          </cell>
          <cell r="S189">
            <v>9.68</v>
          </cell>
        </row>
        <row r="190">
          <cell r="A190" t="str">
            <v>2 S 01 101 07</v>
          </cell>
          <cell r="B190" t="str">
            <v>Esc. carga transp. mat 2ª cat DMT 1000 a 1200m c/m</v>
          </cell>
          <cell r="E190" t="str">
            <v>m3</v>
          </cell>
          <cell r="G190">
            <v>7.92</v>
          </cell>
          <cell r="M190">
            <v>9.81</v>
          </cell>
          <cell r="O190">
            <v>9.9600000000000009</v>
          </cell>
          <cell r="Q190">
            <v>9.6999999999999993</v>
          </cell>
          <cell r="S190">
            <v>9.6999999999999993</v>
          </cell>
        </row>
        <row r="191">
          <cell r="A191" t="str">
            <v>2 S 01 101 08</v>
          </cell>
          <cell r="B191" t="str">
            <v>Esc. carga transp. mat 2ª cat DMT 1200 a 1400m c/m</v>
          </cell>
          <cell r="E191" t="str">
            <v>m3</v>
          </cell>
          <cell r="G191">
            <v>8.93</v>
          </cell>
          <cell r="M191">
            <v>11.11</v>
          </cell>
          <cell r="O191">
            <v>11.26</v>
          </cell>
          <cell r="Q191">
            <v>10.96</v>
          </cell>
          <cell r="S191">
            <v>10.96</v>
          </cell>
        </row>
        <row r="192">
          <cell r="A192" t="str">
            <v>2 S 01 101 09</v>
          </cell>
          <cell r="B192" t="str">
            <v>Esc. carga tr. mat 2ª c. DMT 50 a 200m c/carreg</v>
          </cell>
          <cell r="E192" t="str">
            <v>m3</v>
          </cell>
          <cell r="G192">
            <v>5.0599999999999996</v>
          </cell>
          <cell r="M192">
            <v>5.49</v>
          </cell>
          <cell r="O192">
            <v>5.79</v>
          </cell>
          <cell r="Q192">
            <v>5.63</v>
          </cell>
          <cell r="S192">
            <v>5.63</v>
          </cell>
        </row>
        <row r="193">
          <cell r="A193" t="str">
            <v>2 S 01 101 10</v>
          </cell>
          <cell r="B193" t="str">
            <v>Esc. carga tr. mat 2ª c. DMT 200 a 400m c/carreg</v>
          </cell>
          <cell r="E193" t="str">
            <v>m3</v>
          </cell>
          <cell r="G193">
            <v>5.46</v>
          </cell>
          <cell r="M193">
            <v>5.94</v>
          </cell>
          <cell r="O193">
            <v>6.24</v>
          </cell>
          <cell r="Q193">
            <v>6.06</v>
          </cell>
          <cell r="S193">
            <v>6.06</v>
          </cell>
        </row>
        <row r="194">
          <cell r="A194" t="str">
            <v>2 S 01 101 11</v>
          </cell>
          <cell r="B194" t="str">
            <v>Esc. carga tr. mat 2a c. DMT 400 a 600m c/carreg</v>
          </cell>
          <cell r="E194" t="str">
            <v>m3</v>
          </cell>
          <cell r="G194">
            <v>5.68</v>
          </cell>
          <cell r="M194">
            <v>6.17</v>
          </cell>
          <cell r="O194">
            <v>6.48</v>
          </cell>
          <cell r="Q194">
            <v>6.29</v>
          </cell>
          <cell r="S194">
            <v>6.29</v>
          </cell>
        </row>
        <row r="195">
          <cell r="A195" t="str">
            <v>2 S 01 101 12</v>
          </cell>
          <cell r="B195" t="str">
            <v>Esc. carga tr. mat 2a c. DMT 600 a 800m c/carreg</v>
          </cell>
          <cell r="E195" t="str">
            <v>m3</v>
          </cell>
          <cell r="G195">
            <v>6.01</v>
          </cell>
          <cell r="M195">
            <v>6.53</v>
          </cell>
          <cell r="O195">
            <v>6.84</v>
          </cell>
          <cell r="Q195">
            <v>6.64</v>
          </cell>
          <cell r="S195">
            <v>6.64</v>
          </cell>
        </row>
        <row r="196">
          <cell r="A196" t="str">
            <v>2 S 01 101 13</v>
          </cell>
          <cell r="B196" t="str">
            <v>Esc. carga tr. mat 2a c. DMT 800 a 1000m c/carreg</v>
          </cell>
          <cell r="E196" t="str">
            <v>m3</v>
          </cell>
          <cell r="G196">
            <v>6.27</v>
          </cell>
          <cell r="M196">
            <v>6.81</v>
          </cell>
          <cell r="O196">
            <v>7.12</v>
          </cell>
          <cell r="Q196">
            <v>6.91</v>
          </cell>
          <cell r="S196">
            <v>6.91</v>
          </cell>
        </row>
        <row r="197">
          <cell r="A197" t="str">
            <v>2 S 01 101 14</v>
          </cell>
          <cell r="B197" t="str">
            <v>Esc. carga tr. mat 2a c. DMT 1000 a 1200m c/carreg</v>
          </cell>
          <cell r="E197" t="str">
            <v>m3</v>
          </cell>
          <cell r="G197">
            <v>6.52</v>
          </cell>
          <cell r="M197">
            <v>7.08</v>
          </cell>
          <cell r="O197">
            <v>7.39</v>
          </cell>
          <cell r="Q197">
            <v>7.17</v>
          </cell>
          <cell r="S197">
            <v>7.17</v>
          </cell>
        </row>
        <row r="198">
          <cell r="A198" t="str">
            <v>2 S 01 101 15</v>
          </cell>
          <cell r="B198" t="str">
            <v>Esc. carga tr. mat 2a c. DMT 1200 a 1400m c/carreg</v>
          </cell>
          <cell r="E198" t="str">
            <v>m3</v>
          </cell>
          <cell r="G198">
            <v>6.76</v>
          </cell>
          <cell r="M198">
            <v>7.33</v>
          </cell>
          <cell r="O198">
            <v>7.65</v>
          </cell>
          <cell r="Q198">
            <v>7.42</v>
          </cell>
          <cell r="S198">
            <v>7.42</v>
          </cell>
        </row>
        <row r="199">
          <cell r="A199" t="str">
            <v>2 S 01 101 16</v>
          </cell>
          <cell r="B199" t="str">
            <v>Esc. carga tr. mat 2a c. DMT 1400 a 1600m c/carreg</v>
          </cell>
          <cell r="E199" t="str">
            <v>m3</v>
          </cell>
          <cell r="G199">
            <v>7</v>
          </cell>
          <cell r="M199">
            <v>7.61</v>
          </cell>
          <cell r="O199">
            <v>7.92</v>
          </cell>
          <cell r="Q199">
            <v>7.68</v>
          </cell>
          <cell r="S199">
            <v>7.68</v>
          </cell>
        </row>
        <row r="200">
          <cell r="A200" t="str">
            <v>2 S 01 101 17</v>
          </cell>
          <cell r="B200" t="str">
            <v>Esc. carga tr. mat 2a c. DMT 1600 a 1800m c/carreg</v>
          </cell>
          <cell r="E200" t="str">
            <v>m3</v>
          </cell>
          <cell r="G200">
            <v>7.17</v>
          </cell>
          <cell r="M200">
            <v>7.78</v>
          </cell>
          <cell r="O200">
            <v>8.1</v>
          </cell>
          <cell r="Q200">
            <v>7.86</v>
          </cell>
          <cell r="S200">
            <v>7.86</v>
          </cell>
        </row>
        <row r="201">
          <cell r="A201" t="str">
            <v>2 S 01 101 18</v>
          </cell>
          <cell r="B201" t="str">
            <v>Esc. carga tr. mat 2a c. DMT 1800 a 2000m c/carreg</v>
          </cell>
          <cell r="E201" t="str">
            <v>m3</v>
          </cell>
          <cell r="G201">
            <v>7.45</v>
          </cell>
          <cell r="M201">
            <v>8.08</v>
          </cell>
          <cell r="O201">
            <v>8.41</v>
          </cell>
          <cell r="Q201">
            <v>8.15</v>
          </cell>
          <cell r="S201">
            <v>8.15</v>
          </cell>
        </row>
        <row r="202">
          <cell r="A202" t="str">
            <v>2 S 01 101 19</v>
          </cell>
          <cell r="B202" t="str">
            <v>Esc. carga tr. mat 2a c. DMT 2000 a 3000m c/carreg</v>
          </cell>
          <cell r="E202" t="str">
            <v>m3</v>
          </cell>
          <cell r="G202">
            <v>8.17</v>
          </cell>
          <cell r="M202">
            <v>8.8699999999999992</v>
          </cell>
          <cell r="O202">
            <v>9.1999999999999993</v>
          </cell>
          <cell r="Q202">
            <v>8.91</v>
          </cell>
          <cell r="S202">
            <v>8.91</v>
          </cell>
        </row>
        <row r="203">
          <cell r="A203" t="str">
            <v>2 S 01 101 20</v>
          </cell>
          <cell r="B203" t="str">
            <v>Esc. carga tr. mat 2a c. DMT 3000 a 5000m c/carreg</v>
          </cell>
          <cell r="E203" t="str">
            <v>m3</v>
          </cell>
          <cell r="G203">
            <v>10.35</v>
          </cell>
          <cell r="M203">
            <v>11.24</v>
          </cell>
          <cell r="O203">
            <v>11.58</v>
          </cell>
          <cell r="Q203">
            <v>11.21</v>
          </cell>
          <cell r="S203">
            <v>11.21</v>
          </cell>
        </row>
        <row r="204">
          <cell r="A204" t="str">
            <v>2 S 01 101 22</v>
          </cell>
          <cell r="B204" t="str">
            <v>Esc. carga transp. mat 2a cat DMT 50 a 200m c/e</v>
          </cell>
          <cell r="E204" t="str">
            <v>m3</v>
          </cell>
          <cell r="G204">
            <v>4.72</v>
          </cell>
          <cell r="M204">
            <v>4.92</v>
          </cell>
          <cell r="O204">
            <v>4.92</v>
          </cell>
          <cell r="Q204">
            <v>4.2</v>
          </cell>
          <cell r="S204">
            <v>4.2</v>
          </cell>
        </row>
        <row r="205">
          <cell r="A205" t="str">
            <v>2 S 01 101 23</v>
          </cell>
          <cell r="B205" t="str">
            <v>Esc. carga transp. mat 2a cat DMT 200 a 400m c/e</v>
          </cell>
          <cell r="E205" t="str">
            <v>m3</v>
          </cell>
          <cell r="G205">
            <v>5.05</v>
          </cell>
          <cell r="M205">
            <v>5.26</v>
          </cell>
          <cell r="O205">
            <v>5.27</v>
          </cell>
          <cell r="Q205">
            <v>4.54</v>
          </cell>
          <cell r="S205">
            <v>4.54</v>
          </cell>
        </row>
        <row r="206">
          <cell r="A206" t="str">
            <v>2 S 01 101 24</v>
          </cell>
          <cell r="B206" t="str">
            <v>Esc. carga transp. mat 2a cat DMT 400 a 600m c/e</v>
          </cell>
          <cell r="E206" t="str">
            <v>m3</v>
          </cell>
          <cell r="G206">
            <v>5.35</v>
          </cell>
          <cell r="M206">
            <v>5.6</v>
          </cell>
          <cell r="O206">
            <v>5.61</v>
          </cell>
          <cell r="Q206">
            <v>4.87</v>
          </cell>
          <cell r="S206">
            <v>4.87</v>
          </cell>
        </row>
        <row r="207">
          <cell r="A207" t="str">
            <v>2 S 01 101 25</v>
          </cell>
          <cell r="B207" t="str">
            <v>Esc. carga transp. mat 2a cat DMT 600 a 800m c/e</v>
          </cell>
          <cell r="E207" t="str">
            <v>m3</v>
          </cell>
          <cell r="G207">
            <v>5.69</v>
          </cell>
          <cell r="M207">
            <v>5.97</v>
          </cell>
          <cell r="O207">
            <v>5.98</v>
          </cell>
          <cell r="Q207">
            <v>5.22</v>
          </cell>
          <cell r="S207">
            <v>5.22</v>
          </cell>
        </row>
        <row r="208">
          <cell r="A208" t="str">
            <v>2 S 01 101 26</v>
          </cell>
          <cell r="B208" t="str">
            <v>Esc. carga transp. mat 2a cat DMT 800 a 1000m c/e</v>
          </cell>
          <cell r="E208" t="str">
            <v>m3</v>
          </cell>
          <cell r="G208">
            <v>5.95</v>
          </cell>
          <cell r="M208">
            <v>6.24</v>
          </cell>
          <cell r="O208">
            <v>6.26</v>
          </cell>
          <cell r="Q208">
            <v>5.49</v>
          </cell>
          <cell r="S208">
            <v>5.49</v>
          </cell>
        </row>
        <row r="209">
          <cell r="A209" t="str">
            <v>2 S 01 101 27</v>
          </cell>
          <cell r="B209" t="str">
            <v>Esc. carga transp. mat 2a cat DMT 1000 a 1200m c/e</v>
          </cell>
          <cell r="E209" t="str">
            <v>m3</v>
          </cell>
          <cell r="G209">
            <v>6.19</v>
          </cell>
          <cell r="M209">
            <v>6.51</v>
          </cell>
          <cell r="O209">
            <v>6.53</v>
          </cell>
          <cell r="Q209">
            <v>5.75</v>
          </cell>
          <cell r="S209">
            <v>5.75</v>
          </cell>
        </row>
        <row r="210">
          <cell r="A210" t="str">
            <v>2 S 01 101 28</v>
          </cell>
          <cell r="B210" t="str">
            <v>Esc. carga transp. mat 2a cat DMT 1200 a 1400m c/e</v>
          </cell>
          <cell r="E210" t="str">
            <v>m3</v>
          </cell>
          <cell r="G210">
            <v>6.49</v>
          </cell>
          <cell r="M210">
            <v>6.83</v>
          </cell>
          <cell r="O210">
            <v>6.86</v>
          </cell>
          <cell r="Q210">
            <v>6.06</v>
          </cell>
          <cell r="S210">
            <v>6.06</v>
          </cell>
        </row>
        <row r="211">
          <cell r="A211" t="str">
            <v>2 S 01 101 29</v>
          </cell>
          <cell r="B211" t="str">
            <v>Esc. carga transp. mat 2a cat DMT 1400 a 1600m c/e</v>
          </cell>
          <cell r="E211" t="str">
            <v>m3</v>
          </cell>
          <cell r="G211">
            <v>6.7</v>
          </cell>
          <cell r="M211">
            <v>7.06</v>
          </cell>
          <cell r="O211">
            <v>7.08</v>
          </cell>
          <cell r="Q211">
            <v>6.28</v>
          </cell>
          <cell r="S211">
            <v>6.28</v>
          </cell>
        </row>
        <row r="212">
          <cell r="A212" t="str">
            <v>2 S 01 101 30</v>
          </cell>
          <cell r="B212" t="str">
            <v>Esc. carga transp. mat 2a cat DMT 1600 a 1800m c/e</v>
          </cell>
          <cell r="E212" t="str">
            <v>m3</v>
          </cell>
          <cell r="G212">
            <v>6.79</v>
          </cell>
          <cell r="M212">
            <v>7.16</v>
          </cell>
          <cell r="O212">
            <v>7.19</v>
          </cell>
          <cell r="Q212">
            <v>6.39</v>
          </cell>
          <cell r="S212">
            <v>6.39</v>
          </cell>
        </row>
        <row r="213">
          <cell r="A213" t="str">
            <v>2 S 01 101 31</v>
          </cell>
          <cell r="B213" t="str">
            <v>Esc. carga transp. mat 2a cat DMT 1800 a 2000m c/e</v>
          </cell>
          <cell r="E213" t="str">
            <v>m3</v>
          </cell>
          <cell r="G213">
            <v>7.09</v>
          </cell>
          <cell r="M213">
            <v>7.47</v>
          </cell>
          <cell r="O213">
            <v>7.51</v>
          </cell>
          <cell r="Q213">
            <v>6.69</v>
          </cell>
          <cell r="S213">
            <v>6.69</v>
          </cell>
        </row>
        <row r="214">
          <cell r="A214" t="str">
            <v>2 S 01 101 32</v>
          </cell>
          <cell r="B214" t="str">
            <v>Esc. carga transp. mat 2a cat DMT 2000 a 3000m c/e</v>
          </cell>
          <cell r="E214" t="str">
            <v>m3</v>
          </cell>
          <cell r="G214">
            <v>7.94</v>
          </cell>
          <cell r="M214">
            <v>8.4</v>
          </cell>
          <cell r="O214">
            <v>8.44</v>
          </cell>
          <cell r="Q214">
            <v>7.59</v>
          </cell>
          <cell r="S214">
            <v>7.59</v>
          </cell>
        </row>
        <row r="215">
          <cell r="A215" t="str">
            <v>2 S 01 101 33</v>
          </cell>
          <cell r="B215" t="str">
            <v>Esc. carga transp. mat 2a cat DMT 3000 a 5000m c/e</v>
          </cell>
          <cell r="E215" t="str">
            <v>m3</v>
          </cell>
          <cell r="G215">
            <v>10.14</v>
          </cell>
          <cell r="M215">
            <v>10.78</v>
          </cell>
          <cell r="O215">
            <v>10.84</v>
          </cell>
          <cell r="Q215">
            <v>9.91</v>
          </cell>
          <cell r="S215">
            <v>9.91</v>
          </cell>
        </row>
        <row r="216">
          <cell r="A216" t="str">
            <v>2 S 01 102 01</v>
          </cell>
          <cell r="B216" t="str">
            <v>Esc. carga transp. mat 3a cat DMT até 50m</v>
          </cell>
          <cell r="E216" t="str">
            <v>m3</v>
          </cell>
          <cell r="G216">
            <v>15.53</v>
          </cell>
          <cell r="M216">
            <v>16.93</v>
          </cell>
          <cell r="O216">
            <v>17.61</v>
          </cell>
          <cell r="Q216">
            <v>17.11</v>
          </cell>
          <cell r="S216">
            <v>19.27</v>
          </cell>
        </row>
        <row r="217">
          <cell r="A217" t="str">
            <v>2 S 01 102 02</v>
          </cell>
          <cell r="B217" t="str">
            <v>Esc. carga transp. mat 3a cat DMT 50 a 200m</v>
          </cell>
          <cell r="E217" t="str">
            <v>m3</v>
          </cell>
          <cell r="G217">
            <v>17.59</v>
          </cell>
          <cell r="M217">
            <v>19.350000000000001</v>
          </cell>
          <cell r="O217">
            <v>20.02</v>
          </cell>
          <cell r="Q217">
            <v>19.43</v>
          </cell>
          <cell r="S217">
            <v>21.59</v>
          </cell>
        </row>
        <row r="218">
          <cell r="A218" t="str">
            <v>2 S 01 102 03</v>
          </cell>
          <cell r="B218" t="str">
            <v>Esc. carga transp. mat 3a cat DMT 200 a 400m</v>
          </cell>
          <cell r="E218" t="str">
            <v>m3</v>
          </cell>
          <cell r="G218">
            <v>18.059999999999999</v>
          </cell>
          <cell r="M218">
            <v>19.86</v>
          </cell>
          <cell r="O218">
            <v>20.54</v>
          </cell>
          <cell r="Q218">
            <v>19.93</v>
          </cell>
          <cell r="S218">
            <v>22.09</v>
          </cell>
        </row>
        <row r="219">
          <cell r="A219" t="str">
            <v>2 S 01 102 04</v>
          </cell>
          <cell r="B219" t="str">
            <v>Esc. carga transp. mat 3a cat DMT 400 a 600m</v>
          </cell>
          <cell r="E219" t="str">
            <v>m3</v>
          </cell>
          <cell r="G219">
            <v>18.7</v>
          </cell>
          <cell r="M219">
            <v>20.6</v>
          </cell>
          <cell r="O219">
            <v>21.27</v>
          </cell>
          <cell r="Q219">
            <v>20.65</v>
          </cell>
          <cell r="S219">
            <v>22.81</v>
          </cell>
        </row>
        <row r="220">
          <cell r="A220" t="str">
            <v>2 S 01 102 05</v>
          </cell>
          <cell r="B220" t="str">
            <v>Esc. carga transp. mat 3a cat DMT 600 a 800m</v>
          </cell>
          <cell r="E220" t="str">
            <v>m3</v>
          </cell>
          <cell r="G220">
            <v>19.170000000000002</v>
          </cell>
          <cell r="M220">
            <v>21.12</v>
          </cell>
          <cell r="O220">
            <v>21.79</v>
          </cell>
          <cell r="Q220">
            <v>21.15</v>
          </cell>
          <cell r="S220">
            <v>23.31</v>
          </cell>
        </row>
        <row r="221">
          <cell r="A221" t="str">
            <v>2 S 01 102 06</v>
          </cell>
          <cell r="B221" t="str">
            <v>Esc. carga transp. mat 3a cat DMT 800 a 1000m</v>
          </cell>
          <cell r="E221" t="str">
            <v>m3</v>
          </cell>
          <cell r="G221">
            <v>19.64</v>
          </cell>
          <cell r="M221">
            <v>21.64</v>
          </cell>
          <cell r="O221">
            <v>22.31</v>
          </cell>
          <cell r="Q221">
            <v>21.65</v>
          </cell>
          <cell r="S221">
            <v>23.81</v>
          </cell>
        </row>
        <row r="222">
          <cell r="A222" t="str">
            <v>2 S 01 102 07</v>
          </cell>
          <cell r="B222" t="str">
            <v>Esc. carga transp. mat 3a cat DMT 1000 a 1200m</v>
          </cell>
          <cell r="E222" t="str">
            <v>m3</v>
          </cell>
          <cell r="G222">
            <v>19.84</v>
          </cell>
          <cell r="M222">
            <v>21.86</v>
          </cell>
          <cell r="O222">
            <v>22.54</v>
          </cell>
          <cell r="Q222">
            <v>21.87</v>
          </cell>
          <cell r="S222">
            <v>24.02</v>
          </cell>
        </row>
        <row r="223">
          <cell r="A223" t="str">
            <v>2 S 01 300 01</v>
          </cell>
          <cell r="B223" t="str">
            <v>Esc. carga transp. solos moles DMT 0 a 200m</v>
          </cell>
          <cell r="E223" t="str">
            <v>m3</v>
          </cell>
          <cell r="G223">
            <v>9.18</v>
          </cell>
          <cell r="M223">
            <v>9.98</v>
          </cell>
          <cell r="O223">
            <v>10.49</v>
          </cell>
          <cell r="Q223">
            <v>10.210000000000001</v>
          </cell>
          <cell r="S223">
            <v>10.210000000000001</v>
          </cell>
        </row>
        <row r="224">
          <cell r="A224" t="str">
            <v>2 S 01 300 02</v>
          </cell>
          <cell r="B224" t="str">
            <v>Esc. carga transp. solos moles DMT 200 a 400m</v>
          </cell>
          <cell r="E224" t="str">
            <v>m3</v>
          </cell>
          <cell r="G224">
            <v>9.91</v>
          </cell>
          <cell r="M224">
            <v>10.78</v>
          </cell>
          <cell r="O224">
            <v>11.3</v>
          </cell>
          <cell r="Q224">
            <v>10.98</v>
          </cell>
          <cell r="S224">
            <v>10.98</v>
          </cell>
        </row>
        <row r="225">
          <cell r="A225" t="str">
            <v>2 S 01 300 03</v>
          </cell>
          <cell r="B225" t="str">
            <v>Esc. carga transp. solos moles DMT 400 a 600m</v>
          </cell>
          <cell r="E225" t="str">
            <v>m3</v>
          </cell>
          <cell r="G225">
            <v>10.220000000000001</v>
          </cell>
          <cell r="M225">
            <v>11.13</v>
          </cell>
          <cell r="O225">
            <v>11.64</v>
          </cell>
          <cell r="Q225">
            <v>11.31</v>
          </cell>
          <cell r="S225">
            <v>11.31</v>
          </cell>
        </row>
        <row r="226">
          <cell r="A226" t="str">
            <v>2 S 01 300 04</v>
          </cell>
          <cell r="B226" t="str">
            <v>Esc. carga transp. solos moles DMT 600 a 800m</v>
          </cell>
          <cell r="E226" t="str">
            <v>m3</v>
          </cell>
          <cell r="G226">
            <v>10.59</v>
          </cell>
          <cell r="M226">
            <v>11.53</v>
          </cell>
          <cell r="O226">
            <v>12.04</v>
          </cell>
          <cell r="Q226">
            <v>11.7</v>
          </cell>
          <cell r="S226">
            <v>11.7</v>
          </cell>
        </row>
        <row r="227">
          <cell r="A227" t="str">
            <v>2 S 01 300 05</v>
          </cell>
          <cell r="B227" t="str">
            <v>Esc. carga transp. solos moles DMT 800 a 1000m</v>
          </cell>
          <cell r="E227" t="str">
            <v>m3</v>
          </cell>
          <cell r="G227">
            <v>11.25</v>
          </cell>
          <cell r="M227">
            <v>12.29</v>
          </cell>
          <cell r="O227">
            <v>12.8</v>
          </cell>
          <cell r="Q227">
            <v>12.43</v>
          </cell>
          <cell r="S227">
            <v>12.43</v>
          </cell>
        </row>
        <row r="228">
          <cell r="A228" t="str">
            <v>2 S 01 510 00</v>
          </cell>
          <cell r="B228" t="str">
            <v>Compactação de aterros a 95% proctor normal</v>
          </cell>
          <cell r="E228" t="str">
            <v>m3</v>
          </cell>
          <cell r="G228">
            <v>1.37</v>
          </cell>
          <cell r="M228">
            <v>1.53</v>
          </cell>
          <cell r="O228">
            <v>1.56</v>
          </cell>
          <cell r="Q228">
            <v>1.51</v>
          </cell>
          <cell r="S228">
            <v>1.51</v>
          </cell>
        </row>
        <row r="229">
          <cell r="A229" t="str">
            <v>2 S 01 511 00</v>
          </cell>
          <cell r="B229" t="str">
            <v>Compactação de aterros a 100% proctor normal</v>
          </cell>
          <cell r="E229" t="str">
            <v>m3</v>
          </cell>
          <cell r="G229">
            <v>1.59</v>
          </cell>
          <cell r="M229">
            <v>1.78</v>
          </cell>
          <cell r="O229">
            <v>1.81</v>
          </cell>
          <cell r="Q229">
            <v>1.75</v>
          </cell>
          <cell r="S229">
            <v>1.75</v>
          </cell>
        </row>
        <row r="230">
          <cell r="A230" t="str">
            <v>2 S 01 512 01</v>
          </cell>
          <cell r="B230" t="str">
            <v>Construção de corpo de aterro em rocha</v>
          </cell>
          <cell r="E230" t="str">
            <v>m3</v>
          </cell>
          <cell r="G230">
            <v>4.46</v>
          </cell>
          <cell r="M230">
            <v>4.78</v>
          </cell>
          <cell r="O230">
            <v>5.1100000000000003</v>
          </cell>
          <cell r="Q230">
            <v>4.9800000000000004</v>
          </cell>
          <cell r="S230">
            <v>4.9800000000000004</v>
          </cell>
        </row>
        <row r="231">
          <cell r="A231" t="str">
            <v>2 S 01 512 02</v>
          </cell>
          <cell r="B231" t="str">
            <v>Compactação de camada final de aterro de rocha</v>
          </cell>
          <cell r="E231" t="str">
            <v>m3</v>
          </cell>
          <cell r="G231">
            <v>11.7</v>
          </cell>
          <cell r="M231">
            <v>12.93</v>
          </cell>
          <cell r="O231">
            <v>13.4</v>
          </cell>
          <cell r="Q231">
            <v>13.07</v>
          </cell>
          <cell r="S231">
            <v>13.43</v>
          </cell>
        </row>
        <row r="232">
          <cell r="A232" t="str">
            <v>2 S 01 513 01</v>
          </cell>
          <cell r="B232" t="str">
            <v>Compactação de material de "bota-fora"</v>
          </cell>
          <cell r="E232" t="str">
            <v>m3</v>
          </cell>
          <cell r="G232">
            <v>1.07</v>
          </cell>
          <cell r="M232">
            <v>1.2</v>
          </cell>
          <cell r="O232">
            <v>1.22</v>
          </cell>
          <cell r="Q232">
            <v>1.18</v>
          </cell>
          <cell r="S232">
            <v>1.18</v>
          </cell>
        </row>
        <row r="233">
          <cell r="A233" t="str">
            <v>2 S 02 100 00</v>
          </cell>
          <cell r="B233" t="str">
            <v>Reforço do subleito</v>
          </cell>
          <cell r="E233" t="str">
            <v>m3</v>
          </cell>
          <cell r="G233">
            <v>7.38</v>
          </cell>
          <cell r="M233">
            <v>7.89</v>
          </cell>
          <cell r="O233">
            <v>8.2899999999999991</v>
          </cell>
          <cell r="Q233">
            <v>8.11</v>
          </cell>
          <cell r="S233">
            <v>8.11</v>
          </cell>
        </row>
        <row r="234">
          <cell r="A234" t="str">
            <v>2 S 02 110 00</v>
          </cell>
          <cell r="B234" t="str">
            <v>Regularização do subleito</v>
          </cell>
          <cell r="E234" t="str">
            <v>m2</v>
          </cell>
          <cell r="G234">
            <v>0.42</v>
          </cell>
          <cell r="M234">
            <v>0.47</v>
          </cell>
          <cell r="O234">
            <v>0.48</v>
          </cell>
          <cell r="Q234">
            <v>0.46</v>
          </cell>
          <cell r="S234">
            <v>0.46</v>
          </cell>
        </row>
        <row r="235">
          <cell r="A235" t="str">
            <v>2 S 02 110 01</v>
          </cell>
          <cell r="B235" t="str">
            <v>Regul. subleito c/ fres. corte contr.autom. greide</v>
          </cell>
          <cell r="E235" t="str">
            <v>m2</v>
          </cell>
          <cell r="G235">
            <v>0.69</v>
          </cell>
          <cell r="M235">
            <v>0.75</v>
          </cell>
          <cell r="O235">
            <v>0.75</v>
          </cell>
          <cell r="Q235">
            <v>0.73</v>
          </cell>
          <cell r="S235">
            <v>0.73</v>
          </cell>
        </row>
        <row r="236">
          <cell r="A236" t="str">
            <v>2 S 02 200 00</v>
          </cell>
          <cell r="B236" t="str">
            <v>Sub-base solo estabilizado granul. s/ mistura</v>
          </cell>
          <cell r="E236" t="str">
            <v>m3</v>
          </cell>
          <cell r="G236">
            <v>7.38</v>
          </cell>
          <cell r="M236">
            <v>7.89</v>
          </cell>
          <cell r="O236">
            <v>8.2899999999999991</v>
          </cell>
          <cell r="Q236">
            <v>8.11</v>
          </cell>
          <cell r="S236">
            <v>8.11</v>
          </cell>
        </row>
        <row r="237">
          <cell r="A237" t="str">
            <v>2 S 02 200 01</v>
          </cell>
          <cell r="B237" t="str">
            <v>Base solo estabilizado granul. s/ mistura</v>
          </cell>
          <cell r="E237" t="str">
            <v>m3</v>
          </cell>
          <cell r="G237">
            <v>7.38</v>
          </cell>
          <cell r="M237">
            <v>7.89</v>
          </cell>
          <cell r="O237">
            <v>8.2899999999999991</v>
          </cell>
          <cell r="Q237">
            <v>8.11</v>
          </cell>
          <cell r="S237">
            <v>8.11</v>
          </cell>
        </row>
        <row r="238">
          <cell r="A238" t="str">
            <v>2 S 02 210 00</v>
          </cell>
          <cell r="B238" t="str">
            <v>Sub-base estab. granul. c/ mistura solo na pista</v>
          </cell>
          <cell r="E238" t="str">
            <v>m3</v>
          </cell>
          <cell r="G238">
            <v>7.94</v>
          </cell>
          <cell r="M238">
            <v>8.51</v>
          </cell>
          <cell r="O238">
            <v>8.93</v>
          </cell>
          <cell r="Q238">
            <v>8.73</v>
          </cell>
          <cell r="S238">
            <v>8.73</v>
          </cell>
        </row>
        <row r="239">
          <cell r="A239" t="str">
            <v>2 S 02 210 01</v>
          </cell>
          <cell r="B239" t="str">
            <v>Sub-base estab. granul. c/ mist. solo-areia pista</v>
          </cell>
          <cell r="E239" t="str">
            <v>m3</v>
          </cell>
          <cell r="G239">
            <v>8.86</v>
          </cell>
          <cell r="M239">
            <v>9.49</v>
          </cell>
          <cell r="O239">
            <v>10.02</v>
          </cell>
          <cell r="Q239">
            <v>9.81</v>
          </cell>
          <cell r="S239">
            <v>9.81</v>
          </cell>
        </row>
        <row r="240">
          <cell r="A240" t="str">
            <v>2 S 02 210 02</v>
          </cell>
          <cell r="B240" t="str">
            <v>Base estab.granul.c/ mist.solo - areia na pista</v>
          </cell>
          <cell r="E240" t="str">
            <v>m3</v>
          </cell>
          <cell r="G240">
            <v>8.86</v>
          </cell>
          <cell r="M240">
            <v>9.49</v>
          </cell>
          <cell r="O240">
            <v>10.02</v>
          </cell>
          <cell r="Q240">
            <v>9.81</v>
          </cell>
          <cell r="S240">
            <v>9.81</v>
          </cell>
        </row>
        <row r="241">
          <cell r="A241" t="str">
            <v>2 S 02 220 00</v>
          </cell>
          <cell r="B241" t="str">
            <v>Base estab.granul.c/ mistura solo - brita</v>
          </cell>
          <cell r="E241" t="str">
            <v>m3</v>
          </cell>
          <cell r="G241">
            <v>23.78</v>
          </cell>
          <cell r="M241">
            <v>26.3</v>
          </cell>
          <cell r="O241">
            <v>27.11</v>
          </cell>
          <cell r="Q241">
            <v>26.45</v>
          </cell>
          <cell r="S241">
            <v>27.24</v>
          </cell>
        </row>
        <row r="242">
          <cell r="A242" t="str">
            <v>2 S 02 230 00</v>
          </cell>
          <cell r="B242" t="str">
            <v>Base de brita graduada</v>
          </cell>
          <cell r="E242" t="str">
            <v>m3</v>
          </cell>
          <cell r="G242">
            <v>37.299999999999997</v>
          </cell>
          <cell r="M242">
            <v>41.95</v>
          </cell>
          <cell r="O242">
            <v>42.92</v>
          </cell>
          <cell r="Q242">
            <v>41.88</v>
          </cell>
          <cell r="S242">
            <v>43.85</v>
          </cell>
        </row>
        <row r="243">
          <cell r="A243" t="str">
            <v>2 S 02 230 01</v>
          </cell>
          <cell r="B243" t="str">
            <v>Base brita grad. c/ dist. agreg. contr. de greide</v>
          </cell>
          <cell r="E243" t="str">
            <v>m3</v>
          </cell>
          <cell r="G243">
            <v>38.340000000000003</v>
          </cell>
          <cell r="M243">
            <v>42.98</v>
          </cell>
          <cell r="O243">
            <v>43.93</v>
          </cell>
          <cell r="Q243">
            <v>42.88</v>
          </cell>
          <cell r="S243">
            <v>44.85</v>
          </cell>
        </row>
        <row r="244">
          <cell r="A244" t="str">
            <v>2 S 02 231 00</v>
          </cell>
          <cell r="B244" t="str">
            <v>Base de macadame hidráulico</v>
          </cell>
          <cell r="E244" t="str">
            <v>m3</v>
          </cell>
          <cell r="G244">
            <v>32.799999999999997</v>
          </cell>
          <cell r="M244">
            <v>36.840000000000003</v>
          </cell>
          <cell r="O244">
            <v>37.630000000000003</v>
          </cell>
          <cell r="Q244">
            <v>36.729999999999997</v>
          </cell>
          <cell r="S244">
            <v>38.57</v>
          </cell>
        </row>
        <row r="245">
          <cell r="A245" t="str">
            <v>2 S 02 241 01</v>
          </cell>
          <cell r="B245" t="str">
            <v>Base de solo cimento c/ mistura em usina</v>
          </cell>
          <cell r="E245" t="str">
            <v>m3</v>
          </cell>
          <cell r="G245">
            <v>99.82</v>
          </cell>
          <cell r="M245">
            <v>105.98</v>
          </cell>
          <cell r="O245">
            <v>109.32</v>
          </cell>
          <cell r="Q245">
            <v>104.26</v>
          </cell>
          <cell r="S245">
            <v>110.33</v>
          </cell>
        </row>
        <row r="246">
          <cell r="A246" t="str">
            <v>2 S 02 243 01</v>
          </cell>
          <cell r="B246" t="str">
            <v>Sub-base de solo melhor. c/ cimento mist. em usina</v>
          </cell>
          <cell r="E246" t="str">
            <v>m3</v>
          </cell>
          <cell r="G246">
            <v>57.1</v>
          </cell>
          <cell r="M246">
            <v>60.64</v>
          </cell>
          <cell r="O246">
            <v>62.57</v>
          </cell>
          <cell r="Q246">
            <v>59.86</v>
          </cell>
          <cell r="S246">
            <v>62.89</v>
          </cell>
        </row>
        <row r="247">
          <cell r="A247" t="str">
            <v>2 S 02 300 00</v>
          </cell>
          <cell r="B247" t="str">
            <v>Imprimação</v>
          </cell>
          <cell r="E247" t="str">
            <v>m2</v>
          </cell>
          <cell r="G247">
            <v>0.12</v>
          </cell>
          <cell r="M247">
            <v>0.14000000000000001</v>
          </cell>
          <cell r="O247">
            <v>0.14000000000000001</v>
          </cell>
          <cell r="Q247">
            <v>0.13</v>
          </cell>
          <cell r="S247">
            <v>0.13</v>
          </cell>
        </row>
        <row r="248">
          <cell r="A248" t="str">
            <v>2 S 02 400 00</v>
          </cell>
          <cell r="B248" t="str">
            <v>Pintura de ligação</v>
          </cell>
          <cell r="E248" t="str">
            <v>m2</v>
          </cell>
          <cell r="G248">
            <v>0.08</v>
          </cell>
          <cell r="M248">
            <v>0.1</v>
          </cell>
          <cell r="O248">
            <v>0.1</v>
          </cell>
          <cell r="Q248">
            <v>0.09</v>
          </cell>
          <cell r="S248">
            <v>0.09</v>
          </cell>
        </row>
        <row r="249">
          <cell r="A249" t="str">
            <v>2 S 02 500 00</v>
          </cell>
          <cell r="B249" t="str">
            <v>Tratamento superficial simples c/ cap</v>
          </cell>
          <cell r="E249" t="str">
            <v>m2</v>
          </cell>
          <cell r="G249">
            <v>0.43</v>
          </cell>
          <cell r="M249">
            <v>0.49</v>
          </cell>
          <cell r="O249">
            <v>0.49</v>
          </cell>
          <cell r="Q249">
            <v>0.48</v>
          </cell>
          <cell r="S249">
            <v>0.5</v>
          </cell>
        </row>
        <row r="250">
          <cell r="A250" t="str">
            <v>2 S 02 500 01</v>
          </cell>
          <cell r="B250" t="str">
            <v>Tratamento superficial simples c/ emulsão</v>
          </cell>
          <cell r="E250" t="str">
            <v>m2</v>
          </cell>
          <cell r="G250">
            <v>0.4</v>
          </cell>
          <cell r="M250">
            <v>0.46</v>
          </cell>
          <cell r="O250">
            <v>0.46</v>
          </cell>
          <cell r="Q250">
            <v>0.45</v>
          </cell>
          <cell r="S250">
            <v>0.46</v>
          </cell>
        </row>
        <row r="251">
          <cell r="A251" t="str">
            <v>2 S 02 500 02</v>
          </cell>
          <cell r="B251" t="str">
            <v>Tratamento superficial simples c/ banho diluído</v>
          </cell>
          <cell r="E251" t="str">
            <v>m2</v>
          </cell>
          <cell r="G251">
            <v>0.46</v>
          </cell>
          <cell r="M251">
            <v>0.53</v>
          </cell>
          <cell r="O251">
            <v>0.53</v>
          </cell>
          <cell r="Q251">
            <v>0.52</v>
          </cell>
          <cell r="S251">
            <v>0.53</v>
          </cell>
        </row>
        <row r="252">
          <cell r="A252" t="str">
            <v>2 S 02 501 00</v>
          </cell>
          <cell r="B252" t="str">
            <v>Tratamento superficial duplo c/ cap</v>
          </cell>
          <cell r="E252" t="str">
            <v>m2</v>
          </cell>
          <cell r="G252">
            <v>1.26</v>
          </cell>
          <cell r="M252">
            <v>1.44</v>
          </cell>
          <cell r="O252">
            <v>1.45</v>
          </cell>
          <cell r="Q252">
            <v>1.42</v>
          </cell>
          <cell r="S252">
            <v>1.46</v>
          </cell>
        </row>
        <row r="253">
          <cell r="A253" t="str">
            <v>2 S 02 501 01</v>
          </cell>
          <cell r="B253" t="str">
            <v>Tratamento superficial duplo c/ emulsão</v>
          </cell>
          <cell r="E253" t="str">
            <v>m2</v>
          </cell>
          <cell r="G253">
            <v>1.25</v>
          </cell>
          <cell r="M253">
            <v>1.43</v>
          </cell>
          <cell r="O253">
            <v>1.44</v>
          </cell>
          <cell r="Q253">
            <v>1.41</v>
          </cell>
          <cell r="S253">
            <v>1.45</v>
          </cell>
        </row>
        <row r="254">
          <cell r="A254" t="str">
            <v>2 S 02 501 02</v>
          </cell>
          <cell r="B254" t="str">
            <v>Tratamento superficial duplo c/ banho diluído</v>
          </cell>
          <cell r="E254" t="str">
            <v>m2</v>
          </cell>
          <cell r="G254">
            <v>1.39</v>
          </cell>
          <cell r="M254">
            <v>1.58</v>
          </cell>
          <cell r="O254">
            <v>1.6</v>
          </cell>
          <cell r="Q254">
            <v>1.56</v>
          </cell>
          <cell r="S254">
            <v>1.6</v>
          </cell>
        </row>
        <row r="255">
          <cell r="A255" t="str">
            <v>2 S 02 502 00</v>
          </cell>
          <cell r="B255" t="str">
            <v>Tratamento superficial triplo c/ cap</v>
          </cell>
          <cell r="E255" t="str">
            <v>m2</v>
          </cell>
          <cell r="G255">
            <v>1.81</v>
          </cell>
          <cell r="M255">
            <v>2.06</v>
          </cell>
          <cell r="O255">
            <v>2.08</v>
          </cell>
          <cell r="Q255">
            <v>2.0299999999999998</v>
          </cell>
          <cell r="S255">
            <v>2.0699999999999998</v>
          </cell>
        </row>
        <row r="256">
          <cell r="A256" t="str">
            <v>2 S 02 502 01</v>
          </cell>
          <cell r="B256" t="str">
            <v>Tratamento superficial triplo c/ emulsão</v>
          </cell>
          <cell r="E256" t="str">
            <v>m2</v>
          </cell>
          <cell r="G256">
            <v>1.83</v>
          </cell>
          <cell r="M256">
            <v>2.09</v>
          </cell>
          <cell r="O256">
            <v>2.1</v>
          </cell>
          <cell r="Q256">
            <v>2.0499999999999998</v>
          </cell>
          <cell r="S256">
            <v>2.1</v>
          </cell>
        </row>
        <row r="257">
          <cell r="A257" t="str">
            <v>2 S 02 502 02</v>
          </cell>
          <cell r="B257" t="str">
            <v>Tratamento superficial triplo c/ banho diluído</v>
          </cell>
          <cell r="E257" t="str">
            <v>m2</v>
          </cell>
          <cell r="G257">
            <v>1.99</v>
          </cell>
          <cell r="M257">
            <v>2.27</v>
          </cell>
          <cell r="O257">
            <v>2.29</v>
          </cell>
          <cell r="Q257">
            <v>2.23</v>
          </cell>
          <cell r="S257">
            <v>2.2799999999999998</v>
          </cell>
        </row>
        <row r="258">
          <cell r="A258" t="str">
            <v>2 S 02 530 00</v>
          </cell>
          <cell r="B258" t="str">
            <v>Pré-misturado a frio</v>
          </cell>
          <cell r="E258" t="str">
            <v>m3</v>
          </cell>
          <cell r="G258">
            <v>51.95</v>
          </cell>
          <cell r="M258">
            <v>58.27</v>
          </cell>
          <cell r="O258">
            <v>59.33</v>
          </cell>
          <cell r="Q258">
            <v>57.91</v>
          </cell>
          <cell r="S258">
            <v>59.46</v>
          </cell>
        </row>
        <row r="259">
          <cell r="A259" t="str">
            <v>2 S 02 531 00</v>
          </cell>
          <cell r="B259" t="str">
            <v>Macadame betuminoso por penetração</v>
          </cell>
          <cell r="E259" t="str">
            <v>m3</v>
          </cell>
          <cell r="G259">
            <v>44.59</v>
          </cell>
          <cell r="M259">
            <v>50.28</v>
          </cell>
          <cell r="O259">
            <v>51.03</v>
          </cell>
          <cell r="Q259">
            <v>49.93</v>
          </cell>
          <cell r="S259">
            <v>51.81</v>
          </cell>
        </row>
        <row r="260">
          <cell r="A260" t="str">
            <v>2 S 02 532 00</v>
          </cell>
          <cell r="B260" t="str">
            <v>Areia-asfalto a quente</v>
          </cell>
          <cell r="E260" t="str">
            <v>t</v>
          </cell>
          <cell r="G260">
            <v>35.71</v>
          </cell>
          <cell r="M260">
            <v>38.22</v>
          </cell>
          <cell r="O260">
            <v>38.67</v>
          </cell>
          <cell r="Q260">
            <v>45.7</v>
          </cell>
          <cell r="S260">
            <v>37.369999999999997</v>
          </cell>
        </row>
        <row r="261">
          <cell r="A261" t="str">
            <v>2 S 02 540 01</v>
          </cell>
          <cell r="B261" t="str">
            <v>Conc. betuminoso usinado a quente - capa rolamento</v>
          </cell>
          <cell r="E261" t="str">
            <v>t</v>
          </cell>
          <cell r="G261">
            <v>30.94</v>
          </cell>
          <cell r="M261">
            <v>33.76</v>
          </cell>
          <cell r="O261">
            <v>34.15</v>
          </cell>
          <cell r="Q261">
            <v>37.6</v>
          </cell>
          <cell r="S261">
            <v>33.72</v>
          </cell>
        </row>
        <row r="262">
          <cell r="A262" t="str">
            <v>2 S 02 540 02</v>
          </cell>
          <cell r="B262" t="str">
            <v>Concreto betuminoso usinado a quente - "binder"</v>
          </cell>
          <cell r="E262" t="str">
            <v>t</v>
          </cell>
          <cell r="G262">
            <v>30.33</v>
          </cell>
          <cell r="M262">
            <v>33.21</v>
          </cell>
          <cell r="O262">
            <v>33.619999999999997</v>
          </cell>
          <cell r="Q262">
            <v>37.049999999999997</v>
          </cell>
          <cell r="S262">
            <v>33.200000000000003</v>
          </cell>
        </row>
        <row r="263">
          <cell r="A263" t="str">
            <v>2 S 02 603 00</v>
          </cell>
          <cell r="B263" t="str">
            <v>Sub-base de concreto rolado</v>
          </cell>
          <cell r="E263" t="str">
            <v>m3</v>
          </cell>
          <cell r="G263">
            <v>74.19</v>
          </cell>
          <cell r="M263">
            <v>107.78</v>
          </cell>
          <cell r="O263">
            <v>108.71</v>
          </cell>
          <cell r="Q263">
            <v>107.73</v>
          </cell>
          <cell r="S263">
            <v>85.81</v>
          </cell>
        </row>
        <row r="264">
          <cell r="A264" t="str">
            <v>2 S 02 604 00</v>
          </cell>
          <cell r="B264" t="str">
            <v>Sub-base de concreto de cimento portland</v>
          </cell>
          <cell r="E264" t="str">
            <v>m3</v>
          </cell>
          <cell r="G264">
            <v>119.92</v>
          </cell>
          <cell r="M264">
            <v>134.34</v>
          </cell>
          <cell r="O264">
            <v>136.71</v>
          </cell>
          <cell r="Q264">
            <v>132.68</v>
          </cell>
          <cell r="S264">
            <v>138.08000000000001</v>
          </cell>
        </row>
        <row r="265">
          <cell r="A265" t="str">
            <v>2 S 02 606 00</v>
          </cell>
          <cell r="B265" t="str">
            <v>Concreto de cimento portland com fôrma deslizante</v>
          </cell>
          <cell r="E265" t="str">
            <v>m3</v>
          </cell>
          <cell r="G265">
            <v>175.29</v>
          </cell>
          <cell r="M265">
            <v>282.95</v>
          </cell>
          <cell r="O265">
            <v>283.45999999999998</v>
          </cell>
          <cell r="Q265">
            <v>283.08999999999997</v>
          </cell>
          <cell r="S265">
            <v>200.22</v>
          </cell>
        </row>
        <row r="266">
          <cell r="A266" t="str">
            <v>2 S 02 607 00</v>
          </cell>
          <cell r="B266" t="str">
            <v>Concreto cimento portland c/ equip. pequeno porte</v>
          </cell>
          <cell r="E266" t="str">
            <v>m3</v>
          </cell>
          <cell r="G266">
            <v>278.25</v>
          </cell>
          <cell r="M266">
            <v>302.01</v>
          </cell>
          <cell r="O266">
            <v>309.39999999999998</v>
          </cell>
          <cell r="Q266">
            <v>297.07</v>
          </cell>
          <cell r="S266">
            <v>312.82</v>
          </cell>
        </row>
        <row r="267">
          <cell r="A267" t="str">
            <v>2 S 02 700 01</v>
          </cell>
          <cell r="B267" t="str">
            <v>Execução pavim. c/ peças pré-moldadas concr.</v>
          </cell>
          <cell r="E267" t="str">
            <v>m2</v>
          </cell>
          <cell r="G267">
            <v>36.909999999999997</v>
          </cell>
          <cell r="M267">
            <v>53.46</v>
          </cell>
          <cell r="O267">
            <v>53.64</v>
          </cell>
          <cell r="Q267">
            <v>53.31</v>
          </cell>
          <cell r="S267">
            <v>42.64</v>
          </cell>
        </row>
        <row r="268">
          <cell r="A268" t="str">
            <v>2 S 02 702 00</v>
          </cell>
          <cell r="B268" t="str">
            <v>Limpeza e enchimento de junta de pavimento de conc</v>
          </cell>
          <cell r="E268" t="str">
            <v>m</v>
          </cell>
          <cell r="G268">
            <v>2.87</v>
          </cell>
          <cell r="M268">
            <v>2.8</v>
          </cell>
          <cell r="O268">
            <v>2.64</v>
          </cell>
          <cell r="Q268">
            <v>2.5099999999999998</v>
          </cell>
          <cell r="S268">
            <v>2.52</v>
          </cell>
        </row>
        <row r="269">
          <cell r="A269" t="str">
            <v>2 S 03 000 02</v>
          </cell>
          <cell r="B269" t="str">
            <v>Escavação manual de cavas em material 1a cat</v>
          </cell>
          <cell r="E269" t="str">
            <v>m3</v>
          </cell>
          <cell r="G269">
            <v>21.92</v>
          </cell>
          <cell r="M269">
            <v>26.31</v>
          </cell>
          <cell r="O269">
            <v>26.31</v>
          </cell>
          <cell r="Q269">
            <v>26.31</v>
          </cell>
          <cell r="S269">
            <v>26.31</v>
          </cell>
        </row>
        <row r="270">
          <cell r="A270" t="str">
            <v>2 S 03 000 03</v>
          </cell>
          <cell r="B270" t="str">
            <v>Escavação manual de cavas em material 2a cat</v>
          </cell>
          <cell r="E270" t="str">
            <v>m3</v>
          </cell>
          <cell r="G270">
            <v>29.23</v>
          </cell>
          <cell r="M270">
            <v>35.08</v>
          </cell>
          <cell r="O270">
            <v>35.08</v>
          </cell>
          <cell r="Q270">
            <v>35.08</v>
          </cell>
          <cell r="S270">
            <v>35.08</v>
          </cell>
        </row>
        <row r="271">
          <cell r="A271" t="str">
            <v>2 S 03 010 01</v>
          </cell>
          <cell r="B271" t="str">
            <v>Escavação em cavas de fundação com esgotamento</v>
          </cell>
          <cell r="E271" t="str">
            <v>m3</v>
          </cell>
          <cell r="G271">
            <v>25</v>
          </cell>
          <cell r="M271">
            <v>29.91</v>
          </cell>
          <cell r="O271">
            <v>29.91</v>
          </cell>
          <cell r="Q271">
            <v>29.88</v>
          </cell>
          <cell r="S271">
            <v>29.88</v>
          </cell>
        </row>
        <row r="272">
          <cell r="A272" t="str">
            <v>2 S 03 119 01</v>
          </cell>
          <cell r="B272" t="str">
            <v>Escoramento com madeira de OAE</v>
          </cell>
          <cell r="E272" t="str">
            <v>m3</v>
          </cell>
          <cell r="G272">
            <v>18.87</v>
          </cell>
          <cell r="M272">
            <v>20.49</v>
          </cell>
          <cell r="O272">
            <v>21</v>
          </cell>
          <cell r="Q272">
            <v>21</v>
          </cell>
          <cell r="S272">
            <v>21</v>
          </cell>
        </row>
        <row r="273">
          <cell r="A273" t="str">
            <v>2 S 03 300 01</v>
          </cell>
          <cell r="B273" t="str">
            <v>Confecção e lançamento concr. magro em betoneira</v>
          </cell>
          <cell r="E273" t="str">
            <v>m3</v>
          </cell>
          <cell r="G273">
            <v>160.36000000000001</v>
          </cell>
          <cell r="M273">
            <v>177.03</v>
          </cell>
          <cell r="O273">
            <v>180.91</v>
          </cell>
          <cell r="Q273">
            <v>174.83</v>
          </cell>
          <cell r="S273">
            <v>182.54</v>
          </cell>
        </row>
        <row r="274">
          <cell r="A274" t="str">
            <v>2 S 03 321 00</v>
          </cell>
          <cell r="B274" t="str">
            <v>Conc.estr.fck=8 MPa-contr.raz.uso ger.conf. e lanç</v>
          </cell>
          <cell r="E274" t="str">
            <v>m3</v>
          </cell>
          <cell r="G274">
            <v>192.27</v>
          </cell>
          <cell r="M274">
            <v>210.91</v>
          </cell>
          <cell r="O274">
            <v>215.84</v>
          </cell>
          <cell r="Q274">
            <v>207.98</v>
          </cell>
          <cell r="S274">
            <v>218</v>
          </cell>
        </row>
        <row r="275">
          <cell r="A275" t="str">
            <v>2 S 03 322 00</v>
          </cell>
          <cell r="B275" t="str">
            <v>Conc.estr.fck=10 MPa-contr.raz.uso ger.conf.e lanç</v>
          </cell>
          <cell r="E275" t="str">
            <v>m3</v>
          </cell>
          <cell r="G275">
            <v>203.11</v>
          </cell>
          <cell r="M275">
            <v>222.42</v>
          </cell>
          <cell r="O275">
            <v>227.71</v>
          </cell>
          <cell r="Q275">
            <v>219.24</v>
          </cell>
          <cell r="S275">
            <v>230.05</v>
          </cell>
        </row>
        <row r="276">
          <cell r="A276" t="str">
            <v>2 S 03 323 00</v>
          </cell>
          <cell r="B276" t="str">
            <v>Conc.estr.fck=12 MPa-contr.raz.uso ger.conf.e lanç</v>
          </cell>
          <cell r="E276" t="str">
            <v>m3</v>
          </cell>
          <cell r="G276">
            <v>214.75</v>
          </cell>
          <cell r="M276">
            <v>234.78</v>
          </cell>
          <cell r="O276">
            <v>240.46</v>
          </cell>
          <cell r="Q276">
            <v>231.34</v>
          </cell>
          <cell r="S276">
            <v>242.98</v>
          </cell>
        </row>
        <row r="277">
          <cell r="A277" t="str">
            <v>2 S 03 324 00</v>
          </cell>
          <cell r="B277" t="str">
            <v>Conc.estr.fck=15 MPa-contr.raz.uso ger.conf.e lanç</v>
          </cell>
          <cell r="E277" t="str">
            <v>m3</v>
          </cell>
          <cell r="G277">
            <v>227.01</v>
          </cell>
          <cell r="M277">
            <v>247.79</v>
          </cell>
          <cell r="O277">
            <v>253.88</v>
          </cell>
          <cell r="Q277">
            <v>244.06</v>
          </cell>
          <cell r="S277">
            <v>256.60000000000002</v>
          </cell>
        </row>
        <row r="278">
          <cell r="A278" t="str">
            <v>2 S 03 324 01</v>
          </cell>
          <cell r="B278" t="str">
            <v>Conc.estr.fck=15 MPa-contr.raz.c/adit.conf. e lanç</v>
          </cell>
          <cell r="E278" t="str">
            <v>m3</v>
          </cell>
          <cell r="G278">
            <v>209.63</v>
          </cell>
          <cell r="M278">
            <v>228.71</v>
          </cell>
          <cell r="O278">
            <v>234.5</v>
          </cell>
          <cell r="Q278">
            <v>225.34</v>
          </cell>
          <cell r="S278">
            <v>237.26</v>
          </cell>
        </row>
        <row r="279">
          <cell r="A279" t="str">
            <v>2 S 03 325 00</v>
          </cell>
          <cell r="B279" t="str">
            <v>Conc.estr.fck=18 MPa-contr.raz.uso ger.conf.e lanç</v>
          </cell>
          <cell r="E279" t="str">
            <v>m3</v>
          </cell>
          <cell r="G279">
            <v>239.11</v>
          </cell>
          <cell r="M279">
            <v>260.66000000000003</v>
          </cell>
          <cell r="O279">
            <v>267.14</v>
          </cell>
          <cell r="Q279">
            <v>256.64999999999998</v>
          </cell>
          <cell r="S279">
            <v>270.05</v>
          </cell>
        </row>
        <row r="280">
          <cell r="A280" t="str">
            <v>2 S 03 325 01</v>
          </cell>
          <cell r="B280" t="str">
            <v>Conc.estr.fck=18 MPa-contr.raz.c/adit.conf. e lanç</v>
          </cell>
          <cell r="E280" t="str">
            <v>m3</v>
          </cell>
          <cell r="G280">
            <v>220.81</v>
          </cell>
          <cell r="M280">
            <v>240.62</v>
          </cell>
          <cell r="O280">
            <v>246.77</v>
          </cell>
          <cell r="Q280">
            <v>237</v>
          </cell>
          <cell r="S280">
            <v>249.72</v>
          </cell>
        </row>
        <row r="281">
          <cell r="A281" t="str">
            <v>2 S 03 326 00</v>
          </cell>
          <cell r="B281" t="str">
            <v>Conc.estr.fck=20 MPa-contr.raz.uso ger.conf.e lanç</v>
          </cell>
          <cell r="E281" t="str">
            <v>m3</v>
          </cell>
          <cell r="G281">
            <v>249.01</v>
          </cell>
          <cell r="M281">
            <v>271.17</v>
          </cell>
          <cell r="O281">
            <v>277.97000000000003</v>
          </cell>
          <cell r="Q281">
            <v>266.93</v>
          </cell>
          <cell r="S281">
            <v>281.05</v>
          </cell>
        </row>
        <row r="282">
          <cell r="A282" t="str">
            <v>2 S 03 326 01</v>
          </cell>
          <cell r="B282" t="str">
            <v>Conc.estr.fck=20 MPa-contr.raz.c/adit.conf. e lanç</v>
          </cell>
          <cell r="E282" t="str">
            <v>m3</v>
          </cell>
          <cell r="G282">
            <v>230.98</v>
          </cell>
          <cell r="M282">
            <v>251.38</v>
          </cell>
          <cell r="O282">
            <v>257.87</v>
          </cell>
          <cell r="Q282">
            <v>247.52</v>
          </cell>
          <cell r="S282">
            <v>260.99</v>
          </cell>
        </row>
        <row r="283">
          <cell r="A283" t="str">
            <v>2 S 03 327 00</v>
          </cell>
          <cell r="B283" t="str">
            <v>Conc.estr.fck=22 MPa-contr.raz.uso ger.conf.e lanç</v>
          </cell>
          <cell r="E283" t="str">
            <v>m3</v>
          </cell>
          <cell r="G283">
            <v>260.64999999999998</v>
          </cell>
          <cell r="M283">
            <v>283.52999999999997</v>
          </cell>
          <cell r="O283">
            <v>290.72000000000003</v>
          </cell>
          <cell r="Q283">
            <v>279.02</v>
          </cell>
          <cell r="S283">
            <v>293.98</v>
          </cell>
        </row>
        <row r="284">
          <cell r="A284" t="str">
            <v>2 S 03 328 00</v>
          </cell>
          <cell r="B284" t="str">
            <v>Conc.estr.fck=24 MPa-contr.raz.uso ger.conf.e lanç</v>
          </cell>
          <cell r="E284" t="str">
            <v>m3</v>
          </cell>
          <cell r="G284">
            <v>272.52</v>
          </cell>
          <cell r="M284">
            <v>296.13</v>
          </cell>
          <cell r="O284">
            <v>303.72000000000003</v>
          </cell>
          <cell r="Q284">
            <v>291.36</v>
          </cell>
          <cell r="S284">
            <v>307.18</v>
          </cell>
        </row>
        <row r="285">
          <cell r="A285" t="str">
            <v>2 S 03 329 00</v>
          </cell>
          <cell r="B285" t="str">
            <v>Conc.estr.fck=25 MPa-contr.raz.c/adit.conf. e lanç</v>
          </cell>
          <cell r="E285" t="str">
            <v>m3</v>
          </cell>
          <cell r="G285">
            <v>253.24</v>
          </cell>
          <cell r="M285">
            <v>275.2</v>
          </cell>
          <cell r="O285">
            <v>282.39999999999998</v>
          </cell>
          <cell r="Q285">
            <v>270.83999999999997</v>
          </cell>
          <cell r="S285">
            <v>285.87</v>
          </cell>
        </row>
        <row r="286">
          <cell r="A286" t="str">
            <v>2 S 03 329 01</v>
          </cell>
          <cell r="B286" t="str">
            <v>Conc.estr.fck=26 MPa-contr.raz.uso ger.conf.e lanç</v>
          </cell>
          <cell r="E286" t="str">
            <v>m3</v>
          </cell>
          <cell r="G286">
            <v>283.35000000000002</v>
          </cell>
          <cell r="M286">
            <v>307.63</v>
          </cell>
          <cell r="O286">
            <v>315.58</v>
          </cell>
          <cell r="Q286">
            <v>302.61</v>
          </cell>
          <cell r="S286">
            <v>319.22000000000003</v>
          </cell>
        </row>
        <row r="287">
          <cell r="A287" t="str">
            <v>2 S 03 329 02</v>
          </cell>
          <cell r="B287" t="str">
            <v>Conc.estr.fck=30 MPa-contr.raz.uso ger.conf.e lanç</v>
          </cell>
          <cell r="E287" t="str">
            <v>m3</v>
          </cell>
          <cell r="G287">
            <v>293.95999999999998</v>
          </cell>
          <cell r="M287">
            <v>318.91000000000003</v>
          </cell>
          <cell r="O287">
            <v>327.2</v>
          </cell>
          <cell r="Q287">
            <v>313.64</v>
          </cell>
          <cell r="S287">
            <v>331</v>
          </cell>
        </row>
        <row r="288">
          <cell r="A288" t="str">
            <v>2 S 03 329 03</v>
          </cell>
          <cell r="B288" t="str">
            <v>Conc.estr.fck=30 MPa-contr.raz.uso ger.conf.e lanç</v>
          </cell>
          <cell r="E288" t="str">
            <v>m3</v>
          </cell>
          <cell r="G288">
            <v>273.69</v>
          </cell>
          <cell r="M288">
            <v>297</v>
          </cell>
          <cell r="O288">
            <v>304.86</v>
          </cell>
          <cell r="Q288">
            <v>292.18</v>
          </cell>
          <cell r="S288">
            <v>308.64999999999998</v>
          </cell>
        </row>
        <row r="289">
          <cell r="A289" t="str">
            <v>2 S 03 329 04</v>
          </cell>
          <cell r="B289" t="str">
            <v>Conc.estr.fck=35 MPa-contr.raz.c/adit.conf. e lanç</v>
          </cell>
          <cell r="E289" t="str">
            <v>m3</v>
          </cell>
          <cell r="G289">
            <v>294.66000000000003</v>
          </cell>
          <cell r="M289">
            <v>319.14999999999998</v>
          </cell>
          <cell r="O289">
            <v>327.78</v>
          </cell>
          <cell r="Q289">
            <v>313.89</v>
          </cell>
          <cell r="S289">
            <v>332.06</v>
          </cell>
        </row>
        <row r="290">
          <cell r="A290" t="str">
            <v>2 S 03 370 00</v>
          </cell>
          <cell r="B290" t="str">
            <v>Forma comum de madeira</v>
          </cell>
          <cell r="E290" t="str">
            <v>m2</v>
          </cell>
          <cell r="G290">
            <v>27.54</v>
          </cell>
          <cell r="M290">
            <v>30.48</v>
          </cell>
          <cell r="O290">
            <v>30.53</v>
          </cell>
          <cell r="Q290">
            <v>30.74</v>
          </cell>
          <cell r="S290">
            <v>30.69</v>
          </cell>
        </row>
        <row r="291">
          <cell r="A291" t="str">
            <v>2 S 03 371 01</v>
          </cell>
          <cell r="B291" t="str">
            <v>Forma de placa compensada resinada</v>
          </cell>
          <cell r="E291" t="str">
            <v>m2</v>
          </cell>
          <cell r="G291">
            <v>21.92</v>
          </cell>
          <cell r="M291">
            <v>24.19</v>
          </cell>
          <cell r="O291">
            <v>24.24</v>
          </cell>
          <cell r="Q291">
            <v>25.15</v>
          </cell>
          <cell r="S291">
            <v>25.11</v>
          </cell>
        </row>
        <row r="292">
          <cell r="A292" t="str">
            <v>2 S 03 371 02</v>
          </cell>
          <cell r="B292" t="str">
            <v>Forma de placa compensada plastificada</v>
          </cell>
          <cell r="E292" t="str">
            <v>m2</v>
          </cell>
          <cell r="G292">
            <v>24.51</v>
          </cell>
          <cell r="M292">
            <v>26.78</v>
          </cell>
          <cell r="O292">
            <v>26.83</v>
          </cell>
          <cell r="Q292">
            <v>27.98</v>
          </cell>
          <cell r="S292">
            <v>27.93</v>
          </cell>
        </row>
        <row r="293">
          <cell r="A293" t="str">
            <v>2 S 03 372 01</v>
          </cell>
          <cell r="B293" t="str">
            <v>Formas para tubulão</v>
          </cell>
          <cell r="E293" t="str">
            <v>m2</v>
          </cell>
          <cell r="G293">
            <v>13.34</v>
          </cell>
          <cell r="M293">
            <v>15.39</v>
          </cell>
          <cell r="O293">
            <v>15.4</v>
          </cell>
          <cell r="Q293">
            <v>15.63</v>
          </cell>
          <cell r="S293">
            <v>15.59</v>
          </cell>
        </row>
        <row r="294">
          <cell r="A294" t="str">
            <v>2 S 03 401 01</v>
          </cell>
          <cell r="B294" t="str">
            <v>Estaca tipo Franki D=350 mm</v>
          </cell>
          <cell r="E294" t="str">
            <v>m</v>
          </cell>
          <cell r="G294">
            <v>106.96</v>
          </cell>
          <cell r="M294">
            <v>121.37</v>
          </cell>
          <cell r="O294">
            <v>125.92</v>
          </cell>
          <cell r="Q294">
            <v>122.8</v>
          </cell>
          <cell r="S294">
            <v>124.06</v>
          </cell>
        </row>
        <row r="295">
          <cell r="A295" t="str">
            <v>2 S 03 401 02</v>
          </cell>
          <cell r="B295" t="str">
            <v>Estaca tipo Franki D=400 mm</v>
          </cell>
          <cell r="E295" t="str">
            <v>m</v>
          </cell>
          <cell r="G295">
            <v>117.69</v>
          </cell>
          <cell r="M295">
            <v>133.51</v>
          </cell>
          <cell r="O295">
            <v>138.46</v>
          </cell>
          <cell r="Q295">
            <v>134.91</v>
          </cell>
          <cell r="S295">
            <v>136.41</v>
          </cell>
        </row>
        <row r="296">
          <cell r="A296" t="str">
            <v>2 S 03 401 03</v>
          </cell>
          <cell r="B296" t="str">
            <v>Estaca tipo Franki D=520 mm</v>
          </cell>
          <cell r="E296" t="str">
            <v>m</v>
          </cell>
          <cell r="G296">
            <v>163.25</v>
          </cell>
          <cell r="M296">
            <v>184.25</v>
          </cell>
          <cell r="O296">
            <v>190.99</v>
          </cell>
          <cell r="Q296">
            <v>186.27</v>
          </cell>
          <cell r="S296">
            <v>188.9</v>
          </cell>
        </row>
        <row r="297">
          <cell r="A297" t="str">
            <v>2 S 03 401 04</v>
          </cell>
          <cell r="B297" t="str">
            <v>Estaca tipo Franki D=600 mm</v>
          </cell>
          <cell r="E297" t="str">
            <v>m</v>
          </cell>
          <cell r="G297">
            <v>204.35</v>
          </cell>
          <cell r="M297">
            <v>230.21</v>
          </cell>
          <cell r="O297">
            <v>238.61</v>
          </cell>
          <cell r="Q297">
            <v>232.82</v>
          </cell>
          <cell r="S297">
            <v>236.33</v>
          </cell>
        </row>
        <row r="298">
          <cell r="A298" t="str">
            <v>2 S 03 402 01</v>
          </cell>
          <cell r="B298" t="str">
            <v>Cravação estacas pré-mold. de concreto 30 x 30 cm</v>
          </cell>
          <cell r="E298" t="str">
            <v>m</v>
          </cell>
          <cell r="G298">
            <v>109.09</v>
          </cell>
          <cell r="M298">
            <v>123.59</v>
          </cell>
          <cell r="O298">
            <v>127.15</v>
          </cell>
          <cell r="Q298">
            <v>124.9</v>
          </cell>
          <cell r="S298">
            <v>126</v>
          </cell>
        </row>
        <row r="299">
          <cell r="A299" t="str">
            <v>2 S 03 404 01</v>
          </cell>
          <cell r="B299" t="str">
            <v>Forn. e crav. estacas perfil met. I de 10" simples</v>
          </cell>
          <cell r="E299" t="str">
            <v>m</v>
          </cell>
          <cell r="G299">
            <v>240.04</v>
          </cell>
          <cell r="M299">
            <v>257.08</v>
          </cell>
          <cell r="O299">
            <v>260.58999999999997</v>
          </cell>
          <cell r="Q299">
            <v>231.62</v>
          </cell>
          <cell r="S299">
            <v>231.62</v>
          </cell>
        </row>
        <row r="300">
          <cell r="A300" t="str">
            <v>2 S 03 404 04</v>
          </cell>
          <cell r="B300" t="str">
            <v>Forn. e crav. estacas perfil met. I de 10" duplo</v>
          </cell>
          <cell r="E300" t="str">
            <v>m</v>
          </cell>
          <cell r="G300">
            <v>382.91</v>
          </cell>
          <cell r="M300">
            <v>400.25</v>
          </cell>
          <cell r="O300">
            <v>403.83</v>
          </cell>
          <cell r="Q300">
            <v>348.91</v>
          </cell>
          <cell r="S300">
            <v>348.91</v>
          </cell>
        </row>
        <row r="301">
          <cell r="A301" t="str">
            <v>2 S 03 404 11</v>
          </cell>
          <cell r="B301" t="str">
            <v>Cravação estacas met. trilhos soldados - estrela</v>
          </cell>
          <cell r="E301" t="str">
            <v>m</v>
          </cell>
          <cell r="G301">
            <v>214.28</v>
          </cell>
          <cell r="M301">
            <v>255.04</v>
          </cell>
          <cell r="O301">
            <v>266.54000000000002</v>
          </cell>
          <cell r="Q301">
            <v>255.43</v>
          </cell>
          <cell r="S301">
            <v>255.43</v>
          </cell>
        </row>
        <row r="302">
          <cell r="A302" t="str">
            <v>2 S 03 410 01</v>
          </cell>
          <cell r="B302" t="str">
            <v>Tubulão a céu aberto diâmetro externo = 1,00 m</v>
          </cell>
          <cell r="E302" t="str">
            <v>m</v>
          </cell>
          <cell r="G302">
            <v>666.11</v>
          </cell>
          <cell r="M302">
            <v>754.53</v>
          </cell>
          <cell r="O302">
            <v>773.36</v>
          </cell>
          <cell r="Q302">
            <v>768.06</v>
          </cell>
          <cell r="S302">
            <v>776.36</v>
          </cell>
        </row>
        <row r="303">
          <cell r="A303" t="str">
            <v>2 S 03 410 11</v>
          </cell>
          <cell r="B303" t="str">
            <v>Tubulão a céu aberto diâmetro externo = 1,20 m</v>
          </cell>
          <cell r="E303" t="str">
            <v>m</v>
          </cell>
          <cell r="G303">
            <v>864.88</v>
          </cell>
          <cell r="M303">
            <v>979.92</v>
          </cell>
          <cell r="O303">
            <v>1002.96</v>
          </cell>
          <cell r="Q303">
            <v>994.85</v>
          </cell>
          <cell r="S303">
            <v>1007.05</v>
          </cell>
        </row>
        <row r="304">
          <cell r="A304" t="str">
            <v>2 S 03 410 21</v>
          </cell>
          <cell r="B304" t="str">
            <v>Tubulão a céu aberto diâmetro externo = 1,40 m</v>
          </cell>
          <cell r="E304" t="str">
            <v>m</v>
          </cell>
          <cell r="G304">
            <v>1080.8399999999999</v>
          </cell>
          <cell r="M304">
            <v>1225.73</v>
          </cell>
          <cell r="O304">
            <v>1253.0999999999999</v>
          </cell>
          <cell r="Q304">
            <v>1242.0999999999999</v>
          </cell>
          <cell r="S304">
            <v>1258.42</v>
          </cell>
        </row>
        <row r="305">
          <cell r="A305" t="str">
            <v>2 S 03 410 31</v>
          </cell>
          <cell r="B305" t="str">
            <v>Tubulão a céu aberto diâmetro externo = 1,60 m</v>
          </cell>
          <cell r="E305" t="str">
            <v>m</v>
          </cell>
          <cell r="G305">
            <v>1306.05</v>
          </cell>
          <cell r="M305">
            <v>1482.49</v>
          </cell>
          <cell r="O305">
            <v>1513.82</v>
          </cell>
          <cell r="Q305">
            <v>1499.5</v>
          </cell>
          <cell r="S305">
            <v>1520.5</v>
          </cell>
        </row>
        <row r="306">
          <cell r="A306" t="str">
            <v>2 S 03 410 41</v>
          </cell>
          <cell r="B306" t="str">
            <v>Tubulão a céu aberto diâmetro externo = 1,80 m</v>
          </cell>
          <cell r="E306" t="str">
            <v>m</v>
          </cell>
          <cell r="G306">
            <v>1576.57</v>
          </cell>
          <cell r="M306">
            <v>1790.53</v>
          </cell>
          <cell r="O306">
            <v>1826.88</v>
          </cell>
          <cell r="Q306">
            <v>1808.13</v>
          </cell>
          <cell r="S306">
            <v>1835.14</v>
          </cell>
        </row>
        <row r="307">
          <cell r="A307" t="str">
            <v>2 S 03 410 51</v>
          </cell>
          <cell r="B307" t="str">
            <v>Tubulão a céu aberto diâmetro externo = 2,00 m</v>
          </cell>
          <cell r="E307" t="str">
            <v>m</v>
          </cell>
          <cell r="G307">
            <v>1876.88</v>
          </cell>
          <cell r="M307">
            <v>2131.48</v>
          </cell>
          <cell r="O307">
            <v>2174.0300000000002</v>
          </cell>
          <cell r="Q307">
            <v>2150.31</v>
          </cell>
          <cell r="S307">
            <v>2184.04</v>
          </cell>
        </row>
        <row r="308">
          <cell r="A308" t="str">
            <v>2 S 03 410 61</v>
          </cell>
          <cell r="B308" t="str">
            <v>Tubulão a céu aberto diâmetro externo = 2,20 m</v>
          </cell>
          <cell r="E308" t="str">
            <v>m</v>
          </cell>
          <cell r="G308">
            <v>2234.09</v>
          </cell>
          <cell r="M308">
            <v>2538.9699999999998</v>
          </cell>
          <cell r="O308">
            <v>2588.98</v>
          </cell>
          <cell r="Q308">
            <v>2560.4499999999998</v>
          </cell>
          <cell r="S308">
            <v>2600.8200000000002</v>
          </cell>
        </row>
        <row r="309">
          <cell r="A309" t="str">
            <v>2 S 03 411 11</v>
          </cell>
          <cell r="B309" t="str">
            <v>Tub.ar comp.D=1,2 m prof.até 12 m lâmina d'água LF</v>
          </cell>
          <cell r="E309" t="str">
            <v>m</v>
          </cell>
          <cell r="G309">
            <v>2096.86</v>
          </cell>
          <cell r="M309">
            <v>2358.8200000000002</v>
          </cell>
          <cell r="O309">
            <v>2381.86</v>
          </cell>
          <cell r="Q309">
            <v>2340.0100000000002</v>
          </cell>
          <cell r="S309">
            <v>2352.1999999999998</v>
          </cell>
        </row>
        <row r="310">
          <cell r="A310" t="str">
            <v>2 S 03 411 12</v>
          </cell>
          <cell r="B310" t="str">
            <v>Tub.ar comp.D=1,2 m prof. 12/18 m lâmina d'água LF</v>
          </cell>
          <cell r="E310" t="str">
            <v>m</v>
          </cell>
          <cell r="G310">
            <v>2331.33</v>
          </cell>
          <cell r="M310">
            <v>2625.51</v>
          </cell>
          <cell r="O310">
            <v>2648.55</v>
          </cell>
          <cell r="Q310">
            <v>2601.63</v>
          </cell>
          <cell r="S310">
            <v>2613.83</v>
          </cell>
        </row>
        <row r="311">
          <cell r="A311" t="str">
            <v>2 S 03 411 13</v>
          </cell>
          <cell r="B311" t="str">
            <v>Tub.ar comp.D=1,2 m prof. 18/24 m lâmina d'água LF</v>
          </cell>
          <cell r="E311" t="str">
            <v>m</v>
          </cell>
          <cell r="G311">
            <v>2584.09</v>
          </cell>
          <cell r="M311">
            <v>2914.15</v>
          </cell>
          <cell r="O311">
            <v>2937.19</v>
          </cell>
          <cell r="Q311">
            <v>2885.21</v>
          </cell>
          <cell r="S311">
            <v>2897.4</v>
          </cell>
        </row>
        <row r="312">
          <cell r="A312" t="str">
            <v>2 S 03 411 14</v>
          </cell>
          <cell r="B312" t="str">
            <v>Tub.ar comp.D=1,2 m prof. 24/27 m lâmina d'água LF</v>
          </cell>
          <cell r="E312" t="str">
            <v>m</v>
          </cell>
          <cell r="G312">
            <v>2951.84</v>
          </cell>
          <cell r="M312">
            <v>3335.86</v>
          </cell>
          <cell r="O312">
            <v>3358.9</v>
          </cell>
          <cell r="Q312">
            <v>3300.16</v>
          </cell>
          <cell r="S312">
            <v>3312.35</v>
          </cell>
        </row>
        <row r="313">
          <cell r="A313" t="str">
            <v>2 S 03 411 15</v>
          </cell>
          <cell r="B313" t="str">
            <v>Tub.ar.comp.D=1,2 m prof. 27/31 m lâmina d'água LF</v>
          </cell>
          <cell r="E313" t="str">
            <v>m</v>
          </cell>
          <cell r="G313">
            <v>3455.78</v>
          </cell>
          <cell r="M313">
            <v>3921.4</v>
          </cell>
          <cell r="O313">
            <v>3944.44</v>
          </cell>
          <cell r="Q313">
            <v>3879.59</v>
          </cell>
          <cell r="S313">
            <v>3891.79</v>
          </cell>
        </row>
        <row r="314">
          <cell r="A314" t="str">
            <v>2 S 03 411 21</v>
          </cell>
          <cell r="B314" t="str">
            <v>Tub.ar.comp.D=1,4 m prof.até 12 m lâmina d'água LF</v>
          </cell>
          <cell r="E314" t="str">
            <v>m</v>
          </cell>
          <cell r="G314">
            <v>2716.75</v>
          </cell>
          <cell r="M314">
            <v>3055.52</v>
          </cell>
          <cell r="O314">
            <v>3082.9</v>
          </cell>
          <cell r="Q314">
            <v>3026.57</v>
          </cell>
          <cell r="S314">
            <v>3042.89</v>
          </cell>
        </row>
        <row r="315">
          <cell r="A315" t="str">
            <v>2 S 03 411 22</v>
          </cell>
          <cell r="B315" t="str">
            <v>Tub.ar comp.D=1,4 m prof. 12/18 m lâmina d'água LF</v>
          </cell>
          <cell r="E315" t="str">
            <v>m</v>
          </cell>
          <cell r="G315">
            <v>3031.84</v>
          </cell>
          <cell r="M315">
            <v>3413.88</v>
          </cell>
          <cell r="O315">
            <v>3441.26</v>
          </cell>
          <cell r="Q315">
            <v>3378.11</v>
          </cell>
          <cell r="S315">
            <v>3394.43</v>
          </cell>
        </row>
        <row r="316">
          <cell r="A316" t="str">
            <v>2 S 03 411 23</v>
          </cell>
          <cell r="B316" t="str">
            <v>Tub.ar comp.D=1,4 m prof. 18/24 m lâmina d'água LF</v>
          </cell>
          <cell r="E316" t="str">
            <v>m</v>
          </cell>
          <cell r="G316">
            <v>3370.75</v>
          </cell>
          <cell r="M316">
            <v>3800.9</v>
          </cell>
          <cell r="O316">
            <v>3828.28</v>
          </cell>
          <cell r="Q316">
            <v>3758.35</v>
          </cell>
          <cell r="S316">
            <v>3774.67</v>
          </cell>
        </row>
        <row r="317">
          <cell r="A317" t="str">
            <v>2 S 03 411 24</v>
          </cell>
          <cell r="B317" t="str">
            <v>Tub.ar comp.D=1,4 m prof. 24/27 m lâmina d'água LF</v>
          </cell>
          <cell r="E317" t="str">
            <v>m</v>
          </cell>
          <cell r="G317">
            <v>3864.15</v>
          </cell>
          <cell r="M317">
            <v>4366.71</v>
          </cell>
          <cell r="O317">
            <v>4394.09</v>
          </cell>
          <cell r="Q317">
            <v>4315.09</v>
          </cell>
          <cell r="S317">
            <v>4331.41</v>
          </cell>
        </row>
        <row r="318">
          <cell r="A318" t="str">
            <v>2 S 03 411 25</v>
          </cell>
          <cell r="B318" t="str">
            <v>Tub.ar comp.D=1,4 m prof. 27/31 m lâmina d'água LF</v>
          </cell>
          <cell r="E318" t="str">
            <v>m</v>
          </cell>
          <cell r="G318">
            <v>4690.3900000000003</v>
          </cell>
          <cell r="M318">
            <v>5318.78</v>
          </cell>
          <cell r="O318">
            <v>5346.16</v>
          </cell>
          <cell r="Q318">
            <v>5253.55</v>
          </cell>
          <cell r="S318">
            <v>5269.87</v>
          </cell>
        </row>
        <row r="319">
          <cell r="A319" t="str">
            <v>2 S 03 411 31</v>
          </cell>
          <cell r="B319" t="str">
            <v>Tub.ar comp.D=1,6 m prof.até 12 m lâmina d'água LF</v>
          </cell>
          <cell r="E319" t="str">
            <v>m</v>
          </cell>
          <cell r="G319">
            <v>3458.71</v>
          </cell>
          <cell r="M319">
            <v>3889.69</v>
          </cell>
          <cell r="O319">
            <v>3921.04</v>
          </cell>
          <cell r="Q319">
            <v>3846.85</v>
          </cell>
          <cell r="S319">
            <v>3867.86</v>
          </cell>
        </row>
        <row r="320">
          <cell r="A320" t="str">
            <v>2 S 03 411 32</v>
          </cell>
          <cell r="B320" t="str">
            <v>Tub.ar comp.D=1,6 m prof. 12/18 m lâmina d'água LF</v>
          </cell>
          <cell r="E320" t="str">
            <v>m</v>
          </cell>
          <cell r="G320">
            <v>3874.71</v>
          </cell>
          <cell r="M320">
            <v>4362.84</v>
          </cell>
          <cell r="O320">
            <v>4394.1899999999996</v>
          </cell>
          <cell r="Q320">
            <v>4311.01</v>
          </cell>
          <cell r="S320">
            <v>4332.0200000000004</v>
          </cell>
        </row>
        <row r="321">
          <cell r="A321" t="str">
            <v>2 S 03 411 33</v>
          </cell>
          <cell r="B321" t="str">
            <v>Tub.ar comp.D=1,6 m prof. 18/24 m lâmina d'água LF</v>
          </cell>
          <cell r="E321" t="str">
            <v>m</v>
          </cell>
          <cell r="G321">
            <v>4322.53</v>
          </cell>
          <cell r="M321">
            <v>4874.25</v>
          </cell>
          <cell r="O321">
            <v>4905.6000000000004</v>
          </cell>
          <cell r="Q321">
            <v>4813.46</v>
          </cell>
          <cell r="S321">
            <v>4834.47</v>
          </cell>
        </row>
        <row r="322">
          <cell r="A322" t="str">
            <v>2 S 03 411 34</v>
          </cell>
          <cell r="B322" t="str">
            <v>Tub.ar comp.D=1,6 m prof. 24/27 m lâmina d'água LF</v>
          </cell>
          <cell r="E322" t="str">
            <v>m</v>
          </cell>
          <cell r="G322">
            <v>4974.83</v>
          </cell>
          <cell r="M322">
            <v>5622.28</v>
          </cell>
          <cell r="O322">
            <v>5653.63</v>
          </cell>
          <cell r="Q322">
            <v>5549.51</v>
          </cell>
          <cell r="S322">
            <v>5570.51</v>
          </cell>
        </row>
        <row r="323">
          <cell r="A323" t="str">
            <v>2 S 03 411 35</v>
          </cell>
          <cell r="B323" t="str">
            <v>Tub.ar comp.D=1,6 m prof. 27/31 m lâmina d'água LF</v>
          </cell>
          <cell r="E323" t="str">
            <v>m</v>
          </cell>
          <cell r="G323">
            <v>6066.28</v>
          </cell>
          <cell r="M323">
            <v>6879.99</v>
          </cell>
          <cell r="O323">
            <v>6911.34</v>
          </cell>
          <cell r="Q323">
            <v>6789.28</v>
          </cell>
          <cell r="S323">
            <v>6810.28</v>
          </cell>
        </row>
        <row r="324">
          <cell r="A324" t="str">
            <v>2 S 03 411 41</v>
          </cell>
          <cell r="B324" t="str">
            <v>Tub.ar comp.D=1,8 m prof.até 12 m lâmina d'água LF</v>
          </cell>
          <cell r="E324" t="str">
            <v>m</v>
          </cell>
          <cell r="G324">
            <v>4347.7299999999996</v>
          </cell>
          <cell r="M324">
            <v>4888.6499999999996</v>
          </cell>
          <cell r="O324">
            <v>4925.0200000000004</v>
          </cell>
          <cell r="Q324">
            <v>4828.9399999999996</v>
          </cell>
          <cell r="S324">
            <v>4855.95</v>
          </cell>
        </row>
        <row r="325">
          <cell r="A325" t="str">
            <v>2 S 03 411 42</v>
          </cell>
          <cell r="B325" t="str">
            <v>Tub.ar comp.D=1,8 m prof. 12/18 m lâmina d'água LF</v>
          </cell>
          <cell r="E325" t="str">
            <v>m</v>
          </cell>
          <cell r="G325">
            <v>4882.32</v>
          </cell>
          <cell r="M325">
            <v>5496.51</v>
          </cell>
          <cell r="O325">
            <v>5532.88</v>
          </cell>
          <cell r="Q325">
            <v>5425.18</v>
          </cell>
          <cell r="S325">
            <v>5452.19</v>
          </cell>
        </row>
        <row r="326">
          <cell r="A326" t="str">
            <v>2 S 03 411 43</v>
          </cell>
          <cell r="B326" t="str">
            <v>Tub.ar comp.D=1,8 m prof. 18/24 m lâmina d'água LF</v>
          </cell>
          <cell r="E326" t="str">
            <v>m</v>
          </cell>
          <cell r="G326">
            <v>5461.05</v>
          </cell>
          <cell r="M326">
            <v>6157.39</v>
          </cell>
          <cell r="O326">
            <v>6193.77</v>
          </cell>
          <cell r="Q326">
            <v>6074.49</v>
          </cell>
          <cell r="S326">
            <v>6101.49</v>
          </cell>
        </row>
        <row r="327">
          <cell r="A327" t="str">
            <v>2 S 03 411 44</v>
          </cell>
          <cell r="B327" t="str">
            <v>Tub.ar comp.D=1,8 m prof. 24/27 m lâmina d'água LF</v>
          </cell>
          <cell r="E327" t="str">
            <v>m</v>
          </cell>
          <cell r="G327">
            <v>6306.55</v>
          </cell>
          <cell r="M327">
            <v>7127.13</v>
          </cell>
          <cell r="O327">
            <v>7163.5</v>
          </cell>
          <cell r="Q327">
            <v>7028.73</v>
          </cell>
          <cell r="S327">
            <v>7055.74</v>
          </cell>
        </row>
        <row r="328">
          <cell r="A328" t="str">
            <v>2 S 03 411 45</v>
          </cell>
          <cell r="B328" t="str">
            <v>Tub.ar comp.D=1,8 m prof. 27/31 m lâmina d'água LF</v>
          </cell>
          <cell r="E328" t="str">
            <v>m</v>
          </cell>
          <cell r="G328">
            <v>7716.75</v>
          </cell>
          <cell r="M328">
            <v>8752.1200000000008</v>
          </cell>
          <cell r="O328">
            <v>8788.49</v>
          </cell>
          <cell r="Q328">
            <v>8630.5300000000007</v>
          </cell>
          <cell r="S328">
            <v>8657.5400000000009</v>
          </cell>
        </row>
        <row r="329">
          <cell r="A329" t="str">
            <v>2 S 03 411 51</v>
          </cell>
          <cell r="B329" t="str">
            <v>Tub.ar comp.D=2,0 m até 12 m lâmina d'água LF</v>
          </cell>
          <cell r="E329" t="str">
            <v>m</v>
          </cell>
          <cell r="G329">
            <v>5185.8599999999997</v>
          </cell>
          <cell r="M329">
            <v>5829.45</v>
          </cell>
          <cell r="O329">
            <v>5872.03</v>
          </cell>
          <cell r="Q329">
            <v>5755.52</v>
          </cell>
          <cell r="S329">
            <v>5789.24</v>
          </cell>
        </row>
        <row r="330">
          <cell r="A330" t="str">
            <v>2 S 03 411 52</v>
          </cell>
          <cell r="B330" t="str">
            <v>Tub.ar comp.D=2,0 m prof. 12/18 m lâmina d'água LF</v>
          </cell>
          <cell r="E330" t="str">
            <v>m</v>
          </cell>
          <cell r="G330">
            <v>5830.39</v>
          </cell>
          <cell r="M330">
            <v>6562.53</v>
          </cell>
          <cell r="O330">
            <v>6605.12</v>
          </cell>
          <cell r="Q330">
            <v>6474.68</v>
          </cell>
          <cell r="S330">
            <v>6508.41</v>
          </cell>
        </row>
        <row r="331">
          <cell r="A331" t="str">
            <v>2 S 03 411 53</v>
          </cell>
          <cell r="B331" t="str">
            <v>Tub.ar comp.D=2,0 m prof.18/24 m lâmina d'água LF</v>
          </cell>
          <cell r="E331" t="str">
            <v>m</v>
          </cell>
          <cell r="G331">
            <v>6525.75</v>
          </cell>
          <cell r="M331">
            <v>7388.27</v>
          </cell>
          <cell r="O331">
            <v>7430.86</v>
          </cell>
          <cell r="Q331">
            <v>7286.51</v>
          </cell>
          <cell r="S331">
            <v>7320.23</v>
          </cell>
        </row>
        <row r="332">
          <cell r="A332" t="str">
            <v>2 S 03 411 54</v>
          </cell>
          <cell r="B332" t="str">
            <v>Tub.ar comp.D=2,0 m prof.24/27 m lâmina d'água LF</v>
          </cell>
          <cell r="E332" t="str">
            <v>m</v>
          </cell>
          <cell r="G332">
            <v>7535.9</v>
          </cell>
          <cell r="M332">
            <v>8515.02</v>
          </cell>
          <cell r="O332">
            <v>8557.61</v>
          </cell>
          <cell r="Q332">
            <v>8394.7000000000007</v>
          </cell>
          <cell r="S332">
            <v>8428.42</v>
          </cell>
        </row>
        <row r="333">
          <cell r="A333" t="str">
            <v>2 S 03 411 55</v>
          </cell>
          <cell r="B333" t="str">
            <v>Tub.ar comp.D=2,0 m prof.27/31 m lâmina d'água LF</v>
          </cell>
          <cell r="E333" t="str">
            <v>m</v>
          </cell>
          <cell r="G333">
            <v>9228.16</v>
          </cell>
          <cell r="M333">
            <v>10465.049999999999</v>
          </cell>
          <cell r="O333">
            <v>10507.63</v>
          </cell>
          <cell r="Q333">
            <v>10316.89</v>
          </cell>
          <cell r="S333">
            <v>10350.61</v>
          </cell>
        </row>
        <row r="334">
          <cell r="A334" t="str">
            <v>2 S 03 411 61</v>
          </cell>
          <cell r="B334" t="str">
            <v>Tub.ar comp.D=2,2 m prof.até 12 m lâmina d'água LF</v>
          </cell>
          <cell r="E334" t="str">
            <v>m</v>
          </cell>
          <cell r="G334">
            <v>6370.51</v>
          </cell>
          <cell r="M334">
            <v>7161.42</v>
          </cell>
          <cell r="O334">
            <v>7211.43</v>
          </cell>
          <cell r="Q334">
            <v>7066.91</v>
          </cell>
          <cell r="S334">
            <v>7107.28</v>
          </cell>
        </row>
        <row r="335">
          <cell r="A335" t="str">
            <v>2 S 03 411 62</v>
          </cell>
          <cell r="B335" t="str">
            <v>Tub.ar comp.D=2,2 m prof.12/18 m lâmina d'água LF</v>
          </cell>
          <cell r="E335" t="str">
            <v>m</v>
          </cell>
          <cell r="G335">
            <v>7175.96</v>
          </cell>
          <cell r="M335">
            <v>8077.55</v>
          </cell>
          <cell r="O335">
            <v>8127.56</v>
          </cell>
          <cell r="Q335">
            <v>7965.65</v>
          </cell>
          <cell r="S335">
            <v>8006.02</v>
          </cell>
        </row>
        <row r="336">
          <cell r="A336" t="str">
            <v>2 S 03 411 63</v>
          </cell>
          <cell r="B336" t="str">
            <v>Tub.ar comp.D=2,2 m prof.18/24 m lâmina d'água LF</v>
          </cell>
          <cell r="E336" t="str">
            <v>m</v>
          </cell>
          <cell r="G336">
            <v>8045.16</v>
          </cell>
          <cell r="M336">
            <v>9070.11</v>
          </cell>
          <cell r="O336">
            <v>9120.11</v>
          </cell>
          <cell r="Q336">
            <v>8940.7800000000007</v>
          </cell>
          <cell r="S336">
            <v>8981.15</v>
          </cell>
        </row>
        <row r="337">
          <cell r="A337" t="str">
            <v>2 S 03 411 64</v>
          </cell>
          <cell r="B337" t="str">
            <v>Tub.ar comp.D=2,2 m prof.24/27 m lâmina d'água LF</v>
          </cell>
          <cell r="E337" t="str">
            <v>m</v>
          </cell>
          <cell r="G337">
            <v>9308.5</v>
          </cell>
          <cell r="M337">
            <v>10518.88</v>
          </cell>
          <cell r="O337">
            <v>10568.89</v>
          </cell>
          <cell r="Q337">
            <v>10366.36</v>
          </cell>
          <cell r="S337">
            <v>10406.73</v>
          </cell>
        </row>
        <row r="338">
          <cell r="A338" t="str">
            <v>2 S 03 411 65</v>
          </cell>
          <cell r="B338" t="str">
            <v>Tub.ar comp.D=2,2 m prof.27/31m lâmina d'água LF</v>
          </cell>
          <cell r="E338" t="str">
            <v>m</v>
          </cell>
          <cell r="G338">
            <v>11024.28</v>
          </cell>
          <cell r="M338">
            <v>12477.1</v>
          </cell>
          <cell r="O338">
            <v>12527.11</v>
          </cell>
          <cell r="Q338">
            <v>12289.79</v>
          </cell>
          <cell r="S338">
            <v>12330.16</v>
          </cell>
        </row>
        <row r="339">
          <cell r="A339" t="str">
            <v>2 S 03 412 01</v>
          </cell>
          <cell r="B339" t="str">
            <v>Esc.p/alarg. base tub.ar comp.prof. até 12 m LF</v>
          </cell>
          <cell r="E339" t="str">
            <v>m3</v>
          </cell>
          <cell r="G339">
            <v>1197.69</v>
          </cell>
          <cell r="M339">
            <v>1352.9</v>
          </cell>
          <cell r="O339">
            <v>1352.9</v>
          </cell>
          <cell r="Q339">
            <v>1323.45</v>
          </cell>
          <cell r="S339">
            <v>1323.45</v>
          </cell>
        </row>
        <row r="340">
          <cell r="A340" t="str">
            <v>2 S 03 412 02</v>
          </cell>
          <cell r="B340" t="str">
            <v>Esc.p/alarg. base tub.ar comp.prof.12/18 m LF</v>
          </cell>
          <cell r="E340" t="str">
            <v>m3</v>
          </cell>
          <cell r="G340">
            <v>1401.59</v>
          </cell>
          <cell r="M340">
            <v>1584.9</v>
          </cell>
          <cell r="O340">
            <v>1584.9</v>
          </cell>
          <cell r="Q340">
            <v>1551.02</v>
          </cell>
          <cell r="S340">
            <v>1551.02</v>
          </cell>
        </row>
        <row r="341">
          <cell r="A341" t="str">
            <v>2 S 03 412 03</v>
          </cell>
          <cell r="B341" t="str">
            <v>Esc.p/alarg. base tub.ar comp.prof.18/24 m LF</v>
          </cell>
          <cell r="E341" t="str">
            <v>m3</v>
          </cell>
          <cell r="G341">
            <v>1621.05</v>
          </cell>
          <cell r="M341">
            <v>1835.63</v>
          </cell>
          <cell r="O341">
            <v>1835.63</v>
          </cell>
          <cell r="Q341">
            <v>1797.33</v>
          </cell>
          <cell r="S341">
            <v>1797.33</v>
          </cell>
        </row>
        <row r="342">
          <cell r="A342" t="str">
            <v>2 S 03 412 04</v>
          </cell>
          <cell r="B342" t="str">
            <v>Esc.p/alarg. base tub.ar comp.prof.24/27 m LF</v>
          </cell>
          <cell r="E342" t="str">
            <v>m3</v>
          </cell>
          <cell r="G342">
            <v>1940.1</v>
          </cell>
          <cell r="M342">
            <v>2201.66</v>
          </cell>
          <cell r="O342">
            <v>2201.66</v>
          </cell>
          <cell r="Q342">
            <v>2157.4899999999998</v>
          </cell>
          <cell r="S342">
            <v>2157.4899999999998</v>
          </cell>
        </row>
        <row r="343">
          <cell r="A343" t="str">
            <v>2 S 03 412 05</v>
          </cell>
          <cell r="B343" t="str">
            <v>Esc.p/alarg. base tub.ar comp.prof.27/31m LF</v>
          </cell>
          <cell r="E343" t="str">
            <v>m3</v>
          </cell>
          <cell r="G343">
            <v>2475.7199999999998</v>
          </cell>
          <cell r="M343">
            <v>2819.05</v>
          </cell>
          <cell r="O343">
            <v>2819.05</v>
          </cell>
          <cell r="Q343">
            <v>2766.03</v>
          </cell>
          <cell r="S343">
            <v>2766.03</v>
          </cell>
        </row>
        <row r="344">
          <cell r="A344" t="str">
            <v>2 S 03 412 11</v>
          </cell>
          <cell r="B344" t="str">
            <v>Forn.lanç.conc. base tub.ar comp.até 12m LF</v>
          </cell>
          <cell r="E344" t="str">
            <v>m3</v>
          </cell>
          <cell r="G344">
            <v>264.22000000000003</v>
          </cell>
          <cell r="M344">
            <v>291.95</v>
          </cell>
          <cell r="O344">
            <v>296.33</v>
          </cell>
          <cell r="Q344">
            <v>286.73</v>
          </cell>
          <cell r="S344">
            <v>295.92</v>
          </cell>
        </row>
        <row r="345">
          <cell r="A345" t="str">
            <v>2 S 03 412 12</v>
          </cell>
          <cell r="B345" t="str">
            <v>Forn.lanc.conc.base tub.ar comp.prof.12/18m LF</v>
          </cell>
          <cell r="E345" t="str">
            <v>m3</v>
          </cell>
          <cell r="G345">
            <v>281.77</v>
          </cell>
          <cell r="M345">
            <v>311.86</v>
          </cell>
          <cell r="O345">
            <v>316.25</v>
          </cell>
          <cell r="Q345">
            <v>306.24</v>
          </cell>
          <cell r="S345">
            <v>315.44</v>
          </cell>
        </row>
        <row r="346">
          <cell r="A346" t="str">
            <v>2 S 03 412 13</v>
          </cell>
          <cell r="B346" t="str">
            <v>Forn.lanç.conc.base tub.ar comp.prof.18/24m LF</v>
          </cell>
          <cell r="E346" t="str">
            <v>m3</v>
          </cell>
          <cell r="G346">
            <v>300.69</v>
          </cell>
          <cell r="M346">
            <v>333.43</v>
          </cell>
          <cell r="O346">
            <v>337.81</v>
          </cell>
          <cell r="Q346">
            <v>327.41000000000003</v>
          </cell>
          <cell r="S346">
            <v>336.61</v>
          </cell>
        </row>
        <row r="347">
          <cell r="A347" t="str">
            <v>2 S 03 412 14</v>
          </cell>
          <cell r="B347" t="str">
            <v>Forn.lanç.conc.base tub.ar comp.prof.24/27m LF</v>
          </cell>
          <cell r="E347" t="str">
            <v>m3</v>
          </cell>
          <cell r="G347">
            <v>327.9</v>
          </cell>
          <cell r="M347">
            <v>364.56</v>
          </cell>
          <cell r="O347">
            <v>368.94</v>
          </cell>
          <cell r="Q347">
            <v>358.01</v>
          </cell>
          <cell r="S347">
            <v>367.21</v>
          </cell>
        </row>
        <row r="348">
          <cell r="A348" t="str">
            <v>2 S 03 412 15</v>
          </cell>
          <cell r="B348" t="str">
            <v>Forn.lanç.conc.base tub.ar comp.prof. 27/31m LF</v>
          </cell>
          <cell r="E348" t="str">
            <v>m3</v>
          </cell>
          <cell r="G348">
            <v>373.05</v>
          </cell>
          <cell r="M348">
            <v>416.46</v>
          </cell>
          <cell r="O348">
            <v>420.85</v>
          </cell>
          <cell r="Q348">
            <v>409.12</v>
          </cell>
          <cell r="S348">
            <v>418.32</v>
          </cell>
        </row>
        <row r="349">
          <cell r="A349" t="str">
            <v>2 S 03 510 00</v>
          </cell>
          <cell r="B349" t="str">
            <v>Aparelho apoio em neoprene fretado-forn. e aplic.</v>
          </cell>
          <cell r="E349" t="str">
            <v>kg</v>
          </cell>
          <cell r="G349">
            <v>48.27</v>
          </cell>
          <cell r="M349">
            <v>49.23</v>
          </cell>
          <cell r="O349">
            <v>43.54</v>
          </cell>
          <cell r="Q349">
            <v>43.54</v>
          </cell>
          <cell r="S349">
            <v>43.54</v>
          </cell>
        </row>
        <row r="350">
          <cell r="A350" t="str">
            <v>2 S 03 700 01</v>
          </cell>
          <cell r="B350" t="str">
            <v>Fabricação guarda-corpo tipo GM, moldado no local</v>
          </cell>
          <cell r="E350" t="str">
            <v>m</v>
          </cell>
          <cell r="G350">
            <v>165.2</v>
          </cell>
          <cell r="M350">
            <v>178.58</v>
          </cell>
          <cell r="O350">
            <v>183.82</v>
          </cell>
          <cell r="Q350">
            <v>182.79</v>
          </cell>
          <cell r="S350">
            <v>185.82</v>
          </cell>
        </row>
        <row r="351">
          <cell r="A351" t="str">
            <v>2 S 03 920 01</v>
          </cell>
          <cell r="B351" t="str">
            <v>Abertura concretagem bases tubulões céu aberto</v>
          </cell>
          <cell r="E351" t="str">
            <v>m3</v>
          </cell>
          <cell r="G351">
            <v>494.53</v>
          </cell>
          <cell r="M351">
            <v>566.62</v>
          </cell>
          <cell r="O351">
            <v>573.25</v>
          </cell>
          <cell r="Q351">
            <v>562.59</v>
          </cell>
          <cell r="S351">
            <v>576.38</v>
          </cell>
        </row>
        <row r="352">
          <cell r="A352" t="str">
            <v>2 S 03 930 00</v>
          </cell>
          <cell r="B352" t="str">
            <v>Junta de cantoneira</v>
          </cell>
          <cell r="E352" t="str">
            <v>m</v>
          </cell>
          <cell r="G352">
            <v>64.41</v>
          </cell>
          <cell r="M352">
            <v>70.930000000000007</v>
          </cell>
          <cell r="O352">
            <v>71.989999999999995</v>
          </cell>
          <cell r="Q352">
            <v>65.599999999999994</v>
          </cell>
          <cell r="S352">
            <v>65.599999999999994</v>
          </cell>
        </row>
        <row r="353">
          <cell r="A353" t="str">
            <v>2 S 03 940 00</v>
          </cell>
          <cell r="B353" t="str">
            <v>Compactação manual</v>
          </cell>
          <cell r="E353" t="str">
            <v>m3</v>
          </cell>
          <cell r="G353">
            <v>8.44</v>
          </cell>
          <cell r="M353">
            <v>9.44</v>
          </cell>
          <cell r="O353">
            <v>9.44</v>
          </cell>
          <cell r="Q353">
            <v>9.3800000000000008</v>
          </cell>
          <cell r="S353">
            <v>9.3800000000000008</v>
          </cell>
        </row>
        <row r="354">
          <cell r="A354" t="str">
            <v>2 S 03 940 01</v>
          </cell>
          <cell r="B354" t="str">
            <v>Reaterro e compactação</v>
          </cell>
          <cell r="E354" t="str">
            <v>m3</v>
          </cell>
          <cell r="G354">
            <v>13.94</v>
          </cell>
          <cell r="M354">
            <v>16.04</v>
          </cell>
          <cell r="O354">
            <v>16.04</v>
          </cell>
          <cell r="Q354">
            <v>15.98</v>
          </cell>
          <cell r="S354">
            <v>15.98</v>
          </cell>
        </row>
        <row r="355">
          <cell r="A355" t="str">
            <v>2 S 03 951 01</v>
          </cell>
          <cell r="B355" t="str">
            <v>Pintura com nata de cimento</v>
          </cell>
          <cell r="E355" t="str">
            <v>m2</v>
          </cell>
          <cell r="G355">
            <v>3.22</v>
          </cell>
          <cell r="M355">
            <v>3.8</v>
          </cell>
          <cell r="O355">
            <v>3.82</v>
          </cell>
          <cell r="Q355">
            <v>3.79</v>
          </cell>
          <cell r="S355">
            <v>3.82</v>
          </cell>
        </row>
        <row r="356">
          <cell r="A356" t="str">
            <v>2 S 03 990 01</v>
          </cell>
          <cell r="B356" t="str">
            <v>Confecção e colocação cabo 4 cord de 12,7 mm - MAC</v>
          </cell>
          <cell r="E356" t="str">
            <v>kg</v>
          </cell>
          <cell r="G356">
            <v>9.58</v>
          </cell>
          <cell r="M356">
            <v>10.54</v>
          </cell>
          <cell r="O356">
            <v>10.93</v>
          </cell>
          <cell r="Q356">
            <v>11.39</v>
          </cell>
          <cell r="S356">
            <v>11.39</v>
          </cell>
        </row>
        <row r="357">
          <cell r="A357" t="str">
            <v>2 S 03 990 02</v>
          </cell>
          <cell r="B357" t="str">
            <v>Confecção e colocação cabo 6 cord de 12,7 mm - MAC</v>
          </cell>
          <cell r="E357" t="str">
            <v>kg</v>
          </cell>
          <cell r="G357">
            <v>9.32</v>
          </cell>
          <cell r="M357">
            <v>10.220000000000001</v>
          </cell>
          <cell r="O357">
            <v>10.61</v>
          </cell>
          <cell r="Q357">
            <v>11.06</v>
          </cell>
          <cell r="S357">
            <v>11.06</v>
          </cell>
        </row>
        <row r="358">
          <cell r="A358" t="str">
            <v>2 S 03 990 03</v>
          </cell>
          <cell r="B358" t="str">
            <v>Confecção e colocação cabo 7 cord de 12,7 mm - MAC</v>
          </cell>
          <cell r="E358" t="str">
            <v>kg</v>
          </cell>
          <cell r="G358">
            <v>8.2799999999999994</v>
          </cell>
          <cell r="M358">
            <v>9.17</v>
          </cell>
          <cell r="O358">
            <v>9.56</v>
          </cell>
          <cell r="Q358">
            <v>9.89</v>
          </cell>
          <cell r="S358">
            <v>9.89</v>
          </cell>
        </row>
        <row r="359">
          <cell r="A359" t="str">
            <v>2 S 03 990 04</v>
          </cell>
          <cell r="B359" t="str">
            <v>Confecção e colocação cabo 12 cord de 12,7 mm -MAC</v>
          </cell>
          <cell r="E359" t="str">
            <v>kg</v>
          </cell>
          <cell r="G359">
            <v>7.47</v>
          </cell>
          <cell r="M359">
            <v>8.31</v>
          </cell>
          <cell r="O359">
            <v>8.6999999999999993</v>
          </cell>
          <cell r="Q359">
            <v>8.9499999999999993</v>
          </cell>
          <cell r="S359">
            <v>8.9499999999999993</v>
          </cell>
        </row>
        <row r="360">
          <cell r="A360" t="str">
            <v>2 S 03 990 05</v>
          </cell>
          <cell r="B360" t="str">
            <v>Confecção e colocação cabo 4 cord. D=12,7mm FREYSS</v>
          </cell>
          <cell r="E360" t="str">
            <v>kg</v>
          </cell>
          <cell r="G360">
            <v>9.33</v>
          </cell>
          <cell r="M360">
            <v>11</v>
          </cell>
          <cell r="O360">
            <v>11.39</v>
          </cell>
          <cell r="Q360">
            <v>11.39</v>
          </cell>
          <cell r="S360">
            <v>11.39</v>
          </cell>
        </row>
        <row r="361">
          <cell r="A361" t="str">
            <v>2 S 03 990 06</v>
          </cell>
          <cell r="B361" t="str">
            <v>Confecção e colocação cabo 6 cord. D=12,7mm FREYSS</v>
          </cell>
          <cell r="E361" t="str">
            <v>kg</v>
          </cell>
          <cell r="G361">
            <v>8.2799999999999994</v>
          </cell>
          <cell r="M361">
            <v>9.7100000000000009</v>
          </cell>
          <cell r="O361">
            <v>10.1</v>
          </cell>
          <cell r="Q361">
            <v>10.1</v>
          </cell>
          <cell r="S361">
            <v>10.1</v>
          </cell>
        </row>
        <row r="362">
          <cell r="A362" t="str">
            <v>2 S 03 990 07</v>
          </cell>
          <cell r="B362" t="str">
            <v>Confecção e colocação cabo 7 cord. D=12,7mm FREYSS</v>
          </cell>
          <cell r="E362" t="str">
            <v>kg</v>
          </cell>
          <cell r="G362">
            <v>7.72</v>
          </cell>
          <cell r="M362">
            <v>9.0500000000000007</v>
          </cell>
          <cell r="O362">
            <v>9.44</v>
          </cell>
          <cell r="Q362">
            <v>9.44</v>
          </cell>
          <cell r="S362">
            <v>9.44</v>
          </cell>
        </row>
        <row r="363">
          <cell r="A363" t="str">
            <v>2 S 03 990 08</v>
          </cell>
          <cell r="B363" t="str">
            <v>Confecção e colocação cabo 12cord. D=12,7mm FREYSS</v>
          </cell>
          <cell r="E363" t="str">
            <v>kg</v>
          </cell>
          <cell r="G363">
            <v>6.86</v>
          </cell>
          <cell r="M363">
            <v>8.02</v>
          </cell>
          <cell r="O363">
            <v>8.41</v>
          </cell>
          <cell r="Q363">
            <v>8.41</v>
          </cell>
          <cell r="S363">
            <v>8.41</v>
          </cell>
        </row>
        <row r="364">
          <cell r="A364" t="str">
            <v>2 S 03 991 01</v>
          </cell>
          <cell r="B364" t="str">
            <v>Dreno de PVC D=75 mm</v>
          </cell>
          <cell r="E364" t="str">
            <v>und</v>
          </cell>
          <cell r="G364">
            <v>6.65</v>
          </cell>
          <cell r="M364">
            <v>7.7</v>
          </cell>
          <cell r="O364">
            <v>7.79</v>
          </cell>
          <cell r="Q364">
            <v>7.78</v>
          </cell>
          <cell r="S364">
            <v>7.78</v>
          </cell>
        </row>
        <row r="365">
          <cell r="A365" t="str">
            <v>2 S 03 991 02</v>
          </cell>
          <cell r="B365" t="str">
            <v>Dreno de PVC D=100 mm</v>
          </cell>
          <cell r="E365" t="str">
            <v>und</v>
          </cell>
          <cell r="G365">
            <v>7.06</v>
          </cell>
          <cell r="M365">
            <v>8.0500000000000007</v>
          </cell>
          <cell r="O365">
            <v>8.1999999999999993</v>
          </cell>
          <cell r="Q365">
            <v>8.18</v>
          </cell>
          <cell r="S365">
            <v>8.18</v>
          </cell>
        </row>
        <row r="366">
          <cell r="A366" t="str">
            <v>2 S 03 999 01</v>
          </cell>
          <cell r="B366" t="str">
            <v>Protensão e injeção cabo 4 cord. D=12,7 mm - MAC</v>
          </cell>
          <cell r="E366" t="str">
            <v>und</v>
          </cell>
          <cell r="G366">
            <v>322.27</v>
          </cell>
          <cell r="M366">
            <v>302.01</v>
          </cell>
          <cell r="O366">
            <v>302.45999999999998</v>
          </cell>
          <cell r="Q366">
            <v>327.17</v>
          </cell>
          <cell r="S366">
            <v>328.14</v>
          </cell>
        </row>
        <row r="367">
          <cell r="A367" t="str">
            <v>2 S 03 999 02</v>
          </cell>
          <cell r="B367" t="str">
            <v>Protensão e injeção cabo 6 cord. D=12,7 mm - MAC</v>
          </cell>
          <cell r="E367" t="str">
            <v>und</v>
          </cell>
          <cell r="G367">
            <v>471.75</v>
          </cell>
          <cell r="M367">
            <v>443.35</v>
          </cell>
          <cell r="O367">
            <v>443.97</v>
          </cell>
          <cell r="Q367">
            <v>483.01</v>
          </cell>
          <cell r="S367">
            <v>484.37</v>
          </cell>
        </row>
        <row r="368">
          <cell r="A368" t="str">
            <v>2 S 03 999 03</v>
          </cell>
          <cell r="B368" t="str">
            <v>Protensão e injeção cabo 7 cord. D=12,7 mm - MAC</v>
          </cell>
          <cell r="E368" t="str">
            <v>und</v>
          </cell>
          <cell r="G368">
            <v>470.03</v>
          </cell>
          <cell r="M368">
            <v>441.41</v>
          </cell>
          <cell r="O368">
            <v>441.99</v>
          </cell>
          <cell r="Q368">
            <v>481.11</v>
          </cell>
          <cell r="S368">
            <v>482.37</v>
          </cell>
        </row>
        <row r="369">
          <cell r="A369" t="str">
            <v>2 S 03 999 04</v>
          </cell>
          <cell r="B369" t="str">
            <v>Protensão e injeção cabo 12 cord. D=12,7 mm - MAC</v>
          </cell>
          <cell r="E369" t="str">
            <v>und</v>
          </cell>
          <cell r="G369">
            <v>869.74</v>
          </cell>
          <cell r="M369">
            <v>826.41</v>
          </cell>
          <cell r="O369">
            <v>827.42</v>
          </cell>
          <cell r="Q369">
            <v>906.29</v>
          </cell>
          <cell r="S369">
            <v>908.48</v>
          </cell>
        </row>
        <row r="370">
          <cell r="A370" t="str">
            <v>2 S 03 999 05</v>
          </cell>
          <cell r="B370" t="str">
            <v>Protensão e injeção cabo 4 cord. D=12,7mm - FREYSS</v>
          </cell>
          <cell r="E370" t="str">
            <v>und</v>
          </cell>
          <cell r="G370">
            <v>298.43</v>
          </cell>
          <cell r="M370">
            <v>340.97</v>
          </cell>
          <cell r="O370">
            <v>341.41</v>
          </cell>
          <cell r="Q370">
            <v>340.67</v>
          </cell>
          <cell r="S370">
            <v>341.64</v>
          </cell>
        </row>
        <row r="371">
          <cell r="A371" t="str">
            <v>2 S 03 999 06</v>
          </cell>
          <cell r="B371" t="str">
            <v>Protensão e injeção cabo 6 cord. D=12,7mm - FREYSS</v>
          </cell>
          <cell r="E371" t="str">
            <v>und</v>
          </cell>
          <cell r="G371">
            <v>416.8</v>
          </cell>
          <cell r="M371">
            <v>477.49</v>
          </cell>
          <cell r="O371">
            <v>478.11</v>
          </cell>
          <cell r="Q371">
            <v>477.07</v>
          </cell>
          <cell r="S371">
            <v>478.42</v>
          </cell>
        </row>
        <row r="372">
          <cell r="A372" t="str">
            <v>2 S 03 999 07</v>
          </cell>
          <cell r="B372" t="str">
            <v>Protensão e injeção cabo 7 cord. D=12,7mm - FREYSS</v>
          </cell>
          <cell r="E372" t="str">
            <v>und</v>
          </cell>
          <cell r="G372">
            <v>461.52</v>
          </cell>
          <cell r="M372">
            <v>528.63</v>
          </cell>
          <cell r="O372">
            <v>529.21</v>
          </cell>
          <cell r="Q372">
            <v>528.24</v>
          </cell>
          <cell r="S372">
            <v>529.5</v>
          </cell>
        </row>
        <row r="373">
          <cell r="A373" t="str">
            <v>2 S 03 999 08</v>
          </cell>
          <cell r="B373" t="str">
            <v>Protensão e injeção cabo 12 cord. D=12,7mm FREYSS</v>
          </cell>
          <cell r="E373" t="str">
            <v>und</v>
          </cell>
          <cell r="G373">
            <v>835.19</v>
          </cell>
          <cell r="M373">
            <v>954.69</v>
          </cell>
          <cell r="O373">
            <v>955.7</v>
          </cell>
          <cell r="Q373">
            <v>954.02</v>
          </cell>
          <cell r="S373">
            <v>956.21</v>
          </cell>
        </row>
        <row r="374">
          <cell r="A374" t="str">
            <v>2 S 04 000 00</v>
          </cell>
          <cell r="B374" t="str">
            <v>Escavação manual em material de 1a cat</v>
          </cell>
          <cell r="E374" t="str">
            <v>m3</v>
          </cell>
          <cell r="G374">
            <v>19.48</v>
          </cell>
          <cell r="M374">
            <v>23.38</v>
          </cell>
          <cell r="O374">
            <v>23.38</v>
          </cell>
          <cell r="Q374">
            <v>23.38</v>
          </cell>
          <cell r="S374">
            <v>23.38</v>
          </cell>
        </row>
        <row r="375">
          <cell r="A375" t="str">
            <v>2 S 04 000 01</v>
          </cell>
          <cell r="B375" t="str">
            <v>Escavação manual reat.compact.mat.1a cat.</v>
          </cell>
          <cell r="E375" t="str">
            <v>m3</v>
          </cell>
          <cell r="G375">
            <v>22.02</v>
          </cell>
          <cell r="M375">
            <v>26.21</v>
          </cell>
          <cell r="O375">
            <v>26.21</v>
          </cell>
          <cell r="Q375">
            <v>26.2</v>
          </cell>
          <cell r="S375">
            <v>26.2</v>
          </cell>
        </row>
        <row r="376">
          <cell r="A376" t="str">
            <v>2 S 04 001 00</v>
          </cell>
          <cell r="B376" t="str">
            <v>Escavação mecânica de vala em mat.1a cat.</v>
          </cell>
          <cell r="E376" t="str">
            <v>m3</v>
          </cell>
          <cell r="G376">
            <v>3.18</v>
          </cell>
          <cell r="M376">
            <v>3.64</v>
          </cell>
          <cell r="O376">
            <v>3.64</v>
          </cell>
          <cell r="Q376">
            <v>3.55</v>
          </cell>
          <cell r="S376">
            <v>3.55</v>
          </cell>
        </row>
        <row r="377">
          <cell r="A377" t="str">
            <v>2 S 04 001 01</v>
          </cell>
          <cell r="B377" t="str">
            <v>Escavação mecânica reat. e comp. vala mat.1a cat.</v>
          </cell>
          <cell r="E377" t="str">
            <v>m3</v>
          </cell>
          <cell r="G377">
            <v>5.29</v>
          </cell>
          <cell r="M377">
            <v>6</v>
          </cell>
          <cell r="O377">
            <v>6</v>
          </cell>
          <cell r="Q377">
            <v>5.89</v>
          </cell>
          <cell r="S377">
            <v>5.89</v>
          </cell>
        </row>
        <row r="378">
          <cell r="A378" t="str">
            <v>2 S 04 002 01</v>
          </cell>
          <cell r="B378" t="str">
            <v>Perfuração para dreno sub-horizontal mat. 1a cat.</v>
          </cell>
          <cell r="E378" t="str">
            <v>m</v>
          </cell>
          <cell r="G378">
            <v>67.650000000000006</v>
          </cell>
          <cell r="M378">
            <v>77</v>
          </cell>
          <cell r="O378">
            <v>77</v>
          </cell>
          <cell r="Q378">
            <v>77.73</v>
          </cell>
          <cell r="S378">
            <v>77.73</v>
          </cell>
        </row>
        <row r="379">
          <cell r="A379" t="str">
            <v>2 S 04 010 00</v>
          </cell>
          <cell r="B379" t="str">
            <v>Escavação manual material 2a categoria</v>
          </cell>
          <cell r="E379" t="str">
            <v>m3</v>
          </cell>
          <cell r="G379">
            <v>20.43</v>
          </cell>
          <cell r="M379">
            <v>24.52</v>
          </cell>
          <cell r="O379">
            <v>24.52</v>
          </cell>
          <cell r="Q379">
            <v>24.52</v>
          </cell>
          <cell r="S379">
            <v>24.52</v>
          </cell>
        </row>
        <row r="380">
          <cell r="A380" t="str">
            <v>2 S 04 010 01</v>
          </cell>
          <cell r="B380" t="str">
            <v>Escavação manual reat.compactação em mat.2a cat.</v>
          </cell>
          <cell r="E380" t="str">
            <v>m3</v>
          </cell>
          <cell r="G380">
            <v>27.64</v>
          </cell>
          <cell r="M380">
            <v>32.909999999999997</v>
          </cell>
          <cell r="O380">
            <v>32.909999999999997</v>
          </cell>
          <cell r="Q380">
            <v>32.89</v>
          </cell>
          <cell r="S380">
            <v>32.89</v>
          </cell>
        </row>
        <row r="381">
          <cell r="A381" t="str">
            <v>2 S 04 011 00</v>
          </cell>
          <cell r="B381" t="str">
            <v>Escavação mecânica de vala em mat. 2a categoria</v>
          </cell>
          <cell r="E381" t="str">
            <v>m3</v>
          </cell>
          <cell r="G381">
            <v>3.82</v>
          </cell>
          <cell r="M381">
            <v>4.37</v>
          </cell>
          <cell r="O381">
            <v>4.37</v>
          </cell>
          <cell r="Q381">
            <v>4.26</v>
          </cell>
          <cell r="S381">
            <v>4.26</v>
          </cell>
        </row>
        <row r="382">
          <cell r="A382" t="str">
            <v>2 S 04 011 01</v>
          </cell>
          <cell r="B382" t="str">
            <v>Escavação mecânica reat.compact. vala mat.2a cat.</v>
          </cell>
          <cell r="E382" t="str">
            <v>m3</v>
          </cell>
          <cell r="G382">
            <v>6.35</v>
          </cell>
          <cell r="M382">
            <v>7.2</v>
          </cell>
          <cell r="O382">
            <v>7.2</v>
          </cell>
          <cell r="Q382">
            <v>7.07</v>
          </cell>
          <cell r="S382">
            <v>7.07</v>
          </cell>
        </row>
        <row r="383">
          <cell r="A383" t="str">
            <v>2 S 04 012 01</v>
          </cell>
          <cell r="B383" t="str">
            <v>Perfuração para dreno sub-horizontal mat 2a cat.</v>
          </cell>
          <cell r="E383" t="str">
            <v>m</v>
          </cell>
          <cell r="G383">
            <v>159.72999999999999</v>
          </cell>
          <cell r="M383">
            <v>169.21</v>
          </cell>
          <cell r="O383">
            <v>169.21</v>
          </cell>
          <cell r="Q383">
            <v>171.37</v>
          </cell>
          <cell r="S383">
            <v>171.37</v>
          </cell>
        </row>
        <row r="384">
          <cell r="A384" t="str">
            <v>2 S 04 020 00</v>
          </cell>
          <cell r="B384" t="str">
            <v>Escavação em vala material de 3a categoria</v>
          </cell>
          <cell r="E384" t="str">
            <v>m3</v>
          </cell>
          <cell r="G384">
            <v>46.48</v>
          </cell>
          <cell r="M384">
            <v>50.78</v>
          </cell>
          <cell r="O384">
            <v>52.49</v>
          </cell>
          <cell r="Q384">
            <v>51.87</v>
          </cell>
          <cell r="S384">
            <v>62.39</v>
          </cell>
        </row>
        <row r="385">
          <cell r="A385" t="str">
            <v>2 S 04 100 01</v>
          </cell>
          <cell r="B385" t="str">
            <v>Corpo BSTC D=0,60m</v>
          </cell>
          <cell r="E385" t="str">
            <v>m</v>
          </cell>
          <cell r="G385">
            <v>191.22</v>
          </cell>
          <cell r="M385">
            <v>211.13</v>
          </cell>
          <cell r="O385">
            <v>216.56</v>
          </cell>
          <cell r="Q385">
            <v>212.8</v>
          </cell>
          <cell r="S385">
            <v>217.36</v>
          </cell>
        </row>
        <row r="386">
          <cell r="A386" t="str">
            <v>2 S 04 100 02</v>
          </cell>
          <cell r="B386" t="str">
            <v>Corpo BSTC D=0,80m</v>
          </cell>
          <cell r="E386" t="str">
            <v>m</v>
          </cell>
          <cell r="G386">
            <v>279.49</v>
          </cell>
          <cell r="M386">
            <v>306.76</v>
          </cell>
          <cell r="O386">
            <v>315.29000000000002</v>
          </cell>
          <cell r="Q386">
            <v>309.20999999999998</v>
          </cell>
          <cell r="S386">
            <v>316.60000000000002</v>
          </cell>
        </row>
        <row r="387">
          <cell r="A387" t="str">
            <v>2 S 04 100 03</v>
          </cell>
          <cell r="B387" t="str">
            <v>Corpo BSTC D=1,00m</v>
          </cell>
          <cell r="E387" t="str">
            <v>m</v>
          </cell>
          <cell r="G387">
            <v>400.13</v>
          </cell>
          <cell r="M387">
            <v>437.28</v>
          </cell>
          <cell r="O387">
            <v>450.19</v>
          </cell>
          <cell r="Q387">
            <v>441.22</v>
          </cell>
          <cell r="S387">
            <v>452.1</v>
          </cell>
        </row>
        <row r="388">
          <cell r="A388" t="str">
            <v>2 S 04 100 04</v>
          </cell>
          <cell r="B388" t="str">
            <v>Corpo BSTC D=1,20m</v>
          </cell>
          <cell r="E388" t="str">
            <v>m</v>
          </cell>
          <cell r="G388">
            <v>538.65</v>
          </cell>
          <cell r="M388">
            <v>587.27</v>
          </cell>
          <cell r="O388">
            <v>605.29999999999995</v>
          </cell>
          <cell r="Q388">
            <v>593.39</v>
          </cell>
          <cell r="S388">
            <v>607.77</v>
          </cell>
        </row>
        <row r="389">
          <cell r="A389" t="str">
            <v>2 S 04 100 05</v>
          </cell>
          <cell r="B389" t="str">
            <v>Corpo BSTC D=1,50m</v>
          </cell>
          <cell r="E389" t="str">
            <v>m</v>
          </cell>
          <cell r="G389">
            <v>800.78</v>
          </cell>
          <cell r="M389">
            <v>870.21</v>
          </cell>
          <cell r="O389">
            <v>898.56</v>
          </cell>
          <cell r="Q389">
            <v>881.85</v>
          </cell>
          <cell r="S389">
            <v>901.86</v>
          </cell>
        </row>
        <row r="390">
          <cell r="A390" t="str">
            <v>2 S 04 101 01</v>
          </cell>
          <cell r="B390" t="str">
            <v>Boca BSTC D=0,60 m normal</v>
          </cell>
          <cell r="E390" t="str">
            <v>und</v>
          </cell>
          <cell r="G390">
            <v>417.58</v>
          </cell>
          <cell r="M390">
            <v>461.59</v>
          </cell>
          <cell r="O390">
            <v>467.01</v>
          </cell>
          <cell r="Q390">
            <v>460.48</v>
          </cell>
          <cell r="S390">
            <v>470.63</v>
          </cell>
        </row>
        <row r="391">
          <cell r="A391" t="str">
            <v>2 S 04 101 02</v>
          </cell>
          <cell r="B391" t="str">
            <v>Boca BSTC D=0,80m normal</v>
          </cell>
          <cell r="E391" t="str">
            <v>und</v>
          </cell>
          <cell r="G391">
            <v>695.6</v>
          </cell>
          <cell r="M391">
            <v>768.69</v>
          </cell>
          <cell r="O391">
            <v>778.51</v>
          </cell>
          <cell r="Q391">
            <v>766.03</v>
          </cell>
          <cell r="S391">
            <v>784.77</v>
          </cell>
        </row>
        <row r="392">
          <cell r="A392" t="str">
            <v>2 S 04 101 03</v>
          </cell>
          <cell r="B392" t="str">
            <v>Boca BSTC D=1,00m normal</v>
          </cell>
          <cell r="E392" t="str">
            <v>und</v>
          </cell>
          <cell r="G392">
            <v>1075.82</v>
          </cell>
          <cell r="M392">
            <v>1188.52</v>
          </cell>
          <cell r="O392">
            <v>1204.75</v>
          </cell>
          <cell r="Q392">
            <v>1183.3399999999999</v>
          </cell>
          <cell r="S392">
            <v>1214.72</v>
          </cell>
        </row>
        <row r="393">
          <cell r="A393" t="str">
            <v>2 S 04 101 04</v>
          </cell>
          <cell r="B393" t="str">
            <v>Boca BSTC D=1,20m normal</v>
          </cell>
          <cell r="E393" t="str">
            <v>und</v>
          </cell>
          <cell r="G393">
            <v>1556.13</v>
          </cell>
          <cell r="M393">
            <v>1718.76</v>
          </cell>
          <cell r="O393">
            <v>1743.56</v>
          </cell>
          <cell r="Q393">
            <v>1709.94</v>
          </cell>
          <cell r="S393">
            <v>1758.33</v>
          </cell>
        </row>
        <row r="394">
          <cell r="A394" t="str">
            <v>2 S 04 101 05</v>
          </cell>
          <cell r="B394" t="str">
            <v>Boca BSTC D=1,50m normal</v>
          </cell>
          <cell r="E394" t="str">
            <v>und</v>
          </cell>
          <cell r="G394">
            <v>2807.58</v>
          </cell>
          <cell r="M394">
            <v>3100.24</v>
          </cell>
          <cell r="O394">
            <v>3148.01</v>
          </cell>
          <cell r="Q394">
            <v>3081.25</v>
          </cell>
          <cell r="S394">
            <v>3175.46</v>
          </cell>
        </row>
        <row r="395">
          <cell r="A395" t="str">
            <v>2 S 04 101 06</v>
          </cell>
          <cell r="B395" t="str">
            <v>Boca BSTC D=0,60m - esc.=15</v>
          </cell>
          <cell r="E395" t="str">
            <v>und</v>
          </cell>
          <cell r="G395">
            <v>438.82</v>
          </cell>
          <cell r="M395">
            <v>485.06</v>
          </cell>
          <cell r="O395">
            <v>490.76</v>
          </cell>
          <cell r="Q395">
            <v>483.89</v>
          </cell>
          <cell r="S395">
            <v>494.58</v>
          </cell>
        </row>
        <row r="396">
          <cell r="A396" t="str">
            <v>2 S 04 101 07</v>
          </cell>
          <cell r="B396" t="str">
            <v>Boca BSTC D=0,80 m - esc.=15</v>
          </cell>
          <cell r="E396" t="str">
            <v>und</v>
          </cell>
          <cell r="G396">
            <v>731.83</v>
          </cell>
          <cell r="M396">
            <v>808.73</v>
          </cell>
          <cell r="O396">
            <v>819.08</v>
          </cell>
          <cell r="Q396">
            <v>805.92</v>
          </cell>
          <cell r="S396">
            <v>825.68</v>
          </cell>
        </row>
        <row r="397">
          <cell r="A397" t="str">
            <v>2 S 04 101 08</v>
          </cell>
          <cell r="B397" t="str">
            <v>Boca BSTC D=1,00 m - esc.=15</v>
          </cell>
          <cell r="E397" t="str">
            <v>und</v>
          </cell>
          <cell r="G397">
            <v>1128.07</v>
          </cell>
          <cell r="M397">
            <v>1246.24</v>
          </cell>
          <cell r="O397">
            <v>1263.28</v>
          </cell>
          <cell r="Q397">
            <v>1240.8</v>
          </cell>
          <cell r="S397">
            <v>1273.78</v>
          </cell>
        </row>
        <row r="398">
          <cell r="A398" t="str">
            <v>2 S 04 101 09</v>
          </cell>
          <cell r="B398" t="str">
            <v>Boca BSTC D=1,20 m - esc.=15</v>
          </cell>
          <cell r="E398" t="str">
            <v>und</v>
          </cell>
          <cell r="G398">
            <v>1636.86</v>
          </cell>
          <cell r="M398">
            <v>1807.93</v>
          </cell>
          <cell r="O398">
            <v>1834.07</v>
          </cell>
          <cell r="Q398">
            <v>1798.6</v>
          </cell>
          <cell r="S398">
            <v>1849.62</v>
          </cell>
        </row>
        <row r="399">
          <cell r="A399" t="str">
            <v>2 S 04 101 10</v>
          </cell>
          <cell r="B399" t="str">
            <v>Boca BSTC D=1,50 m - esc.=15</v>
          </cell>
          <cell r="E399" t="str">
            <v>und</v>
          </cell>
          <cell r="G399">
            <v>2958.41</v>
          </cell>
          <cell r="M399">
            <v>3266.81</v>
          </cell>
          <cell r="O399">
            <v>3317.23</v>
          </cell>
          <cell r="Q399">
            <v>3246.71</v>
          </cell>
          <cell r="S399">
            <v>3346.17</v>
          </cell>
        </row>
        <row r="400">
          <cell r="A400" t="str">
            <v>2 S 04 101 11</v>
          </cell>
          <cell r="B400" t="str">
            <v>Boca BSTC D=0,60 m - esc.=30</v>
          </cell>
          <cell r="E400" t="str">
            <v>und</v>
          </cell>
          <cell r="G400">
            <v>489.66</v>
          </cell>
          <cell r="M400">
            <v>541.29999999999995</v>
          </cell>
          <cell r="O400">
            <v>547.66</v>
          </cell>
          <cell r="Q400">
            <v>540</v>
          </cell>
          <cell r="S400">
            <v>551.95000000000005</v>
          </cell>
        </row>
        <row r="401">
          <cell r="A401" t="str">
            <v>2 S 04 101 12</v>
          </cell>
          <cell r="B401" t="str">
            <v>Boca BSTC D=0,80 m - esc.=30</v>
          </cell>
          <cell r="E401" t="str">
            <v>und</v>
          </cell>
          <cell r="G401">
            <v>814.29</v>
          </cell>
          <cell r="M401">
            <v>899.88</v>
          </cell>
          <cell r="O401">
            <v>911.4</v>
          </cell>
          <cell r="Q401">
            <v>896.75</v>
          </cell>
          <cell r="S401">
            <v>918.75</v>
          </cell>
        </row>
        <row r="402">
          <cell r="A402" t="str">
            <v>2 S 04 101 13</v>
          </cell>
          <cell r="B402" t="str">
            <v>Boca BSTC D=1,00 m - esc.=30</v>
          </cell>
          <cell r="E402" t="str">
            <v>und</v>
          </cell>
          <cell r="G402">
            <v>1254.82</v>
          </cell>
          <cell r="M402">
            <v>1386.3</v>
          </cell>
          <cell r="O402">
            <v>1405.29</v>
          </cell>
          <cell r="Q402">
            <v>1380.21</v>
          </cell>
          <cell r="S402">
            <v>1416.94</v>
          </cell>
        </row>
        <row r="403">
          <cell r="A403" t="str">
            <v>2 S 04 101 14</v>
          </cell>
          <cell r="B403" t="str">
            <v>Boca BSTC D=1,20 m - esc.=30</v>
          </cell>
          <cell r="E403" t="str">
            <v>und</v>
          </cell>
          <cell r="G403">
            <v>1825.52</v>
          </cell>
          <cell r="M403">
            <v>2016.34</v>
          </cell>
          <cell r="O403">
            <v>2045.56</v>
          </cell>
          <cell r="Q403">
            <v>2005.86</v>
          </cell>
          <cell r="S403">
            <v>2062.9299999999998</v>
          </cell>
        </row>
        <row r="404">
          <cell r="A404" t="str">
            <v>2 S 04 101 15</v>
          </cell>
          <cell r="B404" t="str">
            <v>Boca BSTC D=1,50 m - esc.=30</v>
          </cell>
          <cell r="E404" t="str">
            <v>und</v>
          </cell>
          <cell r="G404">
            <v>3308.94</v>
          </cell>
          <cell r="M404">
            <v>3653.9</v>
          </cell>
          <cell r="O404">
            <v>3710.45</v>
          </cell>
          <cell r="Q404">
            <v>3631.28</v>
          </cell>
          <cell r="S404">
            <v>3742.88</v>
          </cell>
        </row>
        <row r="405">
          <cell r="A405" t="str">
            <v>2 S 04 101 16</v>
          </cell>
          <cell r="B405" t="str">
            <v>Boca BSTC D=0,60 m - esc.=45</v>
          </cell>
          <cell r="E405" t="str">
            <v>und</v>
          </cell>
          <cell r="G405">
            <v>605.23</v>
          </cell>
          <cell r="M405">
            <v>669.06</v>
          </cell>
          <cell r="O405">
            <v>676.96</v>
          </cell>
          <cell r="Q405">
            <v>667.38</v>
          </cell>
          <cell r="S405">
            <v>682.24</v>
          </cell>
        </row>
        <row r="406">
          <cell r="A406" t="str">
            <v>2 S 04 101 17</v>
          </cell>
          <cell r="B406" t="str">
            <v>Boca BSTC D=0,80 m - esc.=45</v>
          </cell>
          <cell r="E406" t="str">
            <v>und</v>
          </cell>
          <cell r="G406">
            <v>1095.04</v>
          </cell>
          <cell r="M406">
            <v>1210.54</v>
          </cell>
          <cell r="O406">
            <v>1226.7</v>
          </cell>
          <cell r="Q406">
            <v>1204.3599999999999</v>
          </cell>
          <cell r="S406">
            <v>1231.8599999999999</v>
          </cell>
        </row>
        <row r="407">
          <cell r="A407" t="str">
            <v>2 S 04 101 18</v>
          </cell>
          <cell r="B407" t="str">
            <v>Boca BSTC D=1,00 m - esc.=45</v>
          </cell>
          <cell r="E407" t="str">
            <v>und</v>
          </cell>
          <cell r="G407">
            <v>1555.91</v>
          </cell>
          <cell r="M407">
            <v>1718.98</v>
          </cell>
          <cell r="O407">
            <v>1742.67</v>
          </cell>
          <cell r="Q407">
            <v>1711.27</v>
          </cell>
          <cell r="S407">
            <v>1757.13</v>
          </cell>
        </row>
        <row r="408">
          <cell r="A408" t="str">
            <v>2 S 04 101 19</v>
          </cell>
          <cell r="B408" t="str">
            <v>Boca BSTC D=1,20 m - esc.=45</v>
          </cell>
          <cell r="E408" t="str">
            <v>und</v>
          </cell>
          <cell r="G408">
            <v>2265.17</v>
          </cell>
          <cell r="M408">
            <v>2501.98</v>
          </cell>
          <cell r="O408">
            <v>2538.5</v>
          </cell>
          <cell r="Q408">
            <v>2488.71</v>
          </cell>
          <cell r="S408">
            <v>2560.14</v>
          </cell>
        </row>
        <row r="409">
          <cell r="A409" t="str">
            <v>2 S 04 101 20</v>
          </cell>
          <cell r="B409" t="str">
            <v>Boca BSTC D=1,50 m - esc.=45</v>
          </cell>
          <cell r="E409" t="str">
            <v>und</v>
          </cell>
          <cell r="G409">
            <v>4158.87</v>
          </cell>
          <cell r="M409">
            <v>4594.7299999999996</v>
          </cell>
          <cell r="O409">
            <v>4665.8900000000003</v>
          </cell>
          <cell r="Q409">
            <v>4565.95</v>
          </cell>
          <cell r="S409">
            <v>4706.58</v>
          </cell>
        </row>
        <row r="410">
          <cell r="A410" t="str">
            <v>2 S 04 110 01</v>
          </cell>
          <cell r="B410" t="str">
            <v>Corpo BDTC D=1,00m</v>
          </cell>
          <cell r="E410" t="str">
            <v>m</v>
          </cell>
          <cell r="G410">
            <v>824.9</v>
          </cell>
          <cell r="M410">
            <v>900.22</v>
          </cell>
          <cell r="O410">
            <v>927.15</v>
          </cell>
          <cell r="Q410">
            <v>907.37</v>
          </cell>
          <cell r="S410">
            <v>931.46</v>
          </cell>
        </row>
        <row r="411">
          <cell r="A411" t="str">
            <v>2 S 04 110 02</v>
          </cell>
          <cell r="B411" t="str">
            <v>Corpo BDTC D=1,20m</v>
          </cell>
          <cell r="E411" t="str">
            <v>m</v>
          </cell>
          <cell r="G411">
            <v>1056.6500000000001</v>
          </cell>
          <cell r="M411">
            <v>1150.45</v>
          </cell>
          <cell r="O411">
            <v>1186.5</v>
          </cell>
          <cell r="Q411">
            <v>1162.6199999999999</v>
          </cell>
          <cell r="S411">
            <v>1191.3900000000001</v>
          </cell>
        </row>
        <row r="412">
          <cell r="A412" t="str">
            <v>2 S 04 110 03</v>
          </cell>
          <cell r="B412" t="str">
            <v>Corpo BDTC D=1,50m</v>
          </cell>
          <cell r="E412" t="str">
            <v>m</v>
          </cell>
          <cell r="G412">
            <v>1691.15</v>
          </cell>
          <cell r="M412">
            <v>1834.73</v>
          </cell>
          <cell r="O412">
            <v>1894.91</v>
          </cell>
          <cell r="Q412">
            <v>1855.82</v>
          </cell>
          <cell r="S412">
            <v>1902.9</v>
          </cell>
        </row>
        <row r="413">
          <cell r="A413" t="str">
            <v>2 S 04 111 01</v>
          </cell>
          <cell r="B413" t="str">
            <v>Boca BDTC D=1,00m normal</v>
          </cell>
          <cell r="E413" t="str">
            <v>und</v>
          </cell>
          <cell r="G413">
            <v>1506.31</v>
          </cell>
          <cell r="M413">
            <v>1663.87</v>
          </cell>
          <cell r="O413">
            <v>1687.18</v>
          </cell>
          <cell r="Q413">
            <v>1656.03</v>
          </cell>
          <cell r="S413">
            <v>1701.27</v>
          </cell>
        </row>
        <row r="414">
          <cell r="A414" t="str">
            <v>2 S 04 111 02</v>
          </cell>
          <cell r="B414" t="str">
            <v>Boca BDTC D=1,20m normal</v>
          </cell>
          <cell r="E414" t="str">
            <v>und</v>
          </cell>
          <cell r="G414">
            <v>2185.6999999999998</v>
          </cell>
          <cell r="M414">
            <v>2413.77</v>
          </cell>
          <cell r="O414">
            <v>2449.44</v>
          </cell>
          <cell r="Q414">
            <v>2400.54</v>
          </cell>
          <cell r="S414">
            <v>2470.4</v>
          </cell>
        </row>
        <row r="415">
          <cell r="A415" t="str">
            <v>2 S 04 111 03</v>
          </cell>
          <cell r="B415" t="str">
            <v>Boca BDTC D=1,50m normal</v>
          </cell>
          <cell r="E415" t="str">
            <v>und</v>
          </cell>
          <cell r="G415">
            <v>3835.64</v>
          </cell>
          <cell r="M415">
            <v>4236.74</v>
          </cell>
          <cell r="O415">
            <v>4303.68</v>
          </cell>
          <cell r="Q415">
            <v>4208.88</v>
          </cell>
          <cell r="S415">
            <v>4341.4799999999996</v>
          </cell>
        </row>
        <row r="416">
          <cell r="A416" t="str">
            <v>2 S 04 111 05</v>
          </cell>
          <cell r="B416" t="str">
            <v>Boca BDTC D=1,00 m - esc.=15</v>
          </cell>
          <cell r="E416" t="str">
            <v>und</v>
          </cell>
          <cell r="G416">
            <v>1573.89</v>
          </cell>
          <cell r="M416">
            <v>1738.53</v>
          </cell>
          <cell r="O416">
            <v>1762.9</v>
          </cell>
          <cell r="Q416">
            <v>1730.33</v>
          </cell>
          <cell r="S416">
            <v>1777.62</v>
          </cell>
        </row>
        <row r="417">
          <cell r="A417" t="str">
            <v>2 S 04 111 06</v>
          </cell>
          <cell r="B417" t="str">
            <v>Boca BDTC D=1,20 m - esc.=15</v>
          </cell>
          <cell r="E417" t="str">
            <v>und</v>
          </cell>
          <cell r="G417">
            <v>2288.25</v>
          </cell>
          <cell r="M417">
            <v>2527.0300000000002</v>
          </cell>
          <cell r="O417">
            <v>2564.41</v>
          </cell>
          <cell r="Q417">
            <v>2513.14</v>
          </cell>
          <cell r="S417">
            <v>2586.38</v>
          </cell>
        </row>
        <row r="418">
          <cell r="A418" t="str">
            <v>2 S 04 111 07</v>
          </cell>
          <cell r="B418" t="str">
            <v>Boca BDTC D=1,50 m - esc.=15</v>
          </cell>
          <cell r="E418" t="str">
            <v>und</v>
          </cell>
          <cell r="G418">
            <v>4029</v>
          </cell>
          <cell r="M418">
            <v>4448.3999999999996</v>
          </cell>
          <cell r="O418">
            <v>4518.67</v>
          </cell>
          <cell r="Q418">
            <v>4419.41</v>
          </cell>
          <cell r="S418">
            <v>4558.51</v>
          </cell>
        </row>
        <row r="419">
          <cell r="A419" t="str">
            <v>2 S 04 111 08</v>
          </cell>
          <cell r="B419" t="str">
            <v>Boca BDTC D=1,00 - esc.=30</v>
          </cell>
          <cell r="E419" t="str">
            <v>und</v>
          </cell>
          <cell r="G419">
            <v>1750.25</v>
          </cell>
          <cell r="M419">
            <v>1933.39</v>
          </cell>
          <cell r="O419">
            <v>1960.49</v>
          </cell>
          <cell r="Q419">
            <v>1924.28</v>
          </cell>
          <cell r="S419">
            <v>1976.92</v>
          </cell>
        </row>
        <row r="420">
          <cell r="A420" t="str">
            <v>2 S 04 111 09</v>
          </cell>
          <cell r="B420" t="str">
            <v>Boca BDTC D=1,20 m - esc.=30</v>
          </cell>
          <cell r="E420" t="str">
            <v>und</v>
          </cell>
          <cell r="G420">
            <v>2546.83</v>
          </cell>
          <cell r="M420">
            <v>2812.66</v>
          </cell>
          <cell r="O420">
            <v>2854.31</v>
          </cell>
          <cell r="Q420">
            <v>2797.16</v>
          </cell>
          <cell r="S420">
            <v>2878.78</v>
          </cell>
        </row>
        <row r="421">
          <cell r="A421" t="str">
            <v>2 S 04 111 10</v>
          </cell>
          <cell r="B421" t="str">
            <v>Boca BDTC D=1,50 m - esc.=30</v>
          </cell>
          <cell r="E421" t="str">
            <v>und</v>
          </cell>
          <cell r="G421">
            <v>4502.21</v>
          </cell>
          <cell r="M421">
            <v>4970.95</v>
          </cell>
          <cell r="O421">
            <v>5049.58</v>
          </cell>
          <cell r="Q421">
            <v>4938.4399999999996</v>
          </cell>
          <cell r="S421">
            <v>5094.1400000000003</v>
          </cell>
        </row>
        <row r="422">
          <cell r="A422" t="str">
            <v>2 S 04 111 11</v>
          </cell>
          <cell r="B422" t="str">
            <v>Boca BDTC D=1,00 m - esc.=45</v>
          </cell>
          <cell r="E422" t="str">
            <v>und</v>
          </cell>
          <cell r="G422">
            <v>2160.3000000000002</v>
          </cell>
          <cell r="M422">
            <v>2386.7399999999998</v>
          </cell>
          <cell r="O422">
            <v>2420.2399999999998</v>
          </cell>
          <cell r="Q422">
            <v>2375.41</v>
          </cell>
          <cell r="S422">
            <v>2440.5</v>
          </cell>
        </row>
        <row r="423">
          <cell r="A423" t="str">
            <v>2 S 04 111 12</v>
          </cell>
          <cell r="B423" t="str">
            <v>Boca BDTC D=1,20 m - esc.=45</v>
          </cell>
          <cell r="E423" t="str">
            <v>und</v>
          </cell>
          <cell r="G423">
            <v>3143.21</v>
          </cell>
          <cell r="M423">
            <v>3471.42</v>
          </cell>
          <cell r="O423">
            <v>3523.01</v>
          </cell>
          <cell r="Q423">
            <v>3452.09</v>
          </cell>
          <cell r="S423">
            <v>3553.27</v>
          </cell>
        </row>
        <row r="424">
          <cell r="A424" t="str">
            <v>2 S 04 111 13</v>
          </cell>
          <cell r="B424" t="str">
            <v>Boca BDTC D=1,50 m - esc.=45</v>
          </cell>
          <cell r="E424" t="str">
            <v>und</v>
          </cell>
          <cell r="G424">
            <v>5571.34</v>
          </cell>
          <cell r="M424">
            <v>6150.05</v>
          </cell>
          <cell r="O424">
            <v>6248.02</v>
          </cell>
          <cell r="Q424">
            <v>6109.3</v>
          </cell>
          <cell r="S424">
            <v>6303.43</v>
          </cell>
        </row>
        <row r="425">
          <cell r="A425" t="str">
            <v>2 S 04 120 01</v>
          </cell>
          <cell r="B425" t="str">
            <v>Corpo BTTC D=1,00m</v>
          </cell>
          <cell r="E425" t="str">
            <v>m</v>
          </cell>
          <cell r="G425">
            <v>1163.6400000000001</v>
          </cell>
          <cell r="M425">
            <v>1268.79</v>
          </cell>
          <cell r="O425">
            <v>1307.51</v>
          </cell>
          <cell r="Q425">
            <v>1280.4100000000001</v>
          </cell>
          <cell r="S425">
            <v>1313.08</v>
          </cell>
        </row>
        <row r="426">
          <cell r="A426" t="str">
            <v>2 S 04 120 02</v>
          </cell>
          <cell r="B426" t="str">
            <v>Corpo BTTC D=1,20m</v>
          </cell>
          <cell r="E426" t="str">
            <v>m</v>
          </cell>
          <cell r="G426">
            <v>1575.6</v>
          </cell>
          <cell r="M426">
            <v>1714.77</v>
          </cell>
          <cell r="O426">
            <v>1768.82</v>
          </cell>
          <cell r="Q426">
            <v>1732.97</v>
          </cell>
          <cell r="S426">
            <v>1776.14</v>
          </cell>
        </row>
        <row r="427">
          <cell r="A427" t="str">
            <v>2 S 04 120 03</v>
          </cell>
          <cell r="B427" t="str">
            <v>Corpo BTTC D=1,50m</v>
          </cell>
          <cell r="E427" t="str">
            <v>m</v>
          </cell>
          <cell r="G427">
            <v>2352.62</v>
          </cell>
          <cell r="M427">
            <v>2552.98</v>
          </cell>
          <cell r="O427">
            <v>2637.95</v>
          </cell>
          <cell r="Q427">
            <v>2587.77</v>
          </cell>
          <cell r="S427">
            <v>2647.81</v>
          </cell>
        </row>
        <row r="428">
          <cell r="A428" t="str">
            <v>2 S 04 121 01</v>
          </cell>
          <cell r="B428" t="str">
            <v>Boca BTTC D=1,00m normal</v>
          </cell>
          <cell r="E428" t="str">
            <v>und</v>
          </cell>
          <cell r="G428">
            <v>1943.6</v>
          </cell>
          <cell r="M428">
            <v>2146.69</v>
          </cell>
          <cell r="O428">
            <v>2177.25</v>
          </cell>
          <cell r="Q428">
            <v>2136.0500000000002</v>
          </cell>
          <cell r="S428">
            <v>2195.31</v>
          </cell>
        </row>
        <row r="429">
          <cell r="A429" t="str">
            <v>2 S 04 121 02</v>
          </cell>
          <cell r="B429" t="str">
            <v>Boca BTTC D=1,20m normal</v>
          </cell>
          <cell r="E429" t="str">
            <v>und</v>
          </cell>
          <cell r="G429">
            <v>2821.36</v>
          </cell>
          <cell r="M429">
            <v>3115.53</v>
          </cell>
          <cell r="O429">
            <v>3162.21</v>
          </cell>
          <cell r="Q429">
            <v>3097.71</v>
          </cell>
          <cell r="S429">
            <v>3189.06</v>
          </cell>
        </row>
        <row r="430">
          <cell r="A430" t="str">
            <v>2 S 04 121 03</v>
          </cell>
          <cell r="B430" t="str">
            <v>Boca BTTC D=1,50m normal</v>
          </cell>
          <cell r="E430" t="str">
            <v>und</v>
          </cell>
          <cell r="G430">
            <v>4904.9799999999996</v>
          </cell>
          <cell r="M430">
            <v>5415.17</v>
          </cell>
          <cell r="O430">
            <v>5501.76</v>
          </cell>
          <cell r="Q430">
            <v>5378.69</v>
          </cell>
          <cell r="S430">
            <v>5550</v>
          </cell>
        </row>
        <row r="431">
          <cell r="A431" t="str">
            <v>2 S 04 121 04</v>
          </cell>
          <cell r="B431" t="str">
            <v>Boca BTTC D=1,00 m - esc.=15</v>
          </cell>
          <cell r="E431" t="str">
            <v>und</v>
          </cell>
          <cell r="G431">
            <v>2025.35</v>
          </cell>
          <cell r="M431">
            <v>2237.0100000000002</v>
          </cell>
          <cell r="O431">
            <v>2268.85</v>
          </cell>
          <cell r="Q431">
            <v>2225.9299999999998</v>
          </cell>
          <cell r="S431">
            <v>2287.6799999999998</v>
          </cell>
        </row>
        <row r="432">
          <cell r="A432" t="str">
            <v>2 S 04 121 05</v>
          </cell>
          <cell r="B432" t="str">
            <v>Boca BTTC D=1,20 m - esc.=15</v>
          </cell>
          <cell r="E432" t="str">
            <v>und</v>
          </cell>
          <cell r="G432">
            <v>2946.92</v>
          </cell>
          <cell r="M432">
            <v>3254.21</v>
          </cell>
          <cell r="O432">
            <v>3302.99</v>
          </cell>
          <cell r="Q432">
            <v>3235.59</v>
          </cell>
          <cell r="S432">
            <v>3331.03</v>
          </cell>
        </row>
        <row r="433">
          <cell r="A433" t="str">
            <v>2 S 04 121 06</v>
          </cell>
          <cell r="B433" t="str">
            <v>Boca BTTC D=1,50 m - esc.=15</v>
          </cell>
          <cell r="E433" t="str">
            <v>und</v>
          </cell>
          <cell r="G433">
            <v>5127.67</v>
          </cell>
          <cell r="M433">
            <v>5661.06</v>
          </cell>
          <cell r="O433">
            <v>5751.61</v>
          </cell>
          <cell r="Q433">
            <v>5622.9</v>
          </cell>
          <cell r="S433">
            <v>5802.08</v>
          </cell>
        </row>
        <row r="434">
          <cell r="A434" t="str">
            <v>2 S 04 121 07</v>
          </cell>
          <cell r="B434" t="str">
            <v>Boca BTTC D=1,00 m - esc.=30</v>
          </cell>
          <cell r="E434" t="str">
            <v>und</v>
          </cell>
          <cell r="G434">
            <v>2253.5300000000002</v>
          </cell>
          <cell r="M434">
            <v>2489.14</v>
          </cell>
          <cell r="O434">
            <v>2524.5500000000002</v>
          </cell>
          <cell r="Q434">
            <v>2476.8000000000002</v>
          </cell>
          <cell r="S434">
            <v>2545.4699999999998</v>
          </cell>
        </row>
        <row r="435">
          <cell r="A435" t="str">
            <v>2 S 04 121 08</v>
          </cell>
          <cell r="B435" t="str">
            <v>Boca BTTC D=1,20 m - esc.=30</v>
          </cell>
          <cell r="E435" t="str">
            <v>und</v>
          </cell>
          <cell r="G435">
            <v>3277.95</v>
          </cell>
          <cell r="M435">
            <v>3619.87</v>
          </cell>
          <cell r="O435">
            <v>3674.13</v>
          </cell>
          <cell r="Q435">
            <v>3599.12</v>
          </cell>
          <cell r="S435">
            <v>3705.34</v>
          </cell>
        </row>
        <row r="436">
          <cell r="A436" t="str">
            <v>2 S 04 121 09</v>
          </cell>
          <cell r="B436" t="str">
            <v>Boca BTTC D=1,50 m - esc.=30</v>
          </cell>
          <cell r="E436" t="str">
            <v>und</v>
          </cell>
          <cell r="G436">
            <v>5719.92</v>
          </cell>
          <cell r="M436">
            <v>6315.06</v>
          </cell>
          <cell r="O436">
            <v>6416.14</v>
          </cell>
          <cell r="Q436">
            <v>6272.41</v>
          </cell>
          <cell r="S436">
            <v>6472.46</v>
          </cell>
        </row>
        <row r="437">
          <cell r="A437" t="str">
            <v>2 S 04 121 10</v>
          </cell>
          <cell r="B437" t="str">
            <v>Boca BTTC D=1,00 m - esc.=45</v>
          </cell>
          <cell r="E437" t="str">
            <v>und</v>
          </cell>
          <cell r="G437">
            <v>2769.56</v>
          </cell>
          <cell r="M437">
            <v>3059.28</v>
          </cell>
          <cell r="O437">
            <v>3102.83</v>
          </cell>
          <cell r="Q437">
            <v>3044.07</v>
          </cell>
          <cell r="S437">
            <v>3128.59</v>
          </cell>
        </row>
        <row r="438">
          <cell r="A438" t="str">
            <v>2 S 04 121 11</v>
          </cell>
          <cell r="B438" t="str">
            <v>Boca BTTC D=1,20 m - esc.=45</v>
          </cell>
          <cell r="E438" t="str">
            <v>und</v>
          </cell>
          <cell r="G438">
            <v>4032.88</v>
          </cell>
          <cell r="M438">
            <v>4453.74</v>
          </cell>
          <cell r="O438">
            <v>4520.6400000000003</v>
          </cell>
          <cell r="Q438">
            <v>4428.1000000000004</v>
          </cell>
          <cell r="S438">
            <v>4559.1400000000003</v>
          </cell>
        </row>
        <row r="439">
          <cell r="A439" t="str">
            <v>2 S 04 121 12</v>
          </cell>
          <cell r="B439" t="str">
            <v>Boca BTTC D=1,50 m - esc.=45</v>
          </cell>
          <cell r="E439" t="str">
            <v>und</v>
          </cell>
          <cell r="G439">
            <v>7075.55</v>
          </cell>
          <cell r="M439">
            <v>7811.96</v>
          </cell>
          <cell r="O439">
            <v>7937.31</v>
          </cell>
          <cell r="Q439">
            <v>7758.88</v>
          </cell>
          <cell r="S439">
            <v>8007.15</v>
          </cell>
        </row>
        <row r="440">
          <cell r="A440" t="str">
            <v>2 S 04 200 01</v>
          </cell>
          <cell r="B440" t="str">
            <v>Corpo BSCC 1,50 x 1,50 m alt. 0 a 1,00 m</v>
          </cell>
          <cell r="E440" t="str">
            <v>und</v>
          </cell>
          <cell r="G440">
            <v>822.42</v>
          </cell>
          <cell r="M440">
            <v>917.39</v>
          </cell>
          <cell r="O440">
            <v>943.77</v>
          </cell>
          <cell r="Q440">
            <v>932.16</v>
          </cell>
          <cell r="S440">
            <v>947.34</v>
          </cell>
        </row>
        <row r="441">
          <cell r="A441" t="str">
            <v>2 S 04 200 02</v>
          </cell>
          <cell r="B441" t="str">
            <v>Corpo BSCC 2,00 x 2,00 m alt. 0 a 1,00 m</v>
          </cell>
          <cell r="E441" t="str">
            <v>und</v>
          </cell>
          <cell r="G441">
            <v>1185.29</v>
          </cell>
          <cell r="M441">
            <v>1327.48</v>
          </cell>
          <cell r="O441">
            <v>1364.43</v>
          </cell>
          <cell r="Q441">
            <v>1349.32</v>
          </cell>
          <cell r="S441">
            <v>1368.6</v>
          </cell>
        </row>
        <row r="442">
          <cell r="A442" t="str">
            <v>2 S 04 200 03</v>
          </cell>
          <cell r="B442" t="str">
            <v>Corpo BSCC 2,50 x 2,50 m alt. 0 a 1,00 m</v>
          </cell>
          <cell r="E442" t="str">
            <v>m</v>
          </cell>
          <cell r="G442">
            <v>1690.52</v>
          </cell>
          <cell r="M442">
            <v>1890.75</v>
          </cell>
          <cell r="O442">
            <v>1942.01</v>
          </cell>
          <cell r="Q442">
            <v>1915.9</v>
          </cell>
          <cell r="S442">
            <v>1948.04</v>
          </cell>
        </row>
        <row r="443">
          <cell r="A443" t="str">
            <v>2 S 04 200 04</v>
          </cell>
          <cell r="B443" t="str">
            <v>Corpo BSCC 3,00 x 3,00 m alt. 0 a 1,00 m</v>
          </cell>
          <cell r="E443" t="str">
            <v>m</v>
          </cell>
          <cell r="G443">
            <v>2227.0300000000002</v>
          </cell>
          <cell r="M443">
            <v>2492.56</v>
          </cell>
          <cell r="O443">
            <v>2556.91</v>
          </cell>
          <cell r="Q443">
            <v>2519.34</v>
          </cell>
          <cell r="S443">
            <v>2564.52</v>
          </cell>
        </row>
        <row r="444">
          <cell r="A444" t="str">
            <v>2 S 04 200 05</v>
          </cell>
          <cell r="B444" t="str">
            <v>Corpo BSCC 1,50 x 1,50 m alt. 1,00 a 2,50 m</v>
          </cell>
          <cell r="E444" t="str">
            <v>m</v>
          </cell>
          <cell r="G444">
            <v>745.56</v>
          </cell>
          <cell r="M444">
            <v>832.37</v>
          </cell>
          <cell r="O444">
            <v>854.14</v>
          </cell>
          <cell r="Q444">
            <v>842.4</v>
          </cell>
          <cell r="S444">
            <v>858.14</v>
          </cell>
        </row>
        <row r="445">
          <cell r="A445" t="str">
            <v>2 S 04 200 06</v>
          </cell>
          <cell r="B445" t="str">
            <v>Corpo BSCC 2,00 x 2,00 m alt. 1,00 a 2,50 m</v>
          </cell>
          <cell r="E445" t="str">
            <v>m</v>
          </cell>
          <cell r="G445">
            <v>1063.6500000000001</v>
          </cell>
          <cell r="M445">
            <v>1189.33</v>
          </cell>
          <cell r="O445">
            <v>1220.78</v>
          </cell>
          <cell r="Q445">
            <v>1205.04</v>
          </cell>
          <cell r="S445">
            <v>1225.1199999999999</v>
          </cell>
        </row>
        <row r="446">
          <cell r="A446" t="str">
            <v>2 S 04 200 07</v>
          </cell>
          <cell r="B446" t="str">
            <v>Corpo BSCC 2,50 x 2,50 m alt. 1,00 a 2,50 m</v>
          </cell>
          <cell r="E446" t="str">
            <v>m</v>
          </cell>
          <cell r="G446">
            <v>1600.15</v>
          </cell>
          <cell r="M446">
            <v>1789.64</v>
          </cell>
          <cell r="O446">
            <v>1836.29</v>
          </cell>
          <cell r="Q446">
            <v>1810.18</v>
          </cell>
          <cell r="S446">
            <v>1842.33</v>
          </cell>
        </row>
        <row r="447">
          <cell r="A447" t="str">
            <v>2 S 04 200 08</v>
          </cell>
          <cell r="B447" t="str">
            <v>Corpo BSCC 3,00 x 3,00 m alt. 1,00 a 2,50 m</v>
          </cell>
          <cell r="E447" t="str">
            <v>m</v>
          </cell>
          <cell r="G447">
            <v>2177.2600000000002</v>
          </cell>
          <cell r="M447">
            <v>2432.6</v>
          </cell>
          <cell r="O447">
            <v>2496.2199999999998</v>
          </cell>
          <cell r="Q447">
            <v>2457.7399999999998</v>
          </cell>
          <cell r="S447">
            <v>2504.1</v>
          </cell>
        </row>
        <row r="448">
          <cell r="A448" t="str">
            <v>2 S 04 200 09</v>
          </cell>
          <cell r="B448" t="str">
            <v>Corpo BSCC 1,50 x 1,50 m alt. 2,50 a 5,00 m</v>
          </cell>
          <cell r="E448" t="str">
            <v>m</v>
          </cell>
          <cell r="G448">
            <v>812.04</v>
          </cell>
          <cell r="M448">
            <v>907.14</v>
          </cell>
          <cell r="O448">
            <v>932.05</v>
          </cell>
          <cell r="Q448">
            <v>920.31</v>
          </cell>
          <cell r="S448">
            <v>936.06</v>
          </cell>
        </row>
        <row r="449">
          <cell r="A449" t="str">
            <v>2 S 04 200 10</v>
          </cell>
          <cell r="B449" t="str">
            <v>Corpo BSCC 2,00 x 2,00 m alt. 2,50 a 5,00 m</v>
          </cell>
          <cell r="E449" t="str">
            <v>m</v>
          </cell>
          <cell r="G449">
            <v>1258.22</v>
          </cell>
          <cell r="M449">
            <v>1405.85</v>
          </cell>
          <cell r="O449">
            <v>1443.11</v>
          </cell>
          <cell r="Q449">
            <v>1422.47</v>
          </cell>
          <cell r="S449">
            <v>1448.93</v>
          </cell>
        </row>
        <row r="450">
          <cell r="A450" t="str">
            <v>2 S 04 200 11</v>
          </cell>
          <cell r="B450" t="str">
            <v>Corpo BSCC 2,50 x 2,50 m alt. 2,50 a 5,00 m</v>
          </cell>
          <cell r="E450" t="str">
            <v>m</v>
          </cell>
          <cell r="G450">
            <v>1840.82</v>
          </cell>
          <cell r="M450">
            <v>2060.6999999999998</v>
          </cell>
          <cell r="O450">
            <v>2118.4699999999998</v>
          </cell>
          <cell r="Q450">
            <v>2092.33</v>
          </cell>
          <cell r="S450">
            <v>2124.4699999999998</v>
          </cell>
        </row>
        <row r="451">
          <cell r="A451" t="str">
            <v>2 S 04 200 12</v>
          </cell>
          <cell r="B451" t="str">
            <v>Corpo BSCC 3,00 x 3,00 m alt. 2,50 a 5,00 m</v>
          </cell>
          <cell r="E451" t="str">
            <v>m</v>
          </cell>
          <cell r="G451">
            <v>2671.12</v>
          </cell>
          <cell r="M451">
            <v>2987.72</v>
          </cell>
          <cell r="O451">
            <v>3067.32</v>
          </cell>
          <cell r="Q451">
            <v>3021.05</v>
          </cell>
          <cell r="S451">
            <v>3077.43</v>
          </cell>
        </row>
        <row r="452">
          <cell r="A452" t="str">
            <v>2 S 04 200 13</v>
          </cell>
          <cell r="B452" t="str">
            <v>Corpo BSCC 1,50 x 1,50 m alt. 5,00 a 7,50 m</v>
          </cell>
          <cell r="E452" t="str">
            <v>m</v>
          </cell>
          <cell r="G452">
            <v>923.94</v>
          </cell>
          <cell r="M452">
            <v>1033.67</v>
          </cell>
          <cell r="O452">
            <v>1063.42</v>
          </cell>
          <cell r="Q452">
            <v>1051.6400000000001</v>
          </cell>
          <cell r="S452">
            <v>1067.3900000000001</v>
          </cell>
        </row>
        <row r="453">
          <cell r="A453" t="str">
            <v>2 S 04 200 14</v>
          </cell>
          <cell r="B453" t="str">
            <v>Corpo BSCC 2,00 x 2,00 m alt. 5,00 a 7,50 m</v>
          </cell>
          <cell r="E453" t="str">
            <v>m</v>
          </cell>
          <cell r="G453">
            <v>1411.89</v>
          </cell>
          <cell r="M453">
            <v>1578.59</v>
          </cell>
          <cell r="O453">
            <v>1623.18</v>
          </cell>
          <cell r="Q453">
            <v>1602.54</v>
          </cell>
          <cell r="S453">
            <v>1629</v>
          </cell>
        </row>
        <row r="454">
          <cell r="A454" t="str">
            <v>2 S 04 200 15</v>
          </cell>
          <cell r="B454" t="str">
            <v>Corpo BSCC 2,50 x 2,50 m alt. 5,00 a 7,50 m</v>
          </cell>
          <cell r="E454" t="str">
            <v>m</v>
          </cell>
          <cell r="G454">
            <v>2061.46</v>
          </cell>
          <cell r="M454">
            <v>2305.65</v>
          </cell>
          <cell r="O454">
            <v>2370.19</v>
          </cell>
          <cell r="Q454">
            <v>2338.27</v>
          </cell>
          <cell r="S454">
            <v>2377.92</v>
          </cell>
        </row>
        <row r="455">
          <cell r="A455" t="str">
            <v>2 S 04 200 16</v>
          </cell>
          <cell r="B455" t="str">
            <v>Corpo BSCC 3,00 x 3,00 m alt. 5,00 a 7,50 m</v>
          </cell>
          <cell r="E455" t="str">
            <v>m</v>
          </cell>
          <cell r="G455">
            <v>2921</v>
          </cell>
          <cell r="M455">
            <v>3267.57</v>
          </cell>
          <cell r="O455">
            <v>3359.73</v>
          </cell>
          <cell r="Q455">
            <v>3313.47</v>
          </cell>
          <cell r="S455">
            <v>3369.85</v>
          </cell>
        </row>
        <row r="456">
          <cell r="A456" t="str">
            <v>2 S 04 200 17</v>
          </cell>
          <cell r="B456" t="str">
            <v>Corpo BSCC 1,50 x 1,50 m alt. 7,50 a 10,00 m</v>
          </cell>
          <cell r="E456" t="str">
            <v>m</v>
          </cell>
          <cell r="G456">
            <v>1065.05</v>
          </cell>
          <cell r="M456">
            <v>1189.5999999999999</v>
          </cell>
          <cell r="O456">
            <v>1223.9100000000001</v>
          </cell>
          <cell r="Q456">
            <v>1208.22</v>
          </cell>
          <cell r="S456">
            <v>1229.0899999999999</v>
          </cell>
        </row>
        <row r="457">
          <cell r="A457" t="str">
            <v>2 S 04 200 18</v>
          </cell>
          <cell r="B457" t="str">
            <v>Corpo BSCC 2,00 x 2,00 m alt. 7,50 a 10,00 m</v>
          </cell>
          <cell r="E457" t="str">
            <v>m</v>
          </cell>
          <cell r="G457">
            <v>1592.09</v>
          </cell>
          <cell r="M457">
            <v>1778.46</v>
          </cell>
          <cell r="O457">
            <v>1828.6</v>
          </cell>
          <cell r="Q457">
            <v>1803.09</v>
          </cell>
          <cell r="S457">
            <v>1835.8</v>
          </cell>
        </row>
        <row r="458">
          <cell r="A458" t="str">
            <v>2 S 04 200 19</v>
          </cell>
          <cell r="B458" t="str">
            <v>Corpo BSCC 2,50 x 2,50 m alt. 7,50 a 10,00 m</v>
          </cell>
          <cell r="E458" t="str">
            <v>m</v>
          </cell>
          <cell r="G458">
            <v>2268.02</v>
          </cell>
          <cell r="M458">
            <v>2539.52</v>
          </cell>
          <cell r="O458">
            <v>2612.86</v>
          </cell>
          <cell r="Q458">
            <v>2580.9499999999998</v>
          </cell>
          <cell r="S458">
            <v>2620.6</v>
          </cell>
        </row>
        <row r="459">
          <cell r="A459" t="str">
            <v>2 S 04 200 20</v>
          </cell>
          <cell r="B459" t="str">
            <v>Corpo BSCC 3,00 x 3,00 m alt. 7,50 a 10,00 m</v>
          </cell>
          <cell r="E459" t="str">
            <v>m</v>
          </cell>
          <cell r="G459">
            <v>3212.14</v>
          </cell>
          <cell r="M459">
            <v>3590.38</v>
          </cell>
          <cell r="O459">
            <v>3692.26</v>
          </cell>
          <cell r="Q459">
            <v>3638.87</v>
          </cell>
          <cell r="S459">
            <v>3704.5</v>
          </cell>
        </row>
        <row r="460">
          <cell r="A460" t="str">
            <v>2 S 04 200 21</v>
          </cell>
          <cell r="B460" t="str">
            <v>Corpo BSCC 1,50 x 1,50 m alt. 10,00 a 12,50 m</v>
          </cell>
          <cell r="E460" t="str">
            <v>m</v>
          </cell>
          <cell r="G460">
            <v>1108.5</v>
          </cell>
          <cell r="M460">
            <v>1238.74</v>
          </cell>
          <cell r="O460">
            <v>1274.94</v>
          </cell>
          <cell r="Q460">
            <v>1259.25</v>
          </cell>
          <cell r="S460">
            <v>1280.1199999999999</v>
          </cell>
        </row>
        <row r="461">
          <cell r="A461" t="str">
            <v>2 S 04 200 22</v>
          </cell>
          <cell r="B461" t="str">
            <v>Corpo BSCC 2,00 x 2,00 m alt. 10,00 a 12,50 m</v>
          </cell>
          <cell r="E461" t="str">
            <v>m</v>
          </cell>
          <cell r="G461">
            <v>1730.26</v>
          </cell>
          <cell r="M461">
            <v>1934.99</v>
          </cell>
          <cell r="O461">
            <v>1990.99</v>
          </cell>
          <cell r="Q461">
            <v>1965.51</v>
          </cell>
          <cell r="S461">
            <v>1998.22</v>
          </cell>
        </row>
        <row r="462">
          <cell r="A462" t="str">
            <v>2 S 04 200 23</v>
          </cell>
          <cell r="B462" t="str">
            <v>Corpo BSCC 2,50 x 2,50 m alt. 10,00 a 12,50 m</v>
          </cell>
          <cell r="E462" t="str">
            <v>m</v>
          </cell>
          <cell r="G462">
            <v>2498.04</v>
          </cell>
          <cell r="M462">
            <v>2793.54</v>
          </cell>
          <cell r="O462">
            <v>2874.2</v>
          </cell>
          <cell r="Q462">
            <v>2835.64</v>
          </cell>
          <cell r="S462">
            <v>2883.91</v>
          </cell>
        </row>
        <row r="463">
          <cell r="A463" t="str">
            <v>2 S 04 200 24</v>
          </cell>
          <cell r="B463" t="str">
            <v>Corpo BSCC 3,00 a 3,00 m alt. 10,00 a 12,50 m</v>
          </cell>
          <cell r="E463" t="str">
            <v>m</v>
          </cell>
          <cell r="G463">
            <v>3485.15</v>
          </cell>
          <cell r="M463">
            <v>3899.1</v>
          </cell>
          <cell r="O463">
            <v>4012.73</v>
          </cell>
          <cell r="Q463">
            <v>3959.37</v>
          </cell>
          <cell r="S463">
            <v>4025</v>
          </cell>
        </row>
        <row r="464">
          <cell r="A464" t="str">
            <v>2 S 04 200 25</v>
          </cell>
          <cell r="B464" t="str">
            <v>Corpo BSCC 1,50 x 1,50 m alt. 12,50 a 15,00 m</v>
          </cell>
          <cell r="E464" t="str">
            <v>m</v>
          </cell>
          <cell r="G464">
            <v>1163.0899999999999</v>
          </cell>
          <cell r="M464">
            <v>1300.9100000000001</v>
          </cell>
          <cell r="O464">
            <v>1339.2</v>
          </cell>
          <cell r="Q464">
            <v>1323.52</v>
          </cell>
          <cell r="S464">
            <v>1344.39</v>
          </cell>
        </row>
        <row r="465">
          <cell r="A465" t="str">
            <v>2 S 04 200 26</v>
          </cell>
          <cell r="B465" t="str">
            <v>Corpo BSCC 2,00 a 2,00 m alt. 12,50 a 15,00 m</v>
          </cell>
          <cell r="E465" t="str">
            <v>m</v>
          </cell>
          <cell r="G465">
            <v>1857.78</v>
          </cell>
          <cell r="M465">
            <v>2079.34</v>
          </cell>
          <cell r="O465">
            <v>2140.7800000000002</v>
          </cell>
          <cell r="Q465">
            <v>2115.31</v>
          </cell>
          <cell r="S465">
            <v>2148.02</v>
          </cell>
        </row>
        <row r="466">
          <cell r="A466" t="str">
            <v>2 S 04 200 27</v>
          </cell>
          <cell r="B466" t="str">
            <v>Corpo BSCC 2,50 x 2,50 m alt. 12,50 a 15,00 m</v>
          </cell>
          <cell r="E466" t="str">
            <v>m</v>
          </cell>
          <cell r="G466">
            <v>2823.4</v>
          </cell>
          <cell r="M466">
            <v>3154.6</v>
          </cell>
          <cell r="O466">
            <v>3247.57</v>
          </cell>
          <cell r="Q466">
            <v>3202.75</v>
          </cell>
          <cell r="S466">
            <v>3259.16</v>
          </cell>
        </row>
        <row r="467">
          <cell r="A467" t="str">
            <v>2 S 04 200 28</v>
          </cell>
          <cell r="B467" t="str">
            <v>Corpo BSCC 3,00 x 3,00 m alt. 12,50 a 15,00 m</v>
          </cell>
          <cell r="E467" t="str">
            <v>m</v>
          </cell>
          <cell r="G467">
            <v>3775.27</v>
          </cell>
          <cell r="M467">
            <v>4219.45</v>
          </cell>
          <cell r="O467">
            <v>4343</v>
          </cell>
          <cell r="Q467">
            <v>4281.7700000000004</v>
          </cell>
          <cell r="S467">
            <v>4357.53</v>
          </cell>
        </row>
        <row r="468">
          <cell r="A468" t="str">
            <v>2 S 04 201 01</v>
          </cell>
          <cell r="B468" t="str">
            <v>Boca BSCC 1,50 x 1,50 m normal</v>
          </cell>
          <cell r="E468" t="str">
            <v>und</v>
          </cell>
          <cell r="G468">
            <v>4755.93</v>
          </cell>
          <cell r="M468">
            <v>5284.16</v>
          </cell>
          <cell r="O468">
            <v>5412.49</v>
          </cell>
          <cell r="Q468">
            <v>5346.3</v>
          </cell>
          <cell r="S468">
            <v>5440.11</v>
          </cell>
        </row>
        <row r="469">
          <cell r="A469" t="str">
            <v>2 S 04 201 02</v>
          </cell>
          <cell r="B469" t="str">
            <v>Boca BSCC 2,00 x 2,00 m normal</v>
          </cell>
          <cell r="E469" t="str">
            <v>und</v>
          </cell>
          <cell r="G469">
            <v>7436.42</v>
          </cell>
          <cell r="M469">
            <v>8265.6299999999992</v>
          </cell>
          <cell r="O469">
            <v>8475.8799999999992</v>
          </cell>
          <cell r="Q469">
            <v>8368.31</v>
          </cell>
          <cell r="S469">
            <v>8518.3700000000008</v>
          </cell>
        </row>
        <row r="470">
          <cell r="A470" t="str">
            <v>2 S 04 201 03</v>
          </cell>
          <cell r="B470" t="str">
            <v>Boca BSCC 2,50 x 2,50 m normal</v>
          </cell>
          <cell r="E470" t="str">
            <v>und</v>
          </cell>
          <cell r="G470">
            <v>10042.129999999999</v>
          </cell>
          <cell r="M470">
            <v>11159.79</v>
          </cell>
          <cell r="O470">
            <v>11448.96</v>
          </cell>
          <cell r="Q470">
            <v>11299.85</v>
          </cell>
          <cell r="S470">
            <v>11506.55</v>
          </cell>
        </row>
        <row r="471">
          <cell r="A471" t="str">
            <v>2 S 04 201 04</v>
          </cell>
          <cell r="B471" t="str">
            <v>Boca BSCC 3,00 x 3,00 m normal</v>
          </cell>
          <cell r="E471" t="str">
            <v>und</v>
          </cell>
          <cell r="G471">
            <v>14367.56</v>
          </cell>
          <cell r="M471">
            <v>15975.33</v>
          </cell>
          <cell r="O471">
            <v>16400.13</v>
          </cell>
          <cell r="Q471">
            <v>16180.92</v>
          </cell>
          <cell r="S471">
            <v>16481.59</v>
          </cell>
        </row>
        <row r="472">
          <cell r="A472" t="str">
            <v>2 S 04 201 05</v>
          </cell>
          <cell r="B472" t="str">
            <v>Boca BSCC 1,50 x 1,50 m - esc.=15</v>
          </cell>
          <cell r="E472" t="str">
            <v>und</v>
          </cell>
          <cell r="G472">
            <v>4831.17</v>
          </cell>
          <cell r="M472">
            <v>5374.49</v>
          </cell>
          <cell r="O472">
            <v>5507.51</v>
          </cell>
          <cell r="Q472">
            <v>5449.48</v>
          </cell>
          <cell r="S472">
            <v>5533.09</v>
          </cell>
        </row>
        <row r="473">
          <cell r="A473" t="str">
            <v>2 S 04 201 06</v>
          </cell>
          <cell r="B473" t="str">
            <v>Boca BSCC 2,00 x 2,00 m - esc.=15</v>
          </cell>
          <cell r="E473" t="str">
            <v>und</v>
          </cell>
          <cell r="G473">
            <v>7513.24</v>
          </cell>
          <cell r="M473">
            <v>8361.4</v>
          </cell>
          <cell r="O473">
            <v>8579.7000000000007</v>
          </cell>
          <cell r="Q473">
            <v>8482.89</v>
          </cell>
          <cell r="S473">
            <v>8618.98</v>
          </cell>
        </row>
        <row r="474">
          <cell r="A474" t="str">
            <v>2 S 04 201 07</v>
          </cell>
          <cell r="B474" t="str">
            <v>Boca BSCC 2,50 x 2,50 m - esc.=15</v>
          </cell>
          <cell r="E474" t="str">
            <v>und</v>
          </cell>
          <cell r="G474">
            <v>10563.11</v>
          </cell>
          <cell r="M474">
            <v>11755.34</v>
          </cell>
          <cell r="O474">
            <v>12065.22</v>
          </cell>
          <cell r="Q474">
            <v>11920.15</v>
          </cell>
          <cell r="S474">
            <v>12121.65</v>
          </cell>
        </row>
        <row r="475">
          <cell r="A475" t="str">
            <v>2 S 04 201 08</v>
          </cell>
          <cell r="B475" t="str">
            <v>Boca BSCC 3,00 x 3,00 m - esc.=15</v>
          </cell>
          <cell r="E475" t="str">
            <v>und</v>
          </cell>
          <cell r="G475">
            <v>15036.8</v>
          </cell>
          <cell r="M475">
            <v>16737.66</v>
          </cell>
          <cell r="O475">
            <v>17191.55</v>
          </cell>
          <cell r="Q475">
            <v>16977.810000000001</v>
          </cell>
          <cell r="S475">
            <v>17271.32</v>
          </cell>
        </row>
        <row r="476">
          <cell r="A476" t="str">
            <v>2 S 04 201 09</v>
          </cell>
          <cell r="B476" t="str">
            <v>Boca BSCC 1,50 x 1,50 m - esc.=30</v>
          </cell>
          <cell r="E476" t="str">
            <v>und</v>
          </cell>
          <cell r="G476">
            <v>5268.96</v>
          </cell>
          <cell r="M476">
            <v>5861.11</v>
          </cell>
          <cell r="O476">
            <v>6004.52</v>
          </cell>
          <cell r="Q476">
            <v>5936.56</v>
          </cell>
          <cell r="S476">
            <v>6033.42</v>
          </cell>
        </row>
        <row r="477">
          <cell r="A477" t="str">
            <v>2 S 04 201 10</v>
          </cell>
          <cell r="B477" t="str">
            <v>Boca BSCC 2,00 x 2,00 m - esc.=30</v>
          </cell>
          <cell r="E477" t="str">
            <v>und</v>
          </cell>
          <cell r="G477">
            <v>8180.57</v>
          </cell>
          <cell r="M477">
            <v>9102.5300000000007</v>
          </cell>
          <cell r="O477">
            <v>9336.23</v>
          </cell>
          <cell r="Q477">
            <v>9227.4599999999991</v>
          </cell>
          <cell r="S477">
            <v>9380.2099999999991</v>
          </cell>
        </row>
        <row r="478">
          <cell r="A478" t="str">
            <v>2 S 04 201 11</v>
          </cell>
          <cell r="B478" t="str">
            <v>Boca BSCC 2,50 x 2,50 m - esc.=30</v>
          </cell>
          <cell r="E478" t="str">
            <v>und</v>
          </cell>
          <cell r="G478">
            <v>11760.2</v>
          </cell>
          <cell r="M478">
            <v>13083.6</v>
          </cell>
          <cell r="O478">
            <v>13432.34</v>
          </cell>
          <cell r="Q478">
            <v>13271.66</v>
          </cell>
          <cell r="S478">
            <v>13494.96</v>
          </cell>
        </row>
        <row r="479">
          <cell r="A479" t="str">
            <v>2 S 04 201 12</v>
          </cell>
          <cell r="B479" t="str">
            <v>Boca BSCC 3,00 x 3,00 m =esc.=30</v>
          </cell>
          <cell r="E479" t="str">
            <v>und</v>
          </cell>
          <cell r="G479">
            <v>16592.310000000001</v>
          </cell>
          <cell r="M479">
            <v>18459.98</v>
          </cell>
          <cell r="O479">
            <v>18960.41</v>
          </cell>
          <cell r="Q479">
            <v>18719.150000000001</v>
          </cell>
          <cell r="S479">
            <v>19050.23</v>
          </cell>
        </row>
        <row r="480">
          <cell r="A480" t="str">
            <v>2 S 04 201 13</v>
          </cell>
          <cell r="B480" t="str">
            <v>Boca BSCC 1,50 x 1,50 m - esc.=45</v>
          </cell>
          <cell r="E480" t="str">
            <v>und</v>
          </cell>
          <cell r="G480">
            <v>6552.38</v>
          </cell>
          <cell r="M480">
            <v>7286.85</v>
          </cell>
          <cell r="O480">
            <v>7470.4</v>
          </cell>
          <cell r="Q480">
            <v>7387.86</v>
          </cell>
          <cell r="S480">
            <v>7505.62</v>
          </cell>
        </row>
        <row r="481">
          <cell r="A481" t="str">
            <v>2 S 04 201 14</v>
          </cell>
          <cell r="B481" t="str">
            <v>Boca BSCC 2,00 x 2,00 m - esc.=45</v>
          </cell>
          <cell r="E481" t="str">
            <v>und</v>
          </cell>
          <cell r="G481">
            <v>10508.8</v>
          </cell>
          <cell r="M481">
            <v>11689.34</v>
          </cell>
          <cell r="O481">
            <v>11996.21</v>
          </cell>
          <cell r="Q481">
            <v>11853.95</v>
          </cell>
          <cell r="S481">
            <v>12052.73</v>
          </cell>
        </row>
        <row r="482">
          <cell r="A482" t="str">
            <v>2 S 04 201 15</v>
          </cell>
          <cell r="B482" t="str">
            <v>Boca BSCC 2,50 x 2,50 m - esc.=45</v>
          </cell>
          <cell r="E482" t="str">
            <v>und</v>
          </cell>
          <cell r="G482">
            <v>14877.5</v>
          </cell>
          <cell r="M482">
            <v>16562.55</v>
          </cell>
          <cell r="O482">
            <v>17013.89</v>
          </cell>
          <cell r="Q482">
            <v>16816.39</v>
          </cell>
          <cell r="S482">
            <v>17090.09</v>
          </cell>
        </row>
        <row r="483">
          <cell r="A483" t="str">
            <v>2 S 04 201 16</v>
          </cell>
          <cell r="B483" t="str">
            <v>Boca BSCC 3,00 x 3,00 m - esc.=45</v>
          </cell>
          <cell r="E483" t="str">
            <v>und</v>
          </cell>
          <cell r="G483">
            <v>20911.740000000002</v>
          </cell>
          <cell r="M483">
            <v>23280.12</v>
          </cell>
          <cell r="O483">
            <v>23924.55</v>
          </cell>
          <cell r="Q483">
            <v>23632.47</v>
          </cell>
          <cell r="S483">
            <v>24032.95</v>
          </cell>
        </row>
        <row r="484">
          <cell r="A484" t="str">
            <v>2 S 04 210 01</v>
          </cell>
          <cell r="B484" t="str">
            <v>Corpo BDCC 1,50 x 1,50 m alt. 0 a 1,00 m</v>
          </cell>
          <cell r="E484" t="str">
            <v>m</v>
          </cell>
          <cell r="G484">
            <v>1435.35</v>
          </cell>
          <cell r="M484">
            <v>1603.8</v>
          </cell>
          <cell r="O484">
            <v>1647.9</v>
          </cell>
          <cell r="Q484">
            <v>1625.92</v>
          </cell>
          <cell r="S484">
            <v>1654.01</v>
          </cell>
        </row>
        <row r="485">
          <cell r="A485" t="str">
            <v>2 S 04 210 02</v>
          </cell>
          <cell r="B485" t="str">
            <v>Corpo BDCC 2,00 x 2,00 m alt. 0 a 1,00 m</v>
          </cell>
          <cell r="E485" t="str">
            <v>m</v>
          </cell>
          <cell r="G485">
            <v>2077.38</v>
          </cell>
          <cell r="M485">
            <v>2327.19</v>
          </cell>
          <cell r="O485">
            <v>2391.0500000000002</v>
          </cell>
          <cell r="Q485">
            <v>2362.67</v>
          </cell>
          <cell r="S485">
            <v>2397.23</v>
          </cell>
        </row>
        <row r="486">
          <cell r="A486" t="str">
            <v>2 S 04 210 03</v>
          </cell>
          <cell r="B486" t="str">
            <v>Corpo BDCC 2,50 x 2,50 m alt. 0 a 1,00 m</v>
          </cell>
          <cell r="E486" t="str">
            <v>m</v>
          </cell>
          <cell r="G486">
            <v>2612.2399999999998</v>
          </cell>
          <cell r="M486">
            <v>2930.38</v>
          </cell>
          <cell r="O486">
            <v>3013.05</v>
          </cell>
          <cell r="Q486">
            <v>2968.65</v>
          </cell>
          <cell r="S486">
            <v>3013.97</v>
          </cell>
        </row>
        <row r="487">
          <cell r="A487" t="str">
            <v>2 S 04 210 04</v>
          </cell>
          <cell r="B487" t="str">
            <v>Corpo BDCC 3,00 x 3,00 m alt. 0 a 1,00</v>
          </cell>
          <cell r="E487" t="str">
            <v>m</v>
          </cell>
          <cell r="G487">
            <v>3605.28</v>
          </cell>
          <cell r="M487">
            <v>4040.07</v>
          </cell>
          <cell r="O487">
            <v>4144.82</v>
          </cell>
          <cell r="Q487">
            <v>4087.18</v>
          </cell>
          <cell r="S487">
            <v>4152.3100000000004</v>
          </cell>
        </row>
        <row r="488">
          <cell r="A488" t="str">
            <v>2 S 04 210 05</v>
          </cell>
          <cell r="B488" t="str">
            <v>Corpo BDCC 1,50 x 1,50 m alt. 1,00 a 2,50 m</v>
          </cell>
          <cell r="E488" t="str">
            <v>m</v>
          </cell>
          <cell r="G488">
            <v>1266.46</v>
          </cell>
          <cell r="M488">
            <v>1414.53</v>
          </cell>
          <cell r="O488">
            <v>1450.24</v>
          </cell>
          <cell r="Q488">
            <v>1428.3</v>
          </cell>
          <cell r="S488">
            <v>1456.38</v>
          </cell>
        </row>
        <row r="489">
          <cell r="A489" t="str">
            <v>2 S 04 210 06</v>
          </cell>
          <cell r="B489" t="str">
            <v>Corpo BDCC 2,00 x 2,00 m alt. 1,00 a 2,50 m</v>
          </cell>
          <cell r="E489" t="str">
            <v>m</v>
          </cell>
          <cell r="G489">
            <v>1850.42</v>
          </cell>
          <cell r="M489">
            <v>2069.7600000000002</v>
          </cell>
          <cell r="O489">
            <v>2123.17</v>
          </cell>
          <cell r="Q489">
            <v>2093.6799999999998</v>
          </cell>
          <cell r="S489">
            <v>2129.73</v>
          </cell>
        </row>
        <row r="490">
          <cell r="A490" t="str">
            <v>2 S 04 210 07</v>
          </cell>
          <cell r="B490" t="str">
            <v>Corpo BDCC 2,50 x 2,50 m alt. 1,00 a 2,50 m</v>
          </cell>
          <cell r="E490" t="str">
            <v>m</v>
          </cell>
          <cell r="G490">
            <v>2493.54</v>
          </cell>
          <cell r="M490">
            <v>2792.54</v>
          </cell>
          <cell r="O490">
            <v>2864.59</v>
          </cell>
          <cell r="Q490">
            <v>2825.63</v>
          </cell>
          <cell r="S490">
            <v>2870.67</v>
          </cell>
        </row>
        <row r="491">
          <cell r="A491" t="str">
            <v>2 S 04 210 08</v>
          </cell>
          <cell r="B491" t="str">
            <v>Corpo BDCC 3,00 x 3,00 m alt. 1,00 a 2,50 m</v>
          </cell>
          <cell r="E491" t="str">
            <v>m</v>
          </cell>
          <cell r="G491">
            <v>3424.26</v>
          </cell>
          <cell r="M491">
            <v>3835.86</v>
          </cell>
          <cell r="O491">
            <v>3930.89</v>
          </cell>
          <cell r="Q491">
            <v>3871.63</v>
          </cell>
          <cell r="S491">
            <v>3938.9</v>
          </cell>
        </row>
        <row r="492">
          <cell r="A492" t="str">
            <v>2 S 04 210 09</v>
          </cell>
          <cell r="B492" t="str">
            <v>Corpo BDCC 1,50 x 1,50 m alt. 2,50 a 5,00 m</v>
          </cell>
          <cell r="E492" t="str">
            <v>m</v>
          </cell>
          <cell r="G492">
            <v>1348.61</v>
          </cell>
          <cell r="M492">
            <v>1506.45</v>
          </cell>
          <cell r="O492">
            <v>1546.34</v>
          </cell>
          <cell r="Q492">
            <v>1524.4</v>
          </cell>
          <cell r="S492">
            <v>1552.48</v>
          </cell>
        </row>
        <row r="493">
          <cell r="A493" t="str">
            <v>2 S 04 210 10</v>
          </cell>
          <cell r="B493" t="str">
            <v>Corpo BDCC 2,00 x 2,00 m alt. 2,50 a 5,00 m</v>
          </cell>
          <cell r="E493" t="str">
            <v>m</v>
          </cell>
          <cell r="G493">
            <v>2092.9299999999998</v>
          </cell>
          <cell r="M493">
            <v>2343.35</v>
          </cell>
          <cell r="O493">
            <v>2407.67</v>
          </cell>
          <cell r="Q493">
            <v>2378.15</v>
          </cell>
          <cell r="S493">
            <v>2414.1999999999998</v>
          </cell>
        </row>
        <row r="494">
          <cell r="A494" t="str">
            <v>2 S 04 210 11</v>
          </cell>
          <cell r="B494" t="str">
            <v>Corpo BDCC 2,50 x 2,50 m alt. 2,50 a 5,00 m</v>
          </cell>
          <cell r="E494" t="str">
            <v>m</v>
          </cell>
          <cell r="G494">
            <v>2912.78</v>
          </cell>
          <cell r="M494">
            <v>3259.56</v>
          </cell>
          <cell r="O494">
            <v>3344.94</v>
          </cell>
          <cell r="Q494">
            <v>3296.39</v>
          </cell>
          <cell r="S494">
            <v>3353.82</v>
          </cell>
        </row>
        <row r="495">
          <cell r="A495" t="str">
            <v>2 S 04 210 12</v>
          </cell>
          <cell r="B495" t="str">
            <v>Corpo BDCC 3,00 x 3,00 m alt. 2,50 a 5,00 m</v>
          </cell>
          <cell r="E495" t="str">
            <v>m</v>
          </cell>
          <cell r="G495">
            <v>3803.79</v>
          </cell>
          <cell r="M495">
            <v>4258.25</v>
          </cell>
          <cell r="O495">
            <v>4362.68</v>
          </cell>
          <cell r="Q495">
            <v>4291.71</v>
          </cell>
          <cell r="S495">
            <v>4374.1099999999997</v>
          </cell>
        </row>
        <row r="496">
          <cell r="A496" t="str">
            <v>2 S 04 210 13</v>
          </cell>
          <cell r="B496" t="str">
            <v>Corpo BDCC 1,50 x 1,50 m alt. 5,00 a 7,50 m</v>
          </cell>
          <cell r="E496" t="str">
            <v>m</v>
          </cell>
          <cell r="G496">
            <v>1531.56</v>
          </cell>
          <cell r="M496">
            <v>1712.57</v>
          </cell>
          <cell r="O496">
            <v>1760.86</v>
          </cell>
          <cell r="Q496">
            <v>1738.89</v>
          </cell>
          <cell r="S496">
            <v>1766.97</v>
          </cell>
        </row>
        <row r="497">
          <cell r="A497" t="str">
            <v>2 S 04 210 14</v>
          </cell>
          <cell r="B497" t="str">
            <v>Corpo BDCC 2,00 a 2,00 m alt. 5,00 a 7,50 m</v>
          </cell>
          <cell r="E497" t="str">
            <v>m</v>
          </cell>
          <cell r="G497">
            <v>2420.3200000000002</v>
          </cell>
          <cell r="M497">
            <v>2705.61</v>
          </cell>
          <cell r="O497">
            <v>2780.87</v>
          </cell>
          <cell r="Q497">
            <v>2742.38</v>
          </cell>
          <cell r="S497">
            <v>2789.83</v>
          </cell>
        </row>
        <row r="498">
          <cell r="A498" t="str">
            <v>2 S 04 210 15</v>
          </cell>
          <cell r="B498" t="str">
            <v>Corpo BDCC 2,50 x 2,50 m alt. 5,00 a 7,50 m</v>
          </cell>
          <cell r="E498" t="str">
            <v>m</v>
          </cell>
          <cell r="G498">
            <v>3307.6</v>
          </cell>
          <cell r="M498">
            <v>3706.58</v>
          </cell>
          <cell r="O498">
            <v>3808.73</v>
          </cell>
          <cell r="Q498">
            <v>3760.16</v>
          </cell>
          <cell r="S498">
            <v>3817.59</v>
          </cell>
        </row>
        <row r="499">
          <cell r="A499" t="str">
            <v>2 S 04 210 16</v>
          </cell>
          <cell r="B499" t="str">
            <v>Corpo BDCC 3,00 x 3,00 m alt. 5,00 a 7,50 m</v>
          </cell>
          <cell r="E499" t="str">
            <v>m</v>
          </cell>
          <cell r="G499">
            <v>4530.1000000000004</v>
          </cell>
          <cell r="M499">
            <v>5076.38</v>
          </cell>
          <cell r="O499">
            <v>5214.3500000000004</v>
          </cell>
          <cell r="Q499">
            <v>5143.3599999999997</v>
          </cell>
          <cell r="S499">
            <v>5225.7700000000004</v>
          </cell>
        </row>
        <row r="500">
          <cell r="A500" t="str">
            <v>2 S 04 210 17</v>
          </cell>
          <cell r="B500" t="str">
            <v>Corpo BDCC 1,50 x 1,50 m alt. 7,50 a 10,00 m</v>
          </cell>
          <cell r="E500" t="str">
            <v>m</v>
          </cell>
          <cell r="G500">
            <v>1684.46</v>
          </cell>
          <cell r="M500">
            <v>1887.24</v>
          </cell>
          <cell r="O500">
            <v>1941.68</v>
          </cell>
          <cell r="Q500">
            <v>1920.49</v>
          </cell>
          <cell r="S500">
            <v>1948.57</v>
          </cell>
        </row>
        <row r="501">
          <cell r="A501" t="str">
            <v>2 S 04 210 18</v>
          </cell>
          <cell r="B501" t="str">
            <v>Corpo BDCC 2,00 x 2,00 m alt. 7,50 a 10,00 m</v>
          </cell>
          <cell r="E501" t="str">
            <v>m</v>
          </cell>
          <cell r="G501">
            <v>2772.85</v>
          </cell>
          <cell r="M501">
            <v>3106.64</v>
          </cell>
          <cell r="O501">
            <v>3195.72</v>
          </cell>
          <cell r="Q501">
            <v>3157.25</v>
          </cell>
          <cell r="S501">
            <v>3204.7</v>
          </cell>
        </row>
        <row r="502">
          <cell r="A502" t="str">
            <v>2 S 04 210 19</v>
          </cell>
          <cell r="B502" t="str">
            <v>Corpo BDCC 2,50 x 2,50 m alt. 7,50 a 10,00 m</v>
          </cell>
          <cell r="E502" t="str">
            <v>m</v>
          </cell>
          <cell r="G502">
            <v>3555.14</v>
          </cell>
          <cell r="M502">
            <v>3979.08</v>
          </cell>
          <cell r="O502">
            <v>4089.68</v>
          </cell>
          <cell r="Q502">
            <v>4034.6</v>
          </cell>
          <cell r="S502">
            <v>4104.91</v>
          </cell>
        </row>
        <row r="503">
          <cell r="A503" t="str">
            <v>2 S 04 210 20</v>
          </cell>
          <cell r="B503" t="str">
            <v>Corpo BDCC 3,00 x 3,00 m alt. 7,50 a 10,00 m</v>
          </cell>
          <cell r="E503" t="str">
            <v>m</v>
          </cell>
          <cell r="G503">
            <v>5072.99</v>
          </cell>
          <cell r="M503">
            <v>5676.92</v>
          </cell>
          <cell r="O503">
            <v>5832.59</v>
          </cell>
          <cell r="Q503">
            <v>5746.52</v>
          </cell>
          <cell r="S503">
            <v>5848.22</v>
          </cell>
        </row>
        <row r="504">
          <cell r="A504" t="str">
            <v>2 S 04 210 21</v>
          </cell>
          <cell r="B504" t="str">
            <v>Corpo BDCC 1,50 x 1,50 m alt. 10,00 a 12,50 m</v>
          </cell>
          <cell r="E504" t="str">
            <v>m</v>
          </cell>
          <cell r="G504">
            <v>1901.48</v>
          </cell>
          <cell r="M504">
            <v>2125.73</v>
          </cell>
          <cell r="O504">
            <v>2186.4499999999998</v>
          </cell>
          <cell r="Q504">
            <v>2157.29</v>
          </cell>
          <cell r="S504">
            <v>2194.63</v>
          </cell>
        </row>
        <row r="505">
          <cell r="A505" t="str">
            <v>2 S 04 210 22</v>
          </cell>
          <cell r="B505" t="str">
            <v>Corpo BDCC 2,00 x 2,00 m alt. 10,00 a 12,50 m</v>
          </cell>
          <cell r="E505" t="str">
            <v>m</v>
          </cell>
          <cell r="G505">
            <v>3036.29</v>
          </cell>
          <cell r="M505">
            <v>3396.59</v>
          </cell>
          <cell r="O505">
            <v>3493.64</v>
          </cell>
          <cell r="Q505">
            <v>3446.46</v>
          </cell>
          <cell r="S505">
            <v>3505.15</v>
          </cell>
        </row>
        <row r="506">
          <cell r="A506" t="str">
            <v>2 S 04 210 23</v>
          </cell>
          <cell r="B506" t="str">
            <v>Corpo BDCC 2,50 x 2,50 m alt. 10,00 a 12,50 m</v>
          </cell>
          <cell r="E506" t="str">
            <v>m</v>
          </cell>
          <cell r="G506">
            <v>4013.83</v>
          </cell>
          <cell r="M506">
            <v>4498.04</v>
          </cell>
          <cell r="O506">
            <v>4625.7</v>
          </cell>
          <cell r="Q506">
            <v>4567.17</v>
          </cell>
          <cell r="S506">
            <v>4637.47</v>
          </cell>
        </row>
        <row r="507">
          <cell r="A507" t="str">
            <v>2 S 04 210 24</v>
          </cell>
          <cell r="B507" t="str">
            <v>Corpo BDCC 3,00 x 3,00 m alt. 10,00 a 12,50 m</v>
          </cell>
          <cell r="E507" t="str">
            <v>m</v>
          </cell>
          <cell r="G507">
            <v>5664.79</v>
          </cell>
          <cell r="M507">
            <v>6347.64</v>
          </cell>
          <cell r="O507">
            <v>6528.06</v>
          </cell>
          <cell r="Q507">
            <v>6441.97</v>
          </cell>
          <cell r="S507">
            <v>6543.67</v>
          </cell>
        </row>
        <row r="508">
          <cell r="A508" t="str">
            <v>2 S 04 210 25</v>
          </cell>
          <cell r="B508" t="str">
            <v>Corpo BDCC 1,50 x 1,50 m alt. 12,50 a 15,00 m</v>
          </cell>
          <cell r="E508" t="str">
            <v>m</v>
          </cell>
          <cell r="G508">
            <v>2022.91</v>
          </cell>
          <cell r="M508">
            <v>2264.92</v>
          </cell>
          <cell r="O508">
            <v>2329.8000000000002</v>
          </cell>
          <cell r="Q508">
            <v>2300.71</v>
          </cell>
          <cell r="S508">
            <v>2338.06</v>
          </cell>
        </row>
        <row r="509">
          <cell r="A509" t="str">
            <v>2 S 04 210 26</v>
          </cell>
          <cell r="B509" t="str">
            <v>Corpo BDCC 2,00 x 2,00 m alt. 12,50 a 15,00 m</v>
          </cell>
          <cell r="E509" t="str">
            <v>m</v>
          </cell>
          <cell r="G509">
            <v>3112.23</v>
          </cell>
          <cell r="M509">
            <v>3482.64</v>
          </cell>
          <cell r="O509">
            <v>3582.84</v>
          </cell>
          <cell r="Q509">
            <v>3535.62</v>
          </cell>
          <cell r="S509">
            <v>3594.32</v>
          </cell>
        </row>
        <row r="510">
          <cell r="A510" t="str">
            <v>2 S 04 210 27</v>
          </cell>
          <cell r="B510" t="str">
            <v>Corpo BDCC 2,50 x 2,50 m alt. 12,50 a 15,00 m</v>
          </cell>
          <cell r="E510" t="str">
            <v>m</v>
          </cell>
          <cell r="G510">
            <v>4382.0200000000004</v>
          </cell>
          <cell r="M510">
            <v>4915.26</v>
          </cell>
          <cell r="O510">
            <v>5058.41</v>
          </cell>
          <cell r="Q510">
            <v>4999.93</v>
          </cell>
          <cell r="S510">
            <v>5070.2299999999996</v>
          </cell>
        </row>
        <row r="511">
          <cell r="A511" t="str">
            <v>2 S 04 210 28</v>
          </cell>
          <cell r="B511" t="str">
            <v>Corpo BDCC 3,00 x 3,00 m alt. 12,50 a 15,00 m</v>
          </cell>
          <cell r="E511" t="str">
            <v>m</v>
          </cell>
          <cell r="G511">
            <v>5650.85</v>
          </cell>
          <cell r="M511">
            <v>6330.24</v>
          </cell>
          <cell r="O511">
            <v>6511.08</v>
          </cell>
          <cell r="Q511">
            <v>6424.99</v>
          </cell>
          <cell r="S511">
            <v>6526.69</v>
          </cell>
        </row>
        <row r="512">
          <cell r="A512" t="str">
            <v>2 S 04 211 01</v>
          </cell>
          <cell r="B512" t="str">
            <v>Boca BDCC 1,50 x 1,50 m normal</v>
          </cell>
          <cell r="E512" t="str">
            <v>und</v>
          </cell>
          <cell r="G512">
            <v>5519.25</v>
          </cell>
          <cell r="M512">
            <v>6136.6</v>
          </cell>
          <cell r="O512">
            <v>6291.38</v>
          </cell>
          <cell r="Q512">
            <v>6219.01</v>
          </cell>
          <cell r="S512">
            <v>6321.6</v>
          </cell>
        </row>
        <row r="513">
          <cell r="A513" t="str">
            <v>2 S 04 211 02</v>
          </cell>
          <cell r="B513" t="str">
            <v>Boca BDCC 2,00 x 2,00 m normal</v>
          </cell>
          <cell r="E513" t="str">
            <v>und</v>
          </cell>
          <cell r="G513">
            <v>8616.7900000000009</v>
          </cell>
          <cell r="M513">
            <v>9579.1299999999992</v>
          </cell>
          <cell r="O513">
            <v>9830.24</v>
          </cell>
          <cell r="Q513">
            <v>9705.02</v>
          </cell>
          <cell r="S513">
            <v>9878.4500000000007</v>
          </cell>
        </row>
        <row r="514">
          <cell r="A514" t="str">
            <v>2 S 04 211 03</v>
          </cell>
          <cell r="B514" t="str">
            <v>Boca BDCC 2,50 x 2,50 m normal</v>
          </cell>
          <cell r="E514" t="str">
            <v>und</v>
          </cell>
          <cell r="G514">
            <v>12113.36</v>
          </cell>
          <cell r="M514">
            <v>13466.77</v>
          </cell>
          <cell r="O514">
            <v>13824.95</v>
          </cell>
          <cell r="Q514">
            <v>13641</v>
          </cell>
          <cell r="S514">
            <v>13893.47</v>
          </cell>
        </row>
        <row r="515">
          <cell r="A515" t="str">
            <v>2 S 04 211 04</v>
          </cell>
          <cell r="B515" t="str">
            <v>Boca BDCC 3,00 x 3,00 m normal</v>
          </cell>
          <cell r="E515" t="str">
            <v>und</v>
          </cell>
          <cell r="G515">
            <v>17590.990000000002</v>
          </cell>
          <cell r="M515">
            <v>19568.900000000001</v>
          </cell>
          <cell r="O515">
            <v>20105.54</v>
          </cell>
          <cell r="Q515">
            <v>19834.14</v>
          </cell>
          <cell r="S515">
            <v>20202.88</v>
          </cell>
        </row>
        <row r="516">
          <cell r="A516" t="str">
            <v>2 S 04 211 05</v>
          </cell>
          <cell r="B516" t="str">
            <v>Boca BDCC 1,50 x 1,50 m esc.=15</v>
          </cell>
          <cell r="E516" t="str">
            <v>und</v>
          </cell>
          <cell r="G516">
            <v>6055.88</v>
          </cell>
          <cell r="M516">
            <v>6734.38</v>
          </cell>
          <cell r="O516">
            <v>6905.86</v>
          </cell>
          <cell r="Q516">
            <v>6827.12</v>
          </cell>
          <cell r="S516">
            <v>6938.57</v>
          </cell>
        </row>
        <row r="517">
          <cell r="A517" t="str">
            <v>2 S 04 211 06</v>
          </cell>
          <cell r="B517" t="str">
            <v>Boca BDCC 2,00 x 2,00 m esc=15</v>
          </cell>
          <cell r="E517" t="str">
            <v>und</v>
          </cell>
          <cell r="G517">
            <v>9476.2000000000007</v>
          </cell>
          <cell r="M517">
            <v>10538.22</v>
          </cell>
          <cell r="O517">
            <v>10814.78</v>
          </cell>
          <cell r="Q517">
            <v>10680.08</v>
          </cell>
          <cell r="S517">
            <v>10866.96</v>
          </cell>
        </row>
        <row r="518">
          <cell r="A518" t="str">
            <v>2 S 04 211 07</v>
          </cell>
          <cell r="B518" t="str">
            <v>Boca BDCC 2,50 x 2,50 m esc=15</v>
          </cell>
          <cell r="E518" t="str">
            <v>und</v>
          </cell>
          <cell r="G518">
            <v>13044.59</v>
          </cell>
          <cell r="M518">
            <v>14507.72</v>
          </cell>
          <cell r="O518">
            <v>14896.79</v>
          </cell>
          <cell r="Q518">
            <v>14708.78</v>
          </cell>
          <cell r="S518">
            <v>14967.91</v>
          </cell>
        </row>
        <row r="519">
          <cell r="A519" t="str">
            <v>2 S 04 211 08</v>
          </cell>
          <cell r="B519" t="str">
            <v>Boca BDCC 3,00 x 3,00 m esc=15</v>
          </cell>
          <cell r="E519" t="str">
            <v>und</v>
          </cell>
          <cell r="G519">
            <v>18866.52</v>
          </cell>
          <cell r="M519">
            <v>20997.27</v>
          </cell>
          <cell r="O519">
            <v>21578.83</v>
          </cell>
          <cell r="Q519">
            <v>21303.93</v>
          </cell>
          <cell r="S519">
            <v>21678.89</v>
          </cell>
        </row>
        <row r="520">
          <cell r="A520" t="str">
            <v>2 S 04 211 09</v>
          </cell>
          <cell r="B520" t="str">
            <v>Boca BDCC 1,50 x 1,50 m - esc.=30</v>
          </cell>
          <cell r="E520" t="str">
            <v>und</v>
          </cell>
          <cell r="G520">
            <v>6267.99</v>
          </cell>
          <cell r="M520">
            <v>6945.62</v>
          </cell>
          <cell r="O520">
            <v>7125.6</v>
          </cell>
          <cell r="Q520">
            <v>7036.58</v>
          </cell>
          <cell r="S520">
            <v>7162.29</v>
          </cell>
        </row>
        <row r="521">
          <cell r="A521" t="str">
            <v>2 S 04 211 10</v>
          </cell>
          <cell r="B521" t="str">
            <v>Boca BDCC 2,00 x 2,00 m esc=30</v>
          </cell>
          <cell r="E521" t="str">
            <v>und</v>
          </cell>
          <cell r="G521">
            <v>10202.17</v>
          </cell>
          <cell r="M521">
            <v>11344.01</v>
          </cell>
          <cell r="O521">
            <v>11637.63</v>
          </cell>
          <cell r="Q521">
            <v>11490.92</v>
          </cell>
          <cell r="S521">
            <v>11695.46</v>
          </cell>
        </row>
        <row r="522">
          <cell r="A522" t="str">
            <v>2 S 04 211 11</v>
          </cell>
          <cell r="B522" t="str">
            <v>Boca BDCC 2,50 x 2,50 m esc.=30</v>
          </cell>
          <cell r="E522" t="str">
            <v>und</v>
          </cell>
          <cell r="G522">
            <v>13841.87</v>
          </cell>
          <cell r="M522">
            <v>15413.26</v>
          </cell>
          <cell r="O522">
            <v>15837.81</v>
          </cell>
          <cell r="Q522">
            <v>15651.43</v>
          </cell>
          <cell r="S522">
            <v>15908.21</v>
          </cell>
        </row>
        <row r="523">
          <cell r="A523" t="str">
            <v>2 S 04 211 12</v>
          </cell>
          <cell r="B523" t="str">
            <v>Boca BDCC 3,00 x 3,00 m esc=30</v>
          </cell>
          <cell r="E523" t="str">
            <v>und</v>
          </cell>
          <cell r="G523">
            <v>21404.79</v>
          </cell>
          <cell r="M523">
            <v>23832.080000000002</v>
          </cell>
          <cell r="O523">
            <v>24495.89</v>
          </cell>
          <cell r="Q523">
            <v>24190.61</v>
          </cell>
          <cell r="S523">
            <v>24607.08</v>
          </cell>
        </row>
        <row r="524">
          <cell r="A524" t="str">
            <v>2 S 04 211 13</v>
          </cell>
          <cell r="B524" t="str">
            <v>Boca BDCC 1,50 x 1,50 m esc=45</v>
          </cell>
          <cell r="E524" t="str">
            <v>und</v>
          </cell>
          <cell r="G524">
            <v>8137.88</v>
          </cell>
          <cell r="M524">
            <v>9047.65</v>
          </cell>
          <cell r="O524">
            <v>9276.3700000000008</v>
          </cell>
          <cell r="Q524">
            <v>9167.41</v>
          </cell>
          <cell r="S524">
            <v>9321.26</v>
          </cell>
        </row>
        <row r="525">
          <cell r="A525" t="str">
            <v>2 S 04 211 14</v>
          </cell>
          <cell r="B525" t="str">
            <v>Boca BDCC 2,00 x 2,00 m esc=45</v>
          </cell>
          <cell r="E525" t="str">
            <v>und</v>
          </cell>
          <cell r="G525">
            <v>12979.58</v>
          </cell>
          <cell r="M525">
            <v>14440.53</v>
          </cell>
          <cell r="O525">
            <v>14818.75</v>
          </cell>
          <cell r="Q525">
            <v>14635.76</v>
          </cell>
          <cell r="S525">
            <v>14889.56</v>
          </cell>
        </row>
        <row r="526">
          <cell r="A526" t="str">
            <v>2 S 04 211 15</v>
          </cell>
          <cell r="B526" t="str">
            <v>Boca BDCC 2,50 x 2,50 m esc=45</v>
          </cell>
          <cell r="E526" t="str">
            <v>und</v>
          </cell>
          <cell r="G526">
            <v>18676.72</v>
          </cell>
          <cell r="M526">
            <v>20788.240000000002</v>
          </cell>
          <cell r="O526">
            <v>21354.27</v>
          </cell>
          <cell r="Q526">
            <v>21094.92</v>
          </cell>
          <cell r="S526">
            <v>21452.59</v>
          </cell>
        </row>
        <row r="527">
          <cell r="A527" t="str">
            <v>2 S 04 211 16</v>
          </cell>
          <cell r="B527" t="str">
            <v>Boca BDCC 3,00x3,00m - esc=45</v>
          </cell>
          <cell r="E527" t="str">
            <v>und</v>
          </cell>
          <cell r="G527">
            <v>27080.46</v>
          </cell>
          <cell r="M527">
            <v>30165.27</v>
          </cell>
          <cell r="O527">
            <v>31015.02</v>
          </cell>
          <cell r="Q527">
            <v>30640.6</v>
          </cell>
          <cell r="S527">
            <v>31151.42</v>
          </cell>
        </row>
        <row r="528">
          <cell r="A528" t="str">
            <v>2 S 04 220 01</v>
          </cell>
          <cell r="B528" t="str">
            <v>Corpo BTCC 1,50 x 1,50 m alt. 0 a 1,00 m</v>
          </cell>
          <cell r="E528" t="str">
            <v>m</v>
          </cell>
          <cell r="G528">
            <v>1989.99</v>
          </cell>
          <cell r="M528">
            <v>2224.6799999999998</v>
          </cell>
          <cell r="O528">
            <v>2285.0500000000002</v>
          </cell>
          <cell r="Q528">
            <v>2254.34</v>
          </cell>
          <cell r="S528">
            <v>2293.12</v>
          </cell>
        </row>
        <row r="529">
          <cell r="A529" t="str">
            <v>2 S 04 220 02</v>
          </cell>
          <cell r="B529" t="str">
            <v>Corpo BTCC 2,00 x 2,00 m alt. 0 a 1,00 m</v>
          </cell>
          <cell r="E529" t="str">
            <v>m</v>
          </cell>
          <cell r="G529">
            <v>2883.97</v>
          </cell>
          <cell r="M529">
            <v>3230.44</v>
          </cell>
          <cell r="O529">
            <v>3317.75</v>
          </cell>
          <cell r="Q529">
            <v>3276.08</v>
          </cell>
          <cell r="S529">
            <v>3325.73</v>
          </cell>
        </row>
        <row r="530">
          <cell r="A530" t="str">
            <v>2 S 04 220 03</v>
          </cell>
          <cell r="B530" t="str">
            <v>Corpo BTCC 2,50 x 2,50 m alt. 0 a 1,00 m</v>
          </cell>
          <cell r="E530" t="str">
            <v>m</v>
          </cell>
          <cell r="G530">
            <v>3903.92</v>
          </cell>
          <cell r="M530">
            <v>4378.4399999999996</v>
          </cell>
          <cell r="O530">
            <v>4495.51</v>
          </cell>
          <cell r="Q530">
            <v>4440</v>
          </cell>
          <cell r="S530">
            <v>4502.7299999999996</v>
          </cell>
        </row>
        <row r="531">
          <cell r="A531" t="str">
            <v>2 S 04 220 04</v>
          </cell>
          <cell r="B531" t="str">
            <v>Corpo BTCC 3,00 x 3,00 m alt. 0 a 1,00 m</v>
          </cell>
          <cell r="E531" t="str">
            <v>m</v>
          </cell>
          <cell r="G531">
            <v>5039.22</v>
          </cell>
          <cell r="M531">
            <v>5648.55</v>
          </cell>
          <cell r="O531">
            <v>5790.65</v>
          </cell>
          <cell r="Q531">
            <v>5706.21</v>
          </cell>
          <cell r="S531">
            <v>5800.13</v>
          </cell>
        </row>
        <row r="532">
          <cell r="A532" t="str">
            <v>2 S 04 220 05</v>
          </cell>
          <cell r="B532" t="str">
            <v>Corpo BTCC 1,50 x 1,50 m alt. 1,00 a 2,50 m</v>
          </cell>
          <cell r="E532" t="str">
            <v>m</v>
          </cell>
          <cell r="G532">
            <v>1801.04</v>
          </cell>
          <cell r="M532">
            <v>2013.28</v>
          </cell>
          <cell r="O532">
            <v>2064.02</v>
          </cell>
          <cell r="Q532">
            <v>2033.29</v>
          </cell>
          <cell r="S532">
            <v>2072.08</v>
          </cell>
        </row>
        <row r="533">
          <cell r="A533" t="str">
            <v>2 S 04 220 06</v>
          </cell>
          <cell r="B533" t="str">
            <v>Corpo BTCC 2,00 x 2,00 m alt. 1,00 a 2,50 m</v>
          </cell>
          <cell r="E533" t="str">
            <v>m</v>
          </cell>
          <cell r="G533">
            <v>2614.15</v>
          </cell>
          <cell r="M533">
            <v>2926.41</v>
          </cell>
          <cell r="O533">
            <v>3001.34</v>
          </cell>
          <cell r="Q533">
            <v>2959.7</v>
          </cell>
          <cell r="S533">
            <v>3009.35</v>
          </cell>
        </row>
        <row r="534">
          <cell r="A534" t="str">
            <v>2 S 04 220 07</v>
          </cell>
          <cell r="B534" t="str">
            <v>Corpo BTCC 2,50 a 2,50 m alt. 1,00 a 2,50 m</v>
          </cell>
          <cell r="E534" t="str">
            <v>m</v>
          </cell>
          <cell r="G534">
            <v>3469.75</v>
          </cell>
          <cell r="M534">
            <v>3888.54</v>
          </cell>
          <cell r="O534">
            <v>3986.11</v>
          </cell>
          <cell r="Q534">
            <v>3930.62</v>
          </cell>
          <cell r="S534">
            <v>3993.35</v>
          </cell>
        </row>
        <row r="535">
          <cell r="A535" t="str">
            <v>2 S 04 220 08</v>
          </cell>
          <cell r="B535" t="str">
            <v>Corpo BTCC 3,00 x 3,00 m alt. 1,00 a 2,50 m</v>
          </cell>
          <cell r="E535" t="str">
            <v>m</v>
          </cell>
          <cell r="G535">
            <v>4776.33</v>
          </cell>
          <cell r="M535">
            <v>5354.43</v>
          </cell>
          <cell r="O535">
            <v>5483.12</v>
          </cell>
          <cell r="Q535">
            <v>5398.68</v>
          </cell>
          <cell r="S535">
            <v>5492.59</v>
          </cell>
        </row>
        <row r="536">
          <cell r="A536" t="str">
            <v>2 S 04 220 09</v>
          </cell>
          <cell r="B536" t="str">
            <v>Corpo BTCC 1,50 x 1,50 m alt. 2,50 a 5,00 m</v>
          </cell>
          <cell r="E536" t="str">
            <v>m</v>
          </cell>
          <cell r="G536">
            <v>1953.02</v>
          </cell>
          <cell r="M536">
            <v>2183.3200000000002</v>
          </cell>
          <cell r="O536">
            <v>2241.81</v>
          </cell>
          <cell r="Q536">
            <v>2211.09</v>
          </cell>
          <cell r="S536">
            <v>2249.88</v>
          </cell>
        </row>
        <row r="537">
          <cell r="A537" t="str">
            <v>2 S 04 220 10</v>
          </cell>
          <cell r="B537" t="str">
            <v>Corpo BTCC 2,00 x 2,00 m alt. 2,50 a 5,00 m</v>
          </cell>
          <cell r="E537" t="str">
            <v>m</v>
          </cell>
          <cell r="G537">
            <v>2985.37</v>
          </cell>
          <cell r="M537">
            <v>3345.11</v>
          </cell>
          <cell r="O537">
            <v>3436.82</v>
          </cell>
          <cell r="Q537">
            <v>3395.15</v>
          </cell>
          <cell r="S537">
            <v>3444.8</v>
          </cell>
        </row>
        <row r="538">
          <cell r="A538" t="str">
            <v>2 S 04 220 11</v>
          </cell>
          <cell r="B538" t="str">
            <v>Corpo BTCC 2,50 x 2,50 m alt. 2,50 a 5,00 m</v>
          </cell>
          <cell r="E538" t="str">
            <v>m</v>
          </cell>
          <cell r="G538">
            <v>4072.54</v>
          </cell>
          <cell r="M538">
            <v>4560.3900000000003</v>
          </cell>
          <cell r="O538">
            <v>4677.1400000000003</v>
          </cell>
          <cell r="Q538">
            <v>4608.05</v>
          </cell>
          <cell r="S538">
            <v>4688.37</v>
          </cell>
        </row>
        <row r="539">
          <cell r="A539" t="str">
            <v>2 S 04 220 12</v>
          </cell>
          <cell r="B539" t="str">
            <v>Corpo BTCC 3,00 x 3,00 m alt. 2,50 a 5,00 m</v>
          </cell>
          <cell r="E539" t="str">
            <v>m</v>
          </cell>
          <cell r="G539">
            <v>5574.88</v>
          </cell>
          <cell r="M539">
            <v>6244.8</v>
          </cell>
          <cell r="O539">
            <v>6400.28</v>
          </cell>
          <cell r="Q539">
            <v>6299.43</v>
          </cell>
          <cell r="S539">
            <v>6414.56</v>
          </cell>
        </row>
        <row r="540">
          <cell r="A540" t="str">
            <v>2 S 04 220 13</v>
          </cell>
          <cell r="B540" t="str">
            <v>Corpo BTCC 1,50 x 1,50 m alt. 5,00 a 7,50 m</v>
          </cell>
          <cell r="E540" t="str">
            <v>m</v>
          </cell>
          <cell r="G540">
            <v>2103.9699999999998</v>
          </cell>
          <cell r="M540">
            <v>2353.38</v>
          </cell>
          <cell r="O540">
            <v>2418.8000000000002</v>
          </cell>
          <cell r="Q540">
            <v>2388.0500000000002</v>
          </cell>
          <cell r="S540">
            <v>2426.84</v>
          </cell>
        </row>
        <row r="541">
          <cell r="A541" t="str">
            <v>2 S 04 220 14</v>
          </cell>
          <cell r="B541" t="str">
            <v>Corpo BTCC 2,00 x 2,00 m alt. 5,00 a 7,50 m</v>
          </cell>
          <cell r="E541" t="str">
            <v>m</v>
          </cell>
          <cell r="G541">
            <v>3358.83</v>
          </cell>
          <cell r="M541">
            <v>3757.18</v>
          </cell>
          <cell r="O541">
            <v>3859.22</v>
          </cell>
          <cell r="Q541">
            <v>3804.61</v>
          </cell>
          <cell r="S541">
            <v>3870.96</v>
          </cell>
        </row>
        <row r="542">
          <cell r="A542" t="str">
            <v>2 S 04 220 15</v>
          </cell>
          <cell r="B542" t="str">
            <v>Corpo BTCC 2,50 x 2,50 m alt. 5,00 a 7,50 m</v>
          </cell>
          <cell r="E542" t="str">
            <v>m</v>
          </cell>
          <cell r="G542">
            <v>4610.87</v>
          </cell>
          <cell r="M542">
            <v>5167.29</v>
          </cell>
          <cell r="O542">
            <v>5308.57</v>
          </cell>
          <cell r="Q542">
            <v>5239.46</v>
          </cell>
          <cell r="S542">
            <v>5319.77</v>
          </cell>
        </row>
        <row r="543">
          <cell r="A543" t="str">
            <v>2 S 04 220 16</v>
          </cell>
          <cell r="B543" t="str">
            <v>Corpo BTCC 3,00 x 3,00 m alt. 5,00 a 7,50 m</v>
          </cell>
          <cell r="E543" t="str">
            <v>m</v>
          </cell>
          <cell r="G543">
            <v>6250.25</v>
          </cell>
          <cell r="M543">
            <v>7003.07</v>
          </cell>
          <cell r="O543">
            <v>7191.27</v>
          </cell>
          <cell r="Q543">
            <v>7090.36</v>
          </cell>
          <cell r="S543">
            <v>7205.49</v>
          </cell>
        </row>
        <row r="544">
          <cell r="A544" t="str">
            <v>2 S 04 220 17</v>
          </cell>
          <cell r="B544" t="str">
            <v>Corpo BTCC 1,50 x 1,50 m alt. 7,50 a 10,00 m</v>
          </cell>
          <cell r="E544" t="str">
            <v>m</v>
          </cell>
          <cell r="G544">
            <v>2340.56</v>
          </cell>
          <cell r="M544">
            <v>2620.94</v>
          </cell>
          <cell r="O544">
            <v>2696.62</v>
          </cell>
          <cell r="Q544">
            <v>2665.88</v>
          </cell>
          <cell r="S544">
            <v>2704.67</v>
          </cell>
        </row>
        <row r="545">
          <cell r="A545" t="str">
            <v>2 S 04 220 18</v>
          </cell>
          <cell r="B545" t="str">
            <v>Corpo BTCC 2,00 x 2,00 m alt. 7,50 m a 10,00 m</v>
          </cell>
          <cell r="E545" t="str">
            <v>m</v>
          </cell>
          <cell r="G545">
            <v>3781.13</v>
          </cell>
          <cell r="M545">
            <v>4236.5200000000004</v>
          </cell>
          <cell r="O545">
            <v>4355.76</v>
          </cell>
          <cell r="Q545">
            <v>4301.12</v>
          </cell>
          <cell r="S545">
            <v>4367.4799999999996</v>
          </cell>
        </row>
        <row r="546">
          <cell r="A546" t="str">
            <v>2 S 04 220 19</v>
          </cell>
          <cell r="B546" t="str">
            <v>Corpo BTCC 2,50 x 2,50 m alt. 7,50 a 10,00 m</v>
          </cell>
          <cell r="E546" t="str">
            <v>m</v>
          </cell>
          <cell r="G546">
            <v>5249.28</v>
          </cell>
          <cell r="M546">
            <v>5877.1</v>
          </cell>
          <cell r="O546">
            <v>6040.14</v>
          </cell>
          <cell r="Q546">
            <v>5956.97</v>
          </cell>
          <cell r="S546">
            <v>6055.36</v>
          </cell>
        </row>
        <row r="547">
          <cell r="A547" t="str">
            <v>2 S 04 220 20</v>
          </cell>
          <cell r="B547" t="str">
            <v>Corpo BTCC 3,00 x 3,00 m alt 7,50 a 10,00 m</v>
          </cell>
          <cell r="E547" t="str">
            <v>m</v>
          </cell>
          <cell r="G547">
            <v>7033.02</v>
          </cell>
          <cell r="M547">
            <v>7872.08</v>
          </cell>
          <cell r="O547">
            <v>8083.17</v>
          </cell>
          <cell r="Q547">
            <v>7959.81</v>
          </cell>
          <cell r="S547">
            <v>8103.69</v>
          </cell>
        </row>
        <row r="548">
          <cell r="A548" t="str">
            <v>2 S 04 220 21</v>
          </cell>
          <cell r="B548" t="str">
            <v>Corpo BTCC 1,50 x 1,50 m alt. 10,00 a 12,50 m</v>
          </cell>
          <cell r="E548" t="str">
            <v>m</v>
          </cell>
          <cell r="G548">
            <v>2772.04</v>
          </cell>
          <cell r="M548">
            <v>3101.58</v>
          </cell>
          <cell r="O548">
            <v>3190.53</v>
          </cell>
          <cell r="Q548">
            <v>3149.19</v>
          </cell>
          <cell r="S548">
            <v>3201.55</v>
          </cell>
        </row>
        <row r="549">
          <cell r="A549" t="str">
            <v>2 S 04 220 22</v>
          </cell>
          <cell r="B549" t="str">
            <v>Corpo BTCC 2,00 x 2,00 m alt. 10,00 a 12,50 m</v>
          </cell>
          <cell r="E549" t="str">
            <v>m</v>
          </cell>
          <cell r="G549">
            <v>4127.93</v>
          </cell>
          <cell r="M549">
            <v>4618.25</v>
          </cell>
          <cell r="O549">
            <v>4747.88</v>
          </cell>
          <cell r="Q549">
            <v>4681.63</v>
          </cell>
          <cell r="S549">
            <v>4762.93</v>
          </cell>
        </row>
        <row r="550">
          <cell r="A550" t="str">
            <v>2 S 04 220 23</v>
          </cell>
          <cell r="B550" t="str">
            <v>Corpo BTCC 2,50 x 2,50 m alt. 10,00 a 12,50 m</v>
          </cell>
          <cell r="E550" t="str">
            <v>m</v>
          </cell>
          <cell r="G550">
            <v>5506.61</v>
          </cell>
          <cell r="M550">
            <v>6169.96</v>
          </cell>
          <cell r="O550">
            <v>6343.05</v>
          </cell>
          <cell r="Q550">
            <v>6259.85</v>
          </cell>
          <cell r="S550">
            <v>6358.25</v>
          </cell>
        </row>
        <row r="551">
          <cell r="A551" t="str">
            <v>2 S 04 220 24</v>
          </cell>
          <cell r="B551" t="str">
            <v>Corpo BTCC 3,00 x 3,00 m alt. 10,00 a 12,50 m</v>
          </cell>
          <cell r="E551" t="str">
            <v>m</v>
          </cell>
          <cell r="G551">
            <v>7506.17</v>
          </cell>
          <cell r="M551">
            <v>8402.76</v>
          </cell>
          <cell r="O551">
            <v>8637.1299999999992</v>
          </cell>
          <cell r="Q551">
            <v>8513.74</v>
          </cell>
          <cell r="S551">
            <v>8657.6200000000008</v>
          </cell>
        </row>
        <row r="552">
          <cell r="A552" t="str">
            <v>2 S 04 220 25</v>
          </cell>
          <cell r="B552" t="str">
            <v>Corpo BTCC 1,50 x 1,50 m alt. 12,50 a 15,00 m</v>
          </cell>
          <cell r="E552" t="str">
            <v>m</v>
          </cell>
          <cell r="G552">
            <v>2817.12</v>
          </cell>
          <cell r="M552">
            <v>3152.67</v>
          </cell>
          <cell r="O552">
            <v>3243.5</v>
          </cell>
          <cell r="Q552">
            <v>3202.17</v>
          </cell>
          <cell r="S552">
            <v>3254.53</v>
          </cell>
        </row>
        <row r="553">
          <cell r="A553" t="str">
            <v>2 S 04 220 26</v>
          </cell>
          <cell r="B553" t="str">
            <v>Corpo BTCC 2,00 x 2,00 m alt. 12,50 a 15,00 m</v>
          </cell>
          <cell r="E553" t="str">
            <v>m</v>
          </cell>
          <cell r="G553">
            <v>4406.42</v>
          </cell>
          <cell r="M553">
            <v>4933.76</v>
          </cell>
          <cell r="O553">
            <v>5075.12</v>
          </cell>
          <cell r="Q553">
            <v>5008.88</v>
          </cell>
          <cell r="S553">
            <v>5090.18</v>
          </cell>
        </row>
        <row r="554">
          <cell r="A554" t="str">
            <v>2 S 04 220 27</v>
          </cell>
          <cell r="B554" t="str">
            <v>Corpo BTCC 2,50 x 2,50 m alt. 12,50 a 15,00 m</v>
          </cell>
          <cell r="E554" t="str">
            <v>m</v>
          </cell>
          <cell r="G554">
            <v>5899.33</v>
          </cell>
          <cell r="M554">
            <v>6611.8</v>
          </cell>
          <cell r="O554">
            <v>6803.35</v>
          </cell>
          <cell r="Q554">
            <v>6720.13</v>
          </cell>
          <cell r="S554">
            <v>6818.52</v>
          </cell>
        </row>
        <row r="555">
          <cell r="A555" t="str">
            <v>2 S 04 220 28</v>
          </cell>
          <cell r="B555" t="str">
            <v>Corpo BTCC 3,00 x 3,00 m alt. 12,50 a 15,00 m</v>
          </cell>
          <cell r="E555" t="str">
            <v>m</v>
          </cell>
          <cell r="G555">
            <v>8137.42</v>
          </cell>
          <cell r="M555">
            <v>9119.17</v>
          </cell>
          <cell r="O555">
            <v>9379.32</v>
          </cell>
          <cell r="Q555">
            <v>9255.92</v>
          </cell>
          <cell r="S555">
            <v>9399.7900000000009</v>
          </cell>
        </row>
        <row r="556">
          <cell r="A556" t="str">
            <v>2 S 04 221 01</v>
          </cell>
          <cell r="B556" t="str">
            <v>Boca BTCC 1,50 x 1,50 m normal</v>
          </cell>
          <cell r="E556" t="str">
            <v>und</v>
          </cell>
          <cell r="G556">
            <v>6834.02</v>
          </cell>
          <cell r="M556">
            <v>7602.28</v>
          </cell>
          <cell r="O556">
            <v>7797.68</v>
          </cell>
          <cell r="Q556">
            <v>7705.31</v>
          </cell>
          <cell r="S556">
            <v>7834.72</v>
          </cell>
        </row>
        <row r="557">
          <cell r="A557" t="str">
            <v>2 S 04 221 02</v>
          </cell>
          <cell r="B557" t="str">
            <v>Boca BTCC 2,00 x 2,00 m normal</v>
          </cell>
          <cell r="E557" t="str">
            <v>und</v>
          </cell>
          <cell r="G557">
            <v>10442.6</v>
          </cell>
          <cell r="M557">
            <v>11617.89</v>
          </cell>
          <cell r="O557">
            <v>11925.54</v>
          </cell>
          <cell r="Q557">
            <v>11773.57</v>
          </cell>
          <cell r="S557">
            <v>11982.73</v>
          </cell>
        </row>
        <row r="558">
          <cell r="A558" t="str">
            <v>2 S 04 221 03</v>
          </cell>
          <cell r="B558" t="str">
            <v>Boca BTCC 2,50 x 2,50 m normal</v>
          </cell>
          <cell r="E558" t="str">
            <v>und</v>
          </cell>
          <cell r="G558">
            <v>14778.85</v>
          </cell>
          <cell r="M558">
            <v>16452.62</v>
          </cell>
          <cell r="O558">
            <v>16899.830000000002</v>
          </cell>
          <cell r="Q558">
            <v>16686.86</v>
          </cell>
          <cell r="S558">
            <v>16978.09</v>
          </cell>
        </row>
        <row r="559">
          <cell r="A559" t="str">
            <v>2 S 04 221 04</v>
          </cell>
          <cell r="B559" t="str">
            <v>Boca BTCC 3,00 x 3,00 m normal</v>
          </cell>
          <cell r="E559" t="str">
            <v>und</v>
          </cell>
          <cell r="G559">
            <v>20968.3</v>
          </cell>
          <cell r="M559">
            <v>23347.09</v>
          </cell>
          <cell r="O559">
            <v>23995.86</v>
          </cell>
          <cell r="Q559">
            <v>23683.61</v>
          </cell>
          <cell r="S559">
            <v>24106.81</v>
          </cell>
        </row>
        <row r="560">
          <cell r="A560" t="str">
            <v>2 S 04 221 05</v>
          </cell>
          <cell r="B560" t="str">
            <v>Boca BTCC 1,50 x 1,50 m esc=15</v>
          </cell>
          <cell r="E560" t="str">
            <v>und</v>
          </cell>
          <cell r="G560">
            <v>7397.26</v>
          </cell>
          <cell r="M560">
            <v>8231.84</v>
          </cell>
          <cell r="O560">
            <v>8445.08</v>
          </cell>
          <cell r="Q560">
            <v>8350.2199999999993</v>
          </cell>
          <cell r="S560">
            <v>8483.83</v>
          </cell>
        </row>
        <row r="561">
          <cell r="A561" t="str">
            <v>2 S 04 221 06</v>
          </cell>
          <cell r="B561" t="str">
            <v>Boca BTCC 2,00 x 2,00 m esc=15</v>
          </cell>
          <cell r="E561" t="str">
            <v>und</v>
          </cell>
          <cell r="G561">
            <v>11225.72</v>
          </cell>
          <cell r="M561">
            <v>12491.76</v>
          </cell>
          <cell r="O561">
            <v>12824.04</v>
          </cell>
          <cell r="Q561">
            <v>12669.76</v>
          </cell>
          <cell r="S561">
            <v>12883.6</v>
          </cell>
        </row>
        <row r="562">
          <cell r="A562" t="str">
            <v>2 S 04 221 07</v>
          </cell>
          <cell r="B562" t="str">
            <v>Boca BTCC 2,50 x 2,50 m esc=15</v>
          </cell>
          <cell r="E562" t="str">
            <v>und</v>
          </cell>
          <cell r="G562">
            <v>15934.13</v>
          </cell>
          <cell r="M562">
            <v>17744.04</v>
          </cell>
          <cell r="O562">
            <v>18228.060000000001</v>
          </cell>
          <cell r="Q562">
            <v>18010.16</v>
          </cell>
          <cell r="S562">
            <v>18309.91</v>
          </cell>
        </row>
        <row r="563">
          <cell r="A563" t="str">
            <v>2 S 04 221 08</v>
          </cell>
          <cell r="B563" t="str">
            <v>Boca BTCC 3,00 x 3,00 m esc=15</v>
          </cell>
          <cell r="E563" t="str">
            <v>und</v>
          </cell>
          <cell r="G563">
            <v>20385.79</v>
          </cell>
          <cell r="M563">
            <v>22727.27</v>
          </cell>
          <cell r="O563">
            <v>23361.34</v>
          </cell>
          <cell r="Q563">
            <v>23106.97</v>
          </cell>
          <cell r="S563">
            <v>23457.64</v>
          </cell>
        </row>
        <row r="564">
          <cell r="A564" t="str">
            <v>2 S 04 221 09</v>
          </cell>
          <cell r="B564" t="str">
            <v>Boca BTCC 1,50 x 1,50 m esc=30</v>
          </cell>
          <cell r="E564" t="str">
            <v>und</v>
          </cell>
          <cell r="G564">
            <v>7769.9</v>
          </cell>
          <cell r="M564">
            <v>8638.36</v>
          </cell>
          <cell r="O564">
            <v>8856.08</v>
          </cell>
          <cell r="Q564">
            <v>8750.32</v>
          </cell>
          <cell r="S564">
            <v>8899.2000000000007</v>
          </cell>
        </row>
        <row r="565">
          <cell r="A565" t="str">
            <v>2 S 04 221 10</v>
          </cell>
          <cell r="B565" t="str">
            <v>Boca BTCC 2,00 x 2,00 m exc.=30</v>
          </cell>
          <cell r="E565" t="str">
            <v>und</v>
          </cell>
          <cell r="G565">
            <v>12407.74</v>
          </cell>
          <cell r="M565">
            <v>13805.31</v>
          </cell>
          <cell r="O565">
            <v>14169.67</v>
          </cell>
          <cell r="Q565">
            <v>13995.46</v>
          </cell>
          <cell r="S565">
            <v>14236.63</v>
          </cell>
        </row>
        <row r="566">
          <cell r="A566" t="str">
            <v>2 S 04 221 11</v>
          </cell>
          <cell r="B566" t="str">
            <v>Boca BTCC 2,50 x 2,50 m esc=30</v>
          </cell>
          <cell r="E566" t="str">
            <v>und</v>
          </cell>
          <cell r="G566">
            <v>18141.84</v>
          </cell>
          <cell r="M566">
            <v>20209.45</v>
          </cell>
          <cell r="O566">
            <v>20764.759999999998</v>
          </cell>
          <cell r="Q566">
            <v>20520.7</v>
          </cell>
          <cell r="S566">
            <v>20856.25</v>
          </cell>
        </row>
        <row r="567">
          <cell r="A567" t="str">
            <v>2 S 04 221 12</v>
          </cell>
          <cell r="B567" t="str">
            <v>Boca BTCC 3,00 x 3,00 m esc=30</v>
          </cell>
          <cell r="E567" t="str">
            <v>und</v>
          </cell>
          <cell r="G567">
            <v>26122.78</v>
          </cell>
          <cell r="M567">
            <v>29122.06</v>
          </cell>
          <cell r="O567">
            <v>29949.200000000001</v>
          </cell>
          <cell r="Q567">
            <v>29600.32</v>
          </cell>
          <cell r="S567">
            <v>30075.55</v>
          </cell>
        </row>
        <row r="568">
          <cell r="A568" t="str">
            <v>2 S 04 221 13</v>
          </cell>
          <cell r="B568" t="str">
            <v>Boca BTCC 1,50 x 1,50 m esc.=45</v>
          </cell>
          <cell r="E568" t="str">
            <v>und</v>
          </cell>
          <cell r="G568">
            <v>9797.1299999999992</v>
          </cell>
          <cell r="M568">
            <v>10898.18</v>
          </cell>
          <cell r="O568">
            <v>11176.09</v>
          </cell>
          <cell r="Q568">
            <v>11045.71</v>
          </cell>
          <cell r="S568">
            <v>11229.12</v>
          </cell>
        </row>
        <row r="569">
          <cell r="A569" t="str">
            <v>2 S 04 221 14</v>
          </cell>
          <cell r="B569" t="str">
            <v>Boca BTCC 2,00 x 2,00 m esc=45</v>
          </cell>
          <cell r="E569" t="str">
            <v>und</v>
          </cell>
          <cell r="G569">
            <v>15697.17</v>
          </cell>
          <cell r="M569">
            <v>17473.490000000002</v>
          </cell>
          <cell r="O569">
            <v>17941.25</v>
          </cell>
          <cell r="Q569">
            <v>17726.71</v>
          </cell>
          <cell r="S569">
            <v>18023.490000000002</v>
          </cell>
        </row>
        <row r="570">
          <cell r="A570" t="str">
            <v>2 S 04 221 15</v>
          </cell>
          <cell r="B570" t="str">
            <v>Boca BTCC 2,50 x 2,50 m esc=45</v>
          </cell>
          <cell r="E570" t="str">
            <v>und</v>
          </cell>
          <cell r="G570">
            <v>22932.6</v>
          </cell>
          <cell r="M570">
            <v>25557.73</v>
          </cell>
          <cell r="O570">
            <v>26268.53</v>
          </cell>
          <cell r="Q570">
            <v>25969.21</v>
          </cell>
          <cell r="S570">
            <v>26380.68</v>
          </cell>
        </row>
        <row r="571">
          <cell r="A571" t="str">
            <v>2 S 04 221 16</v>
          </cell>
          <cell r="B571" t="str">
            <v>Boca BTCC 3,00 x 3,00 m esc=45</v>
          </cell>
          <cell r="E571" t="str">
            <v>und</v>
          </cell>
          <cell r="G571">
            <v>33087.33</v>
          </cell>
          <cell r="M571">
            <v>36898.26</v>
          </cell>
          <cell r="O571">
            <v>37956.39</v>
          </cell>
          <cell r="Q571">
            <v>37523.9</v>
          </cell>
          <cell r="S571">
            <v>38112.68</v>
          </cell>
        </row>
        <row r="572">
          <cell r="A572" t="str">
            <v>2 S 04 300 16</v>
          </cell>
          <cell r="B572" t="str">
            <v>Bueiro met. chapas múltiplas D=1,60 m galv.</v>
          </cell>
          <cell r="E572" t="str">
            <v>m</v>
          </cell>
          <cell r="G572">
            <v>845.64</v>
          </cell>
          <cell r="M572">
            <v>981.36</v>
          </cell>
          <cell r="O572">
            <v>1028.1099999999999</v>
          </cell>
          <cell r="Q572">
            <v>1026.23</v>
          </cell>
          <cell r="S572">
            <v>1027.33</v>
          </cell>
        </row>
        <row r="573">
          <cell r="A573" t="str">
            <v>2 S 04 300 20</v>
          </cell>
          <cell r="B573" t="str">
            <v>Bueiro met.chapas múltiplas D=2,00 m galv.</v>
          </cell>
          <cell r="E573" t="str">
            <v>m</v>
          </cell>
          <cell r="G573">
            <v>1056.94</v>
          </cell>
          <cell r="M573">
            <v>1210.78</v>
          </cell>
          <cell r="O573">
            <v>1279.3399999999999</v>
          </cell>
          <cell r="Q573">
            <v>1277.26</v>
          </cell>
          <cell r="S573">
            <v>1278.49</v>
          </cell>
        </row>
        <row r="574">
          <cell r="A574" t="str">
            <v>2 S 04 301 16</v>
          </cell>
          <cell r="B574" t="str">
            <v>Bueiro met. chapas múltiplas D=1,60 m rev. epoxy</v>
          </cell>
          <cell r="E574" t="str">
            <v>m</v>
          </cell>
          <cell r="G574">
            <v>921.74</v>
          </cell>
          <cell r="M574">
            <v>1066.28</v>
          </cell>
          <cell r="O574">
            <v>1076.94</v>
          </cell>
          <cell r="Q574">
            <v>1075.6600000000001</v>
          </cell>
          <cell r="S574">
            <v>1076.77</v>
          </cell>
        </row>
        <row r="575">
          <cell r="A575" t="str">
            <v>2 S 04 301 20</v>
          </cell>
          <cell r="B575" t="str">
            <v>Bueiro met. chapa múltipla D=2,00 m rev. epoxy</v>
          </cell>
          <cell r="E575" t="str">
            <v>m</v>
          </cell>
          <cell r="G575">
            <v>1150.75</v>
          </cell>
          <cell r="M575">
            <v>1315.77</v>
          </cell>
          <cell r="O575">
            <v>1339.98</v>
          </cell>
          <cell r="Q575">
            <v>1337.99</v>
          </cell>
          <cell r="S575">
            <v>1339.22</v>
          </cell>
        </row>
        <row r="576">
          <cell r="A576" t="str">
            <v>2 S 04 310 16</v>
          </cell>
          <cell r="B576" t="str">
            <v>Bueiro met.s/ interrupção tráf. D=1,60m galv.</v>
          </cell>
          <cell r="E576" t="str">
            <v>m</v>
          </cell>
          <cell r="G576">
            <v>1667.71</v>
          </cell>
          <cell r="M576">
            <v>1957.4</v>
          </cell>
          <cell r="O576">
            <v>1958.05</v>
          </cell>
          <cell r="Q576">
            <v>1892.17</v>
          </cell>
          <cell r="S576">
            <v>1893.36</v>
          </cell>
        </row>
        <row r="577">
          <cell r="A577" t="str">
            <v>2 S 04 310 20</v>
          </cell>
          <cell r="B577" t="str">
            <v>Bueiro met.s/ interrupção tráf. D=2,00m galv.</v>
          </cell>
          <cell r="E577" t="str">
            <v>m</v>
          </cell>
          <cell r="G577">
            <v>2013.11</v>
          </cell>
          <cell r="M577">
            <v>2434.67</v>
          </cell>
          <cell r="O577">
            <v>2435.4499999999998</v>
          </cell>
          <cell r="Q577">
            <v>2282.92</v>
          </cell>
          <cell r="S577">
            <v>2284.36</v>
          </cell>
        </row>
        <row r="578">
          <cell r="A578" t="str">
            <v>2 S 04 311 16</v>
          </cell>
          <cell r="B578" t="str">
            <v>Bueiro met.s/interrupção tráf.D=1,60 m rev.epoxy</v>
          </cell>
          <cell r="E578" t="str">
            <v>m</v>
          </cell>
          <cell r="G578">
            <v>1700.88</v>
          </cell>
          <cell r="M578">
            <v>2030.38</v>
          </cell>
          <cell r="O578">
            <v>2031.03</v>
          </cell>
          <cell r="Q578">
            <v>1828.85</v>
          </cell>
          <cell r="S578">
            <v>1830.05</v>
          </cell>
        </row>
        <row r="579">
          <cell r="A579" t="str">
            <v>2 S 04 311 20</v>
          </cell>
          <cell r="B579" t="str">
            <v>Bueiro met.s/interrupção traf.D=2,00 m rev.epoxy</v>
          </cell>
          <cell r="E579" t="str">
            <v>m</v>
          </cell>
          <cell r="G579">
            <v>2222.9899999999998</v>
          </cell>
          <cell r="M579">
            <v>2441.5700000000002</v>
          </cell>
          <cell r="O579">
            <v>2442.35</v>
          </cell>
          <cell r="Q579">
            <v>2288.87</v>
          </cell>
          <cell r="S579">
            <v>2290.3000000000002</v>
          </cell>
        </row>
        <row r="580">
          <cell r="A580" t="str">
            <v>2 S 04 400 01</v>
          </cell>
          <cell r="B580" t="str">
            <v>Valeta prot.cortes c/revest. vegetal - VPC 01</v>
          </cell>
          <cell r="E580" t="str">
            <v>m</v>
          </cell>
          <cell r="G580">
            <v>34.69</v>
          </cell>
          <cell r="M580">
            <v>41.23</v>
          </cell>
          <cell r="O580">
            <v>41.27</v>
          </cell>
          <cell r="Q580">
            <v>41.16</v>
          </cell>
          <cell r="S580">
            <v>41.16</v>
          </cell>
        </row>
        <row r="581">
          <cell r="A581" t="str">
            <v>2 S 04 400 02</v>
          </cell>
          <cell r="B581" t="str">
            <v>Valeta prot.cortes c/revest. vegetal - VPC 02</v>
          </cell>
          <cell r="E581" t="str">
            <v>m</v>
          </cell>
          <cell r="G581">
            <v>25.86</v>
          </cell>
          <cell r="M581">
            <v>30.72</v>
          </cell>
          <cell r="O581">
            <v>30.75</v>
          </cell>
          <cell r="Q581">
            <v>30.65</v>
          </cell>
          <cell r="S581">
            <v>30.65</v>
          </cell>
        </row>
        <row r="582">
          <cell r="A582" t="str">
            <v>2 S 04 400 03</v>
          </cell>
          <cell r="B582" t="str">
            <v>Valeta prot.cortes c/revest.concreto - VPC 03</v>
          </cell>
          <cell r="E582" t="str">
            <v>m</v>
          </cell>
          <cell r="G582">
            <v>51.72</v>
          </cell>
          <cell r="M582">
            <v>59.04</v>
          </cell>
          <cell r="O582">
            <v>59.73</v>
          </cell>
          <cell r="Q582">
            <v>58.59</v>
          </cell>
          <cell r="S582">
            <v>59.99</v>
          </cell>
        </row>
        <row r="583">
          <cell r="A583" t="str">
            <v>2 S 04 400 04</v>
          </cell>
          <cell r="B583" t="str">
            <v>Valeta prot.cortes c/revest.concreto - VPC 04</v>
          </cell>
          <cell r="E583" t="str">
            <v>m</v>
          </cell>
          <cell r="G583">
            <v>40.29</v>
          </cell>
          <cell r="M583">
            <v>45.99</v>
          </cell>
          <cell r="O583">
            <v>46.54</v>
          </cell>
          <cell r="Q583">
            <v>45.64</v>
          </cell>
          <cell r="S583">
            <v>46.73</v>
          </cell>
        </row>
        <row r="584">
          <cell r="A584" t="str">
            <v>2 S 04 401 01</v>
          </cell>
          <cell r="B584" t="str">
            <v>Valeta prot.aterros c/revest. vegetal - VPA 01</v>
          </cell>
          <cell r="E584" t="str">
            <v>m</v>
          </cell>
          <cell r="G584">
            <v>35.89</v>
          </cell>
          <cell r="M584">
            <v>42.6</v>
          </cell>
          <cell r="O584">
            <v>42.65</v>
          </cell>
          <cell r="Q584">
            <v>42.51</v>
          </cell>
          <cell r="S584">
            <v>42.51</v>
          </cell>
        </row>
        <row r="585">
          <cell r="A585" t="str">
            <v>2 S 04 401 02</v>
          </cell>
          <cell r="B585" t="str">
            <v>Valeta prot.aterros c/revest. vegetal - VPA 02</v>
          </cell>
          <cell r="E585" t="str">
            <v>m</v>
          </cell>
          <cell r="G585">
            <v>26.91</v>
          </cell>
          <cell r="M585">
            <v>31.98</v>
          </cell>
          <cell r="O585">
            <v>32.01</v>
          </cell>
          <cell r="Q585">
            <v>31.91</v>
          </cell>
          <cell r="S585">
            <v>31.91</v>
          </cell>
        </row>
        <row r="586">
          <cell r="A586" t="str">
            <v>2 S 04 401 03</v>
          </cell>
          <cell r="B586" t="str">
            <v>Valeta prot.aterro c/revest. concreto - VPA 03</v>
          </cell>
          <cell r="E586" t="str">
            <v>m</v>
          </cell>
          <cell r="G586">
            <v>51.82</v>
          </cell>
          <cell r="M586">
            <v>59.31</v>
          </cell>
          <cell r="O586">
            <v>59.97</v>
          </cell>
          <cell r="Q586">
            <v>58.88</v>
          </cell>
          <cell r="S586">
            <v>60.16</v>
          </cell>
        </row>
        <row r="587">
          <cell r="A587" t="str">
            <v>2 S 04 401 04</v>
          </cell>
          <cell r="B587" t="str">
            <v>Valeta prot.aterro c/revest. concreto - VPA 04</v>
          </cell>
          <cell r="E587" t="str">
            <v>m</v>
          </cell>
          <cell r="G587">
            <v>39.229999999999997</v>
          </cell>
          <cell r="M587">
            <v>44.9</v>
          </cell>
          <cell r="O587">
            <v>45.4</v>
          </cell>
          <cell r="Q587">
            <v>44.57</v>
          </cell>
          <cell r="S587">
            <v>45.57</v>
          </cell>
        </row>
        <row r="588">
          <cell r="A588" t="str">
            <v>2 S 04 401 05</v>
          </cell>
          <cell r="B588" t="str">
            <v>Valeta prot.corte/aterro s/rev. - VPC 05/VPA 05</v>
          </cell>
          <cell r="E588" t="str">
            <v>m</v>
          </cell>
          <cell r="G588">
            <v>20.6</v>
          </cell>
          <cell r="M588">
            <v>24.52</v>
          </cell>
          <cell r="O588">
            <v>24.52</v>
          </cell>
          <cell r="Q588">
            <v>24.5</v>
          </cell>
          <cell r="S588">
            <v>24.5</v>
          </cell>
        </row>
        <row r="589">
          <cell r="A589" t="str">
            <v>2 S 04 401 06</v>
          </cell>
          <cell r="B589" t="str">
            <v>Valeta prot.corte/aterro s/rev. - VPC 06/VPA 06</v>
          </cell>
          <cell r="E589" t="str">
            <v>m</v>
          </cell>
          <cell r="G589">
            <v>14.72</v>
          </cell>
          <cell r="M589">
            <v>17.53</v>
          </cell>
          <cell r="O589">
            <v>17.53</v>
          </cell>
          <cell r="Q589">
            <v>17.52</v>
          </cell>
          <cell r="S589">
            <v>17.52</v>
          </cell>
        </row>
        <row r="590">
          <cell r="A590" t="str">
            <v>2 S 04 500 01</v>
          </cell>
          <cell r="B590" t="str">
            <v>Dreno longitudinal prof. p/corte em solo - DPS 01</v>
          </cell>
          <cell r="E590" t="str">
            <v>m</v>
          </cell>
          <cell r="G590">
            <v>23.79</v>
          </cell>
          <cell r="M590">
            <v>27.1</v>
          </cell>
          <cell r="O590">
            <v>27.55</v>
          </cell>
          <cell r="Q590">
            <v>27.16</v>
          </cell>
          <cell r="S590">
            <v>27.57</v>
          </cell>
        </row>
        <row r="591">
          <cell r="A591" t="str">
            <v>2 S 04 500 02</v>
          </cell>
          <cell r="B591" t="str">
            <v>Dreno longitudinal prof. p/corte em solo - DPS 02</v>
          </cell>
          <cell r="E591" t="str">
            <v>m</v>
          </cell>
          <cell r="G591">
            <v>23.47</v>
          </cell>
          <cell r="M591">
            <v>26.64</v>
          </cell>
          <cell r="O591">
            <v>27.14</v>
          </cell>
          <cell r="Q591">
            <v>26.74</v>
          </cell>
          <cell r="S591">
            <v>27.14</v>
          </cell>
        </row>
        <row r="592">
          <cell r="A592" t="str">
            <v>2 S 04 500 03</v>
          </cell>
          <cell r="B592" t="str">
            <v>Dreno longitudinal prof. p/corte em solo - DPS 03</v>
          </cell>
          <cell r="E592" t="str">
            <v>m</v>
          </cell>
          <cell r="G592">
            <v>33.57</v>
          </cell>
          <cell r="M592">
            <v>38.21</v>
          </cell>
          <cell r="O592">
            <v>38.75</v>
          </cell>
          <cell r="Q592">
            <v>38.299999999999997</v>
          </cell>
          <cell r="S592">
            <v>38.840000000000003</v>
          </cell>
        </row>
        <row r="593">
          <cell r="A593" t="str">
            <v>2 S 04 500 04</v>
          </cell>
          <cell r="B593" t="str">
            <v>Dreno longitudinal prof. p/corte em solo - DPS 04</v>
          </cell>
          <cell r="E593" t="str">
            <v>m</v>
          </cell>
          <cell r="G593">
            <v>33.18</v>
          </cell>
          <cell r="M593">
            <v>37.67</v>
          </cell>
          <cell r="O593">
            <v>38.26</v>
          </cell>
          <cell r="Q593">
            <v>37.79</v>
          </cell>
          <cell r="S593">
            <v>38.340000000000003</v>
          </cell>
        </row>
        <row r="594">
          <cell r="A594" t="str">
            <v>2 S 04 500 05</v>
          </cell>
          <cell r="B594" t="str">
            <v>Dreno longitudinal prof. p/corte em solo - DPS 05</v>
          </cell>
          <cell r="E594" t="str">
            <v>m</v>
          </cell>
          <cell r="G594">
            <v>36.200000000000003</v>
          </cell>
          <cell r="M594">
            <v>40.58</v>
          </cell>
          <cell r="O594">
            <v>44.31</v>
          </cell>
          <cell r="Q594">
            <v>40.57</v>
          </cell>
          <cell r="S594">
            <v>41.33</v>
          </cell>
        </row>
        <row r="595">
          <cell r="A595" t="str">
            <v>2 S 04 500 06</v>
          </cell>
          <cell r="B595" t="str">
            <v>Dreno longitudinal prof. p/corte em solo - DPS 06</v>
          </cell>
          <cell r="E595" t="str">
            <v>m</v>
          </cell>
          <cell r="G595">
            <v>41.64</v>
          </cell>
          <cell r="M595">
            <v>46.52</v>
          </cell>
          <cell r="O595">
            <v>50.88</v>
          </cell>
          <cell r="Q595">
            <v>46.48</v>
          </cell>
          <cell r="S595">
            <v>47.4</v>
          </cell>
        </row>
        <row r="596">
          <cell r="A596" t="str">
            <v>2 S 04 500 07</v>
          </cell>
          <cell r="B596" t="str">
            <v>Dreno longitudinal prof. p/corte em solo - DPS 07</v>
          </cell>
          <cell r="E596" t="str">
            <v>m</v>
          </cell>
          <cell r="G596">
            <v>50.87</v>
          </cell>
          <cell r="M596">
            <v>57.29</v>
          </cell>
          <cell r="O596">
            <v>61.18</v>
          </cell>
          <cell r="Q596">
            <v>57.17</v>
          </cell>
          <cell r="S596">
            <v>58.24</v>
          </cell>
        </row>
        <row r="597">
          <cell r="A597" t="str">
            <v>2 S 04 500 08</v>
          </cell>
          <cell r="B597" t="str">
            <v>Dreno longitudinal prof. p/corte em solo - DPS 08</v>
          </cell>
          <cell r="E597" t="str">
            <v>m</v>
          </cell>
          <cell r="G597">
            <v>56.3</v>
          </cell>
          <cell r="M597">
            <v>63.23</v>
          </cell>
          <cell r="O597">
            <v>67.75</v>
          </cell>
          <cell r="Q597">
            <v>63.08</v>
          </cell>
          <cell r="S597">
            <v>64.319999999999993</v>
          </cell>
        </row>
        <row r="598">
          <cell r="A598" t="str">
            <v>2 S 04 501 01</v>
          </cell>
          <cell r="B598" t="str">
            <v>Dreno longitudinal prof. p/corte em rocha - DPR 01</v>
          </cell>
          <cell r="E598" t="str">
            <v>m</v>
          </cell>
          <cell r="G598">
            <v>20.65</v>
          </cell>
          <cell r="M598">
            <v>23.64</v>
          </cell>
          <cell r="O598">
            <v>23.89</v>
          </cell>
          <cell r="Q598">
            <v>23.52</v>
          </cell>
          <cell r="S598">
            <v>24.08</v>
          </cell>
        </row>
        <row r="599">
          <cell r="A599" t="str">
            <v>2 S 04 501 02</v>
          </cell>
          <cell r="B599" t="str">
            <v>Dreno longitudinal prof. p/corte em rocha - DPR 02</v>
          </cell>
          <cell r="E599" t="str">
            <v>m</v>
          </cell>
          <cell r="G599">
            <v>32.01</v>
          </cell>
          <cell r="M599">
            <v>36.14</v>
          </cell>
          <cell r="O599">
            <v>38.26</v>
          </cell>
          <cell r="Q599">
            <v>36.03</v>
          </cell>
          <cell r="S599">
            <v>36.590000000000003</v>
          </cell>
        </row>
        <row r="600">
          <cell r="A600" t="str">
            <v>2 S 04 501 03</v>
          </cell>
          <cell r="B600" t="str">
            <v>Dreno longitudinal prof. p/corte em rocha - DPR 03</v>
          </cell>
          <cell r="E600" t="str">
            <v>m</v>
          </cell>
          <cell r="G600">
            <v>17.760000000000002</v>
          </cell>
          <cell r="M600">
            <v>19.940000000000001</v>
          </cell>
          <cell r="O600">
            <v>21.89</v>
          </cell>
          <cell r="Q600">
            <v>19.940000000000001</v>
          </cell>
          <cell r="S600">
            <v>20.18</v>
          </cell>
        </row>
        <row r="601">
          <cell r="A601" t="str">
            <v>2 S 04 501 04</v>
          </cell>
          <cell r="B601" t="str">
            <v>Dreno longitudinal prof. p/corte em rocha - DPR 04</v>
          </cell>
          <cell r="E601" t="str">
            <v>m</v>
          </cell>
          <cell r="G601">
            <v>6.21</v>
          </cell>
          <cell r="M601">
            <v>7.2</v>
          </cell>
          <cell r="O601">
            <v>7.29</v>
          </cell>
          <cell r="Q601">
            <v>7.19</v>
          </cell>
          <cell r="S601">
            <v>7.44</v>
          </cell>
        </row>
        <row r="602">
          <cell r="A602" t="str">
            <v>2 S 04 501 05</v>
          </cell>
          <cell r="B602" t="str">
            <v>Dreno longitudinal prof. p/corte em rocha - DPR 05</v>
          </cell>
          <cell r="E602" t="str">
            <v>m</v>
          </cell>
          <cell r="G602">
            <v>18.64</v>
          </cell>
          <cell r="M602">
            <v>21.3</v>
          </cell>
          <cell r="O602">
            <v>21.55</v>
          </cell>
          <cell r="Q602">
            <v>21.23</v>
          </cell>
          <cell r="S602">
            <v>21.63</v>
          </cell>
        </row>
        <row r="603">
          <cell r="A603" t="str">
            <v>2 S 04 502 01</v>
          </cell>
          <cell r="B603" t="str">
            <v>Boca saída p/dreno longitudinal prof. BSD 01</v>
          </cell>
          <cell r="E603" t="str">
            <v>und</v>
          </cell>
          <cell r="G603">
            <v>62.93</v>
          </cell>
          <cell r="M603">
            <v>70.08</v>
          </cell>
          <cell r="O603">
            <v>71.16</v>
          </cell>
          <cell r="Q603">
            <v>69.53</v>
          </cell>
          <cell r="S603">
            <v>71.72</v>
          </cell>
        </row>
        <row r="604">
          <cell r="A604" t="str">
            <v>2 S 04 502 02</v>
          </cell>
          <cell r="B604" t="str">
            <v>Boca saída p/dreno longitudinal prof. BSD 02</v>
          </cell>
          <cell r="E604" t="str">
            <v>und</v>
          </cell>
          <cell r="G604">
            <v>73.39</v>
          </cell>
          <cell r="M604">
            <v>81.55</v>
          </cell>
          <cell r="O604">
            <v>82.9</v>
          </cell>
          <cell r="Q604">
            <v>80.84</v>
          </cell>
          <cell r="S604">
            <v>83.59</v>
          </cell>
        </row>
        <row r="605">
          <cell r="A605" t="str">
            <v>2 S 04 510 01</v>
          </cell>
          <cell r="B605" t="str">
            <v>Dreno sub-superficial - DSS 01</v>
          </cell>
          <cell r="E605" t="str">
            <v>m</v>
          </cell>
          <cell r="G605">
            <v>6.99</v>
          </cell>
          <cell r="M605">
            <v>7.36</v>
          </cell>
          <cell r="O605">
            <v>7.42</v>
          </cell>
          <cell r="Q605">
            <v>7.62</v>
          </cell>
          <cell r="S605">
            <v>7.62</v>
          </cell>
        </row>
        <row r="606">
          <cell r="A606" t="str">
            <v>2 S 04 510 02</v>
          </cell>
          <cell r="B606" t="str">
            <v>Dreno sub-superficial - DSS 02</v>
          </cell>
          <cell r="E606" t="str">
            <v>m</v>
          </cell>
          <cell r="G606">
            <v>16.21</v>
          </cell>
          <cell r="M606">
            <v>18.05</v>
          </cell>
          <cell r="O606">
            <v>20.12</v>
          </cell>
          <cell r="Q606">
            <v>18.05</v>
          </cell>
          <cell r="S606">
            <v>18.239999999999998</v>
          </cell>
        </row>
        <row r="607">
          <cell r="A607" t="str">
            <v>2 S 04 510 03</v>
          </cell>
          <cell r="B607" t="str">
            <v>Dreno sub-superficial - DSS 03</v>
          </cell>
          <cell r="E607" t="str">
            <v>m</v>
          </cell>
          <cell r="G607">
            <v>4.33</v>
          </cell>
          <cell r="M607">
            <v>4.99</v>
          </cell>
          <cell r="O607">
            <v>5.0599999999999996</v>
          </cell>
          <cell r="Q607">
            <v>4.9800000000000004</v>
          </cell>
          <cell r="S607">
            <v>5.18</v>
          </cell>
        </row>
        <row r="608">
          <cell r="A608" t="str">
            <v>2 S 04 510 04</v>
          </cell>
          <cell r="B608" t="str">
            <v>Dreno sub-superficial - DSS 04</v>
          </cell>
          <cell r="E608" t="str">
            <v>m</v>
          </cell>
          <cell r="G608">
            <v>22.31</v>
          </cell>
          <cell r="M608">
            <v>24.45</v>
          </cell>
          <cell r="O608">
            <v>26.52</v>
          </cell>
          <cell r="Q608">
            <v>24.66</v>
          </cell>
          <cell r="S608">
            <v>24.85</v>
          </cell>
        </row>
        <row r="609">
          <cell r="A609" t="str">
            <v>2 S 04 511 01</v>
          </cell>
          <cell r="B609" t="str">
            <v>Boca saída p/dreno sub-superficial - BSD 03</v>
          </cell>
          <cell r="E609" t="str">
            <v>und</v>
          </cell>
          <cell r="G609">
            <v>29.17</v>
          </cell>
          <cell r="M609">
            <v>32.25</v>
          </cell>
          <cell r="O609">
            <v>32.799999999999997</v>
          </cell>
          <cell r="Q609">
            <v>31.98</v>
          </cell>
          <cell r="S609">
            <v>33.090000000000003</v>
          </cell>
        </row>
        <row r="610">
          <cell r="A610" t="str">
            <v>2 S 04 520 01</v>
          </cell>
          <cell r="B610" t="str">
            <v>Dreno sub-horizontal - DSH 01</v>
          </cell>
          <cell r="E610" t="str">
            <v>m</v>
          </cell>
          <cell r="G610">
            <v>106.82</v>
          </cell>
          <cell r="M610">
            <v>127</v>
          </cell>
          <cell r="O610">
            <v>127.19</v>
          </cell>
          <cell r="Q610">
            <v>127</v>
          </cell>
          <cell r="S610">
            <v>126.96</v>
          </cell>
        </row>
        <row r="611">
          <cell r="A611" t="str">
            <v>2 S 04 521 01</v>
          </cell>
          <cell r="B611" t="str">
            <v>Boca saída p/dreno sub-horizontal - BSD 04</v>
          </cell>
          <cell r="E611" t="str">
            <v>und</v>
          </cell>
          <cell r="G611">
            <v>7.51</v>
          </cell>
          <cell r="M611">
            <v>8.34</v>
          </cell>
          <cell r="O611">
            <v>8.4700000000000006</v>
          </cell>
          <cell r="Q611">
            <v>8.2799999999999994</v>
          </cell>
          <cell r="S611">
            <v>8.5299999999999994</v>
          </cell>
        </row>
        <row r="612">
          <cell r="A612" t="str">
            <v>2 S 04 900 01</v>
          </cell>
          <cell r="B612" t="str">
            <v>Sarjeta triangular de concreto - STC 01</v>
          </cell>
          <cell r="E612" t="str">
            <v>m</v>
          </cell>
          <cell r="G612">
            <v>32.65</v>
          </cell>
          <cell r="M612">
            <v>36.340000000000003</v>
          </cell>
          <cell r="O612">
            <v>37.07</v>
          </cell>
          <cell r="Q612">
            <v>35.979999999999997</v>
          </cell>
          <cell r="S612">
            <v>37.369999999999997</v>
          </cell>
        </row>
        <row r="613">
          <cell r="A613" t="str">
            <v>2 S 04 900 02</v>
          </cell>
          <cell r="B613" t="str">
            <v>Sarjeta triangular de concreto - STC 02</v>
          </cell>
          <cell r="E613" t="str">
            <v>m</v>
          </cell>
          <cell r="G613">
            <v>22</v>
          </cell>
          <cell r="M613">
            <v>24.56</v>
          </cell>
          <cell r="O613">
            <v>25.03</v>
          </cell>
          <cell r="Q613">
            <v>24.34</v>
          </cell>
          <cell r="S613">
            <v>25.22</v>
          </cell>
        </row>
        <row r="614">
          <cell r="A614" t="str">
            <v>2 S 04 900 03</v>
          </cell>
          <cell r="B614" t="str">
            <v>Sarjeta triangular de concreto - STC 03</v>
          </cell>
          <cell r="E614" t="str">
            <v>m</v>
          </cell>
          <cell r="G614">
            <v>19.07</v>
          </cell>
          <cell r="M614">
            <v>21.27</v>
          </cell>
          <cell r="O614">
            <v>21.69</v>
          </cell>
          <cell r="Q614">
            <v>21.08</v>
          </cell>
          <cell r="S614">
            <v>21.85</v>
          </cell>
        </row>
        <row r="615">
          <cell r="A615" t="str">
            <v>2 S 04 900 04</v>
          </cell>
          <cell r="B615" t="str">
            <v>Sarjeta triangular de concreto - STC 04</v>
          </cell>
          <cell r="E615" t="str">
            <v>m</v>
          </cell>
          <cell r="G615">
            <v>15.49</v>
          </cell>
          <cell r="M615">
            <v>17.25</v>
          </cell>
          <cell r="O615">
            <v>17.600000000000001</v>
          </cell>
          <cell r="Q615">
            <v>17.100000000000001</v>
          </cell>
          <cell r="S615">
            <v>17.73</v>
          </cell>
        </row>
        <row r="616">
          <cell r="A616" t="str">
            <v>2 S 04 900 05</v>
          </cell>
          <cell r="B616" t="str">
            <v>Sarjeta triangular de concreto - STC 05</v>
          </cell>
          <cell r="E616" t="str">
            <v>m</v>
          </cell>
          <cell r="G616">
            <v>26.9</v>
          </cell>
          <cell r="M616">
            <v>29.55</v>
          </cell>
          <cell r="O616">
            <v>30.24</v>
          </cell>
          <cell r="Q616">
            <v>29.23</v>
          </cell>
          <cell r="S616">
            <v>30.52</v>
          </cell>
        </row>
        <row r="617">
          <cell r="A617" t="str">
            <v>2 S 04 900 06</v>
          </cell>
          <cell r="B617" t="str">
            <v>Sarjeta triangular de concreto - STC 06</v>
          </cell>
          <cell r="E617" t="str">
            <v>m</v>
          </cell>
          <cell r="G617">
            <v>18.13</v>
          </cell>
          <cell r="M617">
            <v>19.98</v>
          </cell>
          <cell r="O617">
            <v>20.420000000000002</v>
          </cell>
          <cell r="Q617">
            <v>19.78</v>
          </cell>
          <cell r="S617">
            <v>20.6</v>
          </cell>
        </row>
        <row r="618">
          <cell r="A618" t="str">
            <v>2 S 04 900 07</v>
          </cell>
          <cell r="B618" t="str">
            <v>Sarjeta triangular de concreto - STC 07</v>
          </cell>
          <cell r="E618" t="str">
            <v>m</v>
          </cell>
          <cell r="G618">
            <v>15.65</v>
          </cell>
          <cell r="M618">
            <v>17.22</v>
          </cell>
          <cell r="O618">
            <v>17.61</v>
          </cell>
          <cell r="Q618">
            <v>17.059999999999999</v>
          </cell>
          <cell r="S618">
            <v>17.760000000000002</v>
          </cell>
        </row>
        <row r="619">
          <cell r="A619" t="str">
            <v>2 S 04 900 08</v>
          </cell>
          <cell r="B619" t="str">
            <v>Sarjeta triangular de concreto - STC 08</v>
          </cell>
          <cell r="E619" t="str">
            <v>m</v>
          </cell>
          <cell r="G619">
            <v>13.06</v>
          </cell>
          <cell r="M619">
            <v>14.38</v>
          </cell>
          <cell r="O619">
            <v>14.71</v>
          </cell>
          <cell r="Q619">
            <v>14.25</v>
          </cell>
          <cell r="S619">
            <v>14.83</v>
          </cell>
        </row>
        <row r="620">
          <cell r="A620" t="str">
            <v>2 S 04 900 21</v>
          </cell>
          <cell r="B620" t="str">
            <v>Sarjeta canteiro central concreto - SCC 01</v>
          </cell>
          <cell r="E620" t="str">
            <v>m</v>
          </cell>
          <cell r="G620">
            <v>19</v>
          </cell>
          <cell r="M620">
            <v>21.01</v>
          </cell>
          <cell r="O620">
            <v>21.45</v>
          </cell>
          <cell r="Q620">
            <v>20.77</v>
          </cell>
          <cell r="S620">
            <v>21.64</v>
          </cell>
        </row>
        <row r="621">
          <cell r="A621" t="str">
            <v>2 S 04 900 22</v>
          </cell>
          <cell r="B621" t="str">
            <v>Sarjeta canteiro central concreto - SCC 02</v>
          </cell>
          <cell r="E621" t="str">
            <v>m</v>
          </cell>
          <cell r="G621">
            <v>26.2</v>
          </cell>
          <cell r="M621">
            <v>29.11</v>
          </cell>
          <cell r="O621">
            <v>29.69</v>
          </cell>
          <cell r="Q621">
            <v>28.79</v>
          </cell>
          <cell r="S621">
            <v>29.95</v>
          </cell>
        </row>
        <row r="622">
          <cell r="A622" t="str">
            <v>2 S 04 900 31</v>
          </cell>
          <cell r="B622" t="str">
            <v>Sarjeta triangular de grama - STG 01</v>
          </cell>
          <cell r="E622" t="str">
            <v>m</v>
          </cell>
          <cell r="G622">
            <v>11.64</v>
          </cell>
          <cell r="M622">
            <v>13.82</v>
          </cell>
          <cell r="O622">
            <v>13.88</v>
          </cell>
          <cell r="Q622">
            <v>13.86</v>
          </cell>
          <cell r="S622">
            <v>13.86</v>
          </cell>
        </row>
        <row r="623">
          <cell r="A623" t="str">
            <v>2 S 04 900 32</v>
          </cell>
          <cell r="B623" t="str">
            <v>Sarjeta triangular de grama - STG 02</v>
          </cell>
          <cell r="E623" t="str">
            <v>m</v>
          </cell>
          <cell r="G623">
            <v>9.65</v>
          </cell>
          <cell r="M623">
            <v>11.45</v>
          </cell>
          <cell r="O623">
            <v>11.5</v>
          </cell>
          <cell r="Q623">
            <v>11.48</v>
          </cell>
          <cell r="S623">
            <v>11.48</v>
          </cell>
        </row>
        <row r="624">
          <cell r="A624" t="str">
            <v>2 S 04 900 33</v>
          </cell>
          <cell r="B624" t="str">
            <v>Sarjeta triangular de grama - STG 03</v>
          </cell>
          <cell r="E624" t="str">
            <v>m</v>
          </cell>
          <cell r="G624">
            <v>8.31</v>
          </cell>
          <cell r="M624">
            <v>9.85</v>
          </cell>
          <cell r="O624">
            <v>9.89</v>
          </cell>
          <cell r="Q624">
            <v>9.8800000000000008</v>
          </cell>
          <cell r="S624">
            <v>9.8800000000000008</v>
          </cell>
        </row>
        <row r="625">
          <cell r="A625" t="str">
            <v>2 S 04 900 34</v>
          </cell>
          <cell r="B625" t="str">
            <v>Sarjeta triangular de grama - STG 04</v>
          </cell>
          <cell r="E625" t="str">
            <v>m</v>
          </cell>
          <cell r="G625">
            <v>6.39</v>
          </cell>
          <cell r="M625">
            <v>7.55</v>
          </cell>
          <cell r="O625">
            <v>7.59</v>
          </cell>
          <cell r="Q625">
            <v>7.58</v>
          </cell>
          <cell r="S625">
            <v>7.58</v>
          </cell>
        </row>
        <row r="626">
          <cell r="A626" t="str">
            <v>2 S 04 900 41</v>
          </cell>
          <cell r="B626" t="str">
            <v>Sarjeta triangular não revestida - STT 01</v>
          </cell>
          <cell r="E626" t="str">
            <v>m</v>
          </cell>
          <cell r="G626">
            <v>6.45</v>
          </cell>
          <cell r="M626">
            <v>7.6</v>
          </cell>
          <cell r="O626">
            <v>7.66</v>
          </cell>
          <cell r="Q626">
            <v>7.64</v>
          </cell>
          <cell r="S626">
            <v>7.64</v>
          </cell>
        </row>
        <row r="627">
          <cell r="A627" t="str">
            <v>2 S 04 900 42</v>
          </cell>
          <cell r="B627" t="str">
            <v>Sarjeta triangular não revestida - STT 02</v>
          </cell>
          <cell r="E627" t="str">
            <v>m</v>
          </cell>
          <cell r="G627">
            <v>5.38</v>
          </cell>
          <cell r="M627">
            <v>6.35</v>
          </cell>
          <cell r="O627">
            <v>6.4</v>
          </cell>
          <cell r="Q627">
            <v>6.39</v>
          </cell>
          <cell r="S627">
            <v>6.39</v>
          </cell>
        </row>
        <row r="628">
          <cell r="A628" t="str">
            <v>2 S 04 900 43</v>
          </cell>
          <cell r="B628" t="str">
            <v>Sarjeta triangular não revestida - STT 03</v>
          </cell>
          <cell r="E628" t="str">
            <v>m</v>
          </cell>
          <cell r="G628">
            <v>4.58</v>
          </cell>
          <cell r="M628">
            <v>5.39</v>
          </cell>
          <cell r="O628">
            <v>5.44</v>
          </cell>
          <cell r="Q628">
            <v>5.42</v>
          </cell>
          <cell r="S628">
            <v>5.42</v>
          </cell>
        </row>
        <row r="629">
          <cell r="A629" t="str">
            <v>2 S 04 900 44</v>
          </cell>
          <cell r="B629" t="str">
            <v>Sarjeta triangular não revestida - STT 04</v>
          </cell>
          <cell r="E629" t="str">
            <v>m</v>
          </cell>
          <cell r="G629">
            <v>3.38</v>
          </cell>
          <cell r="M629">
            <v>3.94</v>
          </cell>
          <cell r="O629">
            <v>3.99</v>
          </cell>
          <cell r="Q629">
            <v>3.98</v>
          </cell>
          <cell r="S629">
            <v>3.98</v>
          </cell>
        </row>
        <row r="630">
          <cell r="A630" t="str">
            <v>2 S 04 901 01</v>
          </cell>
          <cell r="B630" t="str">
            <v>Sarjeta trapezoidal de concreto - SZC 01</v>
          </cell>
          <cell r="E630" t="str">
            <v>m</v>
          </cell>
          <cell r="G630">
            <v>26.16</v>
          </cell>
          <cell r="M630">
            <v>29.12</v>
          </cell>
          <cell r="O630">
            <v>29.78</v>
          </cell>
          <cell r="Q630">
            <v>29.04</v>
          </cell>
          <cell r="S630">
            <v>29.93</v>
          </cell>
        </row>
        <row r="631">
          <cell r="A631" t="str">
            <v>2 S 04 901 02</v>
          </cell>
          <cell r="B631" t="str">
            <v>Sarjeta trapezoidal de concreto - SZC 02</v>
          </cell>
          <cell r="E631" t="str">
            <v>m</v>
          </cell>
          <cell r="G631">
            <v>16.03</v>
          </cell>
          <cell r="M631">
            <v>17.89</v>
          </cell>
          <cell r="O631">
            <v>18.239999999999998</v>
          </cell>
          <cell r="Q631">
            <v>17.75</v>
          </cell>
          <cell r="S631">
            <v>18.37</v>
          </cell>
        </row>
        <row r="632">
          <cell r="A632" t="str">
            <v>2 S 04 901 21</v>
          </cell>
          <cell r="B632" t="str">
            <v>Sarjeta de canteiro central de concreto - SCC 03</v>
          </cell>
          <cell r="E632" t="str">
            <v>m</v>
          </cell>
          <cell r="G632">
            <v>21.05</v>
          </cell>
          <cell r="M632">
            <v>23.4</v>
          </cell>
          <cell r="O632">
            <v>23.88</v>
          </cell>
          <cell r="Q632">
            <v>23.17</v>
          </cell>
          <cell r="S632">
            <v>24.08</v>
          </cell>
        </row>
        <row r="633">
          <cell r="A633" t="str">
            <v>2 S 04 901 22</v>
          </cell>
          <cell r="B633" t="str">
            <v>Sarjeta de canteiro central de cocnreto - SCC 04</v>
          </cell>
          <cell r="E633" t="str">
            <v>m</v>
          </cell>
          <cell r="G633">
            <v>38.590000000000003</v>
          </cell>
          <cell r="M633">
            <v>42.83</v>
          </cell>
          <cell r="O633">
            <v>43.71</v>
          </cell>
          <cell r="Q633">
            <v>42.36</v>
          </cell>
          <cell r="S633">
            <v>44.09</v>
          </cell>
        </row>
        <row r="634">
          <cell r="A634" t="str">
            <v>2 S 04 901 31</v>
          </cell>
          <cell r="B634" t="str">
            <v>Sarjeta trapezoidal de grama - SZG 01</v>
          </cell>
          <cell r="E634" t="str">
            <v>m</v>
          </cell>
          <cell r="G634">
            <v>10.44</v>
          </cell>
          <cell r="M634">
            <v>12.41</v>
          </cell>
          <cell r="O634">
            <v>12.46</v>
          </cell>
          <cell r="Q634">
            <v>12.44</v>
          </cell>
          <cell r="S634">
            <v>12.44</v>
          </cell>
        </row>
        <row r="635">
          <cell r="A635" t="str">
            <v>2 S 04 901 32</v>
          </cell>
          <cell r="B635" t="str">
            <v>Sarjeta trapezoidal de grama - SZG 02</v>
          </cell>
          <cell r="E635" t="str">
            <v>m</v>
          </cell>
          <cell r="G635">
            <v>6.75</v>
          </cell>
          <cell r="M635">
            <v>7.99</v>
          </cell>
          <cell r="O635">
            <v>8.0299999999999994</v>
          </cell>
          <cell r="Q635">
            <v>8.02</v>
          </cell>
          <cell r="S635">
            <v>8.02</v>
          </cell>
        </row>
        <row r="636">
          <cell r="A636" t="str">
            <v>2 S 04 901 41</v>
          </cell>
          <cell r="B636" t="str">
            <v>Sarjeta trapezoidal não revestida - SZT 01</v>
          </cell>
          <cell r="E636" t="str">
            <v>m</v>
          </cell>
          <cell r="G636">
            <v>6.34</v>
          </cell>
          <cell r="M636">
            <v>7.5</v>
          </cell>
          <cell r="O636">
            <v>7.55</v>
          </cell>
          <cell r="Q636">
            <v>7.54</v>
          </cell>
          <cell r="S636">
            <v>7.54</v>
          </cell>
        </row>
        <row r="637">
          <cell r="A637" t="str">
            <v>2 S 04 901 42</v>
          </cell>
          <cell r="B637" t="str">
            <v>Sarjeta trapezoidal não revestida - SZT 02</v>
          </cell>
          <cell r="E637" t="str">
            <v>m</v>
          </cell>
          <cell r="G637">
            <v>3.93</v>
          </cell>
          <cell r="M637">
            <v>4.6100000000000003</v>
          </cell>
          <cell r="O637">
            <v>4.66</v>
          </cell>
          <cell r="Q637">
            <v>4.6500000000000004</v>
          </cell>
          <cell r="S637">
            <v>4.6500000000000004</v>
          </cell>
        </row>
        <row r="638">
          <cell r="A638" t="str">
            <v>2 S 04 910 01</v>
          </cell>
          <cell r="B638" t="str">
            <v>Meio fio de concreto - MFC 01</v>
          </cell>
          <cell r="E638" t="str">
            <v>m</v>
          </cell>
          <cell r="G638">
            <v>34.21</v>
          </cell>
          <cell r="M638">
            <v>37.880000000000003</v>
          </cell>
          <cell r="O638">
            <v>38.630000000000003</v>
          </cell>
          <cell r="Q638">
            <v>37.479999999999997</v>
          </cell>
          <cell r="S638">
            <v>39.04</v>
          </cell>
        </row>
        <row r="639">
          <cell r="A639" t="str">
            <v>2 S 04 910 02</v>
          </cell>
          <cell r="B639" t="str">
            <v>Meio fio de concreto - MFC 02</v>
          </cell>
          <cell r="E639" t="str">
            <v>m</v>
          </cell>
          <cell r="G639">
            <v>27.19</v>
          </cell>
          <cell r="M639">
            <v>30.16</v>
          </cell>
          <cell r="O639">
            <v>30.75</v>
          </cell>
          <cell r="Q639">
            <v>29.84</v>
          </cell>
          <cell r="S639">
            <v>31.09</v>
          </cell>
        </row>
        <row r="640">
          <cell r="A640" t="str">
            <v>2 S 04 910 03</v>
          </cell>
          <cell r="B640" t="str">
            <v>Meio fio de concreto - MFC 03</v>
          </cell>
          <cell r="E640" t="str">
            <v>m</v>
          </cell>
          <cell r="G640">
            <v>15.95</v>
          </cell>
          <cell r="M640">
            <v>17.72</v>
          </cell>
          <cell r="O640">
            <v>18.04</v>
          </cell>
          <cell r="Q640">
            <v>17.55</v>
          </cell>
          <cell r="S640">
            <v>18.23</v>
          </cell>
        </row>
        <row r="641">
          <cell r="A641" t="str">
            <v>2 S 04 910 04</v>
          </cell>
          <cell r="B641" t="str">
            <v>Meio fio de concreto - MFC 04</v>
          </cell>
          <cell r="E641" t="str">
            <v>m</v>
          </cell>
          <cell r="G641">
            <v>11.19</v>
          </cell>
          <cell r="M641">
            <v>12.46</v>
          </cell>
          <cell r="O641">
            <v>12.69</v>
          </cell>
          <cell r="Q641">
            <v>12.35</v>
          </cell>
          <cell r="S641">
            <v>12.83</v>
          </cell>
        </row>
        <row r="642">
          <cell r="A642" t="str">
            <v>2 S 04 910 05</v>
          </cell>
          <cell r="B642" t="str">
            <v>Meio fio de concreto - MFC 05</v>
          </cell>
          <cell r="E642" t="str">
            <v>m</v>
          </cell>
          <cell r="G642">
            <v>15.64</v>
          </cell>
          <cell r="M642">
            <v>17.420000000000002</v>
          </cell>
          <cell r="O642">
            <v>17.72</v>
          </cell>
          <cell r="Q642">
            <v>17.27</v>
          </cell>
          <cell r="S642">
            <v>17.89</v>
          </cell>
        </row>
        <row r="643">
          <cell r="A643" t="str">
            <v>2 S 04 910 06</v>
          </cell>
          <cell r="B643" t="str">
            <v>Meio fio de concreto - MFC 06</v>
          </cell>
          <cell r="E643" t="str">
            <v>m</v>
          </cell>
          <cell r="G643">
            <v>9.75</v>
          </cell>
          <cell r="M643">
            <v>10.89</v>
          </cell>
          <cell r="O643">
            <v>11.07</v>
          </cell>
          <cell r="Q643">
            <v>10.8</v>
          </cell>
          <cell r="S643">
            <v>11.18</v>
          </cell>
        </row>
        <row r="644">
          <cell r="A644" t="str">
            <v>2 S 04 910 07</v>
          </cell>
          <cell r="B644" t="str">
            <v>Meio fio de concreto - MFC 07</v>
          </cell>
          <cell r="E644" t="str">
            <v>m</v>
          </cell>
          <cell r="G644">
            <v>15.4</v>
          </cell>
          <cell r="M644">
            <v>17.12</v>
          </cell>
          <cell r="O644">
            <v>17.420000000000002</v>
          </cell>
          <cell r="Q644">
            <v>16.96</v>
          </cell>
          <cell r="S644">
            <v>17.600000000000001</v>
          </cell>
        </row>
        <row r="645">
          <cell r="A645" t="str">
            <v>2 S 04 910 08</v>
          </cell>
          <cell r="B645" t="str">
            <v>Meio fio de concreto - MFC 08</v>
          </cell>
          <cell r="E645" t="str">
            <v>m</v>
          </cell>
          <cell r="G645">
            <v>25.94</v>
          </cell>
          <cell r="M645">
            <v>28.71</v>
          </cell>
          <cell r="O645">
            <v>29.27</v>
          </cell>
          <cell r="Q645">
            <v>28.4</v>
          </cell>
          <cell r="S645">
            <v>29.57</v>
          </cell>
        </row>
        <row r="646">
          <cell r="A646" t="str">
            <v>2 S 04 930 01</v>
          </cell>
          <cell r="B646" t="str">
            <v>Caixa coletora de sarjeta - CCS 01</v>
          </cell>
          <cell r="E646" t="str">
            <v>und</v>
          </cell>
          <cell r="G646">
            <v>806.61</v>
          </cell>
          <cell r="M646">
            <v>897.18</v>
          </cell>
          <cell r="O646">
            <v>909.9</v>
          </cell>
          <cell r="Q646">
            <v>891.81</v>
          </cell>
          <cell r="S646">
            <v>917.04</v>
          </cell>
        </row>
        <row r="647">
          <cell r="A647" t="str">
            <v>2 S 04 930 02</v>
          </cell>
          <cell r="B647" t="str">
            <v>Caixa coletora de sarjeta - CCS 02</v>
          </cell>
          <cell r="E647" t="str">
            <v>und</v>
          </cell>
          <cell r="G647">
            <v>785.39</v>
          </cell>
          <cell r="M647">
            <v>873.99</v>
          </cell>
          <cell r="O647">
            <v>886.15</v>
          </cell>
          <cell r="Q647">
            <v>868.96</v>
          </cell>
          <cell r="S647">
            <v>893.02</v>
          </cell>
        </row>
        <row r="648">
          <cell r="A648" t="str">
            <v>2 S 04 930 03</v>
          </cell>
          <cell r="B648" t="str">
            <v>Caixa coletora de sarjeta - CCS 03</v>
          </cell>
          <cell r="E648" t="str">
            <v>und</v>
          </cell>
          <cell r="G648">
            <v>764.18</v>
          </cell>
          <cell r="M648">
            <v>850.8</v>
          </cell>
          <cell r="O648">
            <v>862.39</v>
          </cell>
          <cell r="Q648">
            <v>846.11</v>
          </cell>
          <cell r="S648">
            <v>869</v>
          </cell>
        </row>
        <row r="649">
          <cell r="A649" t="str">
            <v>2 S 04 930 04</v>
          </cell>
          <cell r="B649" t="str">
            <v>Caixa coletora de sarjeta - CCS 04</v>
          </cell>
          <cell r="E649" t="str">
            <v>und</v>
          </cell>
          <cell r="G649">
            <v>742.06</v>
          </cell>
          <cell r="M649">
            <v>826.53</v>
          </cell>
          <cell r="O649">
            <v>837.56</v>
          </cell>
          <cell r="Q649">
            <v>822.17</v>
          </cell>
          <cell r="S649">
            <v>843.91</v>
          </cell>
        </row>
        <row r="650">
          <cell r="A650" t="str">
            <v>2 S 04 930 05</v>
          </cell>
          <cell r="B650" t="str">
            <v>Caixa coletora de sarjeta - CCS 05</v>
          </cell>
          <cell r="E650" t="str">
            <v>und</v>
          </cell>
          <cell r="G650">
            <v>1013.22</v>
          </cell>
          <cell r="M650">
            <v>1127.2</v>
          </cell>
          <cell r="O650">
            <v>1143.0899999999999</v>
          </cell>
          <cell r="Q650">
            <v>1120.5</v>
          </cell>
          <cell r="S650">
            <v>1152.03</v>
          </cell>
        </row>
        <row r="651">
          <cell r="A651" t="str">
            <v>2 S 04 930 06</v>
          </cell>
          <cell r="B651" t="str">
            <v>Caixa coletora de sarjeta - CCS 06</v>
          </cell>
          <cell r="E651" t="str">
            <v>und</v>
          </cell>
          <cell r="G651">
            <v>991.1</v>
          </cell>
          <cell r="M651">
            <v>1102.93</v>
          </cell>
          <cell r="O651">
            <v>1118.26</v>
          </cell>
          <cell r="Q651">
            <v>1096.57</v>
          </cell>
          <cell r="S651">
            <v>1126.93</v>
          </cell>
        </row>
        <row r="652">
          <cell r="A652" t="str">
            <v>2 S 04 930 07</v>
          </cell>
          <cell r="B652" t="str">
            <v>Caixa coletora de sarjeta - CCS 07</v>
          </cell>
          <cell r="E652" t="str">
            <v>und</v>
          </cell>
          <cell r="G652">
            <v>968.98</v>
          </cell>
          <cell r="M652">
            <v>1078.6500000000001</v>
          </cell>
          <cell r="O652">
            <v>1093.43</v>
          </cell>
          <cell r="Q652">
            <v>1072.6400000000001</v>
          </cell>
          <cell r="S652">
            <v>1101.8399999999999</v>
          </cell>
        </row>
        <row r="653">
          <cell r="A653" t="str">
            <v>2 S 04 930 08</v>
          </cell>
          <cell r="B653" t="str">
            <v>Caixa coletora de sarjeta - CCS 08</v>
          </cell>
          <cell r="E653" t="str">
            <v>und</v>
          </cell>
          <cell r="G653">
            <v>947.77</v>
          </cell>
          <cell r="M653">
            <v>1055.46</v>
          </cell>
          <cell r="O653">
            <v>1069.67</v>
          </cell>
          <cell r="Q653">
            <v>1049.78</v>
          </cell>
          <cell r="S653">
            <v>1077.82</v>
          </cell>
        </row>
        <row r="654">
          <cell r="A654" t="str">
            <v>2 S 04 930 09</v>
          </cell>
          <cell r="B654" t="str">
            <v>Caixa coletora de sarjeta - CCS 09</v>
          </cell>
          <cell r="E654" t="str">
            <v>und</v>
          </cell>
          <cell r="G654">
            <v>1218.93</v>
          </cell>
          <cell r="M654">
            <v>1356.13</v>
          </cell>
          <cell r="O654">
            <v>1375.21</v>
          </cell>
          <cell r="Q654">
            <v>1348.12</v>
          </cell>
          <cell r="S654">
            <v>1385.95</v>
          </cell>
        </row>
        <row r="655">
          <cell r="A655" t="str">
            <v>2 S 04 930 10</v>
          </cell>
          <cell r="B655" t="str">
            <v>Caixa coletora de sarjeta - CCS 10</v>
          </cell>
          <cell r="E655" t="str">
            <v>und</v>
          </cell>
          <cell r="G655">
            <v>1196.81</v>
          </cell>
          <cell r="M655">
            <v>1331.86</v>
          </cell>
          <cell r="O655">
            <v>1350.38</v>
          </cell>
          <cell r="Q655">
            <v>1324.18</v>
          </cell>
          <cell r="S655">
            <v>1360.85</v>
          </cell>
        </row>
        <row r="656">
          <cell r="A656" t="str">
            <v>2 S 04 930 11</v>
          </cell>
          <cell r="B656" t="str">
            <v>Caixa coletora de sarjeta - CCS 11</v>
          </cell>
          <cell r="E656" t="str">
            <v>und</v>
          </cell>
          <cell r="G656">
            <v>1174.69</v>
          </cell>
          <cell r="M656">
            <v>1307.5899999999999</v>
          </cell>
          <cell r="O656">
            <v>1325.54</v>
          </cell>
          <cell r="Q656">
            <v>1300.25</v>
          </cell>
          <cell r="S656">
            <v>1335.75</v>
          </cell>
        </row>
        <row r="657">
          <cell r="A657" t="str">
            <v>2 S 04 930 12</v>
          </cell>
          <cell r="B657" t="str">
            <v>Caixa coletora de sarjeta - CCS 12</v>
          </cell>
          <cell r="E657" t="str">
            <v>und</v>
          </cell>
          <cell r="G657">
            <v>1152.58</v>
          </cell>
          <cell r="M657">
            <v>1283.32</v>
          </cell>
          <cell r="O657">
            <v>1300.71</v>
          </cell>
          <cell r="Q657">
            <v>1276.32</v>
          </cell>
          <cell r="S657">
            <v>1310.6500000000001</v>
          </cell>
        </row>
        <row r="658">
          <cell r="A658" t="str">
            <v>2 S 04 930 13</v>
          </cell>
          <cell r="B658" t="str">
            <v>Caixa coletora de sarjeta - CCS 13</v>
          </cell>
          <cell r="E658" t="str">
            <v>und</v>
          </cell>
          <cell r="G658">
            <v>1420.13</v>
          </cell>
          <cell r="M658">
            <v>1579.66</v>
          </cell>
          <cell r="O658">
            <v>1601.92</v>
          </cell>
          <cell r="Q658">
            <v>1570.32</v>
          </cell>
          <cell r="S658">
            <v>1614.46</v>
          </cell>
        </row>
        <row r="659">
          <cell r="A659" t="str">
            <v>2 S 04 930 14</v>
          </cell>
          <cell r="B659" t="str">
            <v>Caixa coletora de sarjeta - CCS14</v>
          </cell>
          <cell r="E659" t="str">
            <v>und</v>
          </cell>
          <cell r="G659">
            <v>1398.01</v>
          </cell>
          <cell r="M659">
            <v>1555.39</v>
          </cell>
          <cell r="O659">
            <v>1577.09</v>
          </cell>
          <cell r="Q659">
            <v>1546.39</v>
          </cell>
          <cell r="S659">
            <v>1589.36</v>
          </cell>
        </row>
        <row r="660">
          <cell r="A660" t="str">
            <v>2 S 04 930 15</v>
          </cell>
          <cell r="B660" t="str">
            <v>Caixa coletora de sarjeta - CCS 15</v>
          </cell>
          <cell r="E660" t="str">
            <v>und</v>
          </cell>
          <cell r="G660">
            <v>1375.9</v>
          </cell>
          <cell r="M660">
            <v>1531.12</v>
          </cell>
          <cell r="O660">
            <v>1552.25</v>
          </cell>
          <cell r="Q660">
            <v>1522.46</v>
          </cell>
          <cell r="S660">
            <v>1564.26</v>
          </cell>
        </row>
        <row r="661">
          <cell r="A661" t="str">
            <v>2 S 04 930 16</v>
          </cell>
          <cell r="B661" t="str">
            <v>Caixa coletora de sarjeta - CCS 16</v>
          </cell>
          <cell r="E661" t="str">
            <v>und</v>
          </cell>
          <cell r="G661">
            <v>1353.78</v>
          </cell>
          <cell r="M661">
            <v>1506.84</v>
          </cell>
          <cell r="O661">
            <v>1527.42</v>
          </cell>
          <cell r="Q661">
            <v>1498.52</v>
          </cell>
          <cell r="S661">
            <v>1539.16</v>
          </cell>
        </row>
        <row r="662">
          <cell r="A662" t="str">
            <v>2 S 04 930 17</v>
          </cell>
          <cell r="B662" t="str">
            <v>Caixa coletora de sarjeta - CCS 17</v>
          </cell>
          <cell r="E662" t="str">
            <v>und</v>
          </cell>
          <cell r="G662">
            <v>1625.84</v>
          </cell>
          <cell r="M662">
            <v>1808.59</v>
          </cell>
          <cell r="O662">
            <v>1834.04</v>
          </cell>
          <cell r="Q662">
            <v>1797.94</v>
          </cell>
          <cell r="S662">
            <v>1848.37</v>
          </cell>
        </row>
        <row r="663">
          <cell r="A663" t="str">
            <v>2 S 04 930 18</v>
          </cell>
          <cell r="B663" t="str">
            <v>Caixa coletora de sarjeta - CCS 18</v>
          </cell>
          <cell r="E663" t="str">
            <v>und</v>
          </cell>
          <cell r="G663">
            <v>1603.72</v>
          </cell>
          <cell r="M663">
            <v>1784.32</v>
          </cell>
          <cell r="O663">
            <v>1809.2</v>
          </cell>
          <cell r="Q663">
            <v>1774</v>
          </cell>
          <cell r="S663">
            <v>1823.27</v>
          </cell>
        </row>
        <row r="664">
          <cell r="A664" t="str">
            <v>2 S 04 930 19</v>
          </cell>
          <cell r="B664" t="str">
            <v>Caixa coletora de sarjeta - CCS 19</v>
          </cell>
          <cell r="E664" t="str">
            <v>und</v>
          </cell>
          <cell r="G664">
            <v>1581.61</v>
          </cell>
          <cell r="M664">
            <v>1760.05</v>
          </cell>
          <cell r="O664">
            <v>1784.37</v>
          </cell>
          <cell r="Q664">
            <v>1750.07</v>
          </cell>
          <cell r="S664">
            <v>1798.18</v>
          </cell>
        </row>
        <row r="665">
          <cell r="A665" t="str">
            <v>2 S 04 930 20</v>
          </cell>
          <cell r="B665" t="str">
            <v>Caixa coletora de sarjeta - CCS 20</v>
          </cell>
          <cell r="E665" t="str">
            <v>und</v>
          </cell>
          <cell r="G665">
            <v>1559.49</v>
          </cell>
          <cell r="M665">
            <v>1735.78</v>
          </cell>
          <cell r="O665">
            <v>1759.53</v>
          </cell>
          <cell r="Q665">
            <v>1726.14</v>
          </cell>
          <cell r="S665">
            <v>1773.08</v>
          </cell>
        </row>
        <row r="666">
          <cell r="A666" t="str">
            <v>2 S 04 931 01</v>
          </cell>
          <cell r="B666" t="str">
            <v>Caixa coletora de talvegue - CCT 01</v>
          </cell>
          <cell r="E666" t="str">
            <v>und</v>
          </cell>
          <cell r="G666">
            <v>821.14</v>
          </cell>
          <cell r="M666">
            <v>913.26</v>
          </cell>
          <cell r="O666">
            <v>926.31</v>
          </cell>
          <cell r="Q666">
            <v>907.68</v>
          </cell>
          <cell r="S666">
            <v>933.61</v>
          </cell>
        </row>
        <row r="667">
          <cell r="A667" t="str">
            <v>2 S 04 931 02</v>
          </cell>
          <cell r="B667" t="str">
            <v>Caixa coletora de talvegue - CCT 02</v>
          </cell>
          <cell r="E667" t="str">
            <v>und</v>
          </cell>
          <cell r="G667">
            <v>799.02</v>
          </cell>
          <cell r="M667">
            <v>888.99</v>
          </cell>
          <cell r="O667">
            <v>901.48</v>
          </cell>
          <cell r="Q667">
            <v>883.75</v>
          </cell>
          <cell r="S667">
            <v>908.51</v>
          </cell>
        </row>
        <row r="668">
          <cell r="A668" t="str">
            <v>2 S 04 931 03</v>
          </cell>
          <cell r="B668" t="str">
            <v>Caixa coletora de talvegue - CCT 03</v>
          </cell>
          <cell r="E668" t="str">
            <v>und</v>
          </cell>
          <cell r="G668">
            <v>779.03</v>
          </cell>
          <cell r="M668">
            <v>867.04</v>
          </cell>
          <cell r="O668">
            <v>879.02</v>
          </cell>
          <cell r="Q668">
            <v>862.1</v>
          </cell>
          <cell r="S668">
            <v>885.82</v>
          </cell>
        </row>
        <row r="669">
          <cell r="A669" t="str">
            <v>2 S 04 931 04</v>
          </cell>
          <cell r="B669" t="str">
            <v>Caixa coletora de talvegue - CCT 04</v>
          </cell>
          <cell r="E669" t="str">
            <v>und</v>
          </cell>
          <cell r="G669">
            <v>754.79</v>
          </cell>
          <cell r="M669">
            <v>840.45</v>
          </cell>
          <cell r="O669">
            <v>851.81</v>
          </cell>
          <cell r="Q669">
            <v>835.88</v>
          </cell>
          <cell r="S669">
            <v>858.32</v>
          </cell>
        </row>
        <row r="670">
          <cell r="A670" t="str">
            <v>2 S 04 931 05</v>
          </cell>
          <cell r="B670" t="str">
            <v>Caixa coletora de talvegue - CCT 05</v>
          </cell>
          <cell r="E670" t="str">
            <v>und</v>
          </cell>
          <cell r="G670">
            <v>1025.95</v>
          </cell>
          <cell r="M670">
            <v>1141.1099999999999</v>
          </cell>
          <cell r="O670">
            <v>1157.3499999999999</v>
          </cell>
          <cell r="Q670">
            <v>1134.21</v>
          </cell>
          <cell r="S670">
            <v>1166.44</v>
          </cell>
        </row>
        <row r="671">
          <cell r="A671" t="str">
            <v>2 S 04 931 06</v>
          </cell>
          <cell r="B671" t="str">
            <v>Caixa coletora de talvegue - CCT 06</v>
          </cell>
          <cell r="E671" t="str">
            <v>und</v>
          </cell>
          <cell r="G671">
            <v>1004.73</v>
          </cell>
          <cell r="M671">
            <v>1117.92</v>
          </cell>
          <cell r="O671">
            <v>1133.5899999999999</v>
          </cell>
          <cell r="Q671">
            <v>1111.3599999999999</v>
          </cell>
          <cell r="S671">
            <v>1142.43</v>
          </cell>
        </row>
        <row r="672">
          <cell r="A672" t="str">
            <v>2 S 04 931 07</v>
          </cell>
          <cell r="B672" t="str">
            <v>Caixa coletora de talvegue - CCT 07</v>
          </cell>
          <cell r="E672" t="str">
            <v>und</v>
          </cell>
          <cell r="G672">
            <v>984.74</v>
          </cell>
          <cell r="M672">
            <v>1095.97</v>
          </cell>
          <cell r="O672">
            <v>1111.1400000000001</v>
          </cell>
          <cell r="Q672">
            <v>1089.71</v>
          </cell>
          <cell r="S672">
            <v>1119.73</v>
          </cell>
        </row>
        <row r="673">
          <cell r="A673" t="str">
            <v>2 S 04 931 08</v>
          </cell>
          <cell r="B673" t="str">
            <v>Caixa coletora de talvegue - CCT 08</v>
          </cell>
          <cell r="E673" t="str">
            <v>und</v>
          </cell>
          <cell r="G673">
            <v>1048.06</v>
          </cell>
          <cell r="M673">
            <v>1165.3800000000001</v>
          </cell>
          <cell r="O673">
            <v>1182.18</v>
          </cell>
          <cell r="Q673">
            <v>1158.1500000000001</v>
          </cell>
          <cell r="S673">
            <v>1191.54</v>
          </cell>
        </row>
        <row r="674">
          <cell r="A674" t="str">
            <v>2 S 04 931 09</v>
          </cell>
          <cell r="B674" t="str">
            <v>Caixa coletora de talvegue - CCT 09</v>
          </cell>
          <cell r="E674" t="str">
            <v>und</v>
          </cell>
          <cell r="G674">
            <v>1231.6500000000001</v>
          </cell>
          <cell r="M674">
            <v>1370.04</v>
          </cell>
          <cell r="O674">
            <v>1389.46</v>
          </cell>
          <cell r="Q674">
            <v>1361.83</v>
          </cell>
          <cell r="S674">
            <v>1400.36</v>
          </cell>
        </row>
        <row r="675">
          <cell r="A675" t="str">
            <v>2 S 04 931 10</v>
          </cell>
          <cell r="B675" t="str">
            <v>Caixa coletora de talvegue - CCT 10</v>
          </cell>
          <cell r="E675" t="str">
            <v>und</v>
          </cell>
          <cell r="G675">
            <v>1210.44</v>
          </cell>
          <cell r="M675">
            <v>1346.85</v>
          </cell>
          <cell r="O675">
            <v>1365.71</v>
          </cell>
          <cell r="Q675">
            <v>1338.97</v>
          </cell>
          <cell r="S675">
            <v>1376.34</v>
          </cell>
        </row>
        <row r="676">
          <cell r="A676" t="str">
            <v>2 S 04 931 11</v>
          </cell>
          <cell r="B676" t="str">
            <v>Caixa coletora de talvegue - CCT 11</v>
          </cell>
          <cell r="E676" t="str">
            <v>und</v>
          </cell>
          <cell r="G676">
            <v>1190.45</v>
          </cell>
          <cell r="M676">
            <v>1324.9</v>
          </cell>
          <cell r="O676">
            <v>1343.25</v>
          </cell>
          <cell r="Q676">
            <v>1317.33</v>
          </cell>
          <cell r="S676">
            <v>1353.64</v>
          </cell>
        </row>
        <row r="677">
          <cell r="A677" t="str">
            <v>2 S 04 931 12</v>
          </cell>
          <cell r="B677" t="str">
            <v>Caixa coletora de talvegue - CCT 12</v>
          </cell>
          <cell r="E677" t="str">
            <v>und</v>
          </cell>
          <cell r="G677">
            <v>1166.21</v>
          </cell>
          <cell r="M677">
            <v>1298.31</v>
          </cell>
          <cell r="O677">
            <v>1316.04</v>
          </cell>
          <cell r="Q677">
            <v>1291.1099999999999</v>
          </cell>
          <cell r="S677">
            <v>1326.15</v>
          </cell>
        </row>
        <row r="678">
          <cell r="A678" t="str">
            <v>2 S 04 931 13</v>
          </cell>
          <cell r="B678" t="str">
            <v>Caixa coletora de talvegue - CCT 13</v>
          </cell>
          <cell r="E678" t="str">
            <v>und</v>
          </cell>
          <cell r="G678">
            <v>1432.86</v>
          </cell>
          <cell r="M678">
            <v>1593.57</v>
          </cell>
          <cell r="O678">
            <v>1616.17</v>
          </cell>
          <cell r="Q678">
            <v>1584.03</v>
          </cell>
          <cell r="S678">
            <v>1628.87</v>
          </cell>
        </row>
        <row r="679">
          <cell r="A679" t="str">
            <v>2 S 04 931 14</v>
          </cell>
          <cell r="B679" t="str">
            <v>Caixa coletora de talvegue - CCT 14</v>
          </cell>
          <cell r="E679" t="str">
            <v>und</v>
          </cell>
          <cell r="G679">
            <v>1410.74</v>
          </cell>
          <cell r="M679">
            <v>1569.3</v>
          </cell>
          <cell r="O679">
            <v>1591.34</v>
          </cell>
          <cell r="Q679">
            <v>1560.1</v>
          </cell>
          <cell r="S679">
            <v>1603.77</v>
          </cell>
        </row>
        <row r="680">
          <cell r="A680" t="str">
            <v>2 S 04 931 15</v>
          </cell>
          <cell r="B680" t="str">
            <v>Caixa coletora de talvegue - CCT 15</v>
          </cell>
          <cell r="E680" t="str">
            <v>und</v>
          </cell>
          <cell r="G680">
            <v>1391.65</v>
          </cell>
          <cell r="M680">
            <v>1548.43</v>
          </cell>
          <cell r="O680">
            <v>1569.96</v>
          </cell>
          <cell r="Q680">
            <v>1539.53</v>
          </cell>
          <cell r="S680">
            <v>1582.15</v>
          </cell>
        </row>
        <row r="681">
          <cell r="A681" t="str">
            <v>2 S 04 931 16</v>
          </cell>
          <cell r="B681" t="str">
            <v>Caixa coletora de talvegue - CCT 16</v>
          </cell>
          <cell r="E681" t="str">
            <v>und</v>
          </cell>
          <cell r="G681">
            <v>1367.41</v>
          </cell>
          <cell r="M681">
            <v>1521.84</v>
          </cell>
          <cell r="O681">
            <v>1542.75</v>
          </cell>
          <cell r="Q681">
            <v>1513.32</v>
          </cell>
          <cell r="S681">
            <v>1554.66</v>
          </cell>
        </row>
        <row r="682">
          <cell r="A682" t="str">
            <v>2 S 04 931 17</v>
          </cell>
          <cell r="B682" t="str">
            <v>Caixa coletora de talvegue - CCT 17</v>
          </cell>
          <cell r="E682" t="str">
            <v>und</v>
          </cell>
          <cell r="G682">
            <v>1638.57</v>
          </cell>
          <cell r="M682">
            <v>1822.51</v>
          </cell>
          <cell r="O682">
            <v>1848.29</v>
          </cell>
          <cell r="Q682">
            <v>1811.65</v>
          </cell>
          <cell r="S682">
            <v>1862.78</v>
          </cell>
        </row>
        <row r="683">
          <cell r="A683" t="str">
            <v>2 S 04 931 18</v>
          </cell>
          <cell r="B683" t="str">
            <v>Caixa coletora de talvegue - CCT 18</v>
          </cell>
          <cell r="E683" t="str">
            <v>und</v>
          </cell>
          <cell r="G683">
            <v>1616.45</v>
          </cell>
          <cell r="M683">
            <v>1798.23</v>
          </cell>
          <cell r="O683">
            <v>1823.45</v>
          </cell>
          <cell r="Q683">
            <v>1787.71</v>
          </cell>
          <cell r="S683">
            <v>1837.68</v>
          </cell>
        </row>
        <row r="684">
          <cell r="A684" t="str">
            <v>2 S 04 931 19</v>
          </cell>
          <cell r="B684" t="str">
            <v>Caixa coletora de talvegue - CCT 19</v>
          </cell>
          <cell r="E684" t="str">
            <v>und</v>
          </cell>
          <cell r="G684">
            <v>1597.36</v>
          </cell>
          <cell r="M684">
            <v>1777.36</v>
          </cell>
          <cell r="O684">
            <v>1802.08</v>
          </cell>
          <cell r="Q684">
            <v>1767.15</v>
          </cell>
          <cell r="S684">
            <v>1816.07</v>
          </cell>
        </row>
        <row r="685">
          <cell r="A685" t="str">
            <v>2 S 04 931 20</v>
          </cell>
          <cell r="B685" t="str">
            <v>Caixa coletora de talvegue - CCT 20</v>
          </cell>
          <cell r="E685" t="str">
            <v>und</v>
          </cell>
          <cell r="G685">
            <v>1573.12</v>
          </cell>
          <cell r="M685">
            <v>1750.77</v>
          </cell>
          <cell r="O685">
            <v>1774.87</v>
          </cell>
          <cell r="Q685">
            <v>1740.93</v>
          </cell>
          <cell r="S685">
            <v>1788.57</v>
          </cell>
        </row>
        <row r="686">
          <cell r="A686" t="str">
            <v>2 S 04 940 01</v>
          </cell>
          <cell r="B686" t="str">
            <v>Descida d'água tipo rap. - calha concr. - DAR 01</v>
          </cell>
          <cell r="E686" t="str">
            <v>m</v>
          </cell>
          <cell r="G686">
            <v>89.54</v>
          </cell>
          <cell r="M686">
            <v>97.74</v>
          </cell>
          <cell r="O686">
            <v>98.8</v>
          </cell>
          <cell r="Q686">
            <v>97.11</v>
          </cell>
          <cell r="S686">
            <v>99.3</v>
          </cell>
        </row>
        <row r="687">
          <cell r="A687" t="str">
            <v>2 S 04 940 02</v>
          </cell>
          <cell r="B687" t="str">
            <v>Descida d'água tipo rap. - canal retang.- DAR 02</v>
          </cell>
          <cell r="E687" t="str">
            <v>m</v>
          </cell>
          <cell r="G687">
            <v>44.36</v>
          </cell>
          <cell r="M687">
            <v>49.51</v>
          </cell>
          <cell r="O687">
            <v>50.34</v>
          </cell>
          <cell r="Q687">
            <v>49.03</v>
          </cell>
          <cell r="S687">
            <v>50.74</v>
          </cell>
        </row>
        <row r="688">
          <cell r="A688" t="str">
            <v>2 S 04 940 03</v>
          </cell>
          <cell r="B688" t="str">
            <v>Descida d'água tipo rap. - canal retang.- DAR 03</v>
          </cell>
          <cell r="E688" t="str">
            <v>m</v>
          </cell>
          <cell r="G688">
            <v>64.510000000000005</v>
          </cell>
          <cell r="M688">
            <v>72.08</v>
          </cell>
          <cell r="O688">
            <v>73.92</v>
          </cell>
          <cell r="Q688">
            <v>72.61</v>
          </cell>
          <cell r="S688">
            <v>74.319999999999993</v>
          </cell>
        </row>
        <row r="689">
          <cell r="A689" t="str">
            <v>2 S 04 940 04</v>
          </cell>
          <cell r="B689" t="str">
            <v>Descida d'água tipo rap. - calha metálica - DAR</v>
          </cell>
          <cell r="E689" t="str">
            <v>m</v>
          </cell>
          <cell r="G689">
            <v>99.1</v>
          </cell>
          <cell r="M689">
            <v>119.12</v>
          </cell>
          <cell r="O689">
            <v>131.97999999999999</v>
          </cell>
          <cell r="Q689">
            <v>132.58000000000001</v>
          </cell>
          <cell r="S689">
            <v>132.83000000000001</v>
          </cell>
        </row>
        <row r="690">
          <cell r="A690" t="str">
            <v>2 S 04 941 01</v>
          </cell>
          <cell r="B690" t="str">
            <v>Descida d'água aterros em degraus - DAD 01</v>
          </cell>
          <cell r="E690" t="str">
            <v>m</v>
          </cell>
          <cell r="G690">
            <v>59.41</v>
          </cell>
          <cell r="M690">
            <v>66.69</v>
          </cell>
          <cell r="O690">
            <v>67.7</v>
          </cell>
          <cell r="Q690">
            <v>66.11</v>
          </cell>
          <cell r="S690">
            <v>68.19</v>
          </cell>
        </row>
        <row r="691">
          <cell r="A691" t="str">
            <v>2 S 04 941 02</v>
          </cell>
          <cell r="B691" t="str">
            <v>Descida d'água aterros em degraus - arm - DAD</v>
          </cell>
          <cell r="E691" t="str">
            <v>m</v>
          </cell>
          <cell r="G691">
            <v>84.63</v>
          </cell>
          <cell r="M691">
            <v>94.91</v>
          </cell>
          <cell r="O691">
            <v>97.2</v>
          </cell>
          <cell r="Q691">
            <v>95.62</v>
          </cell>
          <cell r="S691">
            <v>97.69</v>
          </cell>
        </row>
        <row r="692">
          <cell r="A692" t="str">
            <v>2 S 04 941 03</v>
          </cell>
          <cell r="B692" t="str">
            <v>Descida d'água aterros em degraus - DAD 03</v>
          </cell>
          <cell r="E692" t="str">
            <v>m</v>
          </cell>
          <cell r="G692">
            <v>155.47</v>
          </cell>
          <cell r="M692">
            <v>174.49</v>
          </cell>
          <cell r="O692">
            <v>177.28</v>
          </cell>
          <cell r="Q692">
            <v>172.86</v>
          </cell>
          <cell r="S692">
            <v>178.62</v>
          </cell>
        </row>
        <row r="693">
          <cell r="A693" t="str">
            <v>2 S 04 941 04</v>
          </cell>
          <cell r="B693" t="str">
            <v>Descida d'água aterros em degraus - arm - DAD</v>
          </cell>
          <cell r="E693" t="str">
            <v>m</v>
          </cell>
          <cell r="G693">
            <v>197.66</v>
          </cell>
          <cell r="M693">
            <v>220.43</v>
          </cell>
          <cell r="O693">
            <v>226.16</v>
          </cell>
          <cell r="Q693">
            <v>221.75</v>
          </cell>
          <cell r="S693">
            <v>227.5</v>
          </cell>
        </row>
        <row r="694">
          <cell r="A694" t="str">
            <v>2 S 04 941 05</v>
          </cell>
          <cell r="B694" t="str">
            <v>Descida d'água aterros em degraus - DAD 05</v>
          </cell>
          <cell r="E694" t="str">
            <v>m</v>
          </cell>
          <cell r="G694">
            <v>187.9</v>
          </cell>
          <cell r="M694">
            <v>211.03</v>
          </cell>
          <cell r="O694">
            <v>214.38</v>
          </cell>
          <cell r="Q694">
            <v>209.08</v>
          </cell>
          <cell r="S694">
            <v>215.98</v>
          </cell>
        </row>
        <row r="695">
          <cell r="A695" t="str">
            <v>2 S 04 941 06</v>
          </cell>
          <cell r="B695" t="str">
            <v>Descida d'água aterros em degraus - arm - DAD</v>
          </cell>
          <cell r="E695" t="str">
            <v>m</v>
          </cell>
          <cell r="G695">
            <v>261.95999999999998</v>
          </cell>
          <cell r="M695">
            <v>293.89</v>
          </cell>
          <cell r="O695">
            <v>301.01</v>
          </cell>
          <cell r="Q695">
            <v>295.72000000000003</v>
          </cell>
          <cell r="S695">
            <v>302.62</v>
          </cell>
        </row>
        <row r="696">
          <cell r="A696" t="str">
            <v>2 S 04 941 07</v>
          </cell>
          <cell r="B696" t="str">
            <v>Descida d'água aterros em degraus - DAD 07</v>
          </cell>
          <cell r="E696" t="str">
            <v>m</v>
          </cell>
          <cell r="G696">
            <v>221.32</v>
          </cell>
          <cell r="M696">
            <v>248.68</v>
          </cell>
          <cell r="O696">
            <v>252.6</v>
          </cell>
          <cell r="Q696">
            <v>246.39</v>
          </cell>
          <cell r="S696">
            <v>254.48</v>
          </cell>
        </row>
        <row r="697">
          <cell r="A697" t="str">
            <v>2 S 04 941 08</v>
          </cell>
          <cell r="B697" t="str">
            <v>Descida d'água aterros em degraus - arm - DAD</v>
          </cell>
          <cell r="E697" t="str">
            <v>m</v>
          </cell>
          <cell r="G697">
            <v>304.54000000000002</v>
          </cell>
          <cell r="M697">
            <v>341.79</v>
          </cell>
          <cell r="O697">
            <v>349.95</v>
          </cell>
          <cell r="Q697">
            <v>343.74</v>
          </cell>
          <cell r="S697">
            <v>351.84</v>
          </cell>
        </row>
        <row r="698">
          <cell r="A698" t="str">
            <v>2 S 04 941 09</v>
          </cell>
          <cell r="B698" t="str">
            <v>Descida d'água aterros em degraus - DAD 09</v>
          </cell>
          <cell r="E698" t="str">
            <v>m</v>
          </cell>
          <cell r="G698">
            <v>252.54</v>
          </cell>
          <cell r="M698">
            <v>283.95</v>
          </cell>
          <cell r="O698">
            <v>288.38</v>
          </cell>
          <cell r="Q698">
            <v>281.36</v>
          </cell>
          <cell r="S698">
            <v>290.52</v>
          </cell>
        </row>
        <row r="699">
          <cell r="A699" t="str">
            <v>2 S 04 941 10</v>
          </cell>
          <cell r="B699" t="str">
            <v>Descida d'água aterros em degraus - arm - DAD</v>
          </cell>
          <cell r="E699" t="str">
            <v>m</v>
          </cell>
          <cell r="G699">
            <v>346.89</v>
          </cell>
          <cell r="M699">
            <v>389.52</v>
          </cell>
          <cell r="O699">
            <v>398.76</v>
          </cell>
          <cell r="Q699">
            <v>391.73</v>
          </cell>
          <cell r="S699">
            <v>400.89</v>
          </cell>
        </row>
        <row r="700">
          <cell r="A700" t="str">
            <v>2 S 04 941 11</v>
          </cell>
          <cell r="B700" t="str">
            <v>Descida d'água aterros em degraus - DAD 11</v>
          </cell>
          <cell r="E700" t="str">
            <v>m</v>
          </cell>
          <cell r="G700">
            <v>331.9</v>
          </cell>
          <cell r="M700">
            <v>373.46</v>
          </cell>
          <cell r="O700">
            <v>379.25</v>
          </cell>
          <cell r="Q700">
            <v>370.06</v>
          </cell>
          <cell r="S700">
            <v>382.03</v>
          </cell>
        </row>
        <row r="701">
          <cell r="A701" t="str">
            <v>2 S 04 941 12</v>
          </cell>
          <cell r="B701" t="str">
            <v>Descida d'água aterros em degraus - arm - dad 12</v>
          </cell>
          <cell r="E701" t="str">
            <v>m</v>
          </cell>
          <cell r="G701">
            <v>453.41</v>
          </cell>
          <cell r="M701">
            <v>509.39</v>
          </cell>
          <cell r="O701">
            <v>521.38</v>
          </cell>
          <cell r="Q701">
            <v>512.20000000000005</v>
          </cell>
          <cell r="S701">
            <v>524.16999999999996</v>
          </cell>
        </row>
        <row r="702">
          <cell r="A702" t="str">
            <v>2 S 04 941 13</v>
          </cell>
          <cell r="B702" t="str">
            <v>Descida d'água aterros em degraus - DAD 13</v>
          </cell>
          <cell r="E702" t="str">
            <v>m</v>
          </cell>
          <cell r="G702">
            <v>311.99</v>
          </cell>
          <cell r="M702">
            <v>350.83</v>
          </cell>
          <cell r="O702">
            <v>356.33</v>
          </cell>
          <cell r="Q702">
            <v>347.6</v>
          </cell>
          <cell r="S702">
            <v>358.98</v>
          </cell>
        </row>
        <row r="703">
          <cell r="A703" t="str">
            <v>2 S 04 941 14</v>
          </cell>
          <cell r="B703" t="str">
            <v>Descida d'água aterros em degraus - arm - DAD 14</v>
          </cell>
          <cell r="E703" t="str">
            <v>m</v>
          </cell>
          <cell r="G703">
            <v>426.18</v>
          </cell>
          <cell r="M703">
            <v>478.59</v>
          </cell>
          <cell r="O703">
            <v>489.91</v>
          </cell>
          <cell r="Q703">
            <v>481.19</v>
          </cell>
          <cell r="S703">
            <v>492.56</v>
          </cell>
        </row>
        <row r="704">
          <cell r="A704" t="str">
            <v>2 S 04 941 15</v>
          </cell>
          <cell r="B704" t="str">
            <v>Descida d'água aterros em degraus - DAD 15</v>
          </cell>
          <cell r="E704" t="str">
            <v>m</v>
          </cell>
          <cell r="G704">
            <v>356.8</v>
          </cell>
          <cell r="M704">
            <v>401.49</v>
          </cell>
          <cell r="O704">
            <v>407.72</v>
          </cell>
          <cell r="Q704">
            <v>397.83</v>
          </cell>
          <cell r="S704">
            <v>410.72</v>
          </cell>
        </row>
        <row r="705">
          <cell r="A705" t="str">
            <v>2 S 04 941 16</v>
          </cell>
          <cell r="B705" t="str">
            <v>Descida d'água aterros em degraus - arm - DAD 16</v>
          </cell>
          <cell r="E705" t="str">
            <v>m</v>
          </cell>
          <cell r="G705">
            <v>486.35</v>
          </cell>
          <cell r="M705">
            <v>546.44000000000005</v>
          </cell>
          <cell r="O705">
            <v>559.28</v>
          </cell>
          <cell r="Q705">
            <v>549.39</v>
          </cell>
          <cell r="S705">
            <v>562.28</v>
          </cell>
        </row>
        <row r="706">
          <cell r="A706" t="str">
            <v>2 S 04 941 17</v>
          </cell>
          <cell r="B706" t="str">
            <v>Descida d'água aterros em degraus - DAD 17</v>
          </cell>
          <cell r="E706" t="str">
            <v>m</v>
          </cell>
          <cell r="G706">
            <v>456.27</v>
          </cell>
          <cell r="M706">
            <v>513.77</v>
          </cell>
          <cell r="O706">
            <v>521.67999999999995</v>
          </cell>
          <cell r="Q706">
            <v>509.11</v>
          </cell>
          <cell r="S706">
            <v>525.49</v>
          </cell>
        </row>
        <row r="707">
          <cell r="A707" t="str">
            <v>2 S 04 941 18</v>
          </cell>
          <cell r="B707" t="str">
            <v>Descida d'água aterros em degraus - arm - DAD 18</v>
          </cell>
          <cell r="E707" t="str">
            <v>m</v>
          </cell>
          <cell r="G707">
            <v>617.5</v>
          </cell>
          <cell r="M707">
            <v>694.14</v>
          </cell>
          <cell r="O707">
            <v>710.29</v>
          </cell>
          <cell r="Q707">
            <v>697.72</v>
          </cell>
          <cell r="S707">
            <v>714.1</v>
          </cell>
        </row>
        <row r="708">
          <cell r="A708" t="str">
            <v>2 S 04 941 31</v>
          </cell>
          <cell r="B708" t="str">
            <v>Descida d'água cortes em degraus - DCD 01</v>
          </cell>
          <cell r="E708" t="str">
            <v>m</v>
          </cell>
          <cell r="G708">
            <v>60.11</v>
          </cell>
          <cell r="M708">
            <v>67.47</v>
          </cell>
          <cell r="O708">
            <v>68.489999999999995</v>
          </cell>
          <cell r="Q708">
            <v>66.89</v>
          </cell>
          <cell r="S708">
            <v>68.989999999999995</v>
          </cell>
        </row>
        <row r="709">
          <cell r="A709" t="str">
            <v>2 S 04 941 32</v>
          </cell>
          <cell r="B709" t="str">
            <v>Descida d'água cortes em degraus - arm - DCD 02</v>
          </cell>
          <cell r="E709" t="str">
            <v>m</v>
          </cell>
          <cell r="G709">
            <v>85.42</v>
          </cell>
          <cell r="M709">
            <v>95.78</v>
          </cell>
          <cell r="O709">
            <v>98.09</v>
          </cell>
          <cell r="Q709">
            <v>96.49</v>
          </cell>
          <cell r="S709">
            <v>98.59</v>
          </cell>
        </row>
        <row r="710">
          <cell r="A710" t="str">
            <v>2 S 04 941 33</v>
          </cell>
          <cell r="B710" t="str">
            <v>Descida d'água cortes em degraus - DCD 03</v>
          </cell>
          <cell r="E710" t="str">
            <v>m</v>
          </cell>
          <cell r="G710">
            <v>94.5</v>
          </cell>
          <cell r="M710">
            <v>106.12</v>
          </cell>
          <cell r="O710">
            <v>107.74</v>
          </cell>
          <cell r="Q710">
            <v>105.19</v>
          </cell>
          <cell r="S710">
            <v>108.52</v>
          </cell>
        </row>
        <row r="711">
          <cell r="A711" t="str">
            <v>2 S 04 941 34</v>
          </cell>
          <cell r="B711" t="str">
            <v>Descida d'água cortes em degraus - arm - DCD 04</v>
          </cell>
          <cell r="E711" t="str">
            <v>m</v>
          </cell>
          <cell r="G711">
            <v>134.63</v>
          </cell>
          <cell r="M711">
            <v>151.02000000000001</v>
          </cell>
          <cell r="O711">
            <v>154.69</v>
          </cell>
          <cell r="Q711">
            <v>152.13999999999999</v>
          </cell>
          <cell r="S711">
            <v>155.47</v>
          </cell>
        </row>
        <row r="712">
          <cell r="A712" t="str">
            <v>2 S 04 942 01</v>
          </cell>
          <cell r="B712" t="str">
            <v>Entrada d'água - EDA 01</v>
          </cell>
          <cell r="E712" t="str">
            <v>und</v>
          </cell>
          <cell r="G712">
            <v>25.42</v>
          </cell>
          <cell r="M712">
            <v>27.93</v>
          </cell>
          <cell r="O712">
            <v>28.55</v>
          </cell>
          <cell r="Q712">
            <v>27.57</v>
          </cell>
          <cell r="S712">
            <v>28.85</v>
          </cell>
        </row>
        <row r="713">
          <cell r="A713" t="str">
            <v>2 S 04 942 02</v>
          </cell>
          <cell r="B713" t="str">
            <v>Entrada d'água - EDA 02</v>
          </cell>
          <cell r="E713" t="str">
            <v>und</v>
          </cell>
          <cell r="G713">
            <v>31.14</v>
          </cell>
          <cell r="M713">
            <v>34.17</v>
          </cell>
          <cell r="O713">
            <v>34.96</v>
          </cell>
          <cell r="Q713">
            <v>33.700000000000003</v>
          </cell>
          <cell r="S713">
            <v>35.33</v>
          </cell>
        </row>
        <row r="714">
          <cell r="A714" t="str">
            <v>2 S 04 950 01</v>
          </cell>
          <cell r="B714" t="str">
            <v>Dissipador de energia - DES 01</v>
          </cell>
          <cell r="E714" t="str">
            <v>und</v>
          </cell>
          <cell r="G714">
            <v>109.52</v>
          </cell>
          <cell r="M714">
            <v>122.7</v>
          </cell>
          <cell r="O714">
            <v>124.94</v>
          </cell>
          <cell r="Q714">
            <v>121.49</v>
          </cell>
          <cell r="S714">
            <v>126.17</v>
          </cell>
        </row>
        <row r="715">
          <cell r="A715" t="str">
            <v>2 S 04 950 02</v>
          </cell>
          <cell r="B715" t="str">
            <v>Dissipador de energia - DES 02</v>
          </cell>
          <cell r="E715" t="str">
            <v>und</v>
          </cell>
          <cell r="G715">
            <v>130.26</v>
          </cell>
          <cell r="M715">
            <v>145.93</v>
          </cell>
          <cell r="O715">
            <v>148.59</v>
          </cell>
          <cell r="Q715">
            <v>144.49</v>
          </cell>
          <cell r="S715">
            <v>150.05000000000001</v>
          </cell>
        </row>
        <row r="716">
          <cell r="A716" t="str">
            <v>2 S 04 950 03</v>
          </cell>
          <cell r="B716" t="str">
            <v>Dissipador de energia - DES 03</v>
          </cell>
          <cell r="E716" t="str">
            <v>und</v>
          </cell>
          <cell r="G716">
            <v>155.27000000000001</v>
          </cell>
          <cell r="M716">
            <v>173.95</v>
          </cell>
          <cell r="O716">
            <v>177.12</v>
          </cell>
          <cell r="Q716">
            <v>172.24</v>
          </cell>
          <cell r="S716">
            <v>178.87</v>
          </cell>
        </row>
        <row r="717">
          <cell r="A717" t="str">
            <v>2 S 04 950 04</v>
          </cell>
          <cell r="B717" t="str">
            <v>Dissipador de energia - DES04</v>
          </cell>
          <cell r="E717" t="str">
            <v>und</v>
          </cell>
          <cell r="G717">
            <v>189.74</v>
          </cell>
          <cell r="M717">
            <v>212.56</v>
          </cell>
          <cell r="O717">
            <v>216.44</v>
          </cell>
          <cell r="Q717">
            <v>210.46</v>
          </cell>
          <cell r="S717">
            <v>218.57</v>
          </cell>
        </row>
        <row r="718">
          <cell r="A718" t="str">
            <v>2 S 04 950 21</v>
          </cell>
          <cell r="B718" t="str">
            <v>Dissipador de energia - DEB 01</v>
          </cell>
          <cell r="E718" t="str">
            <v>und</v>
          </cell>
          <cell r="G718">
            <v>133.94999999999999</v>
          </cell>
          <cell r="M718">
            <v>149.51</v>
          </cell>
          <cell r="O718">
            <v>152.07</v>
          </cell>
          <cell r="Q718">
            <v>148.12</v>
          </cell>
          <cell r="S718">
            <v>153.38</v>
          </cell>
        </row>
        <row r="719">
          <cell r="A719" t="str">
            <v>2 S 04 950 22</v>
          </cell>
          <cell r="B719" t="str">
            <v>Dissipador de energia - DEB 02</v>
          </cell>
          <cell r="E719" t="str">
            <v>und</v>
          </cell>
          <cell r="G719">
            <v>438.54</v>
          </cell>
          <cell r="M719">
            <v>489.69</v>
          </cell>
          <cell r="O719">
            <v>498.54</v>
          </cell>
          <cell r="Q719">
            <v>484.76</v>
          </cell>
          <cell r="S719">
            <v>503.09</v>
          </cell>
        </row>
        <row r="720">
          <cell r="A720" t="str">
            <v>2 S 04 950 23</v>
          </cell>
          <cell r="B720" t="str">
            <v>Dissipador de energia - DEB 03</v>
          </cell>
          <cell r="E720" t="str">
            <v>und</v>
          </cell>
          <cell r="G720">
            <v>702.27</v>
          </cell>
          <cell r="M720">
            <v>784.07</v>
          </cell>
          <cell r="O720">
            <v>798.34</v>
          </cell>
          <cell r="Q720">
            <v>776.11</v>
          </cell>
          <cell r="S720">
            <v>805.69</v>
          </cell>
        </row>
        <row r="721">
          <cell r="A721" t="str">
            <v>2 S 04 950 24</v>
          </cell>
          <cell r="B721" t="str">
            <v>Dissipador de energia - DEB 04</v>
          </cell>
          <cell r="E721" t="str">
            <v>und</v>
          </cell>
          <cell r="G721">
            <v>1031.04</v>
          </cell>
          <cell r="M721">
            <v>1151.06</v>
          </cell>
          <cell r="O721">
            <v>1172.0999999999999</v>
          </cell>
          <cell r="Q721">
            <v>1139.32</v>
          </cell>
          <cell r="S721">
            <v>1182.95</v>
          </cell>
        </row>
        <row r="722">
          <cell r="A722" t="str">
            <v>2 S 04 950 25</v>
          </cell>
          <cell r="B722" t="str">
            <v>Dissipador de energia - DEB 05</v>
          </cell>
          <cell r="E722" t="str">
            <v>und</v>
          </cell>
          <cell r="G722">
            <v>1398.85</v>
          </cell>
          <cell r="M722">
            <v>1561.63</v>
          </cell>
          <cell r="O722">
            <v>1590.25</v>
          </cell>
          <cell r="Q722">
            <v>1545.66</v>
          </cell>
          <cell r="S722">
            <v>1605.01</v>
          </cell>
        </row>
        <row r="723">
          <cell r="A723" t="str">
            <v>2 S 04 950 26</v>
          </cell>
          <cell r="B723" t="str">
            <v>Dissipador de energia - DEB 06</v>
          </cell>
          <cell r="E723" t="str">
            <v>und</v>
          </cell>
          <cell r="G723">
            <v>2297.1799999999998</v>
          </cell>
          <cell r="M723">
            <v>2564.4899999999998</v>
          </cell>
          <cell r="O723">
            <v>2611.79</v>
          </cell>
          <cell r="Q723">
            <v>2538.0500000000002</v>
          </cell>
          <cell r="S723">
            <v>2636.21</v>
          </cell>
        </row>
        <row r="724">
          <cell r="A724" t="str">
            <v>2 S 04 950 27</v>
          </cell>
          <cell r="B724" t="str">
            <v>Dissipador de energia - DEB 07</v>
          </cell>
          <cell r="E724" t="str">
            <v>und</v>
          </cell>
          <cell r="G724">
            <v>1460.18</v>
          </cell>
          <cell r="M724">
            <v>1630.2</v>
          </cell>
          <cell r="O724">
            <v>1660.19</v>
          </cell>
          <cell r="Q724">
            <v>1613.43</v>
          </cell>
          <cell r="S724">
            <v>1675.67</v>
          </cell>
        </row>
        <row r="725">
          <cell r="A725" t="str">
            <v>2 S 04 950 28</v>
          </cell>
          <cell r="B725" t="str">
            <v>Dissipador de energia - DEB 08</v>
          </cell>
          <cell r="E725" t="str">
            <v>und</v>
          </cell>
          <cell r="G725">
            <v>1985.57</v>
          </cell>
          <cell r="M725">
            <v>2216.66</v>
          </cell>
          <cell r="O725">
            <v>2257.5500000000002</v>
          </cell>
          <cell r="Q725">
            <v>2193.79</v>
          </cell>
          <cell r="S725">
            <v>2278.66</v>
          </cell>
        </row>
        <row r="726">
          <cell r="A726" t="str">
            <v>2 S 04 950 29</v>
          </cell>
          <cell r="B726" t="str">
            <v>Dissipador de energia - DEB 09</v>
          </cell>
          <cell r="E726" t="str">
            <v>und</v>
          </cell>
          <cell r="G726">
            <v>3156.44</v>
          </cell>
          <cell r="M726">
            <v>3523.93</v>
          </cell>
          <cell r="O726">
            <v>3589.18</v>
          </cell>
          <cell r="Q726">
            <v>3487.38</v>
          </cell>
          <cell r="S726">
            <v>3622.88</v>
          </cell>
        </row>
        <row r="727">
          <cell r="A727" t="str">
            <v>2 S 04 950 30</v>
          </cell>
          <cell r="B727" t="str">
            <v>Dissipador de energia - DEB 10</v>
          </cell>
          <cell r="E727" t="str">
            <v>und</v>
          </cell>
          <cell r="G727">
            <v>1890.25</v>
          </cell>
          <cell r="M727">
            <v>2110.37</v>
          </cell>
          <cell r="O727">
            <v>2149.31</v>
          </cell>
          <cell r="Q727">
            <v>2088.58</v>
          </cell>
          <cell r="S727">
            <v>2169.42</v>
          </cell>
        </row>
        <row r="728">
          <cell r="A728" t="str">
            <v>2 S 04 950 31</v>
          </cell>
          <cell r="B728" t="str">
            <v>Dissipador de energia - DEB 11</v>
          </cell>
          <cell r="E728" t="str">
            <v>und</v>
          </cell>
          <cell r="G728">
            <v>2572.0700000000002</v>
          </cell>
          <cell r="M728">
            <v>2871.58</v>
          </cell>
          <cell r="O728">
            <v>2924.69</v>
          </cell>
          <cell r="Q728">
            <v>2841.84</v>
          </cell>
          <cell r="S728">
            <v>2952.11</v>
          </cell>
        </row>
        <row r="729">
          <cell r="A729" t="str">
            <v>2 S 04 950 32</v>
          </cell>
          <cell r="B729" t="str">
            <v>Dissipador de energia - DEB 12</v>
          </cell>
          <cell r="E729" t="str">
            <v>und</v>
          </cell>
          <cell r="G729">
            <v>4015.3</v>
          </cell>
          <cell r="M729">
            <v>4482.91</v>
          </cell>
          <cell r="O729">
            <v>4566.1099999999997</v>
          </cell>
          <cell r="Q729">
            <v>4436.26</v>
          </cell>
          <cell r="S729">
            <v>4609.09</v>
          </cell>
        </row>
        <row r="730">
          <cell r="A730" t="str">
            <v>2 S 04 950 51</v>
          </cell>
          <cell r="B730" t="str">
            <v>Dissipador de energia - DED 01</v>
          </cell>
          <cell r="E730" t="str">
            <v>und</v>
          </cell>
          <cell r="G730">
            <v>149.19</v>
          </cell>
          <cell r="M730">
            <v>166.8</v>
          </cell>
          <cell r="O730">
            <v>169.25</v>
          </cell>
          <cell r="Q730">
            <v>165.54</v>
          </cell>
          <cell r="S730">
            <v>170.51</v>
          </cell>
        </row>
        <row r="731">
          <cell r="A731" t="str">
            <v>2 S 04 960 01</v>
          </cell>
          <cell r="B731" t="str">
            <v>Boca de lobo simples grelha concr. - BLS 01</v>
          </cell>
          <cell r="E731" t="str">
            <v>und</v>
          </cell>
          <cell r="G731">
            <v>266.39</v>
          </cell>
          <cell r="M731">
            <v>309.48</v>
          </cell>
          <cell r="O731">
            <v>313.18</v>
          </cell>
          <cell r="Q731">
            <v>309.02</v>
          </cell>
          <cell r="S731">
            <v>314.64999999999998</v>
          </cell>
        </row>
        <row r="732">
          <cell r="A732" t="str">
            <v>2 S 04 960 02</v>
          </cell>
          <cell r="B732" t="str">
            <v>Boca de lobo simples grelha concr. - BLS 02</v>
          </cell>
          <cell r="E732" t="str">
            <v>und</v>
          </cell>
          <cell r="G732">
            <v>329.01</v>
          </cell>
          <cell r="M732">
            <v>385.68</v>
          </cell>
          <cell r="O732">
            <v>389.8</v>
          </cell>
          <cell r="Q732">
            <v>384.99</v>
          </cell>
          <cell r="S732">
            <v>391.44</v>
          </cell>
        </row>
        <row r="733">
          <cell r="A733" t="str">
            <v>2 S 04 960 03</v>
          </cell>
          <cell r="B733" t="str">
            <v>Boca de lobo simples grelha concr. - BLS 03</v>
          </cell>
          <cell r="E733" t="str">
            <v>und</v>
          </cell>
          <cell r="G733">
            <v>391.72</v>
          </cell>
          <cell r="M733">
            <v>461.98</v>
          </cell>
          <cell r="O733">
            <v>466.53</v>
          </cell>
          <cell r="Q733">
            <v>461.06</v>
          </cell>
          <cell r="S733">
            <v>468.34</v>
          </cell>
        </row>
        <row r="734">
          <cell r="A734" t="str">
            <v>2 S 04 960 04</v>
          </cell>
          <cell r="B734" t="str">
            <v>Boca de lobo simples grelha concr. - BLS 04</v>
          </cell>
          <cell r="E734" t="str">
            <v>und</v>
          </cell>
          <cell r="G734">
            <v>442.58</v>
          </cell>
          <cell r="M734">
            <v>525.03</v>
          </cell>
          <cell r="O734">
            <v>529.41</v>
          </cell>
          <cell r="Q734">
            <v>523.29</v>
          </cell>
          <cell r="S734">
            <v>531.39</v>
          </cell>
        </row>
        <row r="735">
          <cell r="A735" t="str">
            <v>2 S 04 960 05</v>
          </cell>
          <cell r="B735" t="str">
            <v>Boca de lobo simples grelha concr. - BLS 05</v>
          </cell>
          <cell r="E735" t="str">
            <v>und</v>
          </cell>
          <cell r="G735">
            <v>513.99</v>
          </cell>
          <cell r="M735">
            <v>611.13</v>
          </cell>
          <cell r="O735">
            <v>616.46</v>
          </cell>
          <cell r="Q735">
            <v>609.80999999999995</v>
          </cell>
          <cell r="S735">
            <v>618.58000000000004</v>
          </cell>
        </row>
        <row r="736">
          <cell r="A736" t="str">
            <v>2 S 04 960 06</v>
          </cell>
          <cell r="B736" t="str">
            <v>Boca de lobo simples grelha concr. - BLS 06</v>
          </cell>
          <cell r="E736" t="str">
            <v>und</v>
          </cell>
          <cell r="G736">
            <v>576.61</v>
          </cell>
          <cell r="M736">
            <v>687.33</v>
          </cell>
          <cell r="O736">
            <v>693.08</v>
          </cell>
          <cell r="Q736">
            <v>685.78</v>
          </cell>
          <cell r="S736">
            <v>695.38</v>
          </cell>
        </row>
        <row r="737">
          <cell r="A737" t="str">
            <v>2 S 04 960 07</v>
          </cell>
          <cell r="B737" t="str">
            <v>Boca de lobo simples grelha concr. - BLS 07</v>
          </cell>
          <cell r="E737" t="str">
            <v>und</v>
          </cell>
          <cell r="G737">
            <v>639.30999999999995</v>
          </cell>
          <cell r="M737">
            <v>763.63</v>
          </cell>
          <cell r="O737">
            <v>769.81</v>
          </cell>
          <cell r="Q737">
            <v>761.86</v>
          </cell>
          <cell r="S737">
            <v>772.28</v>
          </cell>
        </row>
        <row r="738">
          <cell r="A738" t="str">
            <v>2 S 04 961 01</v>
          </cell>
          <cell r="B738" t="str">
            <v>Boca de lobo dupla com grelha de concreto - BLD 01</v>
          </cell>
          <cell r="E738" t="str">
            <v>und</v>
          </cell>
          <cell r="G738">
            <v>515.27</v>
          </cell>
          <cell r="M738">
            <v>595.47</v>
          </cell>
          <cell r="O738">
            <v>603.79999999999995</v>
          </cell>
          <cell r="Q738">
            <v>596.32000000000005</v>
          </cell>
          <cell r="S738">
            <v>606.53</v>
          </cell>
        </row>
        <row r="739">
          <cell r="A739" t="str">
            <v>2 S 04 961 02</v>
          </cell>
          <cell r="B739" t="str">
            <v>Boca de lobo dupla com grelha de concreto - BLD 02</v>
          </cell>
          <cell r="E739" t="str">
            <v>und</v>
          </cell>
          <cell r="G739">
            <v>618.04999999999995</v>
          </cell>
          <cell r="M739">
            <v>720.51</v>
          </cell>
          <cell r="O739">
            <v>729.55</v>
          </cell>
          <cell r="Q739">
            <v>721</v>
          </cell>
          <cell r="S739">
            <v>732.57</v>
          </cell>
        </row>
        <row r="740">
          <cell r="A740" t="str">
            <v>2 S 04 961 03</v>
          </cell>
          <cell r="B740" t="str">
            <v>Boca de lobo dupla com grelha de concreto - BLD 03</v>
          </cell>
          <cell r="E740" t="str">
            <v>und</v>
          </cell>
          <cell r="G740">
            <v>723.89</v>
          </cell>
          <cell r="M740">
            <v>848.91</v>
          </cell>
          <cell r="O740">
            <v>858.72</v>
          </cell>
          <cell r="Q740">
            <v>848.97</v>
          </cell>
          <cell r="S740">
            <v>862.06</v>
          </cell>
        </row>
        <row r="741">
          <cell r="A741" t="str">
            <v>2 S 04 961 04</v>
          </cell>
          <cell r="B741" t="str">
            <v>Boca de lobo dupla com grelha de concreto - BLD 04</v>
          </cell>
          <cell r="E741" t="str">
            <v>und</v>
          </cell>
          <cell r="G741">
            <v>826.68</v>
          </cell>
          <cell r="M741">
            <v>973.96</v>
          </cell>
          <cell r="O741">
            <v>984.47</v>
          </cell>
          <cell r="Q741">
            <v>973.64</v>
          </cell>
          <cell r="S741">
            <v>988.09</v>
          </cell>
        </row>
        <row r="742">
          <cell r="A742" t="str">
            <v>2 S 04 961 05</v>
          </cell>
          <cell r="B742" t="str">
            <v>Boca de lobo dupla com grelha de concreto - BLD 05</v>
          </cell>
          <cell r="E742" t="str">
            <v>und</v>
          </cell>
          <cell r="G742">
            <v>929.47</v>
          </cell>
          <cell r="M742">
            <v>1099.01</v>
          </cell>
          <cell r="O742">
            <v>1110.22</v>
          </cell>
          <cell r="Q742">
            <v>1098.31</v>
          </cell>
          <cell r="S742">
            <v>1114.1300000000001</v>
          </cell>
        </row>
        <row r="743">
          <cell r="A743" t="str">
            <v>2 S 04 961 06</v>
          </cell>
          <cell r="B743" t="str">
            <v>Boca de lobo dupla com grelha de concreto - BLD 06</v>
          </cell>
          <cell r="E743" t="str">
            <v>und</v>
          </cell>
          <cell r="G743">
            <v>1035.3</v>
          </cell>
          <cell r="M743">
            <v>1227.4000000000001</v>
          </cell>
          <cell r="O743">
            <v>1239.4000000000001</v>
          </cell>
          <cell r="Q743">
            <v>1226.29</v>
          </cell>
          <cell r="S743">
            <v>1243.6099999999999</v>
          </cell>
        </row>
        <row r="744">
          <cell r="A744" t="str">
            <v>2 S 04 961 07</v>
          </cell>
          <cell r="B744" t="str">
            <v>Boca de lobo dupla com grelha de concreto - BLD 07</v>
          </cell>
          <cell r="E744" t="str">
            <v>und</v>
          </cell>
          <cell r="G744">
            <v>1138.0899999999999</v>
          </cell>
          <cell r="M744">
            <v>1352.45</v>
          </cell>
          <cell r="O744">
            <v>1365.15</v>
          </cell>
          <cell r="Q744">
            <v>1350.96</v>
          </cell>
          <cell r="S744">
            <v>1369.65</v>
          </cell>
        </row>
        <row r="745">
          <cell r="A745" t="str">
            <v>2 S 04 962 01</v>
          </cell>
          <cell r="B745" t="str">
            <v>Caixa de ligação e passagem - CLP 01</v>
          </cell>
          <cell r="E745" t="str">
            <v>und</v>
          </cell>
          <cell r="G745">
            <v>540.91</v>
          </cell>
          <cell r="M745">
            <v>601.1</v>
          </cell>
          <cell r="O745">
            <v>610.66</v>
          </cell>
          <cell r="Q745">
            <v>598.01</v>
          </cell>
          <cell r="S745">
            <v>615.46</v>
          </cell>
        </row>
        <row r="746">
          <cell r="A746" t="str">
            <v>2 S 04 962 02</v>
          </cell>
          <cell r="B746" t="str">
            <v>Caixa de ligação e passagem - CLP 02</v>
          </cell>
          <cell r="E746" t="str">
            <v>und</v>
          </cell>
          <cell r="G746">
            <v>524.20000000000005</v>
          </cell>
          <cell r="M746">
            <v>582.51</v>
          </cell>
          <cell r="O746">
            <v>591.71</v>
          </cell>
          <cell r="Q746">
            <v>579.64</v>
          </cell>
          <cell r="S746">
            <v>596.34</v>
          </cell>
        </row>
        <row r="747">
          <cell r="A747" t="str">
            <v>2 S 04 962 03</v>
          </cell>
          <cell r="B747" t="str">
            <v>Caixa de ligação e passagem - CLP 03</v>
          </cell>
          <cell r="E747" t="str">
            <v>und</v>
          </cell>
          <cell r="G747">
            <v>737.95</v>
          </cell>
          <cell r="M747">
            <v>820.1</v>
          </cell>
          <cell r="O747">
            <v>833.32</v>
          </cell>
          <cell r="Q747">
            <v>815.85</v>
          </cell>
          <cell r="S747">
            <v>839.88</v>
          </cell>
        </row>
        <row r="748">
          <cell r="A748" t="str">
            <v>2 S 04 962 04</v>
          </cell>
          <cell r="B748" t="str">
            <v>Caixa de ligação e passagem - CLP 04</v>
          </cell>
          <cell r="E748" t="str">
            <v>und</v>
          </cell>
          <cell r="G748">
            <v>938.94</v>
          </cell>
          <cell r="M748">
            <v>1043.45</v>
          </cell>
          <cell r="O748">
            <v>1060.18</v>
          </cell>
          <cell r="Q748">
            <v>1038.28</v>
          </cell>
          <cell r="S748">
            <v>1068.48</v>
          </cell>
        </row>
        <row r="749">
          <cell r="A749" t="str">
            <v>2 S 04 962 05</v>
          </cell>
          <cell r="B749" t="str">
            <v>Caixa de ligação e passagem - CLP 05</v>
          </cell>
          <cell r="E749" t="str">
            <v>und</v>
          </cell>
          <cell r="G749">
            <v>1104.49</v>
          </cell>
          <cell r="M749">
            <v>1227.46</v>
          </cell>
          <cell r="O749">
            <v>1247.31</v>
          </cell>
          <cell r="Q749">
            <v>1222.07</v>
          </cell>
          <cell r="S749">
            <v>1256.96</v>
          </cell>
        </row>
        <row r="750">
          <cell r="A750" t="str">
            <v>2 S 04 962 06</v>
          </cell>
          <cell r="B750" t="str">
            <v>Caixa de ligação e passagem - CLP 06</v>
          </cell>
          <cell r="E750" t="str">
            <v>und</v>
          </cell>
          <cell r="G750">
            <v>1376.38</v>
          </cell>
          <cell r="M750">
            <v>1529.53</v>
          </cell>
          <cell r="O750">
            <v>1554.04</v>
          </cell>
          <cell r="Q750">
            <v>1523.76</v>
          </cell>
          <cell r="S750">
            <v>1565.9</v>
          </cell>
        </row>
        <row r="751">
          <cell r="A751" t="str">
            <v>2 S 04 962 07</v>
          </cell>
          <cell r="B751" t="str">
            <v>Caixa de ligação e passagem - CLP 07</v>
          </cell>
          <cell r="E751" t="str">
            <v>und</v>
          </cell>
          <cell r="G751">
            <v>643.64</v>
          </cell>
          <cell r="M751">
            <v>715.22</v>
          </cell>
          <cell r="O751">
            <v>726.46</v>
          </cell>
          <cell r="Q751">
            <v>711.4</v>
          </cell>
          <cell r="S751">
            <v>732.19</v>
          </cell>
        </row>
        <row r="752">
          <cell r="A752" t="str">
            <v>2 S 04 962 08</v>
          </cell>
          <cell r="B752" t="str">
            <v>Caixa de ligação e passagem - CLP 08</v>
          </cell>
          <cell r="E752" t="str">
            <v>und</v>
          </cell>
          <cell r="G752">
            <v>624.15</v>
          </cell>
          <cell r="M752">
            <v>693.54</v>
          </cell>
          <cell r="O752">
            <v>704.35</v>
          </cell>
          <cell r="Q752">
            <v>689.97</v>
          </cell>
          <cell r="S752">
            <v>709.88</v>
          </cell>
        </row>
        <row r="753">
          <cell r="A753" t="str">
            <v>2 S 04 962 09</v>
          </cell>
          <cell r="B753" t="str">
            <v>Caixa de ligação e passagem - CLP 09</v>
          </cell>
          <cell r="E753" t="str">
            <v>und</v>
          </cell>
          <cell r="G753">
            <v>860.14</v>
          </cell>
          <cell r="M753">
            <v>955.86</v>
          </cell>
          <cell r="O753">
            <v>971.12</v>
          </cell>
          <cell r="Q753">
            <v>950.68</v>
          </cell>
          <cell r="S753">
            <v>978.8</v>
          </cell>
        </row>
        <row r="754">
          <cell r="A754" t="str">
            <v>2 S 04 962 10</v>
          </cell>
          <cell r="B754" t="str">
            <v>Caixa de ligação e passagem - CLP 10</v>
          </cell>
          <cell r="E754" t="str">
            <v>und</v>
          </cell>
          <cell r="G754">
            <v>1068.9000000000001</v>
          </cell>
          <cell r="M754">
            <v>1187.8399999999999</v>
          </cell>
          <cell r="O754">
            <v>1206.74</v>
          </cell>
          <cell r="Q754">
            <v>1181.69</v>
          </cell>
          <cell r="S754">
            <v>1216.23</v>
          </cell>
        </row>
        <row r="755">
          <cell r="A755" t="str">
            <v>2 S 04 962 11</v>
          </cell>
          <cell r="B755" t="str">
            <v>Caixa de ligação e passagem - CLP 11</v>
          </cell>
          <cell r="E755" t="str">
            <v>und</v>
          </cell>
          <cell r="G755">
            <v>1245.02</v>
          </cell>
          <cell r="M755">
            <v>1383.59</v>
          </cell>
          <cell r="O755">
            <v>1405.78</v>
          </cell>
          <cell r="Q755">
            <v>1377.12</v>
          </cell>
          <cell r="S755">
            <v>1416.72</v>
          </cell>
        </row>
        <row r="756">
          <cell r="A756" t="str">
            <v>2 S 04 962 12</v>
          </cell>
          <cell r="B756" t="str">
            <v>Caixa de ligação e passagem - CLP 12</v>
          </cell>
          <cell r="E756" t="str">
            <v>und</v>
          </cell>
          <cell r="G756">
            <v>1513.9</v>
          </cell>
          <cell r="M756">
            <v>1682.39</v>
          </cell>
          <cell r="O756">
            <v>1709.41</v>
          </cell>
          <cell r="Q756">
            <v>1675.34</v>
          </cell>
          <cell r="S756">
            <v>1722.57</v>
          </cell>
        </row>
        <row r="757">
          <cell r="A757" t="str">
            <v>2 S 04 962 13</v>
          </cell>
          <cell r="B757" t="str">
            <v>Caixa de ligação e passagem - CLP 13</v>
          </cell>
          <cell r="E757" t="str">
            <v>und</v>
          </cell>
          <cell r="G757">
            <v>749.15</v>
          </cell>
          <cell r="M757">
            <v>832.45</v>
          </cell>
          <cell r="O757">
            <v>845.41</v>
          </cell>
          <cell r="Q757">
            <v>827.85</v>
          </cell>
          <cell r="S757">
            <v>852.1</v>
          </cell>
        </row>
        <row r="758">
          <cell r="A758" t="str">
            <v>2 S 04 962 14</v>
          </cell>
          <cell r="B758" t="str">
            <v>Caixa de ligação e passagem - CLP 14</v>
          </cell>
          <cell r="E758" t="str">
            <v>und</v>
          </cell>
          <cell r="G758">
            <v>732.45</v>
          </cell>
          <cell r="M758">
            <v>813.86</v>
          </cell>
          <cell r="O758">
            <v>826.46</v>
          </cell>
          <cell r="Q758">
            <v>809.48</v>
          </cell>
          <cell r="S758">
            <v>832.98</v>
          </cell>
        </row>
        <row r="759">
          <cell r="A759" t="str">
            <v>2 S 04 962 15</v>
          </cell>
          <cell r="B759" t="str">
            <v>Caixa de ligação e passagem - CLP 15</v>
          </cell>
          <cell r="E759" t="str">
            <v>und</v>
          </cell>
          <cell r="G759">
            <v>990.68</v>
          </cell>
          <cell r="M759">
            <v>1100.92</v>
          </cell>
          <cell r="O759">
            <v>1118.3900000000001</v>
          </cell>
          <cell r="Q759">
            <v>1094.7</v>
          </cell>
          <cell r="S759">
            <v>1127.27</v>
          </cell>
        </row>
        <row r="760">
          <cell r="A760" t="str">
            <v>2 S 04 962 16</v>
          </cell>
          <cell r="B760" t="str">
            <v>Caixa de ligação e passagem - CLP 16</v>
          </cell>
          <cell r="E760" t="str">
            <v>und</v>
          </cell>
          <cell r="G760">
            <v>1212.79</v>
          </cell>
          <cell r="M760">
            <v>1347.73</v>
          </cell>
          <cell r="O760">
            <v>1369.08</v>
          </cell>
          <cell r="Q760">
            <v>1340.41</v>
          </cell>
          <cell r="S760">
            <v>1379.9</v>
          </cell>
        </row>
        <row r="761">
          <cell r="A761" t="str">
            <v>2 S 04 962 17</v>
          </cell>
          <cell r="B761" t="str">
            <v>Caixa de ligação e passagem - CLP 17</v>
          </cell>
          <cell r="E761" t="str">
            <v>und</v>
          </cell>
          <cell r="G761">
            <v>1396.68</v>
          </cell>
          <cell r="M761">
            <v>1552.1</v>
          </cell>
          <cell r="O761">
            <v>1576.88</v>
          </cell>
          <cell r="Q761">
            <v>1544.42</v>
          </cell>
          <cell r="S761">
            <v>1589.22</v>
          </cell>
        </row>
        <row r="762">
          <cell r="A762" t="str">
            <v>2 S 04 962 18</v>
          </cell>
          <cell r="B762" t="str">
            <v>Caixa de ligação e passagem - CLP 18</v>
          </cell>
          <cell r="E762" t="str">
            <v>und</v>
          </cell>
          <cell r="G762">
            <v>1682.79</v>
          </cell>
          <cell r="M762">
            <v>1870.06</v>
          </cell>
          <cell r="O762">
            <v>1899.96</v>
          </cell>
          <cell r="Q762">
            <v>1861.63</v>
          </cell>
          <cell r="S762">
            <v>1914.69</v>
          </cell>
        </row>
        <row r="763">
          <cell r="A763" t="str">
            <v>2 S 04 963 01</v>
          </cell>
          <cell r="B763" t="str">
            <v>Poço de visita - PVI 01</v>
          </cell>
          <cell r="E763" t="str">
            <v>und</v>
          </cell>
          <cell r="G763">
            <v>721.97</v>
          </cell>
          <cell r="M763">
            <v>802.82</v>
          </cell>
          <cell r="O763">
            <v>817.12</v>
          </cell>
          <cell r="Q763">
            <v>801.54</v>
          </cell>
          <cell r="S763">
            <v>823.07</v>
          </cell>
        </row>
        <row r="764">
          <cell r="A764" t="str">
            <v>2 S 04 963 02</v>
          </cell>
          <cell r="B764" t="str">
            <v>Poço de visita - PVI 02</v>
          </cell>
          <cell r="E764" t="str">
            <v>und</v>
          </cell>
          <cell r="G764">
            <v>700.67</v>
          </cell>
          <cell r="M764">
            <v>778.97</v>
          </cell>
          <cell r="O764">
            <v>792.86</v>
          </cell>
          <cell r="Q764">
            <v>777.95</v>
          </cell>
          <cell r="S764">
            <v>798.6</v>
          </cell>
        </row>
        <row r="765">
          <cell r="A765" t="str">
            <v>2 S 04 963 03</v>
          </cell>
          <cell r="B765" t="str">
            <v>Poço de visita - PVI 03</v>
          </cell>
          <cell r="E765" t="str">
            <v>und</v>
          </cell>
          <cell r="G765">
            <v>834.3</v>
          </cell>
          <cell r="M765">
            <v>927.54</v>
          </cell>
          <cell r="O765">
            <v>944.03</v>
          </cell>
          <cell r="Q765">
            <v>925.28</v>
          </cell>
          <cell r="S765">
            <v>951.05</v>
          </cell>
        </row>
        <row r="766">
          <cell r="A766" t="str">
            <v>2 S 04 963 04</v>
          </cell>
          <cell r="B766" t="str">
            <v>Poço de visita - PVI 04</v>
          </cell>
          <cell r="E766" t="str">
            <v>und</v>
          </cell>
          <cell r="G766">
            <v>1001.03</v>
          </cell>
          <cell r="M766">
            <v>1112.97</v>
          </cell>
          <cell r="O766">
            <v>1133.06</v>
          </cell>
          <cell r="Q766">
            <v>1110.69</v>
          </cell>
          <cell r="S766">
            <v>1141.4100000000001</v>
          </cell>
        </row>
        <row r="767">
          <cell r="A767" t="str">
            <v>2 S 04 963 05</v>
          </cell>
          <cell r="B767" t="str">
            <v>Poço de visita - PVI 05</v>
          </cell>
          <cell r="E767" t="str">
            <v>und</v>
          </cell>
          <cell r="G767">
            <v>1170.56</v>
          </cell>
          <cell r="M767">
            <v>1301.3800000000001</v>
          </cell>
          <cell r="O767">
            <v>1324.59</v>
          </cell>
          <cell r="Q767">
            <v>1298.58</v>
          </cell>
          <cell r="S767">
            <v>1334.37</v>
          </cell>
        </row>
        <row r="768">
          <cell r="A768" t="str">
            <v>2 S 04 963 06</v>
          </cell>
          <cell r="B768" t="str">
            <v>Poço de visita - PVI 06</v>
          </cell>
          <cell r="E768" t="str">
            <v>und</v>
          </cell>
          <cell r="G768">
            <v>1437.04</v>
          </cell>
          <cell r="M768">
            <v>1597.58</v>
          </cell>
          <cell r="O768">
            <v>1625.81</v>
          </cell>
          <cell r="Q768">
            <v>1594.45</v>
          </cell>
          <cell r="S768">
            <v>1637.76</v>
          </cell>
        </row>
        <row r="769">
          <cell r="A769" t="str">
            <v>2 S 04 963 07</v>
          </cell>
          <cell r="B769" t="str">
            <v>Poço de visita - PVI 07</v>
          </cell>
          <cell r="E769" t="str">
            <v>und</v>
          </cell>
          <cell r="G769">
            <v>831.77</v>
          </cell>
          <cell r="M769">
            <v>924.63</v>
          </cell>
          <cell r="O769">
            <v>940.74</v>
          </cell>
          <cell r="Q769">
            <v>922.58</v>
          </cell>
          <cell r="S769">
            <v>947.69</v>
          </cell>
        </row>
        <row r="770">
          <cell r="A770" t="str">
            <v>2 S 04 963 08</v>
          </cell>
          <cell r="B770" t="str">
            <v>Poço de visita - PVI 08</v>
          </cell>
          <cell r="E770" t="str">
            <v>und</v>
          </cell>
          <cell r="G770">
            <v>815.06</v>
          </cell>
          <cell r="M770">
            <v>906.05</v>
          </cell>
          <cell r="O770">
            <v>921.79</v>
          </cell>
          <cell r="Q770">
            <v>904.21</v>
          </cell>
          <cell r="S770">
            <v>928.57</v>
          </cell>
        </row>
        <row r="771">
          <cell r="A771" t="str">
            <v>2 S 04 963 09</v>
          </cell>
          <cell r="B771" t="str">
            <v>Poço de visita - PVI 09</v>
          </cell>
          <cell r="E771" t="str">
            <v>und</v>
          </cell>
          <cell r="G771">
            <v>960.38</v>
          </cell>
          <cell r="M771">
            <v>1067.6199999999999</v>
          </cell>
          <cell r="O771">
            <v>1086.21</v>
          </cell>
          <cell r="Q771">
            <v>1064.4000000000001</v>
          </cell>
          <cell r="S771">
            <v>1094.3800000000001</v>
          </cell>
        </row>
        <row r="772">
          <cell r="A772" t="str">
            <v>2 S 04 963 10</v>
          </cell>
          <cell r="B772" t="str">
            <v>Poço de visita - PVI 10</v>
          </cell>
          <cell r="E772" t="str">
            <v>und</v>
          </cell>
          <cell r="G772">
            <v>1111.52</v>
          </cell>
          <cell r="M772">
            <v>1235.83</v>
          </cell>
          <cell r="O772">
            <v>1258.0999999999999</v>
          </cell>
          <cell r="Q772">
            <v>1232.32</v>
          </cell>
          <cell r="S772">
            <v>1267.54</v>
          </cell>
        </row>
        <row r="773">
          <cell r="A773" t="str">
            <v>2 S 04 963 11</v>
          </cell>
          <cell r="B773" t="str">
            <v>Poço de visita - PVI 11</v>
          </cell>
          <cell r="E773" t="str">
            <v>und</v>
          </cell>
          <cell r="G773">
            <v>1311.08</v>
          </cell>
          <cell r="M773">
            <v>1457.51</v>
          </cell>
          <cell r="O773">
            <v>1483.06</v>
          </cell>
          <cell r="Q773">
            <v>1453.64</v>
          </cell>
          <cell r="S773">
            <v>1494.13</v>
          </cell>
        </row>
        <row r="774">
          <cell r="A774" t="str">
            <v>2 S 04 963 12</v>
          </cell>
          <cell r="B774" t="str">
            <v>Poço de visita - PVI 12</v>
          </cell>
          <cell r="E774" t="str">
            <v>und</v>
          </cell>
          <cell r="G774">
            <v>1592.01</v>
          </cell>
          <cell r="M774">
            <v>1769.75</v>
          </cell>
          <cell r="O774">
            <v>1800.58</v>
          </cell>
          <cell r="Q774">
            <v>1765.44</v>
          </cell>
          <cell r="S774">
            <v>1813.95</v>
          </cell>
        </row>
        <row r="775">
          <cell r="A775" t="str">
            <v>2 S 04 963 13</v>
          </cell>
          <cell r="B775" t="str">
            <v>Poço de visita - PVI 13</v>
          </cell>
          <cell r="E775" t="str">
            <v>und</v>
          </cell>
          <cell r="G775">
            <v>986.4</v>
          </cell>
          <cell r="M775">
            <v>1099.27</v>
          </cell>
          <cell r="O775">
            <v>1117.4100000000001</v>
          </cell>
          <cell r="Q775">
            <v>1096.29</v>
          </cell>
          <cell r="S775">
            <v>1125.48</v>
          </cell>
        </row>
        <row r="776">
          <cell r="A776" t="str">
            <v>2 S 04 963 14</v>
          </cell>
          <cell r="B776" t="str">
            <v>Poço de visita - PVI 14</v>
          </cell>
          <cell r="E776" t="str">
            <v>und</v>
          </cell>
          <cell r="G776">
            <v>937.81</v>
          </cell>
          <cell r="M776">
            <v>1042.42</v>
          </cell>
          <cell r="O776">
            <v>1060.2</v>
          </cell>
          <cell r="Q776">
            <v>1039.6600000000001</v>
          </cell>
          <cell r="S776">
            <v>1068.0999999999999</v>
          </cell>
        </row>
        <row r="777">
          <cell r="A777" t="str">
            <v>2 S 04 963 15</v>
          </cell>
          <cell r="B777" t="str">
            <v>Poço de visita - PVI 15</v>
          </cell>
          <cell r="E777" t="str">
            <v>und</v>
          </cell>
          <cell r="G777">
            <v>1097.5999999999999</v>
          </cell>
          <cell r="M777">
            <v>1220.0899999999999</v>
          </cell>
          <cell r="O777">
            <v>1241.01</v>
          </cell>
          <cell r="Q777">
            <v>1215.77</v>
          </cell>
          <cell r="S777">
            <v>1250.45</v>
          </cell>
        </row>
        <row r="778">
          <cell r="A778" t="str">
            <v>2 S 04 963 16</v>
          </cell>
          <cell r="B778" t="str">
            <v>Poço de visita - PVI 16</v>
          </cell>
          <cell r="E778" t="str">
            <v>und</v>
          </cell>
          <cell r="G778">
            <v>1277.67</v>
          </cell>
          <cell r="M778">
            <v>1420.35</v>
          </cell>
          <cell r="O778">
            <v>1445.11</v>
          </cell>
          <cell r="Q778">
            <v>1415.88</v>
          </cell>
          <cell r="S778">
            <v>1456.02</v>
          </cell>
        </row>
        <row r="779">
          <cell r="A779" t="str">
            <v>2 S 04 963 17</v>
          </cell>
          <cell r="B779" t="str">
            <v>Poço de visita - PVI 17</v>
          </cell>
          <cell r="E779" t="str">
            <v>und</v>
          </cell>
          <cell r="G779">
            <v>1462.74</v>
          </cell>
          <cell r="M779">
            <v>1626.03</v>
          </cell>
          <cell r="O779">
            <v>1654.16</v>
          </cell>
          <cell r="Q779">
            <v>1620.94</v>
          </cell>
          <cell r="S779">
            <v>1666.64</v>
          </cell>
        </row>
        <row r="780">
          <cell r="A780" t="str">
            <v>2 S 04 963 18</v>
          </cell>
          <cell r="B780" t="str">
            <v>Poço de visita - PVI 18</v>
          </cell>
          <cell r="E780" t="str">
            <v>und</v>
          </cell>
          <cell r="G780">
            <v>1758.11</v>
          </cell>
          <cell r="M780">
            <v>1954.32</v>
          </cell>
          <cell r="O780">
            <v>1987.98</v>
          </cell>
          <cell r="Q780">
            <v>1948.67</v>
          </cell>
          <cell r="S780">
            <v>2002.88</v>
          </cell>
        </row>
        <row r="781">
          <cell r="A781" t="str">
            <v>2 S 04 963 31</v>
          </cell>
          <cell r="B781" t="str">
            <v>Chaminé dos poços de visita - CPV 01</v>
          </cell>
          <cell r="E781" t="str">
            <v>und</v>
          </cell>
          <cell r="G781">
            <v>442.45</v>
          </cell>
          <cell r="M781">
            <v>509.54</v>
          </cell>
          <cell r="O781">
            <v>562.11</v>
          </cell>
          <cell r="Q781">
            <v>537.12</v>
          </cell>
          <cell r="S781">
            <v>554.4</v>
          </cell>
        </row>
        <row r="782">
          <cell r="A782" t="str">
            <v>2 S 04 963 32</v>
          </cell>
          <cell r="B782" t="str">
            <v>Chaminé dos poços de visita - CPV 02</v>
          </cell>
          <cell r="E782" t="str">
            <v>und</v>
          </cell>
          <cell r="G782">
            <v>511.03</v>
          </cell>
          <cell r="M782">
            <v>592.39</v>
          </cell>
          <cell r="O782">
            <v>645.38</v>
          </cell>
          <cell r="Q782">
            <v>620.66999999999996</v>
          </cell>
          <cell r="S782">
            <v>638.73</v>
          </cell>
        </row>
        <row r="783">
          <cell r="A783" t="str">
            <v>2 S 04 963 33</v>
          </cell>
          <cell r="B783" t="str">
            <v>Chaminé dos poços de visita - CPV 03</v>
          </cell>
          <cell r="E783" t="str">
            <v>und</v>
          </cell>
          <cell r="G783">
            <v>576.21</v>
          </cell>
          <cell r="M783">
            <v>671.46</v>
          </cell>
          <cell r="O783">
            <v>724.79</v>
          </cell>
          <cell r="Q783">
            <v>700.49</v>
          </cell>
          <cell r="S783">
            <v>719.18</v>
          </cell>
        </row>
        <row r="784">
          <cell r="A784" t="str">
            <v>2 S 04 963 34</v>
          </cell>
          <cell r="B784" t="str">
            <v>Chaminé dos poços de visita - CPV 04</v>
          </cell>
          <cell r="E784" t="str">
            <v>und</v>
          </cell>
          <cell r="G784">
            <v>645.29</v>
          </cell>
          <cell r="M784">
            <v>754.91</v>
          </cell>
          <cell r="O784">
            <v>808.65</v>
          </cell>
          <cell r="Q784">
            <v>784.67</v>
          </cell>
          <cell r="S784">
            <v>804.14</v>
          </cell>
        </row>
        <row r="785">
          <cell r="A785" t="str">
            <v>2 S 04 963 35</v>
          </cell>
          <cell r="B785" t="str">
            <v>Chaminé dos poços de visita - CPV 05</v>
          </cell>
          <cell r="E785" t="str">
            <v>und</v>
          </cell>
          <cell r="G785">
            <v>710.83</v>
          </cell>
          <cell r="M785">
            <v>834.37</v>
          </cell>
          <cell r="O785">
            <v>888.46</v>
          </cell>
          <cell r="Q785">
            <v>864.87</v>
          </cell>
          <cell r="S785">
            <v>884.98</v>
          </cell>
        </row>
        <row r="786">
          <cell r="A786" t="str">
            <v>2 S 04 963 36</v>
          </cell>
          <cell r="B786" t="str">
            <v>Chaminé dos poços de visita - CPV 06</v>
          </cell>
          <cell r="E786" t="str">
            <v>und</v>
          </cell>
          <cell r="G786">
            <v>779.05</v>
          </cell>
          <cell r="M786">
            <v>916.83</v>
          </cell>
          <cell r="O786">
            <v>971.33</v>
          </cell>
          <cell r="Q786">
            <v>948.04</v>
          </cell>
          <cell r="S786">
            <v>968.91</v>
          </cell>
        </row>
        <row r="787">
          <cell r="A787" t="str">
            <v>2 S 04 963 37</v>
          </cell>
          <cell r="B787" t="str">
            <v>Chaminé dos poços de visita - CPV 07</v>
          </cell>
          <cell r="E787" t="str">
            <v>und</v>
          </cell>
          <cell r="G787">
            <v>844.73</v>
          </cell>
          <cell r="M787">
            <v>996.49</v>
          </cell>
          <cell r="O787">
            <v>1051.33</v>
          </cell>
          <cell r="Q787">
            <v>1028.49</v>
          </cell>
          <cell r="S787">
            <v>1049.98</v>
          </cell>
        </row>
        <row r="788">
          <cell r="A788" t="str">
            <v>2 S 04 964 01</v>
          </cell>
          <cell r="B788" t="str">
            <v>Tubulação de drenagem urbana - D=0,40 m s/ berço</v>
          </cell>
          <cell r="E788" t="str">
            <v>m</v>
          </cell>
          <cell r="G788">
            <v>59.04</v>
          </cell>
          <cell r="M788">
            <v>68.3</v>
          </cell>
          <cell r="O788">
            <v>68.849999999999994</v>
          </cell>
          <cell r="Q788">
            <v>67.930000000000007</v>
          </cell>
          <cell r="S788">
            <v>69.08</v>
          </cell>
        </row>
        <row r="789">
          <cell r="A789" t="str">
            <v>2 S 04 964 02</v>
          </cell>
          <cell r="B789" t="str">
            <v>Tubulação de drenagem urbana - D=0,60 m s/ berço</v>
          </cell>
          <cell r="E789" t="str">
            <v>m</v>
          </cell>
          <cell r="G789">
            <v>141.44999999999999</v>
          </cell>
          <cell r="M789">
            <v>156.36000000000001</v>
          </cell>
          <cell r="O789">
            <v>160.61000000000001</v>
          </cell>
          <cell r="Q789">
            <v>158.63</v>
          </cell>
          <cell r="S789">
            <v>160.9</v>
          </cell>
        </row>
        <row r="790">
          <cell r="A790" t="str">
            <v>2 S 04 964 03</v>
          </cell>
          <cell r="B790" t="str">
            <v>Tubulação de drenagem urbana - D=0,80 m s/ berço</v>
          </cell>
          <cell r="E790" t="str">
            <v>m</v>
          </cell>
          <cell r="G790">
            <v>200.51</v>
          </cell>
          <cell r="M790">
            <v>219.69</v>
          </cell>
          <cell r="O790">
            <v>226.37</v>
          </cell>
          <cell r="Q790">
            <v>223.11</v>
          </cell>
          <cell r="S790">
            <v>226.87</v>
          </cell>
        </row>
        <row r="791">
          <cell r="A791" t="str">
            <v>2 S 04 964 04</v>
          </cell>
          <cell r="B791" t="str">
            <v>Tubulação de drenagem urbana - D=1,00 m s/ berço</v>
          </cell>
          <cell r="E791" t="str">
            <v>m</v>
          </cell>
          <cell r="G791">
            <v>290.27</v>
          </cell>
          <cell r="M791">
            <v>316.49</v>
          </cell>
          <cell r="O791">
            <v>326.72000000000003</v>
          </cell>
          <cell r="Q791">
            <v>321.83</v>
          </cell>
          <cell r="S791">
            <v>327.41000000000003</v>
          </cell>
        </row>
        <row r="792">
          <cell r="A792" t="str">
            <v>2 S 04 964 05</v>
          </cell>
          <cell r="B792" t="str">
            <v>Tubulação de drenagem urbana - D=1,20 m s/ berço</v>
          </cell>
          <cell r="E792" t="str">
            <v>m</v>
          </cell>
          <cell r="G792">
            <v>392.57</v>
          </cell>
          <cell r="M792">
            <v>426.67</v>
          </cell>
          <cell r="O792">
            <v>441.13</v>
          </cell>
          <cell r="Q792">
            <v>434.7</v>
          </cell>
          <cell r="S792">
            <v>441.96</v>
          </cell>
        </row>
        <row r="793">
          <cell r="A793" t="str">
            <v>2 S 04 964 06</v>
          </cell>
          <cell r="B793" t="str">
            <v>Tubulação de drenagem urbana - D=1,50 m s/ berço</v>
          </cell>
          <cell r="E793" t="str">
            <v>m</v>
          </cell>
          <cell r="G793">
            <v>589.83000000000004</v>
          </cell>
          <cell r="M793">
            <v>638.17999999999995</v>
          </cell>
          <cell r="O793">
            <v>661.36</v>
          </cell>
          <cell r="Q793">
            <v>652.57000000000005</v>
          </cell>
          <cell r="S793">
            <v>662.25</v>
          </cell>
        </row>
        <row r="794">
          <cell r="A794" t="str">
            <v>2 S 04 990 01</v>
          </cell>
          <cell r="B794" t="str">
            <v>Transposição de segmento de sarjetas - TSS 01</v>
          </cell>
          <cell r="E794" t="str">
            <v>m</v>
          </cell>
          <cell r="G794">
            <v>90.17</v>
          </cell>
          <cell r="M794">
            <v>99.78</v>
          </cell>
          <cell r="O794">
            <v>101.81</v>
          </cell>
          <cell r="Q794">
            <v>98.56</v>
          </cell>
          <cell r="S794">
            <v>102.76</v>
          </cell>
        </row>
        <row r="795">
          <cell r="A795" t="str">
            <v>2 S 04 990 02</v>
          </cell>
          <cell r="B795" t="str">
            <v>Transposição de segmento de sarjetas - TSS 02</v>
          </cell>
          <cell r="E795" t="str">
            <v>m</v>
          </cell>
          <cell r="G795">
            <v>109.42</v>
          </cell>
          <cell r="M795">
            <v>120.95</v>
          </cell>
          <cell r="O795">
            <v>123.46</v>
          </cell>
          <cell r="Q795">
            <v>119.44</v>
          </cell>
          <cell r="S795">
            <v>124.64</v>
          </cell>
        </row>
        <row r="796">
          <cell r="A796" t="str">
            <v>2 S 04 990 03</v>
          </cell>
          <cell r="B796" t="str">
            <v>Transposição de segmento de sarjetas - TSS 03</v>
          </cell>
          <cell r="E796" t="str">
            <v>m</v>
          </cell>
          <cell r="G796">
            <v>158.63999999999999</v>
          </cell>
          <cell r="M796">
            <v>176.2</v>
          </cell>
          <cell r="O796">
            <v>181.44</v>
          </cell>
          <cell r="Q796">
            <v>178.45</v>
          </cell>
          <cell r="S796">
            <v>182.42</v>
          </cell>
        </row>
        <row r="797">
          <cell r="A797" t="str">
            <v>2 S 04 990 04</v>
          </cell>
          <cell r="B797" t="str">
            <v>Transposição de segmento de sarjetas - TSS 04</v>
          </cell>
          <cell r="E797" t="str">
            <v>m</v>
          </cell>
          <cell r="G797">
            <v>137.9</v>
          </cell>
          <cell r="M797">
            <v>153.11000000000001</v>
          </cell>
          <cell r="O797">
            <v>157.61000000000001</v>
          </cell>
          <cell r="Q797">
            <v>154.88999999999999</v>
          </cell>
          <cell r="S797">
            <v>158.49</v>
          </cell>
        </row>
        <row r="798">
          <cell r="A798" t="str">
            <v>2 S 04 990 05</v>
          </cell>
          <cell r="B798" t="str">
            <v>Transposição de segmento de sarjetas - TSS 05</v>
          </cell>
          <cell r="E798" t="str">
            <v>m</v>
          </cell>
          <cell r="G798">
            <v>124.09</v>
          </cell>
          <cell r="M798">
            <v>137.72999999999999</v>
          </cell>
          <cell r="O798">
            <v>141.74</v>
          </cell>
          <cell r="Q798">
            <v>139.21</v>
          </cell>
          <cell r="S798">
            <v>142.56</v>
          </cell>
        </row>
        <row r="799">
          <cell r="A799" t="str">
            <v>2 S 04 990 06</v>
          </cell>
          <cell r="B799" t="str">
            <v>Transposição de segmento de sarjetas - TSS 06</v>
          </cell>
          <cell r="E799" t="str">
            <v>m</v>
          </cell>
          <cell r="G799">
            <v>117.12</v>
          </cell>
          <cell r="M799">
            <v>129.96</v>
          </cell>
          <cell r="O799">
            <v>133.72999999999999</v>
          </cell>
          <cell r="Q799">
            <v>131.29</v>
          </cell>
          <cell r="S799">
            <v>134.52000000000001</v>
          </cell>
        </row>
        <row r="800">
          <cell r="A800" t="str">
            <v>2 S 04 991 01</v>
          </cell>
          <cell r="B800" t="str">
            <v>Tampa concr. p/caixa colet. (4 nervuras) - TCC 01</v>
          </cell>
          <cell r="E800" t="str">
            <v>und</v>
          </cell>
          <cell r="G800">
            <v>79.02</v>
          </cell>
          <cell r="M800">
            <v>88.19</v>
          </cell>
          <cell r="O800">
            <v>91.29</v>
          </cell>
          <cell r="Q800">
            <v>90.43</v>
          </cell>
          <cell r="S800">
            <v>91.57</v>
          </cell>
        </row>
        <row r="801">
          <cell r="A801" t="str">
            <v>2 S 04 991 02</v>
          </cell>
          <cell r="B801" t="str">
            <v>Tampa de ferro p/ caixa coletora - TCC 02</v>
          </cell>
          <cell r="E801" t="str">
            <v>und</v>
          </cell>
          <cell r="G801">
            <v>148.72999999999999</v>
          </cell>
          <cell r="M801">
            <v>188.86</v>
          </cell>
          <cell r="O801">
            <v>194.39</v>
          </cell>
          <cell r="Q801">
            <v>192.07</v>
          </cell>
          <cell r="S801">
            <v>192.14</v>
          </cell>
        </row>
        <row r="802">
          <cell r="A802" t="str">
            <v>2 S 04 999 03</v>
          </cell>
          <cell r="B802" t="str">
            <v>Escoramento de bueiros celulares</v>
          </cell>
          <cell r="E802" t="str">
            <v>m3</v>
          </cell>
          <cell r="G802">
            <v>25.9</v>
          </cell>
          <cell r="M802">
            <v>30.26</v>
          </cell>
          <cell r="O802">
            <v>30.27</v>
          </cell>
          <cell r="Q802">
            <v>29.95</v>
          </cell>
          <cell r="S802">
            <v>29.82</v>
          </cell>
        </row>
        <row r="803">
          <cell r="A803" t="str">
            <v>2 S 04 999 06</v>
          </cell>
          <cell r="B803" t="str">
            <v>Solo local / selo de argila apiloado</v>
          </cell>
          <cell r="E803" t="str">
            <v>m3</v>
          </cell>
          <cell r="G803">
            <v>8.43</v>
          </cell>
          <cell r="M803">
            <v>10.119999999999999</v>
          </cell>
          <cell r="O803">
            <v>10.119999999999999</v>
          </cell>
          <cell r="Q803">
            <v>10.119999999999999</v>
          </cell>
          <cell r="S803">
            <v>10.119999999999999</v>
          </cell>
        </row>
        <row r="804">
          <cell r="A804" t="str">
            <v>2 S 04 999 07</v>
          </cell>
          <cell r="B804" t="str">
            <v>Lastro de brita</v>
          </cell>
          <cell r="E804" t="str">
            <v>m3</v>
          </cell>
          <cell r="G804">
            <v>27.8</v>
          </cell>
          <cell r="M804">
            <v>31.46</v>
          </cell>
          <cell r="O804">
            <v>32.03</v>
          </cell>
          <cell r="Q804">
            <v>31.41</v>
          </cell>
          <cell r="S804">
            <v>32.880000000000003</v>
          </cell>
        </row>
        <row r="805">
          <cell r="A805" t="str">
            <v>2 S 05 000 06</v>
          </cell>
          <cell r="B805" t="str">
            <v>Calha metálica semi-circular D=0,40 m</v>
          </cell>
          <cell r="E805" t="str">
            <v>m</v>
          </cell>
          <cell r="G805">
            <v>93.01</v>
          </cell>
          <cell r="M805">
            <v>112.33</v>
          </cell>
          <cell r="O805">
            <v>125.07</v>
          </cell>
          <cell r="Q805">
            <v>125.87</v>
          </cell>
          <cell r="S805">
            <v>125.87</v>
          </cell>
        </row>
        <row r="806">
          <cell r="A806" t="str">
            <v>2 S 05 000 09</v>
          </cell>
          <cell r="B806" t="str">
            <v>Dentes para bueiros simples D=0,60 m</v>
          </cell>
          <cell r="E806" t="str">
            <v>und</v>
          </cell>
          <cell r="G806">
            <v>31.33</v>
          </cell>
          <cell r="M806">
            <v>34.75</v>
          </cell>
          <cell r="O806">
            <v>35.590000000000003</v>
          </cell>
          <cell r="Q806">
            <v>34.590000000000003</v>
          </cell>
          <cell r="S806">
            <v>35.909999999999997</v>
          </cell>
        </row>
        <row r="807">
          <cell r="A807" t="str">
            <v>2 S 05 000 10</v>
          </cell>
          <cell r="B807" t="str">
            <v>Dentes para bueiros simples D=0,80 m</v>
          </cell>
          <cell r="E807" t="str">
            <v>und</v>
          </cell>
          <cell r="G807">
            <v>39</v>
          </cell>
          <cell r="M807">
            <v>43.21</v>
          </cell>
          <cell r="O807">
            <v>44.28</v>
          </cell>
          <cell r="Q807">
            <v>43.04</v>
          </cell>
          <cell r="S807">
            <v>44.69</v>
          </cell>
        </row>
        <row r="808">
          <cell r="A808" t="str">
            <v>2 S 05 000 11</v>
          </cell>
          <cell r="B808" t="str">
            <v>Dentes para bueiros simples D=1,00 m</v>
          </cell>
          <cell r="E808" t="str">
            <v>und</v>
          </cell>
          <cell r="G808">
            <v>46.37</v>
          </cell>
          <cell r="M808">
            <v>51.38</v>
          </cell>
          <cell r="O808">
            <v>52.64</v>
          </cell>
          <cell r="Q808">
            <v>51.15</v>
          </cell>
          <cell r="S808">
            <v>53.12</v>
          </cell>
        </row>
        <row r="809">
          <cell r="A809" t="str">
            <v>2 S 05 000 12</v>
          </cell>
          <cell r="B809" t="str">
            <v>Dentes para bueiros simples D=1,20 m</v>
          </cell>
          <cell r="E809" t="str">
            <v>und</v>
          </cell>
          <cell r="G809">
            <v>52.65</v>
          </cell>
          <cell r="M809">
            <v>58.29</v>
          </cell>
          <cell r="O809">
            <v>59.73</v>
          </cell>
          <cell r="Q809">
            <v>58</v>
          </cell>
          <cell r="S809">
            <v>60.28</v>
          </cell>
        </row>
        <row r="810">
          <cell r="A810" t="str">
            <v>2 S 05 000 13</v>
          </cell>
          <cell r="B810" t="str">
            <v>Dentes para bueiros simples D=1,50 m</v>
          </cell>
          <cell r="E810" t="str">
            <v>und</v>
          </cell>
          <cell r="G810">
            <v>66.75</v>
          </cell>
          <cell r="M810">
            <v>73.989999999999995</v>
          </cell>
          <cell r="O810">
            <v>75.87</v>
          </cell>
          <cell r="Q810">
            <v>73.819999999999993</v>
          </cell>
          <cell r="S810">
            <v>76.540000000000006</v>
          </cell>
        </row>
        <row r="811">
          <cell r="A811" t="str">
            <v>2 S 05 000 14</v>
          </cell>
          <cell r="B811" t="str">
            <v>Dentes para bueiros duplos D=1,00 m</v>
          </cell>
          <cell r="E811" t="str">
            <v>und</v>
          </cell>
          <cell r="G811">
            <v>92.9</v>
          </cell>
          <cell r="M811">
            <v>102.94</v>
          </cell>
          <cell r="O811">
            <v>105.47</v>
          </cell>
          <cell r="Q811">
            <v>102.48</v>
          </cell>
          <cell r="S811">
            <v>106.44</v>
          </cell>
        </row>
        <row r="812">
          <cell r="A812" t="str">
            <v>2 S 05 000 15</v>
          </cell>
          <cell r="B812" t="str">
            <v>Dentes para bueiros duplos D=1,20 m</v>
          </cell>
          <cell r="E812" t="str">
            <v>und</v>
          </cell>
          <cell r="G812">
            <v>105.15</v>
          </cell>
          <cell r="M812">
            <v>116.41</v>
          </cell>
          <cell r="O812">
            <v>119.28</v>
          </cell>
          <cell r="Q812">
            <v>115.84</v>
          </cell>
          <cell r="S812">
            <v>120.39</v>
          </cell>
        </row>
        <row r="813">
          <cell r="A813" t="str">
            <v>2 S 05 000 16</v>
          </cell>
          <cell r="B813" t="str">
            <v>Dentes para bueiros duplos D=1,50 m</v>
          </cell>
          <cell r="E813" t="str">
            <v>und</v>
          </cell>
          <cell r="G813">
            <v>129.72</v>
          </cell>
          <cell r="M813">
            <v>143.77000000000001</v>
          </cell>
          <cell r="O813">
            <v>147.33000000000001</v>
          </cell>
          <cell r="Q813">
            <v>143.22999999999999</v>
          </cell>
          <cell r="S813">
            <v>148.66</v>
          </cell>
        </row>
        <row r="814">
          <cell r="A814" t="str">
            <v>2 S 05 000 17</v>
          </cell>
          <cell r="B814" t="str">
            <v>Dentes para bueiros triplos D=1,00 m</v>
          </cell>
          <cell r="E814" t="str">
            <v>und</v>
          </cell>
          <cell r="G814">
            <v>136.16999999999999</v>
          </cell>
          <cell r="M814">
            <v>150.86000000000001</v>
          </cell>
          <cell r="O814">
            <v>154.47999999999999</v>
          </cell>
          <cell r="Q814">
            <v>150.01</v>
          </cell>
          <cell r="S814">
            <v>155.93</v>
          </cell>
        </row>
        <row r="815">
          <cell r="A815" t="str">
            <v>2 S 05 000 18</v>
          </cell>
          <cell r="B815" t="str">
            <v>Dentes para bueiros triplos D=1,20</v>
          </cell>
          <cell r="E815" t="str">
            <v>und</v>
          </cell>
          <cell r="G815">
            <v>157.81</v>
          </cell>
          <cell r="M815">
            <v>174.71</v>
          </cell>
          <cell r="O815">
            <v>179.01</v>
          </cell>
          <cell r="Q815">
            <v>173.85</v>
          </cell>
          <cell r="S815">
            <v>180.68</v>
          </cell>
        </row>
        <row r="816">
          <cell r="A816" t="str">
            <v>2 S 05 000 19</v>
          </cell>
          <cell r="B816" t="str">
            <v>Dentes para bueiros triplos D=1,50 m</v>
          </cell>
          <cell r="E816" t="str">
            <v>und</v>
          </cell>
          <cell r="G816">
            <v>192.19</v>
          </cell>
          <cell r="M816">
            <v>212.96</v>
          </cell>
          <cell r="O816">
            <v>218.2</v>
          </cell>
          <cell r="Q816">
            <v>212.05</v>
          </cell>
          <cell r="S816">
            <v>220.2</v>
          </cell>
        </row>
        <row r="817">
          <cell r="A817" t="str">
            <v>2 S 05 100 00</v>
          </cell>
          <cell r="B817" t="str">
            <v>Enleivamento</v>
          </cell>
          <cell r="E817" t="str">
            <v>m2</v>
          </cell>
          <cell r="G817">
            <v>3.36</v>
          </cell>
          <cell r="M817">
            <v>3.92</v>
          </cell>
          <cell r="O817">
            <v>3.92</v>
          </cell>
          <cell r="Q817">
            <v>3.85</v>
          </cell>
          <cell r="S817">
            <v>3.85</v>
          </cell>
        </row>
        <row r="818">
          <cell r="A818" t="str">
            <v>2 S 05 102 00</v>
          </cell>
          <cell r="B818" t="str">
            <v>Hidrossemeadura</v>
          </cell>
          <cell r="E818" t="str">
            <v>m2</v>
          </cell>
          <cell r="G818">
            <v>1.1399999999999999</v>
          </cell>
          <cell r="M818">
            <v>0.84</v>
          </cell>
          <cell r="O818">
            <v>0.86</v>
          </cell>
          <cell r="Q818">
            <v>0.84</v>
          </cell>
          <cell r="S818">
            <v>0.85</v>
          </cell>
        </row>
        <row r="819">
          <cell r="A819" t="str">
            <v>2 S 05 300 01</v>
          </cell>
          <cell r="B819" t="str">
            <v>Alvenaria de pedra arrumada</v>
          </cell>
          <cell r="E819" t="str">
            <v>m3</v>
          </cell>
          <cell r="G819">
            <v>47.78</v>
          </cell>
          <cell r="M819">
            <v>55.63</v>
          </cell>
          <cell r="O819">
            <v>56.22</v>
          </cell>
          <cell r="Q819">
            <v>55.59</v>
          </cell>
          <cell r="S819">
            <v>57.06</v>
          </cell>
        </row>
        <row r="820">
          <cell r="A820" t="str">
            <v>2 S 05 300 02</v>
          </cell>
          <cell r="B820" t="str">
            <v>Enrocamento de pedra jogada</v>
          </cell>
          <cell r="E820" t="str">
            <v>m3</v>
          </cell>
          <cell r="G820">
            <v>27.48</v>
          </cell>
          <cell r="M820">
            <v>31.54</v>
          </cell>
          <cell r="O820">
            <v>32.03</v>
          </cell>
          <cell r="Q820">
            <v>31.5</v>
          </cell>
          <cell r="S820">
            <v>32.729999999999997</v>
          </cell>
        </row>
        <row r="821">
          <cell r="A821" t="str">
            <v>2 S 05 301 00</v>
          </cell>
          <cell r="B821" t="str">
            <v>Alvenaria de pedra argamassada</v>
          </cell>
          <cell r="E821" t="str">
            <v>m3</v>
          </cell>
          <cell r="G821">
            <v>123.04</v>
          </cell>
          <cell r="M821">
            <v>136.59</v>
          </cell>
          <cell r="O821">
            <v>139.43</v>
          </cell>
          <cell r="Q821">
            <v>135.06</v>
          </cell>
          <cell r="S821">
            <v>140.97999999999999</v>
          </cell>
        </row>
        <row r="822">
          <cell r="A822" t="str">
            <v>2 S 05 301 01</v>
          </cell>
          <cell r="B822" t="str">
            <v>Alvenaria tijolos de 20 cm de espessura</v>
          </cell>
          <cell r="E822" t="str">
            <v>m2</v>
          </cell>
          <cell r="G822">
            <v>26.67</v>
          </cell>
          <cell r="M822">
            <v>33.06</v>
          </cell>
          <cell r="O822">
            <v>33.17</v>
          </cell>
          <cell r="Q822">
            <v>33.01</v>
          </cell>
          <cell r="S822">
            <v>33.21</v>
          </cell>
        </row>
        <row r="823">
          <cell r="A823" t="str">
            <v>2 S 05 302 01</v>
          </cell>
          <cell r="B823" t="str">
            <v>Muro gabião tipo caixa</v>
          </cell>
          <cell r="E823" t="str">
            <v>m3</v>
          </cell>
          <cell r="G823">
            <v>124.7</v>
          </cell>
          <cell r="M823">
            <v>145.96</v>
          </cell>
          <cell r="O823">
            <v>138.34</v>
          </cell>
          <cell r="Q823">
            <v>137.43</v>
          </cell>
          <cell r="S823">
            <v>138.84</v>
          </cell>
        </row>
        <row r="824">
          <cell r="A824" t="str">
            <v>2 S 05 303 01</v>
          </cell>
          <cell r="B824" t="str">
            <v>Terra armada - ECE - greide 0,0&lt;h&lt;6,00m</v>
          </cell>
          <cell r="E824" t="str">
            <v>m2</v>
          </cell>
          <cell r="G824">
            <v>185.44</v>
          </cell>
          <cell r="M824">
            <v>196.56</v>
          </cell>
          <cell r="O824">
            <v>196.56</v>
          </cell>
          <cell r="Q824">
            <v>218.81</v>
          </cell>
          <cell r="S824">
            <v>218.81</v>
          </cell>
        </row>
        <row r="825">
          <cell r="A825" t="str">
            <v>2 S 05 303 02</v>
          </cell>
          <cell r="B825" t="str">
            <v>Terra armada - ECE - greide 6,0&lt;h&lt;9,00m</v>
          </cell>
          <cell r="E825" t="str">
            <v>m2</v>
          </cell>
          <cell r="G825">
            <v>208.05</v>
          </cell>
          <cell r="M825">
            <v>220.52</v>
          </cell>
          <cell r="O825">
            <v>220.52</v>
          </cell>
          <cell r="Q825">
            <v>245.49</v>
          </cell>
          <cell r="S825">
            <v>245.49</v>
          </cell>
        </row>
        <row r="826">
          <cell r="A826" t="str">
            <v>2 S 05 303 03</v>
          </cell>
          <cell r="B826" t="str">
            <v>Terra armada - ECE - greide 9,0&lt;h&lt;12,00m</v>
          </cell>
          <cell r="E826" t="str">
            <v>m2</v>
          </cell>
          <cell r="G826">
            <v>230.67</v>
          </cell>
          <cell r="M826">
            <v>244.38</v>
          </cell>
          <cell r="O826">
            <v>244.38</v>
          </cell>
          <cell r="Q826">
            <v>272.19</v>
          </cell>
          <cell r="S826">
            <v>272.19</v>
          </cell>
        </row>
        <row r="827">
          <cell r="A827" t="str">
            <v>2 S 05 303 04</v>
          </cell>
          <cell r="B827" t="str">
            <v>Terra armada - ECE - pé de talude 0,0&lt;h&lt;6,00m</v>
          </cell>
          <cell r="E827" t="str">
            <v>m2</v>
          </cell>
          <cell r="G827">
            <v>218.61</v>
          </cell>
          <cell r="M827">
            <v>231.72</v>
          </cell>
          <cell r="O827">
            <v>231.72</v>
          </cell>
          <cell r="Q827">
            <v>257.95</v>
          </cell>
          <cell r="S827">
            <v>257.95</v>
          </cell>
        </row>
        <row r="828">
          <cell r="A828" t="str">
            <v>2 S 05 303 05</v>
          </cell>
          <cell r="B828" t="str">
            <v>Terra armada - ECE - pé de talude 6,0&lt;h&lt;9,00m</v>
          </cell>
          <cell r="E828" t="str">
            <v>m2</v>
          </cell>
          <cell r="G828">
            <v>245.74</v>
          </cell>
          <cell r="M828">
            <v>260.49</v>
          </cell>
          <cell r="O828">
            <v>260.49</v>
          </cell>
          <cell r="Q828">
            <v>289.97000000000003</v>
          </cell>
          <cell r="S828">
            <v>289.97000000000003</v>
          </cell>
        </row>
        <row r="829">
          <cell r="A829" t="str">
            <v>2 S 05 303 06</v>
          </cell>
          <cell r="B829" t="str">
            <v>Terra armada - ECE - pé de talude 9,0&lt;h&lt;12,00m</v>
          </cell>
          <cell r="E829" t="str">
            <v>m2</v>
          </cell>
          <cell r="G829">
            <v>271.38</v>
          </cell>
          <cell r="M829">
            <v>287.66000000000003</v>
          </cell>
          <cell r="O829">
            <v>287.66000000000003</v>
          </cell>
          <cell r="Q829">
            <v>324.2</v>
          </cell>
          <cell r="S829">
            <v>324.2</v>
          </cell>
        </row>
        <row r="830">
          <cell r="A830" t="str">
            <v>2 S 05 303 07</v>
          </cell>
          <cell r="B830" t="str">
            <v>Terra armada - ECE - encontro portante 0,0&lt;h&lt;6,00m</v>
          </cell>
          <cell r="E830" t="str">
            <v>m2</v>
          </cell>
          <cell r="G830">
            <v>398.04</v>
          </cell>
          <cell r="M830">
            <v>421.92</v>
          </cell>
          <cell r="O830">
            <v>421.92</v>
          </cell>
          <cell r="Q830">
            <v>469.68</v>
          </cell>
          <cell r="S830">
            <v>469.68</v>
          </cell>
        </row>
        <row r="831">
          <cell r="A831" t="str">
            <v>2 S 05 303 08</v>
          </cell>
          <cell r="B831" t="str">
            <v>Terra armada - ECE - encontro portante 6,0&lt;h&lt;9,00m</v>
          </cell>
          <cell r="E831" t="str">
            <v>m2</v>
          </cell>
          <cell r="G831">
            <v>530.41999999999996</v>
          </cell>
          <cell r="M831">
            <v>562.24</v>
          </cell>
          <cell r="O831">
            <v>562.24</v>
          </cell>
          <cell r="Q831">
            <v>625.9</v>
          </cell>
          <cell r="S831">
            <v>625.9</v>
          </cell>
        </row>
        <row r="832">
          <cell r="A832" t="str">
            <v>2 S 05 303 09</v>
          </cell>
          <cell r="B832" t="str">
            <v>Escamas de concreto armado para terra armada</v>
          </cell>
          <cell r="E832" t="str">
            <v>m3</v>
          </cell>
          <cell r="G832">
            <v>470.28</v>
          </cell>
          <cell r="M832">
            <v>517.65</v>
          </cell>
          <cell r="O832">
            <v>535.33000000000004</v>
          </cell>
          <cell r="Q832">
            <v>524.22</v>
          </cell>
          <cell r="S832">
            <v>539.16999999999996</v>
          </cell>
        </row>
        <row r="833">
          <cell r="A833" t="str">
            <v>2 S 05 303 10</v>
          </cell>
          <cell r="B833" t="str">
            <v>Concr. soleira e arremates de maciço terra armada</v>
          </cell>
          <cell r="E833" t="str">
            <v>m3</v>
          </cell>
          <cell r="G833">
            <v>227.24</v>
          </cell>
          <cell r="M833">
            <v>248.06</v>
          </cell>
          <cell r="O833">
            <v>254.14</v>
          </cell>
          <cell r="Q833">
            <v>244.32</v>
          </cell>
          <cell r="S833">
            <v>256.86</v>
          </cell>
        </row>
        <row r="834">
          <cell r="A834" t="str">
            <v>2 S 05 303 11</v>
          </cell>
          <cell r="B834" t="str">
            <v>Montagem de maciço terra armada</v>
          </cell>
          <cell r="E834" t="str">
            <v>m2</v>
          </cell>
          <cell r="G834">
            <v>54.44</v>
          </cell>
          <cell r="M834">
            <v>63.72</v>
          </cell>
          <cell r="O834">
            <v>63.72</v>
          </cell>
          <cell r="Q834">
            <v>62.93</v>
          </cell>
          <cell r="S834">
            <v>62.93</v>
          </cell>
        </row>
        <row r="835">
          <cell r="A835" t="str">
            <v>2 S 05 340 01</v>
          </cell>
          <cell r="B835" t="str">
            <v>Execução cortina atirantada conc.armado fck=15 MPa</v>
          </cell>
          <cell r="E835" t="str">
            <v>m2</v>
          </cell>
          <cell r="G835">
            <v>776.35</v>
          </cell>
          <cell r="M835">
            <v>859.06</v>
          </cell>
          <cell r="O835">
            <v>882.36</v>
          </cell>
          <cell r="Q835">
            <v>881.64</v>
          </cell>
          <cell r="S835">
            <v>893.71</v>
          </cell>
        </row>
        <row r="836">
          <cell r="A836" t="str">
            <v>2 S 05 900 01</v>
          </cell>
          <cell r="B836" t="str">
            <v>Tirante protendido p/ cort. aço st 85/105 D= 32mm</v>
          </cell>
          <cell r="E836" t="str">
            <v>m</v>
          </cell>
          <cell r="G836">
            <v>75.650000000000006</v>
          </cell>
          <cell r="M836">
            <v>85.2</v>
          </cell>
          <cell r="O836">
            <v>86.05</v>
          </cell>
          <cell r="Q836">
            <v>86.03</v>
          </cell>
          <cell r="S836">
            <v>86.08</v>
          </cell>
        </row>
        <row r="837">
          <cell r="A837" t="str">
            <v>2 S 06 210 01</v>
          </cell>
          <cell r="B837" t="str">
            <v>Pórtico metálico</v>
          </cell>
          <cell r="E837" t="str">
            <v>und</v>
          </cell>
          <cell r="G837">
            <v>39739.339999999997</v>
          </cell>
          <cell r="M837">
            <v>40019.26</v>
          </cell>
          <cell r="O837">
            <v>40044.01</v>
          </cell>
          <cell r="Q837">
            <v>40004.67</v>
          </cell>
          <cell r="S837">
            <v>40055.39</v>
          </cell>
        </row>
        <row r="838">
          <cell r="A838" t="str">
            <v>2 S 06 400 01</v>
          </cell>
          <cell r="B838" t="str">
            <v>Cerca arame farp. c/ mourão concr. seção quadrada</v>
          </cell>
          <cell r="E838" t="str">
            <v>m</v>
          </cell>
          <cell r="G838">
            <v>12.2</v>
          </cell>
          <cell r="M838">
            <v>14.91</v>
          </cell>
          <cell r="O838">
            <v>15.13</v>
          </cell>
          <cell r="Q838">
            <v>15.44</v>
          </cell>
          <cell r="S838">
            <v>14.52</v>
          </cell>
        </row>
        <row r="839">
          <cell r="A839" t="str">
            <v>2 S 06 400 02</v>
          </cell>
          <cell r="B839" t="str">
            <v>Cerca arame farp. c/ mourão concr. seção triang.</v>
          </cell>
          <cell r="E839" t="str">
            <v>m</v>
          </cell>
          <cell r="G839">
            <v>9.64</v>
          </cell>
          <cell r="M839">
            <v>11.54</v>
          </cell>
          <cell r="O839">
            <v>11.7</v>
          </cell>
          <cell r="Q839">
            <v>12.02</v>
          </cell>
          <cell r="S839">
            <v>11.56</v>
          </cell>
        </row>
        <row r="840">
          <cell r="A840" t="str">
            <v>2 S 06 410 00</v>
          </cell>
          <cell r="B840" t="str">
            <v>Cercas de arame farpado com suportes de madeira</v>
          </cell>
          <cell r="E840" t="str">
            <v>m</v>
          </cell>
          <cell r="G840">
            <v>5.53</v>
          </cell>
          <cell r="M840">
            <v>7.8</v>
          </cell>
          <cell r="O840">
            <v>7.83</v>
          </cell>
          <cell r="Q840">
            <v>8.1199999999999992</v>
          </cell>
          <cell r="S840">
            <v>8.1199999999999992</v>
          </cell>
        </row>
        <row r="841">
          <cell r="A841" t="str">
            <v>2 S 09 001 05</v>
          </cell>
          <cell r="B841" t="str">
            <v>Transporte local em rodov. não pav. (const.)</v>
          </cell>
          <cell r="E841" t="str">
            <v>tkm</v>
          </cell>
          <cell r="G841">
            <v>0.42</v>
          </cell>
          <cell r="M841">
            <v>0.46</v>
          </cell>
          <cell r="O841">
            <v>0.47</v>
          </cell>
          <cell r="Q841">
            <v>0.45</v>
          </cell>
          <cell r="S841">
            <v>0.45</v>
          </cell>
        </row>
        <row r="842">
          <cell r="A842" t="str">
            <v>2 S 09 001 40</v>
          </cell>
          <cell r="B842" t="str">
            <v>Transporte local c/ carroceria em rodovia não pav.</v>
          </cell>
          <cell r="E842" t="str">
            <v>tkm</v>
          </cell>
          <cell r="G842">
            <v>0.47</v>
          </cell>
          <cell r="M842">
            <v>0.53</v>
          </cell>
          <cell r="O842">
            <v>0.53</v>
          </cell>
          <cell r="Q842">
            <v>0.51</v>
          </cell>
          <cell r="S842">
            <v>0.51</v>
          </cell>
        </row>
        <row r="843">
          <cell r="A843" t="str">
            <v>2 S 09 001 90</v>
          </cell>
          <cell r="B843" t="str">
            <v>Transporte comercial c/ carr. rodov. não pav.</v>
          </cell>
          <cell r="E843" t="str">
            <v>tkm</v>
          </cell>
          <cell r="G843">
            <v>0.32</v>
          </cell>
          <cell r="M843">
            <v>0.35</v>
          </cell>
          <cell r="O843">
            <v>0.36</v>
          </cell>
          <cell r="Q843">
            <v>0.35</v>
          </cell>
          <cell r="S843">
            <v>0.35</v>
          </cell>
        </row>
        <row r="844">
          <cell r="A844" t="str">
            <v>2 S 09 002 05</v>
          </cell>
          <cell r="B844" t="str">
            <v>Transporte local em rodov. pavim. (const.)</v>
          </cell>
          <cell r="E844" t="str">
            <v>tkm</v>
          </cell>
          <cell r="G844">
            <v>0.32</v>
          </cell>
          <cell r="M844">
            <v>0.36</v>
          </cell>
          <cell r="O844">
            <v>0.36</v>
          </cell>
          <cell r="Q844">
            <v>0.35</v>
          </cell>
          <cell r="S844">
            <v>0.35</v>
          </cell>
        </row>
        <row r="845">
          <cell r="A845" t="str">
            <v>2 S 09 002 40</v>
          </cell>
          <cell r="B845" t="str">
            <v>Transporte local c/ carroceria em rodov. pavim.</v>
          </cell>
          <cell r="E845" t="str">
            <v>tkm</v>
          </cell>
          <cell r="G845">
            <v>0.35</v>
          </cell>
          <cell r="M845">
            <v>0.39</v>
          </cell>
          <cell r="O845">
            <v>0.4</v>
          </cell>
          <cell r="Q845">
            <v>0.38</v>
          </cell>
          <cell r="S845">
            <v>0.38</v>
          </cell>
        </row>
        <row r="846">
          <cell r="A846" t="str">
            <v>2 S 09 002 90</v>
          </cell>
          <cell r="B846" t="str">
            <v>Transporte comerc. c/ carr. rodov. pavim.</v>
          </cell>
          <cell r="E846" t="str">
            <v>tkm</v>
          </cell>
          <cell r="G846">
            <v>0.21</v>
          </cell>
          <cell r="M846">
            <v>0.23</v>
          </cell>
          <cell r="O846">
            <v>0.24</v>
          </cell>
          <cell r="Q846">
            <v>0.23</v>
          </cell>
          <cell r="S846">
            <v>0.23</v>
          </cell>
        </row>
        <row r="847">
          <cell r="B847" t="str">
            <v>Conservação</v>
          </cell>
        </row>
        <row r="848">
          <cell r="A848" t="str">
            <v>3 S 01 200 00</v>
          </cell>
          <cell r="B848" t="str">
            <v>Escavação e carga mat. jazida (consv)</v>
          </cell>
          <cell r="E848" t="str">
            <v>m3</v>
          </cell>
          <cell r="G848">
            <v>6.5</v>
          </cell>
          <cell r="M848">
            <v>6.73</v>
          </cell>
          <cell r="O848">
            <v>6.81</v>
          </cell>
          <cell r="Q848">
            <v>6.71</v>
          </cell>
          <cell r="S848">
            <v>6.71</v>
          </cell>
        </row>
        <row r="849">
          <cell r="A849" t="str">
            <v>3 S 01 401 00</v>
          </cell>
          <cell r="B849" t="str">
            <v>Recomposição de revestimento primário</v>
          </cell>
          <cell r="E849" t="str">
            <v>m3</v>
          </cell>
          <cell r="G849">
            <v>9.89</v>
          </cell>
          <cell r="M849">
            <v>10.41</v>
          </cell>
          <cell r="O849">
            <v>10.57</v>
          </cell>
          <cell r="Q849">
            <v>10.37</v>
          </cell>
          <cell r="S849">
            <v>10.37</v>
          </cell>
        </row>
        <row r="850">
          <cell r="A850" t="str">
            <v>3 S 01 930 00</v>
          </cell>
          <cell r="B850" t="str">
            <v>Regularização mecânica da faixa de domínio</v>
          </cell>
          <cell r="E850" t="str">
            <v>m2</v>
          </cell>
          <cell r="G850">
            <v>0.15</v>
          </cell>
          <cell r="M850">
            <v>0.15</v>
          </cell>
          <cell r="O850">
            <v>0.15</v>
          </cell>
          <cell r="Q850">
            <v>0.15</v>
          </cell>
          <cell r="S850">
            <v>0.15</v>
          </cell>
        </row>
        <row r="851">
          <cell r="A851" t="str">
            <v>3 S 02 200 00</v>
          </cell>
          <cell r="B851" t="str">
            <v>Solo p/ base de remendo profundo</v>
          </cell>
          <cell r="E851" t="str">
            <v>m3</v>
          </cell>
          <cell r="G851">
            <v>7.48</v>
          </cell>
          <cell r="M851">
            <v>7.74</v>
          </cell>
          <cell r="O851">
            <v>7.84</v>
          </cell>
          <cell r="Q851">
            <v>7.72</v>
          </cell>
          <cell r="S851">
            <v>7.72</v>
          </cell>
        </row>
        <row r="852">
          <cell r="A852" t="str">
            <v>3 S 02 200 01</v>
          </cell>
          <cell r="B852" t="str">
            <v>Recomposição de camada granular do pavimento</v>
          </cell>
          <cell r="E852" t="str">
            <v>m3</v>
          </cell>
          <cell r="G852">
            <v>11.61</v>
          </cell>
          <cell r="M852">
            <v>12.45</v>
          </cell>
          <cell r="O852">
            <v>12.57</v>
          </cell>
          <cell r="Q852">
            <v>12.32</v>
          </cell>
          <cell r="S852">
            <v>12.32</v>
          </cell>
        </row>
        <row r="853">
          <cell r="A853" t="str">
            <v>3 S 02 220 00</v>
          </cell>
          <cell r="B853" t="str">
            <v>Solo brita p/ base de rem. profundo</v>
          </cell>
          <cell r="E853" t="str">
            <v>m3</v>
          </cell>
          <cell r="G853">
            <v>17.2</v>
          </cell>
          <cell r="M853">
            <v>19.63</v>
          </cell>
          <cell r="O853">
            <v>19.899999999999999</v>
          </cell>
          <cell r="Q853">
            <v>19.63</v>
          </cell>
          <cell r="S853">
            <v>20.28</v>
          </cell>
        </row>
        <row r="854">
          <cell r="A854" t="str">
            <v>3 S 02 230 00</v>
          </cell>
          <cell r="B854" t="str">
            <v>Brita para base de remendo profundo</v>
          </cell>
          <cell r="E854" t="str">
            <v>m3</v>
          </cell>
          <cell r="G854">
            <v>37.79</v>
          </cell>
          <cell r="M854">
            <v>44.64</v>
          </cell>
          <cell r="O854">
            <v>45.27</v>
          </cell>
          <cell r="Q854">
            <v>44.67</v>
          </cell>
          <cell r="S854">
            <v>46.63</v>
          </cell>
        </row>
        <row r="855">
          <cell r="A855" t="str">
            <v>3 S 02 241 00</v>
          </cell>
          <cell r="B855" t="str">
            <v>Solo melhorado c/ cimento p/ base rem. profundo</v>
          </cell>
          <cell r="E855" t="str">
            <v>m3</v>
          </cell>
          <cell r="G855">
            <v>35.979999999999997</v>
          </cell>
          <cell r="M855">
            <v>37.99</v>
          </cell>
          <cell r="O855">
            <v>39.04</v>
          </cell>
          <cell r="Q855">
            <v>37.33</v>
          </cell>
          <cell r="S855">
            <v>39.4</v>
          </cell>
        </row>
        <row r="856">
          <cell r="A856" t="str">
            <v>3 S 02 300 00</v>
          </cell>
          <cell r="B856" t="str">
            <v>Imprimação</v>
          </cell>
          <cell r="E856" t="str">
            <v>m2</v>
          </cell>
          <cell r="G856">
            <v>0.13</v>
          </cell>
          <cell r="M856">
            <v>0.14000000000000001</v>
          </cell>
          <cell r="O856">
            <v>0.14000000000000001</v>
          </cell>
          <cell r="Q856">
            <v>0.14000000000000001</v>
          </cell>
          <cell r="S856">
            <v>0.14000000000000001</v>
          </cell>
        </row>
        <row r="857">
          <cell r="A857" t="str">
            <v>3 S 02 400 00</v>
          </cell>
          <cell r="B857" t="str">
            <v>Pintura de ligação</v>
          </cell>
          <cell r="E857" t="str">
            <v>m2</v>
          </cell>
          <cell r="G857">
            <v>0.09</v>
          </cell>
          <cell r="M857">
            <v>0.1</v>
          </cell>
          <cell r="O857">
            <v>0.1</v>
          </cell>
          <cell r="Q857">
            <v>0.1</v>
          </cell>
          <cell r="S857">
            <v>0.1</v>
          </cell>
        </row>
        <row r="858">
          <cell r="A858" t="str">
            <v>3 S 02 500 00</v>
          </cell>
          <cell r="B858" t="str">
            <v>Capa selante com pedrisco</v>
          </cell>
          <cell r="E858" t="str">
            <v>m2</v>
          </cell>
          <cell r="G858">
            <v>0.35</v>
          </cell>
          <cell r="M858">
            <v>0.41</v>
          </cell>
          <cell r="O858">
            <v>0.41</v>
          </cell>
          <cell r="Q858">
            <v>0.4</v>
          </cell>
          <cell r="S858">
            <v>0.41</v>
          </cell>
        </row>
        <row r="859">
          <cell r="A859" t="str">
            <v>3 S 02 500 01</v>
          </cell>
          <cell r="B859" t="str">
            <v>Capa selante com areia</v>
          </cell>
          <cell r="E859" t="str">
            <v>m2</v>
          </cell>
          <cell r="G859">
            <v>0.18</v>
          </cell>
          <cell r="M859">
            <v>0.21</v>
          </cell>
          <cell r="O859">
            <v>0.21</v>
          </cell>
          <cell r="Q859">
            <v>0.2</v>
          </cell>
          <cell r="S859">
            <v>0.2</v>
          </cell>
        </row>
        <row r="860">
          <cell r="A860" t="str">
            <v>3 S 02 500 02</v>
          </cell>
          <cell r="B860" t="str">
            <v>Tratamento superficial simples com CAP</v>
          </cell>
          <cell r="E860" t="str">
            <v>m2</v>
          </cell>
          <cell r="G860">
            <v>0.49</v>
          </cell>
          <cell r="M860">
            <v>0.56999999999999995</v>
          </cell>
          <cell r="O860">
            <v>0.56999999999999995</v>
          </cell>
          <cell r="Q860">
            <v>0.56000000000000005</v>
          </cell>
          <cell r="S860">
            <v>0.56999999999999995</v>
          </cell>
        </row>
        <row r="861">
          <cell r="A861" t="str">
            <v>3 S 02 500 03</v>
          </cell>
          <cell r="B861" t="str">
            <v>Tratamento superficial simples com emulsão</v>
          </cell>
          <cell r="E861" t="str">
            <v>m2</v>
          </cell>
          <cell r="G861">
            <v>0.46</v>
          </cell>
          <cell r="M861">
            <v>0.53</v>
          </cell>
          <cell r="O861">
            <v>0.54</v>
          </cell>
          <cell r="Q861">
            <v>0.53</v>
          </cell>
          <cell r="S861">
            <v>0.54</v>
          </cell>
        </row>
        <row r="862">
          <cell r="A862" t="str">
            <v>3 S 02 500 04</v>
          </cell>
          <cell r="B862" t="str">
            <v>Tratamento superficial simples c/ banho diluído</v>
          </cell>
          <cell r="E862" t="str">
            <v>m2</v>
          </cell>
          <cell r="G862">
            <v>0.52</v>
          </cell>
          <cell r="M862">
            <v>0.6</v>
          </cell>
          <cell r="O862">
            <v>0.61</v>
          </cell>
          <cell r="Q862">
            <v>0.6</v>
          </cell>
          <cell r="S862">
            <v>0.61</v>
          </cell>
        </row>
        <row r="863">
          <cell r="A863" t="str">
            <v>3 S 02 501 00</v>
          </cell>
          <cell r="B863" t="str">
            <v>Tratamento superficial duplo c/ CAP</v>
          </cell>
          <cell r="E863" t="str">
            <v>m2</v>
          </cell>
          <cell r="G863">
            <v>1.48</v>
          </cell>
          <cell r="M863">
            <v>1.71</v>
          </cell>
          <cell r="O863">
            <v>1.72</v>
          </cell>
          <cell r="Q863">
            <v>1.68</v>
          </cell>
          <cell r="S863">
            <v>1.72</v>
          </cell>
        </row>
        <row r="864">
          <cell r="A864" t="str">
            <v>3 S 02 501 01</v>
          </cell>
          <cell r="B864" t="str">
            <v>Tratamento superficial duplo com emulsão</v>
          </cell>
          <cell r="E864" t="str">
            <v>m2</v>
          </cell>
          <cell r="G864">
            <v>1.47</v>
          </cell>
          <cell r="M864">
            <v>1.69</v>
          </cell>
          <cell r="O864">
            <v>1.7</v>
          </cell>
          <cell r="Q864">
            <v>1.67</v>
          </cell>
          <cell r="S864">
            <v>1.71</v>
          </cell>
        </row>
        <row r="865">
          <cell r="A865" t="str">
            <v>3 S 02 501 02</v>
          </cell>
          <cell r="B865" t="str">
            <v>Tratamento superficial duplo com banho diluído</v>
          </cell>
          <cell r="E865" t="str">
            <v>m2</v>
          </cell>
          <cell r="G865">
            <v>1.6</v>
          </cell>
          <cell r="M865">
            <v>1.85</v>
          </cell>
          <cell r="O865">
            <v>1.86</v>
          </cell>
          <cell r="Q865">
            <v>1.82</v>
          </cell>
          <cell r="S865">
            <v>1.86</v>
          </cell>
        </row>
        <row r="866">
          <cell r="A866" t="str">
            <v>3 S 02 502 00</v>
          </cell>
          <cell r="B866" t="str">
            <v>Tratamento superficial triplo com c.a.p.</v>
          </cell>
          <cell r="E866" t="str">
            <v>m2</v>
          </cell>
          <cell r="G866">
            <v>2.11</v>
          </cell>
          <cell r="M866">
            <v>2.4300000000000002</v>
          </cell>
          <cell r="O866">
            <v>2.44</v>
          </cell>
          <cell r="Q866">
            <v>2.39</v>
          </cell>
          <cell r="S866">
            <v>2.44</v>
          </cell>
        </row>
        <row r="867">
          <cell r="A867" t="str">
            <v>3 S 02 502 01</v>
          </cell>
          <cell r="B867" t="str">
            <v>Tratamento superficial triplo com emulsão</v>
          </cell>
          <cell r="E867" t="str">
            <v>m2</v>
          </cell>
          <cell r="G867">
            <v>2.13</v>
          </cell>
          <cell r="M867">
            <v>2.4500000000000002</v>
          </cell>
          <cell r="O867">
            <v>2.4700000000000002</v>
          </cell>
          <cell r="Q867">
            <v>2.41</v>
          </cell>
          <cell r="S867">
            <v>2.46</v>
          </cell>
        </row>
        <row r="868">
          <cell r="A868" t="str">
            <v>3 S 02 502 02</v>
          </cell>
          <cell r="B868" t="str">
            <v>Tratamento superficial triplo com banho diluído</v>
          </cell>
          <cell r="E868" t="str">
            <v>m2</v>
          </cell>
          <cell r="G868">
            <v>2.2799999999999998</v>
          </cell>
          <cell r="M868">
            <v>2.62</v>
          </cell>
          <cell r="O868">
            <v>2.64</v>
          </cell>
          <cell r="Q868">
            <v>2.58</v>
          </cell>
          <cell r="S868">
            <v>2.63</v>
          </cell>
        </row>
        <row r="869">
          <cell r="A869" t="str">
            <v>3 S 02 510 00</v>
          </cell>
          <cell r="B869" t="str">
            <v>Lama asfáltica fina (granulometrias I e II )</v>
          </cell>
          <cell r="E869" t="str">
            <v>m2</v>
          </cell>
          <cell r="G869">
            <v>0.51</v>
          </cell>
          <cell r="M869">
            <v>0.59</v>
          </cell>
          <cell r="O869">
            <v>0.59</v>
          </cell>
          <cell r="Q869">
            <v>0.57999999999999996</v>
          </cell>
          <cell r="S869">
            <v>0.59</v>
          </cell>
        </row>
        <row r="870">
          <cell r="A870" t="str">
            <v>3 S 02 510 01</v>
          </cell>
          <cell r="B870" t="str">
            <v>Lama asfáltica grossa (granulometrias III e IV)</v>
          </cell>
          <cell r="E870" t="str">
            <v>m2</v>
          </cell>
          <cell r="G870">
            <v>0.92</v>
          </cell>
          <cell r="M870">
            <v>1.07</v>
          </cell>
          <cell r="O870">
            <v>1.07</v>
          </cell>
          <cell r="Q870">
            <v>1.05</v>
          </cell>
          <cell r="S870">
            <v>1.06</v>
          </cell>
        </row>
        <row r="871">
          <cell r="A871" t="str">
            <v>3 S 02 520 00</v>
          </cell>
          <cell r="B871" t="str">
            <v>Mistura areia-asfalto em betoneira</v>
          </cell>
          <cell r="E871" t="str">
            <v>m3</v>
          </cell>
          <cell r="G871">
            <v>26</v>
          </cell>
          <cell r="M871">
            <v>29.71</v>
          </cell>
          <cell r="O871">
            <v>29.78</v>
          </cell>
          <cell r="Q871">
            <v>29.51</v>
          </cell>
          <cell r="S871">
            <v>29.51</v>
          </cell>
        </row>
        <row r="872">
          <cell r="A872" t="str">
            <v>3 S 02 520 01</v>
          </cell>
          <cell r="B872" t="str">
            <v>Mistura areia-asfalto usinada a frio</v>
          </cell>
          <cell r="E872" t="str">
            <v>m3</v>
          </cell>
          <cell r="G872">
            <v>17.82</v>
          </cell>
          <cell r="M872">
            <v>19.87</v>
          </cell>
          <cell r="O872">
            <v>19.96</v>
          </cell>
          <cell r="Q872">
            <v>19.559999999999999</v>
          </cell>
          <cell r="S872">
            <v>19.559999999999999</v>
          </cell>
        </row>
        <row r="873">
          <cell r="A873" t="str">
            <v>3 S 02 520 02</v>
          </cell>
          <cell r="B873" t="str">
            <v>Rec.do rev. com areia asfalto a frio</v>
          </cell>
          <cell r="E873" t="str">
            <v>m3</v>
          </cell>
          <cell r="G873">
            <v>20.87</v>
          </cell>
          <cell r="M873">
            <v>23.8</v>
          </cell>
          <cell r="O873">
            <v>23.8</v>
          </cell>
          <cell r="Q873">
            <v>23.26</v>
          </cell>
          <cell r="S873">
            <v>23.26</v>
          </cell>
        </row>
        <row r="874">
          <cell r="A874" t="str">
            <v>3 S 02 521 00</v>
          </cell>
          <cell r="B874" t="str">
            <v>Mistura areia-asfalto usinada a quente</v>
          </cell>
          <cell r="E874" t="str">
            <v>m3</v>
          </cell>
          <cell r="G874">
            <v>60.43</v>
          </cell>
          <cell r="M874">
            <v>64.95</v>
          </cell>
          <cell r="O874">
            <v>65.11</v>
          </cell>
          <cell r="Q874">
            <v>78.69</v>
          </cell>
          <cell r="S874">
            <v>62.94</v>
          </cell>
        </row>
        <row r="875">
          <cell r="A875" t="str">
            <v>3 S 02 521 01</v>
          </cell>
          <cell r="B875" t="str">
            <v>Rec. do rev. com areia asfalto a quente</v>
          </cell>
          <cell r="E875" t="str">
            <v>m3</v>
          </cell>
          <cell r="G875">
            <v>14.12</v>
          </cell>
          <cell r="M875">
            <v>16.22</v>
          </cell>
          <cell r="O875">
            <v>16.22</v>
          </cell>
          <cell r="Q875">
            <v>15.89</v>
          </cell>
          <cell r="S875">
            <v>15.89</v>
          </cell>
        </row>
        <row r="876">
          <cell r="A876" t="str">
            <v>3 S 02 530 00</v>
          </cell>
          <cell r="B876" t="str">
            <v>Mistura betuminosa em betoneira</v>
          </cell>
          <cell r="E876" t="str">
            <v>m3</v>
          </cell>
          <cell r="G876">
            <v>36.840000000000003</v>
          </cell>
          <cell r="M876">
            <v>43.11</v>
          </cell>
          <cell r="O876">
            <v>43.5</v>
          </cell>
          <cell r="Q876">
            <v>43</v>
          </cell>
          <cell r="S876">
            <v>44.07</v>
          </cell>
        </row>
        <row r="877">
          <cell r="A877" t="str">
            <v>3 S 02 530 01</v>
          </cell>
          <cell r="B877" t="str">
            <v>Mistura betuminosa usinada a frio</v>
          </cell>
          <cell r="E877" t="str">
            <v>m3</v>
          </cell>
          <cell r="G877">
            <v>35.82</v>
          </cell>
          <cell r="M877">
            <v>41.72</v>
          </cell>
          <cell r="O877">
            <v>42.13</v>
          </cell>
          <cell r="Q877">
            <v>41.43</v>
          </cell>
          <cell r="S877">
            <v>42.51</v>
          </cell>
        </row>
        <row r="878">
          <cell r="A878" t="str">
            <v>3 S 02 530 02</v>
          </cell>
          <cell r="B878" t="str">
            <v>Rec.do rev. com mistura betuminosa a frio</v>
          </cell>
          <cell r="E878" t="str">
            <v>m3</v>
          </cell>
          <cell r="G878">
            <v>23.66</v>
          </cell>
          <cell r="M878">
            <v>26.99</v>
          </cell>
          <cell r="O878">
            <v>26.99</v>
          </cell>
          <cell r="Q878">
            <v>26.39</v>
          </cell>
          <cell r="S878">
            <v>26.39</v>
          </cell>
        </row>
        <row r="879">
          <cell r="A879" t="str">
            <v>3 S 02 540 00</v>
          </cell>
          <cell r="B879" t="str">
            <v>Mistura betuminosa usinada a quente</v>
          </cell>
          <cell r="E879" t="str">
            <v>m3</v>
          </cell>
          <cell r="G879">
            <v>75.17</v>
          </cell>
          <cell r="M879">
            <v>83.64</v>
          </cell>
          <cell r="O879">
            <v>84.21</v>
          </cell>
          <cell r="Q879">
            <v>92.85</v>
          </cell>
          <cell r="S879">
            <v>83.6</v>
          </cell>
        </row>
        <row r="880">
          <cell r="A880" t="str">
            <v>3 S 02 540 01</v>
          </cell>
          <cell r="B880" t="str">
            <v>Rec.do rev.com mistura betuminosa a quente</v>
          </cell>
          <cell r="E880" t="str">
            <v>m3</v>
          </cell>
          <cell r="G880">
            <v>16.399999999999999</v>
          </cell>
          <cell r="M880">
            <v>18.84</v>
          </cell>
          <cell r="O880">
            <v>18.84</v>
          </cell>
          <cell r="Q880">
            <v>18.46</v>
          </cell>
          <cell r="S880">
            <v>18.46</v>
          </cell>
        </row>
        <row r="881">
          <cell r="A881" t="str">
            <v>3 S 02 601 00</v>
          </cell>
          <cell r="B881" t="str">
            <v>Recomposição de placa de concreto</v>
          </cell>
          <cell r="E881" t="str">
            <v>m3</v>
          </cell>
          <cell r="G881">
            <v>218.14</v>
          </cell>
          <cell r="M881">
            <v>237.8</v>
          </cell>
          <cell r="O881">
            <v>243.59</v>
          </cell>
          <cell r="Q881">
            <v>233.72</v>
          </cell>
          <cell r="S881">
            <v>246.49</v>
          </cell>
        </row>
        <row r="882">
          <cell r="A882" t="str">
            <v>3 S 02 900 00</v>
          </cell>
          <cell r="B882" t="str">
            <v>Remoção mecanizada de revestimento betuminoso</v>
          </cell>
          <cell r="E882" t="str">
            <v>m3</v>
          </cell>
          <cell r="G882">
            <v>5.77</v>
          </cell>
          <cell r="M882">
            <v>6.35</v>
          </cell>
          <cell r="O882">
            <v>6.65</v>
          </cell>
          <cell r="Q882">
            <v>6.48</v>
          </cell>
          <cell r="S882">
            <v>6.48</v>
          </cell>
        </row>
        <row r="883">
          <cell r="A883" t="str">
            <v>3 S 02 901 00</v>
          </cell>
          <cell r="B883" t="str">
            <v>Remoção manual de revestimento betuminoso</v>
          </cell>
          <cell r="E883" t="str">
            <v>m3</v>
          </cell>
          <cell r="G883">
            <v>94.96</v>
          </cell>
          <cell r="M883">
            <v>110.07</v>
          </cell>
          <cell r="O883">
            <v>110.91</v>
          </cell>
          <cell r="Q883">
            <v>109.05</v>
          </cell>
          <cell r="S883">
            <v>109.05</v>
          </cell>
        </row>
        <row r="884">
          <cell r="A884" t="str">
            <v>3 S 02 902 00</v>
          </cell>
          <cell r="B884" t="str">
            <v>Remoção mecanizada da camada granular do pavimento</v>
          </cell>
          <cell r="E884" t="str">
            <v>m3</v>
          </cell>
          <cell r="G884">
            <v>3.69</v>
          </cell>
          <cell r="M884">
            <v>4.03</v>
          </cell>
          <cell r="O884">
            <v>4.24</v>
          </cell>
          <cell r="Q884">
            <v>4.13</v>
          </cell>
          <cell r="S884">
            <v>4.13</v>
          </cell>
        </row>
        <row r="885">
          <cell r="A885" t="str">
            <v>3 S 02 903 00</v>
          </cell>
          <cell r="B885" t="str">
            <v>Remoção manual da camada granular do pavimento</v>
          </cell>
          <cell r="E885" t="str">
            <v>m3</v>
          </cell>
          <cell r="G885">
            <v>49.73</v>
          </cell>
          <cell r="M885">
            <v>58.21</v>
          </cell>
          <cell r="O885">
            <v>58.52</v>
          </cell>
          <cell r="Q885">
            <v>57.82</v>
          </cell>
          <cell r="S885">
            <v>57.82</v>
          </cell>
        </row>
        <row r="886">
          <cell r="A886" t="str">
            <v>3 S 02 999 00</v>
          </cell>
          <cell r="B886" t="str">
            <v>Peneiramento</v>
          </cell>
          <cell r="E886" t="str">
            <v>m3</v>
          </cell>
          <cell r="G886">
            <v>5.81</v>
          </cell>
          <cell r="M886">
            <v>6.98</v>
          </cell>
          <cell r="O886">
            <v>6.98</v>
          </cell>
          <cell r="Q886">
            <v>6.98</v>
          </cell>
          <cell r="S886">
            <v>6.98</v>
          </cell>
        </row>
        <row r="887">
          <cell r="A887" t="str">
            <v>3 S 03 310 00</v>
          </cell>
          <cell r="B887" t="str">
            <v>Concreto ciclópico</v>
          </cell>
          <cell r="E887" t="str">
            <v>m3</v>
          </cell>
          <cell r="G887">
            <v>166.47</v>
          </cell>
          <cell r="M887">
            <v>183.45</v>
          </cell>
          <cell r="O887">
            <v>187.34</v>
          </cell>
          <cell r="Q887">
            <v>180.79</v>
          </cell>
          <cell r="S887">
            <v>189.32</v>
          </cell>
        </row>
        <row r="888">
          <cell r="A888" t="str">
            <v>3 S 03 329 00</v>
          </cell>
          <cell r="B888" t="str">
            <v>Concreto de cimento (confecção e lançamento)</v>
          </cell>
          <cell r="E888" t="str">
            <v>m3</v>
          </cell>
          <cell r="G888">
            <v>209.35</v>
          </cell>
          <cell r="M888">
            <v>229.42</v>
          </cell>
          <cell r="O888">
            <v>234.67</v>
          </cell>
          <cell r="Q888">
            <v>225.85</v>
          </cell>
          <cell r="S888">
            <v>237.3</v>
          </cell>
        </row>
        <row r="889">
          <cell r="A889" t="str">
            <v>3 S 03 329 01</v>
          </cell>
          <cell r="B889" t="str">
            <v>Concreto de cimento(confecção manual e lançamento)</v>
          </cell>
          <cell r="E889" t="str">
            <v>m3</v>
          </cell>
          <cell r="G889">
            <v>242.57</v>
          </cell>
          <cell r="M889">
            <v>268.77999999999997</v>
          </cell>
          <cell r="O889">
            <v>274.27</v>
          </cell>
          <cell r="Q889">
            <v>265.27</v>
          </cell>
          <cell r="S889">
            <v>277.31</v>
          </cell>
        </row>
        <row r="890">
          <cell r="A890" t="str">
            <v>3 S 03 340 02</v>
          </cell>
          <cell r="B890" t="str">
            <v>Argamassa cimento areia 1-6</v>
          </cell>
          <cell r="E890" t="str">
            <v>m3</v>
          </cell>
          <cell r="G890">
            <v>180.21</v>
          </cell>
          <cell r="M890">
            <v>196.36</v>
          </cell>
          <cell r="O890">
            <v>200.78</v>
          </cell>
          <cell r="Q890">
            <v>193</v>
          </cell>
          <cell r="S890">
            <v>202.39</v>
          </cell>
        </row>
        <row r="891">
          <cell r="A891" t="str">
            <v>3 S 03 340 03</v>
          </cell>
          <cell r="B891" t="str">
            <v>Argamassa cimento solo 1:10</v>
          </cell>
          <cell r="E891" t="str">
            <v>m3</v>
          </cell>
          <cell r="G891">
            <v>113.44</v>
          </cell>
          <cell r="M891">
            <v>125.25</v>
          </cell>
          <cell r="O891">
            <v>127.58</v>
          </cell>
          <cell r="Q891">
            <v>123.54</v>
          </cell>
          <cell r="S891">
            <v>128.30000000000001</v>
          </cell>
        </row>
        <row r="892">
          <cell r="A892" t="str">
            <v>3 S 03 353 00</v>
          </cell>
          <cell r="B892" t="str">
            <v>Dobragem e colocação de armadura</v>
          </cell>
          <cell r="E892" t="str">
            <v>kg</v>
          </cell>
          <cell r="G892">
            <v>3.89</v>
          </cell>
          <cell r="M892">
            <v>4.34</v>
          </cell>
          <cell r="O892">
            <v>4.55</v>
          </cell>
          <cell r="Q892">
            <v>4.55</v>
          </cell>
          <cell r="S892">
            <v>4.55</v>
          </cell>
        </row>
        <row r="893">
          <cell r="A893" t="str">
            <v>3 S 03 370 00</v>
          </cell>
          <cell r="B893" t="str">
            <v>Forma comum de madeira</v>
          </cell>
          <cell r="E893" t="str">
            <v>m2</v>
          </cell>
          <cell r="G893">
            <v>27.81</v>
          </cell>
          <cell r="M893">
            <v>30.76</v>
          </cell>
          <cell r="O893">
            <v>30.84</v>
          </cell>
          <cell r="Q893">
            <v>31.06</v>
          </cell>
          <cell r="S893">
            <v>31.01</v>
          </cell>
        </row>
        <row r="894">
          <cell r="A894" t="str">
            <v>3 S 03 940 01</v>
          </cell>
          <cell r="B894" t="str">
            <v>Reaterro e compactação p/ bueiro</v>
          </cell>
          <cell r="E894" t="str">
            <v>m3</v>
          </cell>
          <cell r="G894">
            <v>13.94</v>
          </cell>
          <cell r="M894">
            <v>16.04</v>
          </cell>
          <cell r="O894">
            <v>16.04</v>
          </cell>
          <cell r="Q894">
            <v>15.98</v>
          </cell>
          <cell r="S894">
            <v>15.98</v>
          </cell>
        </row>
        <row r="895">
          <cell r="A895" t="str">
            <v>3 S 03 940 02</v>
          </cell>
          <cell r="B895" t="str">
            <v>Reaterro apiloado</v>
          </cell>
          <cell r="E895" t="str">
            <v>m3</v>
          </cell>
          <cell r="G895">
            <v>8.75</v>
          </cell>
          <cell r="M895">
            <v>10.5</v>
          </cell>
          <cell r="O895">
            <v>10.5</v>
          </cell>
          <cell r="Q895">
            <v>10.5</v>
          </cell>
          <cell r="S895">
            <v>10.5</v>
          </cell>
        </row>
        <row r="896">
          <cell r="A896" t="str">
            <v>3 S 03 950 00</v>
          </cell>
          <cell r="B896" t="str">
            <v>Limpeza de ponte</v>
          </cell>
          <cell r="E896" t="str">
            <v>m</v>
          </cell>
          <cell r="G896">
            <v>2.14</v>
          </cell>
          <cell r="M896">
            <v>2.52</v>
          </cell>
          <cell r="O896">
            <v>2.5299999999999998</v>
          </cell>
          <cell r="Q896">
            <v>2.5</v>
          </cell>
          <cell r="S896">
            <v>2.5</v>
          </cell>
        </row>
        <row r="897">
          <cell r="A897" t="str">
            <v>3 S 04 000 00</v>
          </cell>
          <cell r="B897" t="str">
            <v>Escavação manual em material de 1a categoria</v>
          </cell>
          <cell r="E897" t="str">
            <v>m3</v>
          </cell>
          <cell r="G897">
            <v>15.79</v>
          </cell>
          <cell r="M897">
            <v>18.95</v>
          </cell>
          <cell r="O897">
            <v>18.95</v>
          </cell>
          <cell r="Q897">
            <v>18.95</v>
          </cell>
          <cell r="S897">
            <v>18.95</v>
          </cell>
        </row>
        <row r="898">
          <cell r="A898" t="str">
            <v>3 S 04 000 01</v>
          </cell>
          <cell r="B898" t="str">
            <v>Escavação manual em material de 2a categoria</v>
          </cell>
          <cell r="E898" t="str">
            <v>m3</v>
          </cell>
          <cell r="G898">
            <v>21.06</v>
          </cell>
          <cell r="M898">
            <v>25.27</v>
          </cell>
          <cell r="O898">
            <v>25.27</v>
          </cell>
          <cell r="Q898">
            <v>25.27</v>
          </cell>
          <cell r="S898">
            <v>25.27</v>
          </cell>
        </row>
        <row r="899">
          <cell r="A899" t="str">
            <v>3 S 04 001 00</v>
          </cell>
          <cell r="B899" t="str">
            <v>Escavação mecaniz. de vala em mater. de 1a cat.</v>
          </cell>
          <cell r="E899" t="str">
            <v>m3</v>
          </cell>
          <cell r="G899">
            <v>3.82</v>
          </cell>
          <cell r="M899">
            <v>4.37</v>
          </cell>
          <cell r="O899">
            <v>4.37</v>
          </cell>
          <cell r="Q899">
            <v>4.26</v>
          </cell>
          <cell r="S899">
            <v>4.26</v>
          </cell>
        </row>
        <row r="900">
          <cell r="A900" t="str">
            <v>3 S 04 010 00</v>
          </cell>
          <cell r="B900" t="str">
            <v>Escavação mecaniz.de vala em material de 2a cat.</v>
          </cell>
          <cell r="E900" t="str">
            <v>m3</v>
          </cell>
          <cell r="G900">
            <v>4.7699999999999996</v>
          </cell>
          <cell r="M900">
            <v>5.46</v>
          </cell>
          <cell r="O900">
            <v>5.46</v>
          </cell>
          <cell r="Q900">
            <v>5.32</v>
          </cell>
          <cell r="S900">
            <v>5.32</v>
          </cell>
        </row>
        <row r="901">
          <cell r="A901" t="str">
            <v>3 S 04 020 00</v>
          </cell>
          <cell r="B901" t="str">
            <v>Escavação e carga de material de 3a cat. em valas</v>
          </cell>
          <cell r="E901" t="str">
            <v>m3</v>
          </cell>
          <cell r="G901">
            <v>46.48</v>
          </cell>
          <cell r="M901">
            <v>50.78</v>
          </cell>
          <cell r="O901">
            <v>52.49</v>
          </cell>
          <cell r="Q901">
            <v>51.87</v>
          </cell>
          <cell r="S901">
            <v>62.39</v>
          </cell>
        </row>
        <row r="902">
          <cell r="A902" t="str">
            <v>3 S 04 300 16</v>
          </cell>
          <cell r="B902" t="str">
            <v>Bueiro met. chapa múltipla D=1,60m galv.</v>
          </cell>
          <cell r="E902" t="str">
            <v>m</v>
          </cell>
          <cell r="G902">
            <v>852.26</v>
          </cell>
          <cell r="M902">
            <v>990.04</v>
          </cell>
          <cell r="O902">
            <v>1036.74</v>
          </cell>
          <cell r="Q902">
            <v>1034.93</v>
          </cell>
          <cell r="S902">
            <v>1036.1500000000001</v>
          </cell>
        </row>
        <row r="903">
          <cell r="A903" t="str">
            <v>3 S 04 300 20</v>
          </cell>
          <cell r="B903" t="str">
            <v>Bueiro met. chapa múltipla D=2,00m galv.</v>
          </cell>
          <cell r="E903" t="str">
            <v>m</v>
          </cell>
          <cell r="G903">
            <v>1061.68</v>
          </cell>
          <cell r="M903">
            <v>1217.3399999999999</v>
          </cell>
          <cell r="O903">
            <v>1285.8</v>
          </cell>
          <cell r="Q903">
            <v>1283.8499999999999</v>
          </cell>
          <cell r="S903">
            <v>1285.08</v>
          </cell>
        </row>
        <row r="904">
          <cell r="A904" t="str">
            <v>3 S 04 301 16</v>
          </cell>
          <cell r="B904" t="str">
            <v>Bueiro met.chapas múlt. D=1,60 m rev. epoxy</v>
          </cell>
          <cell r="E904" t="str">
            <v>m</v>
          </cell>
          <cell r="G904">
            <v>928.35</v>
          </cell>
          <cell r="M904">
            <v>1074.95</v>
          </cell>
          <cell r="O904">
            <v>1085.56</v>
          </cell>
          <cell r="Q904">
            <v>1084.3599999999999</v>
          </cell>
          <cell r="S904">
            <v>1085.5899999999999</v>
          </cell>
        </row>
        <row r="905">
          <cell r="A905" t="str">
            <v>3 S 04 301 20</v>
          </cell>
          <cell r="B905" t="str">
            <v>Bueiro met. chapas múlt. D=2,00 m rev. epoxy</v>
          </cell>
          <cell r="E905" t="str">
            <v>m</v>
          </cell>
          <cell r="G905">
            <v>1155.49</v>
          </cell>
          <cell r="M905">
            <v>1322.33</v>
          </cell>
          <cell r="O905">
            <v>1346.44</v>
          </cell>
          <cell r="Q905">
            <v>1344.58</v>
          </cell>
          <cell r="S905">
            <v>1345.8</v>
          </cell>
        </row>
        <row r="906">
          <cell r="A906" t="str">
            <v>3 S 04 310 16</v>
          </cell>
          <cell r="B906" t="str">
            <v>Bueiro met. s/interrupção tráf. D=1,60 m galv.</v>
          </cell>
          <cell r="E906" t="str">
            <v>m</v>
          </cell>
          <cell r="G906">
            <v>1667.71</v>
          </cell>
          <cell r="M906">
            <v>1957.4</v>
          </cell>
          <cell r="O906">
            <v>1958.05</v>
          </cell>
          <cell r="Q906">
            <v>1892.17</v>
          </cell>
          <cell r="S906">
            <v>1893.36</v>
          </cell>
        </row>
        <row r="907">
          <cell r="A907" t="str">
            <v>3 S 04 310 20</v>
          </cell>
          <cell r="B907" t="str">
            <v>Bueiro met. s/interrupção tráf. D=2,00 m galv.</v>
          </cell>
          <cell r="E907" t="str">
            <v>m</v>
          </cell>
          <cell r="G907">
            <v>2013.11</v>
          </cell>
          <cell r="M907">
            <v>2434.67</v>
          </cell>
          <cell r="O907">
            <v>2435.4499999999998</v>
          </cell>
          <cell r="Q907">
            <v>2282.92</v>
          </cell>
          <cell r="S907">
            <v>2284.36</v>
          </cell>
        </row>
        <row r="908">
          <cell r="A908" t="str">
            <v>3 S 04 311 16</v>
          </cell>
          <cell r="B908" t="str">
            <v>Bueiro met.s/interrupção tráf. D=1,60 m rev. epoxy</v>
          </cell>
          <cell r="E908" t="str">
            <v>m</v>
          </cell>
          <cell r="G908">
            <v>1700.88</v>
          </cell>
          <cell r="M908">
            <v>2030.38</v>
          </cell>
          <cell r="O908">
            <v>2031.03</v>
          </cell>
          <cell r="Q908">
            <v>1828.85</v>
          </cell>
          <cell r="S908">
            <v>1830.05</v>
          </cell>
        </row>
        <row r="909">
          <cell r="A909" t="str">
            <v>3 S 04 311 20</v>
          </cell>
          <cell r="B909" t="str">
            <v>Bueiro met.s/interrupção tráf. D=2,00 m rev. epoxy</v>
          </cell>
          <cell r="E909" t="str">
            <v>m</v>
          </cell>
          <cell r="G909">
            <v>2222.9899999999998</v>
          </cell>
          <cell r="M909">
            <v>2441.5700000000002</v>
          </cell>
          <cell r="O909">
            <v>2442.35</v>
          </cell>
          <cell r="Q909">
            <v>2288.87</v>
          </cell>
          <cell r="S909">
            <v>2290.3000000000002</v>
          </cell>
        </row>
        <row r="910">
          <cell r="A910" t="str">
            <v>3 S 04 590 00</v>
          </cell>
          <cell r="B910" t="str">
            <v>Assentamento de dreno profundo</v>
          </cell>
          <cell r="E910" t="str">
            <v>m</v>
          </cell>
          <cell r="G910">
            <v>34.85</v>
          </cell>
          <cell r="M910">
            <v>40.54</v>
          </cell>
          <cell r="O910">
            <v>40.96</v>
          </cell>
          <cell r="Q910">
            <v>40.409999999999997</v>
          </cell>
          <cell r="S910">
            <v>41.48</v>
          </cell>
        </row>
        <row r="911">
          <cell r="A911" t="str">
            <v>3 S 04 999 08</v>
          </cell>
          <cell r="B911" t="str">
            <v>Selo de argila apiloado com solo local</v>
          </cell>
          <cell r="E911" t="str">
            <v>m3</v>
          </cell>
          <cell r="G911">
            <v>8.75</v>
          </cell>
          <cell r="M911">
            <v>10.5</v>
          </cell>
          <cell r="O911">
            <v>10.5</v>
          </cell>
          <cell r="Q911">
            <v>10.5</v>
          </cell>
          <cell r="S911">
            <v>10.5</v>
          </cell>
        </row>
        <row r="912">
          <cell r="A912" t="str">
            <v>3 S 05 000 00</v>
          </cell>
          <cell r="B912" t="str">
            <v>Enrocamento de pedra arrumada</v>
          </cell>
          <cell r="E912" t="str">
            <v>m3</v>
          </cell>
          <cell r="G912">
            <v>61.59</v>
          </cell>
          <cell r="M912">
            <v>72.58</v>
          </cell>
          <cell r="O912">
            <v>73.02</v>
          </cell>
          <cell r="Q912">
            <v>72.75</v>
          </cell>
          <cell r="S912">
            <v>74.23</v>
          </cell>
        </row>
        <row r="913">
          <cell r="A913" t="str">
            <v>3 S 05 001 00</v>
          </cell>
          <cell r="B913" t="str">
            <v>Enrocamento de pedra jogada</v>
          </cell>
          <cell r="E913" t="str">
            <v>m3</v>
          </cell>
          <cell r="G913">
            <v>40.799999999999997</v>
          </cell>
          <cell r="M913">
            <v>47.86</v>
          </cell>
          <cell r="O913">
            <v>48.23</v>
          </cell>
          <cell r="Q913">
            <v>48</v>
          </cell>
          <cell r="S913">
            <v>49.23</v>
          </cell>
        </row>
        <row r="914">
          <cell r="A914" t="str">
            <v>3 S 05 101 01</v>
          </cell>
          <cell r="B914" t="str">
            <v>Revestimento vegetal com mudas</v>
          </cell>
          <cell r="E914" t="str">
            <v>m2</v>
          </cell>
          <cell r="G914">
            <v>2.96</v>
          </cell>
          <cell r="M914">
            <v>3.46</v>
          </cell>
          <cell r="O914">
            <v>3.47</v>
          </cell>
          <cell r="Q914">
            <v>3.42</v>
          </cell>
          <cell r="S914">
            <v>3.42</v>
          </cell>
        </row>
        <row r="915">
          <cell r="A915" t="str">
            <v>3 S 05 101 02</v>
          </cell>
          <cell r="B915" t="str">
            <v>Revestimento vegetal com grama em leivas</v>
          </cell>
          <cell r="E915" t="str">
            <v>m2</v>
          </cell>
          <cell r="G915">
            <v>3.17</v>
          </cell>
          <cell r="M915">
            <v>3.69</v>
          </cell>
          <cell r="O915">
            <v>3.7</v>
          </cell>
          <cell r="Q915">
            <v>3.64</v>
          </cell>
          <cell r="S915">
            <v>3.64</v>
          </cell>
        </row>
        <row r="916">
          <cell r="A916" t="str">
            <v>3 S 08 001 00</v>
          </cell>
          <cell r="B916" t="str">
            <v>Reconformação da plataforma</v>
          </cell>
          <cell r="E916" t="str">
            <v>ha</v>
          </cell>
          <cell r="G916">
            <v>105.07</v>
          </cell>
          <cell r="M916">
            <v>110.09</v>
          </cell>
          <cell r="O916">
            <v>120.63</v>
          </cell>
          <cell r="Q916">
            <v>117.37</v>
          </cell>
          <cell r="S916">
            <v>117.37</v>
          </cell>
        </row>
        <row r="917">
          <cell r="A917" t="str">
            <v>3 S 08 100 00</v>
          </cell>
          <cell r="B917" t="str">
            <v>Tapa buraco</v>
          </cell>
          <cell r="E917" t="str">
            <v>m3</v>
          </cell>
          <cell r="G917">
            <v>92.24</v>
          </cell>
          <cell r="M917">
            <v>110.38</v>
          </cell>
          <cell r="O917">
            <v>110.38</v>
          </cell>
          <cell r="Q917">
            <v>110.34</v>
          </cell>
          <cell r="S917">
            <v>110.34</v>
          </cell>
        </row>
        <row r="918">
          <cell r="A918" t="str">
            <v>3 S 08 101 01</v>
          </cell>
          <cell r="B918" t="str">
            <v>Remendo profundo com demolição manual</v>
          </cell>
          <cell r="E918" t="str">
            <v>m3</v>
          </cell>
          <cell r="G918">
            <v>109.06</v>
          </cell>
          <cell r="M918">
            <v>129.85</v>
          </cell>
          <cell r="O918">
            <v>129.85</v>
          </cell>
          <cell r="Q918">
            <v>129.75</v>
          </cell>
          <cell r="S918">
            <v>129.75</v>
          </cell>
        </row>
        <row r="919">
          <cell r="A919" t="str">
            <v>3 S 08 101 02</v>
          </cell>
          <cell r="B919" t="str">
            <v>Remendo profundo com demolição mecanizada</v>
          </cell>
          <cell r="E919" t="str">
            <v>m3</v>
          </cell>
          <cell r="G919">
            <v>80</v>
          </cell>
          <cell r="M919">
            <v>94.79</v>
          </cell>
          <cell r="O919">
            <v>94.79</v>
          </cell>
          <cell r="Q919">
            <v>94.15</v>
          </cell>
          <cell r="S919">
            <v>94.15</v>
          </cell>
        </row>
        <row r="920">
          <cell r="A920" t="str">
            <v>3 S 08 102 00</v>
          </cell>
          <cell r="B920" t="str">
            <v>Limpeza ench. juntas pav. concr. a quente (consv)</v>
          </cell>
          <cell r="E920" t="str">
            <v>m</v>
          </cell>
          <cell r="G920">
            <v>1.32</v>
          </cell>
          <cell r="M920">
            <v>1.53</v>
          </cell>
          <cell r="O920">
            <v>1.54</v>
          </cell>
          <cell r="Q920">
            <v>1.51</v>
          </cell>
          <cell r="S920">
            <v>1.52</v>
          </cell>
        </row>
        <row r="921">
          <cell r="A921" t="str">
            <v>3 S 08 102 01</v>
          </cell>
          <cell r="B921" t="str">
            <v>Limpeza ench. juntas pav. concr. a frio (consv)</v>
          </cell>
          <cell r="E921" t="str">
            <v>m</v>
          </cell>
          <cell r="G921">
            <v>1.06</v>
          </cell>
          <cell r="M921">
            <v>1.23</v>
          </cell>
          <cell r="O921">
            <v>1.23</v>
          </cell>
          <cell r="Q921">
            <v>1.2</v>
          </cell>
          <cell r="S921">
            <v>1.2</v>
          </cell>
        </row>
        <row r="922">
          <cell r="A922" t="str">
            <v>3 S 08 103 00</v>
          </cell>
          <cell r="B922" t="str">
            <v>Selagem de trinca</v>
          </cell>
          <cell r="E922" t="str">
            <v>l</v>
          </cell>
          <cell r="G922">
            <v>0.82</v>
          </cell>
          <cell r="M922">
            <v>0.96</v>
          </cell>
          <cell r="O922">
            <v>0.96</v>
          </cell>
          <cell r="Q922">
            <v>0.94</v>
          </cell>
          <cell r="S922">
            <v>0.94</v>
          </cell>
        </row>
        <row r="923">
          <cell r="A923" t="str">
            <v>3 S 08 104 01</v>
          </cell>
          <cell r="B923" t="str">
            <v>Combate à exsudação com areia</v>
          </cell>
          <cell r="E923" t="str">
            <v>m2</v>
          </cell>
          <cell r="G923">
            <v>0.28999999999999998</v>
          </cell>
          <cell r="M923">
            <v>0.32</v>
          </cell>
          <cell r="O923">
            <v>0.32</v>
          </cell>
          <cell r="Q923">
            <v>0.32</v>
          </cell>
          <cell r="S923">
            <v>0.32</v>
          </cell>
        </row>
        <row r="924">
          <cell r="A924" t="str">
            <v>3 S 08 104 02</v>
          </cell>
          <cell r="B924" t="str">
            <v>Combate à exsudação com pedrisco</v>
          </cell>
          <cell r="E924" t="str">
            <v>m2</v>
          </cell>
          <cell r="G924">
            <v>0.34</v>
          </cell>
          <cell r="M924">
            <v>0.39</v>
          </cell>
          <cell r="O924">
            <v>0.39</v>
          </cell>
          <cell r="Q924">
            <v>0.39</v>
          </cell>
          <cell r="S924">
            <v>0.39</v>
          </cell>
        </row>
        <row r="925">
          <cell r="A925" t="str">
            <v>3 S 08 109 00</v>
          </cell>
          <cell r="B925" t="str">
            <v>Correção de defeitos com mistura betuminosa</v>
          </cell>
          <cell r="E925" t="str">
            <v>m3</v>
          </cell>
          <cell r="G925">
            <v>61.12</v>
          </cell>
          <cell r="M925">
            <v>69.45</v>
          </cell>
          <cell r="O925">
            <v>69.45</v>
          </cell>
          <cell r="Q925">
            <v>68.17</v>
          </cell>
          <cell r="S925">
            <v>68.17</v>
          </cell>
        </row>
        <row r="926">
          <cell r="A926" t="str">
            <v>3 S 08 109 12</v>
          </cell>
          <cell r="B926" t="str">
            <v>Correção de defeitos por fresagem descontínua</v>
          </cell>
          <cell r="E926" t="str">
            <v>m3</v>
          </cell>
          <cell r="G926">
            <v>155.58000000000001</v>
          </cell>
          <cell r="M926">
            <v>152.16</v>
          </cell>
          <cell r="O926">
            <v>152.65</v>
          </cell>
          <cell r="Q926">
            <v>151.75</v>
          </cell>
          <cell r="S926">
            <v>147.24</v>
          </cell>
        </row>
        <row r="927">
          <cell r="A927" t="str">
            <v>3 S 08 110 00</v>
          </cell>
          <cell r="B927" t="str">
            <v>Correção de defeitos por penetração</v>
          </cell>
          <cell r="E927" t="str">
            <v>m2</v>
          </cell>
          <cell r="G927">
            <v>6.73</v>
          </cell>
          <cell r="M927">
            <v>7.66</v>
          </cell>
          <cell r="O927">
            <v>7.66</v>
          </cell>
          <cell r="Q927">
            <v>7.52</v>
          </cell>
          <cell r="S927">
            <v>7.53</v>
          </cell>
        </row>
        <row r="928">
          <cell r="A928" t="str">
            <v>3 S 08 200 00</v>
          </cell>
          <cell r="B928" t="str">
            <v>Recomp. de guarda corpo</v>
          </cell>
          <cell r="E928" t="str">
            <v>m</v>
          </cell>
          <cell r="G928">
            <v>57.3</v>
          </cell>
          <cell r="M928">
            <v>65.900000000000006</v>
          </cell>
          <cell r="O928">
            <v>67</v>
          </cell>
          <cell r="Q928">
            <v>66.03</v>
          </cell>
          <cell r="S928">
            <v>66.64</v>
          </cell>
        </row>
        <row r="929">
          <cell r="A929" t="str">
            <v>3 S 08 200 01</v>
          </cell>
          <cell r="B929" t="str">
            <v>Recomposição de sarjeta em alvenaria de tijolo</v>
          </cell>
          <cell r="E929" t="str">
            <v>m2</v>
          </cell>
          <cell r="G929">
            <v>25.78</v>
          </cell>
          <cell r="M929">
            <v>29.96</v>
          </cell>
          <cell r="O929">
            <v>30.01</v>
          </cell>
          <cell r="Q929">
            <v>29.93</v>
          </cell>
          <cell r="S929">
            <v>30.03</v>
          </cell>
        </row>
        <row r="930">
          <cell r="A930" t="str">
            <v>3 S 08 300 01</v>
          </cell>
          <cell r="B930" t="str">
            <v>Limpeza de sarjeta e meio fio</v>
          </cell>
          <cell r="E930" t="str">
            <v>m</v>
          </cell>
          <cell r="G930">
            <v>0.17</v>
          </cell>
          <cell r="M930">
            <v>0.21</v>
          </cell>
          <cell r="O930">
            <v>0.21</v>
          </cell>
          <cell r="Q930">
            <v>0.21</v>
          </cell>
          <cell r="S930">
            <v>0.21</v>
          </cell>
        </row>
        <row r="931">
          <cell r="A931" t="str">
            <v>3 S 08 301 01</v>
          </cell>
          <cell r="B931" t="str">
            <v>Limpeza de valeta de corte</v>
          </cell>
          <cell r="E931" t="str">
            <v>m</v>
          </cell>
          <cell r="G931">
            <v>0.26</v>
          </cell>
          <cell r="M931">
            <v>0.32</v>
          </cell>
          <cell r="O931">
            <v>0.32</v>
          </cell>
          <cell r="Q931">
            <v>0.32</v>
          </cell>
          <cell r="S931">
            <v>0.32</v>
          </cell>
        </row>
        <row r="932">
          <cell r="A932" t="str">
            <v>3 S 08 301 02</v>
          </cell>
          <cell r="B932" t="str">
            <v>Limpeza de vala de drenagem</v>
          </cell>
          <cell r="E932" t="str">
            <v>m</v>
          </cell>
          <cell r="G932">
            <v>1.06</v>
          </cell>
          <cell r="M932">
            <v>1.28</v>
          </cell>
          <cell r="O932">
            <v>1.28</v>
          </cell>
          <cell r="Q932">
            <v>1.28</v>
          </cell>
          <cell r="S932">
            <v>1.28</v>
          </cell>
        </row>
        <row r="933">
          <cell r="A933" t="str">
            <v>3 S 08 301 03</v>
          </cell>
          <cell r="B933" t="str">
            <v>Limpeza de descida d'água</v>
          </cell>
          <cell r="E933" t="str">
            <v>m</v>
          </cell>
          <cell r="G933">
            <v>0.35</v>
          </cell>
          <cell r="M933">
            <v>0.42</v>
          </cell>
          <cell r="O933">
            <v>0.42</v>
          </cell>
          <cell r="Q933">
            <v>0.42</v>
          </cell>
          <cell r="S933">
            <v>0.42</v>
          </cell>
        </row>
        <row r="934">
          <cell r="A934" t="str">
            <v>3 S 08 302 01</v>
          </cell>
          <cell r="B934" t="str">
            <v>Limpeza de bueiro</v>
          </cell>
          <cell r="E934" t="str">
            <v>m3</v>
          </cell>
          <cell r="G934">
            <v>5.81</v>
          </cell>
          <cell r="M934">
            <v>6.98</v>
          </cell>
          <cell r="O934">
            <v>6.98</v>
          </cell>
          <cell r="Q934">
            <v>6.98</v>
          </cell>
          <cell r="S934">
            <v>6.98</v>
          </cell>
        </row>
        <row r="935">
          <cell r="A935" t="str">
            <v>3 S 08 302 02</v>
          </cell>
          <cell r="B935" t="str">
            <v>Desobstrução de bueiro</v>
          </cell>
          <cell r="E935" t="str">
            <v>m3</v>
          </cell>
          <cell r="G935">
            <v>16.98</v>
          </cell>
          <cell r="M935">
            <v>20.37</v>
          </cell>
          <cell r="O935">
            <v>20.37</v>
          </cell>
          <cell r="Q935">
            <v>20.37</v>
          </cell>
          <cell r="S935">
            <v>20.37</v>
          </cell>
        </row>
        <row r="936">
          <cell r="A936" t="str">
            <v>3 S 08 302 03</v>
          </cell>
          <cell r="B936" t="str">
            <v>Assentamento de tubo D=0,60 m</v>
          </cell>
          <cell r="E936" t="str">
            <v>m</v>
          </cell>
          <cell r="G936">
            <v>123.51</v>
          </cell>
          <cell r="M936">
            <v>134.66999999999999</v>
          </cell>
          <cell r="O936">
            <v>138.94</v>
          </cell>
          <cell r="Q936">
            <v>136.88</v>
          </cell>
          <cell r="S936">
            <v>139.09</v>
          </cell>
        </row>
        <row r="937">
          <cell r="A937" t="str">
            <v>3 S 08 302 04</v>
          </cell>
          <cell r="B937" t="str">
            <v>Assentamento de tubo D=0,80 m</v>
          </cell>
          <cell r="E937" t="str">
            <v>m</v>
          </cell>
          <cell r="G937">
            <v>186.91</v>
          </cell>
          <cell r="M937">
            <v>203.38</v>
          </cell>
          <cell r="O937">
            <v>210.07</v>
          </cell>
          <cell r="Q937">
            <v>206.79</v>
          </cell>
          <cell r="S937">
            <v>210.44</v>
          </cell>
        </row>
        <row r="938">
          <cell r="A938" t="str">
            <v>3 S 08 302 05</v>
          </cell>
          <cell r="B938" t="str">
            <v>Assentamento de tubo D=1,0 m</v>
          </cell>
          <cell r="E938" t="str">
            <v>m</v>
          </cell>
          <cell r="G938">
            <v>275.91000000000003</v>
          </cell>
          <cell r="M938">
            <v>299.38</v>
          </cell>
          <cell r="O938">
            <v>309.63</v>
          </cell>
          <cell r="Q938">
            <v>304.77</v>
          </cell>
          <cell r="S938">
            <v>310.23</v>
          </cell>
        </row>
        <row r="939">
          <cell r="A939" t="str">
            <v>3 S 08 302 06</v>
          </cell>
          <cell r="B939" t="str">
            <v>Assentamento de tubo D=1,20 m</v>
          </cell>
          <cell r="E939" t="str">
            <v>m</v>
          </cell>
          <cell r="G939">
            <v>396.82</v>
          </cell>
          <cell r="M939">
            <v>432.17</v>
          </cell>
          <cell r="O939">
            <v>446.58</v>
          </cell>
          <cell r="Q939">
            <v>440.3</v>
          </cell>
          <cell r="S939">
            <v>447.32</v>
          </cell>
        </row>
        <row r="940">
          <cell r="A940" t="str">
            <v>3 S 08 400 00</v>
          </cell>
          <cell r="B940" t="str">
            <v>Limpeza de placa de sinalização</v>
          </cell>
          <cell r="E940" t="str">
            <v>m2</v>
          </cell>
          <cell r="G940">
            <v>2.6</v>
          </cell>
          <cell r="M940">
            <v>3.06</v>
          </cell>
          <cell r="O940">
            <v>3.06</v>
          </cell>
          <cell r="Q940">
            <v>3.02</v>
          </cell>
          <cell r="S940">
            <v>3.02</v>
          </cell>
        </row>
        <row r="941">
          <cell r="A941" t="str">
            <v>3 S 08 400 01</v>
          </cell>
          <cell r="B941" t="str">
            <v>Recomposição placa de sinalização</v>
          </cell>
          <cell r="E941" t="str">
            <v>m2</v>
          </cell>
          <cell r="G941">
            <v>10.85</v>
          </cell>
          <cell r="M941">
            <v>12.72</v>
          </cell>
          <cell r="O941">
            <v>12.73</v>
          </cell>
          <cell r="Q941">
            <v>12.55</v>
          </cell>
          <cell r="S941">
            <v>12.55</v>
          </cell>
        </row>
        <row r="942">
          <cell r="A942" t="str">
            <v>3 S 08 400 02</v>
          </cell>
          <cell r="B942" t="str">
            <v>Substituição de balizador</v>
          </cell>
          <cell r="E942" t="str">
            <v>un</v>
          </cell>
          <cell r="G942">
            <v>13.4</v>
          </cell>
          <cell r="M942">
            <v>15.4</v>
          </cell>
          <cell r="O942">
            <v>15.52</v>
          </cell>
          <cell r="Q942">
            <v>15.31</v>
          </cell>
          <cell r="S942">
            <v>15.41</v>
          </cell>
        </row>
        <row r="943">
          <cell r="A943" t="str">
            <v>3 S 08 401 00</v>
          </cell>
          <cell r="B943" t="str">
            <v>Recomposição de defensa metálica</v>
          </cell>
          <cell r="E943" t="str">
            <v>m</v>
          </cell>
          <cell r="G943">
            <v>104.13</v>
          </cell>
          <cell r="M943">
            <v>125.77</v>
          </cell>
          <cell r="O943">
            <v>127.92</v>
          </cell>
          <cell r="Q943">
            <v>127.96</v>
          </cell>
          <cell r="S943">
            <v>127.96</v>
          </cell>
        </row>
        <row r="944">
          <cell r="A944" t="str">
            <v>3 S 08 402 00</v>
          </cell>
          <cell r="B944" t="str">
            <v>Caiação</v>
          </cell>
          <cell r="E944" t="str">
            <v>m2</v>
          </cell>
          <cell r="G944">
            <v>0.8</v>
          </cell>
          <cell r="M944">
            <v>0.98</v>
          </cell>
          <cell r="O944">
            <v>0.97</v>
          </cell>
          <cell r="Q944">
            <v>0.97</v>
          </cell>
          <cell r="S944">
            <v>0.97</v>
          </cell>
        </row>
        <row r="945">
          <cell r="A945" t="str">
            <v>3 S 08 403 00</v>
          </cell>
          <cell r="B945" t="str">
            <v>Renovação de sinalização horizontal</v>
          </cell>
          <cell r="E945" t="str">
            <v>m2</v>
          </cell>
          <cell r="G945">
            <v>17.86</v>
          </cell>
          <cell r="M945">
            <v>19.66</v>
          </cell>
          <cell r="O945">
            <v>19.87</v>
          </cell>
          <cell r="Q945">
            <v>19.72</v>
          </cell>
          <cell r="S945">
            <v>19.72</v>
          </cell>
        </row>
        <row r="946">
          <cell r="A946" t="str">
            <v>3 S 08 404 00</v>
          </cell>
          <cell r="B946" t="str">
            <v>Recomp. tot. cerca c/ mourão de conc. secção quad.</v>
          </cell>
          <cell r="E946" t="str">
            <v>m</v>
          </cell>
          <cell r="G946">
            <v>11.94</v>
          </cell>
          <cell r="M946">
            <v>14.47</v>
          </cell>
          <cell r="O946">
            <v>14.72</v>
          </cell>
          <cell r="Q946">
            <v>14.97</v>
          </cell>
          <cell r="S946">
            <v>14.05</v>
          </cell>
        </row>
        <row r="947">
          <cell r="A947" t="str">
            <v>3 S 08 404 01</v>
          </cell>
          <cell r="B947" t="str">
            <v>Recomp. parc. cerca de conc. seção quad. - mourão</v>
          </cell>
          <cell r="E947" t="str">
            <v>m</v>
          </cell>
          <cell r="G947">
            <v>9.98</v>
          </cell>
          <cell r="M947">
            <v>12.39</v>
          </cell>
          <cell r="O947">
            <v>12.62</v>
          </cell>
          <cell r="Q947">
            <v>12.57</v>
          </cell>
          <cell r="S947">
            <v>11.65</v>
          </cell>
        </row>
        <row r="948">
          <cell r="A948" t="str">
            <v>3 S 08 404 02</v>
          </cell>
          <cell r="B948" t="str">
            <v>Recomp. parc. cerca c/ mourão de concr.-arame</v>
          </cell>
          <cell r="E948" t="str">
            <v>m</v>
          </cell>
          <cell r="G948">
            <v>2.42</v>
          </cell>
          <cell r="M948">
            <v>2.7</v>
          </cell>
          <cell r="O948">
            <v>2.71</v>
          </cell>
          <cell r="Q948">
            <v>3.03</v>
          </cell>
          <cell r="S948">
            <v>3.03</v>
          </cell>
        </row>
        <row r="949">
          <cell r="A949" t="str">
            <v>3 S 08 404 03</v>
          </cell>
          <cell r="B949" t="str">
            <v>Recomp. tot. cerca c/ mourão concr. seção triang.</v>
          </cell>
          <cell r="E949" t="str">
            <v>m</v>
          </cell>
          <cell r="G949">
            <v>10.06</v>
          </cell>
          <cell r="M949">
            <v>11.95</v>
          </cell>
          <cell r="O949">
            <v>12.13</v>
          </cell>
          <cell r="Q949">
            <v>12.41</v>
          </cell>
          <cell r="S949">
            <v>11.95</v>
          </cell>
        </row>
        <row r="950">
          <cell r="A950" t="str">
            <v>3 S 08 404 04</v>
          </cell>
          <cell r="B950" t="str">
            <v>Recomp. parc. cerca c/ mourão concr. seção triang.</v>
          </cell>
          <cell r="E950" t="str">
            <v>m</v>
          </cell>
          <cell r="G950">
            <v>8.44</v>
          </cell>
          <cell r="M950">
            <v>10.15</v>
          </cell>
          <cell r="O950">
            <v>10.34</v>
          </cell>
          <cell r="Q950">
            <v>10.26</v>
          </cell>
          <cell r="S950">
            <v>9.7899999999999991</v>
          </cell>
        </row>
        <row r="951">
          <cell r="A951" t="str">
            <v>3 S 08 414 00</v>
          </cell>
          <cell r="B951" t="str">
            <v>Recomposição total de cerca com mourão de madeira</v>
          </cell>
          <cell r="E951" t="str">
            <v>m</v>
          </cell>
          <cell r="G951">
            <v>4.66</v>
          </cell>
          <cell r="M951">
            <v>6.83</v>
          </cell>
          <cell r="O951">
            <v>6.84</v>
          </cell>
          <cell r="Q951">
            <v>7.16</v>
          </cell>
          <cell r="S951">
            <v>7.16</v>
          </cell>
        </row>
        <row r="952">
          <cell r="A952" t="str">
            <v>3 S 08 414 01</v>
          </cell>
          <cell r="B952" t="str">
            <v>Recomposição parcial cerca de madeira - mourão</v>
          </cell>
          <cell r="E952" t="str">
            <v>m</v>
          </cell>
          <cell r="G952">
            <v>3.53</v>
          </cell>
          <cell r="M952">
            <v>5.62</v>
          </cell>
          <cell r="O952">
            <v>5.64</v>
          </cell>
          <cell r="Q952">
            <v>5.61</v>
          </cell>
          <cell r="S952">
            <v>5.61</v>
          </cell>
        </row>
        <row r="953">
          <cell r="A953" t="str">
            <v>3 S 08 414 02</v>
          </cell>
          <cell r="B953" t="str">
            <v>Recomp. parcial cerca c/ mourão de madeira - arame</v>
          </cell>
          <cell r="E953" t="str">
            <v>m</v>
          </cell>
          <cell r="G953">
            <v>1.9</v>
          </cell>
          <cell r="M953">
            <v>2.0699999999999998</v>
          </cell>
          <cell r="O953">
            <v>2.0699999999999998</v>
          </cell>
          <cell r="Q953">
            <v>2.4</v>
          </cell>
          <cell r="S953">
            <v>2.4</v>
          </cell>
        </row>
        <row r="954">
          <cell r="A954" t="str">
            <v>3 S 08 500 00</v>
          </cell>
          <cell r="B954" t="str">
            <v>Recomposição manual de aterro</v>
          </cell>
          <cell r="E954" t="str">
            <v>m3</v>
          </cell>
          <cell r="G954">
            <v>45.61</v>
          </cell>
          <cell r="M954">
            <v>51.9</v>
          </cell>
          <cell r="O954">
            <v>52</v>
          </cell>
          <cell r="Q954">
            <v>51.45</v>
          </cell>
          <cell r="S954">
            <v>51.45</v>
          </cell>
        </row>
        <row r="955">
          <cell r="A955" t="str">
            <v>3 S 08 501 00</v>
          </cell>
          <cell r="B955" t="str">
            <v>Recomposição mecanizada de aterro</v>
          </cell>
          <cell r="E955" t="str">
            <v>m3</v>
          </cell>
          <cell r="G955">
            <v>14.25</v>
          </cell>
          <cell r="M955">
            <v>14.94</v>
          </cell>
          <cell r="O955">
            <v>15.04</v>
          </cell>
          <cell r="Q955">
            <v>14.76</v>
          </cell>
          <cell r="S955">
            <v>14.76</v>
          </cell>
        </row>
        <row r="956">
          <cell r="A956" t="str">
            <v>3 S 08 510 00</v>
          </cell>
          <cell r="B956" t="str">
            <v>Remoção manual de barreira em solo</v>
          </cell>
          <cell r="E956" t="str">
            <v>m3</v>
          </cell>
          <cell r="G956">
            <v>11.4</v>
          </cell>
          <cell r="M956">
            <v>13</v>
          </cell>
          <cell r="O956">
            <v>13</v>
          </cell>
          <cell r="Q956">
            <v>12.73</v>
          </cell>
          <cell r="S956">
            <v>12.73</v>
          </cell>
        </row>
        <row r="957">
          <cell r="A957" t="str">
            <v>3 S 08 510 01</v>
          </cell>
          <cell r="B957" t="str">
            <v>Remoção manual de barreira em rocha</v>
          </cell>
          <cell r="E957" t="str">
            <v>m3</v>
          </cell>
          <cell r="G957">
            <v>14.25</v>
          </cell>
          <cell r="M957">
            <v>16.260000000000002</v>
          </cell>
          <cell r="O957">
            <v>16.260000000000002</v>
          </cell>
          <cell r="Q957">
            <v>15.91</v>
          </cell>
          <cell r="S957">
            <v>15.91</v>
          </cell>
        </row>
        <row r="958">
          <cell r="A958" t="str">
            <v>3 S 08 511 00</v>
          </cell>
          <cell r="B958" t="str">
            <v>Remoção mecanizada de barreira - solo</v>
          </cell>
          <cell r="E958" t="str">
            <v>m3</v>
          </cell>
          <cell r="G958">
            <v>2.9</v>
          </cell>
          <cell r="M958">
            <v>3.16</v>
          </cell>
          <cell r="O958">
            <v>3.23</v>
          </cell>
          <cell r="Q958">
            <v>3.13</v>
          </cell>
          <cell r="S958">
            <v>3.13</v>
          </cell>
        </row>
        <row r="959">
          <cell r="A959" t="str">
            <v>3 S 08 512 00</v>
          </cell>
          <cell r="B959" t="str">
            <v>Remoção mecanizada de barreira - rocha</v>
          </cell>
          <cell r="E959" t="str">
            <v>m3</v>
          </cell>
          <cell r="G959">
            <v>4.45</v>
          </cell>
          <cell r="M959">
            <v>4.84</v>
          </cell>
          <cell r="O959">
            <v>4.95</v>
          </cell>
          <cell r="Q959">
            <v>4.79</v>
          </cell>
          <cell r="S959">
            <v>4.79</v>
          </cell>
        </row>
        <row r="960">
          <cell r="A960" t="str">
            <v>3 S 08 513 00</v>
          </cell>
          <cell r="B960" t="str">
            <v>Remoção de matacões</v>
          </cell>
          <cell r="E960" t="str">
            <v>m3</v>
          </cell>
          <cell r="G960">
            <v>37</v>
          </cell>
          <cell r="M960">
            <v>42.05</v>
          </cell>
          <cell r="O960">
            <v>43.7</v>
          </cell>
          <cell r="Q960">
            <v>43.09</v>
          </cell>
          <cell r="S960">
            <v>46.84</v>
          </cell>
        </row>
        <row r="961">
          <cell r="A961" t="str">
            <v>3 S 08 900 00</v>
          </cell>
          <cell r="B961" t="str">
            <v>Roçada manual</v>
          </cell>
          <cell r="E961" t="str">
            <v>ha</v>
          </cell>
          <cell r="G961">
            <v>484.84</v>
          </cell>
          <cell r="M961">
            <v>581.79999999999995</v>
          </cell>
          <cell r="O961">
            <v>581.79999999999995</v>
          </cell>
          <cell r="Q961">
            <v>581.79999999999995</v>
          </cell>
          <cell r="S961">
            <v>581.79999999999995</v>
          </cell>
        </row>
        <row r="962">
          <cell r="A962" t="str">
            <v>3 S 08 900 01</v>
          </cell>
          <cell r="B962" t="str">
            <v>Roçada de capim colonião</v>
          </cell>
          <cell r="E962" t="str">
            <v>ha</v>
          </cell>
          <cell r="G962">
            <v>1163.6300000000001</v>
          </cell>
          <cell r="M962">
            <v>1396.33</v>
          </cell>
          <cell r="O962">
            <v>1396.33</v>
          </cell>
          <cell r="Q962">
            <v>1396.33</v>
          </cell>
          <cell r="S962">
            <v>1396.33</v>
          </cell>
        </row>
        <row r="963">
          <cell r="A963" t="str">
            <v>3 S 08 901 00</v>
          </cell>
          <cell r="B963" t="str">
            <v>Roçada mecanizada</v>
          </cell>
          <cell r="E963" t="str">
            <v>ha</v>
          </cell>
          <cell r="G963">
            <v>169.16</v>
          </cell>
          <cell r="M963">
            <v>189.77</v>
          </cell>
          <cell r="O963">
            <v>189.77</v>
          </cell>
          <cell r="Q963">
            <v>183.79</v>
          </cell>
          <cell r="S963">
            <v>183.79</v>
          </cell>
        </row>
        <row r="964">
          <cell r="A964" t="str">
            <v>3 S 08 901 01</v>
          </cell>
          <cell r="B964" t="str">
            <v>Corte e limpeza de áreas gramadas</v>
          </cell>
          <cell r="E964" t="str">
            <v>m2</v>
          </cell>
          <cell r="G964">
            <v>0.05</v>
          </cell>
          <cell r="M964">
            <v>0.06</v>
          </cell>
          <cell r="O964">
            <v>0.06</v>
          </cell>
          <cell r="Q964">
            <v>0.05</v>
          </cell>
          <cell r="S964">
            <v>0.05</v>
          </cell>
        </row>
        <row r="965">
          <cell r="A965" t="str">
            <v>3 S 08 910 00</v>
          </cell>
          <cell r="B965" t="str">
            <v>Capina manual</v>
          </cell>
          <cell r="E965" t="str">
            <v>m2</v>
          </cell>
          <cell r="G965">
            <v>0.19</v>
          </cell>
          <cell r="M965">
            <v>0.23</v>
          </cell>
          <cell r="O965">
            <v>0.23</v>
          </cell>
          <cell r="Q965">
            <v>0.23</v>
          </cell>
          <cell r="S965">
            <v>0.23</v>
          </cell>
        </row>
        <row r="966">
          <cell r="A966" t="str">
            <v>3 S 09 001 00</v>
          </cell>
          <cell r="B966" t="str">
            <v>Transporte local c/ basc. 5m3 em rodov. não pav.</v>
          </cell>
          <cell r="E966" t="str">
            <v>tkm</v>
          </cell>
          <cell r="G966">
            <v>0.49</v>
          </cell>
          <cell r="M966">
            <v>0.54</v>
          </cell>
          <cell r="O966">
            <v>0.54</v>
          </cell>
          <cell r="Q966">
            <v>0.52</v>
          </cell>
          <cell r="S966">
            <v>0.52</v>
          </cell>
        </row>
        <row r="967">
          <cell r="A967" t="str">
            <v>3 S 09 001 06</v>
          </cell>
          <cell r="B967" t="str">
            <v>Transporte local c/ basc. 10m3 em rodov. não pav.</v>
          </cell>
          <cell r="E967" t="str">
            <v>tkm</v>
          </cell>
          <cell r="G967">
            <v>0.49</v>
          </cell>
          <cell r="M967">
            <v>0.54</v>
          </cell>
          <cell r="O967">
            <v>0.55000000000000004</v>
          </cell>
          <cell r="Q967">
            <v>0.53</v>
          </cell>
          <cell r="S967">
            <v>0.53</v>
          </cell>
        </row>
        <row r="968">
          <cell r="A968" t="str">
            <v>3 S 09 001 41</v>
          </cell>
          <cell r="B968" t="str">
            <v>Transp. local c/ carroceria 4t em rodov. não pav.</v>
          </cell>
          <cell r="E968" t="str">
            <v>tkm</v>
          </cell>
          <cell r="G968">
            <v>0.68</v>
          </cell>
          <cell r="M968">
            <v>0.77</v>
          </cell>
          <cell r="O968">
            <v>0.78</v>
          </cell>
          <cell r="Q968">
            <v>0.75</v>
          </cell>
          <cell r="S968">
            <v>0.75</v>
          </cell>
        </row>
        <row r="969">
          <cell r="A969" t="str">
            <v>3 S 09 001 90</v>
          </cell>
          <cell r="B969" t="str">
            <v>Transporte comercial c/ carroc. rodov. não pav.</v>
          </cell>
          <cell r="E969" t="str">
            <v>tkm</v>
          </cell>
          <cell r="G969">
            <v>0.32</v>
          </cell>
          <cell r="M969">
            <v>0.35</v>
          </cell>
          <cell r="O969">
            <v>0.36</v>
          </cell>
          <cell r="Q969">
            <v>0.35</v>
          </cell>
          <cell r="S969">
            <v>0.35</v>
          </cell>
        </row>
        <row r="970">
          <cell r="A970" t="str">
            <v>3 S 09 002 00</v>
          </cell>
          <cell r="B970" t="str">
            <v>Transporte local basc. 5m3 em rodov. pav.</v>
          </cell>
          <cell r="E970" t="str">
            <v>tkm</v>
          </cell>
          <cell r="G970">
            <v>0.39</v>
          </cell>
          <cell r="M970">
            <v>0.43</v>
          </cell>
          <cell r="O970">
            <v>0.43</v>
          </cell>
          <cell r="Q970">
            <v>0.41</v>
          </cell>
          <cell r="S970">
            <v>0.41</v>
          </cell>
        </row>
        <row r="971">
          <cell r="A971" t="str">
            <v>3 S 09 002 03</v>
          </cell>
          <cell r="B971" t="str">
            <v>Transporte local de material para remendos</v>
          </cell>
          <cell r="E971" t="str">
            <v>tkm</v>
          </cell>
          <cell r="G971">
            <v>0.56000000000000005</v>
          </cell>
          <cell r="M971">
            <v>0.64</v>
          </cell>
          <cell r="O971">
            <v>0.64</v>
          </cell>
          <cell r="Q971">
            <v>0.62</v>
          </cell>
          <cell r="S971">
            <v>0.62</v>
          </cell>
        </row>
        <row r="972">
          <cell r="A972" t="str">
            <v>3 S 09 002 06</v>
          </cell>
          <cell r="B972" t="str">
            <v>Transporte local c/ basc. 10m3 em rodov. pav.</v>
          </cell>
          <cell r="E972" t="str">
            <v>tkm</v>
          </cell>
          <cell r="G972">
            <v>0.36</v>
          </cell>
          <cell r="M972">
            <v>0.4</v>
          </cell>
          <cell r="O972">
            <v>0.41</v>
          </cell>
          <cell r="Q972">
            <v>0.39</v>
          </cell>
          <cell r="S972">
            <v>0.39</v>
          </cell>
        </row>
        <row r="973">
          <cell r="A973" t="str">
            <v>3 S 09 002 41</v>
          </cell>
          <cell r="B973" t="str">
            <v>Transp. local c/ carroceria 4t em rodov. pav.</v>
          </cell>
          <cell r="E973" t="str">
            <v>tkm</v>
          </cell>
          <cell r="G973">
            <v>0.53</v>
          </cell>
          <cell r="M973">
            <v>0.6</v>
          </cell>
          <cell r="O973">
            <v>0.6</v>
          </cell>
          <cell r="Q973">
            <v>0.59</v>
          </cell>
          <cell r="S973">
            <v>0.59</v>
          </cell>
        </row>
        <row r="974">
          <cell r="A974" t="str">
            <v>3 S 09 002 90</v>
          </cell>
          <cell r="B974" t="str">
            <v>Transporte comercial c/ carroceria rodov. pav.</v>
          </cell>
          <cell r="E974" t="str">
            <v>tkm</v>
          </cell>
          <cell r="G974">
            <v>0.21</v>
          </cell>
          <cell r="M974">
            <v>0.23</v>
          </cell>
          <cell r="O974">
            <v>0.24</v>
          </cell>
          <cell r="Q974">
            <v>0.23</v>
          </cell>
          <cell r="S974">
            <v>0.23</v>
          </cell>
        </row>
        <row r="975">
          <cell r="A975" t="str">
            <v>3 S 09 102 00</v>
          </cell>
          <cell r="B975" t="str">
            <v>Transporte local material betuminoso</v>
          </cell>
          <cell r="E975" t="str">
            <v>tkm</v>
          </cell>
          <cell r="G975">
            <v>0.91</v>
          </cell>
          <cell r="M975">
            <v>1.03</v>
          </cell>
          <cell r="O975">
            <v>1.03</v>
          </cell>
          <cell r="Q975">
            <v>0.99</v>
          </cell>
          <cell r="S975">
            <v>0.99</v>
          </cell>
        </row>
        <row r="976">
          <cell r="A976" t="str">
            <v>3 S 09 201 70</v>
          </cell>
          <cell r="B976" t="str">
            <v>Transp. local água c/ cam. tanque rodov. não pav.</v>
          </cell>
          <cell r="E976" t="str">
            <v>tkm</v>
          </cell>
          <cell r="G976">
            <v>0.95</v>
          </cell>
          <cell r="M976">
            <v>1.07</v>
          </cell>
          <cell r="O976">
            <v>1.07</v>
          </cell>
          <cell r="Q976">
            <v>1.03</v>
          </cell>
          <cell r="S976">
            <v>1.03</v>
          </cell>
        </row>
        <row r="977">
          <cell r="A977" t="str">
            <v>3 S 09 202 70</v>
          </cell>
          <cell r="B977" t="str">
            <v>Transp. local água c/ cam. tanque em rodov. pav.</v>
          </cell>
          <cell r="E977" t="str">
            <v>tkm</v>
          </cell>
          <cell r="G977">
            <v>0.74</v>
          </cell>
          <cell r="M977">
            <v>0.84</v>
          </cell>
          <cell r="O977">
            <v>0.84</v>
          </cell>
          <cell r="Q977">
            <v>0.8</v>
          </cell>
          <cell r="S977">
            <v>0.8</v>
          </cell>
        </row>
        <row r="978">
          <cell r="B978" t="str">
            <v>Sinalização</v>
          </cell>
        </row>
        <row r="979">
          <cell r="A979" t="str">
            <v>4 S 03 300 01</v>
          </cell>
          <cell r="B979" t="str">
            <v>Confecção e lanç. de concreto magro em betoneira</v>
          </cell>
          <cell r="E979" t="str">
            <v>m3</v>
          </cell>
          <cell r="G979">
            <v>161.72999999999999</v>
          </cell>
          <cell r="M979">
            <v>179.41</v>
          </cell>
          <cell r="O979">
            <v>182.92</v>
          </cell>
          <cell r="Q979">
            <v>177.03</v>
          </cell>
          <cell r="S979">
            <v>184.74</v>
          </cell>
        </row>
        <row r="980">
          <cell r="A980" t="str">
            <v>4 S 03 323 01</v>
          </cell>
          <cell r="B980" t="str">
            <v>Conc.estr.fck=22 MPa contr.raz.uso ger.conf.e lanç</v>
          </cell>
          <cell r="E980" t="str">
            <v>m3</v>
          </cell>
          <cell r="G980">
            <v>260.76</v>
          </cell>
          <cell r="M980">
            <v>284.55</v>
          </cell>
          <cell r="O980">
            <v>291.39</v>
          </cell>
          <cell r="Q980">
            <v>279.93</v>
          </cell>
          <cell r="S980">
            <v>294.89</v>
          </cell>
        </row>
        <row r="981">
          <cell r="A981" t="str">
            <v>4 S 03 353 00</v>
          </cell>
          <cell r="B981" t="str">
            <v>Fornecimento, preparo colocação aço CA-50</v>
          </cell>
          <cell r="E981" t="str">
            <v>kg</v>
          </cell>
          <cell r="G981">
            <v>4.0999999999999996</v>
          </cell>
          <cell r="M981">
            <v>4.59</v>
          </cell>
          <cell r="O981">
            <v>4.8</v>
          </cell>
          <cell r="Q981">
            <v>4.8</v>
          </cell>
          <cell r="S981">
            <v>4.8</v>
          </cell>
        </row>
        <row r="982">
          <cell r="A982" t="str">
            <v>4 S 03 370 00</v>
          </cell>
          <cell r="B982" t="str">
            <v>Forma comum de madeira</v>
          </cell>
          <cell r="E982" t="str">
            <v>m2</v>
          </cell>
          <cell r="G982">
            <v>27.81</v>
          </cell>
          <cell r="M982">
            <v>30.76</v>
          </cell>
          <cell r="O982">
            <v>30.84</v>
          </cell>
          <cell r="Q982">
            <v>31.06</v>
          </cell>
          <cell r="S982">
            <v>31.01</v>
          </cell>
        </row>
        <row r="983">
          <cell r="A983" t="str">
            <v>4 S 06 000 01</v>
          </cell>
          <cell r="B983" t="str">
            <v>Defensa maleável simples (forn./ impl.)</v>
          </cell>
          <cell r="E983" t="str">
            <v>m</v>
          </cell>
          <cell r="G983">
            <v>149.19999999999999</v>
          </cell>
          <cell r="M983">
            <v>179.88</v>
          </cell>
          <cell r="O983">
            <v>183.82</v>
          </cell>
          <cell r="Q983">
            <v>183.55</v>
          </cell>
          <cell r="S983">
            <v>183.55</v>
          </cell>
        </row>
        <row r="984">
          <cell r="A984" t="str">
            <v>4 S 06 000 02</v>
          </cell>
          <cell r="B984" t="str">
            <v>Ancoragem de defensa maleável simples (forn/ impl)</v>
          </cell>
          <cell r="E984" t="str">
            <v>m</v>
          </cell>
          <cell r="G984">
            <v>164.22</v>
          </cell>
          <cell r="M984">
            <v>197.45</v>
          </cell>
          <cell r="O984">
            <v>201.4</v>
          </cell>
          <cell r="Q984">
            <v>200.75</v>
          </cell>
          <cell r="S984">
            <v>200.75</v>
          </cell>
        </row>
        <row r="985">
          <cell r="A985" t="str">
            <v>4 S 06 000 11</v>
          </cell>
          <cell r="B985" t="str">
            <v>Defensa maleável dupla (forn./ impl.)</v>
          </cell>
          <cell r="E985" t="str">
            <v>m</v>
          </cell>
          <cell r="G985">
            <v>186.7</v>
          </cell>
          <cell r="M985">
            <v>223.83</v>
          </cell>
          <cell r="O985">
            <v>228.84</v>
          </cell>
          <cell r="Q985">
            <v>228.76</v>
          </cell>
          <cell r="S985">
            <v>228.76</v>
          </cell>
        </row>
        <row r="986">
          <cell r="A986" t="str">
            <v>4 S 06 000 12</v>
          </cell>
          <cell r="B986" t="str">
            <v>Ancoragem de defensa maleável dupla (forn./ impl.)</v>
          </cell>
          <cell r="E986" t="str">
            <v>m</v>
          </cell>
          <cell r="G986">
            <v>204.49</v>
          </cell>
          <cell r="M986">
            <v>244.64</v>
          </cell>
          <cell r="O986">
            <v>249.65</v>
          </cell>
          <cell r="Q986">
            <v>249.13</v>
          </cell>
          <cell r="S986">
            <v>249.13</v>
          </cell>
        </row>
        <row r="987">
          <cell r="A987" t="str">
            <v>4 S 06 010 01</v>
          </cell>
          <cell r="B987" t="str">
            <v>Defensa semi-maleável simples (forn./ impl.)</v>
          </cell>
          <cell r="E987" t="str">
            <v>m</v>
          </cell>
          <cell r="G987">
            <v>103.56</v>
          </cell>
          <cell r="M987">
            <v>125.09</v>
          </cell>
          <cell r="O987">
            <v>127.24</v>
          </cell>
          <cell r="Q987">
            <v>127.25</v>
          </cell>
          <cell r="S987">
            <v>127.25</v>
          </cell>
        </row>
        <row r="988">
          <cell r="A988" t="str">
            <v>4 S 06 010 02</v>
          </cell>
          <cell r="B988" t="str">
            <v>Ancoragem defensa semi-maleável simples (forn/imp)</v>
          </cell>
          <cell r="E988" t="str">
            <v>m</v>
          </cell>
          <cell r="G988">
            <v>114.43</v>
          </cell>
          <cell r="M988">
            <v>137.81</v>
          </cell>
          <cell r="O988">
            <v>139.97</v>
          </cell>
          <cell r="Q988">
            <v>139.69999999999999</v>
          </cell>
          <cell r="S988">
            <v>139.69999999999999</v>
          </cell>
        </row>
        <row r="989">
          <cell r="A989" t="str">
            <v>4 S 06 010 11</v>
          </cell>
          <cell r="B989" t="str">
            <v>Defensa semi-maleável dupla (forn./ impl.)</v>
          </cell>
          <cell r="E989" t="str">
            <v>m</v>
          </cell>
          <cell r="G989">
            <v>176.82</v>
          </cell>
          <cell r="M989">
            <v>213.25</v>
          </cell>
          <cell r="O989">
            <v>217.45</v>
          </cell>
          <cell r="Q989">
            <v>217.42</v>
          </cell>
          <cell r="S989">
            <v>217.42</v>
          </cell>
        </row>
        <row r="990">
          <cell r="A990" t="str">
            <v>4 S 06 010 12</v>
          </cell>
          <cell r="B990" t="str">
            <v>Ancoragem defensa semi-maleável dupla (forn/ impl)</v>
          </cell>
          <cell r="E990" t="str">
            <v>m</v>
          </cell>
          <cell r="G990">
            <v>194.2</v>
          </cell>
          <cell r="M990">
            <v>233.57</v>
          </cell>
          <cell r="O990">
            <v>237.78</v>
          </cell>
          <cell r="Q990">
            <v>237.3</v>
          </cell>
          <cell r="S990">
            <v>237.3</v>
          </cell>
        </row>
        <row r="991">
          <cell r="A991" t="str">
            <v>4 S 06 030 11</v>
          </cell>
          <cell r="B991" t="str">
            <v>Barreira de segurança dupla DNER PRO 176/86</v>
          </cell>
          <cell r="E991" t="str">
            <v>m</v>
          </cell>
          <cell r="G991">
            <v>180.32</v>
          </cell>
          <cell r="M991">
            <v>197.95</v>
          </cell>
          <cell r="O991">
            <v>201.42</v>
          </cell>
          <cell r="Q991">
            <v>196.95</v>
          </cell>
          <cell r="S991">
            <v>202.92</v>
          </cell>
        </row>
        <row r="992">
          <cell r="A992" t="str">
            <v>4 S 06 100 11</v>
          </cell>
          <cell r="B992" t="str">
            <v>Pintura de faixa - tinta durabilidade - 1 ano</v>
          </cell>
          <cell r="E992" t="str">
            <v>m2</v>
          </cell>
          <cell r="G992">
            <v>6.47</v>
          </cell>
          <cell r="M992">
            <v>6.69</v>
          </cell>
          <cell r="O992">
            <v>6.87</v>
          </cell>
          <cell r="Q992">
            <v>6.85</v>
          </cell>
          <cell r="S992">
            <v>6.85</v>
          </cell>
        </row>
        <row r="993">
          <cell r="A993" t="str">
            <v>4 S 06 100 12</v>
          </cell>
          <cell r="B993" t="str">
            <v>Pint. setas e zebrado - tinta durabilidade - 1 ano</v>
          </cell>
          <cell r="E993" t="str">
            <v>m2</v>
          </cell>
          <cell r="G993">
            <v>9.74</v>
          </cell>
          <cell r="M993">
            <v>10.44</v>
          </cell>
          <cell r="O993">
            <v>10.66</v>
          </cell>
          <cell r="Q993">
            <v>10.57</v>
          </cell>
          <cell r="S993">
            <v>10.57</v>
          </cell>
        </row>
        <row r="994">
          <cell r="A994" t="str">
            <v>4 S 06 100 21</v>
          </cell>
          <cell r="B994" t="str">
            <v>Pintura faixa - tinta durabilidade - 2 anos</v>
          </cell>
          <cell r="E994" t="str">
            <v>m2</v>
          </cell>
          <cell r="G994">
            <v>9.5</v>
          </cell>
          <cell r="M994">
            <v>9.74</v>
          </cell>
          <cell r="O994">
            <v>9.9499999999999993</v>
          </cell>
          <cell r="Q994">
            <v>9.92</v>
          </cell>
          <cell r="S994">
            <v>9.92</v>
          </cell>
        </row>
        <row r="995">
          <cell r="A995" t="str">
            <v>4 S 06 100 22</v>
          </cell>
          <cell r="B995" t="str">
            <v>Pintura setas e zebrado - 2 anos</v>
          </cell>
          <cell r="E995" t="str">
            <v>m2</v>
          </cell>
          <cell r="G995">
            <v>12.61</v>
          </cell>
          <cell r="M995">
            <v>13.31</v>
          </cell>
          <cell r="O995">
            <v>13.56</v>
          </cell>
          <cell r="Q995">
            <v>13.47</v>
          </cell>
          <cell r="S995">
            <v>13.47</v>
          </cell>
        </row>
        <row r="996">
          <cell r="A996" t="str">
            <v>4 S 06 110 01</v>
          </cell>
          <cell r="B996" t="str">
            <v>Pintura faixa c/termoplástico-3 anos (p/ aspersão)</v>
          </cell>
          <cell r="E996" t="str">
            <v>m2</v>
          </cell>
          <cell r="G996">
            <v>22.73</v>
          </cell>
          <cell r="M996">
            <v>27.63</v>
          </cell>
          <cell r="O996">
            <v>27.8</v>
          </cell>
          <cell r="Q996">
            <v>27.16</v>
          </cell>
          <cell r="S996">
            <v>27.16</v>
          </cell>
        </row>
        <row r="997">
          <cell r="A997" t="str">
            <v>4 S 06 110 02</v>
          </cell>
          <cell r="B997" t="str">
            <v>Pintura setas e zebrado term.-3 anos (p/ aspersão)</v>
          </cell>
          <cell r="E997" t="str">
            <v>m2</v>
          </cell>
          <cell r="G997">
            <v>28.38</v>
          </cell>
          <cell r="M997">
            <v>34.22</v>
          </cell>
          <cell r="O997">
            <v>34.42</v>
          </cell>
          <cell r="Q997">
            <v>33.69</v>
          </cell>
          <cell r="S997">
            <v>33.69</v>
          </cell>
        </row>
        <row r="998">
          <cell r="A998" t="str">
            <v>4 S 06 110 03</v>
          </cell>
          <cell r="B998" t="str">
            <v>Pintura setas e zebrado term.-5 anos (p/ extrusão)</v>
          </cell>
          <cell r="E998" t="str">
            <v>m2</v>
          </cell>
          <cell r="G998">
            <v>32.29</v>
          </cell>
          <cell r="M998">
            <v>38.83</v>
          </cell>
          <cell r="O998">
            <v>39.03</v>
          </cell>
          <cell r="Q998">
            <v>38.159999999999997</v>
          </cell>
          <cell r="S998">
            <v>38.159999999999997</v>
          </cell>
        </row>
        <row r="999">
          <cell r="A999" t="str">
            <v>4 S 06 120 01</v>
          </cell>
          <cell r="B999" t="str">
            <v>Forn. e colocação de tacha reflet. monodirecional</v>
          </cell>
          <cell r="E999" t="str">
            <v>und</v>
          </cell>
          <cell r="G999">
            <v>8.09</v>
          </cell>
          <cell r="M999">
            <v>8.3000000000000007</v>
          </cell>
          <cell r="O999">
            <v>8.3000000000000007</v>
          </cell>
          <cell r="Q999">
            <v>8.26</v>
          </cell>
          <cell r="S999">
            <v>9.98</v>
          </cell>
        </row>
        <row r="1000">
          <cell r="A1000" t="str">
            <v>4 S 06 120 11</v>
          </cell>
          <cell r="B1000" t="str">
            <v>Forn. e colocação de tachão reflet. monodirecional</v>
          </cell>
          <cell r="E1000" t="str">
            <v>und</v>
          </cell>
          <cell r="G1000">
            <v>22.75</v>
          </cell>
          <cell r="M1000">
            <v>23.2</v>
          </cell>
          <cell r="O1000">
            <v>23.2</v>
          </cell>
          <cell r="Q1000">
            <v>23.1</v>
          </cell>
          <cell r="S1000">
            <v>25.09</v>
          </cell>
        </row>
        <row r="1001">
          <cell r="A1001" t="str">
            <v>4 S 06 121 01</v>
          </cell>
          <cell r="B1001" t="str">
            <v>Forn. e colocação de tacha reflet. bidirecional</v>
          </cell>
          <cell r="E1001" t="str">
            <v>und</v>
          </cell>
          <cell r="G1001">
            <v>8.76</v>
          </cell>
          <cell r="M1001">
            <v>8.9600000000000009</v>
          </cell>
          <cell r="O1001">
            <v>8.9600000000000009</v>
          </cell>
          <cell r="Q1001">
            <v>8.92</v>
          </cell>
          <cell r="S1001">
            <v>10.64</v>
          </cell>
        </row>
        <row r="1002">
          <cell r="A1002" t="str">
            <v>4 S 06 121 11</v>
          </cell>
          <cell r="B1002" t="str">
            <v>Forn. e colocação de tachão reflet. bidirecional</v>
          </cell>
          <cell r="E1002" t="str">
            <v>und</v>
          </cell>
          <cell r="G1002">
            <v>24.07</v>
          </cell>
          <cell r="M1002">
            <v>24.52</v>
          </cell>
          <cell r="O1002">
            <v>24.53</v>
          </cell>
          <cell r="Q1002">
            <v>24.42</v>
          </cell>
          <cell r="S1002">
            <v>26.41</v>
          </cell>
        </row>
        <row r="1003">
          <cell r="A1003" t="str">
            <v>4 S 06 200 01</v>
          </cell>
          <cell r="B1003" t="str">
            <v>Forn. e implantação placa sinaliz. semi-refletiva</v>
          </cell>
          <cell r="E1003" t="str">
            <v>m2</v>
          </cell>
          <cell r="G1003">
            <v>179.37</v>
          </cell>
          <cell r="M1003">
            <v>186.49</v>
          </cell>
          <cell r="O1003">
            <v>186.91</v>
          </cell>
          <cell r="Q1003">
            <v>190.43</v>
          </cell>
          <cell r="S1003">
            <v>190.43</v>
          </cell>
        </row>
        <row r="1004">
          <cell r="A1004" t="str">
            <v>4 S 06 200 02</v>
          </cell>
          <cell r="B1004" t="str">
            <v>Forn. e implantação placa sinaliz. tot.refletiva</v>
          </cell>
          <cell r="E1004" t="str">
            <v>m2</v>
          </cell>
          <cell r="G1004">
            <v>235.42</v>
          </cell>
          <cell r="M1004">
            <v>244.14</v>
          </cell>
          <cell r="O1004">
            <v>246.95</v>
          </cell>
          <cell r="Q1004">
            <v>247.75</v>
          </cell>
          <cell r="S1004">
            <v>247.75</v>
          </cell>
        </row>
        <row r="1005">
          <cell r="A1005" t="str">
            <v>4 S 06 200 91</v>
          </cell>
          <cell r="B1005" t="str">
            <v>Remoção de placa de sinalização</v>
          </cell>
          <cell r="E1005" t="str">
            <v>m2</v>
          </cell>
          <cell r="G1005">
            <v>10.210000000000001</v>
          </cell>
          <cell r="M1005">
            <v>11.74</v>
          </cell>
          <cell r="O1005">
            <v>11.76</v>
          </cell>
          <cell r="Q1005">
            <v>11.47</v>
          </cell>
          <cell r="S1005">
            <v>11.47</v>
          </cell>
        </row>
        <row r="1006">
          <cell r="A1006" t="str">
            <v>4 S 06 200 92</v>
          </cell>
          <cell r="B1006" t="str">
            <v>Recuperação de chapa p/placa de sinalização</v>
          </cell>
          <cell r="E1006" t="str">
            <v>m2</v>
          </cell>
          <cell r="G1006">
            <v>16.34</v>
          </cell>
          <cell r="M1006">
            <v>19.260000000000002</v>
          </cell>
          <cell r="O1006">
            <v>18.73</v>
          </cell>
          <cell r="Q1006">
            <v>18.73</v>
          </cell>
          <cell r="S1006">
            <v>18.87</v>
          </cell>
        </row>
        <row r="1007">
          <cell r="A1007" t="str">
            <v>4 S 06 202 01</v>
          </cell>
          <cell r="B1007" t="str">
            <v>Confecção de placa sinalização semi-refletiva</v>
          </cell>
          <cell r="E1007" t="str">
            <v>m2</v>
          </cell>
          <cell r="G1007">
            <v>143.52000000000001</v>
          </cell>
          <cell r="M1007">
            <v>147.25</v>
          </cell>
          <cell r="O1007">
            <v>147.65</v>
          </cell>
          <cell r="Q1007">
            <v>150.28</v>
          </cell>
          <cell r="S1007">
            <v>150.28</v>
          </cell>
        </row>
        <row r="1008">
          <cell r="A1008" t="str">
            <v>4 S 06 202 11</v>
          </cell>
          <cell r="B1008" t="str">
            <v>Confecção placa sinalização tot.refletiva</v>
          </cell>
          <cell r="E1008" t="str">
            <v>m2</v>
          </cell>
          <cell r="G1008">
            <v>199.57</v>
          </cell>
          <cell r="M1008">
            <v>204.9</v>
          </cell>
          <cell r="O1008">
            <v>207.69</v>
          </cell>
          <cell r="Q1008">
            <v>207.6</v>
          </cell>
          <cell r="S1008">
            <v>207.6</v>
          </cell>
        </row>
        <row r="1009">
          <cell r="A1009" t="str">
            <v>4 S 06 202 21</v>
          </cell>
          <cell r="B1009" t="str">
            <v>Conf.placa sinal.semi-refletiva chapa recuperada</v>
          </cell>
          <cell r="E1009" t="str">
            <v>m2</v>
          </cell>
          <cell r="G1009">
            <v>62.27</v>
          </cell>
          <cell r="M1009">
            <v>67.98</v>
          </cell>
          <cell r="O1009">
            <v>67.849999999999994</v>
          </cell>
          <cell r="Q1009">
            <v>70.48</v>
          </cell>
          <cell r="S1009">
            <v>70.61</v>
          </cell>
        </row>
        <row r="1010">
          <cell r="A1010" t="str">
            <v>4 S 06 202 31</v>
          </cell>
          <cell r="B1010" t="str">
            <v>Conf.placa sinal.tot.refletiva - chapa recuperada</v>
          </cell>
          <cell r="E1010" t="str">
            <v>m2</v>
          </cell>
          <cell r="G1010">
            <v>116.74</v>
          </cell>
          <cell r="M1010">
            <v>123.73</v>
          </cell>
          <cell r="O1010">
            <v>125.99</v>
          </cell>
          <cell r="Q1010">
            <v>125.9</v>
          </cell>
          <cell r="S1010">
            <v>126.03</v>
          </cell>
        </row>
        <row r="1011">
          <cell r="A1011" t="str">
            <v>4 S 06 203 01</v>
          </cell>
          <cell r="B1011" t="str">
            <v>Confecção suporte e travessa p/placa sinaliz.</v>
          </cell>
          <cell r="E1011" t="str">
            <v>und</v>
          </cell>
          <cell r="G1011">
            <v>23.11</v>
          </cell>
          <cell r="M1011">
            <v>24.73</v>
          </cell>
          <cell r="O1011">
            <v>24.73</v>
          </cell>
          <cell r="Q1011">
            <v>25.84</v>
          </cell>
          <cell r="S1011">
            <v>25.84</v>
          </cell>
        </row>
        <row r="1012">
          <cell r="A1012" t="str">
            <v>4 S 06 230 01</v>
          </cell>
          <cell r="B1012" t="str">
            <v>Forn. e implantação de balizador de concreto</v>
          </cell>
          <cell r="E1012" t="str">
            <v>und</v>
          </cell>
          <cell r="G1012">
            <v>15.37</v>
          </cell>
          <cell r="M1012">
            <v>17.28</v>
          </cell>
          <cell r="O1012">
            <v>17.399999999999999</v>
          </cell>
          <cell r="Q1012">
            <v>17.09</v>
          </cell>
          <cell r="S1012">
            <v>17.18</v>
          </cell>
        </row>
        <row r="1013">
          <cell r="A1013" t="str">
            <v>4 S 09 002 00</v>
          </cell>
          <cell r="B1013" t="str">
            <v>Transporte local c/ basc. 5 m3 rodov. pav.</v>
          </cell>
          <cell r="E1013" t="str">
            <v>tkm</v>
          </cell>
          <cell r="G1013">
            <v>0.39</v>
          </cell>
          <cell r="M1013">
            <v>0.43</v>
          </cell>
          <cell r="O1013">
            <v>0.43</v>
          </cell>
          <cell r="Q1013">
            <v>0.41</v>
          </cell>
          <cell r="S1013">
            <v>0.41</v>
          </cell>
        </row>
        <row r="1014">
          <cell r="A1014" t="str">
            <v>4 S 09 002 41</v>
          </cell>
          <cell r="B1014" t="str">
            <v>Transporte local c/ carroceria 4t rodov. pav.</v>
          </cell>
          <cell r="E1014" t="str">
            <v>tkm</v>
          </cell>
          <cell r="G1014">
            <v>0.53</v>
          </cell>
          <cell r="M1014">
            <v>0.6</v>
          </cell>
          <cell r="O1014">
            <v>0.6</v>
          </cell>
          <cell r="Q1014">
            <v>0.59</v>
          </cell>
          <cell r="S1014">
            <v>0.59</v>
          </cell>
        </row>
        <row r="1015">
          <cell r="A1015" t="str">
            <v>4 S 09 202 70</v>
          </cell>
          <cell r="B1015" t="str">
            <v>Transp. local de água c/ cam. tanque rodov. pav.</v>
          </cell>
          <cell r="E1015" t="str">
            <v>tkm</v>
          </cell>
          <cell r="G1015">
            <v>0.74</v>
          </cell>
          <cell r="M1015">
            <v>0.84</v>
          </cell>
          <cell r="O1015">
            <v>0.84</v>
          </cell>
          <cell r="Q1015">
            <v>0.8</v>
          </cell>
          <cell r="S1015">
            <v>0.8</v>
          </cell>
        </row>
        <row r="1016">
          <cell r="B1016" t="str">
            <v>Restauração</v>
          </cell>
        </row>
        <row r="1017">
          <cell r="A1017" t="str">
            <v>5 S 01 000 00</v>
          </cell>
          <cell r="B1017" t="str">
            <v>Desm. dest. e limp. áreas c/ arv. diam. até 0,15m</v>
          </cell>
          <cell r="E1017" t="str">
            <v>m2</v>
          </cell>
          <cell r="G1017">
            <v>0.21</v>
          </cell>
          <cell r="M1017">
            <v>0.22</v>
          </cell>
          <cell r="O1017">
            <v>0.24</v>
          </cell>
          <cell r="Q1017">
            <v>0.23</v>
          </cell>
          <cell r="S1017">
            <v>0.23</v>
          </cell>
        </row>
        <row r="1018">
          <cell r="A1018" t="str">
            <v>5 S 01 010 00</v>
          </cell>
          <cell r="B1018" t="str">
            <v>Destocamento de árvores c/ diâm. 0,15 a 030m</v>
          </cell>
          <cell r="E1018" t="str">
            <v>und</v>
          </cell>
          <cell r="G1018">
            <v>18.46</v>
          </cell>
          <cell r="M1018">
            <v>19.72</v>
          </cell>
          <cell r="O1018">
            <v>21.1</v>
          </cell>
          <cell r="Q1018">
            <v>20.57</v>
          </cell>
          <cell r="S1018">
            <v>20.57</v>
          </cell>
        </row>
        <row r="1019">
          <cell r="A1019" t="str">
            <v>5 S 01 011 00</v>
          </cell>
          <cell r="B1019" t="str">
            <v>Destocamento de árvores c/ diâm. &gt; 0,30m</v>
          </cell>
          <cell r="E1019" t="str">
            <v>und</v>
          </cell>
          <cell r="G1019">
            <v>46.15</v>
          </cell>
          <cell r="M1019">
            <v>49.3</v>
          </cell>
          <cell r="O1019">
            <v>52.76</v>
          </cell>
          <cell r="Q1019">
            <v>51.43</v>
          </cell>
          <cell r="S1019">
            <v>51.43</v>
          </cell>
        </row>
        <row r="1020">
          <cell r="A1020" t="str">
            <v>5 S 01 100 01</v>
          </cell>
          <cell r="B1020" t="str">
            <v>Esc. carga transp. mat 1a cat DMT 50m</v>
          </cell>
          <cell r="E1020" t="str">
            <v>m3</v>
          </cell>
          <cell r="G1020">
            <v>1.0900000000000001</v>
          </cell>
          <cell r="M1020">
            <v>1.1599999999999999</v>
          </cell>
          <cell r="O1020">
            <v>1.24</v>
          </cell>
          <cell r="Q1020">
            <v>1.21</v>
          </cell>
          <cell r="S1020">
            <v>1.21</v>
          </cell>
        </row>
        <row r="1021">
          <cell r="A1021" t="str">
            <v>5 S 01 100 09</v>
          </cell>
          <cell r="B1021" t="str">
            <v>Esc. carga tr. mat 1a c. DMT 50 a 200m c/carreg</v>
          </cell>
          <cell r="E1021" t="str">
            <v>m3</v>
          </cell>
          <cell r="G1021">
            <v>3.49</v>
          </cell>
          <cell r="M1021">
            <v>3.81</v>
          </cell>
          <cell r="O1021">
            <v>4</v>
          </cell>
          <cell r="Q1021">
            <v>3.88</v>
          </cell>
          <cell r="S1021">
            <v>3.88</v>
          </cell>
        </row>
        <row r="1022">
          <cell r="A1022" t="str">
            <v>5 S 01 100 10</v>
          </cell>
          <cell r="B1022" t="str">
            <v>Esc. carga tr. mat 1a c. DMT 200 a 400m c/carreg</v>
          </cell>
          <cell r="E1022" t="str">
            <v>m3</v>
          </cell>
          <cell r="G1022">
            <v>3.8</v>
          </cell>
          <cell r="M1022">
            <v>4.1399999999999997</v>
          </cell>
          <cell r="O1022">
            <v>4.33</v>
          </cell>
          <cell r="Q1022">
            <v>4.2</v>
          </cell>
          <cell r="S1022">
            <v>4.2</v>
          </cell>
        </row>
        <row r="1023">
          <cell r="A1023" t="str">
            <v>5 S 01 100 11</v>
          </cell>
          <cell r="B1023" t="str">
            <v>Esc. carga tr. mat 1a c. DMT 400 a 600m c/carreg</v>
          </cell>
          <cell r="E1023" t="str">
            <v>m3</v>
          </cell>
          <cell r="G1023">
            <v>4.03</v>
          </cell>
          <cell r="M1023">
            <v>4.4000000000000004</v>
          </cell>
          <cell r="O1023">
            <v>4.59</v>
          </cell>
          <cell r="Q1023">
            <v>4.45</v>
          </cell>
          <cell r="S1023">
            <v>4.45</v>
          </cell>
        </row>
        <row r="1024">
          <cell r="A1024" t="str">
            <v>5 S 01 100 12</v>
          </cell>
          <cell r="B1024" t="str">
            <v>Esc. carga tr. mat 1a c. DMT 600 a 800m c/carreg</v>
          </cell>
          <cell r="E1024" t="str">
            <v>m3</v>
          </cell>
          <cell r="G1024">
            <v>4.33</v>
          </cell>
          <cell r="M1024">
            <v>4.72</v>
          </cell>
          <cell r="O1024">
            <v>4.92</v>
          </cell>
          <cell r="Q1024">
            <v>4.7699999999999996</v>
          </cell>
          <cell r="S1024">
            <v>4.7699999999999996</v>
          </cell>
        </row>
        <row r="1025">
          <cell r="A1025" t="str">
            <v>5 S 01 100 13</v>
          </cell>
          <cell r="B1025" t="str">
            <v>Esc. carga tr. mat 1a c. DMT 800 a 1000m c/carreg</v>
          </cell>
          <cell r="E1025" t="str">
            <v>m3</v>
          </cell>
          <cell r="G1025">
            <v>4.57</v>
          </cell>
          <cell r="M1025">
            <v>4.9800000000000004</v>
          </cell>
          <cell r="O1025">
            <v>5.18</v>
          </cell>
          <cell r="Q1025">
            <v>5.0199999999999996</v>
          </cell>
          <cell r="S1025">
            <v>5.0199999999999996</v>
          </cell>
        </row>
        <row r="1026">
          <cell r="A1026" t="str">
            <v>5 S 01 100 14</v>
          </cell>
          <cell r="B1026" t="str">
            <v>Esc. carga tr. mat 1a c. DMT 1000 a 1200m c/carreg</v>
          </cell>
          <cell r="E1026" t="str">
            <v>m3</v>
          </cell>
          <cell r="G1026">
            <v>4.8600000000000003</v>
          </cell>
          <cell r="M1026">
            <v>5.3</v>
          </cell>
          <cell r="O1026">
            <v>5.49</v>
          </cell>
          <cell r="Q1026">
            <v>5.33</v>
          </cell>
          <cell r="S1026">
            <v>5.33</v>
          </cell>
        </row>
        <row r="1027">
          <cell r="A1027" t="str">
            <v>5 S 01 100 15</v>
          </cell>
          <cell r="B1027" t="str">
            <v>Esc. carga tr. mat 1a c. DMT 1200 a 1400m c/carreg</v>
          </cell>
          <cell r="E1027" t="str">
            <v>m3</v>
          </cell>
          <cell r="G1027">
            <v>5.04</v>
          </cell>
          <cell r="M1027">
            <v>5.49</v>
          </cell>
          <cell r="O1027">
            <v>5.69</v>
          </cell>
          <cell r="Q1027">
            <v>5.51</v>
          </cell>
          <cell r="S1027">
            <v>5.51</v>
          </cell>
        </row>
        <row r="1028">
          <cell r="A1028" t="str">
            <v>5 S 01 100 16</v>
          </cell>
          <cell r="B1028" t="str">
            <v>Esc. carga tr. mat 1a c. DMT 1400 a 1600m c/carreg</v>
          </cell>
          <cell r="E1028" t="str">
            <v>m3</v>
          </cell>
          <cell r="G1028">
            <v>5.18</v>
          </cell>
          <cell r="M1028">
            <v>5.64</v>
          </cell>
          <cell r="O1028">
            <v>5.84</v>
          </cell>
          <cell r="Q1028">
            <v>5.65</v>
          </cell>
          <cell r="S1028">
            <v>5.65</v>
          </cell>
        </row>
        <row r="1029">
          <cell r="A1029" t="str">
            <v>5 S 01 100 17</v>
          </cell>
          <cell r="B1029" t="str">
            <v>Esc. carga tr. mat 1a c. DMT 1600 a 1800m c/carreg</v>
          </cell>
          <cell r="E1029" t="str">
            <v>m3</v>
          </cell>
          <cell r="G1029">
            <v>5.41</v>
          </cell>
          <cell r="M1029">
            <v>5.88</v>
          </cell>
          <cell r="O1029">
            <v>6.09</v>
          </cell>
          <cell r="Q1029">
            <v>5.89</v>
          </cell>
          <cell r="S1029">
            <v>5.89</v>
          </cell>
        </row>
        <row r="1030">
          <cell r="A1030" t="str">
            <v>5 S 01 100 18</v>
          </cell>
          <cell r="B1030" t="str">
            <v>Esc. carga tr. mat 1a c. DMT 1800 a 2000m c/carreg</v>
          </cell>
          <cell r="E1030" t="str">
            <v>m3</v>
          </cell>
          <cell r="G1030">
            <v>5.62</v>
          </cell>
          <cell r="M1030">
            <v>6.12</v>
          </cell>
          <cell r="O1030">
            <v>6.33</v>
          </cell>
          <cell r="Q1030">
            <v>6.13</v>
          </cell>
          <cell r="S1030">
            <v>6.13</v>
          </cell>
        </row>
        <row r="1031">
          <cell r="A1031" t="str">
            <v>5 S 01 100 19</v>
          </cell>
          <cell r="B1031" t="str">
            <v>Esc. carga tr. mat 1a c. DMT 2000 a 3000m c/carreg</v>
          </cell>
          <cell r="E1031" t="str">
            <v>m3</v>
          </cell>
          <cell r="G1031">
            <v>6.41</v>
          </cell>
          <cell r="M1031">
            <v>6.98</v>
          </cell>
          <cell r="O1031">
            <v>7.19</v>
          </cell>
          <cell r="Q1031">
            <v>6.96</v>
          </cell>
          <cell r="S1031">
            <v>6.96</v>
          </cell>
        </row>
        <row r="1032">
          <cell r="A1032" t="str">
            <v>5 S 01 100 20</v>
          </cell>
          <cell r="B1032" t="str">
            <v>Esc. carga tr. mat 1a c. DMT 3000 a 5000m c/carreg</v>
          </cell>
          <cell r="E1032" t="str">
            <v>m3</v>
          </cell>
          <cell r="G1032">
            <v>8.51</v>
          </cell>
          <cell r="M1032">
            <v>9.25</v>
          </cell>
          <cell r="O1032">
            <v>9.48</v>
          </cell>
          <cell r="Q1032">
            <v>9.17</v>
          </cell>
          <cell r="S1032">
            <v>9.17</v>
          </cell>
        </row>
        <row r="1033">
          <cell r="A1033" t="str">
            <v>5 S 01 100 22</v>
          </cell>
          <cell r="B1033" t="str">
            <v>Esc. carga transp. mat 1a cat DMT 50 a 200m c/e</v>
          </cell>
          <cell r="E1033" t="str">
            <v>m3</v>
          </cell>
          <cell r="G1033">
            <v>3.73</v>
          </cell>
          <cell r="M1033">
            <v>3.89</v>
          </cell>
          <cell r="O1033">
            <v>3.89</v>
          </cell>
          <cell r="Q1033">
            <v>3.35</v>
          </cell>
          <cell r="S1033">
            <v>3.35</v>
          </cell>
        </row>
        <row r="1034">
          <cell r="A1034" t="str">
            <v>5 S 01 100 23</v>
          </cell>
          <cell r="B1034" t="str">
            <v>Esc. carga transp. mat 1a cat DMT 200 a 400m c/e</v>
          </cell>
          <cell r="E1034" t="str">
            <v>m3</v>
          </cell>
          <cell r="G1034">
            <v>4.08</v>
          </cell>
          <cell r="M1034">
            <v>4.28</v>
          </cell>
          <cell r="O1034">
            <v>4.28</v>
          </cell>
          <cell r="Q1034">
            <v>3.73</v>
          </cell>
          <cell r="S1034">
            <v>3.73</v>
          </cell>
        </row>
        <row r="1035">
          <cell r="A1035" t="str">
            <v>5 S 01 100 24</v>
          </cell>
          <cell r="B1035" t="str">
            <v>Esc. carga transp. mat 1a cat DMT 400 a 600m c/e</v>
          </cell>
          <cell r="E1035" t="str">
            <v>m3</v>
          </cell>
          <cell r="G1035">
            <v>4.3</v>
          </cell>
          <cell r="M1035">
            <v>4.5199999999999996</v>
          </cell>
          <cell r="O1035">
            <v>4.5199999999999996</v>
          </cell>
          <cell r="Q1035">
            <v>3.96</v>
          </cell>
          <cell r="S1035">
            <v>3.96</v>
          </cell>
        </row>
        <row r="1036">
          <cell r="A1036" t="str">
            <v>5 S 01 100 25</v>
          </cell>
          <cell r="B1036" t="str">
            <v>Esc. carga transp. mat 1a cat DMT 600 a 800m c/e</v>
          </cell>
          <cell r="E1036" t="str">
            <v>m3</v>
          </cell>
          <cell r="G1036">
            <v>4.57</v>
          </cell>
          <cell r="M1036">
            <v>4.8099999999999996</v>
          </cell>
          <cell r="O1036">
            <v>4.82</v>
          </cell>
          <cell r="Q1036">
            <v>4.24</v>
          </cell>
          <cell r="S1036">
            <v>4.24</v>
          </cell>
        </row>
        <row r="1037">
          <cell r="A1037" t="str">
            <v>5 S 01 100 26</v>
          </cell>
          <cell r="B1037" t="str">
            <v>Esc. carga transp. mat 1a cat DMT 800 a 1000m c/e</v>
          </cell>
          <cell r="E1037" t="str">
            <v>m3</v>
          </cell>
          <cell r="G1037">
            <v>4.8600000000000003</v>
          </cell>
          <cell r="M1037">
            <v>5.12</v>
          </cell>
          <cell r="O1037">
            <v>5.13</v>
          </cell>
          <cell r="Q1037">
            <v>4.55</v>
          </cell>
          <cell r="S1037">
            <v>4.55</v>
          </cell>
        </row>
        <row r="1038">
          <cell r="A1038" t="str">
            <v>5 S 01 100 27</v>
          </cell>
          <cell r="B1038" t="str">
            <v>Esc. carga transp. mat 1a cat DMT 1000 a 1200m c/e</v>
          </cell>
          <cell r="E1038" t="str">
            <v>m3</v>
          </cell>
          <cell r="G1038">
            <v>5.0999999999999996</v>
          </cell>
          <cell r="M1038">
            <v>5.38</v>
          </cell>
          <cell r="O1038">
            <v>5.39</v>
          </cell>
          <cell r="Q1038">
            <v>4.8</v>
          </cell>
          <cell r="S1038">
            <v>4.8</v>
          </cell>
        </row>
        <row r="1039">
          <cell r="A1039" t="str">
            <v>5 S 01 100 28</v>
          </cell>
          <cell r="B1039" t="str">
            <v>Esc. carga transp. mat 1a cat DMT 1200 a 1400m c/e</v>
          </cell>
          <cell r="E1039" t="str">
            <v>m3</v>
          </cell>
          <cell r="G1039">
            <v>5.29</v>
          </cell>
          <cell r="M1039">
            <v>5.58</v>
          </cell>
          <cell r="O1039">
            <v>5.6</v>
          </cell>
          <cell r="Q1039">
            <v>5</v>
          </cell>
          <cell r="S1039">
            <v>5</v>
          </cell>
        </row>
        <row r="1040">
          <cell r="A1040" t="str">
            <v>5 S 01 100 29</v>
          </cell>
          <cell r="B1040" t="str">
            <v>Esc. carga transp. mat 1a cat DMT 1400 a 1600m c/e</v>
          </cell>
          <cell r="E1040" t="str">
            <v>m3</v>
          </cell>
          <cell r="G1040">
            <v>5.53</v>
          </cell>
          <cell r="M1040">
            <v>5.85</v>
          </cell>
          <cell r="O1040">
            <v>5.87</v>
          </cell>
          <cell r="Q1040">
            <v>5.26</v>
          </cell>
          <cell r="S1040">
            <v>5.26</v>
          </cell>
        </row>
        <row r="1041">
          <cell r="A1041" t="str">
            <v>5 S 01 100 30</v>
          </cell>
          <cell r="B1041" t="str">
            <v>Esc. carga transp .mat 1a cat DMT 1600 a 1800m c/e</v>
          </cell>
          <cell r="E1041" t="str">
            <v>m3</v>
          </cell>
          <cell r="G1041">
            <v>5.69</v>
          </cell>
          <cell r="M1041">
            <v>6.02</v>
          </cell>
          <cell r="O1041">
            <v>6.04</v>
          </cell>
          <cell r="Q1041">
            <v>5.42</v>
          </cell>
          <cell r="S1041">
            <v>5.42</v>
          </cell>
        </row>
        <row r="1042">
          <cell r="A1042" t="str">
            <v>5 S 01 100 31</v>
          </cell>
          <cell r="B1042" t="str">
            <v>Esc. carga transp. mat 1a cat DMT 1800 a 2000m c/e</v>
          </cell>
          <cell r="E1042" t="str">
            <v>m3</v>
          </cell>
          <cell r="G1042">
            <v>5.88</v>
          </cell>
          <cell r="M1042">
            <v>6.23</v>
          </cell>
          <cell r="O1042">
            <v>6.25</v>
          </cell>
          <cell r="Q1042">
            <v>5.62</v>
          </cell>
          <cell r="S1042">
            <v>5.62</v>
          </cell>
        </row>
        <row r="1043">
          <cell r="A1043" t="str">
            <v>5 S 01 100 32</v>
          </cell>
          <cell r="B1043" t="str">
            <v>Esc. carga transp. mat 1a cat DMT 2000 a 3000m c/e</v>
          </cell>
          <cell r="E1043" t="str">
            <v>m3</v>
          </cell>
          <cell r="G1043">
            <v>6.66</v>
          </cell>
          <cell r="M1043">
            <v>7.07</v>
          </cell>
          <cell r="O1043">
            <v>7.1</v>
          </cell>
          <cell r="Q1043">
            <v>6.44</v>
          </cell>
          <cell r="S1043">
            <v>6.44</v>
          </cell>
        </row>
        <row r="1044">
          <cell r="A1044" t="str">
            <v>5 S 01 100 33</v>
          </cell>
          <cell r="B1044" t="str">
            <v>Esc. carga transp. mat 1a cat DMT 3000 a 5000m c/e</v>
          </cell>
          <cell r="E1044" t="str">
            <v>m3</v>
          </cell>
          <cell r="G1044">
            <v>8.81</v>
          </cell>
          <cell r="M1044">
            <v>9.39</v>
          </cell>
          <cell r="O1044">
            <v>9.44</v>
          </cell>
          <cell r="Q1044">
            <v>8.6999999999999993</v>
          </cell>
          <cell r="S1044">
            <v>8.6999999999999993</v>
          </cell>
        </row>
        <row r="1045">
          <cell r="A1045" t="str">
            <v>5 S 01 101 01</v>
          </cell>
          <cell r="B1045" t="str">
            <v>Esc. carga transp. mat 2a cat DMT 50m</v>
          </cell>
          <cell r="E1045" t="str">
            <v>m3</v>
          </cell>
          <cell r="G1045">
            <v>1.89</v>
          </cell>
          <cell r="M1045">
            <v>2.0099999999999998</v>
          </cell>
          <cell r="O1045">
            <v>2.16</v>
          </cell>
          <cell r="Q1045">
            <v>2.1</v>
          </cell>
          <cell r="S1045">
            <v>2.1</v>
          </cell>
        </row>
        <row r="1046">
          <cell r="A1046" t="str">
            <v>5 S 01 101 09</v>
          </cell>
          <cell r="B1046" t="str">
            <v>Esc. carga tr. mat 2a c. DMT 50 a 200m c/carreg</v>
          </cell>
          <cell r="E1046" t="str">
            <v>m3</v>
          </cell>
          <cell r="G1046">
            <v>5.58</v>
          </cell>
          <cell r="M1046">
            <v>6.06</v>
          </cell>
          <cell r="O1046">
            <v>6.39</v>
          </cell>
          <cell r="Q1046">
            <v>6.21</v>
          </cell>
          <cell r="S1046">
            <v>6.21</v>
          </cell>
        </row>
        <row r="1047">
          <cell r="A1047" t="str">
            <v>5 S 01 101 10</v>
          </cell>
          <cell r="B1047" t="str">
            <v>Esc. carga tr. mat 2a c. DMT 200 a 400m c/carreg</v>
          </cell>
          <cell r="E1047" t="str">
            <v>m3</v>
          </cell>
          <cell r="G1047">
            <v>6.03</v>
          </cell>
          <cell r="M1047">
            <v>6.55</v>
          </cell>
          <cell r="O1047">
            <v>6.89</v>
          </cell>
          <cell r="Q1047">
            <v>6.69</v>
          </cell>
          <cell r="S1047">
            <v>6.69</v>
          </cell>
        </row>
        <row r="1048">
          <cell r="A1048" t="str">
            <v>5 S 01 101 11</v>
          </cell>
          <cell r="B1048" t="str">
            <v>Esc. carga tr. mat 2a c. DMT 400 a 600m c/carreg</v>
          </cell>
          <cell r="E1048" t="str">
            <v>m3</v>
          </cell>
          <cell r="G1048">
            <v>6.29</v>
          </cell>
          <cell r="M1048">
            <v>6.84</v>
          </cell>
          <cell r="O1048">
            <v>7.17</v>
          </cell>
          <cell r="Q1048">
            <v>6.96</v>
          </cell>
          <cell r="S1048">
            <v>6.96</v>
          </cell>
        </row>
        <row r="1049">
          <cell r="A1049" t="str">
            <v>5 S 01 101 12</v>
          </cell>
          <cell r="B1049" t="str">
            <v>Esc. carga tr. mat 2a c. DMT 600 a 800m c/carreg</v>
          </cell>
          <cell r="E1049" t="str">
            <v>m3</v>
          </cell>
          <cell r="G1049">
            <v>6.7</v>
          </cell>
          <cell r="M1049">
            <v>7.28</v>
          </cell>
          <cell r="O1049">
            <v>7.62</v>
          </cell>
          <cell r="Q1049">
            <v>7.4</v>
          </cell>
          <cell r="S1049">
            <v>7.4</v>
          </cell>
        </row>
        <row r="1050">
          <cell r="A1050" t="str">
            <v>5 S 01 101 13</v>
          </cell>
          <cell r="B1050" t="str">
            <v>Esc. carga tr. mat 2a c. DMT 800 a 1000m c/carreg</v>
          </cell>
          <cell r="E1050" t="str">
            <v>m3</v>
          </cell>
          <cell r="G1050">
            <v>6.99</v>
          </cell>
          <cell r="M1050">
            <v>7.59</v>
          </cell>
          <cell r="O1050">
            <v>7.93</v>
          </cell>
          <cell r="Q1050">
            <v>7.7</v>
          </cell>
          <cell r="S1050">
            <v>7.7</v>
          </cell>
        </row>
        <row r="1051">
          <cell r="A1051" t="str">
            <v>5 S 01 101 14</v>
          </cell>
          <cell r="B1051" t="str">
            <v>Esc. carga tr. mat 2a c. DMT 1000 a 1200m c/carreg</v>
          </cell>
          <cell r="E1051" t="str">
            <v>m3</v>
          </cell>
          <cell r="G1051">
            <v>7.17</v>
          </cell>
          <cell r="M1051">
            <v>7.78</v>
          </cell>
          <cell r="O1051">
            <v>8.1300000000000008</v>
          </cell>
          <cell r="Q1051">
            <v>7.89</v>
          </cell>
          <cell r="S1051">
            <v>7.89</v>
          </cell>
        </row>
        <row r="1052">
          <cell r="A1052" t="str">
            <v>5 S 01 101 15</v>
          </cell>
          <cell r="B1052" t="str">
            <v>Esc. carga tr. mat 2a c. DMT 1200 a 1400m c/carreg</v>
          </cell>
          <cell r="E1052" t="str">
            <v>m3</v>
          </cell>
          <cell r="G1052">
            <v>7.46</v>
          </cell>
          <cell r="M1052">
            <v>8.1</v>
          </cell>
          <cell r="O1052">
            <v>8.4499999999999993</v>
          </cell>
          <cell r="Q1052">
            <v>8.19</v>
          </cell>
          <cell r="S1052">
            <v>8.19</v>
          </cell>
        </row>
        <row r="1053">
          <cell r="A1053" t="str">
            <v>5 S 01 101 16</v>
          </cell>
          <cell r="B1053" t="str">
            <v>Esc. carga tr. mat 2a c. DMT 1400 a 1600m c/carreg</v>
          </cell>
          <cell r="E1053" t="str">
            <v>m3</v>
          </cell>
          <cell r="G1053">
            <v>7.7</v>
          </cell>
          <cell r="M1053">
            <v>8.36</v>
          </cell>
          <cell r="O1053">
            <v>8.7100000000000009</v>
          </cell>
          <cell r="Q1053">
            <v>8.4499999999999993</v>
          </cell>
          <cell r="S1053">
            <v>8.4499999999999993</v>
          </cell>
        </row>
        <row r="1054">
          <cell r="A1054" t="str">
            <v>5 S 01 101 17</v>
          </cell>
          <cell r="B1054" t="str">
            <v>Esc. carga tr. mat 2a c. DMT 1600 a 1800m c/carreg</v>
          </cell>
          <cell r="E1054" t="str">
            <v>m3</v>
          </cell>
          <cell r="G1054">
            <v>7.84</v>
          </cell>
          <cell r="M1054">
            <v>8.51</v>
          </cell>
          <cell r="O1054">
            <v>8.86</v>
          </cell>
          <cell r="Q1054">
            <v>8.59</v>
          </cell>
          <cell r="S1054">
            <v>8.59</v>
          </cell>
        </row>
        <row r="1055">
          <cell r="A1055" t="str">
            <v>5 S 01 101 18</v>
          </cell>
          <cell r="B1055" t="str">
            <v>Esc. carga tr. mat 2a c. DMT 1800 a 2000m c/carreg</v>
          </cell>
          <cell r="E1055" t="str">
            <v>m3</v>
          </cell>
          <cell r="G1055">
            <v>8.19</v>
          </cell>
          <cell r="M1055">
            <v>8.89</v>
          </cell>
          <cell r="O1055">
            <v>9.25</v>
          </cell>
          <cell r="Q1055">
            <v>8.9600000000000009</v>
          </cell>
          <cell r="S1055">
            <v>8.9600000000000009</v>
          </cell>
        </row>
        <row r="1056">
          <cell r="A1056" t="str">
            <v>5 S 01 101 19</v>
          </cell>
          <cell r="B1056" t="str">
            <v>Esc. carga tr. mat 2a c. DMT 2000 a 3000m c/carreg</v>
          </cell>
          <cell r="E1056" t="str">
            <v>m3</v>
          </cell>
          <cell r="G1056">
            <v>9.08</v>
          </cell>
          <cell r="M1056">
            <v>9.86</v>
          </cell>
          <cell r="O1056">
            <v>10.220000000000001</v>
          </cell>
          <cell r="Q1056">
            <v>9.9</v>
          </cell>
          <cell r="S1056">
            <v>9.9</v>
          </cell>
        </row>
        <row r="1057">
          <cell r="A1057" t="str">
            <v>5 S 01 101 20</v>
          </cell>
          <cell r="B1057" t="str">
            <v>Esc. carga tr. mat 2a c. DMT 3000 a 5000m c/carreg</v>
          </cell>
          <cell r="E1057" t="str">
            <v>m3</v>
          </cell>
          <cell r="G1057">
            <v>11.46</v>
          </cell>
          <cell r="M1057">
            <v>12.43</v>
          </cell>
          <cell r="O1057">
            <v>12.81</v>
          </cell>
          <cell r="Q1057">
            <v>12.4</v>
          </cell>
          <cell r="S1057">
            <v>12.4</v>
          </cell>
        </row>
        <row r="1058">
          <cell r="A1058" t="str">
            <v>5 S 01 101 22</v>
          </cell>
          <cell r="B1058" t="str">
            <v>Esc. carga transp. mat 2a cat DMT 50 a 200m c/e</v>
          </cell>
          <cell r="E1058" t="str">
            <v>m3</v>
          </cell>
          <cell r="G1058">
            <v>5.24</v>
          </cell>
          <cell r="M1058">
            <v>5.45</v>
          </cell>
          <cell r="O1058">
            <v>5.46</v>
          </cell>
          <cell r="Q1058">
            <v>4.6500000000000004</v>
          </cell>
          <cell r="S1058">
            <v>4.6500000000000004</v>
          </cell>
        </row>
        <row r="1059">
          <cell r="A1059" t="str">
            <v>5 S 01 101 23</v>
          </cell>
          <cell r="B1059" t="str">
            <v>Esc. carga transp. mat 2a cat DMT 200 a 400m c/e</v>
          </cell>
          <cell r="E1059" t="str">
            <v>m3</v>
          </cell>
          <cell r="G1059">
            <v>5.58</v>
          </cell>
          <cell r="M1059">
            <v>5.82</v>
          </cell>
          <cell r="O1059">
            <v>5.83</v>
          </cell>
          <cell r="Q1059">
            <v>5.01</v>
          </cell>
          <cell r="S1059">
            <v>5.01</v>
          </cell>
        </row>
        <row r="1060">
          <cell r="A1060" t="str">
            <v>5 S 01 101 24</v>
          </cell>
          <cell r="B1060" t="str">
            <v>Esc. carga transp. mat 2a cat DMT 400 a 600m c/e</v>
          </cell>
          <cell r="E1060" t="str">
            <v>m3</v>
          </cell>
          <cell r="G1060">
            <v>5.96</v>
          </cell>
          <cell r="M1060">
            <v>6.24</v>
          </cell>
          <cell r="O1060">
            <v>6.26</v>
          </cell>
          <cell r="Q1060">
            <v>5.42</v>
          </cell>
          <cell r="S1060">
            <v>5.42</v>
          </cell>
        </row>
        <row r="1061">
          <cell r="A1061" t="str">
            <v>5 S 01 101 25</v>
          </cell>
          <cell r="B1061" t="str">
            <v>Esc. carga transp. mat 2a cat DMT 600 a 800m c/e</v>
          </cell>
          <cell r="E1061" t="str">
            <v>m3</v>
          </cell>
          <cell r="G1061">
            <v>6.31</v>
          </cell>
          <cell r="M1061">
            <v>6.62</v>
          </cell>
          <cell r="O1061">
            <v>6.63</v>
          </cell>
          <cell r="Q1061">
            <v>5.79</v>
          </cell>
          <cell r="S1061">
            <v>5.79</v>
          </cell>
        </row>
        <row r="1062">
          <cell r="A1062" t="str">
            <v>5 S 01 101 26</v>
          </cell>
          <cell r="B1062" t="str">
            <v>Esc. carga transp. mat 2a cat DMT 800 a 1000m c/e</v>
          </cell>
          <cell r="E1062" t="str">
            <v>m3</v>
          </cell>
          <cell r="G1062">
            <v>6.56</v>
          </cell>
          <cell r="M1062">
            <v>6.89</v>
          </cell>
          <cell r="O1062">
            <v>6.91</v>
          </cell>
          <cell r="Q1062">
            <v>6.05</v>
          </cell>
          <cell r="S1062">
            <v>6.05</v>
          </cell>
        </row>
        <row r="1063">
          <cell r="A1063" t="str">
            <v>5 S 01 101 27</v>
          </cell>
          <cell r="B1063" t="str">
            <v>Esc. carga transp. mat 2a cat DMT 1000 a 1200m c/e</v>
          </cell>
          <cell r="E1063" t="str">
            <v>m3</v>
          </cell>
          <cell r="G1063">
            <v>6.87</v>
          </cell>
          <cell r="M1063">
            <v>7.22</v>
          </cell>
          <cell r="O1063">
            <v>7.24</v>
          </cell>
          <cell r="Q1063">
            <v>6.37</v>
          </cell>
          <cell r="S1063">
            <v>6.37</v>
          </cell>
        </row>
        <row r="1064">
          <cell r="A1064" t="str">
            <v>5 S 01 101 28</v>
          </cell>
          <cell r="B1064" t="str">
            <v>Esc. carga transp. mat 2a cat DMT 1200 a 1400m c/e</v>
          </cell>
          <cell r="E1064" t="str">
            <v>m3</v>
          </cell>
          <cell r="G1064">
            <v>7.23</v>
          </cell>
          <cell r="M1064">
            <v>7.61</v>
          </cell>
          <cell r="O1064">
            <v>7.64</v>
          </cell>
          <cell r="Q1064">
            <v>6.76</v>
          </cell>
          <cell r="S1064">
            <v>6.76</v>
          </cell>
        </row>
        <row r="1065">
          <cell r="A1065" t="str">
            <v>5 S 01 101 29</v>
          </cell>
          <cell r="B1065" t="str">
            <v>Esc. carga transp. mat 2a cat DMT 1400 a 1600m c/e</v>
          </cell>
          <cell r="E1065" t="str">
            <v>m3</v>
          </cell>
          <cell r="G1065">
            <v>7.42</v>
          </cell>
          <cell r="M1065">
            <v>7.82</v>
          </cell>
          <cell r="O1065">
            <v>7.85</v>
          </cell>
          <cell r="Q1065">
            <v>6.96</v>
          </cell>
          <cell r="S1065">
            <v>6.96</v>
          </cell>
        </row>
        <row r="1066">
          <cell r="A1066" t="str">
            <v>5 S 01 101 30</v>
          </cell>
          <cell r="B1066" t="str">
            <v>Esc. carga transp. mat 2a cat DMT 1600 a 1800m c/e</v>
          </cell>
          <cell r="E1066" t="str">
            <v>m3</v>
          </cell>
          <cell r="G1066">
            <v>7.57</v>
          </cell>
          <cell r="M1066">
            <v>7.98</v>
          </cell>
          <cell r="O1066">
            <v>8.01</v>
          </cell>
          <cell r="Q1066">
            <v>7.11</v>
          </cell>
          <cell r="S1066">
            <v>7.11</v>
          </cell>
        </row>
        <row r="1067">
          <cell r="A1067" t="str">
            <v>5 S 01 101 31</v>
          </cell>
          <cell r="B1067" t="str">
            <v>Esc. carga transp. mat 2a cat DMT 1800 a 2000m c/e</v>
          </cell>
          <cell r="E1067" t="str">
            <v>m3</v>
          </cell>
          <cell r="G1067">
            <v>7.9</v>
          </cell>
          <cell r="M1067">
            <v>8.33</v>
          </cell>
          <cell r="O1067">
            <v>8.36</v>
          </cell>
          <cell r="Q1067">
            <v>7.45</v>
          </cell>
          <cell r="S1067">
            <v>7.45</v>
          </cell>
        </row>
        <row r="1068">
          <cell r="A1068" t="str">
            <v>5 S 01 101 32</v>
          </cell>
          <cell r="B1068" t="str">
            <v>Esc. carga transp. mat 2a cat DMT 2000 a 3000m c/e</v>
          </cell>
          <cell r="E1068" t="str">
            <v>m3</v>
          </cell>
          <cell r="G1068">
            <v>8.85</v>
          </cell>
          <cell r="M1068">
            <v>9.36</v>
          </cell>
          <cell r="O1068">
            <v>9.41</v>
          </cell>
          <cell r="Q1068">
            <v>8.4600000000000009</v>
          </cell>
          <cell r="S1068">
            <v>8.4600000000000009</v>
          </cell>
        </row>
        <row r="1069">
          <cell r="A1069" t="str">
            <v>5 S 01 101 33</v>
          </cell>
          <cell r="B1069" t="str">
            <v>Esc. carga transp. mat 2a cat DMT 3000 a 5000m c/e</v>
          </cell>
          <cell r="E1069" t="str">
            <v>m3</v>
          </cell>
          <cell r="G1069">
            <v>11.22</v>
          </cell>
          <cell r="M1069">
            <v>11.93</v>
          </cell>
          <cell r="O1069">
            <v>12</v>
          </cell>
          <cell r="Q1069">
            <v>10.96</v>
          </cell>
          <cell r="S1069">
            <v>10.96</v>
          </cell>
        </row>
        <row r="1070">
          <cell r="A1070" t="str">
            <v>5 S 01 102 01</v>
          </cell>
          <cell r="B1070" t="str">
            <v>Esc. carga transp. mat 3a cat DMT até 50m</v>
          </cell>
          <cell r="E1070" t="str">
            <v>m3</v>
          </cell>
          <cell r="G1070">
            <v>17.010000000000002</v>
          </cell>
          <cell r="M1070">
            <v>18.600000000000001</v>
          </cell>
          <cell r="O1070">
            <v>19.3</v>
          </cell>
          <cell r="Q1070">
            <v>18.73</v>
          </cell>
          <cell r="S1070">
            <v>20.89</v>
          </cell>
        </row>
        <row r="1071">
          <cell r="A1071" t="str">
            <v>5 S 01 102 02</v>
          </cell>
          <cell r="B1071" t="str">
            <v>Esc. carga transp. mat 3a cat DMT 50 a 200m</v>
          </cell>
          <cell r="E1071" t="str">
            <v>m3</v>
          </cell>
          <cell r="G1071">
            <v>19.05</v>
          </cell>
          <cell r="M1071">
            <v>21.02</v>
          </cell>
          <cell r="O1071">
            <v>21.71</v>
          </cell>
          <cell r="Q1071">
            <v>21.04</v>
          </cell>
          <cell r="S1071">
            <v>23.2</v>
          </cell>
        </row>
        <row r="1072">
          <cell r="A1072" t="str">
            <v>5 S 01 102 03</v>
          </cell>
          <cell r="B1072" t="str">
            <v>Esc. carga transp. mat 3a cat DMT 200 a 400m</v>
          </cell>
          <cell r="E1072" t="str">
            <v>m3</v>
          </cell>
          <cell r="G1072">
            <v>19.63</v>
          </cell>
          <cell r="M1072">
            <v>21.67</v>
          </cell>
          <cell r="O1072">
            <v>22.35</v>
          </cell>
          <cell r="Q1072">
            <v>21.66</v>
          </cell>
          <cell r="S1072">
            <v>23.82</v>
          </cell>
        </row>
        <row r="1073">
          <cell r="A1073" t="str">
            <v>5 S 01 102 04</v>
          </cell>
          <cell r="B1073" t="str">
            <v>Esc. carga transp. mat 3a cat DMT 400 a 600m</v>
          </cell>
          <cell r="E1073" t="str">
            <v>m3</v>
          </cell>
          <cell r="G1073">
            <v>20.309999999999999</v>
          </cell>
          <cell r="M1073">
            <v>22.44</v>
          </cell>
          <cell r="O1073">
            <v>23.12</v>
          </cell>
          <cell r="Q1073">
            <v>22.42</v>
          </cell>
          <cell r="S1073">
            <v>24.57</v>
          </cell>
        </row>
        <row r="1074">
          <cell r="A1074" t="str">
            <v>5 S 01 102 05</v>
          </cell>
          <cell r="B1074" t="str">
            <v>Esc. carga transp. mat 3a cat DMT 600 a 800m</v>
          </cell>
          <cell r="E1074" t="str">
            <v>m3</v>
          </cell>
          <cell r="G1074">
            <v>20.93</v>
          </cell>
          <cell r="M1074">
            <v>23.12</v>
          </cell>
          <cell r="O1074">
            <v>23.81</v>
          </cell>
          <cell r="Q1074">
            <v>23.08</v>
          </cell>
          <cell r="S1074">
            <v>25.24</v>
          </cell>
        </row>
        <row r="1075">
          <cell r="A1075" t="str">
            <v>5 S 01 102 06</v>
          </cell>
          <cell r="B1075" t="str">
            <v>Esc. carga transp. mat 3a cat DMT 800 a 1000m</v>
          </cell>
          <cell r="E1075" t="str">
            <v>m3</v>
          </cell>
          <cell r="G1075">
            <v>21.32</v>
          </cell>
          <cell r="M1075">
            <v>23.55</v>
          </cell>
          <cell r="O1075">
            <v>24.25</v>
          </cell>
          <cell r="Q1075">
            <v>23.5</v>
          </cell>
          <cell r="S1075">
            <v>25.65</v>
          </cell>
        </row>
        <row r="1076">
          <cell r="A1076" t="str">
            <v>5 S 01 102 07</v>
          </cell>
          <cell r="B1076" t="str">
            <v>Esc. carga transp. mat 3a cat DMT 1000 a 1200m</v>
          </cell>
          <cell r="E1076" t="str">
            <v>m3</v>
          </cell>
          <cell r="G1076">
            <v>21.71</v>
          </cell>
          <cell r="M1076">
            <v>23.98</v>
          </cell>
          <cell r="O1076">
            <v>24.68</v>
          </cell>
          <cell r="Q1076">
            <v>23.91</v>
          </cell>
          <cell r="S1076">
            <v>26.06</v>
          </cell>
        </row>
        <row r="1077">
          <cell r="A1077" t="str">
            <v>5 S 01 510 00</v>
          </cell>
          <cell r="B1077" t="str">
            <v>Compactação de aterros a 95% proctor normal</v>
          </cell>
          <cell r="E1077" t="str">
            <v>m3</v>
          </cell>
          <cell r="G1077">
            <v>1.5</v>
          </cell>
          <cell r="M1077">
            <v>1.67</v>
          </cell>
          <cell r="O1077">
            <v>1.7</v>
          </cell>
          <cell r="Q1077">
            <v>1.65</v>
          </cell>
          <cell r="S1077">
            <v>1.65</v>
          </cell>
        </row>
        <row r="1078">
          <cell r="A1078" t="str">
            <v>5 S 01 511 00</v>
          </cell>
          <cell r="B1078" t="str">
            <v>Compactação de aterros a 100% proctor normal</v>
          </cell>
          <cell r="E1078" t="str">
            <v>m3</v>
          </cell>
          <cell r="G1078">
            <v>1.78</v>
          </cell>
          <cell r="M1078">
            <v>1.99</v>
          </cell>
          <cell r="O1078">
            <v>2.02</v>
          </cell>
          <cell r="Q1078">
            <v>1.96</v>
          </cell>
          <cell r="S1078">
            <v>1.96</v>
          </cell>
        </row>
        <row r="1079">
          <cell r="A1079" t="str">
            <v>5 S 01 513 01</v>
          </cell>
          <cell r="B1079" t="str">
            <v>Compactação de material de "bota-fora"</v>
          </cell>
          <cell r="E1079" t="str">
            <v>m3</v>
          </cell>
          <cell r="G1079">
            <v>1.1499999999999999</v>
          </cell>
          <cell r="M1079">
            <v>1.28</v>
          </cell>
          <cell r="O1079">
            <v>1.3</v>
          </cell>
          <cell r="Q1079">
            <v>1.26</v>
          </cell>
          <cell r="S1079">
            <v>1.26</v>
          </cell>
        </row>
        <row r="1080">
          <cell r="A1080" t="str">
            <v>5 S 02 100 00</v>
          </cell>
          <cell r="B1080" t="str">
            <v>Reforço do subleito</v>
          </cell>
          <cell r="E1080" t="str">
            <v>m3</v>
          </cell>
          <cell r="G1080">
            <v>7.62</v>
          </cell>
          <cell r="M1080">
            <v>8.16</v>
          </cell>
          <cell r="O1080">
            <v>8.57</v>
          </cell>
          <cell r="Q1080">
            <v>8.3800000000000008</v>
          </cell>
          <cell r="S1080">
            <v>8.3800000000000008</v>
          </cell>
        </row>
        <row r="1081">
          <cell r="A1081" t="str">
            <v>5 S 02 110 00</v>
          </cell>
          <cell r="B1081" t="str">
            <v>Regularização do subleito</v>
          </cell>
          <cell r="E1081" t="str">
            <v>m2</v>
          </cell>
          <cell r="G1081">
            <v>0.46</v>
          </cell>
          <cell r="M1081">
            <v>0.52</v>
          </cell>
          <cell r="O1081">
            <v>0.53</v>
          </cell>
          <cell r="Q1081">
            <v>0.51</v>
          </cell>
          <cell r="S1081">
            <v>0.51</v>
          </cell>
        </row>
        <row r="1082">
          <cell r="A1082" t="str">
            <v>5 S 02 110 01</v>
          </cell>
          <cell r="B1082" t="str">
            <v>Regul. subleito c/ fresa. corte contr. aut. greide</v>
          </cell>
          <cell r="E1082" t="str">
            <v>m2</v>
          </cell>
          <cell r="G1082">
            <v>0.77</v>
          </cell>
          <cell r="M1082">
            <v>0.83</v>
          </cell>
          <cell r="O1082">
            <v>0.83</v>
          </cell>
          <cell r="Q1082">
            <v>0.81</v>
          </cell>
          <cell r="S1082">
            <v>0.81</v>
          </cell>
        </row>
        <row r="1083">
          <cell r="A1083" t="str">
            <v>5 S 02 200 00</v>
          </cell>
          <cell r="B1083" t="str">
            <v>Sub-base solo estabilizado granul. s/ mistura</v>
          </cell>
          <cell r="E1083" t="str">
            <v>m3</v>
          </cell>
          <cell r="G1083">
            <v>7.62</v>
          </cell>
          <cell r="M1083">
            <v>8.16</v>
          </cell>
          <cell r="O1083">
            <v>8.57</v>
          </cell>
          <cell r="Q1083">
            <v>8.3800000000000008</v>
          </cell>
          <cell r="S1083">
            <v>8.3800000000000008</v>
          </cell>
        </row>
        <row r="1084">
          <cell r="A1084" t="str">
            <v>5 S 02 200 01</v>
          </cell>
          <cell r="B1084" t="str">
            <v>Base solo estabilizado granul. s/ mistura</v>
          </cell>
          <cell r="E1084" t="str">
            <v>m3</v>
          </cell>
          <cell r="G1084">
            <v>7.62</v>
          </cell>
          <cell r="M1084">
            <v>8.16</v>
          </cell>
          <cell r="O1084">
            <v>8.57</v>
          </cell>
          <cell r="Q1084">
            <v>8.3800000000000008</v>
          </cell>
          <cell r="S1084">
            <v>8.3800000000000008</v>
          </cell>
        </row>
        <row r="1085">
          <cell r="A1085" t="str">
            <v>5 S 02 201 00</v>
          </cell>
          <cell r="B1085" t="str">
            <v>Recomposição camada de base s/ adição de material</v>
          </cell>
          <cell r="E1085" t="str">
            <v>m2</v>
          </cell>
          <cell r="G1085">
            <v>0.46</v>
          </cell>
          <cell r="M1085">
            <v>0.52</v>
          </cell>
          <cell r="O1085">
            <v>0.53</v>
          </cell>
          <cell r="Q1085">
            <v>0.51</v>
          </cell>
          <cell r="S1085">
            <v>0.51</v>
          </cell>
        </row>
        <row r="1086">
          <cell r="A1086" t="str">
            <v>5 S 02 210 00</v>
          </cell>
          <cell r="B1086" t="str">
            <v>Sub-base estabiliz. granul. c/ mist. solo na pista</v>
          </cell>
          <cell r="E1086" t="str">
            <v>m3</v>
          </cell>
          <cell r="G1086">
            <v>8.06</v>
          </cell>
          <cell r="M1086">
            <v>8.6300000000000008</v>
          </cell>
          <cell r="O1086">
            <v>9.07</v>
          </cell>
          <cell r="Q1086">
            <v>8.86</v>
          </cell>
          <cell r="S1086">
            <v>8.86</v>
          </cell>
        </row>
        <row r="1087">
          <cell r="A1087" t="str">
            <v>5 S 02 210 01</v>
          </cell>
          <cell r="B1087" t="str">
            <v>Sub-base estab. granul.c/mist. solo-areia na pista</v>
          </cell>
          <cell r="E1087" t="str">
            <v>m3</v>
          </cell>
          <cell r="G1087">
            <v>9.2200000000000006</v>
          </cell>
          <cell r="M1087">
            <v>9.89</v>
          </cell>
          <cell r="O1087">
            <v>10.43</v>
          </cell>
          <cell r="Q1087">
            <v>10.210000000000001</v>
          </cell>
          <cell r="S1087">
            <v>10.210000000000001</v>
          </cell>
        </row>
        <row r="1088">
          <cell r="A1088" t="str">
            <v>5 S 02 210 02</v>
          </cell>
          <cell r="B1088" t="str">
            <v>Base estabiliz.granul.c/ mist. solo areia na pista</v>
          </cell>
          <cell r="E1088" t="str">
            <v>m3</v>
          </cell>
          <cell r="G1088">
            <v>9.2200000000000006</v>
          </cell>
          <cell r="M1088">
            <v>9.89</v>
          </cell>
          <cell r="O1088">
            <v>10.43</v>
          </cell>
          <cell r="Q1088">
            <v>10.210000000000001</v>
          </cell>
          <cell r="S1088">
            <v>10.210000000000001</v>
          </cell>
        </row>
        <row r="1089">
          <cell r="A1089" t="str">
            <v>5 S 02 220 00</v>
          </cell>
          <cell r="B1089" t="str">
            <v>Base estabilizada granul. c/ mistura solo-brita</v>
          </cell>
          <cell r="E1089" t="str">
            <v>m3</v>
          </cell>
          <cell r="G1089">
            <v>24.16</v>
          </cell>
          <cell r="M1089">
            <v>26.7</v>
          </cell>
          <cell r="O1089">
            <v>27.52</v>
          </cell>
          <cell r="Q1089">
            <v>26.84</v>
          </cell>
          <cell r="S1089">
            <v>27.63</v>
          </cell>
        </row>
        <row r="1090">
          <cell r="A1090" t="str">
            <v>5 S 02 230 00</v>
          </cell>
          <cell r="B1090" t="str">
            <v>Base de brita graduada</v>
          </cell>
          <cell r="E1090" t="str">
            <v>m3</v>
          </cell>
          <cell r="G1090">
            <v>37.76</v>
          </cell>
          <cell r="M1090">
            <v>42.45</v>
          </cell>
          <cell r="O1090">
            <v>43.43</v>
          </cell>
          <cell r="Q1090">
            <v>42.37</v>
          </cell>
          <cell r="S1090">
            <v>44.33</v>
          </cell>
        </row>
        <row r="1091">
          <cell r="A1091" t="str">
            <v>5 S 02 230 01</v>
          </cell>
          <cell r="B1091" t="str">
            <v>Base brita grad.c/distr.agreg. contr. autom.greide</v>
          </cell>
          <cell r="E1091" t="str">
            <v>m3</v>
          </cell>
          <cell r="G1091">
            <v>38.92</v>
          </cell>
          <cell r="M1091">
            <v>43.59</v>
          </cell>
          <cell r="O1091">
            <v>44.54</v>
          </cell>
          <cell r="Q1091">
            <v>43.48</v>
          </cell>
          <cell r="S1091">
            <v>45.44</v>
          </cell>
        </row>
        <row r="1092">
          <cell r="A1092" t="str">
            <v>5 S 02 231 00</v>
          </cell>
          <cell r="B1092" t="str">
            <v>Base de macadame hidraúlico</v>
          </cell>
          <cell r="E1092" t="str">
            <v>m3</v>
          </cell>
          <cell r="G1092">
            <v>33.340000000000003</v>
          </cell>
          <cell r="M1092">
            <v>37.42</v>
          </cell>
          <cell r="O1092">
            <v>38.22</v>
          </cell>
          <cell r="Q1092">
            <v>37.299999999999997</v>
          </cell>
          <cell r="S1092">
            <v>39.14</v>
          </cell>
        </row>
        <row r="1093">
          <cell r="A1093" t="str">
            <v>5 S 02 240 11</v>
          </cell>
          <cell r="B1093" t="str">
            <v>Recomposição camada de base c/ adição de cimento</v>
          </cell>
          <cell r="E1093" t="str">
            <v>m3</v>
          </cell>
          <cell r="G1093">
            <v>47.94</v>
          </cell>
          <cell r="M1093">
            <v>50.71</v>
          </cell>
          <cell r="O1093">
            <v>52.12</v>
          </cell>
          <cell r="Q1093">
            <v>49.73</v>
          </cell>
          <cell r="S1093">
            <v>52.63</v>
          </cell>
        </row>
        <row r="1094">
          <cell r="A1094" t="str">
            <v>5 S 02 241 01</v>
          </cell>
          <cell r="B1094" t="str">
            <v>Base de solo cimento com mistura em usina</v>
          </cell>
          <cell r="E1094" t="str">
            <v>m3</v>
          </cell>
          <cell r="G1094">
            <v>100.06</v>
          </cell>
          <cell r="M1094">
            <v>106.26</v>
          </cell>
          <cell r="O1094">
            <v>109.61</v>
          </cell>
          <cell r="Q1094">
            <v>104.53</v>
          </cell>
          <cell r="S1094">
            <v>110.6</v>
          </cell>
        </row>
        <row r="1095">
          <cell r="A1095" t="str">
            <v>5 S 02 243 01</v>
          </cell>
          <cell r="B1095" t="str">
            <v>Sub-base solo melhorado c/cimento c/mist. em usina</v>
          </cell>
          <cell r="E1095" t="str">
            <v>m3</v>
          </cell>
          <cell r="G1095">
            <v>58.51</v>
          </cell>
          <cell r="M1095">
            <v>62.16</v>
          </cell>
          <cell r="O1095">
            <v>64.09</v>
          </cell>
          <cell r="Q1095">
            <v>61.33</v>
          </cell>
          <cell r="S1095">
            <v>64.37</v>
          </cell>
        </row>
        <row r="1096">
          <cell r="A1096" t="str">
            <v>5 S 02 249 11</v>
          </cell>
          <cell r="B1096" t="str">
            <v>Recomp. base c/ demol. do rev. e incorp. à base</v>
          </cell>
          <cell r="E1096" t="str">
            <v>m3</v>
          </cell>
          <cell r="G1096">
            <v>11.45</v>
          </cell>
          <cell r="M1096">
            <v>12.76</v>
          </cell>
          <cell r="O1096">
            <v>12.8</v>
          </cell>
          <cell r="Q1096">
            <v>12.65</v>
          </cell>
          <cell r="S1096">
            <v>12.65</v>
          </cell>
        </row>
        <row r="1097">
          <cell r="A1097" t="str">
            <v>5 S 02 300 00</v>
          </cell>
          <cell r="B1097" t="str">
            <v>Imprimação</v>
          </cell>
          <cell r="E1097" t="str">
            <v>m2</v>
          </cell>
          <cell r="G1097">
            <v>0.15</v>
          </cell>
          <cell r="M1097">
            <v>0.17</v>
          </cell>
          <cell r="O1097">
            <v>0.17</v>
          </cell>
          <cell r="Q1097">
            <v>0.16</v>
          </cell>
          <cell r="S1097">
            <v>0.16</v>
          </cell>
        </row>
        <row r="1098">
          <cell r="A1098" t="str">
            <v>5 S 02 400 00</v>
          </cell>
          <cell r="B1098" t="str">
            <v>Pintura de ligação</v>
          </cell>
          <cell r="E1098" t="str">
            <v>m2</v>
          </cell>
          <cell r="G1098">
            <v>0.09</v>
          </cell>
          <cell r="M1098">
            <v>0.1</v>
          </cell>
          <cell r="O1098">
            <v>0.1</v>
          </cell>
          <cell r="Q1098">
            <v>0.09</v>
          </cell>
          <cell r="S1098">
            <v>0.09</v>
          </cell>
        </row>
        <row r="1099">
          <cell r="A1099" t="str">
            <v>5 S 02 500 00</v>
          </cell>
          <cell r="B1099" t="str">
            <v>Tratamento superficial simples c/ CAP</v>
          </cell>
          <cell r="E1099" t="str">
            <v>m2</v>
          </cell>
          <cell r="G1099">
            <v>0.44</v>
          </cell>
          <cell r="M1099">
            <v>0.5</v>
          </cell>
          <cell r="O1099">
            <v>0.5</v>
          </cell>
          <cell r="Q1099">
            <v>0.49</v>
          </cell>
          <cell r="S1099">
            <v>0.5</v>
          </cell>
        </row>
        <row r="1100">
          <cell r="A1100" t="str">
            <v>5 S 02 500 01</v>
          </cell>
          <cell r="B1100" t="str">
            <v>Tratamento superficial simples c/ emulsão</v>
          </cell>
          <cell r="E1100" t="str">
            <v>m2</v>
          </cell>
          <cell r="G1100">
            <v>0.41</v>
          </cell>
          <cell r="M1100">
            <v>0.46</v>
          </cell>
          <cell r="O1100">
            <v>0.47</v>
          </cell>
          <cell r="Q1100">
            <v>0.46</v>
          </cell>
          <cell r="S1100">
            <v>0.47</v>
          </cell>
        </row>
        <row r="1101">
          <cell r="A1101" t="str">
            <v>5 S 02 500 02</v>
          </cell>
          <cell r="B1101" t="str">
            <v>Tratamento superficial simples c/ banho diluído</v>
          </cell>
          <cell r="E1101" t="str">
            <v>m2</v>
          </cell>
          <cell r="G1101">
            <v>0.47</v>
          </cell>
          <cell r="M1101">
            <v>0.53</v>
          </cell>
          <cell r="O1101">
            <v>0.54</v>
          </cell>
          <cell r="Q1101">
            <v>0.53</v>
          </cell>
          <cell r="S1101">
            <v>0.54</v>
          </cell>
        </row>
        <row r="1102">
          <cell r="A1102" t="str">
            <v>5 S 02 501 00</v>
          </cell>
          <cell r="B1102" t="str">
            <v>Tratamento superficial duplo c/ CAP</v>
          </cell>
          <cell r="E1102" t="str">
            <v>m2</v>
          </cell>
          <cell r="G1102">
            <v>1.3</v>
          </cell>
          <cell r="M1102">
            <v>1.48</v>
          </cell>
          <cell r="O1102">
            <v>1.49</v>
          </cell>
          <cell r="Q1102">
            <v>1.45</v>
          </cell>
          <cell r="S1102">
            <v>1.49</v>
          </cell>
        </row>
        <row r="1103">
          <cell r="A1103" t="str">
            <v>5 S 02 501 01</v>
          </cell>
          <cell r="B1103" t="str">
            <v>Tratamento superficial duplo c/ emulsão</v>
          </cell>
          <cell r="E1103" t="str">
            <v>m2</v>
          </cell>
          <cell r="G1103">
            <v>1.29</v>
          </cell>
          <cell r="M1103">
            <v>1.47</v>
          </cell>
          <cell r="O1103">
            <v>1.49</v>
          </cell>
          <cell r="Q1103">
            <v>1.45</v>
          </cell>
          <cell r="S1103">
            <v>1.49</v>
          </cell>
        </row>
        <row r="1104">
          <cell r="A1104" t="str">
            <v>5 S 02 501 02</v>
          </cell>
          <cell r="B1104" t="str">
            <v>Tratamento superficial duplo c/ banho diluído</v>
          </cell>
          <cell r="E1104" t="str">
            <v>m2</v>
          </cell>
          <cell r="G1104">
            <v>1.42</v>
          </cell>
          <cell r="M1104">
            <v>1.61</v>
          </cell>
          <cell r="O1104">
            <v>1.63</v>
          </cell>
          <cell r="Q1104">
            <v>1.59</v>
          </cell>
          <cell r="S1104">
            <v>1.63</v>
          </cell>
        </row>
        <row r="1105">
          <cell r="A1105" t="str">
            <v>5 S 02 502 00</v>
          </cell>
          <cell r="B1105" t="str">
            <v>Tratamento superficial triplo c/ CAP</v>
          </cell>
          <cell r="E1105" t="str">
            <v>m2</v>
          </cell>
          <cell r="G1105">
            <v>1.86</v>
          </cell>
          <cell r="M1105">
            <v>2.12</v>
          </cell>
          <cell r="O1105">
            <v>2.14</v>
          </cell>
          <cell r="Q1105">
            <v>2.09</v>
          </cell>
          <cell r="S1105">
            <v>2.13</v>
          </cell>
        </row>
        <row r="1106">
          <cell r="A1106" t="str">
            <v>5 S 02 502 01</v>
          </cell>
          <cell r="B1106" t="str">
            <v>Tratamento superficial triplo c/ emulsão</v>
          </cell>
          <cell r="E1106" t="str">
            <v>m2</v>
          </cell>
          <cell r="G1106">
            <v>1.88</v>
          </cell>
          <cell r="M1106">
            <v>2.14</v>
          </cell>
          <cell r="O1106">
            <v>2.16</v>
          </cell>
          <cell r="Q1106">
            <v>2.1</v>
          </cell>
          <cell r="S1106">
            <v>2.15</v>
          </cell>
        </row>
        <row r="1107">
          <cell r="A1107" t="str">
            <v>5 S 02 502 02</v>
          </cell>
          <cell r="B1107" t="str">
            <v>Tratamento superficial triplo c/ banho diluído</v>
          </cell>
          <cell r="E1107" t="str">
            <v>m2</v>
          </cell>
          <cell r="G1107">
            <v>2.04</v>
          </cell>
          <cell r="M1107">
            <v>2.33</v>
          </cell>
          <cell r="O1107">
            <v>2.34</v>
          </cell>
          <cell r="Q1107">
            <v>2.29</v>
          </cell>
          <cell r="S1107">
            <v>2.34</v>
          </cell>
        </row>
        <row r="1108">
          <cell r="A1108" t="str">
            <v>5 S 02 511 01</v>
          </cell>
          <cell r="B1108" t="str">
            <v>Micro-revestimento a frio - Microflex 0,8cm</v>
          </cell>
          <cell r="E1108" t="str">
            <v>m2</v>
          </cell>
          <cell r="G1108">
            <v>1.17</v>
          </cell>
          <cell r="M1108">
            <v>1.24</v>
          </cell>
          <cell r="O1108">
            <v>1.22</v>
          </cell>
          <cell r="Q1108">
            <v>1.21</v>
          </cell>
          <cell r="S1108">
            <v>1.22</v>
          </cell>
        </row>
        <row r="1109">
          <cell r="A1109" t="str">
            <v>5 S 02 511 02</v>
          </cell>
          <cell r="B1109" t="str">
            <v>Micro-revestimento a frio - Microflex 1,5 cm</v>
          </cell>
          <cell r="E1109" t="str">
            <v>m2</v>
          </cell>
          <cell r="G1109">
            <v>2.2999999999999998</v>
          </cell>
          <cell r="M1109">
            <v>2.42</v>
          </cell>
          <cell r="O1109">
            <v>2.39</v>
          </cell>
          <cell r="Q1109">
            <v>2.36</v>
          </cell>
          <cell r="S1109">
            <v>2.38</v>
          </cell>
        </row>
        <row r="1110">
          <cell r="A1110" t="str">
            <v>5 S 02 511 03</v>
          </cell>
          <cell r="B1110" t="str">
            <v>Micro-revestimento a frio - Microflex 2,0 cm</v>
          </cell>
          <cell r="E1110" t="str">
            <v>m2</v>
          </cell>
          <cell r="G1110">
            <v>3.05</v>
          </cell>
          <cell r="M1110">
            <v>3.2</v>
          </cell>
          <cell r="O1110">
            <v>3.17</v>
          </cell>
          <cell r="Q1110">
            <v>3.13</v>
          </cell>
          <cell r="S1110">
            <v>3.16</v>
          </cell>
        </row>
        <row r="1111">
          <cell r="A1111" t="str">
            <v>5 S 02 511 04</v>
          </cell>
          <cell r="B1111" t="str">
            <v>Micro-revestimento a frio - Microflex - 2,5 cm</v>
          </cell>
          <cell r="E1111" t="str">
            <v>m2</v>
          </cell>
          <cell r="G1111">
            <v>3.59</v>
          </cell>
          <cell r="M1111">
            <v>3.78</v>
          </cell>
          <cell r="O1111">
            <v>3.73</v>
          </cell>
          <cell r="Q1111">
            <v>3.69</v>
          </cell>
          <cell r="S1111">
            <v>3.72</v>
          </cell>
        </row>
        <row r="1112">
          <cell r="A1112" t="str">
            <v>5 S 02 512 01</v>
          </cell>
          <cell r="B1112" t="str">
            <v>Lama asfáltica fina (granulometrias I e II)</v>
          </cell>
          <cell r="E1112" t="str">
            <v>m2</v>
          </cell>
          <cell r="G1112">
            <v>0.45</v>
          </cell>
          <cell r="M1112">
            <v>0.52</v>
          </cell>
          <cell r="O1112">
            <v>0.52</v>
          </cell>
          <cell r="Q1112">
            <v>0.51</v>
          </cell>
          <cell r="S1112">
            <v>0.51</v>
          </cell>
        </row>
        <row r="1113">
          <cell r="A1113" t="str">
            <v>5 S 02 512 02</v>
          </cell>
          <cell r="B1113" t="str">
            <v>Lama asfáltica grossa (granulometrias III e IV)</v>
          </cell>
          <cell r="E1113" t="str">
            <v>m2</v>
          </cell>
          <cell r="G1113">
            <v>0.81</v>
          </cell>
          <cell r="M1113">
            <v>0.93</v>
          </cell>
          <cell r="O1113">
            <v>0.93</v>
          </cell>
          <cell r="Q1113">
            <v>0.91</v>
          </cell>
          <cell r="S1113">
            <v>0.92</v>
          </cell>
        </row>
        <row r="1114">
          <cell r="A1114" t="str">
            <v>5 S 02 530 00</v>
          </cell>
          <cell r="B1114" t="str">
            <v>Pré-misturado a frio</v>
          </cell>
          <cell r="E1114" t="str">
            <v>m3</v>
          </cell>
          <cell r="G1114">
            <v>53.68</v>
          </cell>
          <cell r="M1114">
            <v>60.15</v>
          </cell>
          <cell r="O1114">
            <v>61.21</v>
          </cell>
          <cell r="Q1114">
            <v>59.74</v>
          </cell>
          <cell r="S1114">
            <v>61.29</v>
          </cell>
        </row>
        <row r="1115">
          <cell r="A1115" t="str">
            <v>5 S 02 531 00</v>
          </cell>
          <cell r="B1115" t="str">
            <v>Macadame betuminoso por penetração</v>
          </cell>
          <cell r="E1115" t="str">
            <v>m3</v>
          </cell>
          <cell r="G1115">
            <v>45.14</v>
          </cell>
          <cell r="M1115">
            <v>50.85</v>
          </cell>
          <cell r="O1115">
            <v>51.61</v>
          </cell>
          <cell r="Q1115">
            <v>50.49</v>
          </cell>
          <cell r="S1115">
            <v>52.38</v>
          </cell>
        </row>
        <row r="1116">
          <cell r="A1116" t="str">
            <v>5 S 02 532 00</v>
          </cell>
          <cell r="B1116" t="str">
            <v>Areia-asfalto a quente</v>
          </cell>
          <cell r="E1116" t="str">
            <v>t</v>
          </cell>
          <cell r="G1116">
            <v>36.270000000000003</v>
          </cell>
          <cell r="M1116">
            <v>38.81</v>
          </cell>
          <cell r="O1116">
            <v>39.270000000000003</v>
          </cell>
          <cell r="Q1116">
            <v>46.27</v>
          </cell>
          <cell r="S1116">
            <v>37.94</v>
          </cell>
        </row>
        <row r="1117">
          <cell r="A1117" t="str">
            <v>5 S 02 540 01</v>
          </cell>
          <cell r="B1117" t="str">
            <v>Conc. betumin.usinado a quente - capa de rolamento</v>
          </cell>
          <cell r="E1117" t="str">
            <v>t</v>
          </cell>
          <cell r="G1117">
            <v>31.51</v>
          </cell>
          <cell r="M1117">
            <v>34.35</v>
          </cell>
          <cell r="O1117">
            <v>34.75</v>
          </cell>
          <cell r="Q1117">
            <v>38.18</v>
          </cell>
          <cell r="S1117">
            <v>34.299999999999997</v>
          </cell>
        </row>
        <row r="1118">
          <cell r="A1118" t="str">
            <v>5 S 02 540 02</v>
          </cell>
          <cell r="B1118" t="str">
            <v>Concreto betuminoso usinado a quente - binder</v>
          </cell>
          <cell r="E1118" t="str">
            <v>t</v>
          </cell>
          <cell r="G1118">
            <v>30.9</v>
          </cell>
          <cell r="M1118">
            <v>33.799999999999997</v>
          </cell>
          <cell r="O1118">
            <v>34.22</v>
          </cell>
          <cell r="Q1118">
            <v>37.630000000000003</v>
          </cell>
          <cell r="S1118">
            <v>33.78</v>
          </cell>
        </row>
        <row r="1119">
          <cell r="A1119" t="str">
            <v>5 S 02 540 11</v>
          </cell>
          <cell r="B1119" t="str">
            <v>CBUQ reciclado a quente no local</v>
          </cell>
          <cell r="E1119" t="str">
            <v>t</v>
          </cell>
          <cell r="G1119">
            <v>67.680000000000007</v>
          </cell>
          <cell r="M1119">
            <v>68.760000000000005</v>
          </cell>
          <cell r="O1119" t="str">
            <v>excluído</v>
          </cell>
          <cell r="Q1119" t="str">
            <v>excluído</v>
          </cell>
          <cell r="S1119" t="str">
            <v>excluído</v>
          </cell>
        </row>
        <row r="1120">
          <cell r="A1120" t="str">
            <v>5 S 02 540 12</v>
          </cell>
          <cell r="B1120" t="str">
            <v>CBUQ reciclado em usina fixa</v>
          </cell>
          <cell r="E1120" t="str">
            <v>t</v>
          </cell>
          <cell r="G1120">
            <v>27.12</v>
          </cell>
          <cell r="M1120">
            <v>29.6</v>
          </cell>
          <cell r="O1120">
            <v>29.87</v>
          </cell>
          <cell r="Q1120">
            <v>33.380000000000003</v>
          </cell>
          <cell r="S1120">
            <v>29.35</v>
          </cell>
        </row>
        <row r="1121">
          <cell r="A1121" t="str">
            <v>5 S 02 600 00</v>
          </cell>
          <cell r="B1121" t="str">
            <v>Manta sintét. p/ recap.asfál.- fornec. e aplicação</v>
          </cell>
          <cell r="E1121" t="str">
            <v>m2</v>
          </cell>
          <cell r="G1121">
            <v>4.05</v>
          </cell>
          <cell r="M1121">
            <v>4.21</v>
          </cell>
          <cell r="O1121">
            <v>4.68</v>
          </cell>
          <cell r="Q1121">
            <v>4.21</v>
          </cell>
          <cell r="S1121">
            <v>4.21</v>
          </cell>
        </row>
        <row r="1122">
          <cell r="A1122" t="str">
            <v>5 S 02 607 00</v>
          </cell>
          <cell r="B1122" t="str">
            <v>Concreto cimento portland c/ equip. pequeno porte</v>
          </cell>
          <cell r="E1122" t="str">
            <v>m3</v>
          </cell>
          <cell r="G1122">
            <v>280.62</v>
          </cell>
          <cell r="M1122">
            <v>304.66000000000003</v>
          </cell>
          <cell r="O1122">
            <v>312.11</v>
          </cell>
          <cell r="Q1122">
            <v>299.72000000000003</v>
          </cell>
          <cell r="S1122">
            <v>315.47000000000003</v>
          </cell>
        </row>
        <row r="1123">
          <cell r="A1123" t="str">
            <v>5 S 02 702 00</v>
          </cell>
          <cell r="B1123" t="str">
            <v>Limpeza e enchimento de junta de pavimento de conc</v>
          </cell>
          <cell r="E1123" t="str">
            <v>m</v>
          </cell>
          <cell r="G1123">
            <v>2.87</v>
          </cell>
          <cell r="M1123">
            <v>2.8</v>
          </cell>
          <cell r="O1123">
            <v>2.64</v>
          </cell>
          <cell r="Q1123">
            <v>2.5099999999999998</v>
          </cell>
          <cell r="S1123">
            <v>2.52</v>
          </cell>
        </row>
        <row r="1124">
          <cell r="A1124" t="str">
            <v>5 S 02 905 00</v>
          </cell>
          <cell r="B1124" t="str">
            <v>Remoção mecanizada de revestimento betuminoso</v>
          </cell>
          <cell r="E1124" t="str">
            <v>m3</v>
          </cell>
          <cell r="G1124">
            <v>5.33</v>
          </cell>
          <cell r="M1124">
            <v>5.88</v>
          </cell>
          <cell r="O1124">
            <v>6.16</v>
          </cell>
          <cell r="Q1124">
            <v>6</v>
          </cell>
          <cell r="S1124">
            <v>6</v>
          </cell>
        </row>
        <row r="1125">
          <cell r="A1125" t="str">
            <v>5 S 02 905 01</v>
          </cell>
          <cell r="B1125" t="str">
            <v>Remoção manual de revestimento betuminoso</v>
          </cell>
          <cell r="E1125" t="str">
            <v>m3</v>
          </cell>
          <cell r="G1125">
            <v>89.15</v>
          </cell>
          <cell r="M1125">
            <v>103.64</v>
          </cell>
          <cell r="O1125">
            <v>104.36</v>
          </cell>
          <cell r="Q1125">
            <v>102.76</v>
          </cell>
          <cell r="S1125">
            <v>102.76</v>
          </cell>
        </row>
        <row r="1126">
          <cell r="A1126" t="str">
            <v>5 S 02 906 00</v>
          </cell>
          <cell r="B1126" t="str">
            <v>Remoção mecanizada da camada granular pavimento</v>
          </cell>
          <cell r="E1126" t="str">
            <v>m3</v>
          </cell>
          <cell r="G1126">
            <v>3.43</v>
          </cell>
          <cell r="M1126">
            <v>3.74</v>
          </cell>
          <cell r="O1126">
            <v>3.95</v>
          </cell>
          <cell r="Q1126">
            <v>3.84</v>
          </cell>
          <cell r="S1126">
            <v>3.84</v>
          </cell>
        </row>
        <row r="1127">
          <cell r="A1127" t="str">
            <v>5 S 02 906 01</v>
          </cell>
          <cell r="B1127" t="str">
            <v>Remoção manual da camada granular do pavimento</v>
          </cell>
          <cell r="E1127" t="str">
            <v>m3</v>
          </cell>
          <cell r="G1127">
            <v>48.07</v>
          </cell>
          <cell r="M1127">
            <v>56.37</v>
          </cell>
          <cell r="O1127">
            <v>56.65</v>
          </cell>
          <cell r="Q1127">
            <v>56.02</v>
          </cell>
          <cell r="S1127">
            <v>56.02</v>
          </cell>
        </row>
        <row r="1128">
          <cell r="A1128" t="str">
            <v>5 S 02 907 00</v>
          </cell>
          <cell r="B1128" t="str">
            <v>Remoção mecanizada material de baixa capac.suporte</v>
          </cell>
          <cell r="E1128" t="str">
            <v>m3</v>
          </cell>
          <cell r="G1128">
            <v>3.37</v>
          </cell>
          <cell r="M1128">
            <v>3.69</v>
          </cell>
          <cell r="O1128">
            <v>3.89</v>
          </cell>
          <cell r="Q1128">
            <v>3.78</v>
          </cell>
          <cell r="S1128">
            <v>3.78</v>
          </cell>
        </row>
        <row r="1129">
          <cell r="A1129" t="str">
            <v>5 S 02 907 01</v>
          </cell>
          <cell r="B1129" t="str">
            <v>Remoção manual de material de baixa capac.suporte</v>
          </cell>
          <cell r="E1129" t="str">
            <v>m3</v>
          </cell>
          <cell r="G1129">
            <v>40.71</v>
          </cell>
          <cell r="M1129">
            <v>47.77</v>
          </cell>
          <cell r="O1129">
            <v>48</v>
          </cell>
          <cell r="Q1129">
            <v>47.48</v>
          </cell>
          <cell r="S1129">
            <v>47.48</v>
          </cell>
        </row>
        <row r="1130">
          <cell r="A1130" t="str">
            <v>5 S 02 908 00</v>
          </cell>
          <cell r="B1130" t="str">
            <v>Arrancamento e remoção de paralelepípedos</v>
          </cell>
          <cell r="E1130" t="str">
            <v>m2</v>
          </cell>
          <cell r="G1130">
            <v>11.4</v>
          </cell>
          <cell r="M1130">
            <v>13.14</v>
          </cell>
          <cell r="O1130">
            <v>13.14</v>
          </cell>
          <cell r="Q1130">
            <v>12.81</v>
          </cell>
          <cell r="S1130">
            <v>12.81</v>
          </cell>
        </row>
        <row r="1131">
          <cell r="A1131" t="str">
            <v>5 S 02 909 00</v>
          </cell>
          <cell r="B1131" t="str">
            <v>Arrancamento e remoção de meios-fios</v>
          </cell>
          <cell r="E1131" t="str">
            <v>m3</v>
          </cell>
          <cell r="G1131">
            <v>61.88</v>
          </cell>
          <cell r="M1131">
            <v>71.58</v>
          </cell>
          <cell r="O1131">
            <v>71.58</v>
          </cell>
          <cell r="Q1131">
            <v>69.930000000000007</v>
          </cell>
          <cell r="S1131">
            <v>69.930000000000007</v>
          </cell>
        </row>
        <row r="1132">
          <cell r="A1132" t="str">
            <v>5 S 02 990 11</v>
          </cell>
          <cell r="B1132" t="str">
            <v>Fresagem contínua do revest. betuminoso</v>
          </cell>
          <cell r="E1132" t="str">
            <v>m3</v>
          </cell>
          <cell r="G1132">
            <v>86.17</v>
          </cell>
          <cell r="M1132">
            <v>92</v>
          </cell>
          <cell r="O1132">
            <v>93.45</v>
          </cell>
          <cell r="Q1132">
            <v>93.07</v>
          </cell>
          <cell r="S1132">
            <v>93.58</v>
          </cell>
        </row>
        <row r="1133">
          <cell r="A1133" t="str">
            <v>5 S 02 990 12</v>
          </cell>
          <cell r="B1133" t="str">
            <v>Fresagem descontínua revest. betuminoso</v>
          </cell>
          <cell r="E1133" t="str">
            <v>m3</v>
          </cell>
          <cell r="G1133">
            <v>116.14</v>
          </cell>
          <cell r="M1133">
            <v>128.27000000000001</v>
          </cell>
          <cell r="O1133">
            <v>129.79</v>
          </cell>
          <cell r="Q1133">
            <v>128.9</v>
          </cell>
          <cell r="S1133">
            <v>129.41999999999999</v>
          </cell>
        </row>
        <row r="1134">
          <cell r="A1134" t="str">
            <v>5 S 04 300 16</v>
          </cell>
          <cell r="B1134" t="str">
            <v>Bueiro met. chapas múltiplas D=1,60m galv.</v>
          </cell>
          <cell r="E1134" t="str">
            <v>m</v>
          </cell>
          <cell r="G1134">
            <v>845.64</v>
          </cell>
          <cell r="M1134">
            <v>981.36</v>
          </cell>
          <cell r="O1134">
            <v>1028.1099999999999</v>
          </cell>
          <cell r="Q1134">
            <v>1026.23</v>
          </cell>
          <cell r="S1134">
            <v>1027.33</v>
          </cell>
        </row>
        <row r="1135">
          <cell r="A1135" t="str">
            <v>5 S 04 300 20</v>
          </cell>
          <cell r="B1135" t="str">
            <v>Bueiro met. chapas múltiplas D=2,00m galv.</v>
          </cell>
          <cell r="E1135" t="str">
            <v>m</v>
          </cell>
          <cell r="G1135">
            <v>1056.94</v>
          </cell>
          <cell r="M1135">
            <v>1210.78</v>
          </cell>
          <cell r="O1135">
            <v>1279.3399999999999</v>
          </cell>
          <cell r="Q1135">
            <v>1277.26</v>
          </cell>
          <cell r="S1135">
            <v>1278.49</v>
          </cell>
        </row>
        <row r="1136">
          <cell r="A1136" t="str">
            <v>5 S 04 301 16</v>
          </cell>
          <cell r="B1136" t="str">
            <v>Bueiro met. chapas múltiplas D=1,60m rev. epoxy</v>
          </cell>
          <cell r="E1136" t="str">
            <v>m</v>
          </cell>
          <cell r="G1136">
            <v>921.74</v>
          </cell>
          <cell r="M1136">
            <v>1066.28</v>
          </cell>
          <cell r="O1136">
            <v>1076.94</v>
          </cell>
          <cell r="Q1136">
            <v>1075.6600000000001</v>
          </cell>
          <cell r="S1136">
            <v>1076.77</v>
          </cell>
        </row>
        <row r="1137">
          <cell r="A1137" t="str">
            <v>5 S 04 301 20</v>
          </cell>
          <cell r="B1137" t="str">
            <v>Bueiro met. chapas múltiplas D=2,00m rev. epoxy</v>
          </cell>
          <cell r="E1137" t="str">
            <v>m</v>
          </cell>
          <cell r="G1137">
            <v>1150.75</v>
          </cell>
          <cell r="M1137">
            <v>1315.77</v>
          </cell>
          <cell r="O1137">
            <v>1339.98</v>
          </cell>
          <cell r="Q1137">
            <v>1337.99</v>
          </cell>
          <cell r="S1137">
            <v>1339.22</v>
          </cell>
        </row>
        <row r="1138">
          <cell r="A1138" t="str">
            <v>5 S 04 310 16</v>
          </cell>
          <cell r="B1138" t="str">
            <v>Bueiro met. s/ interrup. de tráf. D=1,60m galv.</v>
          </cell>
          <cell r="E1138" t="str">
            <v>m</v>
          </cell>
          <cell r="G1138">
            <v>1667.71</v>
          </cell>
          <cell r="M1138">
            <v>1957.4</v>
          </cell>
          <cell r="O1138">
            <v>1958.05</v>
          </cell>
          <cell r="Q1138">
            <v>1892.17</v>
          </cell>
          <cell r="S1138">
            <v>1893.36</v>
          </cell>
        </row>
        <row r="1139">
          <cell r="A1139" t="str">
            <v>5 S 04 310 20</v>
          </cell>
          <cell r="B1139" t="str">
            <v>Bueiro met. s/ interrup. de tráf. D=2,00m galv.</v>
          </cell>
          <cell r="E1139" t="str">
            <v>m</v>
          </cell>
          <cell r="G1139">
            <v>2013.11</v>
          </cell>
          <cell r="M1139">
            <v>2434.67</v>
          </cell>
          <cell r="O1139">
            <v>2435.4499999999998</v>
          </cell>
          <cell r="Q1139">
            <v>2282.92</v>
          </cell>
          <cell r="S1139">
            <v>2284.36</v>
          </cell>
        </row>
        <row r="1140">
          <cell r="A1140" t="str">
            <v>5 S 04 311 16</v>
          </cell>
          <cell r="B1140" t="str">
            <v>Bueiro met.s/interrupção traf. D=1,60 m rev.epoxy</v>
          </cell>
          <cell r="E1140" t="str">
            <v>m</v>
          </cell>
          <cell r="G1140">
            <v>1700.88</v>
          </cell>
          <cell r="M1140">
            <v>2030.38</v>
          </cell>
          <cell r="O1140">
            <v>2031.03</v>
          </cell>
          <cell r="Q1140">
            <v>1828.85</v>
          </cell>
          <cell r="S1140">
            <v>1830.05</v>
          </cell>
        </row>
        <row r="1141">
          <cell r="A1141" t="str">
            <v>5 S 04 311 20</v>
          </cell>
          <cell r="B1141" t="str">
            <v>Bueiro met.s/interrupção tráf. D=2,00 m rev. epoxy</v>
          </cell>
          <cell r="E1141" t="str">
            <v>m</v>
          </cell>
          <cell r="G1141">
            <v>2222.9899999999998</v>
          </cell>
          <cell r="M1141">
            <v>2441.5700000000002</v>
          </cell>
          <cell r="O1141">
            <v>2442.35</v>
          </cell>
          <cell r="Q1141">
            <v>2288.87</v>
          </cell>
          <cell r="S1141">
            <v>2290.3000000000002</v>
          </cell>
        </row>
        <row r="1142">
          <cell r="A1142" t="str">
            <v>5 S 04 999 01</v>
          </cell>
          <cell r="B1142" t="str">
            <v>Remoção de bueiros existentes</v>
          </cell>
          <cell r="E1142" t="str">
            <v>m</v>
          </cell>
          <cell r="G1142">
            <v>31.23</v>
          </cell>
          <cell r="M1142">
            <v>36.700000000000003</v>
          </cell>
          <cell r="O1142">
            <v>36.86</v>
          </cell>
          <cell r="Q1142">
            <v>36.49</v>
          </cell>
          <cell r="S1142">
            <v>36.49</v>
          </cell>
        </row>
        <row r="1143">
          <cell r="A1143" t="str">
            <v>5 S 04 999 04</v>
          </cell>
          <cell r="B1143" t="str">
            <v>Restauração de disp. danif. com concr. fck=12 MPa</v>
          </cell>
          <cell r="E1143" t="str">
            <v>m3</v>
          </cell>
          <cell r="G1143">
            <v>219.35</v>
          </cell>
          <cell r="M1143">
            <v>240.55</v>
          </cell>
          <cell r="O1143">
            <v>246.17</v>
          </cell>
          <cell r="Q1143">
            <v>237.17</v>
          </cell>
          <cell r="S1143">
            <v>248.81</v>
          </cell>
        </row>
        <row r="1144">
          <cell r="A1144" t="str">
            <v>5 S 04 999 07</v>
          </cell>
          <cell r="B1144" t="str">
            <v>Demolição de dispositivos de concreto simples</v>
          </cell>
          <cell r="E1144" t="str">
            <v>m3</v>
          </cell>
          <cell r="G1144">
            <v>56.73</v>
          </cell>
          <cell r="M1144">
            <v>67.31</v>
          </cell>
          <cell r="O1144">
            <v>67.47</v>
          </cell>
          <cell r="Q1144">
            <v>67.099999999999994</v>
          </cell>
          <cell r="S1144">
            <v>67.099999999999994</v>
          </cell>
        </row>
        <row r="1145">
          <cell r="A1145" t="str">
            <v>5 S 04 999 08</v>
          </cell>
          <cell r="B1145" t="str">
            <v>Demolição de dispositivos de concreto armado</v>
          </cell>
          <cell r="E1145" t="str">
            <v>m3</v>
          </cell>
          <cell r="G1145">
            <v>269.33</v>
          </cell>
          <cell r="M1145">
            <v>306.11</v>
          </cell>
          <cell r="O1145">
            <v>306.33</v>
          </cell>
          <cell r="Q1145">
            <v>299.20999999999998</v>
          </cell>
          <cell r="S1145">
            <v>299.20999999999998</v>
          </cell>
        </row>
        <row r="1146">
          <cell r="A1146" t="str">
            <v>5 S 05 100 00</v>
          </cell>
          <cell r="B1146" t="str">
            <v>Enleivamento</v>
          </cell>
          <cell r="E1146" t="str">
            <v>m2</v>
          </cell>
          <cell r="G1146">
            <v>3.36</v>
          </cell>
          <cell r="M1146">
            <v>3.92</v>
          </cell>
          <cell r="O1146">
            <v>3.92</v>
          </cell>
          <cell r="Q1146">
            <v>3.85</v>
          </cell>
          <cell r="S1146">
            <v>3.85</v>
          </cell>
        </row>
        <row r="1147">
          <cell r="A1147" t="str">
            <v>5 S 05 102 00</v>
          </cell>
          <cell r="B1147" t="str">
            <v>Hidrossemeadura</v>
          </cell>
          <cell r="E1147" t="str">
            <v>m2</v>
          </cell>
          <cell r="G1147">
            <v>1.1399999999999999</v>
          </cell>
          <cell r="M1147">
            <v>0.84</v>
          </cell>
          <cell r="O1147">
            <v>0.86</v>
          </cell>
          <cell r="Q1147">
            <v>0.84</v>
          </cell>
          <cell r="S1147">
            <v>0.85</v>
          </cell>
        </row>
        <row r="1148">
          <cell r="A1148" t="str">
            <v>5 S 05 300 01</v>
          </cell>
          <cell r="B1148" t="str">
            <v>Alvenaria de pedra arrumada</v>
          </cell>
          <cell r="E1148" t="str">
            <v>m3</v>
          </cell>
          <cell r="G1148">
            <v>47.78</v>
          </cell>
          <cell r="M1148">
            <v>55.63</v>
          </cell>
          <cell r="O1148">
            <v>56.22</v>
          </cell>
          <cell r="Q1148">
            <v>55.59</v>
          </cell>
          <cell r="S1148">
            <v>57.06</v>
          </cell>
        </row>
        <row r="1149">
          <cell r="A1149" t="str">
            <v>5 S 05 300 02</v>
          </cell>
          <cell r="B1149" t="str">
            <v>Enrocamento de pedra jogada</v>
          </cell>
          <cell r="E1149" t="str">
            <v>m3</v>
          </cell>
          <cell r="G1149">
            <v>27.48</v>
          </cell>
          <cell r="M1149">
            <v>31.54</v>
          </cell>
          <cell r="O1149">
            <v>32.03</v>
          </cell>
          <cell r="Q1149">
            <v>31.5</v>
          </cell>
          <cell r="S1149">
            <v>32.729999999999997</v>
          </cell>
        </row>
        <row r="1150">
          <cell r="A1150" t="str">
            <v>5 S 05 301 00</v>
          </cell>
          <cell r="B1150" t="str">
            <v>Alvenaria de pedra argamassada</v>
          </cell>
          <cell r="E1150" t="str">
            <v>m3</v>
          </cell>
          <cell r="G1150">
            <v>123.04</v>
          </cell>
          <cell r="M1150">
            <v>136.59</v>
          </cell>
          <cell r="O1150">
            <v>139.43</v>
          </cell>
          <cell r="Q1150">
            <v>135.06</v>
          </cell>
          <cell r="S1150">
            <v>140.97999999999999</v>
          </cell>
        </row>
        <row r="1151">
          <cell r="A1151" t="str">
            <v>5 S 05 302 01</v>
          </cell>
          <cell r="B1151" t="str">
            <v>Muro de gabião tipo caixa</v>
          </cell>
          <cell r="E1151" t="str">
            <v>m3</v>
          </cell>
          <cell r="G1151">
            <v>124.7</v>
          </cell>
          <cell r="M1151">
            <v>145.96</v>
          </cell>
          <cell r="O1151">
            <v>138.34</v>
          </cell>
          <cell r="Q1151">
            <v>137.43</v>
          </cell>
          <cell r="S1151">
            <v>138.84</v>
          </cell>
        </row>
        <row r="1152">
          <cell r="A1152" t="str">
            <v>5 S 05 303 01</v>
          </cell>
          <cell r="B1152" t="str">
            <v>Terra armada - ECE - greide 0,0&lt;h&lt;6,00m</v>
          </cell>
          <cell r="E1152" t="str">
            <v>m2</v>
          </cell>
          <cell r="G1152">
            <v>185.44</v>
          </cell>
          <cell r="M1152">
            <v>196.56</v>
          </cell>
          <cell r="O1152">
            <v>196.56</v>
          </cell>
          <cell r="Q1152">
            <v>218.81</v>
          </cell>
          <cell r="S1152">
            <v>218.81</v>
          </cell>
        </row>
        <row r="1153">
          <cell r="A1153" t="str">
            <v>5 S 05 303 02</v>
          </cell>
          <cell r="B1153" t="str">
            <v>Terra armada - ECE - greide 6,0&lt;h&lt;9,00</v>
          </cell>
          <cell r="E1153" t="str">
            <v>m2</v>
          </cell>
          <cell r="G1153">
            <v>208.05</v>
          </cell>
          <cell r="M1153">
            <v>220.52</v>
          </cell>
          <cell r="O1153">
            <v>220.52</v>
          </cell>
          <cell r="Q1153">
            <v>245.49</v>
          </cell>
          <cell r="S1153">
            <v>245.49</v>
          </cell>
        </row>
        <row r="1154">
          <cell r="A1154" t="str">
            <v>5 S 05 303 03</v>
          </cell>
          <cell r="B1154" t="str">
            <v>Terra armada - ECE - greide 9,0&lt;h&lt;12,00m</v>
          </cell>
          <cell r="E1154" t="str">
            <v>m2</v>
          </cell>
          <cell r="G1154">
            <v>230.67</v>
          </cell>
          <cell r="M1154">
            <v>244.38</v>
          </cell>
          <cell r="O1154">
            <v>244.38</v>
          </cell>
          <cell r="Q1154">
            <v>272.19</v>
          </cell>
          <cell r="S1154">
            <v>272.19</v>
          </cell>
        </row>
        <row r="1155">
          <cell r="A1155" t="str">
            <v>5 S 05 303 04</v>
          </cell>
          <cell r="B1155" t="str">
            <v>Terra armada - ECE - pé de talude 0,0&lt;h&lt;6,00m</v>
          </cell>
          <cell r="E1155" t="str">
            <v>m2</v>
          </cell>
          <cell r="G1155">
            <v>218.61</v>
          </cell>
          <cell r="M1155">
            <v>231.72</v>
          </cell>
          <cell r="O1155">
            <v>231.72</v>
          </cell>
          <cell r="Q1155">
            <v>257.95</v>
          </cell>
          <cell r="S1155">
            <v>257.95</v>
          </cell>
        </row>
        <row r="1156">
          <cell r="A1156" t="str">
            <v>5 S 05 303 05</v>
          </cell>
          <cell r="B1156" t="str">
            <v>Terra armada - ECE - pé de talude 6,0&lt;h&lt;9,00m</v>
          </cell>
          <cell r="E1156" t="str">
            <v>m2</v>
          </cell>
          <cell r="G1156">
            <v>245.74</v>
          </cell>
          <cell r="M1156">
            <v>260.49</v>
          </cell>
          <cell r="O1156">
            <v>260.49</v>
          </cell>
          <cell r="Q1156">
            <v>289.97000000000003</v>
          </cell>
          <cell r="S1156">
            <v>289.97000000000003</v>
          </cell>
        </row>
        <row r="1157">
          <cell r="A1157" t="str">
            <v>5 S 05 303 06</v>
          </cell>
          <cell r="B1157" t="str">
            <v>Terra armada - ECE - pé de talude 9,0&lt;h&lt;12,00m</v>
          </cell>
          <cell r="E1157" t="str">
            <v>m2</v>
          </cell>
          <cell r="G1157">
            <v>271.38</v>
          </cell>
          <cell r="M1157">
            <v>287.66000000000003</v>
          </cell>
          <cell r="O1157">
            <v>287.66000000000003</v>
          </cell>
          <cell r="Q1157">
            <v>324.2</v>
          </cell>
          <cell r="S1157">
            <v>324.2</v>
          </cell>
        </row>
        <row r="1158">
          <cell r="A1158" t="str">
            <v>5 S 05 303 07</v>
          </cell>
          <cell r="B1158" t="str">
            <v>Terra armada - ECE - encontro portante 0,0&lt;h&lt;6,0m</v>
          </cell>
          <cell r="E1158" t="str">
            <v>m2</v>
          </cell>
          <cell r="G1158">
            <v>398.04</v>
          </cell>
          <cell r="M1158">
            <v>421.92</v>
          </cell>
          <cell r="O1158">
            <v>421.92</v>
          </cell>
          <cell r="Q1158">
            <v>469.68</v>
          </cell>
          <cell r="S1158">
            <v>469.68</v>
          </cell>
        </row>
        <row r="1159">
          <cell r="A1159" t="str">
            <v>5 S 05 303 08</v>
          </cell>
          <cell r="B1159" t="str">
            <v>Terra armada - ECE - encontro portante 6,0&lt;h&lt;9,00m</v>
          </cell>
          <cell r="E1159" t="str">
            <v>m2</v>
          </cell>
          <cell r="G1159">
            <v>530.41999999999996</v>
          </cell>
          <cell r="M1159">
            <v>562.24</v>
          </cell>
          <cell r="O1159">
            <v>562.24</v>
          </cell>
          <cell r="Q1159">
            <v>625.9</v>
          </cell>
          <cell r="S1159">
            <v>625.9</v>
          </cell>
        </row>
        <row r="1160">
          <cell r="A1160" t="str">
            <v>5 S 05 303 09</v>
          </cell>
          <cell r="B1160" t="str">
            <v>Escamas de concreto armado para terra armada</v>
          </cell>
          <cell r="E1160" t="str">
            <v>m3</v>
          </cell>
          <cell r="G1160">
            <v>470.28</v>
          </cell>
          <cell r="M1160">
            <v>517.65</v>
          </cell>
          <cell r="O1160">
            <v>535.33000000000004</v>
          </cell>
          <cell r="Q1160">
            <v>524.22</v>
          </cell>
          <cell r="S1160">
            <v>539.16999999999996</v>
          </cell>
        </row>
        <row r="1161">
          <cell r="A1161" t="str">
            <v>5 S 05 303 10</v>
          </cell>
          <cell r="B1161" t="str">
            <v>Conc. de soleira e arrem. de maciço de terra arm.</v>
          </cell>
          <cell r="E1161" t="str">
            <v>m3</v>
          </cell>
          <cell r="G1161">
            <v>227.24</v>
          </cell>
          <cell r="M1161">
            <v>248.06</v>
          </cell>
          <cell r="O1161">
            <v>254.14</v>
          </cell>
          <cell r="Q1161">
            <v>244.32</v>
          </cell>
          <cell r="S1161">
            <v>256.86</v>
          </cell>
        </row>
        <row r="1162">
          <cell r="A1162" t="str">
            <v>5 S 05 303 11</v>
          </cell>
          <cell r="B1162" t="str">
            <v>Montagem de maciço terra armada</v>
          </cell>
          <cell r="E1162" t="str">
            <v>m2</v>
          </cell>
          <cell r="G1162">
            <v>52.96</v>
          </cell>
          <cell r="M1162">
            <v>61.95</v>
          </cell>
          <cell r="O1162">
            <v>61.95</v>
          </cell>
          <cell r="Q1162">
            <v>61.16</v>
          </cell>
          <cell r="S1162">
            <v>61.16</v>
          </cell>
        </row>
        <row r="1163">
          <cell r="A1163" t="str">
            <v>5 S 05 340 01</v>
          </cell>
          <cell r="B1163" t="str">
            <v>Execução cortina atirantada conc.armado fck=15 MPa</v>
          </cell>
          <cell r="E1163" t="str">
            <v>m3</v>
          </cell>
          <cell r="G1163">
            <v>776.35</v>
          </cell>
          <cell r="M1163">
            <v>859.06</v>
          </cell>
          <cell r="O1163">
            <v>882.36</v>
          </cell>
          <cell r="Q1163">
            <v>881.64</v>
          </cell>
          <cell r="S1163">
            <v>893.71</v>
          </cell>
        </row>
        <row r="1164">
          <cell r="A1164" t="str">
            <v>5 S 05 900 01</v>
          </cell>
          <cell r="B1164" t="str">
            <v>Execução tirante protendido cortina atirantada</v>
          </cell>
          <cell r="E1164" t="str">
            <v>m</v>
          </cell>
          <cell r="G1164">
            <v>81.75</v>
          </cell>
          <cell r="M1164">
            <v>91.9</v>
          </cell>
          <cell r="O1164">
            <v>92.75</v>
          </cell>
          <cell r="Q1164">
            <v>92.73</v>
          </cell>
          <cell r="S1164">
            <v>92.78</v>
          </cell>
        </row>
        <row r="1165">
          <cell r="A1165" t="str">
            <v>5 S 06 400 01</v>
          </cell>
          <cell r="B1165" t="str">
            <v>Cêrcas arame farp. c/ mourão conc. seção quadr.</v>
          </cell>
          <cell r="E1165" t="str">
            <v>m</v>
          </cell>
          <cell r="G1165">
            <v>12.2</v>
          </cell>
          <cell r="M1165">
            <v>14.91</v>
          </cell>
          <cell r="O1165">
            <v>15.13</v>
          </cell>
          <cell r="Q1165">
            <v>15.44</v>
          </cell>
          <cell r="S1165">
            <v>14.52</v>
          </cell>
        </row>
        <row r="1166">
          <cell r="A1166" t="str">
            <v>5 S 06 400 02</v>
          </cell>
          <cell r="B1166" t="str">
            <v>Cerca arame farp. c/ mourão de conc. seção triang</v>
          </cell>
          <cell r="E1166" t="str">
            <v>m</v>
          </cell>
          <cell r="G1166">
            <v>9.64</v>
          </cell>
          <cell r="M1166">
            <v>11.54</v>
          </cell>
          <cell r="O1166">
            <v>11.7</v>
          </cell>
          <cell r="Q1166">
            <v>12.02</v>
          </cell>
          <cell r="S1166">
            <v>11.56</v>
          </cell>
        </row>
        <row r="1167">
          <cell r="A1167" t="str">
            <v>5 S 06 410 00</v>
          </cell>
          <cell r="B1167" t="str">
            <v>Cêrcas arame farpado com suporte madeira</v>
          </cell>
          <cell r="E1167" t="str">
            <v>m</v>
          </cell>
          <cell r="G1167">
            <v>14.63</v>
          </cell>
          <cell r="M1167">
            <v>18.72</v>
          </cell>
          <cell r="O1167">
            <v>18.739999999999998</v>
          </cell>
          <cell r="Q1167">
            <v>19.04</v>
          </cell>
          <cell r="S1167">
            <v>19.04</v>
          </cell>
        </row>
        <row r="1168">
          <cell r="A1168" t="str">
            <v>5 S 09 001 07</v>
          </cell>
          <cell r="B1168" t="str">
            <v>Transporte local em rodov. não pavim.</v>
          </cell>
          <cell r="E1168" t="str">
            <v>tkm</v>
          </cell>
          <cell r="G1168">
            <v>0.49</v>
          </cell>
          <cell r="M1168">
            <v>0.54</v>
          </cell>
          <cell r="O1168">
            <v>0.55000000000000004</v>
          </cell>
          <cell r="Q1168">
            <v>0.53</v>
          </cell>
          <cell r="S1168">
            <v>0.53</v>
          </cell>
        </row>
        <row r="1169">
          <cell r="A1169" t="str">
            <v>5 S 09 001 90</v>
          </cell>
          <cell r="B1169" t="str">
            <v>Transporte comercial c/ carroc. rodov. não pav.</v>
          </cell>
          <cell r="E1169" t="str">
            <v>tkm</v>
          </cell>
          <cell r="G1169">
            <v>0.32</v>
          </cell>
          <cell r="M1169">
            <v>0.35</v>
          </cell>
          <cell r="O1169">
            <v>0.36</v>
          </cell>
          <cell r="Q1169">
            <v>0.35</v>
          </cell>
          <cell r="S1169">
            <v>0.35</v>
          </cell>
        </row>
        <row r="1170">
          <cell r="A1170" t="str">
            <v>5 S 09 002 07</v>
          </cell>
          <cell r="B1170" t="str">
            <v>Transporte local em rodov. pavim.</v>
          </cell>
          <cell r="E1170" t="str">
            <v>tkm</v>
          </cell>
          <cell r="G1170">
            <v>0.36</v>
          </cell>
          <cell r="M1170">
            <v>0.4</v>
          </cell>
          <cell r="O1170">
            <v>0.41</v>
          </cell>
          <cell r="Q1170">
            <v>0.39</v>
          </cell>
          <cell r="S1170">
            <v>0.39</v>
          </cell>
        </row>
        <row r="1171">
          <cell r="A1171" t="str">
            <v>5 S 09 002 90</v>
          </cell>
          <cell r="B1171" t="str">
            <v>Transporte comercial c/ carroceria rodov. pav.</v>
          </cell>
          <cell r="E1171" t="str">
            <v>tkm</v>
          </cell>
          <cell r="G1171">
            <v>0.21</v>
          </cell>
          <cell r="M1171">
            <v>0.23</v>
          </cell>
          <cell r="O1171">
            <v>0.24</v>
          </cell>
          <cell r="Q1171">
            <v>0.23</v>
          </cell>
          <cell r="S1171">
            <v>0.23</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cell r="F1174">
            <v>1.92</v>
          </cell>
          <cell r="G1174">
            <v>1.92</v>
          </cell>
          <cell r="I1174">
            <v>0</v>
          </cell>
          <cell r="AD1174">
            <v>1.92</v>
          </cell>
        </row>
        <row r="1175">
          <cell r="A1175" t="str">
            <v>AM02</v>
          </cell>
          <cell r="B1175" t="str">
            <v>Aço D=6,3 mm CA 25</v>
          </cell>
          <cell r="C1175" t="str">
            <v>kg</v>
          </cell>
          <cell r="D1175">
            <v>1</v>
          </cell>
          <cell r="E1175" t="str">
            <v>kg</v>
          </cell>
          <cell r="F1175">
            <v>1.93</v>
          </cell>
          <cell r="G1175">
            <v>1.93</v>
          </cell>
          <cell r="I1175">
            <v>0</v>
          </cell>
          <cell r="AD1175">
            <v>1.93</v>
          </cell>
        </row>
        <row r="1176">
          <cell r="A1176" t="str">
            <v>AM03</v>
          </cell>
          <cell r="B1176" t="str">
            <v>Aço D=10 mm CA 25</v>
          </cell>
          <cell r="C1176" t="str">
            <v>kg</v>
          </cell>
          <cell r="D1176">
            <v>1</v>
          </cell>
          <cell r="E1176" t="str">
            <v>kg</v>
          </cell>
          <cell r="F1176">
            <v>1.6</v>
          </cell>
          <cell r="G1176">
            <v>1.6</v>
          </cell>
          <cell r="I1176">
            <v>0</v>
          </cell>
          <cell r="AD1176">
            <v>1.6</v>
          </cell>
        </row>
        <row r="1177">
          <cell r="A1177" t="str">
            <v>AM04</v>
          </cell>
          <cell r="B1177" t="str">
            <v>Aço D=6,3 mm CA 50</v>
          </cell>
          <cell r="C1177" t="str">
            <v>kg</v>
          </cell>
          <cell r="D1177">
            <v>1</v>
          </cell>
          <cell r="E1177" t="str">
            <v>kg</v>
          </cell>
          <cell r="F1177">
            <v>1.98</v>
          </cell>
          <cell r="G1177">
            <v>1.98</v>
          </cell>
          <cell r="I1177">
            <v>0</v>
          </cell>
          <cell r="AD1177">
            <v>1.98</v>
          </cell>
        </row>
        <row r="1178">
          <cell r="A1178" t="str">
            <v>AM05</v>
          </cell>
          <cell r="B1178" t="str">
            <v>Aço D=10 mm CA 50</v>
          </cell>
          <cell r="C1178" t="str">
            <v>kg</v>
          </cell>
          <cell r="D1178">
            <v>1</v>
          </cell>
          <cell r="E1178" t="str">
            <v>kg</v>
          </cell>
          <cell r="F1178">
            <v>1.65</v>
          </cell>
          <cell r="G1178">
            <v>1.65</v>
          </cell>
          <cell r="I1178">
            <v>0</v>
          </cell>
          <cell r="AD1178">
            <v>1.3</v>
          </cell>
        </row>
        <row r="1179">
          <cell r="A1179" t="str">
            <v>AM06</v>
          </cell>
          <cell r="B1179" t="str">
            <v>Aço D=4,2 mm CA 60</v>
          </cell>
          <cell r="C1179" t="str">
            <v>kg</v>
          </cell>
          <cell r="D1179">
            <v>1</v>
          </cell>
          <cell r="E1179" t="str">
            <v>kg</v>
          </cell>
          <cell r="F1179">
            <v>2.1</v>
          </cell>
          <cell r="G1179">
            <v>2.1</v>
          </cell>
          <cell r="I1179">
            <v>0</v>
          </cell>
          <cell r="AD1179">
            <v>2.1</v>
          </cell>
        </row>
        <row r="1180">
          <cell r="A1180" t="str">
            <v>AM07</v>
          </cell>
          <cell r="B1180" t="str">
            <v>Aço D=5,0 mm CA 60</v>
          </cell>
          <cell r="C1180" t="str">
            <v>kg</v>
          </cell>
          <cell r="D1180">
            <v>1</v>
          </cell>
          <cell r="E1180" t="str">
            <v>kg</v>
          </cell>
          <cell r="F1180">
            <v>2.1</v>
          </cell>
          <cell r="G1180">
            <v>2.1</v>
          </cell>
          <cell r="I1180">
            <v>0</v>
          </cell>
          <cell r="AD1180">
            <v>2.1</v>
          </cell>
        </row>
        <row r="1181">
          <cell r="A1181" t="str">
            <v>AM08</v>
          </cell>
          <cell r="B1181" t="str">
            <v>Aço D=6,0 mm CA 60</v>
          </cell>
          <cell r="C1181" t="str">
            <v>kg</v>
          </cell>
          <cell r="D1181">
            <v>1</v>
          </cell>
          <cell r="E1181" t="str">
            <v>kg</v>
          </cell>
          <cell r="F1181">
            <v>2.17</v>
          </cell>
          <cell r="G1181">
            <v>2.17</v>
          </cell>
          <cell r="I1181">
            <v>0</v>
          </cell>
          <cell r="AD1181">
            <v>2.17</v>
          </cell>
        </row>
        <row r="1182">
          <cell r="A1182" t="str">
            <v>AM09</v>
          </cell>
          <cell r="B1182" t="str">
            <v>Mandíbula móvel p/ britador 6240C</v>
          </cell>
          <cell r="C1182" t="str">
            <v>un</v>
          </cell>
          <cell r="D1182">
            <v>216</v>
          </cell>
          <cell r="E1182" t="str">
            <v>u/h</v>
          </cell>
          <cell r="F1182">
            <v>1090.2</v>
          </cell>
          <cell r="G1182">
            <v>5.0472222222222225</v>
          </cell>
          <cell r="I1182">
            <v>0</v>
          </cell>
          <cell r="AD1182">
            <v>5.0472000000000001</v>
          </cell>
        </row>
        <row r="1183">
          <cell r="A1183" t="str">
            <v>AM10</v>
          </cell>
          <cell r="B1183" t="str">
            <v>Mandíbula fixa p/ britador 6240C</v>
          </cell>
          <cell r="C1183" t="str">
            <v>un</v>
          </cell>
          <cell r="D1183">
            <v>133</v>
          </cell>
          <cell r="E1183" t="str">
            <v>u/h</v>
          </cell>
          <cell r="F1183">
            <v>1190.2</v>
          </cell>
          <cell r="G1183">
            <v>8.9488721804511275</v>
          </cell>
          <cell r="I1183">
            <v>0</v>
          </cell>
          <cell r="AD1183">
            <v>8.9489000000000001</v>
          </cell>
        </row>
        <row r="1184">
          <cell r="A1184" t="str">
            <v>AM11</v>
          </cell>
          <cell r="B1184" t="str">
            <v>Revestimento móvel p/ britador 60TS</v>
          </cell>
          <cell r="C1184" t="str">
            <v>un</v>
          </cell>
          <cell r="D1184">
            <v>381</v>
          </cell>
          <cell r="E1184" t="str">
            <v>u/h</v>
          </cell>
          <cell r="F1184">
            <v>980.01</v>
          </cell>
          <cell r="G1184">
            <v>2.5722047244094486</v>
          </cell>
          <cell r="I1184">
            <v>0</v>
          </cell>
          <cell r="AD1184">
            <v>2.5722</v>
          </cell>
        </row>
        <row r="1185">
          <cell r="A1185" t="str">
            <v>AM12</v>
          </cell>
          <cell r="B1185" t="str">
            <v>Revestimento fixo p/ britador 60TS</v>
          </cell>
          <cell r="C1185" t="str">
            <v>un</v>
          </cell>
          <cell r="D1185">
            <v>395</v>
          </cell>
          <cell r="E1185" t="str">
            <v>u/h</v>
          </cell>
          <cell r="F1185">
            <v>1325.3</v>
          </cell>
          <cell r="G1185">
            <v>3.3551898734177215</v>
          </cell>
          <cell r="I1185">
            <v>0</v>
          </cell>
          <cell r="AD1185">
            <v>3.3552</v>
          </cell>
        </row>
        <row r="1186">
          <cell r="A1186" t="str">
            <v>AM19</v>
          </cell>
          <cell r="B1186" t="str">
            <v>Mandíbula fixa p/ britador 4230</v>
          </cell>
          <cell r="C1186" t="str">
            <v>un</v>
          </cell>
          <cell r="D1186">
            <v>150</v>
          </cell>
          <cell r="E1186" t="str">
            <v>u/h</v>
          </cell>
          <cell r="F1186">
            <v>536.13</v>
          </cell>
          <cell r="G1186">
            <v>3.5741999999999998</v>
          </cell>
          <cell r="I1186">
            <v>0</v>
          </cell>
          <cell r="AD1186">
            <v>3.5741999999999998</v>
          </cell>
        </row>
        <row r="1187">
          <cell r="A1187" t="str">
            <v>AM20</v>
          </cell>
          <cell r="B1187" t="str">
            <v>Mandíbula móvel p/ britador 4230</v>
          </cell>
          <cell r="C1187" t="str">
            <v>un</v>
          </cell>
          <cell r="D1187">
            <v>100</v>
          </cell>
          <cell r="E1187" t="str">
            <v>u/h</v>
          </cell>
          <cell r="F1187">
            <v>548.82000000000005</v>
          </cell>
          <cell r="G1187">
            <v>5.4882000000000009</v>
          </cell>
          <cell r="I1187">
            <v>0</v>
          </cell>
          <cell r="AD1187">
            <v>5.4882999999999997</v>
          </cell>
        </row>
        <row r="1188">
          <cell r="A1188" t="str">
            <v>AM25</v>
          </cell>
          <cell r="B1188" t="str">
            <v>Mandíbula móvel para britador 80x50</v>
          </cell>
          <cell r="C1188" t="str">
            <v>un</v>
          </cell>
          <cell r="D1188">
            <v>250</v>
          </cell>
          <cell r="E1188" t="str">
            <v>u/h</v>
          </cell>
          <cell r="F1188">
            <v>2908.5</v>
          </cell>
          <cell r="G1188">
            <v>11.634</v>
          </cell>
          <cell r="I1188">
            <v>0</v>
          </cell>
          <cell r="AD1188">
            <v>9.6</v>
          </cell>
        </row>
        <row r="1189">
          <cell r="A1189" t="str">
            <v>AM26</v>
          </cell>
          <cell r="B1189" t="str">
            <v>Mandíbula fixa para britador 80x50</v>
          </cell>
          <cell r="C1189" t="str">
            <v>un</v>
          </cell>
          <cell r="D1189">
            <v>437</v>
          </cell>
          <cell r="E1189" t="str">
            <v>u/h</v>
          </cell>
          <cell r="F1189">
            <v>2814.02</v>
          </cell>
          <cell r="G1189">
            <v>6.4394050343249427</v>
          </cell>
          <cell r="I1189">
            <v>0</v>
          </cell>
          <cell r="AD1189">
            <v>5.2403000000000004</v>
          </cell>
        </row>
        <row r="1190">
          <cell r="A1190" t="str">
            <v>AM27</v>
          </cell>
          <cell r="B1190" t="str">
            <v>Revestimento móvel p/ britador 90TS</v>
          </cell>
          <cell r="C1190" t="str">
            <v>un</v>
          </cell>
          <cell r="D1190">
            <v>338</v>
          </cell>
          <cell r="E1190" t="str">
            <v>u/h</v>
          </cell>
          <cell r="F1190">
            <v>2036.99</v>
          </cell>
          <cell r="G1190">
            <v>6.0265976331360944</v>
          </cell>
          <cell r="I1190">
            <v>0</v>
          </cell>
          <cell r="AD1190">
            <v>4.9112</v>
          </cell>
        </row>
        <row r="1191">
          <cell r="A1191" t="str">
            <v>AM28</v>
          </cell>
          <cell r="B1191" t="str">
            <v>Revestimento fixo p/ britador 90TS</v>
          </cell>
          <cell r="C1191" t="str">
            <v>un</v>
          </cell>
          <cell r="D1191">
            <v>440</v>
          </cell>
          <cell r="E1191" t="str">
            <v>u/h</v>
          </cell>
          <cell r="F1191">
            <v>2729.98</v>
          </cell>
          <cell r="G1191">
            <v>6.2045000000000003</v>
          </cell>
          <cell r="I1191">
            <v>0</v>
          </cell>
          <cell r="AD1191">
            <v>4.7272999999999996</v>
          </cell>
        </row>
        <row r="1192">
          <cell r="A1192" t="str">
            <v>AM29</v>
          </cell>
          <cell r="B1192" t="str">
            <v>Revestimento móvel p/ britador 90TF</v>
          </cell>
          <cell r="C1192" t="str">
            <v>un</v>
          </cell>
          <cell r="D1192">
            <v>99</v>
          </cell>
          <cell r="E1192" t="str">
            <v>u/h</v>
          </cell>
          <cell r="F1192">
            <v>1795.5</v>
          </cell>
          <cell r="G1192">
            <v>18.136363636363637</v>
          </cell>
          <cell r="I1192">
            <v>0</v>
          </cell>
          <cell r="AD1192">
            <v>14.7475</v>
          </cell>
        </row>
        <row r="1193">
          <cell r="A1193" t="str">
            <v>AM30</v>
          </cell>
          <cell r="B1193" t="str">
            <v>Revestimento fixo p/ britador 90TF</v>
          </cell>
          <cell r="C1193" t="str">
            <v>un</v>
          </cell>
          <cell r="D1193">
            <v>125</v>
          </cell>
          <cell r="E1193" t="str">
            <v>u/h</v>
          </cell>
          <cell r="F1193">
            <v>1617</v>
          </cell>
          <cell r="G1193">
            <v>12.936</v>
          </cell>
          <cell r="I1193">
            <v>0</v>
          </cell>
          <cell r="AD1193">
            <v>10.8</v>
          </cell>
        </row>
        <row r="1194">
          <cell r="A1194" t="str">
            <v>AM35</v>
          </cell>
          <cell r="B1194" t="str">
            <v>Brita 1</v>
          </cell>
          <cell r="C1194" t="str">
            <v>m3</v>
          </cell>
          <cell r="D1194">
            <v>1</v>
          </cell>
          <cell r="E1194" t="str">
            <v>m3</v>
          </cell>
          <cell r="F1194">
            <v>22</v>
          </cell>
          <cell r="G1194">
            <v>22</v>
          </cell>
          <cell r="I1194">
            <v>0</v>
          </cell>
          <cell r="AD1194">
            <v>19</v>
          </cell>
        </row>
        <row r="1195">
          <cell r="A1195" t="str">
            <v>AM36</v>
          </cell>
          <cell r="B1195" t="str">
            <v>Brita 2</v>
          </cell>
          <cell r="C1195" t="str">
            <v>m3</v>
          </cell>
          <cell r="D1195">
            <v>1</v>
          </cell>
          <cell r="E1195" t="str">
            <v>m3</v>
          </cell>
          <cell r="F1195">
            <v>22</v>
          </cell>
          <cell r="G1195">
            <v>22</v>
          </cell>
          <cell r="I1195">
            <v>0</v>
          </cell>
          <cell r="AD1195">
            <v>19</v>
          </cell>
        </row>
        <row r="1196">
          <cell r="A1196" t="str">
            <v>AM37</v>
          </cell>
          <cell r="B1196" t="str">
            <v>Brita 3</v>
          </cell>
          <cell r="C1196" t="str">
            <v>m3</v>
          </cell>
          <cell r="D1196">
            <v>1</v>
          </cell>
          <cell r="E1196" t="str">
            <v>m3</v>
          </cell>
          <cell r="F1196">
            <v>22</v>
          </cell>
          <cell r="G1196">
            <v>22</v>
          </cell>
          <cell r="I1196">
            <v>0</v>
          </cell>
          <cell r="AD1196">
            <v>19</v>
          </cell>
        </row>
        <row r="1197">
          <cell r="A1197" t="str">
            <v>F801</v>
          </cell>
          <cell r="B1197" t="str">
            <v>Bomba hidráulica alta pressão MAC</v>
          </cell>
          <cell r="C1197" t="str">
            <v>dia</v>
          </cell>
          <cell r="D1197">
            <v>8</v>
          </cell>
          <cell r="E1197" t="str">
            <v>h</v>
          </cell>
          <cell r="F1197">
            <v>265</v>
          </cell>
          <cell r="G1197">
            <v>33.125</v>
          </cell>
          <cell r="I1197">
            <v>0</v>
          </cell>
          <cell r="AD1197">
            <v>33.125</v>
          </cell>
        </row>
        <row r="1198">
          <cell r="A1198" t="str">
            <v>F802</v>
          </cell>
          <cell r="B1198" t="str">
            <v>Bomba eletr p/ injeção de nata MAC</v>
          </cell>
          <cell r="C1198" t="str">
            <v>dia</v>
          </cell>
          <cell r="D1198">
            <v>8</v>
          </cell>
          <cell r="E1198" t="str">
            <v>h</v>
          </cell>
          <cell r="F1198">
            <v>285</v>
          </cell>
          <cell r="G1198">
            <v>35.625</v>
          </cell>
          <cell r="I1198">
            <v>0</v>
          </cell>
          <cell r="AD1198">
            <v>35.625</v>
          </cell>
        </row>
        <row r="1199">
          <cell r="A1199" t="str">
            <v>F803</v>
          </cell>
          <cell r="B1199" t="str">
            <v>Macaco p/ protensão MAC 7</v>
          </cell>
          <cell r="C1199" t="str">
            <v>dia</v>
          </cell>
          <cell r="D1199">
            <v>8</v>
          </cell>
          <cell r="E1199" t="str">
            <v>h</v>
          </cell>
          <cell r="F1199">
            <v>265</v>
          </cell>
          <cell r="G1199">
            <v>33.125</v>
          </cell>
          <cell r="I1199">
            <v>0</v>
          </cell>
          <cell r="AD1199">
            <v>33.125</v>
          </cell>
        </row>
        <row r="1200">
          <cell r="A1200" t="str">
            <v>F804</v>
          </cell>
          <cell r="B1200" t="str">
            <v>Macaco p/ protensão MAC 12</v>
          </cell>
          <cell r="C1200" t="str">
            <v>dia</v>
          </cell>
          <cell r="D1200">
            <v>8</v>
          </cell>
          <cell r="E1200" t="str">
            <v>h</v>
          </cell>
          <cell r="F1200">
            <v>275</v>
          </cell>
          <cell r="G1200">
            <v>34.375</v>
          </cell>
          <cell r="I1200">
            <v>0</v>
          </cell>
          <cell r="AD1200">
            <v>34.375</v>
          </cell>
        </row>
        <row r="1201">
          <cell r="A1201" t="str">
            <v>F805</v>
          </cell>
          <cell r="B1201" t="str">
            <v>Macaco p/ protensão MAC 4</v>
          </cell>
          <cell r="C1201" t="str">
            <v>dia</v>
          </cell>
          <cell r="D1201">
            <v>8</v>
          </cell>
          <cell r="E1201" t="str">
            <v>h</v>
          </cell>
          <cell r="F1201">
            <v>257.2</v>
          </cell>
          <cell r="G1201">
            <v>32.15</v>
          </cell>
          <cell r="I1201">
            <v>0</v>
          </cell>
          <cell r="AD1201">
            <v>32.15</v>
          </cell>
        </row>
        <row r="1202">
          <cell r="A1202" t="str">
            <v>F807</v>
          </cell>
          <cell r="B1202" t="str">
            <v>Bomba hidr. alta pressão STUP</v>
          </cell>
          <cell r="C1202" t="str">
            <v>dia</v>
          </cell>
          <cell r="D1202">
            <v>8</v>
          </cell>
          <cell r="E1202" t="str">
            <v>h</v>
          </cell>
          <cell r="F1202">
            <v>373</v>
          </cell>
          <cell r="G1202">
            <v>46.625</v>
          </cell>
          <cell r="I1202">
            <v>0</v>
          </cell>
          <cell r="AD1202">
            <v>46.625</v>
          </cell>
        </row>
        <row r="1203">
          <cell r="A1203" t="str">
            <v>F808</v>
          </cell>
          <cell r="B1203" t="str">
            <v>Bomba eletr. injeção de nata STUP</v>
          </cell>
          <cell r="C1203" t="str">
            <v>dia</v>
          </cell>
          <cell r="D1203">
            <v>8</v>
          </cell>
          <cell r="E1203" t="str">
            <v>h</v>
          </cell>
          <cell r="F1203">
            <v>385</v>
          </cell>
          <cell r="G1203">
            <v>48.125</v>
          </cell>
          <cell r="I1203">
            <v>0</v>
          </cell>
          <cell r="AD1203">
            <v>48.125</v>
          </cell>
        </row>
        <row r="1204">
          <cell r="A1204" t="str">
            <v>F809</v>
          </cell>
          <cell r="B1204" t="str">
            <v>Macaco p/ protensão STUP</v>
          </cell>
          <cell r="C1204" t="str">
            <v>dia</v>
          </cell>
          <cell r="D1204">
            <v>8</v>
          </cell>
          <cell r="E1204" t="str">
            <v>h</v>
          </cell>
          <cell r="F1204">
            <v>368</v>
          </cell>
          <cell r="G1204">
            <v>46</v>
          </cell>
          <cell r="I1204">
            <v>0</v>
          </cell>
          <cell r="AD1204">
            <v>46</v>
          </cell>
        </row>
        <row r="1205">
          <cell r="A1205" t="str">
            <v>F810</v>
          </cell>
          <cell r="B1205" t="str">
            <v>Macaco p/ protensão STUP</v>
          </cell>
          <cell r="C1205" t="str">
            <v>dia</v>
          </cell>
          <cell r="D1205">
            <v>8</v>
          </cell>
          <cell r="E1205" t="str">
            <v>h</v>
          </cell>
          <cell r="F1205">
            <v>426</v>
          </cell>
          <cell r="G1205">
            <v>53.25</v>
          </cell>
          <cell r="I1205">
            <v>0</v>
          </cell>
          <cell r="AD1205">
            <v>53.25</v>
          </cell>
        </row>
        <row r="1206">
          <cell r="A1206" t="str">
            <v>F811</v>
          </cell>
          <cell r="B1206" t="str">
            <v>Macaco p/ protensão STUP</v>
          </cell>
          <cell r="C1206" t="str">
            <v>dia</v>
          </cell>
          <cell r="D1206">
            <v>8</v>
          </cell>
          <cell r="E1206" t="str">
            <v>h</v>
          </cell>
          <cell r="F1206">
            <v>378</v>
          </cell>
          <cell r="G1206">
            <v>47.25</v>
          </cell>
          <cell r="I1206">
            <v>0</v>
          </cell>
          <cell r="AD1206">
            <v>47.25</v>
          </cell>
        </row>
        <row r="1207">
          <cell r="A1207" t="str">
            <v>F812</v>
          </cell>
          <cell r="B1207" t="str">
            <v>Macaco p/ protensão STUP</v>
          </cell>
          <cell r="C1207" t="str">
            <v>dia</v>
          </cell>
          <cell r="D1207">
            <v>8</v>
          </cell>
          <cell r="E1207" t="str">
            <v>h</v>
          </cell>
          <cell r="F1207">
            <v>352</v>
          </cell>
          <cell r="G1207">
            <v>44</v>
          </cell>
          <cell r="I1207">
            <v>0</v>
          </cell>
          <cell r="AD1207">
            <v>44</v>
          </cell>
        </row>
        <row r="1208">
          <cell r="A1208" t="str">
            <v>F813</v>
          </cell>
          <cell r="B1208" t="str">
            <v>Macaco p/ prot. de tirante D=32mm</v>
          </cell>
          <cell r="C1208" t="str">
            <v>dia</v>
          </cell>
          <cell r="D1208">
            <v>8</v>
          </cell>
          <cell r="E1208" t="str">
            <v>h</v>
          </cell>
          <cell r="F1208">
            <v>51.5</v>
          </cell>
          <cell r="G1208">
            <v>6.4375</v>
          </cell>
          <cell r="I1208">
            <v>0</v>
          </cell>
          <cell r="AD1208">
            <v>5.665</v>
          </cell>
        </row>
        <row r="1209">
          <cell r="A1209" t="str">
            <v>F814</v>
          </cell>
          <cell r="B1209" t="str">
            <v>Injeção de nata de cimento</v>
          </cell>
          <cell r="C1209" t="str">
            <v>m</v>
          </cell>
          <cell r="D1209">
            <v>1</v>
          </cell>
          <cell r="E1209" t="str">
            <v>m</v>
          </cell>
          <cell r="F1209">
            <v>5.25</v>
          </cell>
          <cell r="G1209">
            <v>5.25</v>
          </cell>
          <cell r="I1209">
            <v>0</v>
          </cell>
          <cell r="AD1209">
            <v>4.53</v>
          </cell>
        </row>
        <row r="1210">
          <cell r="A1210" t="str">
            <v>F943</v>
          </cell>
          <cell r="B1210" t="str">
            <v>Terra Armada - moldes metálicos</v>
          </cell>
          <cell r="C1210" t="str">
            <v>cj</v>
          </cell>
          <cell r="D1210">
            <v>1</v>
          </cell>
          <cell r="E1210" t="str">
            <v>m3</v>
          </cell>
          <cell r="F1210">
            <v>2.6</v>
          </cell>
          <cell r="G1210">
            <v>2.6</v>
          </cell>
          <cell r="I1210">
            <v>0</v>
          </cell>
          <cell r="AD1210">
            <v>2.6</v>
          </cell>
        </row>
        <row r="1211">
          <cell r="A1211" t="str">
            <v>M001</v>
          </cell>
          <cell r="B1211" t="str">
            <v>Gasolina</v>
          </cell>
          <cell r="C1211" t="str">
            <v>l</v>
          </cell>
          <cell r="D1211">
            <v>1</v>
          </cell>
          <cell r="E1211" t="str">
            <v>l</v>
          </cell>
          <cell r="F1211">
            <v>2.1</v>
          </cell>
          <cell r="G1211">
            <v>2.1</v>
          </cell>
          <cell r="I1211">
            <v>0</v>
          </cell>
          <cell r="AD1211">
            <v>1.68</v>
          </cell>
        </row>
        <row r="1212">
          <cell r="A1212" t="str">
            <v>M002</v>
          </cell>
          <cell r="B1212" t="str">
            <v>Diesel</v>
          </cell>
          <cell r="C1212" t="str">
            <v>l</v>
          </cell>
          <cell r="D1212">
            <v>1</v>
          </cell>
          <cell r="E1212" t="str">
            <v>l</v>
          </cell>
          <cell r="F1212">
            <v>1.39</v>
          </cell>
          <cell r="G1212">
            <v>1.39</v>
          </cell>
          <cell r="I1212">
            <v>0</v>
          </cell>
          <cell r="AD1212">
            <v>1.07</v>
          </cell>
        </row>
        <row r="1213">
          <cell r="A1213" t="str">
            <v>M003</v>
          </cell>
          <cell r="B1213" t="str">
            <v>Óleo combustível 1A</v>
          </cell>
          <cell r="C1213" t="str">
            <v>l</v>
          </cell>
          <cell r="D1213">
            <v>1</v>
          </cell>
          <cell r="E1213" t="str">
            <v>l</v>
          </cell>
          <cell r="F1213">
            <v>0.99</v>
          </cell>
          <cell r="G1213">
            <v>0.99</v>
          </cell>
          <cell r="I1213">
            <v>0</v>
          </cell>
          <cell r="AD1213">
            <v>0.8</v>
          </cell>
        </row>
        <row r="1214">
          <cell r="A1214" t="str">
            <v>M004</v>
          </cell>
          <cell r="B1214" t="str">
            <v>Álcool</v>
          </cell>
          <cell r="C1214" t="str">
            <v>l</v>
          </cell>
          <cell r="D1214">
            <v>1</v>
          </cell>
          <cell r="E1214" t="str">
            <v>l</v>
          </cell>
          <cell r="F1214">
            <v>1.52</v>
          </cell>
          <cell r="G1214">
            <v>1.52</v>
          </cell>
          <cell r="I1214">
            <v>0</v>
          </cell>
          <cell r="AD1214">
            <v>0.91</v>
          </cell>
        </row>
        <row r="1215">
          <cell r="A1215" t="str">
            <v>M005</v>
          </cell>
          <cell r="B1215" t="str">
            <v>Energia elétrica</v>
          </cell>
          <cell r="C1215" t="str">
            <v>kwh</v>
          </cell>
          <cell r="D1215">
            <v>1</v>
          </cell>
          <cell r="E1215" t="str">
            <v>kwh</v>
          </cell>
          <cell r="F1215">
            <v>0.34</v>
          </cell>
          <cell r="G1215">
            <v>0.34</v>
          </cell>
          <cell r="I1215">
            <v>0</v>
          </cell>
          <cell r="AD1215">
            <v>0.33</v>
          </cell>
        </row>
        <row r="1216">
          <cell r="A1216" t="str">
            <v>M101</v>
          </cell>
          <cell r="B1216" t="str">
            <v>Cimento asfáltico CAP-20</v>
          </cell>
          <cell r="C1216" t="str">
            <v>t</v>
          </cell>
          <cell r="D1216">
            <v>1</v>
          </cell>
          <cell r="E1216" t="str">
            <v>t</v>
          </cell>
          <cell r="F1216">
            <v>0</v>
          </cell>
          <cell r="G1216">
            <v>0</v>
          </cell>
          <cell r="I1216">
            <v>0</v>
          </cell>
          <cell r="AD1216">
            <v>0</v>
          </cell>
        </row>
        <row r="1217">
          <cell r="A1217" t="str">
            <v>M102</v>
          </cell>
          <cell r="B1217" t="str">
            <v>Cimento asfáltico CAP-40</v>
          </cell>
          <cell r="C1217" t="str">
            <v>t</v>
          </cell>
          <cell r="D1217">
            <v>1</v>
          </cell>
          <cell r="E1217" t="str">
            <v>t</v>
          </cell>
          <cell r="F1217">
            <v>0</v>
          </cell>
          <cell r="G1217">
            <v>0</v>
          </cell>
          <cell r="I1217">
            <v>0</v>
          </cell>
          <cell r="AD1217">
            <v>0</v>
          </cell>
        </row>
        <row r="1218">
          <cell r="A1218" t="str">
            <v>M103</v>
          </cell>
          <cell r="B1218" t="str">
            <v>Asfalto diluído CM-30</v>
          </cell>
          <cell r="C1218" t="str">
            <v>t</v>
          </cell>
          <cell r="D1218">
            <v>1</v>
          </cell>
          <cell r="E1218" t="str">
            <v>t</v>
          </cell>
          <cell r="F1218">
            <v>0</v>
          </cell>
          <cell r="G1218">
            <v>0</v>
          </cell>
          <cell r="I1218">
            <v>0</v>
          </cell>
          <cell r="AD1218">
            <v>0</v>
          </cell>
        </row>
        <row r="1219">
          <cell r="A1219" t="str">
            <v>M104</v>
          </cell>
          <cell r="B1219" t="str">
            <v>Emulsão asfáltica RR-1C</v>
          </cell>
          <cell r="C1219" t="str">
            <v>t</v>
          </cell>
          <cell r="D1219">
            <v>1</v>
          </cell>
          <cell r="E1219" t="str">
            <v>t</v>
          </cell>
          <cell r="F1219">
            <v>0</v>
          </cell>
          <cell r="G1219">
            <v>0</v>
          </cell>
          <cell r="I1219">
            <v>0</v>
          </cell>
          <cell r="AD1219">
            <v>0</v>
          </cell>
        </row>
        <row r="1220">
          <cell r="A1220" t="str">
            <v>M105</v>
          </cell>
          <cell r="B1220" t="str">
            <v>Emulsão asfáltica RR-2C</v>
          </cell>
          <cell r="C1220" t="str">
            <v>t</v>
          </cell>
          <cell r="D1220">
            <v>1</v>
          </cell>
          <cell r="E1220" t="str">
            <v>t</v>
          </cell>
          <cell r="F1220">
            <v>0</v>
          </cell>
          <cell r="G1220">
            <v>0</v>
          </cell>
          <cell r="I1220">
            <v>0</v>
          </cell>
          <cell r="AD1220">
            <v>0</v>
          </cell>
        </row>
        <row r="1221">
          <cell r="A1221" t="str">
            <v>M106</v>
          </cell>
          <cell r="B1221" t="str">
            <v>Cimento asfáltico CAP 7</v>
          </cell>
          <cell r="C1221" t="str">
            <v>t</v>
          </cell>
          <cell r="D1221">
            <v>1</v>
          </cell>
          <cell r="E1221" t="str">
            <v>t</v>
          </cell>
          <cell r="F1221">
            <v>0</v>
          </cell>
          <cell r="G1221">
            <v>0</v>
          </cell>
          <cell r="I1221">
            <v>0</v>
          </cell>
          <cell r="AD1221">
            <v>0</v>
          </cell>
        </row>
        <row r="1222">
          <cell r="A1222" t="str">
            <v>M107</v>
          </cell>
          <cell r="B1222" t="str">
            <v>Emulsão asfáltica RM-1C</v>
          </cell>
          <cell r="C1222" t="str">
            <v>t</v>
          </cell>
          <cell r="D1222">
            <v>1</v>
          </cell>
          <cell r="E1222" t="str">
            <v>t</v>
          </cell>
          <cell r="F1222">
            <v>0</v>
          </cell>
          <cell r="G1222">
            <v>0</v>
          </cell>
          <cell r="I1222">
            <v>0</v>
          </cell>
          <cell r="AD1222">
            <v>0</v>
          </cell>
        </row>
        <row r="1223">
          <cell r="A1223" t="str">
            <v>M108</v>
          </cell>
          <cell r="B1223" t="str">
            <v>Emulsão asfáltica RM-2C</v>
          </cell>
          <cell r="C1223" t="str">
            <v>t</v>
          </cell>
          <cell r="D1223">
            <v>1</v>
          </cell>
          <cell r="E1223" t="str">
            <v>t</v>
          </cell>
          <cell r="F1223">
            <v>0</v>
          </cell>
          <cell r="G1223">
            <v>0</v>
          </cell>
          <cell r="I1223">
            <v>0</v>
          </cell>
          <cell r="AD1223">
            <v>0</v>
          </cell>
        </row>
        <row r="1224">
          <cell r="A1224" t="str">
            <v>M109</v>
          </cell>
          <cell r="B1224" t="str">
            <v>Emulsão asfáltica RL-1C</v>
          </cell>
          <cell r="C1224" t="str">
            <v>t</v>
          </cell>
          <cell r="D1224">
            <v>1</v>
          </cell>
          <cell r="E1224" t="str">
            <v>t</v>
          </cell>
          <cell r="F1224">
            <v>0</v>
          </cell>
          <cell r="G1224">
            <v>0</v>
          </cell>
          <cell r="I1224">
            <v>0</v>
          </cell>
          <cell r="AD1224">
            <v>0</v>
          </cell>
        </row>
        <row r="1225">
          <cell r="A1225" t="str">
            <v>M110</v>
          </cell>
          <cell r="B1225" t="str">
            <v>Emulsão polim. p/ micro-rev. a frio</v>
          </cell>
          <cell r="C1225" t="str">
            <v>t</v>
          </cell>
          <cell r="D1225">
            <v>1</v>
          </cell>
          <cell r="E1225" t="str">
            <v>t</v>
          </cell>
          <cell r="F1225">
            <v>0</v>
          </cell>
          <cell r="G1225">
            <v>0</v>
          </cell>
          <cell r="I1225">
            <v>0</v>
          </cell>
          <cell r="AD1225">
            <v>0</v>
          </cell>
        </row>
        <row r="1226">
          <cell r="A1226" t="str">
            <v>M111</v>
          </cell>
          <cell r="B1226" t="str">
            <v>Aditivo p/ controle de ruptura</v>
          </cell>
          <cell r="C1226" t="str">
            <v>kg</v>
          </cell>
          <cell r="D1226">
            <v>1</v>
          </cell>
          <cell r="E1226" t="str">
            <v>kg</v>
          </cell>
          <cell r="F1226">
            <v>2.41</v>
          </cell>
          <cell r="G1226">
            <v>2.41</v>
          </cell>
          <cell r="I1226">
            <v>0</v>
          </cell>
          <cell r="AD1226">
            <v>1.92</v>
          </cell>
        </row>
        <row r="1227">
          <cell r="A1227" t="str">
            <v>M112</v>
          </cell>
          <cell r="B1227" t="str">
            <v>Aditivo sólido (fibras)</v>
          </cell>
          <cell r="C1227" t="str">
            <v>kg</v>
          </cell>
          <cell r="D1227">
            <v>1</v>
          </cell>
          <cell r="E1227" t="str">
            <v>kg</v>
          </cell>
          <cell r="F1227">
            <v>2.4900000000000002</v>
          </cell>
          <cell r="G1227">
            <v>2.4900000000000002</v>
          </cell>
          <cell r="I1227">
            <v>0</v>
          </cell>
          <cell r="AD1227">
            <v>2.39</v>
          </cell>
        </row>
        <row r="1228">
          <cell r="A1228" t="str">
            <v>M114</v>
          </cell>
          <cell r="B1228" t="str">
            <v>Agente rejuv. p/ recicl. a quente</v>
          </cell>
          <cell r="C1228" t="str">
            <v>t</v>
          </cell>
          <cell r="D1228">
            <v>1</v>
          </cell>
          <cell r="E1228" t="str">
            <v>t</v>
          </cell>
          <cell r="F1228">
            <v>0</v>
          </cell>
          <cell r="G1228">
            <v>0</v>
          </cell>
          <cell r="I1228">
            <v>0</v>
          </cell>
          <cell r="AD1228">
            <v>0</v>
          </cell>
        </row>
        <row r="1229">
          <cell r="A1229" t="str">
            <v>M201</v>
          </cell>
          <cell r="B1229" t="str">
            <v>Cimento portland CP-32 (a granel)</v>
          </cell>
          <cell r="C1229" t="str">
            <v>kg</v>
          </cell>
          <cell r="D1229">
            <v>1</v>
          </cell>
          <cell r="E1229" t="str">
            <v>kg</v>
          </cell>
          <cell r="F1229">
            <v>0.28000000000000003</v>
          </cell>
          <cell r="G1229">
            <v>0.28000000000000003</v>
          </cell>
          <cell r="I1229">
            <v>0</v>
          </cell>
          <cell r="AD1229">
            <v>0.23</v>
          </cell>
        </row>
        <row r="1230">
          <cell r="A1230" t="str">
            <v>M202</v>
          </cell>
          <cell r="B1230" t="str">
            <v>Cimento portland CP-32</v>
          </cell>
          <cell r="C1230" t="str">
            <v>sc</v>
          </cell>
          <cell r="D1230">
            <v>50</v>
          </cell>
          <cell r="E1230" t="str">
            <v>kg</v>
          </cell>
          <cell r="F1230">
            <v>17.899999999999999</v>
          </cell>
          <cell r="G1230">
            <v>0.35799999999999998</v>
          </cell>
          <cell r="I1230">
            <v>0</v>
          </cell>
          <cell r="AD1230">
            <v>0.29599999999999999</v>
          </cell>
        </row>
        <row r="1231">
          <cell r="A1231" t="str">
            <v>M307</v>
          </cell>
          <cell r="B1231" t="str">
            <v>Cordoalha CP-190 RB D=12,7mm</v>
          </cell>
          <cell r="C1231" t="str">
            <v>kg</v>
          </cell>
          <cell r="D1231">
            <v>1</v>
          </cell>
          <cell r="E1231" t="str">
            <v>kg</v>
          </cell>
          <cell r="F1231">
            <v>3.1</v>
          </cell>
          <cell r="G1231">
            <v>3.1</v>
          </cell>
          <cell r="I1231">
            <v>0</v>
          </cell>
          <cell r="AD1231">
            <v>2.9</v>
          </cell>
        </row>
        <row r="1232">
          <cell r="A1232" t="str">
            <v>M319</v>
          </cell>
          <cell r="B1232" t="str">
            <v>Arame recozido nº. 18</v>
          </cell>
          <cell r="C1232" t="str">
            <v>kg</v>
          </cell>
          <cell r="D1232">
            <v>1</v>
          </cell>
          <cell r="E1232" t="str">
            <v>kg</v>
          </cell>
          <cell r="F1232">
            <v>2.8</v>
          </cell>
          <cell r="G1232">
            <v>2.8</v>
          </cell>
          <cell r="I1232">
            <v>0</v>
          </cell>
          <cell r="AD1232">
            <v>2.4</v>
          </cell>
        </row>
        <row r="1233">
          <cell r="A1233" t="str">
            <v>M320</v>
          </cell>
          <cell r="B1233" t="str">
            <v>Pregos (18x30)</v>
          </cell>
          <cell r="C1233" t="str">
            <v>kg</v>
          </cell>
          <cell r="D1233">
            <v>1</v>
          </cell>
          <cell r="E1233" t="str">
            <v>kg</v>
          </cell>
          <cell r="F1233">
            <v>2.0499999999999998</v>
          </cell>
          <cell r="G1233">
            <v>2.0499999999999998</v>
          </cell>
          <cell r="I1233">
            <v>0</v>
          </cell>
          <cell r="AD1233">
            <v>2</v>
          </cell>
        </row>
        <row r="1234">
          <cell r="A1234" t="str">
            <v>M321</v>
          </cell>
          <cell r="B1234" t="str">
            <v>Arame farpado nº. 16 galv. simples</v>
          </cell>
          <cell r="C1234" t="str">
            <v>rl</v>
          </cell>
          <cell r="D1234">
            <v>250</v>
          </cell>
          <cell r="E1234" t="str">
            <v>m</v>
          </cell>
          <cell r="F1234">
            <v>40</v>
          </cell>
          <cell r="G1234">
            <v>0.16</v>
          </cell>
          <cell r="I1234">
            <v>0</v>
          </cell>
          <cell r="AD1234">
            <v>0.1512</v>
          </cell>
        </row>
        <row r="1235">
          <cell r="A1235" t="str">
            <v>M322</v>
          </cell>
          <cell r="B1235" t="str">
            <v>Grampo para cerca galvanizado 1 x 9</v>
          </cell>
          <cell r="C1235" t="str">
            <v>kg</v>
          </cell>
          <cell r="D1235">
            <v>1</v>
          </cell>
          <cell r="E1235" t="str">
            <v>kg</v>
          </cell>
          <cell r="F1235">
            <v>3.6</v>
          </cell>
          <cell r="G1235">
            <v>3.6</v>
          </cell>
          <cell r="I1235">
            <v>0</v>
          </cell>
          <cell r="AD1235">
            <v>3.54</v>
          </cell>
        </row>
        <row r="1236">
          <cell r="A1236" t="str">
            <v>M323</v>
          </cell>
          <cell r="B1236" t="str">
            <v>Cantoneira de aço 4" x 4" x 3/8"</v>
          </cell>
          <cell r="C1236" t="str">
            <v>kg</v>
          </cell>
          <cell r="D1236">
            <v>1</v>
          </cell>
          <cell r="E1236" t="str">
            <v>kg</v>
          </cell>
          <cell r="F1236">
            <v>2.12</v>
          </cell>
          <cell r="G1236">
            <v>2.12</v>
          </cell>
          <cell r="I1236">
            <v>0</v>
          </cell>
          <cell r="AD1236">
            <v>1.9</v>
          </cell>
        </row>
        <row r="1237">
          <cell r="A1237" t="str">
            <v>M324</v>
          </cell>
          <cell r="B1237" t="str">
            <v>Pórtico metálico (15 a 17m de vão)</v>
          </cell>
          <cell r="C1237" t="str">
            <v>un</v>
          </cell>
          <cell r="D1237">
            <v>1</v>
          </cell>
          <cell r="E1237" t="str">
            <v>un</v>
          </cell>
          <cell r="F1237">
            <v>28500</v>
          </cell>
          <cell r="G1237">
            <v>28500</v>
          </cell>
          <cell r="I1237">
            <v>0</v>
          </cell>
          <cell r="AD1237">
            <v>21000</v>
          </cell>
        </row>
        <row r="1238">
          <cell r="A1238" t="str">
            <v>M325</v>
          </cell>
          <cell r="B1238" t="str">
            <v>Trilho metálico TR-37 (usado)</v>
          </cell>
          <cell r="C1238" t="str">
            <v>kg</v>
          </cell>
          <cell r="D1238">
            <v>1</v>
          </cell>
          <cell r="E1238" t="str">
            <v>kg</v>
          </cell>
          <cell r="F1238">
            <v>0.7</v>
          </cell>
          <cell r="G1238">
            <v>0.7</v>
          </cell>
          <cell r="I1238">
            <v>0</v>
          </cell>
          <cell r="AD1238">
            <v>0.72</v>
          </cell>
        </row>
        <row r="1239">
          <cell r="A1239" t="str">
            <v>M326</v>
          </cell>
          <cell r="B1239" t="str">
            <v>Série de brocas S-12 D=22 mm</v>
          </cell>
          <cell r="C1239" t="str">
            <v>un</v>
          </cell>
          <cell r="D1239">
            <v>1</v>
          </cell>
          <cell r="E1239" t="str">
            <v>un</v>
          </cell>
          <cell r="F1239">
            <v>1320.8</v>
          </cell>
          <cell r="G1239">
            <v>1320.8</v>
          </cell>
          <cell r="I1239">
            <v>0</v>
          </cell>
          <cell r="AD1239">
            <v>1320.8</v>
          </cell>
        </row>
        <row r="1240">
          <cell r="A1240" t="str">
            <v>M328</v>
          </cell>
          <cell r="B1240" t="str">
            <v>Luva de emenda D=32mm</v>
          </cell>
          <cell r="C1240" t="str">
            <v>un</v>
          </cell>
          <cell r="D1240">
            <v>1</v>
          </cell>
          <cell r="E1240" t="str">
            <v>un</v>
          </cell>
          <cell r="F1240">
            <v>41.5</v>
          </cell>
          <cell r="G1240">
            <v>41.5</v>
          </cell>
          <cell r="I1240">
            <v>0</v>
          </cell>
          <cell r="AD1240">
            <v>41.5</v>
          </cell>
        </row>
        <row r="1241">
          <cell r="A1241" t="str">
            <v>M330</v>
          </cell>
          <cell r="B1241" t="str">
            <v>Calha met. semicircular D=40 cm</v>
          </cell>
          <cell r="C1241" t="str">
            <v>m</v>
          </cell>
          <cell r="D1241">
            <v>1</v>
          </cell>
          <cell r="E1241" t="str">
            <v>m</v>
          </cell>
          <cell r="F1241">
            <v>61.9</v>
          </cell>
          <cell r="G1241">
            <v>61.9</v>
          </cell>
          <cell r="I1241">
            <v>0</v>
          </cell>
          <cell r="AD1241">
            <v>56</v>
          </cell>
        </row>
        <row r="1242">
          <cell r="A1242" t="str">
            <v>M331</v>
          </cell>
          <cell r="B1242" t="str">
            <v>Paraf. fixação calha met. (1/2"x1")</v>
          </cell>
          <cell r="C1242" t="str">
            <v>un</v>
          </cell>
          <cell r="D1242">
            <v>1</v>
          </cell>
          <cell r="E1242" t="str">
            <v>un</v>
          </cell>
          <cell r="F1242">
            <v>3.65</v>
          </cell>
          <cell r="G1242">
            <v>3.65</v>
          </cell>
          <cell r="I1242">
            <v>0</v>
          </cell>
          <cell r="AD1242">
            <v>3.2</v>
          </cell>
        </row>
        <row r="1243">
          <cell r="A1243" t="str">
            <v>M332</v>
          </cell>
          <cell r="B1243" t="str">
            <v>Paraf. forma de madeira (1/2"x3")</v>
          </cell>
          <cell r="C1243" t="str">
            <v>kg</v>
          </cell>
          <cell r="D1243">
            <v>1</v>
          </cell>
          <cell r="E1243" t="str">
            <v>kg</v>
          </cell>
          <cell r="F1243">
            <v>14.5</v>
          </cell>
          <cell r="G1243">
            <v>14.5</v>
          </cell>
          <cell r="I1243">
            <v>0</v>
          </cell>
          <cell r="AD1243">
            <v>15</v>
          </cell>
        </row>
        <row r="1244">
          <cell r="A1244" t="str">
            <v>M334</v>
          </cell>
          <cell r="B1244" t="str">
            <v>Paraf. zinc. c/ fenda 1 1/2"x3/16"</v>
          </cell>
          <cell r="C1244" t="str">
            <v>un</v>
          </cell>
          <cell r="D1244">
            <v>1</v>
          </cell>
          <cell r="E1244" t="str">
            <v>un</v>
          </cell>
          <cell r="F1244">
            <v>0.08</v>
          </cell>
          <cell r="G1244">
            <v>0.08</v>
          </cell>
          <cell r="I1244">
            <v>0</v>
          </cell>
          <cell r="AD1244">
            <v>0.08</v>
          </cell>
        </row>
        <row r="1245">
          <cell r="A1245" t="str">
            <v>M335</v>
          </cell>
          <cell r="B1245" t="str">
            <v>Paraf. zincado francês 4" x 5/16"</v>
          </cell>
          <cell r="C1245" t="str">
            <v>un</v>
          </cell>
          <cell r="D1245">
            <v>1</v>
          </cell>
          <cell r="E1245" t="str">
            <v>un</v>
          </cell>
          <cell r="F1245">
            <v>0.34</v>
          </cell>
          <cell r="G1245">
            <v>0.34</v>
          </cell>
          <cell r="I1245">
            <v>0</v>
          </cell>
          <cell r="AD1245">
            <v>0.34</v>
          </cell>
        </row>
        <row r="1246">
          <cell r="A1246" t="str">
            <v>M338</v>
          </cell>
          <cell r="B1246" t="str">
            <v>Cano de ferro D=3/4"</v>
          </cell>
          <cell r="C1246" t="str">
            <v>pç</v>
          </cell>
          <cell r="D1246">
            <v>6</v>
          </cell>
          <cell r="E1246" t="str">
            <v>m</v>
          </cell>
          <cell r="F1246">
            <v>26.5</v>
          </cell>
          <cell r="G1246">
            <v>4.416666666666667</v>
          </cell>
          <cell r="I1246">
            <v>0</v>
          </cell>
          <cell r="AD1246">
            <v>4.7</v>
          </cell>
        </row>
        <row r="1247">
          <cell r="A1247" t="str">
            <v>M339</v>
          </cell>
          <cell r="B1247" t="str">
            <v>Cantoneira ferro (3,0"x3,0"x3/8")</v>
          </cell>
          <cell r="C1247" t="str">
            <v>kg</v>
          </cell>
          <cell r="D1247">
            <v>1</v>
          </cell>
          <cell r="E1247" t="str">
            <v>kg</v>
          </cell>
          <cell r="F1247">
            <v>1.89</v>
          </cell>
          <cell r="G1247">
            <v>1.89</v>
          </cell>
          <cell r="I1247">
            <v>0</v>
          </cell>
          <cell r="AD1247">
            <v>1.72</v>
          </cell>
        </row>
        <row r="1248">
          <cell r="A1248" t="str">
            <v>M340</v>
          </cell>
          <cell r="B1248" t="str">
            <v>Tampão de ferro fundido</v>
          </cell>
          <cell r="C1248" t="str">
            <v>un</v>
          </cell>
          <cell r="D1248">
            <v>1</v>
          </cell>
          <cell r="E1248" t="str">
            <v>un</v>
          </cell>
          <cell r="F1248">
            <v>135.36000000000001</v>
          </cell>
          <cell r="G1248">
            <v>135.36000000000001</v>
          </cell>
          <cell r="I1248">
            <v>0</v>
          </cell>
          <cell r="AD1248">
            <v>135.36000000000001</v>
          </cell>
        </row>
        <row r="1249">
          <cell r="A1249" t="str">
            <v>M341</v>
          </cell>
          <cell r="B1249" t="str">
            <v>Defensa met. maleável simples</v>
          </cell>
          <cell r="C1249" t="str">
            <v>mod</v>
          </cell>
          <cell r="D1249">
            <v>1</v>
          </cell>
          <cell r="E1249" t="str">
            <v>mod</v>
          </cell>
          <cell r="F1249">
            <v>435.52</v>
          </cell>
          <cell r="G1249">
            <v>435.52</v>
          </cell>
          <cell r="I1249">
            <v>0</v>
          </cell>
          <cell r="AD1249">
            <v>395</v>
          </cell>
        </row>
        <row r="1250">
          <cell r="A1250" t="str">
            <v>M342</v>
          </cell>
          <cell r="B1250" t="str">
            <v>Defensa met. maleável dupla</v>
          </cell>
          <cell r="C1250" t="str">
            <v>mod</v>
          </cell>
          <cell r="D1250">
            <v>1</v>
          </cell>
          <cell r="E1250" t="str">
            <v>mod</v>
          </cell>
          <cell r="F1250">
            <v>545</v>
          </cell>
          <cell r="G1250">
            <v>545</v>
          </cell>
          <cell r="I1250">
            <v>0</v>
          </cell>
          <cell r="AD1250">
            <v>489</v>
          </cell>
        </row>
        <row r="1251">
          <cell r="A1251" t="str">
            <v>M343</v>
          </cell>
          <cell r="B1251" t="str">
            <v>Defensa met. semi-maleável simples</v>
          </cell>
          <cell r="C1251" t="str">
            <v>mod</v>
          </cell>
          <cell r="D1251">
            <v>1</v>
          </cell>
          <cell r="E1251" t="str">
            <v>mod</v>
          </cell>
          <cell r="F1251">
            <v>300.3</v>
          </cell>
          <cell r="G1251">
            <v>300.3</v>
          </cell>
          <cell r="I1251">
            <v>0</v>
          </cell>
          <cell r="AD1251">
            <v>270</v>
          </cell>
        </row>
        <row r="1252">
          <cell r="A1252" t="str">
            <v>M344</v>
          </cell>
          <cell r="B1252" t="str">
            <v>Defensa met. semi-maleável dupla</v>
          </cell>
          <cell r="C1252" t="str">
            <v>mod</v>
          </cell>
          <cell r="D1252">
            <v>1</v>
          </cell>
          <cell r="E1252" t="str">
            <v>mod</v>
          </cell>
          <cell r="F1252">
            <v>515.20000000000005</v>
          </cell>
          <cell r="G1252">
            <v>515.20000000000005</v>
          </cell>
          <cell r="I1252">
            <v>0</v>
          </cell>
          <cell r="AD1252">
            <v>463</v>
          </cell>
        </row>
        <row r="1253">
          <cell r="A1253" t="str">
            <v>M345</v>
          </cell>
          <cell r="B1253" t="str">
            <v>Chapa de aço n. 28 (fina)</v>
          </cell>
          <cell r="C1253" t="str">
            <v>kg</v>
          </cell>
          <cell r="D1253">
            <v>1</v>
          </cell>
          <cell r="E1253" t="str">
            <v>kg</v>
          </cell>
          <cell r="F1253">
            <v>3.1</v>
          </cell>
          <cell r="G1253">
            <v>3.1</v>
          </cell>
          <cell r="I1253">
            <v>0</v>
          </cell>
          <cell r="AD1253">
            <v>2.9</v>
          </cell>
        </row>
        <row r="1254">
          <cell r="A1254" t="str">
            <v>M346</v>
          </cell>
          <cell r="B1254" t="str">
            <v>Chapa de aço n. 16 (tratada)</v>
          </cell>
          <cell r="C1254" t="str">
            <v>m2</v>
          </cell>
          <cell r="D1254">
            <v>1</v>
          </cell>
          <cell r="E1254" t="str">
            <v>m2</v>
          </cell>
          <cell r="F1254">
            <v>69.900000000000006</v>
          </cell>
          <cell r="G1254">
            <v>69.900000000000006</v>
          </cell>
          <cell r="I1254">
            <v>0</v>
          </cell>
          <cell r="AD1254">
            <v>62</v>
          </cell>
        </row>
        <row r="1255">
          <cell r="A1255" t="str">
            <v>M347</v>
          </cell>
          <cell r="B1255" t="str">
            <v>Dente p/ fresadora 1000 C</v>
          </cell>
          <cell r="C1255" t="str">
            <v>un</v>
          </cell>
          <cell r="D1255">
            <v>1</v>
          </cell>
          <cell r="E1255" t="str">
            <v>un</v>
          </cell>
          <cell r="F1255">
            <v>24.1</v>
          </cell>
          <cell r="G1255">
            <v>24.1</v>
          </cell>
          <cell r="I1255">
            <v>0</v>
          </cell>
          <cell r="AD1255">
            <v>20.5</v>
          </cell>
        </row>
        <row r="1256">
          <cell r="A1256" t="str">
            <v>M348</v>
          </cell>
          <cell r="B1256" t="str">
            <v>Porta dente p/ fresadora 1000 C</v>
          </cell>
          <cell r="C1256" t="str">
            <v>un</v>
          </cell>
          <cell r="D1256">
            <v>1</v>
          </cell>
          <cell r="E1256" t="str">
            <v>un</v>
          </cell>
          <cell r="F1256">
            <v>75.150000000000006</v>
          </cell>
          <cell r="G1256">
            <v>75.150000000000006</v>
          </cell>
          <cell r="I1256">
            <v>0</v>
          </cell>
          <cell r="AD1256">
            <v>55</v>
          </cell>
        </row>
        <row r="1257">
          <cell r="A1257" t="str">
            <v>M349</v>
          </cell>
          <cell r="B1257" t="str">
            <v>Dente p/ fresadora 2000 DC</v>
          </cell>
          <cell r="C1257" t="str">
            <v>un</v>
          </cell>
          <cell r="D1257">
            <v>1</v>
          </cell>
          <cell r="E1257" t="str">
            <v>un</v>
          </cell>
          <cell r="F1257">
            <v>24.1</v>
          </cell>
          <cell r="G1257">
            <v>24.1</v>
          </cell>
          <cell r="I1257">
            <v>0</v>
          </cell>
          <cell r="AD1257">
            <v>20.5</v>
          </cell>
        </row>
        <row r="1258">
          <cell r="A1258" t="str">
            <v>M350</v>
          </cell>
          <cell r="B1258" t="str">
            <v>Porta dente p/ fresadora 2000 DC</v>
          </cell>
          <cell r="C1258" t="str">
            <v>un</v>
          </cell>
          <cell r="D1258">
            <v>1</v>
          </cell>
          <cell r="E1258" t="str">
            <v>un</v>
          </cell>
          <cell r="F1258">
            <v>205.4</v>
          </cell>
          <cell r="G1258">
            <v>205.4</v>
          </cell>
          <cell r="I1258">
            <v>0</v>
          </cell>
          <cell r="AD1258">
            <v>188</v>
          </cell>
        </row>
        <row r="1259">
          <cell r="A1259" t="str">
            <v>M351</v>
          </cell>
          <cell r="B1259" t="str">
            <v>Estrut. (tunnel liner) D=1,6m galv.</v>
          </cell>
          <cell r="C1259" t="str">
            <v>m</v>
          </cell>
          <cell r="D1259">
            <v>1</v>
          </cell>
          <cell r="E1259" t="str">
            <v>m</v>
          </cell>
          <cell r="F1259">
            <v>1125</v>
          </cell>
          <cell r="G1259">
            <v>1125</v>
          </cell>
          <cell r="I1259">
            <v>0</v>
          </cell>
          <cell r="AD1259">
            <v>981.68</v>
          </cell>
        </row>
        <row r="1260">
          <cell r="A1260" t="str">
            <v>M352</v>
          </cell>
          <cell r="B1260" t="str">
            <v>Estrut. (tunnel liner) D=2,0m galv.</v>
          </cell>
          <cell r="C1260" t="str">
            <v>m</v>
          </cell>
          <cell r="D1260">
            <v>1</v>
          </cell>
          <cell r="E1260" t="str">
            <v>m</v>
          </cell>
          <cell r="F1260">
            <v>1360.24</v>
          </cell>
          <cell r="G1260">
            <v>1360.24</v>
          </cell>
          <cell r="I1260">
            <v>0</v>
          </cell>
          <cell r="AD1260">
            <v>1255.3</v>
          </cell>
        </row>
        <row r="1261">
          <cell r="A1261" t="str">
            <v>M353</v>
          </cell>
          <cell r="B1261" t="str">
            <v>Estrut. (tunnel liner) D=1,6m epoxy</v>
          </cell>
          <cell r="C1261" t="str">
            <v>m</v>
          </cell>
          <cell r="D1261">
            <v>1</v>
          </cell>
          <cell r="E1261" t="str">
            <v>m</v>
          </cell>
          <cell r="F1261">
            <v>1150</v>
          </cell>
          <cell r="G1261">
            <v>1150</v>
          </cell>
          <cell r="I1261">
            <v>0</v>
          </cell>
          <cell r="AD1261">
            <v>1090</v>
          </cell>
        </row>
        <row r="1262">
          <cell r="A1262" t="str">
            <v>M354</v>
          </cell>
          <cell r="B1262" t="str">
            <v>Estrut, (tunnel liner) D=2,0m epoxy</v>
          </cell>
          <cell r="C1262" t="str">
            <v>m</v>
          </cell>
          <cell r="D1262">
            <v>1</v>
          </cell>
          <cell r="E1262" t="str">
            <v>m</v>
          </cell>
          <cell r="F1262">
            <v>1518.43</v>
          </cell>
          <cell r="G1262">
            <v>1518.43</v>
          </cell>
          <cell r="I1262">
            <v>0</v>
          </cell>
          <cell r="AD1262">
            <v>1335.6</v>
          </cell>
        </row>
        <row r="1263">
          <cell r="A1263" t="str">
            <v>M355</v>
          </cell>
          <cell r="B1263" t="str">
            <v>Chapa mult. D=1,60 m rev. galv.</v>
          </cell>
          <cell r="C1263" t="str">
            <v>m</v>
          </cell>
          <cell r="D1263">
            <v>1</v>
          </cell>
          <cell r="E1263" t="str">
            <v>m</v>
          </cell>
          <cell r="F1263">
            <v>502.6</v>
          </cell>
          <cell r="G1263">
            <v>502.6</v>
          </cell>
          <cell r="I1263">
            <v>0</v>
          </cell>
          <cell r="AD1263">
            <v>471.2</v>
          </cell>
        </row>
        <row r="1264">
          <cell r="A1264" t="str">
            <v>M356</v>
          </cell>
          <cell r="B1264" t="str">
            <v>Chapa mult. D=2,00 m rev. galv.</v>
          </cell>
          <cell r="C1264" t="str">
            <v>m</v>
          </cell>
          <cell r="D1264">
            <v>1</v>
          </cell>
          <cell r="E1264" t="str">
            <v>m</v>
          </cell>
          <cell r="F1264">
            <v>620.20000000000005</v>
          </cell>
          <cell r="G1264">
            <v>620.20000000000005</v>
          </cell>
          <cell r="I1264">
            <v>0</v>
          </cell>
          <cell r="AD1264">
            <v>598.6</v>
          </cell>
        </row>
        <row r="1265">
          <cell r="A1265" t="str">
            <v>M357</v>
          </cell>
          <cell r="B1265" t="str">
            <v>Chapa mult. D=1,60 m rev. epoxy</v>
          </cell>
          <cell r="C1265" t="str">
            <v>m</v>
          </cell>
          <cell r="D1265">
            <v>1</v>
          </cell>
          <cell r="E1265" t="str">
            <v>m</v>
          </cell>
          <cell r="F1265">
            <v>559.95000000000005</v>
          </cell>
          <cell r="G1265">
            <v>559.95000000000005</v>
          </cell>
          <cell r="I1265">
            <v>0</v>
          </cell>
          <cell r="AD1265">
            <v>541.1</v>
          </cell>
        </row>
        <row r="1266">
          <cell r="A1266" t="str">
            <v>M358</v>
          </cell>
          <cell r="B1266" t="str">
            <v>Chapa mult. D=2,00 m rev. epoxy</v>
          </cell>
          <cell r="C1266" t="str">
            <v>m</v>
          </cell>
          <cell r="D1266">
            <v>1</v>
          </cell>
          <cell r="E1266" t="str">
            <v>m</v>
          </cell>
          <cell r="F1266">
            <v>690.9</v>
          </cell>
          <cell r="G1266">
            <v>690.9</v>
          </cell>
          <cell r="I1266">
            <v>0</v>
          </cell>
          <cell r="AD1266">
            <v>660.45</v>
          </cell>
        </row>
        <row r="1267">
          <cell r="A1267" t="str">
            <v>M359</v>
          </cell>
          <cell r="B1267" t="str">
            <v>Vigas "I" 254 x 117,5mm - 1ª alma</v>
          </cell>
          <cell r="C1267" t="str">
            <v>kg</v>
          </cell>
          <cell r="D1267">
            <v>1</v>
          </cell>
          <cell r="E1267" t="str">
            <v>kg</v>
          </cell>
          <cell r="F1267">
            <v>2.58</v>
          </cell>
          <cell r="G1267">
            <v>2.58</v>
          </cell>
          <cell r="I1267">
            <v>0</v>
          </cell>
          <cell r="AD1267">
            <v>1.68</v>
          </cell>
        </row>
        <row r="1268">
          <cell r="A1268" t="str">
            <v>M361</v>
          </cell>
          <cell r="B1268" t="str">
            <v>Estrut.(tunnel liner) D=1,2m galv.</v>
          </cell>
          <cell r="C1268" t="str">
            <v>m</v>
          </cell>
          <cell r="D1268">
            <v>1</v>
          </cell>
          <cell r="E1268" t="str">
            <v>m</v>
          </cell>
          <cell r="F1268">
            <v>930.8</v>
          </cell>
          <cell r="G1268">
            <v>930.8</v>
          </cell>
          <cell r="I1268">
            <v>0</v>
          </cell>
          <cell r="AD1268">
            <v>808.13</v>
          </cell>
        </row>
        <row r="1269">
          <cell r="A1269" t="str">
            <v>M362</v>
          </cell>
          <cell r="B1269" t="str">
            <v>Estrut. (tunnel liner) D=1,2m epoxy</v>
          </cell>
          <cell r="C1269" t="str">
            <v>m</v>
          </cell>
          <cell r="D1269">
            <v>1</v>
          </cell>
          <cell r="E1269" t="str">
            <v>m</v>
          </cell>
          <cell r="F1269">
            <v>979.5</v>
          </cell>
          <cell r="G1269">
            <v>979.5</v>
          </cell>
          <cell r="I1269">
            <v>0</v>
          </cell>
          <cell r="AD1269">
            <v>849.62</v>
          </cell>
        </row>
        <row r="1270">
          <cell r="A1270" t="str">
            <v>M370</v>
          </cell>
          <cell r="B1270" t="str">
            <v>Bainha metálica diam. int.=45mm MAC</v>
          </cell>
          <cell r="C1270" t="str">
            <v>m</v>
          </cell>
          <cell r="D1270">
            <v>1</v>
          </cell>
          <cell r="E1270" t="str">
            <v>m</v>
          </cell>
          <cell r="F1270">
            <v>8</v>
          </cell>
          <cell r="G1270">
            <v>8</v>
          </cell>
          <cell r="I1270">
            <v>0</v>
          </cell>
          <cell r="AD1270">
            <v>8</v>
          </cell>
        </row>
        <row r="1271">
          <cell r="A1271" t="str">
            <v>M371</v>
          </cell>
          <cell r="B1271" t="str">
            <v>Bainha metálica diam. int.=60mm MAC</v>
          </cell>
          <cell r="C1271" t="str">
            <v>m</v>
          </cell>
          <cell r="D1271">
            <v>1</v>
          </cell>
          <cell r="E1271" t="str">
            <v>m</v>
          </cell>
          <cell r="F1271">
            <v>12.19</v>
          </cell>
          <cell r="G1271">
            <v>12.19</v>
          </cell>
          <cell r="I1271">
            <v>0</v>
          </cell>
          <cell r="AD1271">
            <v>12.19</v>
          </cell>
        </row>
        <row r="1272">
          <cell r="A1272" t="str">
            <v>M372</v>
          </cell>
          <cell r="B1272" t="str">
            <v>Bainha metálica diam. int.=55mm MAC</v>
          </cell>
          <cell r="C1272" t="str">
            <v>m</v>
          </cell>
          <cell r="D1272">
            <v>1</v>
          </cell>
          <cell r="E1272" t="str">
            <v>m</v>
          </cell>
          <cell r="F1272">
            <v>10.45</v>
          </cell>
          <cell r="G1272">
            <v>10.45</v>
          </cell>
          <cell r="I1272">
            <v>0</v>
          </cell>
          <cell r="AD1272">
            <v>10.45</v>
          </cell>
        </row>
        <row r="1273">
          <cell r="A1273" t="str">
            <v>M373</v>
          </cell>
          <cell r="B1273" t="str">
            <v>Bainha metálica diam. int.=70mm MAC</v>
          </cell>
          <cell r="C1273" t="str">
            <v>m</v>
          </cell>
          <cell r="D1273">
            <v>1</v>
          </cell>
          <cell r="E1273" t="str">
            <v>m</v>
          </cell>
          <cell r="F1273">
            <v>13.7</v>
          </cell>
          <cell r="G1273">
            <v>13.7</v>
          </cell>
          <cell r="I1273">
            <v>0</v>
          </cell>
          <cell r="AD1273">
            <v>13.7</v>
          </cell>
        </row>
        <row r="1274">
          <cell r="A1274" t="str">
            <v>M374</v>
          </cell>
          <cell r="B1274" t="str">
            <v>Ancoragem p/ cabo 4V D=1/2" MAC</v>
          </cell>
          <cell r="C1274" t="str">
            <v>cj</v>
          </cell>
          <cell r="D1274">
            <v>1</v>
          </cell>
          <cell r="E1274" t="str">
            <v>cj</v>
          </cell>
          <cell r="F1274">
            <v>155.24</v>
          </cell>
          <cell r="G1274">
            <v>155.24</v>
          </cell>
          <cell r="I1274">
            <v>0</v>
          </cell>
          <cell r="AD1274">
            <v>155.24</v>
          </cell>
        </row>
        <row r="1275">
          <cell r="A1275" t="str">
            <v>M375</v>
          </cell>
          <cell r="B1275" t="str">
            <v>Ancoragem p/ cabo 6V D=1/2" MAC</v>
          </cell>
          <cell r="C1275" t="str">
            <v>cj</v>
          </cell>
          <cell r="D1275">
            <v>1</v>
          </cell>
          <cell r="E1275" t="str">
            <v>cj</v>
          </cell>
          <cell r="F1275">
            <v>243.46</v>
          </cell>
          <cell r="G1275">
            <v>243.46</v>
          </cell>
          <cell r="I1275">
            <v>0</v>
          </cell>
          <cell r="AD1275">
            <v>243.46</v>
          </cell>
        </row>
        <row r="1276">
          <cell r="A1276" t="str">
            <v>M376</v>
          </cell>
          <cell r="B1276" t="str">
            <v>Ancoragem p/ cabo 7V D=1/2" MAC</v>
          </cell>
          <cell r="C1276" t="str">
            <v>cj</v>
          </cell>
          <cell r="D1276">
            <v>1</v>
          </cell>
          <cell r="E1276" t="str">
            <v>cj</v>
          </cell>
          <cell r="F1276">
            <v>243.46</v>
          </cell>
          <cell r="G1276">
            <v>243.46</v>
          </cell>
          <cell r="I1276">
            <v>0</v>
          </cell>
          <cell r="AD1276">
            <v>243.46</v>
          </cell>
        </row>
        <row r="1277">
          <cell r="A1277" t="str">
            <v>M377</v>
          </cell>
          <cell r="B1277" t="str">
            <v>Ancoragem p/ cabo 12V D=1/2" MAC</v>
          </cell>
          <cell r="C1277" t="str">
            <v>cj</v>
          </cell>
          <cell r="D1277">
            <v>1</v>
          </cell>
          <cell r="E1277" t="str">
            <v>cj</v>
          </cell>
          <cell r="F1277">
            <v>493.41</v>
          </cell>
          <cell r="G1277">
            <v>493.41</v>
          </cell>
          <cell r="I1277">
            <v>0</v>
          </cell>
          <cell r="AD1277">
            <v>493.41</v>
          </cell>
        </row>
        <row r="1278">
          <cell r="A1278" t="str">
            <v>M378</v>
          </cell>
          <cell r="B1278" t="str">
            <v>Apoio do porta dente frezad. 2000DC</v>
          </cell>
          <cell r="C1278" t="str">
            <v>un</v>
          </cell>
          <cell r="D1278">
            <v>1</v>
          </cell>
          <cell r="E1278" t="str">
            <v>un</v>
          </cell>
          <cell r="F1278">
            <v>495.02</v>
          </cell>
          <cell r="G1278">
            <v>495.02</v>
          </cell>
          <cell r="I1278">
            <v>0</v>
          </cell>
          <cell r="AD1278">
            <v>495.02</v>
          </cell>
        </row>
        <row r="1279">
          <cell r="A1279" t="str">
            <v>M380</v>
          </cell>
          <cell r="B1279" t="str">
            <v>Bainha metálica D=45mm STUP</v>
          </cell>
          <cell r="C1279" t="str">
            <v>m</v>
          </cell>
          <cell r="D1279">
            <v>1</v>
          </cell>
          <cell r="E1279" t="str">
            <v>m</v>
          </cell>
          <cell r="F1279">
            <v>7.6</v>
          </cell>
          <cell r="G1279">
            <v>7.6</v>
          </cell>
          <cell r="I1279">
            <v>0</v>
          </cell>
          <cell r="AD1279">
            <v>7.6</v>
          </cell>
        </row>
        <row r="1280">
          <cell r="A1280" t="str">
            <v>M381</v>
          </cell>
          <cell r="B1280" t="str">
            <v>Bainha metálica D=60mm STUP</v>
          </cell>
          <cell r="C1280" t="str">
            <v>m</v>
          </cell>
          <cell r="D1280">
            <v>1</v>
          </cell>
          <cell r="E1280" t="str">
            <v>m</v>
          </cell>
          <cell r="F1280">
            <v>9.1999999999999993</v>
          </cell>
          <cell r="G1280">
            <v>9.1999999999999993</v>
          </cell>
          <cell r="I1280">
            <v>0</v>
          </cell>
          <cell r="AD1280">
            <v>9.1999999999999993</v>
          </cell>
        </row>
        <row r="1281">
          <cell r="A1281" t="str">
            <v>M382</v>
          </cell>
          <cell r="B1281" t="str">
            <v>Bainha metálica D=55mm STUP</v>
          </cell>
          <cell r="C1281" t="str">
            <v>m</v>
          </cell>
          <cell r="D1281">
            <v>1</v>
          </cell>
          <cell r="E1281" t="str">
            <v>m</v>
          </cell>
          <cell r="F1281">
            <v>8.9</v>
          </cell>
          <cell r="G1281">
            <v>8.9</v>
          </cell>
          <cell r="I1281">
            <v>0</v>
          </cell>
          <cell r="AD1281">
            <v>8.9</v>
          </cell>
        </row>
        <row r="1282">
          <cell r="A1282" t="str">
            <v>M383</v>
          </cell>
          <cell r="B1282" t="str">
            <v>Bainha metálica D=70mm STUP</v>
          </cell>
          <cell r="C1282" t="str">
            <v>m</v>
          </cell>
          <cell r="D1282">
            <v>1</v>
          </cell>
          <cell r="E1282" t="str">
            <v>m</v>
          </cell>
          <cell r="F1282">
            <v>10.15</v>
          </cell>
          <cell r="G1282">
            <v>10.15</v>
          </cell>
          <cell r="I1282">
            <v>0</v>
          </cell>
          <cell r="AD1282">
            <v>10.15</v>
          </cell>
        </row>
        <row r="1283">
          <cell r="A1283" t="str">
            <v>M384</v>
          </cell>
          <cell r="B1283" t="str">
            <v>Ancoragem p/ cabo 4V D=1/2" STUP</v>
          </cell>
          <cell r="C1283" t="str">
            <v>cj</v>
          </cell>
          <cell r="D1283">
            <v>1</v>
          </cell>
          <cell r="E1283" t="str">
            <v>cj</v>
          </cell>
          <cell r="F1283">
            <v>121.1</v>
          </cell>
          <cell r="G1283">
            <v>121.1</v>
          </cell>
          <cell r="I1283">
            <v>0</v>
          </cell>
          <cell r="AD1283">
            <v>121.1</v>
          </cell>
        </row>
        <row r="1284">
          <cell r="A1284" t="str">
            <v>M385</v>
          </cell>
          <cell r="B1284" t="str">
            <v>Ancoragem p/ cabo 6V D=1/2" STUP</v>
          </cell>
          <cell r="C1284" t="str">
            <v>cj</v>
          </cell>
          <cell r="D1284">
            <v>1</v>
          </cell>
          <cell r="E1284" t="str">
            <v>cj</v>
          </cell>
          <cell r="F1284">
            <v>181</v>
          </cell>
          <cell r="G1284">
            <v>181</v>
          </cell>
          <cell r="I1284">
            <v>0</v>
          </cell>
          <cell r="AD1284">
            <v>181</v>
          </cell>
        </row>
        <row r="1285">
          <cell r="A1285" t="str">
            <v>M386</v>
          </cell>
          <cell r="B1285" t="str">
            <v>Ancoragem p/ cabo 7V D=1/2" STUP</v>
          </cell>
          <cell r="C1285" t="str">
            <v>cj</v>
          </cell>
          <cell r="D1285">
            <v>1</v>
          </cell>
          <cell r="E1285" t="str">
            <v>cj</v>
          </cell>
          <cell r="F1285">
            <v>216</v>
          </cell>
          <cell r="G1285">
            <v>216</v>
          </cell>
          <cell r="I1285">
            <v>0</v>
          </cell>
          <cell r="AD1285">
            <v>216</v>
          </cell>
        </row>
        <row r="1286">
          <cell r="A1286" t="str">
            <v>M387</v>
          </cell>
          <cell r="B1286" t="str">
            <v>Ancoragem p/ cabo 12V D=1/2" STUP</v>
          </cell>
          <cell r="C1286" t="str">
            <v>cj</v>
          </cell>
          <cell r="D1286">
            <v>1</v>
          </cell>
          <cell r="E1286" t="str">
            <v>cj</v>
          </cell>
          <cell r="F1286">
            <v>430</v>
          </cell>
          <cell r="G1286">
            <v>430</v>
          </cell>
          <cell r="I1286">
            <v>0</v>
          </cell>
          <cell r="AD1286">
            <v>430</v>
          </cell>
        </row>
        <row r="1287">
          <cell r="A1287" t="str">
            <v>M390</v>
          </cell>
          <cell r="B1287" t="str">
            <v>Porca de ancoragem D=32mm</v>
          </cell>
          <cell r="C1287" t="str">
            <v>un</v>
          </cell>
          <cell r="D1287">
            <v>1</v>
          </cell>
          <cell r="E1287" t="str">
            <v>un</v>
          </cell>
          <cell r="F1287">
            <v>28.05</v>
          </cell>
          <cell r="G1287">
            <v>28.05</v>
          </cell>
          <cell r="I1287">
            <v>0</v>
          </cell>
          <cell r="AD1287">
            <v>24.75</v>
          </cell>
        </row>
        <row r="1288">
          <cell r="A1288" t="str">
            <v>M391</v>
          </cell>
          <cell r="B1288" t="str">
            <v>Contra porca h=35mm D=32mm</v>
          </cell>
          <cell r="C1288" t="str">
            <v>un</v>
          </cell>
          <cell r="D1288">
            <v>1</v>
          </cell>
          <cell r="E1288" t="str">
            <v>un</v>
          </cell>
          <cell r="F1288">
            <v>12.65</v>
          </cell>
          <cell r="G1288">
            <v>12.65</v>
          </cell>
          <cell r="I1288">
            <v>0</v>
          </cell>
          <cell r="AD1288">
            <v>11.55</v>
          </cell>
        </row>
        <row r="1289">
          <cell r="A1289" t="str">
            <v>M392</v>
          </cell>
          <cell r="B1289" t="str">
            <v>Aço ST 85/105 D=32mm</v>
          </cell>
          <cell r="C1289" t="str">
            <v>m</v>
          </cell>
          <cell r="D1289">
            <v>1</v>
          </cell>
          <cell r="E1289" t="str">
            <v>m</v>
          </cell>
          <cell r="F1289">
            <v>27.83</v>
          </cell>
          <cell r="G1289">
            <v>27.83</v>
          </cell>
          <cell r="I1289">
            <v>0</v>
          </cell>
          <cell r="AD1289">
            <v>24.15</v>
          </cell>
        </row>
        <row r="1290">
          <cell r="A1290" t="str">
            <v>M393</v>
          </cell>
          <cell r="B1290" t="str">
            <v>Placa de ancoragem - 200x200x38mm</v>
          </cell>
          <cell r="C1290" t="str">
            <v>un</v>
          </cell>
          <cell r="D1290">
            <v>1</v>
          </cell>
          <cell r="E1290" t="str">
            <v>un</v>
          </cell>
          <cell r="F1290">
            <v>60.38</v>
          </cell>
          <cell r="G1290">
            <v>60.38</v>
          </cell>
          <cell r="I1290">
            <v>0</v>
          </cell>
          <cell r="AD1290">
            <v>54.07</v>
          </cell>
        </row>
        <row r="1291">
          <cell r="A1291" t="str">
            <v>M394</v>
          </cell>
          <cell r="B1291" t="str">
            <v>Bainha metálica D=38mm</v>
          </cell>
          <cell r="C1291" t="str">
            <v>m</v>
          </cell>
          <cell r="D1291">
            <v>1</v>
          </cell>
          <cell r="E1291" t="str">
            <v>m</v>
          </cell>
          <cell r="F1291">
            <v>7.15</v>
          </cell>
          <cell r="G1291">
            <v>7.15</v>
          </cell>
          <cell r="I1291">
            <v>0</v>
          </cell>
          <cell r="AD1291">
            <v>7.15</v>
          </cell>
        </row>
        <row r="1292">
          <cell r="A1292" t="str">
            <v>M395</v>
          </cell>
          <cell r="B1292" t="str">
            <v>Bits p/ estabil. e recicl. RR/SS250</v>
          </cell>
          <cell r="C1292" t="str">
            <v>un</v>
          </cell>
          <cell r="D1292">
            <v>1</v>
          </cell>
          <cell r="E1292" t="str">
            <v>un</v>
          </cell>
          <cell r="F1292">
            <v>22.08</v>
          </cell>
          <cell r="G1292">
            <v>22.08</v>
          </cell>
          <cell r="I1292">
            <v>0</v>
          </cell>
          <cell r="AD1292">
            <v>22.08</v>
          </cell>
        </row>
        <row r="1293">
          <cell r="A1293" t="str">
            <v>M396</v>
          </cell>
          <cell r="B1293" t="str">
            <v>Porta dente p/ est. e rec. RR/SS250</v>
          </cell>
          <cell r="C1293" t="str">
            <v>un</v>
          </cell>
          <cell r="D1293">
            <v>1</v>
          </cell>
          <cell r="E1293" t="str">
            <v>un</v>
          </cell>
          <cell r="F1293">
            <v>165.99</v>
          </cell>
          <cell r="G1293">
            <v>165.99</v>
          </cell>
          <cell r="I1293">
            <v>0</v>
          </cell>
          <cell r="AD1293">
            <v>165.99</v>
          </cell>
        </row>
        <row r="1294">
          <cell r="A1294" t="str">
            <v>M397</v>
          </cell>
          <cell r="B1294" t="str">
            <v>Dente de corte para equip. recicl.</v>
          </cell>
          <cell r="C1294" t="str">
            <v>un</v>
          </cell>
          <cell r="D1294">
            <v>1</v>
          </cell>
          <cell r="E1294" t="str">
            <v>un</v>
          </cell>
          <cell r="F1294">
            <v>40</v>
          </cell>
          <cell r="G1294">
            <v>40</v>
          </cell>
          <cell r="I1294">
            <v>0</v>
          </cell>
          <cell r="AD1294">
            <v>40</v>
          </cell>
        </row>
        <row r="1295">
          <cell r="A1295" t="str">
            <v>M398</v>
          </cell>
          <cell r="B1295" t="str">
            <v>Chapa de 8,00 mm</v>
          </cell>
          <cell r="C1295" t="str">
            <v>kg</v>
          </cell>
          <cell r="D1295">
            <v>1</v>
          </cell>
          <cell r="E1295" t="str">
            <v>kg</v>
          </cell>
          <cell r="F1295">
            <v>1.89</v>
          </cell>
          <cell r="G1295">
            <v>1.89</v>
          </cell>
          <cell r="I1295">
            <v>0</v>
          </cell>
          <cell r="AD1295">
            <v>1.89</v>
          </cell>
        </row>
        <row r="1296">
          <cell r="A1296" t="str">
            <v>M401</v>
          </cell>
          <cell r="B1296" t="str">
            <v>Pontaletes D=15 cm (tronco p/ esc.)</v>
          </cell>
          <cell r="C1296" t="str">
            <v>m</v>
          </cell>
          <cell r="D1296">
            <v>1</v>
          </cell>
          <cell r="E1296" t="str">
            <v>m</v>
          </cell>
          <cell r="F1296">
            <v>1.1000000000000001</v>
          </cell>
          <cell r="G1296">
            <v>1.1000000000000001</v>
          </cell>
          <cell r="I1296">
            <v>0</v>
          </cell>
          <cell r="AD1296">
            <v>0.92</v>
          </cell>
        </row>
        <row r="1297">
          <cell r="A1297" t="str">
            <v>M402</v>
          </cell>
          <cell r="B1297" t="str">
            <v>Pontaletes D=20 cm (tronco p/ esc.)</v>
          </cell>
          <cell r="C1297" t="str">
            <v>m</v>
          </cell>
          <cell r="D1297">
            <v>1</v>
          </cell>
          <cell r="E1297" t="str">
            <v>m</v>
          </cell>
          <cell r="F1297">
            <v>1.1499999999999999</v>
          </cell>
          <cell r="G1297">
            <v>1.1499999999999999</v>
          </cell>
          <cell r="I1297">
            <v>0</v>
          </cell>
          <cell r="AD1297">
            <v>0.92</v>
          </cell>
        </row>
        <row r="1298">
          <cell r="A1298" t="str">
            <v>M403</v>
          </cell>
          <cell r="B1298" t="str">
            <v>Mourão madeira H=2,15 m D=9 cm</v>
          </cell>
          <cell r="C1298" t="str">
            <v>un</v>
          </cell>
          <cell r="D1298">
            <v>1</v>
          </cell>
          <cell r="E1298" t="str">
            <v>un</v>
          </cell>
          <cell r="F1298">
            <v>2.75</v>
          </cell>
          <cell r="G1298">
            <v>2.75</v>
          </cell>
          <cell r="I1298">
            <v>0</v>
          </cell>
          <cell r="AD1298">
            <v>6.1</v>
          </cell>
        </row>
        <row r="1299">
          <cell r="A1299" t="str">
            <v>M404</v>
          </cell>
          <cell r="B1299" t="str">
            <v>Mourão madeira H=2,50 m D=12 cm</v>
          </cell>
          <cell r="C1299" t="str">
            <v>un</v>
          </cell>
          <cell r="D1299">
            <v>1</v>
          </cell>
          <cell r="E1299" t="str">
            <v>un</v>
          </cell>
          <cell r="F1299">
            <v>2.75</v>
          </cell>
          <cell r="G1299">
            <v>2.75</v>
          </cell>
          <cell r="I1299">
            <v>0</v>
          </cell>
          <cell r="AD1299">
            <v>6.1</v>
          </cell>
        </row>
        <row r="1300">
          <cell r="A1300" t="str">
            <v>M405</v>
          </cell>
          <cell r="B1300" t="str">
            <v>Ripas de 2,5 cm x 5,0 cm</v>
          </cell>
          <cell r="C1300" t="str">
            <v>m</v>
          </cell>
          <cell r="D1300">
            <v>1</v>
          </cell>
          <cell r="E1300" t="str">
            <v>m</v>
          </cell>
          <cell r="F1300">
            <v>0.46</v>
          </cell>
          <cell r="G1300">
            <v>0.46</v>
          </cell>
          <cell r="I1300">
            <v>0</v>
          </cell>
          <cell r="AD1300">
            <v>0.46</v>
          </cell>
        </row>
        <row r="1301">
          <cell r="A1301" t="str">
            <v>M406</v>
          </cell>
          <cell r="B1301" t="str">
            <v>Caibros de 7,5 cm x 7,5 cm</v>
          </cell>
          <cell r="C1301" t="str">
            <v>m</v>
          </cell>
          <cell r="D1301">
            <v>1</v>
          </cell>
          <cell r="E1301" t="str">
            <v>m</v>
          </cell>
          <cell r="F1301">
            <v>2.1</v>
          </cell>
          <cell r="G1301">
            <v>2.1</v>
          </cell>
          <cell r="I1301">
            <v>0</v>
          </cell>
          <cell r="AD1301">
            <v>2.1</v>
          </cell>
        </row>
        <row r="1302">
          <cell r="A1302" t="str">
            <v>M407</v>
          </cell>
          <cell r="B1302" t="str">
            <v>Tábua pinho de 1ª 2,5 cm x 15,0 cm</v>
          </cell>
          <cell r="C1302" t="str">
            <v>m</v>
          </cell>
          <cell r="D1302">
            <v>1</v>
          </cell>
          <cell r="E1302" t="str">
            <v>m</v>
          </cell>
          <cell r="F1302">
            <v>1.35</v>
          </cell>
          <cell r="G1302">
            <v>1.35</v>
          </cell>
          <cell r="I1302">
            <v>0</v>
          </cell>
          <cell r="AD1302">
            <v>1.35</v>
          </cell>
        </row>
        <row r="1303">
          <cell r="A1303" t="str">
            <v>M408</v>
          </cell>
          <cell r="B1303" t="str">
            <v>Tábua de 5ª 2,5 cm x 30,0 cm</v>
          </cell>
          <cell r="C1303" t="str">
            <v>m</v>
          </cell>
          <cell r="D1303">
            <v>1</v>
          </cell>
          <cell r="E1303" t="str">
            <v>m</v>
          </cell>
          <cell r="F1303">
            <v>2.7</v>
          </cell>
          <cell r="G1303">
            <v>2.7</v>
          </cell>
          <cell r="I1303">
            <v>0</v>
          </cell>
          <cell r="AD1303">
            <v>2.7</v>
          </cell>
        </row>
        <row r="1304">
          <cell r="A1304" t="str">
            <v>M409</v>
          </cell>
          <cell r="B1304" t="str">
            <v>Pranchão de 1ª de 5,0 cm x 30,0 cm</v>
          </cell>
          <cell r="C1304" t="str">
            <v>m</v>
          </cell>
          <cell r="D1304">
            <v>1</v>
          </cell>
          <cell r="E1304" t="str">
            <v>m</v>
          </cell>
          <cell r="F1304">
            <v>12.8</v>
          </cell>
          <cell r="G1304">
            <v>12.8</v>
          </cell>
          <cell r="I1304">
            <v>0</v>
          </cell>
          <cell r="AD1304">
            <v>12.8</v>
          </cell>
        </row>
        <row r="1305">
          <cell r="A1305" t="str">
            <v>M410</v>
          </cell>
          <cell r="B1305" t="str">
            <v>Compensado resinado de 17 mm</v>
          </cell>
          <cell r="C1305" t="str">
            <v>un</v>
          </cell>
          <cell r="D1305">
            <v>2.42</v>
          </cell>
          <cell r="E1305" t="str">
            <v>m2</v>
          </cell>
          <cell r="F1305">
            <v>26</v>
          </cell>
          <cell r="G1305">
            <v>10.743801652892563</v>
          </cell>
          <cell r="I1305">
            <v>0</v>
          </cell>
          <cell r="AD1305">
            <v>9.0908999999999995</v>
          </cell>
        </row>
        <row r="1306">
          <cell r="A1306" t="str">
            <v>M411</v>
          </cell>
          <cell r="B1306" t="str">
            <v>Compensado plastificado de 17 mm</v>
          </cell>
          <cell r="C1306" t="str">
            <v>un</v>
          </cell>
          <cell r="D1306">
            <v>2.97</v>
          </cell>
          <cell r="E1306" t="str">
            <v>m2</v>
          </cell>
          <cell r="F1306">
            <v>47</v>
          </cell>
          <cell r="G1306">
            <v>15.824915824915823</v>
          </cell>
          <cell r="I1306">
            <v>0</v>
          </cell>
          <cell r="AD1306">
            <v>17.3064</v>
          </cell>
        </row>
        <row r="1307">
          <cell r="A1307" t="str">
            <v>M412</v>
          </cell>
          <cell r="B1307" t="str">
            <v>Gastalho 10 x 2,0 cm</v>
          </cell>
          <cell r="C1307" t="str">
            <v>m</v>
          </cell>
          <cell r="D1307">
            <v>1</v>
          </cell>
          <cell r="E1307" t="str">
            <v>m</v>
          </cell>
          <cell r="F1307">
            <v>2.9</v>
          </cell>
          <cell r="G1307">
            <v>2.9</v>
          </cell>
          <cell r="I1307">
            <v>0</v>
          </cell>
          <cell r="AD1307">
            <v>2.6</v>
          </cell>
        </row>
        <row r="1308">
          <cell r="A1308" t="str">
            <v>M413</v>
          </cell>
          <cell r="B1308" t="str">
            <v>Gastalho 10 x 2,5 cm</v>
          </cell>
          <cell r="C1308" t="str">
            <v>m</v>
          </cell>
          <cell r="D1308">
            <v>1</v>
          </cell>
          <cell r="E1308" t="str">
            <v>m</v>
          </cell>
          <cell r="F1308">
            <v>0.9</v>
          </cell>
          <cell r="G1308">
            <v>0.9</v>
          </cell>
          <cell r="I1308">
            <v>0</v>
          </cell>
          <cell r="AD1308">
            <v>0.9</v>
          </cell>
        </row>
        <row r="1309">
          <cell r="A1309" t="str">
            <v>M414</v>
          </cell>
          <cell r="B1309" t="str">
            <v>Pranchão 7,5 x 30,0 cm</v>
          </cell>
          <cell r="C1309" t="str">
            <v>un</v>
          </cell>
          <cell r="D1309">
            <v>1</v>
          </cell>
          <cell r="E1309" t="str">
            <v>m</v>
          </cell>
          <cell r="F1309">
            <v>18</v>
          </cell>
          <cell r="G1309">
            <v>18</v>
          </cell>
          <cell r="I1309">
            <v>0</v>
          </cell>
          <cell r="AD1309">
            <v>18</v>
          </cell>
        </row>
        <row r="1310">
          <cell r="A1310" t="str">
            <v>M415</v>
          </cell>
          <cell r="B1310" t="str">
            <v>Tábua 2,5 x 22,5 cm</v>
          </cell>
          <cell r="C1310" t="str">
            <v>un</v>
          </cell>
          <cell r="D1310">
            <v>1</v>
          </cell>
          <cell r="E1310" t="str">
            <v>m</v>
          </cell>
          <cell r="F1310">
            <v>2.2000000000000002</v>
          </cell>
          <cell r="G1310">
            <v>2.2000000000000002</v>
          </cell>
          <cell r="I1310">
            <v>0</v>
          </cell>
          <cell r="AD1310">
            <v>2.2000000000000002</v>
          </cell>
        </row>
        <row r="1311">
          <cell r="A1311" t="str">
            <v>M501</v>
          </cell>
          <cell r="B1311" t="str">
            <v>Dinamite a 60% (gelatina especial)</v>
          </cell>
          <cell r="C1311" t="str">
            <v>kg</v>
          </cell>
          <cell r="D1311">
            <v>1</v>
          </cell>
          <cell r="E1311" t="str">
            <v>kg</v>
          </cell>
          <cell r="F1311">
            <v>3.58</v>
          </cell>
          <cell r="G1311">
            <v>3.58</v>
          </cell>
          <cell r="I1311">
            <v>0</v>
          </cell>
          <cell r="AD1311">
            <v>3.25</v>
          </cell>
        </row>
        <row r="1312">
          <cell r="A1312" t="str">
            <v>M503</v>
          </cell>
          <cell r="B1312" t="str">
            <v>Espoleta comum n. 8</v>
          </cell>
          <cell r="C1312" t="str">
            <v>un</v>
          </cell>
          <cell r="D1312">
            <v>1</v>
          </cell>
          <cell r="E1312" t="str">
            <v>un</v>
          </cell>
          <cell r="F1312">
            <v>0.39</v>
          </cell>
          <cell r="G1312">
            <v>0.39</v>
          </cell>
          <cell r="I1312">
            <v>0</v>
          </cell>
          <cell r="AD1312">
            <v>0.39</v>
          </cell>
        </row>
        <row r="1313">
          <cell r="A1313" t="str">
            <v>M505</v>
          </cell>
          <cell r="B1313" t="str">
            <v>Cordel detonante NP 10</v>
          </cell>
          <cell r="C1313" t="str">
            <v>m</v>
          </cell>
          <cell r="D1313">
            <v>1</v>
          </cell>
          <cell r="E1313" t="str">
            <v>m</v>
          </cell>
          <cell r="F1313">
            <v>0.55000000000000004</v>
          </cell>
          <cell r="G1313">
            <v>0.55000000000000004</v>
          </cell>
          <cell r="I1313">
            <v>0</v>
          </cell>
          <cell r="AD1313">
            <v>0.5</v>
          </cell>
        </row>
        <row r="1314">
          <cell r="A1314" t="str">
            <v>M507</v>
          </cell>
          <cell r="B1314" t="str">
            <v>Retardador de cordel</v>
          </cell>
          <cell r="C1314" t="str">
            <v>un</v>
          </cell>
          <cell r="D1314">
            <v>1</v>
          </cell>
          <cell r="E1314" t="str">
            <v>un</v>
          </cell>
          <cell r="F1314">
            <v>6.37</v>
          </cell>
          <cell r="G1314">
            <v>6.37</v>
          </cell>
          <cell r="I1314">
            <v>0</v>
          </cell>
          <cell r="AD1314">
            <v>6.37</v>
          </cell>
        </row>
        <row r="1315">
          <cell r="A1315" t="str">
            <v>M508</v>
          </cell>
          <cell r="B1315" t="str">
            <v>Estopim</v>
          </cell>
          <cell r="C1315" t="str">
            <v>m</v>
          </cell>
          <cell r="D1315">
            <v>1</v>
          </cell>
          <cell r="E1315" t="str">
            <v>m</v>
          </cell>
          <cell r="F1315">
            <v>0.55000000000000004</v>
          </cell>
          <cell r="G1315">
            <v>0.55000000000000004</v>
          </cell>
          <cell r="I1315">
            <v>0</v>
          </cell>
          <cell r="AD1315">
            <v>0.52</v>
          </cell>
        </row>
        <row r="1316">
          <cell r="A1316" t="str">
            <v>M600</v>
          </cell>
          <cell r="B1316" t="str">
            <v>Tinta refletiva alquídica p/ 1 ano</v>
          </cell>
          <cell r="C1316" t="str">
            <v>ba</v>
          </cell>
          <cell r="D1316">
            <v>18</v>
          </cell>
          <cell r="E1316" t="str">
            <v>l</v>
          </cell>
          <cell r="F1316">
            <v>119</v>
          </cell>
          <cell r="G1316">
            <v>6.6111111111111107</v>
          </cell>
          <cell r="I1316">
            <v>0</v>
          </cell>
          <cell r="AD1316">
            <v>5</v>
          </cell>
        </row>
        <row r="1317">
          <cell r="A1317" t="str">
            <v>M601</v>
          </cell>
          <cell r="B1317" t="str">
            <v>Tinta refletiva acrílica p/ 2 anos</v>
          </cell>
          <cell r="C1317" t="str">
            <v>ba</v>
          </cell>
          <cell r="D1317">
            <v>18</v>
          </cell>
          <cell r="E1317" t="str">
            <v>l</v>
          </cell>
          <cell r="F1317">
            <v>140</v>
          </cell>
          <cell r="G1317">
            <v>7.7777777777777777</v>
          </cell>
          <cell r="I1317">
            <v>0</v>
          </cell>
          <cell r="AD1317">
            <v>5.6666999999999996</v>
          </cell>
        </row>
        <row r="1318">
          <cell r="A1318" t="str">
            <v>M602</v>
          </cell>
          <cell r="B1318" t="str">
            <v>Adubo NPK (4.14.8)</v>
          </cell>
          <cell r="C1318" t="str">
            <v>kg</v>
          </cell>
          <cell r="D1318">
            <v>1</v>
          </cell>
          <cell r="E1318" t="str">
            <v>kg</v>
          </cell>
          <cell r="F1318">
            <v>0.5</v>
          </cell>
          <cell r="G1318">
            <v>0.5</v>
          </cell>
          <cell r="I1318">
            <v>0</v>
          </cell>
          <cell r="AD1318">
            <v>0.5</v>
          </cell>
        </row>
        <row r="1319">
          <cell r="A1319" t="str">
            <v>M603</v>
          </cell>
          <cell r="B1319" t="str">
            <v>Inseticida</v>
          </cell>
          <cell r="C1319" t="str">
            <v>l</v>
          </cell>
          <cell r="D1319">
            <v>1</v>
          </cell>
          <cell r="E1319" t="str">
            <v>l</v>
          </cell>
          <cell r="F1319">
            <v>19</v>
          </cell>
          <cell r="G1319">
            <v>19</v>
          </cell>
          <cell r="I1319">
            <v>0</v>
          </cell>
          <cell r="AD1319">
            <v>16</v>
          </cell>
        </row>
        <row r="1320">
          <cell r="A1320" t="str">
            <v>M604</v>
          </cell>
          <cell r="B1320" t="str">
            <v>Aditivo plastiment BV-40</v>
          </cell>
          <cell r="C1320" t="str">
            <v>tam</v>
          </cell>
          <cell r="D1320">
            <v>200</v>
          </cell>
          <cell r="E1320" t="str">
            <v>kg</v>
          </cell>
          <cell r="F1320">
            <v>590.1</v>
          </cell>
          <cell r="G1320">
            <v>2.9504999999999999</v>
          </cell>
          <cell r="I1320">
            <v>0</v>
          </cell>
          <cell r="AD1320">
            <v>2.9344999999999999</v>
          </cell>
        </row>
        <row r="1321">
          <cell r="A1321" t="str">
            <v>M605</v>
          </cell>
          <cell r="B1321" t="str">
            <v>Cola para tubo PVC</v>
          </cell>
          <cell r="C1321" t="str">
            <v>tb</v>
          </cell>
          <cell r="D1321">
            <v>75</v>
          </cell>
          <cell r="E1321" t="str">
            <v>gr</v>
          </cell>
          <cell r="F1321">
            <v>1.19</v>
          </cell>
          <cell r="G1321">
            <v>1.5866666666666664E-2</v>
          </cell>
          <cell r="I1321">
            <v>0</v>
          </cell>
          <cell r="AD1321">
            <v>1.47E-2</v>
          </cell>
        </row>
        <row r="1322">
          <cell r="A1322" t="str">
            <v>M606</v>
          </cell>
          <cell r="B1322" t="str">
            <v>Tinta anti-corrosiva</v>
          </cell>
          <cell r="C1322" t="str">
            <v>ba</v>
          </cell>
          <cell r="D1322">
            <v>18</v>
          </cell>
          <cell r="E1322" t="str">
            <v>l</v>
          </cell>
          <cell r="F1322">
            <v>144.54</v>
          </cell>
          <cell r="G1322">
            <v>8.0299999999999994</v>
          </cell>
          <cell r="I1322">
            <v>0</v>
          </cell>
          <cell r="AD1322">
            <v>7.15</v>
          </cell>
        </row>
        <row r="1323">
          <cell r="A1323" t="str">
            <v>M607</v>
          </cell>
          <cell r="B1323" t="str">
            <v>Óleo de linhaça</v>
          </cell>
          <cell r="C1323" t="str">
            <v>tam</v>
          </cell>
          <cell r="D1323">
            <v>200</v>
          </cell>
          <cell r="E1323" t="str">
            <v>l</v>
          </cell>
          <cell r="F1323">
            <v>824</v>
          </cell>
          <cell r="G1323">
            <v>4.12</v>
          </cell>
          <cell r="I1323">
            <v>0</v>
          </cell>
          <cell r="AD1323">
            <v>4.12</v>
          </cell>
        </row>
        <row r="1324">
          <cell r="A1324" t="str">
            <v>M608</v>
          </cell>
          <cell r="B1324" t="str">
            <v>Detergente</v>
          </cell>
          <cell r="C1324" t="str">
            <v>ba</v>
          </cell>
          <cell r="D1324">
            <v>18</v>
          </cell>
          <cell r="E1324" t="str">
            <v>l</v>
          </cell>
          <cell r="F1324">
            <v>16.899999999999999</v>
          </cell>
          <cell r="G1324">
            <v>0.93888888888888877</v>
          </cell>
          <cell r="I1324">
            <v>0</v>
          </cell>
          <cell r="AD1324">
            <v>0.93889999999999996</v>
          </cell>
        </row>
        <row r="1325">
          <cell r="A1325" t="str">
            <v>M609</v>
          </cell>
          <cell r="B1325" t="str">
            <v>Tinta esmalte sintético fosco</v>
          </cell>
          <cell r="C1325" t="str">
            <v>ba</v>
          </cell>
          <cell r="D1325">
            <v>18</v>
          </cell>
          <cell r="E1325" t="str">
            <v>l</v>
          </cell>
          <cell r="F1325">
            <v>130.25</v>
          </cell>
          <cell r="G1325">
            <v>7.2361111111111107</v>
          </cell>
          <cell r="I1325">
            <v>0</v>
          </cell>
          <cell r="AD1325">
            <v>6.3888999999999996</v>
          </cell>
        </row>
        <row r="1326">
          <cell r="A1326" t="str">
            <v>M610</v>
          </cell>
          <cell r="B1326" t="str">
            <v>Pintura epóxica - barra D= 32mm</v>
          </cell>
          <cell r="C1326" t="str">
            <v>m</v>
          </cell>
          <cell r="D1326">
            <v>1</v>
          </cell>
          <cell r="E1326" t="str">
            <v>m</v>
          </cell>
          <cell r="F1326">
            <v>4.2</v>
          </cell>
          <cell r="G1326">
            <v>4.2</v>
          </cell>
          <cell r="I1326">
            <v>0</v>
          </cell>
          <cell r="AD1326">
            <v>4.2</v>
          </cell>
        </row>
        <row r="1327">
          <cell r="A1327" t="str">
            <v>M611</v>
          </cell>
          <cell r="B1327" t="str">
            <v>Redutor tipo 2002 prim. qualidade</v>
          </cell>
          <cell r="C1327" t="str">
            <v>l</v>
          </cell>
          <cell r="D1327">
            <v>1</v>
          </cell>
          <cell r="E1327" t="str">
            <v>l</v>
          </cell>
          <cell r="F1327">
            <v>3.45</v>
          </cell>
          <cell r="G1327">
            <v>3.45</v>
          </cell>
          <cell r="I1327">
            <v>0</v>
          </cell>
          <cell r="AD1327">
            <v>2.75</v>
          </cell>
        </row>
        <row r="1328">
          <cell r="A1328" t="str">
            <v>M612</v>
          </cell>
          <cell r="B1328" t="str">
            <v>Lixa para ferro n. 100</v>
          </cell>
          <cell r="C1328" t="str">
            <v>un</v>
          </cell>
          <cell r="D1328">
            <v>1</v>
          </cell>
          <cell r="E1328" t="str">
            <v>un</v>
          </cell>
          <cell r="F1328">
            <v>1</v>
          </cell>
          <cell r="G1328">
            <v>1</v>
          </cell>
          <cell r="I1328">
            <v>0</v>
          </cell>
          <cell r="AD1328">
            <v>1</v>
          </cell>
        </row>
        <row r="1329">
          <cell r="A1329" t="str">
            <v>M613</v>
          </cell>
          <cell r="B1329" t="str">
            <v>Base de resina alquídica (primer)</v>
          </cell>
          <cell r="C1329" t="str">
            <v>l</v>
          </cell>
          <cell r="D1329">
            <v>1</v>
          </cell>
          <cell r="E1329" t="str">
            <v>l</v>
          </cell>
          <cell r="F1329">
            <v>7.1</v>
          </cell>
          <cell r="G1329">
            <v>7.1</v>
          </cell>
          <cell r="I1329">
            <v>0</v>
          </cell>
          <cell r="AD1329">
            <v>6.5</v>
          </cell>
        </row>
        <row r="1330">
          <cell r="A1330" t="str">
            <v>M615</v>
          </cell>
          <cell r="B1330" t="str">
            <v>Microesferas PRE-MIX</v>
          </cell>
          <cell r="C1330" t="str">
            <v>kg</v>
          </cell>
          <cell r="D1330">
            <v>1</v>
          </cell>
          <cell r="E1330" t="str">
            <v>kg</v>
          </cell>
          <cell r="F1330">
            <v>2.9</v>
          </cell>
          <cell r="G1330">
            <v>2.9</v>
          </cell>
          <cell r="I1330">
            <v>0</v>
          </cell>
          <cell r="AD1330">
            <v>2.9</v>
          </cell>
        </row>
        <row r="1331">
          <cell r="A1331" t="str">
            <v>M616</v>
          </cell>
          <cell r="B1331" t="str">
            <v>Microesferas DROP-ON</v>
          </cell>
          <cell r="C1331" t="str">
            <v>kg</v>
          </cell>
          <cell r="D1331">
            <v>1</v>
          </cell>
          <cell r="E1331" t="str">
            <v>kg</v>
          </cell>
          <cell r="F1331">
            <v>2.9</v>
          </cell>
          <cell r="G1331">
            <v>2.9</v>
          </cell>
          <cell r="I1331">
            <v>0</v>
          </cell>
          <cell r="AD1331">
            <v>2.9</v>
          </cell>
        </row>
        <row r="1332">
          <cell r="A1332" t="str">
            <v>M617</v>
          </cell>
          <cell r="B1332" t="str">
            <v>Massa termoplástica para extrusão</v>
          </cell>
          <cell r="C1332" t="str">
            <v>kg</v>
          </cell>
          <cell r="D1332">
            <v>1</v>
          </cell>
          <cell r="E1332" t="str">
            <v>kg</v>
          </cell>
          <cell r="F1332">
            <v>4.0999999999999996</v>
          </cell>
          <cell r="G1332">
            <v>4.0999999999999996</v>
          </cell>
          <cell r="I1332">
            <v>0</v>
          </cell>
          <cell r="AD1332">
            <v>3.52</v>
          </cell>
        </row>
        <row r="1333">
          <cell r="A1333" t="str">
            <v>M618</v>
          </cell>
          <cell r="B1333" t="str">
            <v>Massa termoplástica para aspersão</v>
          </cell>
          <cell r="C1333" t="str">
            <v>kg</v>
          </cell>
          <cell r="D1333">
            <v>1</v>
          </cell>
          <cell r="E1333" t="str">
            <v>kg</v>
          </cell>
          <cell r="F1333">
            <v>4.0999999999999996</v>
          </cell>
          <cell r="G1333">
            <v>4.0999999999999996</v>
          </cell>
          <cell r="I1333">
            <v>0</v>
          </cell>
          <cell r="AD1333">
            <v>3.52</v>
          </cell>
        </row>
        <row r="1334">
          <cell r="A1334" t="str">
            <v>M619</v>
          </cell>
          <cell r="B1334" t="str">
            <v>Cola poliester</v>
          </cell>
          <cell r="C1334" t="str">
            <v>kg</v>
          </cell>
          <cell r="D1334">
            <v>1</v>
          </cell>
          <cell r="E1334" t="str">
            <v>kg</v>
          </cell>
          <cell r="F1334">
            <v>7.5</v>
          </cell>
          <cell r="G1334">
            <v>7.5</v>
          </cell>
          <cell r="I1334">
            <v>0</v>
          </cell>
          <cell r="AD1334">
            <v>8.3000000000000007</v>
          </cell>
        </row>
        <row r="1335">
          <cell r="A1335" t="str">
            <v>M620</v>
          </cell>
          <cell r="B1335" t="str">
            <v>Protetor de cura do concreto</v>
          </cell>
          <cell r="C1335" t="str">
            <v>tam</v>
          </cell>
          <cell r="D1335">
            <v>180</v>
          </cell>
          <cell r="E1335" t="str">
            <v>kg</v>
          </cell>
          <cell r="F1335">
            <v>855.09</v>
          </cell>
          <cell r="G1335">
            <v>4.7505000000000006</v>
          </cell>
          <cell r="I1335">
            <v>0</v>
          </cell>
          <cell r="AD1335">
            <v>3.85</v>
          </cell>
        </row>
        <row r="1336">
          <cell r="A1336" t="str">
            <v>M621</v>
          </cell>
          <cell r="B1336" t="str">
            <v>Desmoldante</v>
          </cell>
          <cell r="C1336" t="str">
            <v>tam</v>
          </cell>
          <cell r="D1336">
            <v>180</v>
          </cell>
          <cell r="E1336" t="str">
            <v>kg</v>
          </cell>
          <cell r="F1336">
            <v>903.96</v>
          </cell>
          <cell r="G1336">
            <v>5.0220000000000002</v>
          </cell>
          <cell r="I1336">
            <v>0</v>
          </cell>
          <cell r="AD1336">
            <v>3.4897</v>
          </cell>
        </row>
        <row r="1337">
          <cell r="A1337" t="str">
            <v>M622</v>
          </cell>
          <cell r="B1337" t="str">
            <v>Interplast N</v>
          </cell>
          <cell r="C1337" t="str">
            <v>sc</v>
          </cell>
          <cell r="D1337">
            <v>50</v>
          </cell>
          <cell r="E1337" t="str">
            <v>kg</v>
          </cell>
          <cell r="F1337">
            <v>107.6</v>
          </cell>
          <cell r="G1337">
            <v>2.1519999999999997</v>
          </cell>
          <cell r="I1337">
            <v>0</v>
          </cell>
          <cell r="AD1337">
            <v>5.38</v>
          </cell>
        </row>
        <row r="1338">
          <cell r="A1338" t="str">
            <v>M623</v>
          </cell>
          <cell r="B1338" t="str">
            <v>Gás propano</v>
          </cell>
          <cell r="C1338" t="str">
            <v>kg</v>
          </cell>
          <cell r="D1338">
            <v>1</v>
          </cell>
          <cell r="E1338" t="str">
            <v>kg</v>
          </cell>
          <cell r="F1338">
            <v>3.28</v>
          </cell>
          <cell r="G1338">
            <v>3.28</v>
          </cell>
          <cell r="I1338">
            <v>0</v>
          </cell>
          <cell r="AD1338">
            <v>2.56</v>
          </cell>
        </row>
        <row r="1339">
          <cell r="A1339" t="str">
            <v>M624</v>
          </cell>
          <cell r="B1339" t="str">
            <v>Tinta para pré-marcação</v>
          </cell>
          <cell r="C1339" t="str">
            <v>l</v>
          </cell>
          <cell r="D1339">
            <v>1</v>
          </cell>
          <cell r="E1339" t="str">
            <v>l</v>
          </cell>
          <cell r="F1339">
            <v>6.83</v>
          </cell>
          <cell r="G1339">
            <v>6.83</v>
          </cell>
          <cell r="I1339">
            <v>0</v>
          </cell>
          <cell r="AD1339">
            <v>6.83</v>
          </cell>
        </row>
        <row r="1340">
          <cell r="A1340" t="str">
            <v>M625</v>
          </cell>
          <cell r="B1340" t="str">
            <v>Acetileno</v>
          </cell>
          <cell r="C1340" t="str">
            <v>m3</v>
          </cell>
          <cell r="D1340">
            <v>1</v>
          </cell>
          <cell r="E1340" t="str">
            <v>m3</v>
          </cell>
          <cell r="F1340">
            <v>21</v>
          </cell>
          <cell r="G1340">
            <v>21</v>
          </cell>
          <cell r="I1340">
            <v>0</v>
          </cell>
          <cell r="AD1340">
            <v>18.899999999999999</v>
          </cell>
        </row>
        <row r="1341">
          <cell r="A1341" t="str">
            <v>M626</v>
          </cell>
          <cell r="B1341" t="str">
            <v>Oxigênio</v>
          </cell>
          <cell r="C1341" t="str">
            <v>m3</v>
          </cell>
          <cell r="D1341">
            <v>1</v>
          </cell>
          <cell r="E1341" t="str">
            <v>m3</v>
          </cell>
          <cell r="F1341">
            <v>11</v>
          </cell>
          <cell r="G1341">
            <v>11</v>
          </cell>
          <cell r="I1341">
            <v>0</v>
          </cell>
          <cell r="AD1341">
            <v>7.9</v>
          </cell>
        </row>
        <row r="1342">
          <cell r="A1342" t="str">
            <v>M700</v>
          </cell>
          <cell r="B1342" t="str">
            <v>Tijolo comum maciço (5,5x9x19) cm</v>
          </cell>
          <cell r="C1342" t="str">
            <v>mlh</v>
          </cell>
          <cell r="D1342">
            <v>1000</v>
          </cell>
          <cell r="E1342" t="str">
            <v>un</v>
          </cell>
          <cell r="F1342">
            <v>220</v>
          </cell>
          <cell r="G1342">
            <v>0.22</v>
          </cell>
          <cell r="I1342">
            <v>0</v>
          </cell>
          <cell r="AD1342">
            <v>0.18</v>
          </cell>
        </row>
        <row r="1343">
          <cell r="A1343" t="str">
            <v>M702</v>
          </cell>
          <cell r="B1343" t="str">
            <v>Cal hidratada</v>
          </cell>
          <cell r="C1343" t="str">
            <v>sc</v>
          </cell>
          <cell r="D1343">
            <v>20</v>
          </cell>
          <cell r="E1343" t="str">
            <v>kg</v>
          </cell>
          <cell r="F1343">
            <v>7.5</v>
          </cell>
          <cell r="G1343">
            <v>0.375</v>
          </cell>
          <cell r="I1343">
            <v>0</v>
          </cell>
          <cell r="AD1343">
            <v>0.3</v>
          </cell>
        </row>
        <row r="1344">
          <cell r="A1344" t="str">
            <v>M703</v>
          </cell>
          <cell r="B1344" t="str">
            <v>Tijolo 20 x 30 cm</v>
          </cell>
          <cell r="C1344" t="str">
            <v>mlh</v>
          </cell>
          <cell r="D1344">
            <v>1000</v>
          </cell>
          <cell r="E1344" t="str">
            <v>un</v>
          </cell>
          <cell r="F1344">
            <v>210</v>
          </cell>
          <cell r="G1344">
            <v>0.21</v>
          </cell>
          <cell r="I1344">
            <v>0</v>
          </cell>
          <cell r="AD1344">
            <v>0.21</v>
          </cell>
        </row>
        <row r="1345">
          <cell r="A1345" t="str">
            <v>M704</v>
          </cell>
          <cell r="B1345" t="str">
            <v>Areia Lavada Comercial</v>
          </cell>
          <cell r="C1345" t="str">
            <v>m3</v>
          </cell>
          <cell r="D1345">
            <v>1</v>
          </cell>
          <cell r="E1345" t="str">
            <v>m3</v>
          </cell>
          <cell r="F1345">
            <v>12</v>
          </cell>
          <cell r="G1345">
            <v>12</v>
          </cell>
          <cell r="I1345">
            <v>0</v>
          </cell>
          <cell r="AD1345">
            <v>12</v>
          </cell>
        </row>
        <row r="1346">
          <cell r="A1346" t="str">
            <v>M705</v>
          </cell>
          <cell r="B1346" t="str">
            <v>Pó de pedra</v>
          </cell>
          <cell r="C1346" t="str">
            <v>m3</v>
          </cell>
          <cell r="D1346">
            <v>1</v>
          </cell>
          <cell r="E1346" t="str">
            <v>m3</v>
          </cell>
          <cell r="F1346">
            <v>17</v>
          </cell>
          <cell r="G1346">
            <v>17</v>
          </cell>
          <cell r="I1346">
            <v>0</v>
          </cell>
          <cell r="AD1346">
            <v>18</v>
          </cell>
        </row>
        <row r="1347">
          <cell r="A1347" t="str">
            <v>M709</v>
          </cell>
          <cell r="B1347" t="str">
            <v>Brita Comercial</v>
          </cell>
          <cell r="C1347" t="str">
            <v>m3</v>
          </cell>
          <cell r="D1347">
            <v>1</v>
          </cell>
          <cell r="E1347" t="str">
            <v>m3</v>
          </cell>
          <cell r="F1347">
            <v>19</v>
          </cell>
          <cell r="G1347">
            <v>19</v>
          </cell>
          <cell r="I1347">
            <v>0</v>
          </cell>
          <cell r="AD1347">
            <v>19</v>
          </cell>
        </row>
        <row r="1348">
          <cell r="A1348" t="str">
            <v>M710</v>
          </cell>
          <cell r="B1348" t="str">
            <v>Pedra de mão</v>
          </cell>
          <cell r="C1348" t="str">
            <v>m3</v>
          </cell>
          <cell r="D1348">
            <v>1</v>
          </cell>
          <cell r="E1348" t="str">
            <v>m3</v>
          </cell>
          <cell r="F1348">
            <v>19</v>
          </cell>
          <cell r="G1348">
            <v>19</v>
          </cell>
          <cell r="I1348">
            <v>0</v>
          </cell>
          <cell r="AD1348">
            <v>19</v>
          </cell>
        </row>
        <row r="1349">
          <cell r="A1349" t="str">
            <v>M715</v>
          </cell>
          <cell r="B1349" t="str">
            <v>Pó calcário dolomítico</v>
          </cell>
          <cell r="C1349" t="str">
            <v>kg</v>
          </cell>
          <cell r="D1349">
            <v>1</v>
          </cell>
          <cell r="E1349" t="str">
            <v>kg</v>
          </cell>
          <cell r="F1349">
            <v>0.03</v>
          </cell>
          <cell r="G1349">
            <v>0.03</v>
          </cell>
          <cell r="I1349">
            <v>0</v>
          </cell>
          <cell r="AD1349">
            <v>0.02</v>
          </cell>
        </row>
        <row r="1350">
          <cell r="A1350" t="str">
            <v>M901</v>
          </cell>
          <cell r="B1350" t="str">
            <v>Aparelho de apoio neoprene fretado</v>
          </cell>
          <cell r="C1350" t="str">
            <v>dm3</v>
          </cell>
          <cell r="D1350">
            <v>1</v>
          </cell>
          <cell r="E1350" t="str">
            <v>dm3</v>
          </cell>
          <cell r="F1350">
            <v>88</v>
          </cell>
          <cell r="G1350">
            <v>88</v>
          </cell>
          <cell r="I1350">
            <v>0</v>
          </cell>
          <cell r="AD1350">
            <v>70</v>
          </cell>
        </row>
        <row r="1351">
          <cell r="A1351" t="str">
            <v>M902</v>
          </cell>
          <cell r="B1351" t="str">
            <v>Tubo de PVC D=75 mm</v>
          </cell>
          <cell r="C1351" t="str">
            <v>vr</v>
          </cell>
          <cell r="D1351">
            <v>6</v>
          </cell>
          <cell r="E1351" t="str">
            <v>m</v>
          </cell>
          <cell r="F1351">
            <v>26.8</v>
          </cell>
          <cell r="G1351">
            <v>4.4666666666666668</v>
          </cell>
          <cell r="I1351">
            <v>0</v>
          </cell>
          <cell r="AD1351">
            <v>3.6667000000000001</v>
          </cell>
        </row>
        <row r="1352">
          <cell r="A1352" t="str">
            <v>M903</v>
          </cell>
          <cell r="B1352" t="str">
            <v>Manta sintética (Bidim) OP-20</v>
          </cell>
          <cell r="C1352" t="str">
            <v>m2</v>
          </cell>
          <cell r="D1352">
            <v>1</v>
          </cell>
          <cell r="E1352" t="str">
            <v>m2</v>
          </cell>
          <cell r="F1352">
            <v>2.99</v>
          </cell>
          <cell r="G1352">
            <v>2.99</v>
          </cell>
          <cell r="I1352">
            <v>0</v>
          </cell>
          <cell r="AD1352">
            <v>2.99</v>
          </cell>
        </row>
        <row r="1353">
          <cell r="A1353" t="str">
            <v>M904</v>
          </cell>
          <cell r="B1353" t="str">
            <v>Manta sintética (Bidim) OP-30</v>
          </cell>
          <cell r="C1353" t="str">
            <v>m2</v>
          </cell>
          <cell r="D1353">
            <v>1</v>
          </cell>
          <cell r="E1353" t="str">
            <v>m2</v>
          </cell>
          <cell r="F1353">
            <v>4.0999999999999996</v>
          </cell>
          <cell r="G1353">
            <v>4.0999999999999996</v>
          </cell>
          <cell r="I1353">
            <v>0</v>
          </cell>
          <cell r="AD1353">
            <v>4.0999999999999996</v>
          </cell>
        </row>
        <row r="1354">
          <cell r="A1354" t="str">
            <v>M905</v>
          </cell>
          <cell r="B1354" t="str">
            <v>Filler</v>
          </cell>
          <cell r="C1354" t="str">
            <v>kg</v>
          </cell>
          <cell r="D1354">
            <v>1</v>
          </cell>
          <cell r="E1354" t="str">
            <v>kg</v>
          </cell>
          <cell r="F1354">
            <v>0.03</v>
          </cell>
          <cell r="G1354">
            <v>0.03</v>
          </cell>
          <cell r="I1354">
            <v>0</v>
          </cell>
          <cell r="AD1354">
            <v>0.02</v>
          </cell>
        </row>
        <row r="1355">
          <cell r="A1355" t="str">
            <v>M906</v>
          </cell>
          <cell r="B1355" t="str">
            <v>Sementes p/ hidrossemeadura</v>
          </cell>
          <cell r="C1355" t="str">
            <v>kg</v>
          </cell>
          <cell r="D1355">
            <v>1</v>
          </cell>
          <cell r="E1355" t="str">
            <v>kg</v>
          </cell>
          <cell r="F1355">
            <v>22.8</v>
          </cell>
          <cell r="G1355">
            <v>22.8</v>
          </cell>
          <cell r="I1355">
            <v>0</v>
          </cell>
          <cell r="AD1355">
            <v>22.8</v>
          </cell>
        </row>
        <row r="1356">
          <cell r="A1356" t="str">
            <v>M907</v>
          </cell>
          <cell r="B1356" t="str">
            <v>Adubo orgânico</v>
          </cell>
          <cell r="C1356" t="str">
            <v>t</v>
          </cell>
          <cell r="D1356">
            <v>1000</v>
          </cell>
          <cell r="E1356" t="str">
            <v>kg</v>
          </cell>
          <cell r="F1356">
            <v>60</v>
          </cell>
          <cell r="G1356">
            <v>0.06</v>
          </cell>
          <cell r="I1356">
            <v>0</v>
          </cell>
          <cell r="AD1356">
            <v>0.06</v>
          </cell>
        </row>
        <row r="1357">
          <cell r="A1357" t="str">
            <v>M908</v>
          </cell>
          <cell r="B1357" t="str">
            <v>Eletrodo p/ solda eletr. OK 46.00</v>
          </cell>
          <cell r="C1357" t="str">
            <v>kg</v>
          </cell>
          <cell r="D1357">
            <v>1</v>
          </cell>
          <cell r="E1357" t="str">
            <v>kg</v>
          </cell>
          <cell r="F1357">
            <v>6</v>
          </cell>
          <cell r="G1357">
            <v>6</v>
          </cell>
          <cell r="I1357">
            <v>0</v>
          </cell>
          <cell r="AD1357">
            <v>4.7</v>
          </cell>
        </row>
        <row r="1358">
          <cell r="A1358" t="str">
            <v>M909</v>
          </cell>
          <cell r="B1358" t="str">
            <v>Tubo de PVC perfurado D=50 mm</v>
          </cell>
          <cell r="C1358" t="str">
            <v>vr</v>
          </cell>
          <cell r="D1358">
            <v>6</v>
          </cell>
          <cell r="E1358" t="str">
            <v>m</v>
          </cell>
          <cell r="F1358">
            <v>21.81</v>
          </cell>
          <cell r="G1358">
            <v>3.6349999999999998</v>
          </cell>
          <cell r="I1358">
            <v>0</v>
          </cell>
          <cell r="AD1358">
            <v>3.4967000000000001</v>
          </cell>
        </row>
        <row r="1359">
          <cell r="A1359" t="str">
            <v>M910</v>
          </cell>
          <cell r="B1359" t="str">
            <v>Tubo de PVC rígido D=50 mm</v>
          </cell>
          <cell r="C1359" t="str">
            <v>vr</v>
          </cell>
          <cell r="D1359">
            <v>6</v>
          </cell>
          <cell r="E1359" t="str">
            <v>m</v>
          </cell>
          <cell r="F1359">
            <v>21.8</v>
          </cell>
          <cell r="G1359">
            <v>3.6333333333333333</v>
          </cell>
          <cell r="I1359">
            <v>0</v>
          </cell>
          <cell r="AD1359">
            <v>3.2</v>
          </cell>
        </row>
        <row r="1360">
          <cell r="A1360" t="str">
            <v>M911</v>
          </cell>
          <cell r="B1360" t="str">
            <v>Tubo de PVC D=100 mm</v>
          </cell>
          <cell r="C1360" t="str">
            <v>vr</v>
          </cell>
          <cell r="D1360">
            <v>6</v>
          </cell>
          <cell r="E1360" t="str">
            <v>m</v>
          </cell>
          <cell r="F1360">
            <v>33</v>
          </cell>
          <cell r="G1360">
            <v>5.5</v>
          </cell>
          <cell r="I1360">
            <v>0</v>
          </cell>
          <cell r="AD1360">
            <v>4.7</v>
          </cell>
        </row>
        <row r="1361">
          <cell r="A1361" t="str">
            <v>M920</v>
          </cell>
          <cell r="B1361" t="str">
            <v>Meio tubo de concreto D=40 cm</v>
          </cell>
          <cell r="C1361" t="str">
            <v>m</v>
          </cell>
          <cell r="D1361">
            <v>1</v>
          </cell>
          <cell r="E1361" t="str">
            <v>m</v>
          </cell>
          <cell r="F1361">
            <v>19.3</v>
          </cell>
          <cell r="G1361">
            <v>19.3</v>
          </cell>
          <cell r="I1361">
            <v>0</v>
          </cell>
          <cell r="AD1361">
            <v>15.1</v>
          </cell>
        </row>
        <row r="1362">
          <cell r="A1362" t="str">
            <v>M930</v>
          </cell>
          <cell r="B1362" t="str">
            <v>Gabião caixa 2x1x1m galvanizado</v>
          </cell>
          <cell r="C1362" t="str">
            <v>un</v>
          </cell>
          <cell r="D1362">
            <v>1</v>
          </cell>
          <cell r="E1362" t="str">
            <v>un</v>
          </cell>
          <cell r="F1362">
            <v>132.87</v>
          </cell>
          <cell r="G1362">
            <v>132.87</v>
          </cell>
          <cell r="I1362">
            <v>0</v>
          </cell>
          <cell r="AD1362">
            <v>115.51</v>
          </cell>
        </row>
        <row r="1363">
          <cell r="A1363" t="str">
            <v>M935</v>
          </cell>
          <cell r="B1363" t="str">
            <v>Terra arm. ECE - greide 0&lt;h&lt;6m</v>
          </cell>
          <cell r="C1363" t="str">
            <v>m2</v>
          </cell>
          <cell r="D1363">
            <v>1</v>
          </cell>
          <cell r="E1363" t="str">
            <v>m2</v>
          </cell>
          <cell r="F1363">
            <v>139.77000000000001</v>
          </cell>
          <cell r="G1363">
            <v>139.77000000000001</v>
          </cell>
          <cell r="I1363">
            <v>0</v>
          </cell>
          <cell r="AD1363">
            <v>139.77000000000001</v>
          </cell>
        </row>
        <row r="1364">
          <cell r="A1364" t="str">
            <v>M936</v>
          </cell>
          <cell r="B1364" t="str">
            <v>Terra arm. ECE - greide 6&lt;h&lt;9m</v>
          </cell>
          <cell r="C1364" t="str">
            <v>m2</v>
          </cell>
          <cell r="D1364">
            <v>1</v>
          </cell>
          <cell r="E1364" t="str">
            <v>m2</v>
          </cell>
          <cell r="F1364">
            <v>156.81</v>
          </cell>
          <cell r="G1364">
            <v>156.81</v>
          </cell>
          <cell r="I1364">
            <v>0</v>
          </cell>
          <cell r="AD1364">
            <v>156.81</v>
          </cell>
        </row>
        <row r="1365">
          <cell r="A1365" t="str">
            <v>M937</v>
          </cell>
          <cell r="B1365" t="str">
            <v>Terra arm. ECE - greide 9&lt;h&lt;12m</v>
          </cell>
          <cell r="C1365" t="str">
            <v>m2</v>
          </cell>
          <cell r="D1365">
            <v>1</v>
          </cell>
          <cell r="E1365" t="str">
            <v>m2</v>
          </cell>
          <cell r="F1365">
            <v>173.86</v>
          </cell>
          <cell r="G1365">
            <v>173.86</v>
          </cell>
          <cell r="I1365">
            <v>0</v>
          </cell>
          <cell r="AD1365">
            <v>173.86</v>
          </cell>
        </row>
        <row r="1366">
          <cell r="A1366" t="str">
            <v>M938</v>
          </cell>
          <cell r="B1366" t="str">
            <v>Terra arm. ECE- pé talude 0&lt;h&lt;6m</v>
          </cell>
          <cell r="C1366" t="str">
            <v>m2</v>
          </cell>
          <cell r="D1366">
            <v>1</v>
          </cell>
          <cell r="E1366" t="str">
            <v>m2</v>
          </cell>
          <cell r="F1366">
            <v>164.77</v>
          </cell>
          <cell r="G1366">
            <v>164.77</v>
          </cell>
          <cell r="I1366">
            <v>0</v>
          </cell>
          <cell r="AD1366">
            <v>164.77</v>
          </cell>
        </row>
        <row r="1367">
          <cell r="A1367" t="str">
            <v>M939</v>
          </cell>
          <cell r="B1367" t="str">
            <v>Terra arm. ECE- pé talude 6&lt;h&lt;9m</v>
          </cell>
          <cell r="C1367" t="str">
            <v>m2</v>
          </cell>
          <cell r="D1367">
            <v>1</v>
          </cell>
          <cell r="E1367" t="str">
            <v>m2</v>
          </cell>
          <cell r="F1367">
            <v>185.22</v>
          </cell>
          <cell r="G1367">
            <v>185.22</v>
          </cell>
          <cell r="I1367">
            <v>0</v>
          </cell>
          <cell r="AD1367">
            <v>185.22</v>
          </cell>
        </row>
        <row r="1368">
          <cell r="A1368" t="str">
            <v>M940</v>
          </cell>
          <cell r="B1368" t="str">
            <v>Terra arm. ECE- pé talude 9&lt;h&lt;12m</v>
          </cell>
          <cell r="C1368" t="str">
            <v>m2</v>
          </cell>
          <cell r="D1368">
            <v>1</v>
          </cell>
          <cell r="E1368" t="str">
            <v>m2</v>
          </cell>
          <cell r="F1368">
            <v>204.54</v>
          </cell>
          <cell r="G1368">
            <v>204.54</v>
          </cell>
          <cell r="I1368">
            <v>0</v>
          </cell>
          <cell r="AD1368">
            <v>204.54</v>
          </cell>
        </row>
        <row r="1369">
          <cell r="A1369" t="str">
            <v>M941</v>
          </cell>
          <cell r="B1369" t="str">
            <v>Terra arm. ECE-enc. portante 0&lt;h&lt;6m</v>
          </cell>
          <cell r="C1369" t="str">
            <v>m2</v>
          </cell>
          <cell r="D1369">
            <v>1</v>
          </cell>
          <cell r="E1369" t="str">
            <v>m2</v>
          </cell>
          <cell r="F1369">
            <v>300</v>
          </cell>
          <cell r="G1369">
            <v>300</v>
          </cell>
          <cell r="I1369">
            <v>0</v>
          </cell>
          <cell r="AD1369">
            <v>300</v>
          </cell>
        </row>
        <row r="1370">
          <cell r="A1370" t="str">
            <v>M942</v>
          </cell>
          <cell r="B1370" t="str">
            <v>Terra arm. ECE-enc. portante 6&lt;h&lt;9m</v>
          </cell>
          <cell r="C1370" t="str">
            <v>m2</v>
          </cell>
          <cell r="D1370">
            <v>1</v>
          </cell>
          <cell r="E1370" t="str">
            <v>m2</v>
          </cell>
          <cell r="F1370">
            <v>399.78</v>
          </cell>
          <cell r="G1370">
            <v>399.78</v>
          </cell>
          <cell r="I1370">
            <v>0</v>
          </cell>
          <cell r="AD1370">
            <v>339.78</v>
          </cell>
        </row>
        <row r="1371">
          <cell r="A1371" t="str">
            <v>M945</v>
          </cell>
          <cell r="B1371" t="str">
            <v>Haste para perfuratriz de esteira</v>
          </cell>
          <cell r="C1371" t="str">
            <v>un</v>
          </cell>
          <cell r="D1371">
            <v>1</v>
          </cell>
          <cell r="E1371" t="str">
            <v>un</v>
          </cell>
          <cell r="F1371">
            <v>743.87</v>
          </cell>
          <cell r="G1371">
            <v>743.87</v>
          </cell>
          <cell r="I1371">
            <v>0</v>
          </cell>
          <cell r="AD1371">
            <v>553.97</v>
          </cell>
        </row>
        <row r="1372">
          <cell r="A1372" t="str">
            <v>M946</v>
          </cell>
          <cell r="B1372" t="str">
            <v>Luva para perfuratriz de esteira</v>
          </cell>
          <cell r="C1372" t="str">
            <v>un</v>
          </cell>
          <cell r="D1372">
            <v>1</v>
          </cell>
          <cell r="E1372" t="str">
            <v>un</v>
          </cell>
          <cell r="F1372">
            <v>197.85</v>
          </cell>
          <cell r="G1372">
            <v>197.85</v>
          </cell>
          <cell r="I1372">
            <v>0</v>
          </cell>
          <cell r="AD1372">
            <v>120.39</v>
          </cell>
        </row>
        <row r="1373">
          <cell r="A1373" t="str">
            <v>M947</v>
          </cell>
          <cell r="B1373" t="str">
            <v>Punho para perfuratriz de esteira</v>
          </cell>
          <cell r="C1373" t="str">
            <v>un</v>
          </cell>
          <cell r="D1373">
            <v>1</v>
          </cell>
          <cell r="E1373" t="str">
            <v>un</v>
          </cell>
          <cell r="F1373">
            <v>452.61</v>
          </cell>
          <cell r="G1373">
            <v>452.61</v>
          </cell>
          <cell r="I1373">
            <v>0</v>
          </cell>
          <cell r="AD1373">
            <v>263.5</v>
          </cell>
        </row>
        <row r="1374">
          <cell r="A1374" t="str">
            <v>M948</v>
          </cell>
          <cell r="B1374" t="str">
            <v>Coroa para perfuratriz de esteira</v>
          </cell>
          <cell r="C1374" t="str">
            <v>un</v>
          </cell>
          <cell r="D1374">
            <v>1</v>
          </cell>
          <cell r="E1374" t="str">
            <v>un</v>
          </cell>
          <cell r="F1374">
            <v>873.79</v>
          </cell>
          <cell r="G1374">
            <v>873.79</v>
          </cell>
          <cell r="I1374">
            <v>0</v>
          </cell>
          <cell r="AD1374">
            <v>546.32000000000005</v>
          </cell>
        </row>
        <row r="1375">
          <cell r="A1375" t="str">
            <v>M949</v>
          </cell>
          <cell r="B1375" t="str">
            <v>Disco diam. p/ máq. de disco 48kW</v>
          </cell>
          <cell r="C1375" t="str">
            <v>un</v>
          </cell>
          <cell r="D1375">
            <v>1</v>
          </cell>
          <cell r="E1375" t="str">
            <v>un</v>
          </cell>
          <cell r="F1375">
            <v>1950</v>
          </cell>
          <cell r="G1375">
            <v>1950</v>
          </cell>
          <cell r="I1375">
            <v>0</v>
          </cell>
          <cell r="AD1375">
            <v>1200</v>
          </cell>
        </row>
        <row r="1376">
          <cell r="A1376" t="str">
            <v>M950</v>
          </cell>
          <cell r="B1376" t="str">
            <v>Coroa de diamante linha NX</v>
          </cell>
          <cell r="C1376" t="str">
            <v>un</v>
          </cell>
          <cell r="D1376">
            <v>1</v>
          </cell>
          <cell r="E1376" t="str">
            <v>un</v>
          </cell>
          <cell r="F1376">
            <v>319.68</v>
          </cell>
          <cell r="G1376">
            <v>319.68</v>
          </cell>
          <cell r="I1376">
            <v>0</v>
          </cell>
          <cell r="AD1376">
            <v>319.68</v>
          </cell>
        </row>
        <row r="1377">
          <cell r="A1377" t="str">
            <v>M951</v>
          </cell>
          <cell r="B1377" t="str">
            <v>Calibrador de diamante linha NX</v>
          </cell>
          <cell r="C1377" t="str">
            <v>un</v>
          </cell>
          <cell r="D1377">
            <v>1</v>
          </cell>
          <cell r="E1377" t="str">
            <v>un</v>
          </cell>
          <cell r="F1377">
            <v>327.24</v>
          </cell>
          <cell r="G1377">
            <v>327.24</v>
          </cell>
          <cell r="I1377">
            <v>0</v>
          </cell>
          <cell r="AD1377">
            <v>327.24</v>
          </cell>
        </row>
        <row r="1378">
          <cell r="A1378" t="str">
            <v>M952</v>
          </cell>
          <cell r="B1378" t="str">
            <v>Mola comum linha NX</v>
          </cell>
          <cell r="C1378" t="str">
            <v>un</v>
          </cell>
          <cell r="D1378">
            <v>1</v>
          </cell>
          <cell r="E1378" t="str">
            <v>un</v>
          </cell>
          <cell r="F1378">
            <v>24.84</v>
          </cell>
          <cell r="G1378">
            <v>24.84</v>
          </cell>
          <cell r="I1378">
            <v>0</v>
          </cell>
          <cell r="AD1378">
            <v>24.84</v>
          </cell>
        </row>
        <row r="1379">
          <cell r="A1379" t="str">
            <v>M953</v>
          </cell>
          <cell r="B1379" t="str">
            <v>Barrilete simples linha NX</v>
          </cell>
          <cell r="C1379" t="str">
            <v>un</v>
          </cell>
          <cell r="D1379">
            <v>1</v>
          </cell>
          <cell r="E1379" t="str">
            <v>un</v>
          </cell>
          <cell r="F1379">
            <v>205.2</v>
          </cell>
          <cell r="G1379">
            <v>205.2</v>
          </cell>
          <cell r="I1379">
            <v>0</v>
          </cell>
          <cell r="AD1379">
            <v>233.28</v>
          </cell>
        </row>
        <row r="1380">
          <cell r="A1380" t="str">
            <v>M954</v>
          </cell>
          <cell r="B1380" t="str">
            <v>Haste paredes paraleleas c/ niples</v>
          </cell>
          <cell r="C1380" t="str">
            <v>un</v>
          </cell>
          <cell r="D1380">
            <v>1</v>
          </cell>
          <cell r="E1380" t="str">
            <v>un</v>
          </cell>
          <cell r="F1380">
            <v>215.2</v>
          </cell>
          <cell r="G1380">
            <v>215.2</v>
          </cell>
          <cell r="I1380">
            <v>0</v>
          </cell>
          <cell r="AD1380">
            <v>215.2</v>
          </cell>
        </row>
        <row r="1381">
          <cell r="A1381" t="str">
            <v>M955</v>
          </cell>
          <cell r="B1381" t="str">
            <v>Coroa de widia linha NX</v>
          </cell>
          <cell r="C1381" t="str">
            <v>un</v>
          </cell>
          <cell r="D1381">
            <v>1</v>
          </cell>
          <cell r="E1381" t="str">
            <v>un</v>
          </cell>
          <cell r="F1381">
            <v>95.2</v>
          </cell>
          <cell r="G1381">
            <v>95.2</v>
          </cell>
          <cell r="I1381">
            <v>0</v>
          </cell>
          <cell r="AD1381">
            <v>95.2</v>
          </cell>
        </row>
        <row r="1382">
          <cell r="A1382" t="str">
            <v>M956</v>
          </cell>
          <cell r="B1382" t="str">
            <v>Sapata de widia linha NX</v>
          </cell>
          <cell r="C1382" t="str">
            <v>un</v>
          </cell>
          <cell r="D1382">
            <v>1</v>
          </cell>
          <cell r="E1382" t="str">
            <v>un</v>
          </cell>
          <cell r="F1382">
            <v>77.8</v>
          </cell>
          <cell r="G1382">
            <v>77.8</v>
          </cell>
          <cell r="I1382">
            <v>0</v>
          </cell>
          <cell r="AD1382">
            <v>77.8</v>
          </cell>
        </row>
        <row r="1383">
          <cell r="A1383" t="str">
            <v>M957</v>
          </cell>
          <cell r="B1383" t="str">
            <v>Revestimento c/ conector linha NX</v>
          </cell>
          <cell r="C1383" t="str">
            <v>un</v>
          </cell>
          <cell r="D1383">
            <v>1</v>
          </cell>
          <cell r="E1383" t="str">
            <v>un</v>
          </cell>
          <cell r="F1383">
            <v>180.3</v>
          </cell>
          <cell r="G1383">
            <v>180.3</v>
          </cell>
          <cell r="I1383">
            <v>0</v>
          </cell>
          <cell r="AD1383">
            <v>180.3</v>
          </cell>
        </row>
        <row r="1384">
          <cell r="A1384" t="str">
            <v>M958</v>
          </cell>
          <cell r="B1384" t="str">
            <v>Calibrador de widia simples linh NX</v>
          </cell>
          <cell r="C1384" t="str">
            <v>un</v>
          </cell>
          <cell r="D1384">
            <v>1</v>
          </cell>
          <cell r="E1384" t="str">
            <v>un</v>
          </cell>
          <cell r="F1384">
            <v>95.57</v>
          </cell>
          <cell r="G1384">
            <v>95.57</v>
          </cell>
          <cell r="I1384">
            <v>0</v>
          </cell>
          <cell r="AD1384">
            <v>95.57</v>
          </cell>
        </row>
        <row r="1385">
          <cell r="A1385" t="str">
            <v>M960</v>
          </cell>
          <cell r="B1385" t="str">
            <v>Fio de nylon n. 40</v>
          </cell>
          <cell r="C1385" t="str">
            <v>rl</v>
          </cell>
          <cell r="D1385">
            <v>100</v>
          </cell>
          <cell r="E1385" t="str">
            <v>m</v>
          </cell>
          <cell r="F1385">
            <v>1.2</v>
          </cell>
          <cell r="G1385">
            <v>1.2E-2</v>
          </cell>
          <cell r="I1385">
            <v>0</v>
          </cell>
          <cell r="AD1385">
            <v>1.2E-2</v>
          </cell>
        </row>
        <row r="1386">
          <cell r="A1386" t="str">
            <v>M969</v>
          </cell>
          <cell r="B1386" t="str">
            <v>Película refletiva lentes expostas</v>
          </cell>
          <cell r="C1386" t="str">
            <v>m2</v>
          </cell>
          <cell r="D1386">
            <v>1</v>
          </cell>
          <cell r="E1386" t="str">
            <v>m2</v>
          </cell>
          <cell r="F1386">
            <v>60</v>
          </cell>
          <cell r="G1386">
            <v>60</v>
          </cell>
          <cell r="I1386">
            <v>0</v>
          </cell>
          <cell r="AD1386">
            <v>49.5</v>
          </cell>
        </row>
        <row r="1387">
          <cell r="A1387" t="str">
            <v>M970</v>
          </cell>
          <cell r="B1387" t="str">
            <v>Película refletiva lentes inclusas</v>
          </cell>
          <cell r="C1387" t="str">
            <v>m2</v>
          </cell>
          <cell r="D1387">
            <v>1</v>
          </cell>
          <cell r="E1387" t="str">
            <v>m2</v>
          </cell>
          <cell r="F1387">
            <v>49.5</v>
          </cell>
          <cell r="G1387">
            <v>49.5</v>
          </cell>
          <cell r="I1387">
            <v>0</v>
          </cell>
          <cell r="AD1387">
            <v>49.5</v>
          </cell>
        </row>
        <row r="1388">
          <cell r="A1388" t="str">
            <v>M971</v>
          </cell>
          <cell r="B1388" t="str">
            <v>Dispositivo anti-ofuscante</v>
          </cell>
          <cell r="C1388" t="str">
            <v>m</v>
          </cell>
          <cell r="D1388">
            <v>1</v>
          </cell>
          <cell r="E1388" t="str">
            <v>m</v>
          </cell>
          <cell r="F1388">
            <v>49</v>
          </cell>
          <cell r="G1388">
            <v>49</v>
          </cell>
          <cell r="I1388">
            <v>0</v>
          </cell>
          <cell r="AD1388">
            <v>49</v>
          </cell>
        </row>
        <row r="1389">
          <cell r="A1389" t="str">
            <v>M972</v>
          </cell>
          <cell r="B1389" t="str">
            <v>Tacha refletiva monodirecional</v>
          </cell>
          <cell r="C1389" t="str">
            <v>un</v>
          </cell>
          <cell r="D1389">
            <v>1</v>
          </cell>
          <cell r="E1389" t="str">
            <v>un</v>
          </cell>
          <cell r="F1389">
            <v>4.2</v>
          </cell>
          <cell r="G1389">
            <v>4.2</v>
          </cell>
          <cell r="I1389">
            <v>0</v>
          </cell>
          <cell r="AD1389">
            <v>3.8</v>
          </cell>
        </row>
        <row r="1390">
          <cell r="A1390" t="str">
            <v>M973</v>
          </cell>
          <cell r="B1390" t="str">
            <v>Tacha refletiva bidirecional</v>
          </cell>
          <cell r="C1390" t="str">
            <v>un</v>
          </cell>
          <cell r="D1390">
            <v>1</v>
          </cell>
          <cell r="E1390" t="str">
            <v>un</v>
          </cell>
          <cell r="F1390">
            <v>4.7</v>
          </cell>
          <cell r="G1390">
            <v>4.7</v>
          </cell>
          <cell r="I1390">
            <v>0</v>
          </cell>
          <cell r="AD1390">
            <v>4.2</v>
          </cell>
        </row>
        <row r="1391">
          <cell r="A1391" t="str">
            <v>M974</v>
          </cell>
          <cell r="B1391" t="str">
            <v>Tachão refletivo monodirecional</v>
          </cell>
          <cell r="C1391" t="str">
            <v>un</v>
          </cell>
          <cell r="D1391">
            <v>1</v>
          </cell>
          <cell r="E1391" t="str">
            <v>un</v>
          </cell>
          <cell r="F1391">
            <v>12.5</v>
          </cell>
          <cell r="G1391">
            <v>12.5</v>
          </cell>
          <cell r="I1391">
            <v>0</v>
          </cell>
          <cell r="AD1391">
            <v>11.5</v>
          </cell>
        </row>
        <row r="1392">
          <cell r="A1392" t="str">
            <v>M975</v>
          </cell>
          <cell r="B1392" t="str">
            <v>Tachão refletivo bidirecional</v>
          </cell>
          <cell r="C1392" t="str">
            <v>un</v>
          </cell>
          <cell r="D1392">
            <v>1</v>
          </cell>
          <cell r="E1392" t="str">
            <v>un</v>
          </cell>
          <cell r="F1392">
            <v>13.5</v>
          </cell>
          <cell r="G1392">
            <v>13.5</v>
          </cell>
          <cell r="I1392">
            <v>0</v>
          </cell>
          <cell r="AD1392">
            <v>12</v>
          </cell>
        </row>
        <row r="1393">
          <cell r="A1393" t="str">
            <v>M976</v>
          </cell>
          <cell r="B1393" t="str">
            <v>Baguete limitador de polietileno</v>
          </cell>
          <cell r="C1393" t="str">
            <v>m</v>
          </cell>
          <cell r="D1393">
            <v>1</v>
          </cell>
          <cell r="E1393" t="str">
            <v>m</v>
          </cell>
          <cell r="F1393">
            <v>1.1200000000000001</v>
          </cell>
          <cell r="G1393">
            <v>1.1200000000000001</v>
          </cell>
          <cell r="I1393">
            <v>0</v>
          </cell>
          <cell r="AD1393">
            <v>0.88</v>
          </cell>
        </row>
        <row r="1394">
          <cell r="A1394" t="str">
            <v>M977</v>
          </cell>
          <cell r="B1394" t="str">
            <v>Selante asfáltico polimerizado</v>
          </cell>
          <cell r="C1394" t="str">
            <v>l</v>
          </cell>
          <cell r="D1394">
            <v>1</v>
          </cell>
          <cell r="E1394" t="str">
            <v>l</v>
          </cell>
          <cell r="F1394">
            <v>1.53</v>
          </cell>
          <cell r="G1394">
            <v>1.53</v>
          </cell>
          <cell r="I1394">
            <v>0</v>
          </cell>
          <cell r="AD1394">
            <v>5.21</v>
          </cell>
        </row>
        <row r="1395">
          <cell r="A1395" t="str">
            <v>M980</v>
          </cell>
          <cell r="B1395" t="str">
            <v>Indenização de jazida</v>
          </cell>
          <cell r="C1395" t="str">
            <v>m3</v>
          </cell>
          <cell r="D1395">
            <v>1</v>
          </cell>
          <cell r="E1395" t="str">
            <v>m3</v>
          </cell>
          <cell r="F1395">
            <v>1.04</v>
          </cell>
          <cell r="G1395">
            <v>1.04</v>
          </cell>
          <cell r="I1395">
            <v>0</v>
          </cell>
          <cell r="AD1395">
            <v>1.04</v>
          </cell>
        </row>
        <row r="1396">
          <cell r="A1396" t="str">
            <v>M982</v>
          </cell>
          <cell r="B1396" t="str">
            <v>Isopor de 5cm de espessura</v>
          </cell>
          <cell r="C1396" t="str">
            <v>m2</v>
          </cell>
          <cell r="D1396">
            <v>1</v>
          </cell>
          <cell r="E1396" t="str">
            <v>m2</v>
          </cell>
          <cell r="F1396">
            <v>6.5</v>
          </cell>
          <cell r="G1396">
            <v>6.5</v>
          </cell>
          <cell r="I1396">
            <v>0</v>
          </cell>
          <cell r="AD1396">
            <v>6.5</v>
          </cell>
        </row>
        <row r="1397">
          <cell r="A1397" t="str">
            <v>M983</v>
          </cell>
          <cell r="B1397" t="str">
            <v>Disco diam. p/ máq. de disco 6kW</v>
          </cell>
          <cell r="C1397" t="str">
            <v>un</v>
          </cell>
          <cell r="D1397">
            <v>1</v>
          </cell>
          <cell r="E1397" t="str">
            <v>un</v>
          </cell>
          <cell r="F1397">
            <v>300</v>
          </cell>
          <cell r="G1397">
            <v>300</v>
          </cell>
          <cell r="I1397">
            <v>0</v>
          </cell>
          <cell r="AD1397">
            <v>300</v>
          </cell>
        </row>
        <row r="1398">
          <cell r="A1398" t="str">
            <v>M984</v>
          </cell>
          <cell r="B1398" t="str">
            <v>Chumbadores</v>
          </cell>
          <cell r="C1398" t="str">
            <v>pç</v>
          </cell>
          <cell r="D1398">
            <v>0.3</v>
          </cell>
          <cell r="E1398" t="str">
            <v>kg</v>
          </cell>
          <cell r="F1398">
            <v>2.2999999999999998</v>
          </cell>
          <cell r="G1398">
            <v>7.6666666666666661</v>
          </cell>
          <cell r="I1398">
            <v>0</v>
          </cell>
          <cell r="AD1398">
            <v>10.333299999999999</v>
          </cell>
        </row>
        <row r="1399">
          <cell r="A1399" t="str">
            <v>M985</v>
          </cell>
          <cell r="B1399" t="str">
            <v>Tubo plástico para purgadores</v>
          </cell>
          <cell r="C1399" t="str">
            <v>m</v>
          </cell>
          <cell r="D1399">
            <v>1</v>
          </cell>
          <cell r="E1399" t="str">
            <v>m</v>
          </cell>
          <cell r="F1399">
            <v>0.79</v>
          </cell>
          <cell r="G1399">
            <v>0.79</v>
          </cell>
          <cell r="I1399">
            <v>0</v>
          </cell>
          <cell r="AD1399">
            <v>0.73</v>
          </cell>
        </row>
        <row r="1400">
          <cell r="A1400" t="str">
            <v>M996</v>
          </cell>
          <cell r="B1400" t="str">
            <v>Material Demolido</v>
          </cell>
          <cell r="C1400" t="str">
            <v>t</v>
          </cell>
          <cell r="D1400">
            <v>1</v>
          </cell>
          <cell r="E1400" t="str">
            <v>t</v>
          </cell>
          <cell r="F1400">
            <v>0</v>
          </cell>
          <cell r="G1400">
            <v>0</v>
          </cell>
          <cell r="I1400">
            <v>0</v>
          </cell>
          <cell r="AD1400">
            <v>0</v>
          </cell>
        </row>
        <row r="1401">
          <cell r="A1401" t="str">
            <v>M997</v>
          </cell>
          <cell r="B1401" t="str">
            <v>Material Fresado</v>
          </cell>
          <cell r="C1401" t="str">
            <v>t</v>
          </cell>
          <cell r="D1401">
            <v>1</v>
          </cell>
          <cell r="E1401" t="str">
            <v>t</v>
          </cell>
          <cell r="F1401">
            <v>0</v>
          </cell>
          <cell r="G1401">
            <v>0</v>
          </cell>
          <cell r="I1401">
            <v>0</v>
          </cell>
          <cell r="AD1401">
            <v>0</v>
          </cell>
        </row>
        <row r="1402">
          <cell r="A1402" t="str">
            <v>M998</v>
          </cell>
          <cell r="B1402" t="str">
            <v>Madeira</v>
          </cell>
          <cell r="C1402" t="str">
            <v>t</v>
          </cell>
          <cell r="D1402">
            <v>1</v>
          </cell>
          <cell r="E1402" t="str">
            <v>t</v>
          </cell>
          <cell r="F1402">
            <v>0</v>
          </cell>
          <cell r="G1402">
            <v>0</v>
          </cell>
          <cell r="I1402">
            <v>0</v>
          </cell>
          <cell r="AD1402">
            <v>0</v>
          </cell>
        </row>
        <row r="1403">
          <cell r="A1403" t="str">
            <v>M999</v>
          </cell>
          <cell r="B1403" t="str">
            <v>Material retirado da pista</v>
          </cell>
          <cell r="C1403" t="str">
            <v>t</v>
          </cell>
          <cell r="D1403">
            <v>1</v>
          </cell>
          <cell r="E1403" t="str">
            <v>t</v>
          </cell>
          <cell r="F1403">
            <v>0</v>
          </cell>
          <cell r="G1403">
            <v>0</v>
          </cell>
          <cell r="I1403">
            <v>0</v>
          </cell>
          <cell r="AD140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s>
    <sheetDataSet>
      <sheetData sheetId="0" refreshError="1">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0.05</v>
          </cell>
          <cell r="F4">
            <v>0.02</v>
          </cell>
          <cell r="G4">
            <v>7.0000000000000007E-2</v>
          </cell>
          <cell r="H4" t="str">
            <v>Terraplenagem</v>
          </cell>
        </row>
        <row r="5">
          <cell r="A5" t="str">
            <v>01.010.00</v>
          </cell>
          <cell r="B5" t="str">
            <v>DESMATAMENTO, DESTOC. E LIMPEZA ÁREA C/ ÁRVORES DE 0,15 ATÉ 0,30M</v>
          </cell>
          <cell r="C5" t="str">
            <v>unid.</v>
          </cell>
          <cell r="D5" t="str">
            <v>DNER-ES-278/97</v>
          </cell>
          <cell r="E5">
            <v>6.57</v>
          </cell>
          <cell r="F5">
            <v>2.35</v>
          </cell>
          <cell r="G5">
            <v>8.92</v>
          </cell>
          <cell r="H5" t="str">
            <v>Terraplenagem</v>
          </cell>
        </row>
        <row r="6">
          <cell r="A6" t="str">
            <v>01.100.01</v>
          </cell>
          <cell r="B6" t="str">
            <v>ESCAVAÇÃO, CARGA E TRANSPORTE DE MAT. DE 1ª CATEGORIA DMT=50M</v>
          </cell>
          <cell r="C6" t="str">
            <v>m³</v>
          </cell>
          <cell r="D6" t="str">
            <v>DNER-ES-280/97</v>
          </cell>
          <cell r="E6">
            <v>0.46</v>
          </cell>
          <cell r="F6">
            <v>0.16</v>
          </cell>
          <cell r="G6">
            <v>0.62</v>
          </cell>
          <cell r="H6" t="str">
            <v>Terraplenagem</v>
          </cell>
        </row>
        <row r="7">
          <cell r="A7" t="str">
            <v>01.100.02</v>
          </cell>
          <cell r="B7" t="str">
            <v>ESCAVAÇÃO, CARGA E TRANSPORTE DE MAT. DE 1ª CATEGORIA DMT=50M A 200M COM MOTOSCRAPER</v>
          </cell>
          <cell r="C7" t="str">
            <v>m³</v>
          </cell>
          <cell r="D7" t="str">
            <v>DNER-ES-280/97</v>
          </cell>
          <cell r="E7">
            <v>1.24</v>
          </cell>
          <cell r="F7">
            <v>0.44</v>
          </cell>
          <cell r="G7">
            <v>1.68</v>
          </cell>
          <cell r="H7" t="str">
            <v>Terraplenagem</v>
          </cell>
        </row>
        <row r="8">
          <cell r="A8" t="str">
            <v>01.100.03</v>
          </cell>
          <cell r="B8" t="str">
            <v>ESCAVAÇÃO, CARGA E TRANSPORTE DE MAT. DE 1ª CATEGORIA DMT=200M A 400M COM MOTOSCRAPER</v>
          </cell>
          <cell r="C8" t="str">
            <v>m³</v>
          </cell>
          <cell r="D8" t="str">
            <v>DNER-ES-280/97</v>
          </cell>
          <cell r="E8">
            <v>1.47</v>
          </cell>
          <cell r="F8">
            <v>0.53</v>
          </cell>
          <cell r="G8">
            <v>2</v>
          </cell>
          <cell r="H8" t="str">
            <v>Terraplenagem</v>
          </cell>
        </row>
        <row r="9">
          <cell r="A9" t="str">
            <v>01.100.04</v>
          </cell>
          <cell r="B9" t="str">
            <v>ESCAVAÇÃO, CARGA E TRANSPORTE DE MAT. DE 1ª CATEGORIA DMT=400M A 600M COM MOTOSCRAPER</v>
          </cell>
          <cell r="C9" t="str">
            <v>m³</v>
          </cell>
          <cell r="D9" t="str">
            <v>DNER-ES-280/97</v>
          </cell>
          <cell r="E9">
            <v>1.74</v>
          </cell>
          <cell r="F9">
            <v>0.62</v>
          </cell>
          <cell r="G9">
            <v>2.36</v>
          </cell>
          <cell r="H9" t="str">
            <v>Terraplenagem</v>
          </cell>
        </row>
        <row r="10">
          <cell r="A10" t="str">
            <v>01.100.05</v>
          </cell>
          <cell r="B10" t="str">
            <v>ESCAVAÇÃO, CARGA E TRANSPORTE DE MAT. DE 1ª CATEGORIA,  DMT=600 A 800 M COM MOTOSCRAPER</v>
          </cell>
          <cell r="C10" t="str">
            <v>m³</v>
          </cell>
          <cell r="D10" t="str">
            <v>DNER-ES-280/97</v>
          </cell>
          <cell r="E10">
            <v>2.04</v>
          </cell>
          <cell r="F10">
            <v>0.73</v>
          </cell>
          <cell r="G10">
            <v>2.77</v>
          </cell>
          <cell r="H10" t="str">
            <v>Terraplenagem</v>
          </cell>
        </row>
        <row r="11">
          <cell r="A11" t="str">
            <v>01.100.06</v>
          </cell>
          <cell r="B11" t="str">
            <v>ESCAVAÇÃO, CARGA E TRANSPORTE DE MAT. DE 1ª CATEGORIA,  DMT=800 A 1000 M COM MOTOSCRAPER</v>
          </cell>
          <cell r="C11" t="str">
            <v>m³</v>
          </cell>
          <cell r="D11" t="str">
            <v>DNER-ES-280/97</v>
          </cell>
          <cell r="E11">
            <v>2.27</v>
          </cell>
          <cell r="F11">
            <v>0.81</v>
          </cell>
          <cell r="G11">
            <v>3.08</v>
          </cell>
          <cell r="H11" t="str">
            <v>Terraplenagem</v>
          </cell>
        </row>
        <row r="12">
          <cell r="A12" t="str">
            <v>01.100.07</v>
          </cell>
          <cell r="B12" t="str">
            <v>ESCAVAÇÃO, CARGA E TRANSPORTE DE MAT. DE 1ª CATEGORIA,  DMT=1000 A 1200 M COM MOTOSCRAPER</v>
          </cell>
          <cell r="C12" t="str">
            <v>m³</v>
          </cell>
          <cell r="D12" t="str">
            <v>DNER-ES-280/97</v>
          </cell>
          <cell r="E12">
            <v>2.58</v>
          </cell>
          <cell r="F12">
            <v>0.92</v>
          </cell>
          <cell r="G12">
            <v>3.5</v>
          </cell>
          <cell r="H12" t="str">
            <v>Terraplenagem</v>
          </cell>
        </row>
        <row r="13">
          <cell r="A13" t="str">
            <v>01.100.08</v>
          </cell>
          <cell r="B13" t="str">
            <v>ESCAVAÇÃO, CARGA E TRANSPORTE DE MAT. DE 1ª CATEGORIA, DMT= 1200 A 1400M  COM MOTOSCRAPER</v>
          </cell>
          <cell r="C13" t="str">
            <v>m³</v>
          </cell>
          <cell r="D13" t="str">
            <v>DNER-ES-280/97</v>
          </cell>
          <cell r="E13">
            <v>2.87</v>
          </cell>
          <cell r="F13">
            <v>1.03</v>
          </cell>
          <cell r="G13">
            <v>3.9000000000000004</v>
          </cell>
          <cell r="H13" t="str">
            <v>Terraplenagem</v>
          </cell>
        </row>
        <row r="14">
          <cell r="A14" t="str">
            <v>01.100.16</v>
          </cell>
          <cell r="B14" t="str">
            <v>ESCAVAÇÃO, CARGA E TRANSPORTE DE MAT. DE 1ª CATEGORIA,  DMT=1400 A 1600 M C/CAMINHÃO BASCULANTE</v>
          </cell>
          <cell r="C14" t="str">
            <v>m³</v>
          </cell>
          <cell r="D14" t="str">
            <v>DNER-ES-280/97</v>
          </cell>
          <cell r="E14">
            <v>2.12</v>
          </cell>
          <cell r="F14">
            <v>0.76</v>
          </cell>
          <cell r="G14">
            <v>2.88</v>
          </cell>
          <cell r="H14" t="str">
            <v>Terraplenagem</v>
          </cell>
        </row>
        <row r="15">
          <cell r="A15" t="str">
            <v>01.100.17</v>
          </cell>
          <cell r="B15" t="str">
            <v>ESCAVAÇÃO, CARGA E TRANSPORTE DE MAT. DE 1ª CATEGORIA,  DMT=1600 A 1800 M C/CAMINHÃO BASCULANTE</v>
          </cell>
          <cell r="C15" t="str">
            <v>m³</v>
          </cell>
          <cell r="D15" t="str">
            <v>DNER-ES-280/97</v>
          </cell>
          <cell r="E15">
            <v>2.21</v>
          </cell>
          <cell r="F15">
            <v>0.79</v>
          </cell>
          <cell r="G15">
            <v>3</v>
          </cell>
          <cell r="H15" t="str">
            <v>Terraplenagem</v>
          </cell>
        </row>
        <row r="16">
          <cell r="A16" t="str">
            <v>01.100.18</v>
          </cell>
          <cell r="B16" t="str">
            <v>ESCAVAÇÃO, CARGA E TRANSPORTE DE MAT. DE 1ª CATEGORIA,  DMT=1800 A 2000 M C/CAMINHÃO BASCULANTE</v>
          </cell>
          <cell r="C16" t="str">
            <v>m³</v>
          </cell>
          <cell r="D16" t="str">
            <v>DNER-ES-280/97</v>
          </cell>
          <cell r="E16">
            <v>2.2799999999999998</v>
          </cell>
          <cell r="F16">
            <v>0.82</v>
          </cell>
          <cell r="G16">
            <v>3.0999999999999996</v>
          </cell>
          <cell r="H16" t="str">
            <v>Terraplenagem</v>
          </cell>
        </row>
        <row r="17">
          <cell r="A17" t="str">
            <v>01.100.19</v>
          </cell>
          <cell r="B17" t="str">
            <v>ESCAVAÇÃO, CARGA E TRANSPORTE DE MAT. DE 1ª CATEGORIA,  DMT=2000 A 3000 M C/CAMINHÃO BASCULANTE</v>
          </cell>
          <cell r="C17" t="str">
            <v>m³</v>
          </cell>
          <cell r="D17" t="str">
            <v>DNER-ES-280/97</v>
          </cell>
          <cell r="E17">
            <v>2.5499999999999998</v>
          </cell>
          <cell r="F17">
            <v>0.91</v>
          </cell>
          <cell r="G17">
            <v>3.46</v>
          </cell>
          <cell r="H17" t="str">
            <v>Terraplenagem</v>
          </cell>
        </row>
        <row r="18">
          <cell r="A18" t="str">
            <v>01.100.20</v>
          </cell>
          <cell r="B18" t="str">
            <v>ESCAVAÇÃO, CARGA E TRANSPORTE DE MAT. DE 1ª CATEGORIA,  DMT=3000 A 5000 M C/CAMINHÃO BASCULANTE</v>
          </cell>
          <cell r="C18" t="str">
            <v>m³</v>
          </cell>
          <cell r="D18" t="str">
            <v>DNER-ES-280/97</v>
          </cell>
          <cell r="E18">
            <v>3.23</v>
          </cell>
          <cell r="F18">
            <v>1.1599999999999999</v>
          </cell>
          <cell r="G18">
            <v>4.3899999999999997</v>
          </cell>
          <cell r="H18" t="str">
            <v>Terraplenagem</v>
          </cell>
        </row>
        <row r="19">
          <cell r="A19" t="str">
            <v>01.101.02</v>
          </cell>
          <cell r="B19" t="str">
            <v>ESCAVAÇÃO, CARGA E TRANSPORTE DE MAT. DE 2ª CATEGORIA DMT=50M A 200M COM MOTOSCRAPER</v>
          </cell>
          <cell r="C19" t="str">
            <v>m³</v>
          </cell>
          <cell r="D19" t="str">
            <v>DNER-ES-280/97</v>
          </cell>
          <cell r="E19">
            <v>1.75</v>
          </cell>
          <cell r="F19">
            <v>0.63</v>
          </cell>
          <cell r="G19">
            <v>2.38</v>
          </cell>
          <cell r="H19" t="str">
            <v>Terraplenagem</v>
          </cell>
        </row>
        <row r="20">
          <cell r="A20" t="str">
            <v>01.101.03</v>
          </cell>
          <cell r="B20" t="str">
            <v>ESCAVAÇÃO, CARGA E TRANSPORTE DE MAT. DE 2ª CATEGORIA DMT=200M A 400M COM MOTOSCRAPER</v>
          </cell>
          <cell r="C20" t="str">
            <v>m³</v>
          </cell>
          <cell r="D20" t="str">
            <v>DNER-ES-280/97</v>
          </cell>
          <cell r="E20">
            <v>1.96</v>
          </cell>
          <cell r="F20">
            <v>0.7</v>
          </cell>
          <cell r="G20">
            <v>2.66</v>
          </cell>
          <cell r="H20" t="str">
            <v>Terraplenagem</v>
          </cell>
        </row>
        <row r="21">
          <cell r="A21" t="str">
            <v>01.101.04</v>
          </cell>
          <cell r="B21" t="str">
            <v>ESCAVAÇÃO, CARGA E TRANSPORTE DE MAT. DE 2ª CATEGORIA DMT=400M A 600M COM MOTOSCRAPER</v>
          </cell>
          <cell r="C21" t="str">
            <v>m³</v>
          </cell>
          <cell r="D21" t="str">
            <v>DNER-ES-280/97</v>
          </cell>
          <cell r="E21">
            <v>2.29</v>
          </cell>
          <cell r="F21">
            <v>0.82</v>
          </cell>
          <cell r="G21">
            <v>3.11</v>
          </cell>
          <cell r="H21" t="str">
            <v>Terraplenagem</v>
          </cell>
        </row>
        <row r="22">
          <cell r="A22" t="str">
            <v>01.101.05</v>
          </cell>
          <cell r="B22" t="str">
            <v>ESCAVAÇÃO, CARGA E TRANSPORTE DE MAT. DE 2ª CATEGORIA,  DMT=600 A 800 M COM MOTOSCRAPER</v>
          </cell>
          <cell r="C22" t="str">
            <v>m³</v>
          </cell>
          <cell r="D22" t="str">
            <v>DNER-ES-280/97</v>
          </cell>
          <cell r="E22">
            <v>2.5499999999999998</v>
          </cell>
          <cell r="F22">
            <v>0.91</v>
          </cell>
          <cell r="G22">
            <v>3.46</v>
          </cell>
          <cell r="H22" t="str">
            <v>Terraplenagem</v>
          </cell>
        </row>
        <row r="23">
          <cell r="A23" t="str">
            <v>01.102.02</v>
          </cell>
          <cell r="B23" t="str">
            <v>ESCAVAÇÃO, CARGA E TRANSPORTE DE MAT. DE 3ª CATEGORIA DMT=50M A 200M</v>
          </cell>
          <cell r="C23" t="str">
            <v>m³</v>
          </cell>
          <cell r="D23" t="str">
            <v>DNER-ES-280/97</v>
          </cell>
          <cell r="E23">
            <v>8.98</v>
          </cell>
          <cell r="F23">
            <v>3.21</v>
          </cell>
          <cell r="G23">
            <v>12.190000000000001</v>
          </cell>
          <cell r="H23" t="str">
            <v>Terraplenagem</v>
          </cell>
        </row>
        <row r="24">
          <cell r="A24" t="str">
            <v>01.102.03</v>
          </cell>
          <cell r="B24" t="str">
            <v>ESCAVAÇÃO, CARGA E TRANSPORTE DE MAT. DE 3ª CATEGORIA DMT=200M A 400M</v>
          </cell>
          <cell r="C24" t="str">
            <v>m³</v>
          </cell>
          <cell r="D24" t="str">
            <v>DNER-ES-280/97</v>
          </cell>
          <cell r="E24">
            <v>9.33</v>
          </cell>
          <cell r="F24">
            <v>3.34</v>
          </cell>
          <cell r="G24">
            <v>12.67</v>
          </cell>
          <cell r="H24" t="str">
            <v>Terraplenagem</v>
          </cell>
        </row>
        <row r="25">
          <cell r="A25" t="str">
            <v>01.102.04</v>
          </cell>
          <cell r="B25" t="str">
            <v>ESCAVAÇÃO, CARGA E TRANSPORTE DE MAT. DE 3ª CATEGORIA DMT=400M A 600M</v>
          </cell>
          <cell r="C25" t="str">
            <v>m³</v>
          </cell>
          <cell r="D25" t="str">
            <v>DNER-ES-280/97</v>
          </cell>
          <cell r="E25">
            <v>9.4600000000000009</v>
          </cell>
          <cell r="F25">
            <v>3.39</v>
          </cell>
          <cell r="G25">
            <v>12.850000000000001</v>
          </cell>
          <cell r="H25" t="str">
            <v>Terraplenagem</v>
          </cell>
        </row>
        <row r="26">
          <cell r="A26" t="str">
            <v>01.102.05</v>
          </cell>
          <cell r="B26" t="str">
            <v>ESCAVAÇÃO, CARGA E TRANSPORTE DE MAT. DE 3ª CATEGORIA,  DMT=600 A 800 M</v>
          </cell>
          <cell r="C26" t="str">
            <v>m³</v>
          </cell>
          <cell r="D26" t="str">
            <v>DNER-ES-280/97</v>
          </cell>
          <cell r="E26">
            <v>9.5500000000000007</v>
          </cell>
          <cell r="F26">
            <v>3.42</v>
          </cell>
          <cell r="G26">
            <v>12.97</v>
          </cell>
          <cell r="H26" t="str">
            <v>Terraplenagem</v>
          </cell>
        </row>
        <row r="27">
          <cell r="A27" t="str">
            <v>01.300.00</v>
          </cell>
          <cell r="B27" t="str">
            <v>ESCAVAÇÃO CARGA TRANSPORTE DE SOLOS MOLES</v>
          </cell>
          <cell r="C27" t="str">
            <v>m³</v>
          </cell>
          <cell r="D27" t="str">
            <v>DNER-ES-280/97</v>
          </cell>
          <cell r="E27">
            <v>3.27</v>
          </cell>
          <cell r="F27">
            <v>1.17</v>
          </cell>
          <cell r="G27">
            <v>4.4399999999999995</v>
          </cell>
          <cell r="H27" t="str">
            <v>Terraplenagem</v>
          </cell>
        </row>
        <row r="28">
          <cell r="A28" t="str">
            <v>01.400.01</v>
          </cell>
          <cell r="B28" t="str">
            <v>COLCHÃO DRENANTE COM AREIA P/ FUNDAÇÃO DE ATERRO</v>
          </cell>
          <cell r="C28" t="str">
            <v>m³</v>
          </cell>
          <cell r="D28" t="str">
            <v>DNER-ES-280/97</v>
          </cell>
          <cell r="E28">
            <v>44.07</v>
          </cell>
          <cell r="F28">
            <v>15.78</v>
          </cell>
          <cell r="G28">
            <v>59.85</v>
          </cell>
          <cell r="H28" t="str">
            <v>Terraplenagem</v>
          </cell>
        </row>
        <row r="29">
          <cell r="A29" t="str">
            <v>01.510.00</v>
          </cell>
          <cell r="B29" t="str">
            <v>COMPACTAÇÃO DE ATERROS A 95% DO PROCTOR NORMAL</v>
          </cell>
          <cell r="C29" t="str">
            <v>m³</v>
          </cell>
          <cell r="D29" t="str">
            <v>DNER-ES-282/97</v>
          </cell>
          <cell r="E29">
            <v>0.59</v>
          </cell>
          <cell r="F29">
            <v>0.21</v>
          </cell>
          <cell r="G29">
            <v>0.79999999999999993</v>
          </cell>
          <cell r="H29" t="str">
            <v>Terraplenagem</v>
          </cell>
        </row>
        <row r="30">
          <cell r="A30" t="str">
            <v>01.511.00</v>
          </cell>
          <cell r="B30" t="str">
            <v>COMPACTAÇÃO DE ATERROS A 100% DO PROCTOR NORMAL</v>
          </cell>
          <cell r="C30" t="str">
            <v>m³</v>
          </cell>
          <cell r="D30" t="str">
            <v>DNER-ES-282/97</v>
          </cell>
          <cell r="E30">
            <v>1.01</v>
          </cell>
          <cell r="F30">
            <v>0.36</v>
          </cell>
          <cell r="G30">
            <v>1.37</v>
          </cell>
          <cell r="H30" t="str">
            <v>Terraplenagem</v>
          </cell>
        </row>
        <row r="31">
          <cell r="A31" t="str">
            <v>PAVIMENTAÇÃO</v>
          </cell>
        </row>
        <row r="32">
          <cell r="A32" t="str">
            <v>02.000.00</v>
          </cell>
          <cell r="B32" t="str">
            <v>REGULARIZAÇÃO DE SUB-LEITO</v>
          </cell>
          <cell r="C32" t="str">
            <v>m²</v>
          </cell>
          <cell r="D32" t="str">
            <v>DNER-ES-299/97</v>
          </cell>
          <cell r="E32">
            <v>0.22</v>
          </cell>
          <cell r="F32">
            <v>0.08</v>
          </cell>
          <cell r="G32">
            <v>0.3</v>
          </cell>
          <cell r="H32" t="str">
            <v>Pavimentação</v>
          </cell>
        </row>
        <row r="33">
          <cell r="A33" t="str">
            <v>02.200.00</v>
          </cell>
          <cell r="B33" t="str">
            <v>SUB-BASE ESTABILIZADA GRANULOMETRICAMENTE S/ MISTURA</v>
          </cell>
          <cell r="C33" t="str">
            <v>m³</v>
          </cell>
          <cell r="D33" t="str">
            <v>DNER-ES-301/97</v>
          </cell>
          <cell r="E33">
            <v>12.77</v>
          </cell>
          <cell r="F33">
            <v>4.57</v>
          </cell>
          <cell r="G33">
            <v>17.34</v>
          </cell>
          <cell r="H33" t="str">
            <v>Pavimentação</v>
          </cell>
        </row>
        <row r="34">
          <cell r="A34" t="str">
            <v>02.210.02</v>
          </cell>
          <cell r="B34" t="str">
            <v>BASE ESTABILIZADA GRANULOMETRICAMENTE COM MISTURA DE SOLO-AREIA NA PISTA</v>
          </cell>
          <cell r="C34" t="str">
            <v>m³</v>
          </cell>
          <cell r="D34" t="str">
            <v>DNER-ES-304/97</v>
          </cell>
          <cell r="E34">
            <v>20.92</v>
          </cell>
          <cell r="F34">
            <v>7.49</v>
          </cell>
          <cell r="G34">
            <v>28.410000000000004</v>
          </cell>
          <cell r="H34" t="str">
            <v>Pavimentação</v>
          </cell>
        </row>
        <row r="35">
          <cell r="A35" t="str">
            <v>02.300.00</v>
          </cell>
          <cell r="B35" t="str">
            <v>IMPRIMAÇÃO - EXECUÇÃO</v>
          </cell>
          <cell r="C35" t="str">
            <v>m²</v>
          </cell>
          <cell r="D35" t="str">
            <v>DNER-ES-306/97</v>
          </cell>
          <cell r="E35">
            <v>1.17</v>
          </cell>
          <cell r="F35">
            <v>0.42</v>
          </cell>
          <cell r="G35">
            <v>1.5899999999999999</v>
          </cell>
          <cell r="H35" t="str">
            <v>Pavimentação</v>
          </cell>
        </row>
        <row r="36">
          <cell r="A36" t="str">
            <v>02.500.01</v>
          </cell>
          <cell r="B36" t="str">
            <v>TRATAMENTO SUPERFICIAL SIMPLES COM EMULSÃO</v>
          </cell>
          <cell r="C36" t="str">
            <v>m²</v>
          </cell>
          <cell r="D36" t="str">
            <v>DNER-ES-309/97</v>
          </cell>
          <cell r="E36">
            <v>1.55</v>
          </cell>
          <cell r="F36">
            <v>0.55000000000000004</v>
          </cell>
          <cell r="G36">
            <v>2.1</v>
          </cell>
          <cell r="H36" t="str">
            <v>Pavimentação</v>
          </cell>
        </row>
        <row r="37">
          <cell r="A37" t="str">
            <v>02.501.01</v>
          </cell>
          <cell r="B37" t="str">
            <v>TRATAMENTO SUPERFICIAL DUPLO COM EMULSÃO</v>
          </cell>
          <cell r="C37" t="str">
            <v>m²</v>
          </cell>
          <cell r="D37" t="str">
            <v>DNER-ES-309/97</v>
          </cell>
          <cell r="E37">
            <v>3.64</v>
          </cell>
          <cell r="F37">
            <v>1.3</v>
          </cell>
          <cell r="G37">
            <v>4.9400000000000004</v>
          </cell>
          <cell r="H37" t="str">
            <v>Pavimentação</v>
          </cell>
        </row>
        <row r="38">
          <cell r="A38" t="str">
            <v>OBRAS DE ARTE ESPECIAIS</v>
          </cell>
        </row>
        <row r="39">
          <cell r="A39" t="str">
            <v>03.000.02</v>
          </cell>
          <cell r="B39" t="str">
            <v>ESCAVAÇÃO MANUAL DE CAVAS EM MAT. 1ª CATEGORIA</v>
          </cell>
          <cell r="C39" t="str">
            <v>m³</v>
          </cell>
          <cell r="D39" t="str">
            <v>DNER-ES 280/97</v>
          </cell>
          <cell r="E39">
            <v>12.57</v>
          </cell>
          <cell r="F39">
            <v>4.5</v>
          </cell>
          <cell r="G39">
            <v>17.07</v>
          </cell>
          <cell r="H39" t="str">
            <v>OAE</v>
          </cell>
        </row>
        <row r="40">
          <cell r="A40" t="str">
            <v>03.326.00</v>
          </cell>
          <cell r="B40" t="str">
            <v>CONCRETO FCK=20 MPA-CONTR. RAZ. USO GER.</v>
          </cell>
          <cell r="C40" t="str">
            <v>m³</v>
          </cell>
          <cell r="D40" t="str">
            <v>DNER-ES 230/97</v>
          </cell>
          <cell r="E40">
            <v>181.90999999999997</v>
          </cell>
          <cell r="F40">
            <v>65.12</v>
          </cell>
          <cell r="G40">
            <v>247.02999999999997</v>
          </cell>
          <cell r="H40" t="str">
            <v>OAE</v>
          </cell>
        </row>
        <row r="41">
          <cell r="A41" t="str">
            <v>03.353.00</v>
          </cell>
          <cell r="B41" t="str">
            <v>FORNECIMENTO, PREPARO E COLOCAÇÃO AÇO CA-50</v>
          </cell>
          <cell r="C41" t="str">
            <v>kg</v>
          </cell>
          <cell r="D41" t="str">
            <v>DNER-ES 231/97</v>
          </cell>
          <cell r="E41">
            <v>1.65</v>
          </cell>
          <cell r="F41">
            <v>0.59</v>
          </cell>
          <cell r="G41">
            <v>2.2399999999999998</v>
          </cell>
          <cell r="H41" t="str">
            <v>OAE</v>
          </cell>
        </row>
        <row r="42">
          <cell r="A42" t="str">
            <v>03.372.01</v>
          </cell>
          <cell r="B42" t="str">
            <v>FORMA DE MADEIRA PLASTIFICADA</v>
          </cell>
          <cell r="C42" t="str">
            <v>m²</v>
          </cell>
          <cell r="D42" t="str">
            <v>DNER-ES 233/97</v>
          </cell>
          <cell r="E42">
            <v>21.22</v>
          </cell>
          <cell r="F42">
            <v>7.6</v>
          </cell>
          <cell r="G42">
            <v>28.82</v>
          </cell>
          <cell r="H42" t="str">
            <v>OAE</v>
          </cell>
        </row>
        <row r="43">
          <cell r="A43" t="str">
            <v>03.510.00</v>
          </cell>
          <cell r="B43" t="str">
            <v>APARELHO DE APOIO EM NEOPRENE</v>
          </cell>
          <cell r="C43" t="str">
            <v>dm³</v>
          </cell>
          <cell r="D43" t="str">
            <v>DNER-ES 335/97</v>
          </cell>
          <cell r="E43">
            <v>79.240000000000009</v>
          </cell>
          <cell r="F43">
            <v>28.37</v>
          </cell>
          <cell r="G43">
            <v>107.61000000000001</v>
          </cell>
          <cell r="H43" t="str">
            <v>OAE</v>
          </cell>
        </row>
        <row r="44">
          <cell r="A44" t="str">
            <v>03.930.00</v>
          </cell>
          <cell r="B44" t="str">
            <v>JUNTA DE CANTONEIRA</v>
          </cell>
          <cell r="C44" t="str">
            <v>m</v>
          </cell>
          <cell r="D44" t="str">
            <v>DNER-ES 335/97</v>
          </cell>
          <cell r="E44">
            <v>22.94</v>
          </cell>
          <cell r="F44">
            <v>8.2100000000000009</v>
          </cell>
          <cell r="G44">
            <v>31.150000000000002</v>
          </cell>
          <cell r="H44" t="str">
            <v>OAE</v>
          </cell>
        </row>
        <row r="45">
          <cell r="A45" t="str">
            <v>03.939.01</v>
          </cell>
          <cell r="B45" t="str">
            <v>JUNTA DE PAVIMENTAÇÃO LONGITUDINAL E TRANSVERSAL</v>
          </cell>
          <cell r="C45" t="str">
            <v>m</v>
          </cell>
          <cell r="D45" t="str">
            <v>DNER-ES 335/97</v>
          </cell>
          <cell r="E45">
            <v>1.58</v>
          </cell>
          <cell r="F45">
            <v>0.56999999999999995</v>
          </cell>
          <cell r="G45">
            <v>2.15</v>
          </cell>
          <cell r="H45" t="str">
            <v>OAE</v>
          </cell>
        </row>
        <row r="46">
          <cell r="A46" t="str">
            <v>03.940.00</v>
          </cell>
          <cell r="B46" t="str">
            <v>APILOAMENTO MANUAL</v>
          </cell>
          <cell r="C46" t="str">
            <v>m³</v>
          </cell>
          <cell r="D46" t="str">
            <v>DNER-ES 282/97</v>
          </cell>
          <cell r="E46">
            <v>2.9</v>
          </cell>
          <cell r="F46">
            <v>1.04</v>
          </cell>
          <cell r="G46">
            <v>3.94</v>
          </cell>
          <cell r="H46" t="str">
            <v>OAE</v>
          </cell>
        </row>
        <row r="47">
          <cell r="A47" t="str">
            <v>03.959.01</v>
          </cell>
          <cell r="B47" t="str">
            <v>DESEMPENO E ACABAMENTO DE SUPERFÍCIE</v>
          </cell>
          <cell r="C47" t="str">
            <v>m²</v>
          </cell>
          <cell r="D47" t="str">
            <v>DNER-ES 335/97</v>
          </cell>
          <cell r="E47">
            <v>0.89</v>
          </cell>
          <cell r="F47">
            <v>0.32</v>
          </cell>
          <cell r="G47">
            <v>1.21</v>
          </cell>
          <cell r="H47" t="str">
            <v>OAE</v>
          </cell>
        </row>
        <row r="48">
          <cell r="A48" t="str">
            <v>03.991.01</v>
          </cell>
          <cell r="B48" t="str">
            <v>DRENO DE PVC D=75 MM</v>
          </cell>
          <cell r="C48" t="str">
            <v>unid.</v>
          </cell>
          <cell r="D48" t="str">
            <v>DNER-ES 335/97</v>
          </cell>
          <cell r="E48">
            <v>1.9899999999999998</v>
          </cell>
          <cell r="F48">
            <v>0.71</v>
          </cell>
          <cell r="G48">
            <v>2.6999999999999997</v>
          </cell>
          <cell r="H48" t="str">
            <v>OAE</v>
          </cell>
        </row>
        <row r="49">
          <cell r="A49" t="str">
            <v>03.993.01</v>
          </cell>
          <cell r="B49" t="str">
            <v>CRAVAÇÃO DE TRILHOS TR-37</v>
          </cell>
          <cell r="C49" t="str">
            <v>m</v>
          </cell>
          <cell r="D49" t="str">
            <v>DNER-ES 234/97</v>
          </cell>
          <cell r="E49">
            <v>200.70999999999998</v>
          </cell>
          <cell r="F49">
            <v>71.849999999999994</v>
          </cell>
          <cell r="G49">
            <v>272.55999999999995</v>
          </cell>
          <cell r="H49" t="str">
            <v>OAE</v>
          </cell>
        </row>
        <row r="50">
          <cell r="A50" t="str">
            <v>05.300.02</v>
          </cell>
          <cell r="B50" t="str">
            <v>ENROCAMENTO DE PEDRA JOGADA</v>
          </cell>
          <cell r="C50" t="str">
            <v>m³</v>
          </cell>
          <cell r="D50" t="str">
            <v>DNER-ES 335/97</v>
          </cell>
          <cell r="E50">
            <v>19.340000000000003</v>
          </cell>
          <cell r="F50">
            <v>6.92</v>
          </cell>
          <cell r="G50">
            <v>26.260000000000005</v>
          </cell>
          <cell r="H50" t="str">
            <v>OAE</v>
          </cell>
        </row>
        <row r="51">
          <cell r="A51" t="str">
            <v>05.999.05</v>
          </cell>
          <cell r="B51" t="str">
            <v>GROUT</v>
          </cell>
          <cell r="C51" t="str">
            <v>m²</v>
          </cell>
          <cell r="D51" t="str">
            <v>DNER-ES 335/97</v>
          </cell>
          <cell r="E51">
            <v>4037.63</v>
          </cell>
          <cell r="F51">
            <v>1445.47</v>
          </cell>
          <cell r="G51">
            <v>5483.1</v>
          </cell>
          <cell r="H51" t="str">
            <v>OAE</v>
          </cell>
        </row>
        <row r="52">
          <cell r="A52" t="str">
            <v>06.030.01</v>
          </cell>
          <cell r="B52" t="str">
            <v>BARREIRA DE SEGURANÇA DUPLA - DNER PRO 176/86</v>
          </cell>
          <cell r="C52" t="str">
            <v>m</v>
          </cell>
          <cell r="D52" t="str">
            <v>DNER-OAE-335/97</v>
          </cell>
          <cell r="E52">
            <v>101.49</v>
          </cell>
          <cell r="F52">
            <v>36.33</v>
          </cell>
          <cell r="G52">
            <v>137.82</v>
          </cell>
          <cell r="H52" t="str">
            <v>OAE</v>
          </cell>
        </row>
        <row r="53">
          <cell r="A53" t="str">
            <v>DRENAGEM</v>
          </cell>
        </row>
        <row r="54">
          <cell r="A54" t="str">
            <v>03.940.01</v>
          </cell>
          <cell r="B54" t="str">
            <v>REATERRO E COMPACTAÇÃO MANUAL DE BUEIROS</v>
          </cell>
          <cell r="C54" t="str">
            <v>m³</v>
          </cell>
          <cell r="D54" t="str">
            <v>DNER-ES 282/97</v>
          </cell>
          <cell r="E54">
            <v>2.9</v>
          </cell>
          <cell r="F54">
            <v>1.04</v>
          </cell>
          <cell r="G54">
            <v>3.94</v>
          </cell>
          <cell r="H54" t="str">
            <v>Drenagem</v>
          </cell>
        </row>
        <row r="55">
          <cell r="A55" t="str">
            <v>04.000.00</v>
          </cell>
          <cell r="B55" t="str">
            <v>ESCAVAÇÃO MANUAL EM MATERIAL DE 1ª CATEGORIA</v>
          </cell>
          <cell r="C55" t="str">
            <v>m³</v>
          </cell>
          <cell r="D55" t="str">
            <v>DNER-ES 280/97</v>
          </cell>
          <cell r="E55">
            <v>11.17</v>
          </cell>
          <cell r="F55">
            <v>4</v>
          </cell>
          <cell r="G55">
            <v>15.17</v>
          </cell>
          <cell r="H55" t="str">
            <v>Drenagem</v>
          </cell>
        </row>
        <row r="56">
          <cell r="A56" t="str">
            <v>04.001.00</v>
          </cell>
          <cell r="B56" t="str">
            <v>ESCAVAÇÃO MECÂNICA EM MAT. 1ª CATEGORIA</v>
          </cell>
          <cell r="C56" t="str">
            <v>m³</v>
          </cell>
          <cell r="D56" t="str">
            <v>DNER-ES 280/97</v>
          </cell>
          <cell r="E56">
            <v>1.45</v>
          </cell>
          <cell r="F56">
            <v>0.52</v>
          </cell>
          <cell r="G56">
            <v>1.97</v>
          </cell>
          <cell r="H56" t="str">
            <v>Drenagem</v>
          </cell>
        </row>
        <row r="57">
          <cell r="A57" t="str">
            <v>04.400.02</v>
          </cell>
          <cell r="B57" t="str">
            <v>VALETA DE PROT. DE CORTES C/ REVEST. VEG. - VPC 02</v>
          </cell>
          <cell r="C57" t="str">
            <v>m</v>
          </cell>
          <cell r="D57" t="str">
            <v>DNER-ES 288/97</v>
          </cell>
          <cell r="E57">
            <v>15.059999999999999</v>
          </cell>
          <cell r="F57">
            <v>5.39</v>
          </cell>
          <cell r="G57">
            <v>20.45</v>
          </cell>
          <cell r="H57" t="str">
            <v>Drenagem</v>
          </cell>
        </row>
        <row r="58">
          <cell r="A58" t="str">
            <v>04.400.04</v>
          </cell>
          <cell r="B58" t="str">
            <v>VALETA DE PROT. DE CORTES C/ REVEST. CONCR. - VPC 04</v>
          </cell>
          <cell r="C58" t="str">
            <v>m</v>
          </cell>
          <cell r="D58" t="str">
            <v>DNER-ES 288/97</v>
          </cell>
          <cell r="E58">
            <v>27.739999999999995</v>
          </cell>
          <cell r="F58">
            <v>9.93</v>
          </cell>
          <cell r="G58">
            <v>37.669999999999995</v>
          </cell>
          <cell r="H58" t="str">
            <v>Drenagem</v>
          </cell>
        </row>
        <row r="59">
          <cell r="A59" t="str">
            <v>04.401.02</v>
          </cell>
          <cell r="B59" t="str">
            <v>VALETA DE PROT. DE CORTES C/ REVEST. VEG. - VPA 02</v>
          </cell>
          <cell r="C59" t="str">
            <v>m</v>
          </cell>
          <cell r="D59" t="str">
            <v>DNER-ES 288/97</v>
          </cell>
          <cell r="E59">
            <v>15.76</v>
          </cell>
          <cell r="F59">
            <v>5.64</v>
          </cell>
          <cell r="G59">
            <v>21.4</v>
          </cell>
          <cell r="H59" t="str">
            <v>Drenagem</v>
          </cell>
        </row>
        <row r="60">
          <cell r="A60" t="str">
            <v>04.401.04</v>
          </cell>
          <cell r="B60" t="str">
            <v>VALETA DE PROT. DE CORTES C/ REVEST. CONCR. - VPA 04</v>
          </cell>
          <cell r="C60" t="str">
            <v>m</v>
          </cell>
          <cell r="D60" t="str">
            <v>DNER-ES 288/97</v>
          </cell>
          <cell r="E60">
            <v>26.939999999999998</v>
          </cell>
          <cell r="F60">
            <v>9.64</v>
          </cell>
          <cell r="G60">
            <v>36.58</v>
          </cell>
          <cell r="H60" t="str">
            <v>Drenagem</v>
          </cell>
        </row>
        <row r="61">
          <cell r="A61" t="str">
            <v>04.500.02</v>
          </cell>
          <cell r="B61" t="str">
            <v>DRENO LONGITUDINAL PROF. P/CORTE EM SOLO - DPS 02</v>
          </cell>
          <cell r="C61" t="str">
            <v>m</v>
          </cell>
          <cell r="D61" t="str">
            <v>DNER-ES 292/97</v>
          </cell>
          <cell r="E61">
            <v>32.58</v>
          </cell>
          <cell r="F61">
            <v>11.66</v>
          </cell>
          <cell r="G61">
            <v>44.239999999999995</v>
          </cell>
          <cell r="H61" t="str">
            <v>Drenagem</v>
          </cell>
        </row>
        <row r="62">
          <cell r="A62" t="str">
            <v>04.500.07</v>
          </cell>
          <cell r="B62" t="str">
            <v>DRENO LONGITUDINAL PROF. P/CORTE EM SOLO - DPS 07</v>
          </cell>
          <cell r="C62" t="str">
            <v>m</v>
          </cell>
          <cell r="D62" t="str">
            <v>DNER-ES 292/97</v>
          </cell>
          <cell r="E62">
            <v>63.339999999999996</v>
          </cell>
          <cell r="F62">
            <v>22.68</v>
          </cell>
          <cell r="G62">
            <v>86.02</v>
          </cell>
          <cell r="H62" t="str">
            <v>Drenagem</v>
          </cell>
        </row>
        <row r="63">
          <cell r="A63" t="str">
            <v>04.501.02</v>
          </cell>
          <cell r="B63" t="str">
            <v>DRENO LONGITUDINAL PROF. P/CORTE EM SOLO - DPR 02</v>
          </cell>
          <cell r="C63" t="str">
            <v>m</v>
          </cell>
          <cell r="D63" t="str">
            <v>DNER-ES 292/97</v>
          </cell>
          <cell r="E63">
            <v>26.15</v>
          </cell>
          <cell r="F63">
            <v>9.36</v>
          </cell>
          <cell r="G63">
            <v>35.51</v>
          </cell>
          <cell r="H63" t="str">
            <v>Drenagem</v>
          </cell>
        </row>
        <row r="64">
          <cell r="A64" t="str">
            <v>04.502.02</v>
          </cell>
          <cell r="B64" t="str">
            <v>BOCA DE SAÍDA P/DRENO LONGITUDINAL PROF. BSD 02</v>
          </cell>
          <cell r="C64" t="str">
            <v>m</v>
          </cell>
          <cell r="D64" t="str">
            <v>DNER-ES 292/97</v>
          </cell>
          <cell r="E64">
            <v>52.09</v>
          </cell>
          <cell r="F64">
            <v>18.649999999999999</v>
          </cell>
          <cell r="G64">
            <v>70.740000000000009</v>
          </cell>
          <cell r="H64" t="str">
            <v>Drenagem</v>
          </cell>
        </row>
        <row r="65">
          <cell r="A65" t="str">
            <v>04.900.02</v>
          </cell>
          <cell r="B65" t="str">
            <v>SARJETA TRIANGULAR DE CONCRETO - STC 02</v>
          </cell>
          <cell r="C65" t="str">
            <v>m</v>
          </cell>
          <cell r="D65" t="str">
            <v>DNER-ES 288/97</v>
          </cell>
          <cell r="E65">
            <v>18.75</v>
          </cell>
          <cell r="F65">
            <v>6.71</v>
          </cell>
          <cell r="G65">
            <v>25.46</v>
          </cell>
          <cell r="H65" t="str">
            <v>Drenagem</v>
          </cell>
        </row>
        <row r="66">
          <cell r="A66" t="str">
            <v>04.900.03</v>
          </cell>
          <cell r="B66" t="str">
            <v>SARJETA TRIANGULAR DE CONCRETO - STC 03</v>
          </cell>
          <cell r="C66" t="str">
            <v>m</v>
          </cell>
          <cell r="D66" t="str">
            <v>DNER-ES 288/97</v>
          </cell>
          <cell r="E66">
            <v>16.440000000000001</v>
          </cell>
          <cell r="F66">
            <v>5.89</v>
          </cell>
          <cell r="G66">
            <v>22.330000000000002</v>
          </cell>
          <cell r="H66" t="str">
            <v>Drenagem</v>
          </cell>
        </row>
        <row r="67">
          <cell r="A67" t="str">
            <v>04.900.04</v>
          </cell>
          <cell r="B67" t="str">
            <v>SARJETA TRIANGULAR DE CONCRETO - STC 04</v>
          </cell>
          <cell r="C67" t="str">
            <v>m</v>
          </cell>
          <cell r="D67" t="str">
            <v>DNER-ES 288/97</v>
          </cell>
          <cell r="E67">
            <v>13.419999999999996</v>
          </cell>
          <cell r="F67">
            <v>4.8</v>
          </cell>
          <cell r="G67">
            <v>18.219999999999995</v>
          </cell>
          <cell r="H67" t="str">
            <v>Drenagem</v>
          </cell>
        </row>
        <row r="68">
          <cell r="A68" t="str">
            <v>04.910.01</v>
          </cell>
          <cell r="B68" t="str">
            <v>MEIO-FIO DE CONCRETO - MFC 01</v>
          </cell>
          <cell r="C68" t="str">
            <v>m</v>
          </cell>
          <cell r="D68" t="str">
            <v>DNER-ES 290/97</v>
          </cell>
          <cell r="E68">
            <v>23.24</v>
          </cell>
          <cell r="F68">
            <v>8.32</v>
          </cell>
          <cell r="G68">
            <v>31.56</v>
          </cell>
          <cell r="H68" t="str">
            <v>Drenagem</v>
          </cell>
        </row>
        <row r="69">
          <cell r="A69" t="str">
            <v>04.910.05</v>
          </cell>
          <cell r="B69" t="str">
            <v>MEIO-FIO DE CONCRETO - MFC 05</v>
          </cell>
          <cell r="C69" t="str">
            <v>m</v>
          </cell>
          <cell r="D69" t="str">
            <v>DNER-ES 290/97</v>
          </cell>
          <cell r="E69">
            <v>13.26</v>
          </cell>
          <cell r="F69">
            <v>4.75</v>
          </cell>
          <cell r="G69">
            <v>18.009999999999998</v>
          </cell>
          <cell r="H69" t="str">
            <v>Drenagem</v>
          </cell>
        </row>
        <row r="70">
          <cell r="A70" t="str">
            <v>04.940.02</v>
          </cell>
          <cell r="B70" t="str">
            <v>DESCIDA D'ÁGUA TIPO RAP. - CANAL RET. ARM. - DAR 02</v>
          </cell>
          <cell r="C70" t="str">
            <v>m</v>
          </cell>
          <cell r="D70" t="str">
            <v>DNER-ES-291/97</v>
          </cell>
          <cell r="E70">
            <v>31.25</v>
          </cell>
          <cell r="F70">
            <v>11.19</v>
          </cell>
          <cell r="G70">
            <v>42.44</v>
          </cell>
          <cell r="H70" t="str">
            <v>Drenagem</v>
          </cell>
        </row>
        <row r="71">
          <cell r="A71" t="str">
            <v>04.940.03</v>
          </cell>
          <cell r="B71" t="str">
            <v>DESCIDA D'ÁGUA TIPO RAP. - CANAL RET. ARM. - DAR 03</v>
          </cell>
          <cell r="C71" t="str">
            <v>m</v>
          </cell>
          <cell r="D71" t="str">
            <v>DNER-ES-291/97</v>
          </cell>
          <cell r="E71">
            <v>39.39</v>
          </cell>
          <cell r="F71">
            <v>14.1</v>
          </cell>
          <cell r="G71">
            <v>53.49</v>
          </cell>
          <cell r="H71" t="str">
            <v>Drenagem</v>
          </cell>
        </row>
        <row r="72">
          <cell r="A72" t="str">
            <v>04.941.01</v>
          </cell>
          <cell r="B72" t="str">
            <v>DESCIDA D'ÁGUA TIPO RAP. - CANAL RET. ARM. - DAD 01</v>
          </cell>
          <cell r="C72" t="str">
            <v>m</v>
          </cell>
          <cell r="D72" t="str">
            <v>DNER-ES-291/97</v>
          </cell>
          <cell r="E72">
            <v>39.839999999999996</v>
          </cell>
          <cell r="F72">
            <v>14.26</v>
          </cell>
          <cell r="G72">
            <v>54.099999999999994</v>
          </cell>
          <cell r="H72" t="str">
            <v>Drenagem</v>
          </cell>
        </row>
        <row r="73">
          <cell r="A73" t="str">
            <v>04.941.02</v>
          </cell>
          <cell r="B73" t="str">
            <v>DESCIDA D'ÁGUA TIPO RAP. - CANAL RET. ARM. - DAD 02</v>
          </cell>
          <cell r="C73" t="str">
            <v>m</v>
          </cell>
          <cell r="D73" t="str">
            <v>DNER-ES-291/97</v>
          </cell>
          <cell r="E73">
            <v>50.64</v>
          </cell>
          <cell r="F73">
            <v>18.13</v>
          </cell>
          <cell r="G73">
            <v>68.77</v>
          </cell>
          <cell r="H73" t="str">
            <v>Drenagem</v>
          </cell>
        </row>
        <row r="74">
          <cell r="A74" t="str">
            <v>04.941.08</v>
          </cell>
          <cell r="B74" t="str">
            <v>DESCIDA D'ÁGUA TIPO RAP. - CANAL RET. ARM. - DAD 08</v>
          </cell>
          <cell r="C74" t="str">
            <v>m</v>
          </cell>
          <cell r="D74" t="str">
            <v>DNER-ES-291/97</v>
          </cell>
          <cell r="E74">
            <v>185.12999999999997</v>
          </cell>
          <cell r="F74">
            <v>66.28</v>
          </cell>
          <cell r="G74">
            <v>251.40999999999997</v>
          </cell>
          <cell r="H74" t="str">
            <v>Drenagem</v>
          </cell>
        </row>
        <row r="75">
          <cell r="A75" t="str">
            <v>04.942.01</v>
          </cell>
          <cell r="B75" t="str">
            <v>ENTRADA D'ÁGUA - EDA 01</v>
          </cell>
          <cell r="C75" t="str">
            <v>unid.</v>
          </cell>
          <cell r="D75" t="str">
            <v>DNER-ES-291/97</v>
          </cell>
          <cell r="E75">
            <v>19.73</v>
          </cell>
          <cell r="F75">
            <v>7.06</v>
          </cell>
          <cell r="G75">
            <v>26.79</v>
          </cell>
          <cell r="H75" t="str">
            <v>Drenagem</v>
          </cell>
        </row>
        <row r="76">
          <cell r="A76" t="str">
            <v>04.942.02</v>
          </cell>
          <cell r="B76" t="str">
            <v>ENTRADA D'ÁGUA - EDA 02</v>
          </cell>
          <cell r="C76" t="str">
            <v>unid.</v>
          </cell>
          <cell r="D76" t="str">
            <v>DNER-ES-291/97</v>
          </cell>
          <cell r="E76">
            <v>24.37</v>
          </cell>
          <cell r="F76">
            <v>8.7200000000000006</v>
          </cell>
          <cell r="G76">
            <v>33.090000000000003</v>
          </cell>
          <cell r="H76" t="str">
            <v>Drenagem</v>
          </cell>
        </row>
        <row r="77">
          <cell r="A77" t="str">
            <v>04.950.01</v>
          </cell>
          <cell r="B77" t="str">
            <v>DISSIPADOR DE ENERGIA - DES 01</v>
          </cell>
          <cell r="C77" t="str">
            <v>unid.</v>
          </cell>
          <cell r="D77" t="str">
            <v>DNER-ES 283/97</v>
          </cell>
          <cell r="E77">
            <v>75.260000000000005</v>
          </cell>
          <cell r="F77">
            <v>26.94</v>
          </cell>
          <cell r="G77">
            <v>102.2</v>
          </cell>
          <cell r="H77" t="str">
            <v>Drenagem</v>
          </cell>
        </row>
        <row r="78">
          <cell r="A78" t="str">
            <v>04.950.21</v>
          </cell>
          <cell r="B78" t="str">
            <v>DISSIPADOR DE ENERGIA - DEB 01</v>
          </cell>
          <cell r="C78" t="str">
            <v>unid.</v>
          </cell>
          <cell r="D78" t="str">
            <v>DNER-ES 283/97</v>
          </cell>
          <cell r="E78">
            <v>97.81</v>
          </cell>
          <cell r="F78">
            <v>35.020000000000003</v>
          </cell>
          <cell r="G78">
            <v>132.83000000000001</v>
          </cell>
          <cell r="H78" t="str">
            <v>Drenagem</v>
          </cell>
        </row>
        <row r="79">
          <cell r="A79" t="str">
            <v>04.950.24</v>
          </cell>
          <cell r="B79" t="str">
            <v>DISSIPADOR DE ENERGIA - DEB 04</v>
          </cell>
          <cell r="C79" t="str">
            <v>unid.</v>
          </cell>
          <cell r="D79" t="str">
            <v>DNER-ES 283/97</v>
          </cell>
          <cell r="E79">
            <v>747</v>
          </cell>
          <cell r="F79">
            <v>267.43</v>
          </cell>
          <cell r="G79">
            <v>1014.4300000000001</v>
          </cell>
          <cell r="H79" t="str">
            <v>Drenagem</v>
          </cell>
        </row>
        <row r="80">
          <cell r="A80" t="str">
            <v>04.950.51</v>
          </cell>
          <cell r="B80" t="str">
            <v>DISSIPADOR DE ENERGIA - DED 01</v>
          </cell>
          <cell r="C80" t="str">
            <v>unid.</v>
          </cell>
          <cell r="D80" t="str">
            <v>DNER-ES 283/97</v>
          </cell>
          <cell r="E80">
            <v>97.839999999999989</v>
          </cell>
          <cell r="F80">
            <v>35.03</v>
          </cell>
          <cell r="G80">
            <v>132.87</v>
          </cell>
          <cell r="H80" t="str">
            <v>Drenagem</v>
          </cell>
        </row>
        <row r="81">
          <cell r="A81" t="str">
            <v>OBRAS DE ARTE CORRENTE</v>
          </cell>
        </row>
        <row r="82">
          <cell r="A82" t="str">
            <v>04.100.03</v>
          </cell>
          <cell r="B82" t="str">
            <v>CORPO BUEIRO SIMPLES TUBULAR DE CONCRETO D=1,00 M</v>
          </cell>
          <cell r="C82" t="str">
            <v>m</v>
          </cell>
          <cell r="D82" t="str">
            <v>DNER-ES-284/97</v>
          </cell>
          <cell r="E82">
            <v>308.68</v>
          </cell>
          <cell r="F82">
            <v>110.51</v>
          </cell>
          <cell r="G82">
            <v>419.19</v>
          </cell>
          <cell r="H82" t="str">
            <v>OAC</v>
          </cell>
        </row>
        <row r="83">
          <cell r="A83" t="str">
            <v>04.101.03</v>
          </cell>
          <cell r="B83" t="str">
            <v>BOCA BUEIRO SIMPLES SIMP. TUB. DE CONC. D=1,00 M NORMAL</v>
          </cell>
          <cell r="C83" t="str">
            <v>m</v>
          </cell>
          <cell r="D83" t="str">
            <v>DNER-ES-284/97</v>
          </cell>
          <cell r="E83">
            <v>846.96</v>
          </cell>
          <cell r="F83">
            <v>303.20999999999998</v>
          </cell>
          <cell r="G83">
            <v>1150.17</v>
          </cell>
          <cell r="H83" t="str">
            <v>OAC</v>
          </cell>
        </row>
        <row r="84">
          <cell r="A84" t="str">
            <v>04.200.07</v>
          </cell>
          <cell r="B84" t="str">
            <v>CORPO DE BSCC 2,5 x 2,50 M ALT. 1,00 a 2,50 M</v>
          </cell>
          <cell r="C84" t="str">
            <v>m</v>
          </cell>
          <cell r="D84" t="str">
            <v>DNER-ES-286/97</v>
          </cell>
          <cell r="E84">
            <v>837.61000000000013</v>
          </cell>
          <cell r="F84">
            <v>299.86</v>
          </cell>
          <cell r="G84">
            <v>1137.4700000000003</v>
          </cell>
          <cell r="H84" t="str">
            <v>OAC</v>
          </cell>
        </row>
        <row r="85">
          <cell r="A85" t="str">
            <v>04.200.12</v>
          </cell>
          <cell r="B85" t="str">
            <v>CORPO DE BSCC 3,00 x 3,00 m ALT. 2,50 a 5,00 M</v>
          </cell>
          <cell r="C85" t="str">
            <v>m</v>
          </cell>
          <cell r="D85" t="str">
            <v>DNER-ES-286/97</v>
          </cell>
          <cell r="E85">
            <v>1403.6200000000001</v>
          </cell>
          <cell r="F85">
            <v>502.5</v>
          </cell>
          <cell r="G85">
            <v>1906.1200000000001</v>
          </cell>
          <cell r="H85" t="str">
            <v>OAC</v>
          </cell>
        </row>
        <row r="86">
          <cell r="A86" t="str">
            <v>04.200.20</v>
          </cell>
          <cell r="B86" t="str">
            <v>CORPO DE BSCC 3,00 x 3,00 M ALT. 7,50 a 10,00 M</v>
          </cell>
          <cell r="C86" t="str">
            <v>m</v>
          </cell>
          <cell r="D86" t="str">
            <v>DNER-ES-286/97</v>
          </cell>
          <cell r="E86">
            <v>1685.22</v>
          </cell>
          <cell r="F86">
            <v>603.30999999999995</v>
          </cell>
          <cell r="G86">
            <v>2288.5299999999997</v>
          </cell>
          <cell r="H86" t="str">
            <v>OAC</v>
          </cell>
        </row>
        <row r="87">
          <cell r="A87" t="str">
            <v>04.200.24</v>
          </cell>
          <cell r="B87" t="str">
            <v>CORPO DE BSCC 3,00 x 3,00 M ALT. 10,00 a 12,50 M</v>
          </cell>
          <cell r="C87" t="str">
            <v>m</v>
          </cell>
          <cell r="D87" t="str">
            <v>DNER-ES-286/97</v>
          </cell>
          <cell r="E87">
            <v>1782.7500000000002</v>
          </cell>
          <cell r="F87">
            <v>638.22</v>
          </cell>
          <cell r="G87">
            <v>2420.9700000000003</v>
          </cell>
          <cell r="H87" t="str">
            <v>OAC</v>
          </cell>
        </row>
        <row r="88">
          <cell r="A88" t="str">
            <v>04.200.26</v>
          </cell>
          <cell r="B88" t="str">
            <v>CORPO DE BSCC 2,00 x 2,00 M ALT. 12,50 a 15,00 M</v>
          </cell>
          <cell r="C88" t="str">
            <v>m</v>
          </cell>
          <cell r="D88" t="str">
            <v>DNER-ES-286/97</v>
          </cell>
          <cell r="E88">
            <v>936.76</v>
          </cell>
          <cell r="F88">
            <v>335.36</v>
          </cell>
          <cell r="G88">
            <v>1272.1199999999999</v>
          </cell>
          <cell r="H88" t="str">
            <v>OAC</v>
          </cell>
        </row>
        <row r="89">
          <cell r="A89" t="str">
            <v>04.200.27</v>
          </cell>
          <cell r="B89" t="str">
            <v>CORPO DE BSCC 2,5 x 2,50 M ALT. 12,50 a 15,00 M</v>
          </cell>
          <cell r="C89" t="str">
            <v>m</v>
          </cell>
          <cell r="D89" t="str">
            <v>DNER-ES-286/97</v>
          </cell>
          <cell r="E89">
            <v>1478.06</v>
          </cell>
          <cell r="F89">
            <v>529.15</v>
          </cell>
          <cell r="G89">
            <v>2007.21</v>
          </cell>
          <cell r="H89" t="str">
            <v>OAC</v>
          </cell>
        </row>
        <row r="90">
          <cell r="A90" t="str">
            <v>04.201.02</v>
          </cell>
          <cell r="B90" t="str">
            <v>BOCA DE BSCC 2,00 x 2,00 M NORMAL</v>
          </cell>
          <cell r="C90" t="str">
            <v>unid.</v>
          </cell>
          <cell r="D90" t="str">
            <v>DNER-ES-286/97</v>
          </cell>
          <cell r="E90">
            <v>4338.92</v>
          </cell>
          <cell r="F90">
            <v>1553.33</v>
          </cell>
          <cell r="G90">
            <v>5892.25</v>
          </cell>
          <cell r="H90" t="str">
            <v>OAC</v>
          </cell>
        </row>
        <row r="91">
          <cell r="A91" t="str">
            <v>04.201.03</v>
          </cell>
          <cell r="B91" t="str">
            <v>BOCA DE BSCC 2,50 x 2,50 M NORMAL</v>
          </cell>
          <cell r="C91" t="str">
            <v>unid.</v>
          </cell>
          <cell r="D91" t="str">
            <v>DNER-ES-286/97</v>
          </cell>
          <cell r="E91">
            <v>5863.87</v>
          </cell>
          <cell r="F91">
            <v>2099.27</v>
          </cell>
          <cell r="G91">
            <v>7963.1399999999994</v>
          </cell>
          <cell r="H91" t="str">
            <v>OAC</v>
          </cell>
        </row>
        <row r="92">
          <cell r="A92" t="str">
            <v>04.201.04</v>
          </cell>
          <cell r="B92" t="str">
            <v>BOCA DE BSCC 3,00 x 3,00 M NORMAL</v>
          </cell>
          <cell r="C92" t="str">
            <v>unid.</v>
          </cell>
          <cell r="D92" t="str">
            <v>DNER-ES-286/97</v>
          </cell>
          <cell r="E92">
            <v>8305.1099999999988</v>
          </cell>
          <cell r="F92">
            <v>2973.23</v>
          </cell>
          <cell r="G92">
            <v>11278.339999999998</v>
          </cell>
          <cell r="H92" t="str">
            <v>OAC</v>
          </cell>
        </row>
        <row r="93">
          <cell r="A93" t="str">
            <v>04.210.23</v>
          </cell>
          <cell r="B93" t="str">
            <v>CORPO DE BDCC 2,50 x 2,50 M ALT. 10,00 a 12,50 M</v>
          </cell>
          <cell r="C93" t="str">
            <v>m</v>
          </cell>
          <cell r="D93" t="str">
            <v>DNER-ES-286/97</v>
          </cell>
          <cell r="E93">
            <v>1993.81</v>
          </cell>
          <cell r="F93">
            <v>713.78</v>
          </cell>
          <cell r="G93">
            <v>2707.59</v>
          </cell>
          <cell r="H93" t="str">
            <v>OAC</v>
          </cell>
        </row>
        <row r="94">
          <cell r="A94" t="str">
            <v>04.211.03</v>
          </cell>
          <cell r="B94" t="str">
            <v>BOCA DE BSCC 2,50 x 2,50 M NORMAL</v>
          </cell>
          <cell r="C94" t="str">
            <v>unid.</v>
          </cell>
          <cell r="D94" t="str">
            <v>DNER-ES-286/97</v>
          </cell>
          <cell r="E94">
            <v>7007.13</v>
          </cell>
          <cell r="F94">
            <v>2508.5500000000002</v>
          </cell>
          <cell r="G94">
            <v>9515.68</v>
          </cell>
          <cell r="H94" t="str">
            <v>OAC</v>
          </cell>
        </row>
        <row r="95">
          <cell r="A95" t="str">
            <v>04.220.09</v>
          </cell>
          <cell r="B95" t="str">
            <v>CORPO DE BTCC 1,50 x 1,50 M ALT. 2,50 a 5,00 M</v>
          </cell>
          <cell r="C95" t="str">
            <v>m</v>
          </cell>
          <cell r="D95" t="str">
            <v>DNER-ES-286/97</v>
          </cell>
          <cell r="E95">
            <v>1047.06</v>
          </cell>
          <cell r="F95">
            <v>374.85</v>
          </cell>
          <cell r="G95">
            <v>1421.9099999999999</v>
          </cell>
          <cell r="H95" t="str">
            <v>OAC</v>
          </cell>
        </row>
        <row r="96">
          <cell r="A96" t="str">
            <v>04.220.11</v>
          </cell>
          <cell r="B96" t="str">
            <v>CORPO DE BTCC 2,50 x 2,50 M ALT. 2,50 a 5,00 M</v>
          </cell>
          <cell r="C96" t="str">
            <v>m</v>
          </cell>
          <cell r="D96" t="str">
            <v>DNER-ES-286/97</v>
          </cell>
          <cell r="E96">
            <v>2132.37</v>
          </cell>
          <cell r="F96">
            <v>763.39</v>
          </cell>
          <cell r="G96">
            <v>2895.7599999999998</v>
          </cell>
          <cell r="H96" t="str">
            <v>OAC</v>
          </cell>
        </row>
        <row r="97">
          <cell r="A97" t="str">
            <v>04.220.20</v>
          </cell>
          <cell r="B97" t="str">
            <v>CORPO DE BTCC 3,00 x 3,00 M ALT. 7,50 a 10,00 M</v>
          </cell>
          <cell r="C97" t="str">
            <v>m</v>
          </cell>
          <cell r="D97" t="str">
            <v>DNER-ES-286/97</v>
          </cell>
          <cell r="E97">
            <v>3681.4599999999996</v>
          </cell>
          <cell r="F97">
            <v>1317.96</v>
          </cell>
          <cell r="G97">
            <v>4999.42</v>
          </cell>
          <cell r="H97" t="str">
            <v>OAC</v>
          </cell>
        </row>
        <row r="98">
          <cell r="A98" t="str">
            <v>04.220.28</v>
          </cell>
          <cell r="B98" t="str">
            <v>CORPO DE BTCC 3,00 x 3,00 M ALT. 12,50 a 15,00 M</v>
          </cell>
          <cell r="C98" t="str">
            <v>m</v>
          </cell>
          <cell r="D98" t="str">
            <v>DNER-ES-286/97</v>
          </cell>
          <cell r="E98">
            <v>4085.29</v>
          </cell>
          <cell r="F98">
            <v>1462.53</v>
          </cell>
          <cell r="G98">
            <v>5547.82</v>
          </cell>
          <cell r="H98" t="str">
            <v>OAC</v>
          </cell>
        </row>
        <row r="99">
          <cell r="A99" t="str">
            <v>04.221.01</v>
          </cell>
          <cell r="B99" t="str">
            <v>BOCA DE BSCC 1,50 x 1,50 M NORMAL</v>
          </cell>
          <cell r="C99" t="str">
            <v>unid.</v>
          </cell>
          <cell r="D99" t="str">
            <v>DNER-ES-286/97</v>
          </cell>
          <cell r="E99">
            <v>4032.1099999999997</v>
          </cell>
          <cell r="F99">
            <v>1443.5</v>
          </cell>
          <cell r="G99">
            <v>5475.61</v>
          </cell>
          <cell r="H99" t="str">
            <v>OAC</v>
          </cell>
        </row>
        <row r="100">
          <cell r="A100" t="str">
            <v>04.221.03</v>
          </cell>
          <cell r="B100" t="str">
            <v>BOCA DE BSCC 2,50 x 2,50 M NORMAL</v>
          </cell>
          <cell r="C100" t="str">
            <v>unid.</v>
          </cell>
          <cell r="D100" t="str">
            <v>DNER-ES-286/97</v>
          </cell>
          <cell r="E100">
            <v>8611.75</v>
          </cell>
          <cell r="F100">
            <v>3083.01</v>
          </cell>
          <cell r="G100">
            <v>11694.76</v>
          </cell>
          <cell r="H100" t="str">
            <v>OAC</v>
          </cell>
        </row>
        <row r="101">
          <cell r="A101" t="str">
            <v>04.221.04</v>
          </cell>
          <cell r="B101" t="str">
            <v>BOCA DE BSCC 3,00 x 3,00 M NORMAL</v>
          </cell>
          <cell r="C101" t="str">
            <v>unid.</v>
          </cell>
          <cell r="D101" t="str">
            <v>DNER-ES-286/97</v>
          </cell>
          <cell r="E101">
            <v>12159.140000000001</v>
          </cell>
          <cell r="F101">
            <v>4352.97</v>
          </cell>
          <cell r="G101">
            <v>16512.11</v>
          </cell>
          <cell r="H101" t="str">
            <v>OAC</v>
          </cell>
        </row>
        <row r="102">
          <cell r="A102" t="str">
            <v>04.930.03</v>
          </cell>
          <cell r="B102" t="str">
            <v>CAIXA COLETORA DE SARJETA - CCS 03</v>
          </cell>
          <cell r="C102" t="str">
            <v>unid.</v>
          </cell>
          <cell r="D102" t="str">
            <v>DNER-ES-287/97</v>
          </cell>
          <cell r="E102">
            <v>546.06999999999994</v>
          </cell>
          <cell r="F102">
            <v>195.49</v>
          </cell>
          <cell r="G102">
            <v>741.56</v>
          </cell>
          <cell r="H102" t="str">
            <v>OAC</v>
          </cell>
        </row>
        <row r="103">
          <cell r="A103" t="str">
            <v>04.931.03</v>
          </cell>
          <cell r="B103" t="str">
            <v>CAIXA COLETORA DE TALVEGUE - CCT 03</v>
          </cell>
          <cell r="C103" t="str">
            <v>unid.</v>
          </cell>
          <cell r="D103" t="str">
            <v>DNER-ES-287/97</v>
          </cell>
          <cell r="E103">
            <v>557.82999999999993</v>
          </cell>
          <cell r="F103">
            <v>199.7</v>
          </cell>
          <cell r="G103">
            <v>757.53</v>
          </cell>
          <cell r="H103" t="str">
            <v>OAC</v>
          </cell>
        </row>
        <row r="104">
          <cell r="A104" t="str">
            <v>OBRAS COMPLEMENTARES</v>
          </cell>
        </row>
        <row r="105">
          <cell r="A105" t="str">
            <v>05.300.02</v>
          </cell>
          <cell r="B105" t="str">
            <v>ENROCAMENTO DE PEDRA JOGADA</v>
          </cell>
          <cell r="C105" t="str">
            <v>m³</v>
          </cell>
          <cell r="D105" t="str">
            <v>DNER-ES-292/97</v>
          </cell>
          <cell r="E105">
            <v>19.340000000000003</v>
          </cell>
          <cell r="F105">
            <v>6.92</v>
          </cell>
          <cell r="G105">
            <v>26.260000000000005</v>
          </cell>
          <cell r="H105" t="str">
            <v>Obras Comp.</v>
          </cell>
        </row>
        <row r="106">
          <cell r="A106" t="str">
            <v>05.301.00</v>
          </cell>
          <cell r="B106" t="str">
            <v>ALVENARIA DE PEDRA ARGAMASSADA</v>
          </cell>
          <cell r="C106" t="str">
            <v>m³</v>
          </cell>
          <cell r="D106" t="str">
            <v>DNER-ES-292/97</v>
          </cell>
          <cell r="E106">
            <v>84.77</v>
          </cell>
          <cell r="F106">
            <v>30.35</v>
          </cell>
          <cell r="G106">
            <v>115.12</v>
          </cell>
          <cell r="H106" t="str">
            <v>Obras Comp.</v>
          </cell>
        </row>
        <row r="107">
          <cell r="A107" t="str">
            <v>05.999.04</v>
          </cell>
          <cell r="B107" t="str">
            <v>MURO DE ARRIMO EM GABIÕES</v>
          </cell>
          <cell r="C107" t="str">
            <v>m³</v>
          </cell>
          <cell r="D107" t="str">
            <v>DNER-ES-343/97</v>
          </cell>
          <cell r="E107">
            <v>87.039999999999992</v>
          </cell>
          <cell r="F107">
            <v>31.16</v>
          </cell>
          <cell r="G107">
            <v>118.19999999999999</v>
          </cell>
          <cell r="H107" t="str">
            <v>Obras Comp.</v>
          </cell>
        </row>
        <row r="108">
          <cell r="A108" t="str">
            <v>06.400.01</v>
          </cell>
          <cell r="B108" t="str">
            <v>CERCA DE ARAME FARPADO COM MOURÃO DE CONCRETO</v>
          </cell>
          <cell r="C108" t="str">
            <v>m</v>
          </cell>
          <cell r="D108" t="str">
            <v>DNER-ES-338/97</v>
          </cell>
          <cell r="E108">
            <v>4.8599999999999994</v>
          </cell>
          <cell r="F108">
            <v>1.74</v>
          </cell>
          <cell r="G108">
            <v>6.6</v>
          </cell>
          <cell r="H108" t="str">
            <v>Obras Comp.</v>
          </cell>
        </row>
        <row r="109">
          <cell r="A109" t="str">
            <v>SINALIZAÇÃO</v>
          </cell>
        </row>
        <row r="110">
          <cell r="A110" t="str">
            <v>06.010.01</v>
          </cell>
          <cell r="B110" t="str">
            <v>DEFENSA SEMI-MALEÁVEL SIMPLES (FORN./IMPL.)</v>
          </cell>
          <cell r="C110" t="str">
            <v>m</v>
          </cell>
          <cell r="D110" t="str">
            <v>DNER-ES-144/97</v>
          </cell>
          <cell r="E110">
            <v>90.28</v>
          </cell>
          <cell r="F110">
            <v>32.32</v>
          </cell>
          <cell r="G110">
            <v>122.6</v>
          </cell>
          <cell r="H110" t="str">
            <v>Sinalização</v>
          </cell>
        </row>
        <row r="111">
          <cell r="A111" t="str">
            <v>06.110.01</v>
          </cell>
          <cell r="B111" t="str">
            <v>PINTURA DE FAIXA COM TERMOPLÁSTICO - 3 ANOS</v>
          </cell>
          <cell r="C111" t="str">
            <v>m²</v>
          </cell>
          <cell r="D111" t="str">
            <v>DNER-ES-339/97</v>
          </cell>
          <cell r="E111">
            <v>14.79</v>
          </cell>
          <cell r="F111">
            <v>5.29</v>
          </cell>
          <cell r="G111">
            <v>20.079999999999998</v>
          </cell>
          <cell r="H111" t="str">
            <v>Sinalização</v>
          </cell>
        </row>
        <row r="112">
          <cell r="A112" t="str">
            <v>06.110.02</v>
          </cell>
          <cell r="B112" t="str">
            <v>PINTURA DE SETAS E ZEBRADOS COM TERMOPLÁSTICO</v>
          </cell>
          <cell r="C112" t="str">
            <v>m²</v>
          </cell>
          <cell r="D112" t="str">
            <v>DNER-ES-339/97</v>
          </cell>
          <cell r="E112">
            <v>18.03</v>
          </cell>
          <cell r="F112">
            <v>6.45</v>
          </cell>
          <cell r="G112">
            <v>24.48</v>
          </cell>
          <cell r="H112" t="str">
            <v>Sinalização</v>
          </cell>
        </row>
        <row r="113">
          <cell r="A113" t="str">
            <v>06.120.01</v>
          </cell>
          <cell r="B113" t="str">
            <v>TACHA REFLETIVA MONODIRECIONAL (FORN./COLOC.)</v>
          </cell>
          <cell r="C113" t="str">
            <v>m²</v>
          </cell>
          <cell r="D113" t="str">
            <v>DNER-ES-339/97</v>
          </cell>
          <cell r="E113">
            <v>7.67</v>
          </cell>
          <cell r="F113">
            <v>2.75</v>
          </cell>
          <cell r="G113">
            <v>10.42</v>
          </cell>
          <cell r="H113" t="str">
            <v>Sinalização</v>
          </cell>
        </row>
        <row r="114">
          <cell r="A114" t="str">
            <v>06.121.01</v>
          </cell>
          <cell r="B114" t="str">
            <v>TACHA REFLETIVA BIDIRECIONAL (FORN./COLOC.)</v>
          </cell>
          <cell r="C114" t="str">
            <v>m²</v>
          </cell>
          <cell r="D114" t="str">
            <v>DNER-ES-339/97</v>
          </cell>
          <cell r="E114">
            <v>8.5400000000000009</v>
          </cell>
          <cell r="F114">
            <v>3.06</v>
          </cell>
          <cell r="G114">
            <v>11.600000000000001</v>
          </cell>
          <cell r="H114" t="str">
            <v>Sinalização</v>
          </cell>
        </row>
        <row r="115">
          <cell r="A115" t="str">
            <v>06.200.02</v>
          </cell>
          <cell r="B115" t="str">
            <v>PLACA DE SINALIZAÇÃO TOTALMENTE REFLETIVA</v>
          </cell>
          <cell r="C115" t="str">
            <v>m²</v>
          </cell>
          <cell r="D115" t="str">
            <v>DNER-ES-340/97</v>
          </cell>
          <cell r="E115">
            <v>136.58000000000001</v>
          </cell>
          <cell r="F115">
            <v>48.9</v>
          </cell>
          <cell r="G115">
            <v>185.48000000000002</v>
          </cell>
          <cell r="H115" t="str">
            <v>Sinalização</v>
          </cell>
        </row>
        <row r="116">
          <cell r="A116" t="str">
            <v>06.230.01</v>
          </cell>
          <cell r="B116" t="str">
            <v>BALIZADOR BIDIRECIONAL</v>
          </cell>
          <cell r="C116" t="str">
            <v>unid.</v>
          </cell>
          <cell r="D116" t="str">
            <v>DNER-ES-340/97</v>
          </cell>
          <cell r="E116">
            <v>7.2</v>
          </cell>
          <cell r="F116">
            <v>2.58</v>
          </cell>
          <cell r="G116">
            <v>9.7800000000000011</v>
          </cell>
          <cell r="H116" t="str">
            <v>Sinalização</v>
          </cell>
        </row>
        <row r="117">
          <cell r="A117" t="str">
            <v>MEIO AMBIENTE</v>
          </cell>
        </row>
        <row r="118">
          <cell r="A118" t="str">
            <v>05.100.00</v>
          </cell>
          <cell r="B118" t="str">
            <v>ENLEIVAMENTO</v>
          </cell>
          <cell r="C118" t="str">
            <v>m²</v>
          </cell>
          <cell r="D118" t="str">
            <v>DNER-ES-341/97</v>
          </cell>
          <cell r="E118">
            <v>1.3599999999999999</v>
          </cell>
          <cell r="F118">
            <v>0.49</v>
          </cell>
          <cell r="G118">
            <v>1.8499999999999999</v>
          </cell>
          <cell r="H118" t="str">
            <v>Obras Comp.</v>
          </cell>
        </row>
        <row r="119">
          <cell r="A119" t="str">
            <v>05.101.00</v>
          </cell>
          <cell r="B119" t="str">
            <v>SEMEADURA MANUAL</v>
          </cell>
          <cell r="C119" t="str">
            <v>m²</v>
          </cell>
          <cell r="D119" t="str">
            <v>DNER-ES-341/97</v>
          </cell>
          <cell r="E119">
            <v>0.51</v>
          </cell>
          <cell r="F119">
            <v>0.18</v>
          </cell>
          <cell r="G119">
            <v>0.69</v>
          </cell>
          <cell r="H119" t="str">
            <v>Obras Comp.</v>
          </cell>
        </row>
        <row r="120">
          <cell r="A120" t="str">
            <v>05.102.00</v>
          </cell>
          <cell r="B120" t="str">
            <v>HIDROSSEMEADURA</v>
          </cell>
          <cell r="C120" t="str">
            <v>m²</v>
          </cell>
          <cell r="D120" t="str">
            <v>DNER-ES-341/97</v>
          </cell>
          <cell r="E120">
            <v>0.28000000000000003</v>
          </cell>
          <cell r="F120">
            <v>0.1</v>
          </cell>
          <cell r="G120">
            <v>0.38</v>
          </cell>
          <cell r="H120" t="str">
            <v>Obras Comp.</v>
          </cell>
        </row>
        <row r="121">
          <cell r="A121" t="str">
            <v>05.999.01</v>
          </cell>
          <cell r="B121" t="str">
            <v>PLANTIO DE ÁRVORES E ARBUSTOS</v>
          </cell>
          <cell r="C121" t="str">
            <v>unid.</v>
          </cell>
          <cell r="D121" t="str">
            <v>CE-PE - 01</v>
          </cell>
          <cell r="E121">
            <v>2.31</v>
          </cell>
          <cell r="F121">
            <v>0.83</v>
          </cell>
          <cell r="G121">
            <v>3.14</v>
          </cell>
          <cell r="H121" t="str">
            <v>Obras Comp.</v>
          </cell>
        </row>
        <row r="122">
          <cell r="A122" t="str">
            <v>05.999.02</v>
          </cell>
          <cell r="B122" t="str">
            <v>CONFORMAÇÃO DE CX. DE EMPRÉSTIMOS, JAZIDAS E BOTA-FORA</v>
          </cell>
          <cell r="C122" t="str">
            <v>m²</v>
          </cell>
          <cell r="D122" t="str">
            <v>DNER-ES-341/97</v>
          </cell>
          <cell r="F122">
            <v>0</v>
          </cell>
          <cell r="G122">
            <v>0</v>
          </cell>
        </row>
        <row r="123">
          <cell r="A123" t="str">
            <v>05.999.02</v>
          </cell>
          <cell r="B123" t="str">
            <v>PLANTIO DE GRAMA EM PLACA</v>
          </cell>
          <cell r="C123" t="str">
            <v>m²</v>
          </cell>
          <cell r="D123" t="str">
            <v>DNER-ES-341/97</v>
          </cell>
          <cell r="F123">
            <v>0</v>
          </cell>
          <cell r="G123">
            <v>0</v>
          </cell>
        </row>
        <row r="124">
          <cell r="A124" t="str">
            <v>05.999.03</v>
          </cell>
          <cell r="B124" t="str">
            <v>RECOMP. VEGETAL DE CAIXA DE EMPRÉSTIMO, JAZIDA E BOTA-FORA</v>
          </cell>
          <cell r="C124" t="str">
            <v>m²</v>
          </cell>
          <cell r="D124" t="str">
            <v>DNER-ES-341/97</v>
          </cell>
          <cell r="F124">
            <v>0</v>
          </cell>
          <cell r="G124">
            <v>0</v>
          </cell>
        </row>
        <row r="125">
          <cell r="A125" t="str">
            <v>COMPOSIÇÕES AUXILIARES</v>
          </cell>
        </row>
        <row r="126">
          <cell r="A126" t="str">
            <v>01.200.01</v>
          </cell>
          <cell r="B126" t="str">
            <v>ESCAVAÇÃO E CARGA DE MATERIAL DE JAZIDA</v>
          </cell>
          <cell r="C126" t="str">
            <v>m³</v>
          </cell>
          <cell r="E126">
            <v>0.97</v>
          </cell>
          <cell r="H126" t="str">
            <v>Custos Básicos</v>
          </cell>
        </row>
        <row r="127">
          <cell r="A127" t="str">
            <v>01.999.01</v>
          </cell>
          <cell r="B127" t="str">
            <v>LIMPEZA SUPERFICIAL DA CAMADA VEGETAL</v>
          </cell>
          <cell r="C127" t="str">
            <v>m²</v>
          </cell>
          <cell r="E127">
            <v>0.06</v>
          </cell>
          <cell r="H127" t="str">
            <v>Custos Básicos</v>
          </cell>
        </row>
        <row r="128">
          <cell r="A128" t="str">
            <v>01.999.02</v>
          </cell>
          <cell r="B128" t="str">
            <v>EXPURGO DE JAZIDA</v>
          </cell>
          <cell r="C128" t="str">
            <v>m³</v>
          </cell>
          <cell r="E128">
            <v>0.66</v>
          </cell>
          <cell r="H128" t="str">
            <v>Custos Básicos</v>
          </cell>
        </row>
        <row r="129">
          <cell r="A129" t="str">
            <v>01.999.03</v>
          </cell>
          <cell r="B129" t="str">
            <v>DESMATAMENTO DE JAZIDA</v>
          </cell>
          <cell r="C129" t="str">
            <v>m³</v>
          </cell>
          <cell r="E129">
            <v>0.05</v>
          </cell>
          <cell r="H129" t="str">
            <v>Custos Básicos</v>
          </cell>
        </row>
        <row r="130">
          <cell r="A130" t="str">
            <v>03.000.02</v>
          </cell>
          <cell r="B130" t="str">
            <v>ESCAVAÇÃO MANUAL DE CAVAS EM MAT. 1ª CATEGORIA</v>
          </cell>
          <cell r="C130" t="str">
            <v>m³</v>
          </cell>
          <cell r="E130">
            <v>12.57</v>
          </cell>
          <cell r="H130" t="str">
            <v>Custos Básicos</v>
          </cell>
        </row>
        <row r="131">
          <cell r="A131" t="str">
            <v>03.300.01</v>
          </cell>
          <cell r="B131" t="str">
            <v>CONCRETO MAGRO</v>
          </cell>
          <cell r="C131" t="str">
            <v>m³</v>
          </cell>
          <cell r="E131">
            <v>146</v>
          </cell>
          <cell r="H131" t="str">
            <v>Custos Básicos</v>
          </cell>
        </row>
        <row r="132">
          <cell r="A132" t="str">
            <v>03.310.03</v>
          </cell>
          <cell r="B132" t="str">
            <v>CONCRETO CICLOPICO FCK = 12 MPA</v>
          </cell>
          <cell r="C132" t="str">
            <v>m³</v>
          </cell>
          <cell r="E132">
            <v>145.64000000000001</v>
          </cell>
          <cell r="H132" t="str">
            <v>Custos Básicos</v>
          </cell>
        </row>
        <row r="133">
          <cell r="A133" t="str">
            <v>03.321.01</v>
          </cell>
          <cell r="B133" t="str">
            <v>CONCRETO FCK=10 MPA</v>
          </cell>
          <cell r="C133" t="str">
            <v>m³</v>
          </cell>
          <cell r="E133">
            <v>163.38</v>
          </cell>
          <cell r="H133" t="str">
            <v>Custos Básicos</v>
          </cell>
        </row>
        <row r="134">
          <cell r="A134" t="str">
            <v>03.325.00</v>
          </cell>
          <cell r="B134" t="str">
            <v>CONCRETO FCK=18 MPA</v>
          </cell>
          <cell r="C134" t="str">
            <v>m³</v>
          </cell>
          <cell r="E134">
            <v>177.85</v>
          </cell>
          <cell r="H134" t="str">
            <v>Custos Básicos</v>
          </cell>
        </row>
        <row r="135">
          <cell r="A135" t="str">
            <v>03.326.00</v>
          </cell>
          <cell r="B135" t="str">
            <v>CONCRETO FCK=20 MPA</v>
          </cell>
          <cell r="C135" t="str">
            <v>m³</v>
          </cell>
          <cell r="E135">
            <v>181.90999999999997</v>
          </cell>
          <cell r="H135" t="str">
            <v>Custos Básicos</v>
          </cell>
        </row>
        <row r="136">
          <cell r="A136" t="str">
            <v>03.329.04</v>
          </cell>
          <cell r="B136" t="str">
            <v>CONCRETO FCK=12  MPA</v>
          </cell>
          <cell r="C136" t="str">
            <v>m³</v>
          </cell>
          <cell r="E136">
            <v>168.03</v>
          </cell>
          <cell r="H136" t="str">
            <v>Custos Básicos</v>
          </cell>
        </row>
        <row r="137">
          <cell r="A137" t="str">
            <v>03.340.00</v>
          </cell>
          <cell r="B137" t="str">
            <v>ARGAMASSA CIMENTO-AREIA 1-3</v>
          </cell>
          <cell r="C137" t="str">
            <v>m³</v>
          </cell>
          <cell r="E137">
            <v>154.82</v>
          </cell>
          <cell r="H137" t="str">
            <v>Custos Básicos</v>
          </cell>
        </row>
        <row r="138">
          <cell r="A138" t="str">
            <v>03.341.00</v>
          </cell>
          <cell r="B138" t="str">
            <v>ARGAMASSA CIMENTO-AREIA 1-4</v>
          </cell>
          <cell r="C138" t="str">
            <v>m³</v>
          </cell>
          <cell r="E138">
            <v>136.55000000000001</v>
          </cell>
          <cell r="H138" t="str">
            <v>Custos Básicos</v>
          </cell>
        </row>
        <row r="139">
          <cell r="A139" t="str">
            <v>03.353.00</v>
          </cell>
          <cell r="B139" t="str">
            <v>FORNECIMENTO, PREPARO E COLOCAÇÃO AÇO CA-50</v>
          </cell>
          <cell r="C139" t="str">
            <v>kg</v>
          </cell>
          <cell r="E139">
            <v>1.65</v>
          </cell>
          <cell r="H139" t="str">
            <v>Custos Básicos</v>
          </cell>
        </row>
        <row r="140">
          <cell r="A140" t="str">
            <v>03.370.00</v>
          </cell>
          <cell r="B140" t="str">
            <v>FORMAS COMUNS DE MADEIRA</v>
          </cell>
          <cell r="C140" t="str">
            <v>m²</v>
          </cell>
          <cell r="E140">
            <v>17.650000000000002</v>
          </cell>
          <cell r="H140" t="str">
            <v>Custos Básicos</v>
          </cell>
        </row>
        <row r="141">
          <cell r="A141" t="str">
            <v>03.371.00</v>
          </cell>
          <cell r="B141" t="str">
            <v>FORMA DE MADEIRA COMPENSADA</v>
          </cell>
          <cell r="C141" t="str">
            <v>m²</v>
          </cell>
          <cell r="E141">
            <v>13.209999999999999</v>
          </cell>
          <cell r="H141" t="str">
            <v>Custos Básicos</v>
          </cell>
        </row>
        <row r="142">
          <cell r="A142" t="str">
            <v>03.940.00</v>
          </cell>
          <cell r="B142" t="str">
            <v>APILOAMENTO MANUAL</v>
          </cell>
          <cell r="C142" t="str">
            <v>m³</v>
          </cell>
          <cell r="E142">
            <v>2.9</v>
          </cell>
          <cell r="H142" t="str">
            <v>Custos Básicos</v>
          </cell>
        </row>
        <row r="143">
          <cell r="A143" t="str">
            <v>04.999.03</v>
          </cell>
          <cell r="B143" t="str">
            <v xml:space="preserve">ESCORAMENTO DE BUEIROS CELULARES                                         </v>
          </cell>
          <cell r="C143" t="str">
            <v>m³</v>
          </cell>
          <cell r="E143">
            <v>7.7600000000000007</v>
          </cell>
          <cell r="H143" t="str">
            <v>Custos Básicos</v>
          </cell>
        </row>
        <row r="144">
          <cell r="A144" t="str">
            <v>04.999.06</v>
          </cell>
          <cell r="B144" t="str">
            <v>SOLO LOCAL / SELO DE ARGILA</v>
          </cell>
          <cell r="C144" t="str">
            <v>m³</v>
          </cell>
          <cell r="E144">
            <v>7.26</v>
          </cell>
          <cell r="H144" t="str">
            <v>Custos Básicos</v>
          </cell>
        </row>
        <row r="145">
          <cell r="A145" t="str">
            <v>04.999.07</v>
          </cell>
          <cell r="B145" t="str">
            <v>LASTRO DE BRITA</v>
          </cell>
          <cell r="C145" t="str">
            <v>m³</v>
          </cell>
          <cell r="E145">
            <v>93.47999999999999</v>
          </cell>
          <cell r="H145" t="str">
            <v>Custos Básicos</v>
          </cell>
        </row>
        <row r="146">
          <cell r="A146" t="str">
            <v>05.000.11</v>
          </cell>
          <cell r="B146" t="str">
            <v>DENTES P/ BUEIROS SIMPLES Ø 1,00 m</v>
          </cell>
          <cell r="C146" t="str">
            <v>unid.</v>
          </cell>
          <cell r="E146">
            <v>38.85</v>
          </cell>
          <cell r="H146" t="str">
            <v>Custos Básicos</v>
          </cell>
        </row>
        <row r="147">
          <cell r="A147" t="str">
            <v>05.301.00</v>
          </cell>
          <cell r="B147" t="str">
            <v>ALVENARIA DE PEDRA ARGAMASSADA</v>
          </cell>
          <cell r="C147" t="str">
            <v>m³</v>
          </cell>
          <cell r="E147">
            <v>84.77</v>
          </cell>
          <cell r="H147" t="str">
            <v>Sinalização</v>
          </cell>
        </row>
        <row r="148">
          <cell r="A148" t="str">
            <v>09.999.01</v>
          </cell>
          <cell r="B148" t="str">
            <v>TORRE DE MADEIRA</v>
          </cell>
          <cell r="C148" t="str">
            <v>unid.</v>
          </cell>
          <cell r="E148">
            <v>69.460000000000008</v>
          </cell>
          <cell r="H148" t="str">
            <v>Custos Básicos</v>
          </cell>
        </row>
        <row r="149">
          <cell r="A149" t="str">
            <v>09.519.01</v>
          </cell>
          <cell r="B149" t="str">
            <v>OBTENÇÃO DE GRAMAS EM PLACAS</v>
          </cell>
          <cell r="C149" t="str">
            <v>m²</v>
          </cell>
          <cell r="E149">
            <v>0.78</v>
          </cell>
          <cell r="H149" t="str">
            <v>Custos Básicos</v>
          </cell>
        </row>
        <row r="150">
          <cell r="A150" t="str">
            <v>09.512.02</v>
          </cell>
          <cell r="B150" t="str">
            <v>TUBO DE CONCRETO POROSO Ø 0,20 m</v>
          </cell>
          <cell r="C150" t="str">
            <v>m</v>
          </cell>
          <cell r="E150">
            <v>4.63</v>
          </cell>
          <cell r="H150" t="str">
            <v>Custos Básicos</v>
          </cell>
        </row>
        <row r="151">
          <cell r="A151" t="str">
            <v>09.512.07</v>
          </cell>
          <cell r="B151" t="str">
            <v>TUBO DE CONCRETO ARMADO Ø 1,00 m</v>
          </cell>
          <cell r="C151" t="str">
            <v>m</v>
          </cell>
          <cell r="E151">
            <v>180.84</v>
          </cell>
          <cell r="H151" t="str">
            <v>Custos Básicos</v>
          </cell>
        </row>
        <row r="152">
          <cell r="A152" t="str">
            <v>09.517.06</v>
          </cell>
          <cell r="B152" t="str">
            <v>RACHÃO (ESCAV.MAT.3ª CATEGORIA)</v>
          </cell>
          <cell r="C152" t="str">
            <v>m³</v>
          </cell>
          <cell r="E152">
            <v>8.14</v>
          </cell>
          <cell r="H152" t="str">
            <v>Custos Básicos</v>
          </cell>
        </row>
      </sheetData>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s>
    <sheetDataSet>
      <sheetData sheetId="0"/>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DE QUANT_ E CUSTOS A"/>
      <sheetName val="ENTRADA DE DADOS (2)"/>
      <sheetName val="RESUMO GERAL (2)"/>
      <sheetName val="DISTRIBUICAO (2)"/>
      <sheetName val="FORMULAS NÃO MEXER (2)"/>
      <sheetName val="TERRAP EST 1871 A 2169 (2)"/>
      <sheetName val="ENTRADA DE DADOS"/>
      <sheetName val="RESUMO GERAL"/>
      <sheetName val="DISTRIBUICAO"/>
      <sheetName val="FORMULAS NÃO MEXER"/>
      <sheetName val="Plan1 (2)"/>
      <sheetName val="REL. EMP. LAT."/>
      <sheetName val="CORTE PISTA"/>
      <sheetName val=" EMPR. LE"/>
      <sheetName val=" EMPR. LD"/>
      <sheetName val=" ATERRO 100%"/>
      <sheetName val=" ATERRO 95%"/>
      <sheetName val="Plan4"/>
      <sheetName val="JUN. 01"/>
      <sheetName val="resumo"/>
      <sheetName val="Plan1"/>
      <sheetName val="Plan3"/>
      <sheetName val="Plan2"/>
      <sheetName val=" ATER. A 100%(SUB.)"/>
      <sheetName val="PLANILHA DE QUANT. E CUSTOS A"/>
      <sheetName val="SERVIÇOS"/>
      <sheetName val="DADOS"/>
      <sheetName val="eq"/>
      <sheetName val="mo"/>
      <sheetName val="CUSTO HORÁRIO"/>
      <sheetName val="Mão de obra"/>
      <sheetName val="Material"/>
      <sheetName val="Página 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Orçamento (2)"/>
      <sheetName val="Memoria de cálculo"/>
      <sheetName val="Banco de Dados"/>
      <sheetName val="TRANSPORTES"/>
      <sheetName val="Recomp.Mecaniz.Aterro"/>
      <sheetName val="Esc.Carg.Mat.Jazida Recomp."/>
      <sheetName val="Descida d'água DAD14"/>
      <sheetName val="Dissipador DEB 07"/>
      <sheetName val="Alvenaria de pedra"/>
      <sheetName val="Forma comum 1A0140101"/>
      <sheetName val="fORMA COMUM 2S0337000"/>
      <sheetName val="Concr. Estr. fck=18MPa"/>
      <sheetName val="Concr. fck12"/>
      <sheetName val="Concr fck 15 "/>
      <sheetName val="Conc ciclop 1A0151210"/>
      <sheetName val="Aço CA50"/>
      <sheetName val="Argamassa 1-3"/>
      <sheetName val="Argamassa 1-4"/>
      <sheetName val="Esc manual"/>
      <sheetName val="Compactação manual"/>
      <sheetName val="Corpo BSCC 2 X 2"/>
      <sheetName val="Forma compesada"/>
      <sheetName val="Concr 10 MPa"/>
      <sheetName val="Boca BSCC 2 X 2 "/>
      <sheetName val="Escor bueiro celular"/>
      <sheetName val="Transp. local basc 10 m3 rod pa"/>
      <sheetName val="Transp.Caminhão Carroc."/>
      <sheetName val="Corpo BDTC=1,00"/>
      <sheetName val="Boca BDTC=1,00"/>
      <sheetName val="MFC 05"/>
      <sheetName val="Lastro de brita"/>
      <sheetName val="Conc ciclop 3S0331000"/>
      <sheetName val="Subbase"/>
      <sheetName val="Base"/>
      <sheetName val="Imprimaçao"/>
      <sheetName val="Capa CBUQ"/>
      <sheetName val="Remoção capa"/>
      <sheetName val="Usinagem "/>
      <sheetName val="Enleivamento"/>
      <sheetName val="PINTURA DE FAIXA"/>
      <sheetName val="ANCORAGEM"/>
      <sheetName val="DEFENSA"/>
      <sheetName val="Rec  man aterro"/>
      <sheetName val="Esc solo Saturado"/>
      <sheetName val="Desc d'água aterro DAD-02"/>
      <sheetName val="Valeta prot VPA 03"/>
      <sheetName val="Guia de madeira"/>
      <sheetName val="Obtenção grama"/>
      <sheetName val="ESC. MAN VALA 1ª 1A0189101"/>
      <sheetName val="Esc man 1ª cat 3S0400000"/>
      <sheetName val="Esc car tra ate 50m"/>
      <sheetName val="Brita p-camada drenante"/>
      <sheetName val="Manta Geotêxtil"/>
      <sheetName val="Colchão areia"/>
      <sheetName val="DISSIPADOR DED-01"/>
      <sheetName val="Plan11"/>
      <sheetName val="MAPA DE CUBAÇÃO"/>
      <sheetName val="CG"/>
      <sheetName val="PATO"/>
      <sheetName val="Serviços"/>
      <sheetName val="QuQuant"/>
      <sheetName val="dez00"/>
      <sheetName val="SE_SicroPE_201511_ONER"/>
    </sheetNames>
    <sheetDataSet>
      <sheetData sheetId="0"/>
      <sheetData sheetId="1"/>
      <sheetData sheetId="2"/>
      <sheetData sheetId="3" refreshError="1">
        <row r="5">
          <cell r="A5" t="str">
            <v>3 S 08 501 00</v>
          </cell>
          <cell r="B5" t="str">
            <v>Recomposição mecanizada de aterro</v>
          </cell>
          <cell r="C5" t="str">
            <v>m³</v>
          </cell>
          <cell r="D5">
            <v>14.12</v>
          </cell>
        </row>
        <row r="6">
          <cell r="A6" t="str">
            <v>1 A 00 002 05</v>
          </cell>
          <cell r="B6" t="str">
            <v>Transporte local c/ basc. 10m³ em rod. pav.</v>
          </cell>
          <cell r="C6" t="str">
            <v>tkm</v>
          </cell>
          <cell r="D6">
            <v>0.36</v>
          </cell>
        </row>
        <row r="7">
          <cell r="A7" t="str">
            <v>2 S 04 941 14</v>
          </cell>
          <cell r="B7" t="str">
            <v>Descida d'água atrros em degraus - arm - DAD 14</v>
          </cell>
          <cell r="C7" t="str">
            <v>m</v>
          </cell>
          <cell r="D7">
            <v>395.39979979999998</v>
          </cell>
        </row>
        <row r="8">
          <cell r="A8" t="str">
            <v>2 S 04 950 27</v>
          </cell>
          <cell r="B8" t="str">
            <v>Dissipador de energia - DEB 07</v>
          </cell>
          <cell r="C8" t="str">
            <v>und</v>
          </cell>
          <cell r="D8">
            <v>1342.0452846666665</v>
          </cell>
        </row>
        <row r="9">
          <cell r="A9" t="str">
            <v>1 A 01 890 01</v>
          </cell>
          <cell r="B9" t="str">
            <v>Escavação manual em material de 1ª cat</v>
          </cell>
          <cell r="C9" t="str">
            <v>m³</v>
          </cell>
          <cell r="D9">
            <v>12.597899999999997</v>
          </cell>
        </row>
        <row r="10">
          <cell r="A10" t="str">
            <v>1 A 01 893 01</v>
          </cell>
          <cell r="B10" t="str">
            <v xml:space="preserve"> Compactação manual</v>
          </cell>
          <cell r="C10" t="str">
            <v>m³</v>
          </cell>
          <cell r="D10">
            <v>6.7133333333333338</v>
          </cell>
        </row>
        <row r="11">
          <cell r="A11" t="str">
            <v>2 S 04 200 06</v>
          </cell>
          <cell r="B11" t="str">
            <v>Corpo DSCC 2,00 x 2,00 m alt 1,00 a 2,50 m</v>
          </cell>
          <cell r="C11" t="str">
            <v>m</v>
          </cell>
          <cell r="D11">
            <v>992.87830998499999</v>
          </cell>
        </row>
        <row r="12">
          <cell r="A12" t="str">
            <v>2 S 04 201 02</v>
          </cell>
          <cell r="B12" t="str">
            <v>Boca BSCC 2,00 x 2,00 m normal</v>
          </cell>
          <cell r="C12" t="str">
            <v>und</v>
          </cell>
          <cell r="D12">
            <v>7000.0516879999996</v>
          </cell>
        </row>
        <row r="13">
          <cell r="A13" t="str">
            <v>3 S 03 310 00</v>
          </cell>
          <cell r="B13" t="str">
            <v>Concreto Ciclópico</v>
          </cell>
          <cell r="C13" t="str">
            <v>m³</v>
          </cell>
          <cell r="D13">
            <v>198.25</v>
          </cell>
        </row>
        <row r="14">
          <cell r="A14" t="str">
            <v>2 S 03 370 00</v>
          </cell>
          <cell r="B14" t="str">
            <v>FÔRMA COMUM DE MADEIRA</v>
          </cell>
          <cell r="C14" t="str">
            <v>m²</v>
          </cell>
          <cell r="D14">
            <v>33.155405199999997</v>
          </cell>
        </row>
        <row r="15">
          <cell r="A15" t="str">
            <v>2 S 04 110 01</v>
          </cell>
          <cell r="B15" t="str">
            <v>Corpo BDTC D= 1,00 m</v>
          </cell>
          <cell r="C15" t="str">
            <v>m</v>
          </cell>
          <cell r="D15">
            <v>965.91</v>
          </cell>
        </row>
        <row r="16">
          <cell r="A16" t="str">
            <v>2 S 04 111 01</v>
          </cell>
          <cell r="B16" t="str">
            <v>Boca BDTC D=1,00m normal</v>
          </cell>
          <cell r="C16" t="str">
            <v>und</v>
          </cell>
          <cell r="D16">
            <v>1842.55</v>
          </cell>
        </row>
        <row r="17">
          <cell r="A17" t="str">
            <v>2 S 04 910 05</v>
          </cell>
          <cell r="B17" t="str">
            <v>MEIO FIO DE CONCRETO - MFC 05</v>
          </cell>
          <cell r="C17" t="str">
            <v>m</v>
          </cell>
          <cell r="D17">
            <v>19.79</v>
          </cell>
        </row>
        <row r="18">
          <cell r="A18" t="str">
            <v>1 A 00 002 40</v>
          </cell>
          <cell r="B18" t="str">
            <v>TRANSP.LOC. C/ CARROCERIA 15t EM RODOV. PAV.</v>
          </cell>
          <cell r="C18" t="str">
            <v>tkm</v>
          </cell>
          <cell r="D18">
            <v>0.43</v>
          </cell>
        </row>
        <row r="19">
          <cell r="A19" t="str">
            <v>5 S 02 200 00</v>
          </cell>
          <cell r="B19" t="str">
            <v>SUB-BASE SOLO ESTAB. GRAN. S/ MISTURA</v>
          </cell>
          <cell r="C19" t="str">
            <v>m³</v>
          </cell>
          <cell r="D19">
            <v>8.11</v>
          </cell>
        </row>
        <row r="20">
          <cell r="A20" t="str">
            <v>5 S 02 200 01</v>
          </cell>
          <cell r="B20" t="str">
            <v>BASE SOLO ESTAB. GRAN. S/ MISTURA</v>
          </cell>
          <cell r="C20" t="str">
            <v>m³</v>
          </cell>
          <cell r="D20">
            <v>8.11</v>
          </cell>
        </row>
        <row r="21">
          <cell r="A21" t="str">
            <v>5 S 02 300 00</v>
          </cell>
          <cell r="B21" t="str">
            <v>IMPRIMAÇÃO</v>
          </cell>
          <cell r="C21" t="str">
            <v>m²</v>
          </cell>
          <cell r="D21">
            <v>0.17</v>
          </cell>
        </row>
        <row r="22">
          <cell r="A22" t="str">
            <v>5 S 02 540 01</v>
          </cell>
          <cell r="B22" t="str">
            <v>CONC. BETUM. USIN. A QUENTE - CAPA DE ROLAMENTO</v>
          </cell>
          <cell r="C22" t="str">
            <v>t</v>
          </cell>
          <cell r="D22">
            <v>47.43</v>
          </cell>
        </row>
        <row r="23">
          <cell r="A23" t="str">
            <v>5 S 02 905 00</v>
          </cell>
          <cell r="B23" t="str">
            <v>REMOÇÃO MEC. DE REVEST. BETUMINOSO</v>
          </cell>
          <cell r="C23" t="str">
            <v>m³</v>
          </cell>
          <cell r="D23">
            <v>5.83</v>
          </cell>
        </row>
        <row r="24">
          <cell r="A24" t="str">
            <v>5 S 05 100 00</v>
          </cell>
          <cell r="B24" t="str">
            <v>ENLEIVAMENTO</v>
          </cell>
          <cell r="C24" t="str">
            <v>m²</v>
          </cell>
          <cell r="D24">
            <v>3.69</v>
          </cell>
        </row>
        <row r="25">
          <cell r="A25" t="str">
            <v>4 S 06 100 21</v>
          </cell>
          <cell r="B25" t="str">
            <v>PINTURA DE FAIXA - TINTA DURABILIDADE - 2 ANOS</v>
          </cell>
          <cell r="C25" t="str">
            <v>m²</v>
          </cell>
          <cell r="D25">
            <v>11.86</v>
          </cell>
        </row>
        <row r="26">
          <cell r="A26" t="str">
            <v>4 S 06 010 02</v>
          </cell>
          <cell r="B26" t="str">
            <v>ANCORAGEM DEFENSAS SEMI-MALEÁVEL SIMPLES</v>
          </cell>
          <cell r="C26" t="str">
            <v>m</v>
          </cell>
          <cell r="D26">
            <v>136.12</v>
          </cell>
        </row>
        <row r="27">
          <cell r="A27" t="str">
            <v>4 S 06 010 01</v>
          </cell>
          <cell r="B27" t="str">
            <v>DEFENSAS SEMI-MALEÁVEL SIMPLES</v>
          </cell>
          <cell r="C27" t="str">
            <v>m</v>
          </cell>
          <cell r="D27">
            <v>123.87</v>
          </cell>
        </row>
        <row r="28">
          <cell r="A28" t="str">
            <v>M01</v>
          </cell>
          <cell r="B28" t="str">
            <v>AQUISIÇÃO DE CM-30</v>
          </cell>
          <cell r="C28" t="str">
            <v>t</v>
          </cell>
          <cell r="D28">
            <v>1932.4841999999999</v>
          </cell>
        </row>
        <row r="29">
          <cell r="A29" t="str">
            <v>M02</v>
          </cell>
          <cell r="B29" t="str">
            <v>AQUISIÇÃO DE CAP-50/60</v>
          </cell>
          <cell r="C29" t="str">
            <v>t</v>
          </cell>
          <cell r="D29">
            <v>1405.0812000000001</v>
          </cell>
        </row>
        <row r="30">
          <cell r="A30" t="str">
            <v>T01</v>
          </cell>
          <cell r="B30" t="str">
            <v>TRANSPORTE DE CM-30 DMT=640 KM</v>
          </cell>
          <cell r="C30" t="str">
            <v>t</v>
          </cell>
          <cell r="D30">
            <v>99.980009999999993</v>
          </cell>
        </row>
        <row r="31">
          <cell r="A31" t="str">
            <v>T02</v>
          </cell>
          <cell r="B31" t="str">
            <v>TRANSPORTE DE CAP-50/60 DMT=640 KM</v>
          </cell>
          <cell r="C31" t="str">
            <v>t</v>
          </cell>
          <cell r="D31">
            <v>147.380944</v>
          </cell>
        </row>
        <row r="32">
          <cell r="A32" t="str">
            <v>2 S 01 300 05</v>
          </cell>
          <cell r="B32" t="str">
            <v>ESC. CARGA E TRANSP. SOLOS MOLES DMT 800 A 1000m</v>
          </cell>
          <cell r="C32" t="str">
            <v>m³</v>
          </cell>
          <cell r="D32">
            <v>12.27</v>
          </cell>
        </row>
        <row r="33">
          <cell r="A33" t="str">
            <v>3 S 08 500 00</v>
          </cell>
          <cell r="B33" t="str">
            <v>RECOMPOSIÇÃO MANUAL DE ATERRO</v>
          </cell>
          <cell r="C33" t="str">
            <v>m³</v>
          </cell>
          <cell r="D33">
            <v>48.82</v>
          </cell>
        </row>
        <row r="34">
          <cell r="A34" t="str">
            <v>2 S 04 941 02</v>
          </cell>
          <cell r="B34" t="str">
            <v>Descida d'água atrros em degraus - arm - DAD 02</v>
          </cell>
          <cell r="C34" t="str">
            <v>m</v>
          </cell>
          <cell r="D34">
            <v>104.4</v>
          </cell>
        </row>
        <row r="35">
          <cell r="A35" t="str">
            <v>2 S 04 401 03</v>
          </cell>
          <cell r="B35" t="str">
            <v>VALETA PROT. ATERRO C/ REVEST. CONCR - VPA-03</v>
          </cell>
          <cell r="C35" t="str">
            <v>m</v>
          </cell>
          <cell r="D35">
            <v>59.31</v>
          </cell>
        </row>
        <row r="36">
          <cell r="A36" t="str">
            <v>3 S 04 000 00</v>
          </cell>
          <cell r="B36" t="str">
            <v>ESC. MANUAL EM MATERIAL 1ª CAT.</v>
          </cell>
          <cell r="C36" t="str">
            <v>m³</v>
          </cell>
          <cell r="D36">
            <v>17.02</v>
          </cell>
        </row>
        <row r="37">
          <cell r="A37" t="str">
            <v>2 S 01 100 01</v>
          </cell>
          <cell r="B37" t="str">
            <v>ESCAVAÇÃO CARGA E TRANSP. MAT. 1ª CAT. DMT=50m</v>
          </cell>
          <cell r="C37" t="str">
            <v>m³</v>
          </cell>
          <cell r="D37">
            <v>1.1100000000000001</v>
          </cell>
        </row>
        <row r="38">
          <cell r="A38" t="str">
            <v>N001</v>
          </cell>
          <cell r="B38" t="str">
            <v>FORNC., TRANSP. E APL. DE BRITA P/ CAMADA DRENANTE DE ATERRO</v>
          </cell>
          <cell r="C38" t="str">
            <v>m³</v>
          </cell>
          <cell r="D38">
            <v>56.35</v>
          </cell>
        </row>
        <row r="39">
          <cell r="A39" t="str">
            <v>N002</v>
          </cell>
          <cell r="B39" t="str">
            <v>MANTA DE GEOTÊXTIL NÃO TECIDO AGULHADO, TIPO OP-30</v>
          </cell>
          <cell r="C39" t="str">
            <v>m²</v>
          </cell>
          <cell r="D39">
            <v>5.92</v>
          </cell>
        </row>
        <row r="40">
          <cell r="A40" t="str">
            <v>N003</v>
          </cell>
          <cell r="B40" t="str">
            <v>EXEC., DE COLCHÃO DRENANTE COM AREIA GROSSA P/ PÉ DO ATERRO</v>
          </cell>
          <cell r="C40" t="str">
            <v>m³</v>
          </cell>
          <cell r="D40">
            <v>34.92</v>
          </cell>
        </row>
        <row r="41">
          <cell r="A41" t="str">
            <v>2 S 04 950 51</v>
          </cell>
          <cell r="B41" t="str">
            <v>DISSIPADOR DE ENERGIA - DED 01</v>
          </cell>
          <cell r="C41" t="str">
            <v>und</v>
          </cell>
          <cell r="D41">
            <v>180.17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o"/>
      <sheetName val="P"/>
      <sheetName val="PlanContrato"/>
      <sheetName val="Especif"/>
      <sheetName val="Calculo (2)"/>
      <sheetName val="PP"/>
      <sheetName val="CG"/>
      <sheetName val="PLANILHA DE QUANT. E CUSTOS A"/>
      <sheetName val="PLANILHA DE QUANT_ E CUSTOS A"/>
    </sheetNames>
    <sheetDataSet>
      <sheetData sheetId="0"/>
      <sheetData sheetId="1"/>
      <sheetData sheetId="2"/>
      <sheetData sheetId="3">
        <row r="26">
          <cell r="A26" t="str">
            <v>CBUQ</v>
          </cell>
        </row>
        <row r="27">
          <cell r="A27" t="str">
            <v>FR(5)</v>
          </cell>
        </row>
        <row r="28">
          <cell r="A28" t="str">
            <v>MRC</v>
          </cell>
        </row>
        <row r="29">
          <cell r="A29" t="str">
            <v>REP</v>
          </cell>
        </row>
        <row r="30">
          <cell r="A30" t="str">
            <v>H(x)</v>
          </cell>
        </row>
        <row r="31">
          <cell r="A31" t="str">
            <v>FR(x) + REP + H(x)</v>
          </cell>
        </row>
        <row r="32">
          <cell r="A32" t="str">
            <v>RB</v>
          </cell>
        </row>
        <row r="33">
          <cell r="A33" t="str">
            <v>REC</v>
          </cell>
        </row>
      </sheetData>
      <sheetData sheetId="4"/>
      <sheetData sheetId="5"/>
      <sheetData sheetId="6" refreshError="1"/>
      <sheetData sheetId="7" refreshError="1"/>
      <sheetData sheetId="8"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sheetName val="PLAN-sipom"/>
      <sheetName val="Dr.Gilson"/>
      <sheetName val="&lt;=até aqui"/>
      <sheetName val="Dados"/>
      <sheetName val="CCHE"/>
      <sheetName val="Crono "/>
      <sheetName val="BDI "/>
      <sheetName val="ES"/>
      <sheetName val="MObra"/>
      <sheetName val="calc.binder capa c.asfalto"/>
      <sheetName val="TABELA"/>
      <sheetName val="PLANILHA DE QUANT. E CUSTOS A"/>
      <sheetName val="Dr_Gilson"/>
      <sheetName val="&lt;=até_aqui"/>
      <sheetName val="Crono_"/>
      <sheetName val="BDI_"/>
      <sheetName val="calc_binder_capa_c_asfalto"/>
      <sheetName val="PLANILHA_DE_QUANT__E_CUSTOS_A"/>
      <sheetName val="Reajustamento "/>
      <sheetName val="Sub Base"/>
      <sheetName val="Serviços"/>
      <sheetName val="medição"/>
      <sheetName val="61M-CBMI"/>
      <sheetName val="MAT-BET"/>
      <sheetName val="SICRO"/>
      <sheetName val="PATO"/>
      <sheetName val="Cronograma (VALENDO)"/>
      <sheetName val="P A T O  D"/>
      <sheetName val="trans_betum_CGB_EXCEDENTE"/>
      <sheetName val="Dados Informativos"/>
      <sheetName val="Mat. Betum. - Port. 1078.15"/>
      <sheetName val="Ativos"/>
      <sheetName val="Calendário"/>
      <sheetName val="DG"/>
      <sheetName val="Croqui"/>
      <sheetName val="Banco de Dados"/>
      <sheetName val="MEMÓRIA HORISTA "/>
      <sheetName val="cubação"/>
    </sheetNames>
    <sheetDataSet>
      <sheetData sheetId="0">
        <row r="1">
          <cell r="A1">
            <v>0</v>
          </cell>
        </row>
      </sheetData>
      <sheetData sheetId="1">
        <row r="1">
          <cell r="A1">
            <v>0</v>
          </cell>
        </row>
      </sheetData>
      <sheetData sheetId="2"/>
      <sheetData sheetId="3"/>
      <sheetData sheetId="4"/>
      <sheetData sheetId="5"/>
      <sheetData sheetId="6"/>
      <sheetData sheetId="7"/>
      <sheetData sheetId="8"/>
      <sheetData sheetId="9"/>
      <sheetData sheetId="10"/>
      <sheetData sheetId="11"/>
      <sheetData sheetId="12" refreshError="1">
        <row r="1">
          <cell r="A1">
            <v>0</v>
          </cell>
          <cell r="B1" t="str">
            <v/>
          </cell>
          <cell r="C1" t="str">
            <v/>
          </cell>
          <cell r="D1" t="str">
            <v/>
          </cell>
          <cell r="E1" t="str">
            <v/>
          </cell>
        </row>
        <row r="2">
          <cell r="A2">
            <v>1</v>
          </cell>
          <cell r="B2" t="str">
            <v xml:space="preserve">um milhão, </v>
          </cell>
          <cell r="C2" t="str">
            <v xml:space="preserve">um mil, </v>
          </cell>
          <cell r="D2" t="str">
            <v>um</v>
          </cell>
          <cell r="E2" t="str">
            <v>um centavo</v>
          </cell>
        </row>
        <row r="3">
          <cell r="A3">
            <v>2</v>
          </cell>
          <cell r="B3" t="str">
            <v xml:space="preserve">dois milhões, </v>
          </cell>
          <cell r="C3" t="str">
            <v xml:space="preserve">dois mil, </v>
          </cell>
          <cell r="D3" t="str">
            <v>dois</v>
          </cell>
          <cell r="E3" t="str">
            <v>dois centavos</v>
          </cell>
        </row>
        <row r="4">
          <cell r="A4">
            <v>3</v>
          </cell>
          <cell r="B4" t="str">
            <v xml:space="preserve">tres milhões, </v>
          </cell>
          <cell r="C4" t="str">
            <v xml:space="preserve">tres mil, </v>
          </cell>
          <cell r="D4" t="str">
            <v>tres</v>
          </cell>
          <cell r="E4" t="str">
            <v>tres centavos</v>
          </cell>
        </row>
        <row r="5">
          <cell r="A5">
            <v>4</v>
          </cell>
          <cell r="B5" t="str">
            <v xml:space="preserve">quatro milhões, </v>
          </cell>
          <cell r="C5" t="str">
            <v xml:space="preserve">quatro mil, </v>
          </cell>
          <cell r="D5" t="str">
            <v>quatro</v>
          </cell>
          <cell r="E5" t="str">
            <v>quatro centavos</v>
          </cell>
        </row>
        <row r="6">
          <cell r="A6">
            <v>5</v>
          </cell>
          <cell r="B6" t="str">
            <v xml:space="preserve">cinco milhões, </v>
          </cell>
          <cell r="C6" t="str">
            <v xml:space="preserve">cinco mil, </v>
          </cell>
          <cell r="D6" t="str">
            <v>cinco</v>
          </cell>
          <cell r="E6" t="str">
            <v>cinco centavos</v>
          </cell>
        </row>
        <row r="7">
          <cell r="A7">
            <v>6</v>
          </cell>
          <cell r="B7" t="str">
            <v xml:space="preserve">seis milhões, </v>
          </cell>
          <cell r="C7" t="str">
            <v xml:space="preserve">seis mil, </v>
          </cell>
          <cell r="D7" t="str">
            <v>seis</v>
          </cell>
          <cell r="E7" t="str">
            <v>seis centavos</v>
          </cell>
        </row>
        <row r="8">
          <cell r="A8">
            <v>7</v>
          </cell>
          <cell r="B8" t="str">
            <v xml:space="preserve">sete milhões, </v>
          </cell>
          <cell r="C8" t="str">
            <v xml:space="preserve">sete mil, </v>
          </cell>
          <cell r="D8" t="str">
            <v>sete</v>
          </cell>
          <cell r="E8" t="str">
            <v>sete centavos</v>
          </cell>
        </row>
        <row r="9">
          <cell r="A9">
            <v>8</v>
          </cell>
          <cell r="B9" t="str">
            <v xml:space="preserve">oito milhões, </v>
          </cell>
          <cell r="C9" t="str">
            <v xml:space="preserve">oito mil, </v>
          </cell>
          <cell r="D9" t="str">
            <v>oito</v>
          </cell>
          <cell r="E9" t="str">
            <v>oito centavos</v>
          </cell>
        </row>
        <row r="10">
          <cell r="A10">
            <v>9</v>
          </cell>
          <cell r="B10" t="str">
            <v xml:space="preserve">nove milhões, </v>
          </cell>
          <cell r="C10" t="str">
            <v xml:space="preserve">nove mil, </v>
          </cell>
          <cell r="D10" t="str">
            <v>nove</v>
          </cell>
          <cell r="E10" t="str">
            <v>nove centavos</v>
          </cell>
        </row>
        <row r="11">
          <cell r="A11">
            <v>10</v>
          </cell>
          <cell r="B11" t="str">
            <v xml:space="preserve">dez milhões, </v>
          </cell>
          <cell r="C11" t="str">
            <v xml:space="preserve">dez mil, </v>
          </cell>
          <cell r="D11" t="str">
            <v>dez</v>
          </cell>
          <cell r="E11" t="str">
            <v>dez centavos</v>
          </cell>
        </row>
        <row r="12">
          <cell r="A12">
            <v>11</v>
          </cell>
          <cell r="B12" t="str">
            <v xml:space="preserve">onze milhões, </v>
          </cell>
          <cell r="C12" t="str">
            <v xml:space="preserve">onze mil, </v>
          </cell>
          <cell r="D12" t="str">
            <v>onze</v>
          </cell>
          <cell r="E12" t="str">
            <v>onze centavos</v>
          </cell>
        </row>
        <row r="13">
          <cell r="A13">
            <v>12</v>
          </cell>
          <cell r="B13" t="str">
            <v xml:space="preserve">doze milhões, </v>
          </cell>
          <cell r="C13" t="str">
            <v xml:space="preserve">doze mil, </v>
          </cell>
          <cell r="D13" t="str">
            <v>doze</v>
          </cell>
          <cell r="E13" t="str">
            <v>doze centavos</v>
          </cell>
        </row>
        <row r="14">
          <cell r="A14">
            <v>13</v>
          </cell>
          <cell r="B14" t="str">
            <v xml:space="preserve">treze milhões, </v>
          </cell>
          <cell r="C14" t="str">
            <v xml:space="preserve">treze mil, </v>
          </cell>
          <cell r="D14" t="str">
            <v>treze</v>
          </cell>
          <cell r="E14" t="str">
            <v>treze centavos</v>
          </cell>
        </row>
        <row r="15">
          <cell r="A15">
            <v>14</v>
          </cell>
          <cell r="B15" t="str">
            <v xml:space="preserve">quatorze milhões, </v>
          </cell>
          <cell r="C15" t="str">
            <v xml:space="preserve">quatorze mil, </v>
          </cell>
          <cell r="D15" t="str">
            <v>quatorze</v>
          </cell>
          <cell r="E15" t="str">
            <v>quatorze centavos</v>
          </cell>
        </row>
        <row r="16">
          <cell r="A16">
            <v>15</v>
          </cell>
          <cell r="B16" t="str">
            <v xml:space="preserve">quinze milhões, </v>
          </cell>
          <cell r="C16" t="str">
            <v xml:space="preserve">quinze mil, </v>
          </cell>
          <cell r="D16" t="str">
            <v>quinze</v>
          </cell>
          <cell r="E16" t="str">
            <v>quinze centavos</v>
          </cell>
        </row>
        <row r="17">
          <cell r="A17">
            <v>16</v>
          </cell>
          <cell r="B17" t="str">
            <v xml:space="preserve">dezesseis milhões, </v>
          </cell>
          <cell r="C17" t="str">
            <v xml:space="preserve">dezesseis mil, </v>
          </cell>
          <cell r="D17" t="str">
            <v>dezesseis</v>
          </cell>
          <cell r="E17" t="str">
            <v>dezesseis centavos</v>
          </cell>
        </row>
        <row r="18">
          <cell r="A18">
            <v>17</v>
          </cell>
          <cell r="B18" t="str">
            <v xml:space="preserve">dezessete milhões, </v>
          </cell>
          <cell r="C18" t="str">
            <v xml:space="preserve">dezessete mil, </v>
          </cell>
          <cell r="D18" t="str">
            <v>dezessete</v>
          </cell>
          <cell r="E18" t="str">
            <v>dezessete centavos</v>
          </cell>
        </row>
        <row r="19">
          <cell r="A19">
            <v>18</v>
          </cell>
          <cell r="B19" t="str">
            <v xml:space="preserve">dezoito milhões, </v>
          </cell>
          <cell r="C19" t="str">
            <v xml:space="preserve">dezoito mil, </v>
          </cell>
          <cell r="D19" t="str">
            <v>dezoito</v>
          </cell>
          <cell r="E19" t="str">
            <v>dezoito centavos</v>
          </cell>
        </row>
        <row r="20">
          <cell r="A20">
            <v>19</v>
          </cell>
          <cell r="B20" t="str">
            <v xml:space="preserve">dezenove milhões, </v>
          </cell>
          <cell r="C20" t="str">
            <v xml:space="preserve">dezenove mil, </v>
          </cell>
          <cell r="D20" t="str">
            <v>dezenove</v>
          </cell>
          <cell r="E20" t="str">
            <v>dezenove centavos</v>
          </cell>
        </row>
        <row r="21">
          <cell r="A21">
            <v>20</v>
          </cell>
          <cell r="B21" t="str">
            <v xml:space="preserve">vinte milhões, </v>
          </cell>
          <cell r="C21" t="str">
            <v xml:space="preserve">vinte mil, </v>
          </cell>
          <cell r="D21" t="str">
            <v>vinte</v>
          </cell>
          <cell r="E21" t="str">
            <v>vinte centavos</v>
          </cell>
        </row>
        <row r="22">
          <cell r="A22">
            <v>21</v>
          </cell>
          <cell r="B22" t="str">
            <v xml:space="preserve">vinte e um milhões, </v>
          </cell>
          <cell r="C22" t="str">
            <v xml:space="preserve">vinte e um mil, </v>
          </cell>
          <cell r="D22" t="str">
            <v>vinte e um</v>
          </cell>
          <cell r="E22" t="str">
            <v>vinte e um centavos</v>
          </cell>
        </row>
        <row r="23">
          <cell r="A23">
            <v>22</v>
          </cell>
          <cell r="B23" t="str">
            <v xml:space="preserve">vinte e dois milhões, </v>
          </cell>
          <cell r="C23" t="str">
            <v xml:space="preserve">vinte e dois mil, </v>
          </cell>
          <cell r="D23" t="str">
            <v>vinte e dois</v>
          </cell>
          <cell r="E23" t="str">
            <v>vinte e dois centavos</v>
          </cell>
        </row>
        <row r="24">
          <cell r="A24">
            <v>23</v>
          </cell>
          <cell r="B24" t="str">
            <v xml:space="preserve">vinte e tres milhões, </v>
          </cell>
          <cell r="C24" t="str">
            <v xml:space="preserve">vinte e tres mil, </v>
          </cell>
          <cell r="D24" t="str">
            <v>vinte e tres</v>
          </cell>
          <cell r="E24" t="str">
            <v>vinte e tres centavos</v>
          </cell>
        </row>
        <row r="25">
          <cell r="A25">
            <v>24</v>
          </cell>
          <cell r="B25" t="str">
            <v xml:space="preserve">vinte e quatro milhões, </v>
          </cell>
          <cell r="C25" t="str">
            <v xml:space="preserve">vinte e quatro mil, </v>
          </cell>
          <cell r="D25" t="str">
            <v>vinte e quatro</v>
          </cell>
          <cell r="E25" t="str">
            <v>vinte e quatro centavos</v>
          </cell>
        </row>
        <row r="26">
          <cell r="A26">
            <v>25</v>
          </cell>
          <cell r="B26" t="str">
            <v xml:space="preserve">vinte e cinco milhões, </v>
          </cell>
          <cell r="C26" t="str">
            <v xml:space="preserve">vinte e cinco mil, </v>
          </cell>
          <cell r="D26" t="str">
            <v>vinte e cinco</v>
          </cell>
          <cell r="E26" t="str">
            <v>vinte e cinco centavos</v>
          </cell>
        </row>
        <row r="27">
          <cell r="A27">
            <v>26</v>
          </cell>
          <cell r="B27" t="str">
            <v xml:space="preserve">vinte e seis milhões, </v>
          </cell>
          <cell r="C27" t="str">
            <v xml:space="preserve">vinte e seis mil, </v>
          </cell>
          <cell r="D27" t="str">
            <v>vinte e seis</v>
          </cell>
          <cell r="E27" t="str">
            <v>vinte e seis centavos</v>
          </cell>
        </row>
        <row r="28">
          <cell r="A28">
            <v>27</v>
          </cell>
          <cell r="B28" t="str">
            <v xml:space="preserve">vinte e sete milhões, </v>
          </cell>
          <cell r="C28" t="str">
            <v xml:space="preserve">vinte e sete mil, </v>
          </cell>
          <cell r="D28" t="str">
            <v>vinte e sete</v>
          </cell>
          <cell r="E28" t="str">
            <v>vinte e sete centavos</v>
          </cell>
        </row>
        <row r="29">
          <cell r="A29">
            <v>28</v>
          </cell>
          <cell r="B29" t="str">
            <v xml:space="preserve">vinte e oito milhões, </v>
          </cell>
          <cell r="C29" t="str">
            <v xml:space="preserve">vinte e oito mil, </v>
          </cell>
          <cell r="D29" t="str">
            <v>vinte e oito</v>
          </cell>
          <cell r="E29" t="str">
            <v>vinte e oito centavos</v>
          </cell>
        </row>
        <row r="30">
          <cell r="A30">
            <v>29</v>
          </cell>
          <cell r="B30" t="str">
            <v xml:space="preserve">vinte e nove milhões, </v>
          </cell>
          <cell r="C30" t="str">
            <v xml:space="preserve">vinte e nove mil, </v>
          </cell>
          <cell r="D30" t="str">
            <v>vinte e nove</v>
          </cell>
          <cell r="E30" t="str">
            <v>vinte e nove centavos</v>
          </cell>
        </row>
        <row r="31">
          <cell r="A31">
            <v>30</v>
          </cell>
          <cell r="B31" t="str">
            <v xml:space="preserve">trinta milhões, </v>
          </cell>
          <cell r="C31" t="str">
            <v xml:space="preserve">trinta mil, </v>
          </cell>
          <cell r="D31" t="str">
            <v>trinta</v>
          </cell>
          <cell r="E31" t="str">
            <v>trinta centavos</v>
          </cell>
        </row>
        <row r="32">
          <cell r="A32">
            <v>31</v>
          </cell>
          <cell r="B32" t="str">
            <v xml:space="preserve">trinta e um milhões, </v>
          </cell>
          <cell r="C32" t="str">
            <v xml:space="preserve">trinta e um mil, </v>
          </cell>
          <cell r="D32" t="str">
            <v>trinta e um</v>
          </cell>
          <cell r="E32" t="str">
            <v>trinta e um centavos</v>
          </cell>
        </row>
        <row r="33">
          <cell r="A33">
            <v>32</v>
          </cell>
          <cell r="B33" t="str">
            <v xml:space="preserve">trinta e dois milhões, </v>
          </cell>
          <cell r="C33" t="str">
            <v xml:space="preserve">trinta e dois mil, </v>
          </cell>
          <cell r="D33" t="str">
            <v>trinta e dois</v>
          </cell>
          <cell r="E33" t="str">
            <v>trinta e dois centavos</v>
          </cell>
        </row>
        <row r="34">
          <cell r="A34">
            <v>33</v>
          </cell>
          <cell r="B34" t="str">
            <v xml:space="preserve">trinta e tres milhões, </v>
          </cell>
          <cell r="C34" t="str">
            <v xml:space="preserve">trinta e tres mil, </v>
          </cell>
          <cell r="D34" t="str">
            <v>trinta e tres</v>
          </cell>
          <cell r="E34" t="str">
            <v>trinta e tres centavos</v>
          </cell>
        </row>
        <row r="35">
          <cell r="A35">
            <v>34</v>
          </cell>
          <cell r="B35" t="str">
            <v xml:space="preserve">trinta e quatro milhões, </v>
          </cell>
          <cell r="C35" t="str">
            <v xml:space="preserve">trinta e quatro mil, </v>
          </cell>
          <cell r="D35" t="str">
            <v>trinta e quatro</v>
          </cell>
          <cell r="E35" t="str">
            <v>trinta e quatro centavos</v>
          </cell>
        </row>
        <row r="36">
          <cell r="A36">
            <v>35</v>
          </cell>
          <cell r="B36" t="str">
            <v xml:space="preserve">trinta e cinco milhões, </v>
          </cell>
          <cell r="C36" t="str">
            <v xml:space="preserve">trinta e cinco mil, </v>
          </cell>
          <cell r="D36" t="str">
            <v>trinta e cinco</v>
          </cell>
          <cell r="E36" t="str">
            <v>trinta e cinco centavos</v>
          </cell>
        </row>
        <row r="37">
          <cell r="A37">
            <v>36</v>
          </cell>
          <cell r="B37" t="str">
            <v xml:space="preserve">trinta e seis milhões, </v>
          </cell>
          <cell r="C37" t="str">
            <v xml:space="preserve">trinta e seis mil, </v>
          </cell>
          <cell r="D37" t="str">
            <v>trinta e seis</v>
          </cell>
          <cell r="E37" t="str">
            <v>trinta e seis centavos</v>
          </cell>
        </row>
        <row r="38">
          <cell r="A38">
            <v>37</v>
          </cell>
          <cell r="B38" t="str">
            <v xml:space="preserve">trinta e sete milhões, </v>
          </cell>
          <cell r="C38" t="str">
            <v xml:space="preserve">trinta e sete mil, </v>
          </cell>
          <cell r="D38" t="str">
            <v>trinta e sete</v>
          </cell>
          <cell r="E38" t="str">
            <v>trinta e sete centavos</v>
          </cell>
        </row>
        <row r="39">
          <cell r="A39">
            <v>38</v>
          </cell>
          <cell r="B39" t="str">
            <v xml:space="preserve">trinta e oito milhões, </v>
          </cell>
          <cell r="C39" t="str">
            <v xml:space="preserve">trinta e oito mil, </v>
          </cell>
          <cell r="D39" t="str">
            <v>trinta e oito</v>
          </cell>
          <cell r="E39" t="str">
            <v>trinta e oito centavos</v>
          </cell>
        </row>
        <row r="40">
          <cell r="A40">
            <v>39</v>
          </cell>
          <cell r="B40" t="str">
            <v xml:space="preserve">trinta e nove milhões, </v>
          </cell>
          <cell r="C40" t="str">
            <v xml:space="preserve">trinta e nove mil, </v>
          </cell>
          <cell r="D40" t="str">
            <v>trinta e nove</v>
          </cell>
          <cell r="E40" t="str">
            <v>trinta e nove centavos</v>
          </cell>
        </row>
        <row r="41">
          <cell r="A41">
            <v>40</v>
          </cell>
          <cell r="B41" t="str">
            <v xml:space="preserve">quarenta milhões, </v>
          </cell>
          <cell r="C41" t="str">
            <v xml:space="preserve">quarenta mil, </v>
          </cell>
          <cell r="D41" t="str">
            <v>quarenta</v>
          </cell>
          <cell r="E41" t="str">
            <v>quarenta centavos</v>
          </cell>
        </row>
        <row r="42">
          <cell r="A42">
            <v>41</v>
          </cell>
          <cell r="B42" t="str">
            <v xml:space="preserve">quarenta e um milhões, </v>
          </cell>
          <cell r="C42" t="str">
            <v xml:space="preserve">quarenta e um mil, </v>
          </cell>
          <cell r="D42" t="str">
            <v>quarenta e um</v>
          </cell>
          <cell r="E42" t="str">
            <v>quarenta e um centavos</v>
          </cell>
        </row>
        <row r="43">
          <cell r="A43">
            <v>42</v>
          </cell>
          <cell r="B43" t="str">
            <v xml:space="preserve">quarenta e dois milhões, </v>
          </cell>
          <cell r="C43" t="str">
            <v xml:space="preserve">quarenta e dois mil, </v>
          </cell>
          <cell r="D43" t="str">
            <v>quarenta e dois</v>
          </cell>
          <cell r="E43" t="str">
            <v>quarenta e dois centavos</v>
          </cell>
        </row>
        <row r="44">
          <cell r="A44">
            <v>43</v>
          </cell>
          <cell r="B44" t="str">
            <v xml:space="preserve">quarenta e tres milhões, </v>
          </cell>
          <cell r="C44" t="str">
            <v xml:space="preserve">quarenta e tres mil, </v>
          </cell>
          <cell r="D44" t="str">
            <v>quarenta e tres</v>
          </cell>
          <cell r="E44" t="str">
            <v>quarenta e tres centavos</v>
          </cell>
        </row>
        <row r="45">
          <cell r="A45">
            <v>44</v>
          </cell>
          <cell r="B45" t="str">
            <v xml:space="preserve">quarenta e quatro milhões, </v>
          </cell>
          <cell r="C45" t="str">
            <v xml:space="preserve">quarenta e quatro mil, </v>
          </cell>
          <cell r="D45" t="str">
            <v>quarenta e quatro</v>
          </cell>
          <cell r="E45" t="str">
            <v>quarenta e quatro centavos</v>
          </cell>
        </row>
        <row r="46">
          <cell r="A46">
            <v>45</v>
          </cell>
          <cell r="B46" t="str">
            <v xml:space="preserve">quarenta e cinco milhões, </v>
          </cell>
          <cell r="C46" t="str">
            <v xml:space="preserve">quarenta e cinco mil, </v>
          </cell>
          <cell r="D46" t="str">
            <v>quarenta e cinco</v>
          </cell>
          <cell r="E46" t="str">
            <v>quarenta e cinco centavos</v>
          </cell>
        </row>
        <row r="47">
          <cell r="A47">
            <v>46</v>
          </cell>
          <cell r="B47" t="str">
            <v xml:space="preserve">quarenta e seis milhões, </v>
          </cell>
          <cell r="C47" t="str">
            <v xml:space="preserve">quarenta e seis mil, </v>
          </cell>
          <cell r="D47" t="str">
            <v>quarenta e seis</v>
          </cell>
          <cell r="E47" t="str">
            <v>quarenta e seis centavos</v>
          </cell>
        </row>
        <row r="48">
          <cell r="A48">
            <v>47</v>
          </cell>
          <cell r="B48" t="str">
            <v xml:space="preserve">quarenta e sete milhões, </v>
          </cell>
          <cell r="C48" t="str">
            <v xml:space="preserve">quarenta e sete mil, </v>
          </cell>
          <cell r="D48" t="str">
            <v>quarenta e sete</v>
          </cell>
          <cell r="E48" t="str">
            <v>quarenta e sete centavos</v>
          </cell>
        </row>
        <row r="49">
          <cell r="A49">
            <v>48</v>
          </cell>
          <cell r="B49" t="str">
            <v xml:space="preserve">quarenta e oito milhões, </v>
          </cell>
          <cell r="C49" t="str">
            <v xml:space="preserve">quarenta e oito mil, </v>
          </cell>
          <cell r="D49" t="str">
            <v>quarenta e oito</v>
          </cell>
          <cell r="E49" t="str">
            <v>quarenta e oito centavos</v>
          </cell>
        </row>
        <row r="50">
          <cell r="A50">
            <v>49</v>
          </cell>
          <cell r="B50" t="str">
            <v xml:space="preserve">quarenta e nove milhões, </v>
          </cell>
          <cell r="C50" t="str">
            <v xml:space="preserve">quarenta e nove mil, </v>
          </cell>
          <cell r="D50" t="str">
            <v>quarenta e nove</v>
          </cell>
          <cell r="E50" t="str">
            <v>quarenta e nove centavos</v>
          </cell>
        </row>
        <row r="51">
          <cell r="A51">
            <v>50</v>
          </cell>
          <cell r="B51" t="str">
            <v xml:space="preserve">cinquenta milhões, </v>
          </cell>
          <cell r="C51" t="str">
            <v xml:space="preserve">cinquenta mil, </v>
          </cell>
          <cell r="D51" t="str">
            <v>cinquenta</v>
          </cell>
          <cell r="E51" t="str">
            <v>cinquenta centavos</v>
          </cell>
        </row>
        <row r="52">
          <cell r="A52">
            <v>51</v>
          </cell>
          <cell r="B52" t="str">
            <v xml:space="preserve">cinquenta e um milhões, </v>
          </cell>
          <cell r="C52" t="str">
            <v xml:space="preserve">cinquenta e um mil, </v>
          </cell>
          <cell r="D52" t="str">
            <v>cinquenta e um</v>
          </cell>
          <cell r="E52" t="str">
            <v>cinquenta e um centavos</v>
          </cell>
        </row>
        <row r="53">
          <cell r="A53">
            <v>52</v>
          </cell>
          <cell r="B53" t="str">
            <v xml:space="preserve">cinquenta e dois milhões, </v>
          </cell>
          <cell r="C53" t="str">
            <v xml:space="preserve">cinquenta e dois mil, </v>
          </cell>
          <cell r="D53" t="str">
            <v>cinquenta e dois</v>
          </cell>
          <cell r="E53" t="str">
            <v>cinquenta e dois centavos</v>
          </cell>
        </row>
        <row r="54">
          <cell r="A54">
            <v>53</v>
          </cell>
          <cell r="B54" t="str">
            <v xml:space="preserve">cinquenta e tres milhões, </v>
          </cell>
          <cell r="C54" t="str">
            <v xml:space="preserve">cinquenta e tres mil, </v>
          </cell>
          <cell r="D54" t="str">
            <v>cinquenta e tres</v>
          </cell>
          <cell r="E54" t="str">
            <v>cinquenta e tres centavos</v>
          </cell>
        </row>
        <row r="55">
          <cell r="A55">
            <v>54</v>
          </cell>
          <cell r="B55" t="str">
            <v xml:space="preserve">cinquenta e quatro milhões, </v>
          </cell>
          <cell r="C55" t="str">
            <v xml:space="preserve">cinquenta e quatro mil, </v>
          </cell>
          <cell r="D55" t="str">
            <v>cinquenta e quatro</v>
          </cell>
          <cell r="E55" t="str">
            <v>cinquenta e quatro centavos</v>
          </cell>
        </row>
        <row r="56">
          <cell r="A56">
            <v>55</v>
          </cell>
          <cell r="B56" t="str">
            <v xml:space="preserve">cinquenta e cinco milhões, </v>
          </cell>
          <cell r="C56" t="str">
            <v xml:space="preserve">cinquenta e cinco mil, </v>
          </cell>
          <cell r="D56" t="str">
            <v>cinquenta e cinco</v>
          </cell>
          <cell r="E56" t="str">
            <v>cinquenta e cinco centavos</v>
          </cell>
        </row>
        <row r="57">
          <cell r="A57">
            <v>56</v>
          </cell>
          <cell r="B57" t="str">
            <v xml:space="preserve">cinquenta e seis milhões, </v>
          </cell>
          <cell r="C57" t="str">
            <v xml:space="preserve">cinquenta e seis mil, </v>
          </cell>
          <cell r="D57" t="str">
            <v>cinquenta e seis</v>
          </cell>
          <cell r="E57" t="str">
            <v>cinquenta e seis centavos</v>
          </cell>
        </row>
        <row r="58">
          <cell r="A58">
            <v>57</v>
          </cell>
          <cell r="B58" t="str">
            <v xml:space="preserve">cinquenta e sete milhões, </v>
          </cell>
          <cell r="C58" t="str">
            <v xml:space="preserve">cinquenta e sete mil, </v>
          </cell>
          <cell r="D58" t="str">
            <v>cinquenta e sete</v>
          </cell>
          <cell r="E58" t="str">
            <v>cinquenta e sete centavos</v>
          </cell>
        </row>
        <row r="59">
          <cell r="A59">
            <v>58</v>
          </cell>
          <cell r="B59" t="str">
            <v xml:space="preserve">cinquenta e oito milhões, </v>
          </cell>
          <cell r="C59" t="str">
            <v xml:space="preserve">cinquenta e oito mil, </v>
          </cell>
          <cell r="D59" t="str">
            <v>cinquenta e oito</v>
          </cell>
          <cell r="E59" t="str">
            <v>cinquenta e oito centavos</v>
          </cell>
        </row>
        <row r="60">
          <cell r="A60">
            <v>59</v>
          </cell>
          <cell r="B60" t="str">
            <v xml:space="preserve">cinquenta e nove milhões, </v>
          </cell>
          <cell r="C60" t="str">
            <v xml:space="preserve">cinquenta e nove mil, </v>
          </cell>
          <cell r="D60" t="str">
            <v>cinquenta e nove</v>
          </cell>
          <cell r="E60" t="str">
            <v>cinquenta e nove centavos</v>
          </cell>
        </row>
        <row r="61">
          <cell r="A61">
            <v>60</v>
          </cell>
          <cell r="B61" t="str">
            <v xml:space="preserve">sessenta milhões, </v>
          </cell>
          <cell r="C61" t="str">
            <v xml:space="preserve">sessenta mil, </v>
          </cell>
          <cell r="D61" t="str">
            <v>sessenta</v>
          </cell>
          <cell r="E61" t="str">
            <v>sessenta centavos</v>
          </cell>
        </row>
        <row r="62">
          <cell r="A62">
            <v>61</v>
          </cell>
          <cell r="B62" t="str">
            <v xml:space="preserve">sessenta e um milhões, </v>
          </cell>
          <cell r="C62" t="str">
            <v xml:space="preserve">sessenta e um mil, </v>
          </cell>
          <cell r="D62" t="str">
            <v>sessenta e um</v>
          </cell>
          <cell r="E62" t="str">
            <v>sessenta e um centavos</v>
          </cell>
        </row>
        <row r="63">
          <cell r="A63">
            <v>62</v>
          </cell>
          <cell r="B63" t="str">
            <v xml:space="preserve">sessenta e dois milhões, </v>
          </cell>
          <cell r="C63" t="str">
            <v xml:space="preserve">sessenta e dois mil, </v>
          </cell>
          <cell r="D63" t="str">
            <v>sessenta e dois</v>
          </cell>
          <cell r="E63" t="str">
            <v>sessenta e dois centavos</v>
          </cell>
        </row>
        <row r="64">
          <cell r="A64">
            <v>63</v>
          </cell>
          <cell r="B64" t="str">
            <v xml:space="preserve">sessenta e tres milhões, </v>
          </cell>
          <cell r="C64" t="str">
            <v xml:space="preserve">sessenta e tres mil, </v>
          </cell>
          <cell r="D64" t="str">
            <v>sessenta e tres</v>
          </cell>
          <cell r="E64" t="str">
            <v>sessenta e tres centavos</v>
          </cell>
        </row>
        <row r="65">
          <cell r="A65">
            <v>64</v>
          </cell>
          <cell r="B65" t="str">
            <v xml:space="preserve">sessenta e quatro milhões, </v>
          </cell>
          <cell r="C65" t="str">
            <v xml:space="preserve">sessenta e quatro mil, </v>
          </cell>
          <cell r="D65" t="str">
            <v>sessenta e quatro</v>
          </cell>
          <cell r="E65" t="str">
            <v>sessenta e quatro centavos</v>
          </cell>
        </row>
        <row r="66">
          <cell r="A66">
            <v>65</v>
          </cell>
          <cell r="B66" t="str">
            <v xml:space="preserve">sessenta e cinco milhões, </v>
          </cell>
          <cell r="C66" t="str">
            <v xml:space="preserve">sessenta e cinco mil, </v>
          </cell>
          <cell r="D66" t="str">
            <v>sessenta e cinco</v>
          </cell>
          <cell r="E66" t="str">
            <v>sessenta e cinco centavos</v>
          </cell>
        </row>
        <row r="67">
          <cell r="A67">
            <v>66</v>
          </cell>
          <cell r="B67" t="str">
            <v xml:space="preserve">sessenta e seis milhões, </v>
          </cell>
          <cell r="C67" t="str">
            <v xml:space="preserve">sessenta e seis mil, </v>
          </cell>
          <cell r="D67" t="str">
            <v>sessenta e seis</v>
          </cell>
          <cell r="E67" t="str">
            <v>sessenta e seis centavos</v>
          </cell>
        </row>
        <row r="68">
          <cell r="A68">
            <v>67</v>
          </cell>
          <cell r="B68" t="str">
            <v xml:space="preserve">sessenta e sete milhões, </v>
          </cell>
          <cell r="C68" t="str">
            <v xml:space="preserve">sessenta e sete mil, </v>
          </cell>
          <cell r="D68" t="str">
            <v>sessenta e sete</v>
          </cell>
          <cell r="E68" t="str">
            <v>sessenta e sete centavos</v>
          </cell>
        </row>
        <row r="69">
          <cell r="A69">
            <v>68</v>
          </cell>
          <cell r="B69" t="str">
            <v xml:space="preserve">sessenta e oito milhões, </v>
          </cell>
          <cell r="C69" t="str">
            <v xml:space="preserve">sessenta e oito mil, </v>
          </cell>
          <cell r="D69" t="str">
            <v>sessenta e oito</v>
          </cell>
          <cell r="E69" t="str">
            <v>sessenta e oito centavos</v>
          </cell>
        </row>
        <row r="70">
          <cell r="A70">
            <v>69</v>
          </cell>
          <cell r="B70" t="str">
            <v xml:space="preserve">sessenta e nove milhões, </v>
          </cell>
          <cell r="C70" t="str">
            <v xml:space="preserve">sessenta e nove mil, </v>
          </cell>
          <cell r="D70" t="str">
            <v>sessenta e nove</v>
          </cell>
          <cell r="E70" t="str">
            <v>sessenta e nove centavos</v>
          </cell>
        </row>
        <row r="71">
          <cell r="A71">
            <v>70</v>
          </cell>
          <cell r="B71" t="str">
            <v xml:space="preserve">setenta milhões, </v>
          </cell>
          <cell r="C71" t="str">
            <v xml:space="preserve">setenta mil, </v>
          </cell>
          <cell r="D71" t="str">
            <v>setenta</v>
          </cell>
          <cell r="E71" t="str">
            <v>setenta centavos</v>
          </cell>
        </row>
        <row r="72">
          <cell r="A72">
            <v>71</v>
          </cell>
          <cell r="B72" t="str">
            <v xml:space="preserve">setenta e um milhões, </v>
          </cell>
          <cell r="C72" t="str">
            <v xml:space="preserve">setenta e um mil, </v>
          </cell>
          <cell r="D72" t="str">
            <v>setenta e um</v>
          </cell>
          <cell r="E72" t="str">
            <v>setenta e um centavos</v>
          </cell>
        </row>
        <row r="73">
          <cell r="A73">
            <v>72</v>
          </cell>
          <cell r="B73" t="str">
            <v xml:space="preserve">setenta e dois milhões, </v>
          </cell>
          <cell r="C73" t="str">
            <v xml:space="preserve">setenta e dois mil, </v>
          </cell>
          <cell r="D73" t="str">
            <v>setenta e dois</v>
          </cell>
          <cell r="E73" t="str">
            <v>setenta e dois centavos</v>
          </cell>
        </row>
        <row r="74">
          <cell r="A74">
            <v>73</v>
          </cell>
          <cell r="B74" t="str">
            <v xml:space="preserve">setenta e tres milhões, </v>
          </cell>
          <cell r="C74" t="str">
            <v xml:space="preserve">setenta e tres mil, </v>
          </cell>
          <cell r="D74" t="str">
            <v>setenta e tres</v>
          </cell>
          <cell r="E74" t="str">
            <v>setenta e tres centavos</v>
          </cell>
        </row>
        <row r="75">
          <cell r="A75">
            <v>74</v>
          </cell>
          <cell r="B75" t="str">
            <v xml:space="preserve">setenta e quatro milhões, </v>
          </cell>
          <cell r="C75" t="str">
            <v xml:space="preserve">setenta e quatro mil, </v>
          </cell>
          <cell r="D75" t="str">
            <v>setenta e quatro</v>
          </cell>
          <cell r="E75" t="str">
            <v>setenta e quatro centavos</v>
          </cell>
        </row>
        <row r="76">
          <cell r="A76">
            <v>75</v>
          </cell>
          <cell r="B76" t="str">
            <v xml:space="preserve">setenta e cinco milhões, </v>
          </cell>
          <cell r="C76" t="str">
            <v xml:space="preserve">setenta e cinco mil, </v>
          </cell>
          <cell r="D76" t="str">
            <v>setenta e cinco</v>
          </cell>
          <cell r="E76" t="str">
            <v>setenta e cinco centavos</v>
          </cell>
        </row>
        <row r="77">
          <cell r="A77">
            <v>76</v>
          </cell>
          <cell r="B77" t="str">
            <v xml:space="preserve">setenta e seis milhões, </v>
          </cell>
          <cell r="C77" t="str">
            <v xml:space="preserve">setenta e seis mil, </v>
          </cell>
          <cell r="D77" t="str">
            <v>setenta e seis</v>
          </cell>
          <cell r="E77" t="str">
            <v>setenta e seis centavos</v>
          </cell>
        </row>
        <row r="78">
          <cell r="A78">
            <v>77</v>
          </cell>
          <cell r="B78" t="str">
            <v xml:space="preserve">setenta e sete milhões, </v>
          </cell>
          <cell r="C78" t="str">
            <v xml:space="preserve">setenta e sete mil, </v>
          </cell>
          <cell r="D78" t="str">
            <v>setenta e sete</v>
          </cell>
          <cell r="E78" t="str">
            <v>setenta e sete centavos</v>
          </cell>
        </row>
        <row r="79">
          <cell r="A79">
            <v>78</v>
          </cell>
          <cell r="B79" t="str">
            <v xml:space="preserve">setenta e oito milhões, </v>
          </cell>
          <cell r="C79" t="str">
            <v xml:space="preserve">setenta e oito mil, </v>
          </cell>
          <cell r="D79" t="str">
            <v>setenta e oito</v>
          </cell>
          <cell r="E79" t="str">
            <v>setenta e oito centavos</v>
          </cell>
        </row>
        <row r="80">
          <cell r="A80">
            <v>79</v>
          </cell>
          <cell r="B80" t="str">
            <v xml:space="preserve">setenta e nove milhões, </v>
          </cell>
          <cell r="C80" t="str">
            <v xml:space="preserve">setenta e nove mil, </v>
          </cell>
          <cell r="D80" t="str">
            <v>setenta e nove</v>
          </cell>
          <cell r="E80" t="str">
            <v>setenta e nove centavos</v>
          </cell>
        </row>
        <row r="81">
          <cell r="A81">
            <v>80</v>
          </cell>
          <cell r="B81" t="str">
            <v xml:space="preserve">oitenta milhões, </v>
          </cell>
          <cell r="C81" t="str">
            <v xml:space="preserve">oitenta mil, </v>
          </cell>
          <cell r="D81" t="str">
            <v>oitenta</v>
          </cell>
          <cell r="E81" t="str">
            <v>oitenta centavos</v>
          </cell>
        </row>
        <row r="82">
          <cell r="A82">
            <v>81</v>
          </cell>
          <cell r="B82" t="str">
            <v xml:space="preserve">oitenta e um milhões, </v>
          </cell>
          <cell r="C82" t="str">
            <v xml:space="preserve">oitenta e um mil, </v>
          </cell>
          <cell r="D82" t="str">
            <v>oitenta e um</v>
          </cell>
          <cell r="E82" t="str">
            <v>oitenta e um centavos</v>
          </cell>
        </row>
        <row r="83">
          <cell r="A83">
            <v>82</v>
          </cell>
          <cell r="B83" t="str">
            <v xml:space="preserve">oitenta e dois milhões, </v>
          </cell>
          <cell r="C83" t="str">
            <v xml:space="preserve">oitenta e dois mil, </v>
          </cell>
          <cell r="D83" t="str">
            <v>oitenta e dois</v>
          </cell>
          <cell r="E83" t="str">
            <v>oitenta e dois centavos</v>
          </cell>
        </row>
        <row r="84">
          <cell r="A84">
            <v>83</v>
          </cell>
          <cell r="B84" t="str">
            <v xml:space="preserve">oitenta e tres milhões, </v>
          </cell>
          <cell r="C84" t="str">
            <v xml:space="preserve">oitenta e tres mil, </v>
          </cell>
          <cell r="D84" t="str">
            <v>oitenta e tres</v>
          </cell>
          <cell r="E84" t="str">
            <v>oitenta e tres centavos</v>
          </cell>
        </row>
        <row r="85">
          <cell r="A85">
            <v>84</v>
          </cell>
          <cell r="B85" t="str">
            <v xml:space="preserve">oitenta e quatro milhões, </v>
          </cell>
          <cell r="C85" t="str">
            <v xml:space="preserve">oitenta e quatro mil, </v>
          </cell>
          <cell r="D85" t="str">
            <v>oitenta e quatro</v>
          </cell>
          <cell r="E85" t="str">
            <v>oitenta e quatro centavos</v>
          </cell>
        </row>
        <row r="86">
          <cell r="A86">
            <v>85</v>
          </cell>
          <cell r="B86" t="str">
            <v xml:space="preserve">oitenta e cinco milhões, </v>
          </cell>
          <cell r="C86" t="str">
            <v xml:space="preserve">oitenta e cinco mil, </v>
          </cell>
          <cell r="D86" t="str">
            <v>oitenta e cinco</v>
          </cell>
          <cell r="E86" t="str">
            <v>oitenta e cinco centavos</v>
          </cell>
        </row>
        <row r="87">
          <cell r="A87">
            <v>86</v>
          </cell>
          <cell r="B87" t="str">
            <v xml:space="preserve">oitenta e seis milhões, </v>
          </cell>
          <cell r="C87" t="str">
            <v xml:space="preserve">oitenta e seis mil, </v>
          </cell>
          <cell r="D87" t="str">
            <v>oitenta e seis</v>
          </cell>
          <cell r="E87" t="str">
            <v>oitenta e seis centavos</v>
          </cell>
        </row>
        <row r="88">
          <cell r="A88">
            <v>87</v>
          </cell>
          <cell r="B88" t="str">
            <v xml:space="preserve">oitenta e sete milhões, </v>
          </cell>
          <cell r="C88" t="str">
            <v xml:space="preserve">oitenta e sete mil, </v>
          </cell>
          <cell r="D88" t="str">
            <v>oitenta e sete</v>
          </cell>
          <cell r="E88" t="str">
            <v>oitenta e sete centavos</v>
          </cell>
        </row>
        <row r="89">
          <cell r="A89">
            <v>88</v>
          </cell>
          <cell r="B89" t="str">
            <v xml:space="preserve">oitenta e oito milhões, </v>
          </cell>
          <cell r="C89" t="str">
            <v xml:space="preserve">oitenta e oito mil, </v>
          </cell>
          <cell r="D89" t="str">
            <v>oitenta e oito</v>
          </cell>
          <cell r="E89" t="str">
            <v>oitenta e oito centavos</v>
          </cell>
        </row>
        <row r="90">
          <cell r="A90">
            <v>89</v>
          </cell>
          <cell r="B90" t="str">
            <v xml:space="preserve">oitenta e nove milhões, </v>
          </cell>
          <cell r="C90" t="str">
            <v xml:space="preserve">oitenta e nove mil, </v>
          </cell>
          <cell r="D90" t="str">
            <v>oitenta e nove</v>
          </cell>
          <cell r="E90" t="str">
            <v>oitenta e nove centavos</v>
          </cell>
        </row>
        <row r="91">
          <cell r="A91">
            <v>90</v>
          </cell>
          <cell r="B91" t="str">
            <v xml:space="preserve">noventa milhões, </v>
          </cell>
          <cell r="C91" t="str">
            <v xml:space="preserve">noventa mil, </v>
          </cell>
          <cell r="D91" t="str">
            <v>noventa</v>
          </cell>
          <cell r="E91" t="str">
            <v>noventa centavos</v>
          </cell>
        </row>
        <row r="92">
          <cell r="A92">
            <v>91</v>
          </cell>
          <cell r="B92" t="str">
            <v xml:space="preserve">noventa e um milhões, </v>
          </cell>
          <cell r="C92" t="str">
            <v xml:space="preserve">noventa e um mil, </v>
          </cell>
          <cell r="D92" t="str">
            <v>noventa e um</v>
          </cell>
          <cell r="E92" t="str">
            <v>noventa e um centavos</v>
          </cell>
        </row>
        <row r="93">
          <cell r="A93">
            <v>92</v>
          </cell>
          <cell r="B93" t="str">
            <v xml:space="preserve">noventa e dois milhões, </v>
          </cell>
          <cell r="C93" t="str">
            <v xml:space="preserve">noventa e dois mil, </v>
          </cell>
          <cell r="D93" t="str">
            <v>noventa e dois</v>
          </cell>
          <cell r="E93" t="str">
            <v>noventa e dois centavos</v>
          </cell>
        </row>
        <row r="94">
          <cell r="A94">
            <v>93</v>
          </cell>
          <cell r="B94" t="str">
            <v xml:space="preserve">noventa e tres milhões, </v>
          </cell>
          <cell r="C94" t="str">
            <v xml:space="preserve">noventa e tres mil, </v>
          </cell>
          <cell r="D94" t="str">
            <v>noventa e tres</v>
          </cell>
          <cell r="E94" t="str">
            <v>noventa e tres centavos</v>
          </cell>
        </row>
        <row r="95">
          <cell r="A95">
            <v>94</v>
          </cell>
          <cell r="B95" t="str">
            <v xml:space="preserve">noventa e quatro milhões, </v>
          </cell>
          <cell r="C95" t="str">
            <v xml:space="preserve">noventa e quatro mil, </v>
          </cell>
          <cell r="D95" t="str">
            <v>noventa e quatro</v>
          </cell>
          <cell r="E95" t="str">
            <v>noventa e quatro centavos</v>
          </cell>
        </row>
        <row r="96">
          <cell r="A96">
            <v>95</v>
          </cell>
          <cell r="B96" t="str">
            <v xml:space="preserve">noventa e cinco milhões, </v>
          </cell>
          <cell r="C96" t="str">
            <v xml:space="preserve">noventa e cinco mil, </v>
          </cell>
          <cell r="D96" t="str">
            <v>noventa e cinco</v>
          </cell>
          <cell r="E96" t="str">
            <v>noventa e cinco centavos</v>
          </cell>
        </row>
        <row r="97">
          <cell r="A97">
            <v>96</v>
          </cell>
          <cell r="B97" t="str">
            <v xml:space="preserve">noventa e seis milhões, </v>
          </cell>
          <cell r="C97" t="str">
            <v xml:space="preserve">noventa e seis mil, </v>
          </cell>
          <cell r="D97" t="str">
            <v>noventa e seis</v>
          </cell>
          <cell r="E97" t="str">
            <v>noventa e seis centavos</v>
          </cell>
        </row>
        <row r="98">
          <cell r="A98">
            <v>97</v>
          </cell>
          <cell r="B98" t="str">
            <v xml:space="preserve">noventa e sete milhões, </v>
          </cell>
          <cell r="C98" t="str">
            <v xml:space="preserve">noventa e sete mil, </v>
          </cell>
          <cell r="D98" t="str">
            <v>noventa e sete</v>
          </cell>
          <cell r="E98" t="str">
            <v>noventa e sete centavos</v>
          </cell>
        </row>
        <row r="99">
          <cell r="A99">
            <v>98</v>
          </cell>
          <cell r="B99" t="str">
            <v xml:space="preserve">noventa e oito milhões, </v>
          </cell>
          <cell r="C99" t="str">
            <v xml:space="preserve">noventa e oito mil, </v>
          </cell>
          <cell r="D99" t="str">
            <v>noventa e oito</v>
          </cell>
          <cell r="E99" t="str">
            <v>noventa e oito centavos</v>
          </cell>
        </row>
        <row r="100">
          <cell r="A100">
            <v>99</v>
          </cell>
          <cell r="B100" t="str">
            <v xml:space="preserve">noventa e nove milhões, </v>
          </cell>
          <cell r="C100" t="str">
            <v xml:space="preserve">noventa e nove mil, </v>
          </cell>
          <cell r="D100" t="str">
            <v>noventa e nove</v>
          </cell>
          <cell r="E100" t="str">
            <v>noventa e nove centavos</v>
          </cell>
        </row>
        <row r="101">
          <cell r="A101">
            <v>100</v>
          </cell>
          <cell r="B101" t="str">
            <v xml:space="preserve">cem milhões, </v>
          </cell>
          <cell r="C101" t="str">
            <v xml:space="preserve">cem mil, </v>
          </cell>
          <cell r="D101" t="str">
            <v>cem</v>
          </cell>
          <cell r="E101" t="str">
            <v>cem centavos</v>
          </cell>
        </row>
        <row r="102">
          <cell r="A102">
            <v>101</v>
          </cell>
          <cell r="B102" t="str">
            <v xml:space="preserve">cento e um milhões, </v>
          </cell>
          <cell r="C102" t="str">
            <v xml:space="preserve">cento e um mil, </v>
          </cell>
          <cell r="D102" t="str">
            <v>cento e um</v>
          </cell>
          <cell r="E102" t="str">
            <v>cento e um centavos</v>
          </cell>
        </row>
        <row r="103">
          <cell r="A103">
            <v>102</v>
          </cell>
          <cell r="B103" t="str">
            <v xml:space="preserve">cento e dois milhões, </v>
          </cell>
          <cell r="C103" t="str">
            <v xml:space="preserve">cento e dois mil, </v>
          </cell>
          <cell r="D103" t="str">
            <v>cento e dois</v>
          </cell>
          <cell r="E103" t="str">
            <v>cento e dois centavos</v>
          </cell>
        </row>
        <row r="104">
          <cell r="A104">
            <v>103</v>
          </cell>
          <cell r="B104" t="str">
            <v xml:space="preserve">cento e tres milhões, </v>
          </cell>
          <cell r="C104" t="str">
            <v xml:space="preserve">cento e tres mil, </v>
          </cell>
          <cell r="D104" t="str">
            <v>cento e tres</v>
          </cell>
          <cell r="E104" t="str">
            <v>cento e tres centavos</v>
          </cell>
        </row>
        <row r="105">
          <cell r="A105">
            <v>104</v>
          </cell>
          <cell r="B105" t="str">
            <v xml:space="preserve">cento e quatro milhões, </v>
          </cell>
          <cell r="C105" t="str">
            <v xml:space="preserve">cento e quatro mil, </v>
          </cell>
          <cell r="D105" t="str">
            <v>cento e quatro</v>
          </cell>
          <cell r="E105" t="str">
            <v>cento e quatro centavos</v>
          </cell>
        </row>
        <row r="106">
          <cell r="A106">
            <v>105</v>
          </cell>
          <cell r="B106" t="str">
            <v xml:space="preserve">cento e cinco milhões, </v>
          </cell>
          <cell r="C106" t="str">
            <v xml:space="preserve">cento e cinco mil, </v>
          </cell>
          <cell r="D106" t="str">
            <v>cento e cinco</v>
          </cell>
          <cell r="E106" t="str">
            <v>cento e cinco centavos</v>
          </cell>
        </row>
        <row r="107">
          <cell r="A107">
            <v>106</v>
          </cell>
          <cell r="B107" t="str">
            <v xml:space="preserve">cento e seis milhões, </v>
          </cell>
          <cell r="C107" t="str">
            <v xml:space="preserve">cento e seis mil, </v>
          </cell>
          <cell r="D107" t="str">
            <v>cento e seis</v>
          </cell>
          <cell r="E107" t="str">
            <v>cento e seis centavos</v>
          </cell>
        </row>
        <row r="108">
          <cell r="A108">
            <v>107</v>
          </cell>
          <cell r="B108" t="str">
            <v xml:space="preserve">cento e sete milhões, </v>
          </cell>
          <cell r="C108" t="str">
            <v xml:space="preserve">cento e sete mil, </v>
          </cell>
          <cell r="D108" t="str">
            <v>cento e sete</v>
          </cell>
          <cell r="E108" t="str">
            <v>cento e sete centavos</v>
          </cell>
        </row>
        <row r="109">
          <cell r="A109">
            <v>108</v>
          </cell>
          <cell r="B109" t="str">
            <v xml:space="preserve">cento e oito milhões, </v>
          </cell>
          <cell r="C109" t="str">
            <v xml:space="preserve">cento e oito mil, </v>
          </cell>
          <cell r="D109" t="str">
            <v>cento e oito</v>
          </cell>
          <cell r="E109" t="str">
            <v>cento e oito centavos</v>
          </cell>
        </row>
        <row r="110">
          <cell r="A110">
            <v>109</v>
          </cell>
          <cell r="B110" t="str">
            <v xml:space="preserve">cento e nove milhões, </v>
          </cell>
          <cell r="C110" t="str">
            <v xml:space="preserve">cento e nove mil, </v>
          </cell>
          <cell r="D110" t="str">
            <v>cento e nove</v>
          </cell>
          <cell r="E110" t="str">
            <v>cento e nove centavos</v>
          </cell>
        </row>
        <row r="111">
          <cell r="A111">
            <v>110</v>
          </cell>
          <cell r="B111" t="str">
            <v xml:space="preserve">cento e dez milhões, </v>
          </cell>
          <cell r="C111" t="str">
            <v xml:space="preserve">cento e dez mil, </v>
          </cell>
          <cell r="D111" t="str">
            <v>cento e dez</v>
          </cell>
          <cell r="E111" t="str">
            <v>cento e dez centavos</v>
          </cell>
        </row>
        <row r="112">
          <cell r="A112">
            <v>111</v>
          </cell>
          <cell r="B112" t="str">
            <v xml:space="preserve">cento e onze milhões, </v>
          </cell>
          <cell r="C112" t="str">
            <v xml:space="preserve">cento e onze mil, </v>
          </cell>
          <cell r="D112" t="str">
            <v>cento e onze</v>
          </cell>
          <cell r="E112" t="str">
            <v>cento e onze centavos</v>
          </cell>
        </row>
        <row r="113">
          <cell r="A113">
            <v>112</v>
          </cell>
          <cell r="B113" t="str">
            <v xml:space="preserve">cento e doze milhões, </v>
          </cell>
          <cell r="C113" t="str">
            <v xml:space="preserve">cento e doze mil, </v>
          </cell>
          <cell r="D113" t="str">
            <v>cento e doze</v>
          </cell>
          <cell r="E113" t="str">
            <v>cento e doze centavos</v>
          </cell>
        </row>
        <row r="114">
          <cell r="A114">
            <v>113</v>
          </cell>
          <cell r="B114" t="str">
            <v xml:space="preserve">cento e treze milhões, </v>
          </cell>
          <cell r="C114" t="str">
            <v xml:space="preserve">cento e treze mil, </v>
          </cell>
          <cell r="D114" t="str">
            <v>cento e treze</v>
          </cell>
          <cell r="E114" t="str">
            <v>cento e treze centavos</v>
          </cell>
        </row>
        <row r="115">
          <cell r="A115">
            <v>114</v>
          </cell>
          <cell r="B115" t="str">
            <v xml:space="preserve">cento e quatorze milhões, </v>
          </cell>
          <cell r="C115" t="str">
            <v xml:space="preserve">cento e quatorze mil, </v>
          </cell>
          <cell r="D115" t="str">
            <v>cento e quatorze</v>
          </cell>
          <cell r="E115" t="str">
            <v>cento e quatorze centavos</v>
          </cell>
        </row>
        <row r="116">
          <cell r="A116">
            <v>115</v>
          </cell>
          <cell r="B116" t="str">
            <v xml:space="preserve">cento e quinze milhões, </v>
          </cell>
          <cell r="C116" t="str">
            <v xml:space="preserve">cento e quinze mil, </v>
          </cell>
          <cell r="D116" t="str">
            <v>cento e quinze</v>
          </cell>
          <cell r="E116" t="str">
            <v>cento e quinze centavos</v>
          </cell>
        </row>
        <row r="117">
          <cell r="A117">
            <v>116</v>
          </cell>
          <cell r="B117" t="str">
            <v xml:space="preserve">cento e dezesseis milhões, </v>
          </cell>
          <cell r="C117" t="str">
            <v xml:space="preserve">cento e dezesseis mil, </v>
          </cell>
          <cell r="D117" t="str">
            <v>cento e dezesseis</v>
          </cell>
          <cell r="E117" t="str">
            <v>cento e dezesseis centavos</v>
          </cell>
        </row>
        <row r="118">
          <cell r="A118">
            <v>117</v>
          </cell>
          <cell r="B118" t="str">
            <v xml:space="preserve">cento e dezessete milhões, </v>
          </cell>
          <cell r="C118" t="str">
            <v xml:space="preserve">cento e dezessete mil, </v>
          </cell>
          <cell r="D118" t="str">
            <v>cento e dezessete</v>
          </cell>
          <cell r="E118" t="str">
            <v>cento e dezessete centavos</v>
          </cell>
        </row>
        <row r="119">
          <cell r="A119">
            <v>118</v>
          </cell>
          <cell r="B119" t="str">
            <v xml:space="preserve">cento e dezoito milhões, </v>
          </cell>
          <cell r="C119" t="str">
            <v xml:space="preserve">cento e dezoito mil, </v>
          </cell>
          <cell r="D119" t="str">
            <v>cento e dezoito</v>
          </cell>
          <cell r="E119" t="str">
            <v>cento e dezoito centavos</v>
          </cell>
        </row>
        <row r="120">
          <cell r="A120">
            <v>119</v>
          </cell>
          <cell r="B120" t="str">
            <v xml:space="preserve">cento e dezenove milhões, </v>
          </cell>
          <cell r="C120" t="str">
            <v xml:space="preserve">cento e dezenove mil, </v>
          </cell>
          <cell r="D120" t="str">
            <v>cento e dezenove</v>
          </cell>
          <cell r="E120" t="str">
            <v>cento e dezenove centavos</v>
          </cell>
        </row>
        <row r="121">
          <cell r="A121">
            <v>120</v>
          </cell>
          <cell r="B121" t="str">
            <v xml:space="preserve">cento e vinte milhões, </v>
          </cell>
          <cell r="C121" t="str">
            <v xml:space="preserve">cento e vinte mil, </v>
          </cell>
          <cell r="D121" t="str">
            <v>cento e vinte</v>
          </cell>
          <cell r="E121" t="str">
            <v>cento e vinte centavos</v>
          </cell>
        </row>
        <row r="122">
          <cell r="A122">
            <v>121</v>
          </cell>
          <cell r="B122" t="str">
            <v xml:space="preserve">cento e vinte e um milhões, </v>
          </cell>
          <cell r="C122" t="str">
            <v xml:space="preserve">cento e vinte e um mil, </v>
          </cell>
          <cell r="D122" t="str">
            <v>cento e vinte e um</v>
          </cell>
          <cell r="E122" t="str">
            <v>cento e vinte e um centavos</v>
          </cell>
        </row>
        <row r="123">
          <cell r="A123">
            <v>122</v>
          </cell>
          <cell r="B123" t="str">
            <v xml:space="preserve">cento e vinte e dois milhões, </v>
          </cell>
          <cell r="C123" t="str">
            <v xml:space="preserve">cento e vinte e dois mil, </v>
          </cell>
          <cell r="D123" t="str">
            <v>cento e vinte e dois</v>
          </cell>
          <cell r="E123" t="str">
            <v>cento e vinte e dois centavos</v>
          </cell>
        </row>
        <row r="124">
          <cell r="A124">
            <v>123</v>
          </cell>
          <cell r="B124" t="str">
            <v xml:space="preserve">cento e vinte e tres milhões, </v>
          </cell>
          <cell r="C124" t="str">
            <v xml:space="preserve">cento e vinte e tres mil, </v>
          </cell>
          <cell r="D124" t="str">
            <v>cento e vinte e tres</v>
          </cell>
          <cell r="E124" t="str">
            <v>cento e vinte e tres centavos</v>
          </cell>
        </row>
        <row r="125">
          <cell r="A125">
            <v>124</v>
          </cell>
          <cell r="B125" t="str">
            <v xml:space="preserve">cento e vinte e quatro milhões, </v>
          </cell>
          <cell r="C125" t="str">
            <v xml:space="preserve">cento e vinte e quatro mil, </v>
          </cell>
          <cell r="D125" t="str">
            <v>cento e vinte e quatro</v>
          </cell>
          <cell r="E125" t="str">
            <v>cento e vinte e quatro centavos</v>
          </cell>
        </row>
        <row r="126">
          <cell r="A126">
            <v>125</v>
          </cell>
          <cell r="B126" t="str">
            <v xml:space="preserve">cento e vinte e cinco milhões, </v>
          </cell>
          <cell r="C126" t="str">
            <v xml:space="preserve">cento e vinte e cinco mil, </v>
          </cell>
          <cell r="D126" t="str">
            <v>cento e vinte e cinco</v>
          </cell>
          <cell r="E126" t="str">
            <v>cento e vinte e cinco centavos</v>
          </cell>
        </row>
        <row r="127">
          <cell r="A127">
            <v>126</v>
          </cell>
          <cell r="B127" t="str">
            <v xml:space="preserve">cento e vinte e seis milhões, </v>
          </cell>
          <cell r="C127" t="str">
            <v xml:space="preserve">cento e vinte e seis mil, </v>
          </cell>
          <cell r="D127" t="str">
            <v>cento e vinte e seis</v>
          </cell>
          <cell r="E127" t="str">
            <v>cento e vinte e seis centavos</v>
          </cell>
        </row>
        <row r="128">
          <cell r="A128">
            <v>127</v>
          </cell>
          <cell r="B128" t="str">
            <v xml:space="preserve">cento e vinte e sete milhões, </v>
          </cell>
          <cell r="C128" t="str">
            <v xml:space="preserve">cento e vinte e sete mil, </v>
          </cell>
          <cell r="D128" t="str">
            <v>cento e vinte e sete</v>
          </cell>
          <cell r="E128" t="str">
            <v>cento e vinte e sete centavos</v>
          </cell>
        </row>
        <row r="129">
          <cell r="A129">
            <v>128</v>
          </cell>
          <cell r="B129" t="str">
            <v xml:space="preserve">cento e vinte e oito milhões, </v>
          </cell>
          <cell r="C129" t="str">
            <v xml:space="preserve">cento e vinte e oito mil, </v>
          </cell>
          <cell r="D129" t="str">
            <v>cento e vinte e oito</v>
          </cell>
          <cell r="E129" t="str">
            <v>cento e vinte e oito centavos</v>
          </cell>
        </row>
        <row r="130">
          <cell r="A130">
            <v>129</v>
          </cell>
          <cell r="B130" t="str">
            <v xml:space="preserve">cento e vinte e nove milhões, </v>
          </cell>
          <cell r="C130" t="str">
            <v xml:space="preserve">cento e vinte e nove mil, </v>
          </cell>
          <cell r="D130" t="str">
            <v>cento e vinte e nove</v>
          </cell>
          <cell r="E130" t="str">
            <v>cento e vinte e nove centavos</v>
          </cell>
        </row>
        <row r="131">
          <cell r="A131">
            <v>130</v>
          </cell>
          <cell r="B131" t="str">
            <v xml:space="preserve">cento e trinta milhões, </v>
          </cell>
          <cell r="C131" t="str">
            <v xml:space="preserve">cento e trinta mil, </v>
          </cell>
          <cell r="D131" t="str">
            <v>cento e trinta</v>
          </cell>
          <cell r="E131" t="str">
            <v>cento e trinta centavos</v>
          </cell>
        </row>
        <row r="132">
          <cell r="A132">
            <v>131</v>
          </cell>
          <cell r="B132" t="str">
            <v xml:space="preserve">cento e trinta e um milhões, </v>
          </cell>
          <cell r="C132" t="str">
            <v xml:space="preserve">cento e trinta e um mil, </v>
          </cell>
          <cell r="D132" t="str">
            <v>cento e trinta e um</v>
          </cell>
          <cell r="E132" t="str">
            <v>cento e trinta e um centavos</v>
          </cell>
        </row>
        <row r="133">
          <cell r="A133">
            <v>132</v>
          </cell>
          <cell r="B133" t="str">
            <v xml:space="preserve">cento e trinta e dois milhões, </v>
          </cell>
          <cell r="C133" t="str">
            <v xml:space="preserve">cento e trinta e dois mil, </v>
          </cell>
          <cell r="D133" t="str">
            <v>cento e trinta e dois</v>
          </cell>
          <cell r="E133" t="str">
            <v>cento e trinta e dois centavos</v>
          </cell>
        </row>
        <row r="134">
          <cell r="A134">
            <v>133</v>
          </cell>
          <cell r="B134" t="str">
            <v xml:space="preserve">cento e trinta e tres milhões, </v>
          </cell>
          <cell r="C134" t="str">
            <v xml:space="preserve">cento e trinta e tres mil, </v>
          </cell>
          <cell r="D134" t="str">
            <v>cento e trinta e tres</v>
          </cell>
          <cell r="E134" t="str">
            <v>cento e trinta e tres centavos</v>
          </cell>
        </row>
        <row r="135">
          <cell r="A135">
            <v>134</v>
          </cell>
          <cell r="B135" t="str">
            <v xml:space="preserve">cento e trinta e quatro milhões, </v>
          </cell>
          <cell r="C135" t="str">
            <v xml:space="preserve">cento e trinta e quatro mil, </v>
          </cell>
          <cell r="D135" t="str">
            <v>cento e trinta e quatro</v>
          </cell>
          <cell r="E135" t="str">
            <v>cento e trinta e quatro centavos</v>
          </cell>
        </row>
        <row r="136">
          <cell r="A136">
            <v>135</v>
          </cell>
          <cell r="B136" t="str">
            <v xml:space="preserve">cento e trinta e cinco milhões, </v>
          </cell>
          <cell r="C136" t="str">
            <v xml:space="preserve">cento e trinta e cinco mil, </v>
          </cell>
          <cell r="D136" t="str">
            <v>cento e trinta e cinco</v>
          </cell>
          <cell r="E136" t="str">
            <v>cento e trinta e cinco centavos</v>
          </cell>
        </row>
        <row r="137">
          <cell r="A137">
            <v>136</v>
          </cell>
          <cell r="B137" t="str">
            <v xml:space="preserve">cento e trinta e seis milhões, </v>
          </cell>
          <cell r="C137" t="str">
            <v xml:space="preserve">cento e trinta e seis mil, </v>
          </cell>
          <cell r="D137" t="str">
            <v>cento e trinta e seis</v>
          </cell>
          <cell r="E137" t="str">
            <v>cento e trinta e seis centavos</v>
          </cell>
        </row>
        <row r="138">
          <cell r="A138">
            <v>137</v>
          </cell>
          <cell r="B138" t="str">
            <v xml:space="preserve">cento e trinta e sete milhões, </v>
          </cell>
          <cell r="C138" t="str">
            <v xml:space="preserve">cento e trinta e sete mil, </v>
          </cell>
          <cell r="D138" t="str">
            <v>cento e trinta e sete</v>
          </cell>
          <cell r="E138" t="str">
            <v>cento e trinta e sete centavos</v>
          </cell>
        </row>
        <row r="139">
          <cell r="A139">
            <v>138</v>
          </cell>
          <cell r="B139" t="str">
            <v xml:space="preserve">cento e trinta e oito milhões, </v>
          </cell>
          <cell r="C139" t="str">
            <v xml:space="preserve">cento e trinta e oito mil, </v>
          </cell>
          <cell r="D139" t="str">
            <v>cento e trinta e oito</v>
          </cell>
          <cell r="E139" t="str">
            <v>cento e trinta e oito centavos</v>
          </cell>
        </row>
        <row r="140">
          <cell r="A140">
            <v>139</v>
          </cell>
          <cell r="B140" t="str">
            <v xml:space="preserve">cento e trinta e nove milhões, </v>
          </cell>
          <cell r="C140" t="str">
            <v xml:space="preserve">cento e trinta e nove mil, </v>
          </cell>
          <cell r="D140" t="str">
            <v>cento e trinta e nove</v>
          </cell>
          <cell r="E140" t="str">
            <v>cento e trinta e nove centavos</v>
          </cell>
        </row>
        <row r="141">
          <cell r="A141">
            <v>140</v>
          </cell>
          <cell r="B141" t="str">
            <v xml:space="preserve">cento e quarenta milhões, </v>
          </cell>
          <cell r="C141" t="str">
            <v xml:space="preserve">cento e quarenta mil, </v>
          </cell>
          <cell r="D141" t="str">
            <v>cento e quarenta</v>
          </cell>
          <cell r="E141" t="str">
            <v>cento e quarenta centavos</v>
          </cell>
        </row>
        <row r="142">
          <cell r="A142">
            <v>141</v>
          </cell>
          <cell r="B142" t="str">
            <v xml:space="preserve">cento e quarenta e um milhões, </v>
          </cell>
          <cell r="C142" t="str">
            <v xml:space="preserve">cento e quarenta e um mil, </v>
          </cell>
          <cell r="D142" t="str">
            <v>cento e quarenta e um</v>
          </cell>
          <cell r="E142" t="str">
            <v>cento e quarenta e um centavos</v>
          </cell>
        </row>
        <row r="143">
          <cell r="A143">
            <v>142</v>
          </cell>
          <cell r="B143" t="str">
            <v xml:space="preserve">cento e quarenta e dois milhões, </v>
          </cell>
          <cell r="C143" t="str">
            <v xml:space="preserve">cento e quarenta e dois mil, </v>
          </cell>
          <cell r="D143" t="str">
            <v>cento e quarenta e dois</v>
          </cell>
          <cell r="E143" t="str">
            <v>cento e quarenta e dois centavos</v>
          </cell>
        </row>
        <row r="144">
          <cell r="A144">
            <v>143</v>
          </cell>
          <cell r="B144" t="str">
            <v xml:space="preserve">cento e quarenta e tres milhões, </v>
          </cell>
          <cell r="C144" t="str">
            <v xml:space="preserve">cento e quarenta e tres mil, </v>
          </cell>
          <cell r="D144" t="str">
            <v>cento e quarenta e tres</v>
          </cell>
          <cell r="E144" t="str">
            <v>cento e quarenta e tres centavos</v>
          </cell>
        </row>
        <row r="145">
          <cell r="A145">
            <v>144</v>
          </cell>
          <cell r="B145" t="str">
            <v xml:space="preserve">cento e quarenta e quatro milhões, </v>
          </cell>
          <cell r="C145" t="str">
            <v xml:space="preserve">cento e quarenta e quatro mil, </v>
          </cell>
          <cell r="D145" t="str">
            <v>cento e quarenta e quatro</v>
          </cell>
          <cell r="E145" t="str">
            <v>cento e quarenta e quatro centavos</v>
          </cell>
        </row>
        <row r="146">
          <cell r="A146">
            <v>145</v>
          </cell>
          <cell r="B146" t="str">
            <v xml:space="preserve">cento e quarenta e cinco milhões, </v>
          </cell>
          <cell r="C146" t="str">
            <v xml:space="preserve">cento e quarenta e cinco mil, </v>
          </cell>
          <cell r="D146" t="str">
            <v>cento e quarenta e cinco</v>
          </cell>
          <cell r="E146" t="str">
            <v>cento e quarenta e cinco centavos</v>
          </cell>
        </row>
        <row r="147">
          <cell r="A147">
            <v>146</v>
          </cell>
          <cell r="B147" t="str">
            <v xml:space="preserve">cento e quarenta e seis milhões, </v>
          </cell>
          <cell r="C147" t="str">
            <v xml:space="preserve">cento e quarenta e seis mil, </v>
          </cell>
          <cell r="D147" t="str">
            <v>cento e quarenta e seis</v>
          </cell>
          <cell r="E147" t="str">
            <v>cento e quarenta e seis centavos</v>
          </cell>
        </row>
        <row r="148">
          <cell r="A148">
            <v>147</v>
          </cell>
          <cell r="B148" t="str">
            <v xml:space="preserve">cento e quarenta e sete milhões, </v>
          </cell>
          <cell r="C148" t="str">
            <v xml:space="preserve">cento e quarenta e sete mil, </v>
          </cell>
          <cell r="D148" t="str">
            <v>cento e quarenta e sete</v>
          </cell>
          <cell r="E148" t="str">
            <v>cento e quarenta e sete centavos</v>
          </cell>
        </row>
        <row r="149">
          <cell r="A149">
            <v>148</v>
          </cell>
          <cell r="B149" t="str">
            <v xml:space="preserve">cento e quarenta e oito milhões, </v>
          </cell>
          <cell r="C149" t="str">
            <v xml:space="preserve">cento e quarenta e oito mil, </v>
          </cell>
          <cell r="D149" t="str">
            <v>cento e quarenta e oito</v>
          </cell>
          <cell r="E149" t="str">
            <v>cento e quarenta e oito centavos</v>
          </cell>
        </row>
        <row r="150">
          <cell r="A150">
            <v>149</v>
          </cell>
          <cell r="B150" t="str">
            <v xml:space="preserve">cento e quarenta e nove milhões, </v>
          </cell>
          <cell r="C150" t="str">
            <v xml:space="preserve">cento e quarenta e nove mil, </v>
          </cell>
          <cell r="D150" t="str">
            <v>cento e quarenta e nove</v>
          </cell>
          <cell r="E150" t="str">
            <v>cento e quarenta e nove centavos</v>
          </cell>
        </row>
        <row r="151">
          <cell r="A151">
            <v>150</v>
          </cell>
          <cell r="B151" t="str">
            <v xml:space="preserve">cento e cinquenta milhões, </v>
          </cell>
          <cell r="C151" t="str">
            <v xml:space="preserve">cento e cinquenta mil, </v>
          </cell>
          <cell r="D151" t="str">
            <v>cento e cinquenta</v>
          </cell>
          <cell r="E151" t="str">
            <v>cento e cinquenta centavos</v>
          </cell>
        </row>
        <row r="152">
          <cell r="A152">
            <v>151</v>
          </cell>
          <cell r="B152" t="str">
            <v xml:space="preserve">cento e cinquenta e um milhões, </v>
          </cell>
          <cell r="C152" t="str">
            <v xml:space="preserve">cento e cinquenta e um mil, </v>
          </cell>
          <cell r="D152" t="str">
            <v>cento e cinquenta e um</v>
          </cell>
          <cell r="E152" t="str">
            <v>cento e cinquenta e um centavos</v>
          </cell>
        </row>
        <row r="153">
          <cell r="A153">
            <v>152</v>
          </cell>
          <cell r="B153" t="str">
            <v xml:space="preserve">cento e cinquenta e dois milhões, </v>
          </cell>
          <cell r="C153" t="str">
            <v xml:space="preserve">cento e cinquenta e dois mil, </v>
          </cell>
          <cell r="D153" t="str">
            <v>cento e cinquenta e dois</v>
          </cell>
          <cell r="E153" t="str">
            <v>cento e cinquenta e dois centavos</v>
          </cell>
        </row>
        <row r="154">
          <cell r="A154">
            <v>153</v>
          </cell>
          <cell r="B154" t="str">
            <v xml:space="preserve">cento e cinquenta e tres milhões, </v>
          </cell>
          <cell r="C154" t="str">
            <v xml:space="preserve">cento e cinquenta e tres mil, </v>
          </cell>
          <cell r="D154" t="str">
            <v>cento e cinquenta e tres</v>
          </cell>
          <cell r="E154" t="str">
            <v>cento e cinquenta e tres centavos</v>
          </cell>
        </row>
        <row r="155">
          <cell r="A155">
            <v>154</v>
          </cell>
          <cell r="B155" t="str">
            <v xml:space="preserve">cento e cinquenta e quatro milhões, </v>
          </cell>
          <cell r="C155" t="str">
            <v xml:space="preserve">cento e cinquenta e quatro mil, </v>
          </cell>
          <cell r="D155" t="str">
            <v>cento e cinquenta e quatro</v>
          </cell>
          <cell r="E155" t="str">
            <v>cento e cinquenta e quatro centavos</v>
          </cell>
        </row>
        <row r="156">
          <cell r="A156">
            <v>155</v>
          </cell>
          <cell r="B156" t="str">
            <v xml:space="preserve">cento e cinquenta e cinco milhões, </v>
          </cell>
          <cell r="C156" t="str">
            <v xml:space="preserve">cento e cinquenta e cinco mil, </v>
          </cell>
          <cell r="D156" t="str">
            <v>cento e cinquenta e cinco</v>
          </cell>
          <cell r="E156" t="str">
            <v>cento e cinquenta e cinco centavos</v>
          </cell>
        </row>
        <row r="157">
          <cell r="A157">
            <v>156</v>
          </cell>
          <cell r="B157" t="str">
            <v xml:space="preserve">cento e cinquenta e seis milhões, </v>
          </cell>
          <cell r="C157" t="str">
            <v xml:space="preserve">cento e cinquenta e seis mil, </v>
          </cell>
          <cell r="D157" t="str">
            <v>cento e cinquenta e seis</v>
          </cell>
          <cell r="E157" t="str">
            <v>cento e cinquenta e seis centavos</v>
          </cell>
        </row>
        <row r="158">
          <cell r="A158">
            <v>157</v>
          </cell>
          <cell r="B158" t="str">
            <v xml:space="preserve">cento e cinquenta e sete milhões, </v>
          </cell>
          <cell r="C158" t="str">
            <v xml:space="preserve">cento e cinquenta e sete mil, </v>
          </cell>
          <cell r="D158" t="str">
            <v>cento e cinquenta e sete</v>
          </cell>
          <cell r="E158" t="str">
            <v>cento e cinquenta e sete centavos</v>
          </cell>
        </row>
        <row r="159">
          <cell r="A159">
            <v>158</v>
          </cell>
          <cell r="B159" t="str">
            <v xml:space="preserve">cento e cinquenta e oito milhões, </v>
          </cell>
          <cell r="C159" t="str">
            <v xml:space="preserve">cento e cinquenta e oito mil, </v>
          </cell>
          <cell r="D159" t="str">
            <v>cento e cinquenta e oito</v>
          </cell>
          <cell r="E159" t="str">
            <v>cento e cinquenta e oito centavos</v>
          </cell>
        </row>
        <row r="160">
          <cell r="A160">
            <v>159</v>
          </cell>
          <cell r="B160" t="str">
            <v xml:space="preserve">cento e cinquenta e nove milhões, </v>
          </cell>
          <cell r="C160" t="str">
            <v xml:space="preserve">cento e cinquenta e nove mil, </v>
          </cell>
          <cell r="D160" t="str">
            <v>cento e cinquenta e nove</v>
          </cell>
          <cell r="E160" t="str">
            <v>cento e cinquenta e nove centavos</v>
          </cell>
        </row>
        <row r="161">
          <cell r="A161">
            <v>160</v>
          </cell>
          <cell r="B161" t="str">
            <v xml:space="preserve">cento e sessenta milhões, </v>
          </cell>
          <cell r="C161" t="str">
            <v xml:space="preserve">cento e sessenta mil, </v>
          </cell>
          <cell r="D161" t="str">
            <v>cento e sessenta</v>
          </cell>
          <cell r="E161" t="str">
            <v>cento e sessenta centavos</v>
          </cell>
        </row>
        <row r="162">
          <cell r="A162">
            <v>161</v>
          </cell>
          <cell r="B162" t="str">
            <v xml:space="preserve">cento e sessenta e um milhões, </v>
          </cell>
          <cell r="C162" t="str">
            <v xml:space="preserve">cento e sessenta e um mil, </v>
          </cell>
          <cell r="D162" t="str">
            <v>cento e sessenta e um</v>
          </cell>
          <cell r="E162" t="str">
            <v>cento e sessenta e um centavos</v>
          </cell>
        </row>
        <row r="163">
          <cell r="A163">
            <v>162</v>
          </cell>
          <cell r="B163" t="str">
            <v xml:space="preserve">cento e sessenta e dois milhões, </v>
          </cell>
          <cell r="C163" t="str">
            <v xml:space="preserve">cento e sessenta e dois mil, </v>
          </cell>
          <cell r="D163" t="str">
            <v>cento e sessenta e dois</v>
          </cell>
          <cell r="E163" t="str">
            <v>cento e sessenta e dois centavos</v>
          </cell>
        </row>
        <row r="164">
          <cell r="A164">
            <v>163</v>
          </cell>
          <cell r="B164" t="str">
            <v xml:space="preserve">cento e sessenta e tres milhões, </v>
          </cell>
          <cell r="C164" t="str">
            <v xml:space="preserve">cento e sessenta e tres mil, </v>
          </cell>
          <cell r="D164" t="str">
            <v>cento e sessenta e tres</v>
          </cell>
          <cell r="E164" t="str">
            <v>cento e sessenta e tres centavos</v>
          </cell>
        </row>
        <row r="165">
          <cell r="A165">
            <v>164</v>
          </cell>
          <cell r="B165" t="str">
            <v xml:space="preserve">cento e sessenta e quatro milhões, </v>
          </cell>
          <cell r="C165" t="str">
            <v xml:space="preserve">cento e sessenta e quatro mil, </v>
          </cell>
          <cell r="D165" t="str">
            <v>cento e sessenta e quatro</v>
          </cell>
          <cell r="E165" t="str">
            <v>cento e sessenta e quatro centavos</v>
          </cell>
        </row>
        <row r="166">
          <cell r="A166">
            <v>165</v>
          </cell>
          <cell r="B166" t="str">
            <v xml:space="preserve">cento e sessenta e cinco milhões, </v>
          </cell>
          <cell r="C166" t="str">
            <v xml:space="preserve">cento e sessenta e cinco mil, </v>
          </cell>
          <cell r="D166" t="str">
            <v>cento e sessenta e cinco</v>
          </cell>
          <cell r="E166" t="str">
            <v>cento e sessenta e cinco centavos</v>
          </cell>
        </row>
        <row r="167">
          <cell r="A167">
            <v>166</v>
          </cell>
          <cell r="B167" t="str">
            <v xml:space="preserve">cento e sessenta e seis milhões, </v>
          </cell>
          <cell r="C167" t="str">
            <v xml:space="preserve">cento e sessenta e seis mil, </v>
          </cell>
          <cell r="D167" t="str">
            <v>cento e sessenta e seis</v>
          </cell>
          <cell r="E167" t="str">
            <v>cento e sessenta e seis centavos</v>
          </cell>
        </row>
        <row r="168">
          <cell r="A168">
            <v>167</v>
          </cell>
          <cell r="B168" t="str">
            <v xml:space="preserve">cento e sessenta e sete milhões, </v>
          </cell>
          <cell r="C168" t="str">
            <v xml:space="preserve">cento e sessenta e sete mil, </v>
          </cell>
          <cell r="D168" t="str">
            <v>cento e sessenta e sete</v>
          </cell>
          <cell r="E168" t="str">
            <v>cento e sessenta e sete centavos</v>
          </cell>
        </row>
        <row r="169">
          <cell r="A169">
            <v>168</v>
          </cell>
          <cell r="B169" t="str">
            <v xml:space="preserve">cento e sessenta e oito milhões, </v>
          </cell>
          <cell r="C169" t="str">
            <v xml:space="preserve">cento e sessenta e oito mil, </v>
          </cell>
          <cell r="D169" t="str">
            <v>cento e sessenta e oito</v>
          </cell>
          <cell r="E169" t="str">
            <v>cento e sessenta e oito centavos</v>
          </cell>
        </row>
        <row r="170">
          <cell r="A170">
            <v>169</v>
          </cell>
          <cell r="B170" t="str">
            <v xml:space="preserve">cento e sessenta e nove milhões, </v>
          </cell>
          <cell r="C170" t="str">
            <v xml:space="preserve">cento e sessenta e nove mil, </v>
          </cell>
          <cell r="D170" t="str">
            <v>cento e sessenta e nove</v>
          </cell>
          <cell r="E170" t="str">
            <v>cento e sessenta e nove centavos</v>
          </cell>
        </row>
        <row r="171">
          <cell r="A171">
            <v>170</v>
          </cell>
          <cell r="B171" t="str">
            <v xml:space="preserve">cento e setenta milhões, </v>
          </cell>
          <cell r="C171" t="str">
            <v xml:space="preserve">cento e setenta mil, </v>
          </cell>
          <cell r="D171" t="str">
            <v>cento e setenta</v>
          </cell>
          <cell r="E171" t="str">
            <v>cento e setenta centavos</v>
          </cell>
        </row>
        <row r="172">
          <cell r="A172">
            <v>171</v>
          </cell>
          <cell r="B172" t="str">
            <v xml:space="preserve">cento e setenta e um milhões, </v>
          </cell>
          <cell r="C172" t="str">
            <v xml:space="preserve">cento e setenta e um mil, </v>
          </cell>
          <cell r="D172" t="str">
            <v>cento e setenta e um</v>
          </cell>
          <cell r="E172" t="str">
            <v>cento e setenta e um centavos</v>
          </cell>
        </row>
        <row r="173">
          <cell r="A173">
            <v>172</v>
          </cell>
          <cell r="B173" t="str">
            <v xml:space="preserve">cento e setenta e dois milhões, </v>
          </cell>
          <cell r="C173" t="str">
            <v xml:space="preserve">cento e setenta e dois mil, </v>
          </cell>
          <cell r="D173" t="str">
            <v>cento e setenta e dois</v>
          </cell>
          <cell r="E173" t="str">
            <v>cento e setenta e dois centavos</v>
          </cell>
        </row>
        <row r="174">
          <cell r="A174">
            <v>173</v>
          </cell>
          <cell r="B174" t="str">
            <v xml:space="preserve">cento e setenta e tres milhões, </v>
          </cell>
          <cell r="C174" t="str">
            <v xml:space="preserve">cento e setenta e tres mil, </v>
          </cell>
          <cell r="D174" t="str">
            <v>cento e setenta e tres</v>
          </cell>
          <cell r="E174" t="str">
            <v>cento e setenta e tres centavos</v>
          </cell>
        </row>
        <row r="175">
          <cell r="A175">
            <v>174</v>
          </cell>
          <cell r="B175" t="str">
            <v xml:space="preserve">cento e setenta e quatro milhões, </v>
          </cell>
          <cell r="C175" t="str">
            <v xml:space="preserve">cento e setenta e quatro mil, </v>
          </cell>
          <cell r="D175" t="str">
            <v>cento e setenta e quatro</v>
          </cell>
          <cell r="E175" t="str">
            <v>cento e setenta e quatro centavos</v>
          </cell>
        </row>
        <row r="176">
          <cell r="A176">
            <v>175</v>
          </cell>
          <cell r="B176" t="str">
            <v xml:space="preserve">cento e setenta e cinco milhões, </v>
          </cell>
          <cell r="C176" t="str">
            <v xml:space="preserve">cento e setenta e cinco mil, </v>
          </cell>
          <cell r="D176" t="str">
            <v>cento e setenta e cinco</v>
          </cell>
          <cell r="E176" t="str">
            <v>cento e setenta e cinco centavos</v>
          </cell>
        </row>
        <row r="177">
          <cell r="A177">
            <v>176</v>
          </cell>
          <cell r="B177" t="str">
            <v xml:space="preserve">cento e setenta e seis milhões, </v>
          </cell>
          <cell r="C177" t="str">
            <v xml:space="preserve">cento e setenta e seis mil, </v>
          </cell>
          <cell r="D177" t="str">
            <v>cento e setenta e seis</v>
          </cell>
          <cell r="E177" t="str">
            <v>cento e setenta e seis centavos</v>
          </cell>
        </row>
        <row r="178">
          <cell r="A178">
            <v>177</v>
          </cell>
          <cell r="B178" t="str">
            <v xml:space="preserve">cento e setenta e sete milhões, </v>
          </cell>
          <cell r="C178" t="str">
            <v xml:space="preserve">cento e setenta e sete mil, </v>
          </cell>
          <cell r="D178" t="str">
            <v>cento e setenta e sete</v>
          </cell>
          <cell r="E178" t="str">
            <v>cento e setenta e sete centavos</v>
          </cell>
        </row>
        <row r="179">
          <cell r="A179">
            <v>178</v>
          </cell>
          <cell r="B179" t="str">
            <v xml:space="preserve">cento e setenta e oito milhões, </v>
          </cell>
          <cell r="C179" t="str">
            <v xml:space="preserve">cento e setenta e oito mil, </v>
          </cell>
          <cell r="D179" t="str">
            <v>cento e setenta e oito</v>
          </cell>
          <cell r="E179" t="str">
            <v>cento e setenta e oito centavos</v>
          </cell>
        </row>
        <row r="180">
          <cell r="A180">
            <v>179</v>
          </cell>
          <cell r="B180" t="str">
            <v xml:space="preserve">cento e setenta e nove milhões, </v>
          </cell>
          <cell r="C180" t="str">
            <v xml:space="preserve">cento e setenta e nove mil, </v>
          </cell>
          <cell r="D180" t="str">
            <v>cento e setenta e nove</v>
          </cell>
          <cell r="E180" t="str">
            <v>cento e setenta e nove centavos</v>
          </cell>
        </row>
        <row r="181">
          <cell r="A181">
            <v>180</v>
          </cell>
          <cell r="B181" t="str">
            <v xml:space="preserve">cento e oitenta milhões, </v>
          </cell>
          <cell r="C181" t="str">
            <v xml:space="preserve">cento e oitenta mil, </v>
          </cell>
          <cell r="D181" t="str">
            <v>cento e oitenta</v>
          </cell>
          <cell r="E181" t="str">
            <v>cento e oitenta centavos</v>
          </cell>
        </row>
        <row r="182">
          <cell r="A182">
            <v>181</v>
          </cell>
          <cell r="B182" t="str">
            <v xml:space="preserve">cento e oitenta e um milhões, </v>
          </cell>
          <cell r="C182" t="str">
            <v xml:space="preserve">cento e oitenta e um mil, </v>
          </cell>
          <cell r="D182" t="str">
            <v>cento e oitenta e um</v>
          </cell>
          <cell r="E182" t="str">
            <v>cento e oitenta e um centavos</v>
          </cell>
        </row>
        <row r="183">
          <cell r="A183">
            <v>182</v>
          </cell>
          <cell r="B183" t="str">
            <v xml:space="preserve">cento e oitenta e dois milhões, </v>
          </cell>
          <cell r="C183" t="str">
            <v xml:space="preserve">cento e oitenta e dois mil, </v>
          </cell>
          <cell r="D183" t="str">
            <v>cento e oitenta e dois</v>
          </cell>
          <cell r="E183" t="str">
            <v>cento e oitenta e dois centavos</v>
          </cell>
        </row>
        <row r="184">
          <cell r="A184">
            <v>183</v>
          </cell>
          <cell r="B184" t="str">
            <v xml:space="preserve">cento e oitenta e tres milhões, </v>
          </cell>
          <cell r="C184" t="str">
            <v xml:space="preserve">cento e oitenta e tres mil, </v>
          </cell>
          <cell r="D184" t="str">
            <v>cento e oitenta e tres</v>
          </cell>
          <cell r="E184" t="str">
            <v>cento e oitenta e tres centavos</v>
          </cell>
        </row>
        <row r="185">
          <cell r="A185">
            <v>184</v>
          </cell>
          <cell r="B185" t="str">
            <v xml:space="preserve">cento e oitenta e quatro milhões, </v>
          </cell>
          <cell r="C185" t="str">
            <v xml:space="preserve">cento e oitenta e quatro mil, </v>
          </cell>
          <cell r="D185" t="str">
            <v>cento e oitenta e quatro</v>
          </cell>
          <cell r="E185" t="str">
            <v>cento e oitenta e quatro centavos</v>
          </cell>
        </row>
        <row r="186">
          <cell r="A186">
            <v>185</v>
          </cell>
          <cell r="B186" t="str">
            <v xml:space="preserve">cento e oitenta e cinco milhões, </v>
          </cell>
          <cell r="C186" t="str">
            <v xml:space="preserve">cento e oitenta e cinco mil, </v>
          </cell>
          <cell r="D186" t="str">
            <v>cento e oitenta e cinco</v>
          </cell>
          <cell r="E186" t="str">
            <v>cento e oitenta e cinco centavos</v>
          </cell>
        </row>
        <row r="187">
          <cell r="A187">
            <v>186</v>
          </cell>
          <cell r="B187" t="str">
            <v xml:space="preserve">cento e oitenta e seis milhões, </v>
          </cell>
          <cell r="C187" t="str">
            <v xml:space="preserve">cento e oitenta e seis mil, </v>
          </cell>
          <cell r="D187" t="str">
            <v>cento e oitenta e seis</v>
          </cell>
          <cell r="E187" t="str">
            <v>cento e oitenta e seis centavos</v>
          </cell>
        </row>
        <row r="188">
          <cell r="A188">
            <v>187</v>
          </cell>
          <cell r="B188" t="str">
            <v xml:space="preserve">cento e oitenta e sete milhões, </v>
          </cell>
          <cell r="C188" t="str">
            <v xml:space="preserve">cento e oitenta e sete mil, </v>
          </cell>
          <cell r="D188" t="str">
            <v>cento e oitenta e sete</v>
          </cell>
          <cell r="E188" t="str">
            <v>cento e oitenta e sete centavos</v>
          </cell>
        </row>
        <row r="189">
          <cell r="A189">
            <v>188</v>
          </cell>
          <cell r="B189" t="str">
            <v xml:space="preserve">cento e oitenta e oito milhões, </v>
          </cell>
          <cell r="C189" t="str">
            <v xml:space="preserve">cento e oitenta e oito mil, </v>
          </cell>
          <cell r="D189" t="str">
            <v>cento e oitenta e oito</v>
          </cell>
          <cell r="E189" t="str">
            <v>cento e oitenta e oito centavos</v>
          </cell>
        </row>
        <row r="190">
          <cell r="A190">
            <v>189</v>
          </cell>
          <cell r="B190" t="str">
            <v xml:space="preserve">cento e oitenta e nove milhões, </v>
          </cell>
          <cell r="C190" t="str">
            <v xml:space="preserve">cento e oitenta e nove mil, </v>
          </cell>
          <cell r="D190" t="str">
            <v>cento e oitenta e nove</v>
          </cell>
          <cell r="E190" t="str">
            <v>cento e oitenta e nove centavos</v>
          </cell>
        </row>
        <row r="191">
          <cell r="A191">
            <v>190</v>
          </cell>
          <cell r="B191" t="str">
            <v xml:space="preserve">cento e noventa milhões, </v>
          </cell>
          <cell r="C191" t="str">
            <v xml:space="preserve">cento e noventa mil, </v>
          </cell>
          <cell r="D191" t="str">
            <v>cento e noventa</v>
          </cell>
          <cell r="E191" t="str">
            <v>cento e noventa centavos</v>
          </cell>
        </row>
        <row r="192">
          <cell r="A192">
            <v>191</v>
          </cell>
          <cell r="B192" t="str">
            <v xml:space="preserve">cento e noventa e um milhões, </v>
          </cell>
          <cell r="C192" t="str">
            <v xml:space="preserve">cento e noventa e um mil, </v>
          </cell>
          <cell r="D192" t="str">
            <v>cento e noventa e um</v>
          </cell>
          <cell r="E192" t="str">
            <v>cento e noventa e um centavos</v>
          </cell>
        </row>
        <row r="193">
          <cell r="A193">
            <v>192</v>
          </cell>
          <cell r="B193" t="str">
            <v xml:space="preserve">cento e noventa e dois milhões, </v>
          </cell>
          <cell r="C193" t="str">
            <v xml:space="preserve">cento e noventa e dois mil, </v>
          </cell>
          <cell r="D193" t="str">
            <v>cento e noventa e dois</v>
          </cell>
          <cell r="E193" t="str">
            <v>cento e noventa e dois centavos</v>
          </cell>
        </row>
        <row r="194">
          <cell r="A194">
            <v>193</v>
          </cell>
          <cell r="B194" t="str">
            <v xml:space="preserve">cento e noventa e tres milhões, </v>
          </cell>
          <cell r="C194" t="str">
            <v xml:space="preserve">cento e noventa e tres mil, </v>
          </cell>
          <cell r="D194" t="str">
            <v>cento e noventa e tres</v>
          </cell>
          <cell r="E194" t="str">
            <v>cento e noventa e tres centavos</v>
          </cell>
        </row>
        <row r="195">
          <cell r="A195">
            <v>194</v>
          </cell>
          <cell r="B195" t="str">
            <v xml:space="preserve">cento e noventa e quatro milhões, </v>
          </cell>
          <cell r="C195" t="str">
            <v xml:space="preserve">cento e noventa e quatro mil, </v>
          </cell>
          <cell r="D195" t="str">
            <v>cento e noventa e quatro</v>
          </cell>
          <cell r="E195" t="str">
            <v>cento e noventa e quatro centavos</v>
          </cell>
        </row>
        <row r="196">
          <cell r="A196">
            <v>195</v>
          </cell>
          <cell r="B196" t="str">
            <v xml:space="preserve">cento e noventa e cinco milhões, </v>
          </cell>
          <cell r="C196" t="str">
            <v xml:space="preserve">cento e noventa e cinco mil, </v>
          </cell>
          <cell r="D196" t="str">
            <v>cento e noventa e cinco</v>
          </cell>
          <cell r="E196" t="str">
            <v>cento e noventa e cinco centavos</v>
          </cell>
        </row>
        <row r="197">
          <cell r="A197">
            <v>196</v>
          </cell>
          <cell r="B197" t="str">
            <v xml:space="preserve">cento e noventa e seis milhões, </v>
          </cell>
          <cell r="C197" t="str">
            <v xml:space="preserve">cento e noventa e seis mil, </v>
          </cell>
          <cell r="D197" t="str">
            <v>cento e noventa e seis</v>
          </cell>
          <cell r="E197" t="str">
            <v>cento e noventa e seis centavos</v>
          </cell>
        </row>
        <row r="198">
          <cell r="A198">
            <v>197</v>
          </cell>
          <cell r="B198" t="str">
            <v xml:space="preserve">cento e noventa e sete milhões, </v>
          </cell>
          <cell r="C198" t="str">
            <v xml:space="preserve">cento e noventa e sete mil, </v>
          </cell>
          <cell r="D198" t="str">
            <v>cento e noventa e sete</v>
          </cell>
          <cell r="E198" t="str">
            <v>cento e noventa e sete centavos</v>
          </cell>
        </row>
        <row r="199">
          <cell r="A199">
            <v>198</v>
          </cell>
          <cell r="B199" t="str">
            <v xml:space="preserve">cento e noventa e oito milhões, </v>
          </cell>
          <cell r="C199" t="str">
            <v xml:space="preserve">cento e noventa e oito mil, </v>
          </cell>
          <cell r="D199" t="str">
            <v>cento e noventa e oito</v>
          </cell>
          <cell r="E199" t="str">
            <v>cento e noventa e oito centavos</v>
          </cell>
        </row>
        <row r="200">
          <cell r="A200">
            <v>199</v>
          </cell>
          <cell r="B200" t="str">
            <v xml:space="preserve">cento e noventa e nove milhões, </v>
          </cell>
          <cell r="C200" t="str">
            <v xml:space="preserve">cento e noventa e nove mil, </v>
          </cell>
          <cell r="D200" t="str">
            <v>cento e noventa e nove</v>
          </cell>
          <cell r="E200" t="str">
            <v>cento e noventa e nove centavos</v>
          </cell>
        </row>
        <row r="201">
          <cell r="A201">
            <v>200</v>
          </cell>
          <cell r="B201" t="str">
            <v xml:space="preserve">duzentos milhões, </v>
          </cell>
          <cell r="C201" t="str">
            <v xml:space="preserve">duzentos mil, </v>
          </cell>
          <cell r="D201" t="str">
            <v>duzentos</v>
          </cell>
          <cell r="E201" t="str">
            <v>duzentos centavos</v>
          </cell>
        </row>
        <row r="202">
          <cell r="A202">
            <v>201</v>
          </cell>
          <cell r="B202" t="str">
            <v xml:space="preserve">duzentos e um milhões, </v>
          </cell>
          <cell r="C202" t="str">
            <v xml:space="preserve">duzentos e um mil, </v>
          </cell>
          <cell r="D202" t="str">
            <v>duzentos e um</v>
          </cell>
          <cell r="E202" t="str">
            <v>duzentos e um centavos</v>
          </cell>
        </row>
        <row r="203">
          <cell r="A203">
            <v>202</v>
          </cell>
          <cell r="B203" t="str">
            <v xml:space="preserve">duzentos e dois milhões, </v>
          </cell>
          <cell r="C203" t="str">
            <v xml:space="preserve">duzentos e dois mil, </v>
          </cell>
          <cell r="D203" t="str">
            <v>duzentos e dois</v>
          </cell>
          <cell r="E203" t="str">
            <v>duzentos e dois centavos</v>
          </cell>
        </row>
        <row r="204">
          <cell r="A204">
            <v>203</v>
          </cell>
          <cell r="B204" t="str">
            <v xml:space="preserve">duzentos e tres milhões, </v>
          </cell>
          <cell r="C204" t="str">
            <v xml:space="preserve">duzentos e tres mil, </v>
          </cell>
          <cell r="D204" t="str">
            <v>duzentos e tres</v>
          </cell>
          <cell r="E204" t="str">
            <v>duzentos e tres centavos</v>
          </cell>
        </row>
        <row r="205">
          <cell r="A205">
            <v>204</v>
          </cell>
          <cell r="B205" t="str">
            <v xml:space="preserve">duzentos e quatro milhões, </v>
          </cell>
          <cell r="C205" t="str">
            <v xml:space="preserve">duzentos e quatro mil, </v>
          </cell>
          <cell r="D205" t="str">
            <v>duzentos e quatro</v>
          </cell>
          <cell r="E205" t="str">
            <v>duzentos e quatro centavos</v>
          </cell>
        </row>
        <row r="206">
          <cell r="A206">
            <v>205</v>
          </cell>
          <cell r="B206" t="str">
            <v xml:space="preserve">duzentos e cinco milhões, </v>
          </cell>
          <cell r="C206" t="str">
            <v xml:space="preserve">duzentos e cinco mil, </v>
          </cell>
          <cell r="D206" t="str">
            <v>duzentos e cinco</v>
          </cell>
          <cell r="E206" t="str">
            <v>duzentos e cinco centavos</v>
          </cell>
        </row>
        <row r="207">
          <cell r="A207">
            <v>206</v>
          </cell>
          <cell r="B207" t="str">
            <v xml:space="preserve">duzentos e seis milhões, </v>
          </cell>
          <cell r="C207" t="str">
            <v xml:space="preserve">duzentos e seis mil, </v>
          </cell>
          <cell r="D207" t="str">
            <v>duzentos e seis</v>
          </cell>
          <cell r="E207" t="str">
            <v>duzentos e seis centavos</v>
          </cell>
        </row>
        <row r="208">
          <cell r="A208">
            <v>207</v>
          </cell>
          <cell r="B208" t="str">
            <v xml:space="preserve">duzentos e sete milhões, </v>
          </cell>
          <cell r="C208" t="str">
            <v xml:space="preserve">duzentos e sete mil, </v>
          </cell>
          <cell r="D208" t="str">
            <v>duzentos e sete</v>
          </cell>
          <cell r="E208" t="str">
            <v>duzentos e sete centavos</v>
          </cell>
        </row>
        <row r="209">
          <cell r="A209">
            <v>208</v>
          </cell>
          <cell r="B209" t="str">
            <v xml:space="preserve">duzentos e oito milhões, </v>
          </cell>
          <cell r="C209" t="str">
            <v xml:space="preserve">duzentos e oito mil, </v>
          </cell>
          <cell r="D209" t="str">
            <v>duzentos e oito</v>
          </cell>
          <cell r="E209" t="str">
            <v>duzentos e oito centavos</v>
          </cell>
        </row>
        <row r="210">
          <cell r="A210">
            <v>209</v>
          </cell>
          <cell r="B210" t="str">
            <v xml:space="preserve">duzentos e nove milhões, </v>
          </cell>
          <cell r="C210" t="str">
            <v xml:space="preserve">duzentos e nove mil, </v>
          </cell>
          <cell r="D210" t="str">
            <v>duzentos e nove</v>
          </cell>
          <cell r="E210" t="str">
            <v>duzentos e nove centavos</v>
          </cell>
        </row>
        <row r="211">
          <cell r="A211">
            <v>210</v>
          </cell>
          <cell r="B211" t="str">
            <v xml:space="preserve">duzentos e dez milhões, </v>
          </cell>
          <cell r="C211" t="str">
            <v xml:space="preserve">duzentos e dez mil, </v>
          </cell>
          <cell r="D211" t="str">
            <v>duzentos e dez</v>
          </cell>
          <cell r="E211" t="str">
            <v>duzentos e dez centavos</v>
          </cell>
        </row>
        <row r="212">
          <cell r="A212">
            <v>211</v>
          </cell>
          <cell r="B212" t="str">
            <v xml:space="preserve">duzentos e onze milhões, </v>
          </cell>
          <cell r="C212" t="str">
            <v xml:space="preserve">duzentos e onze mil, </v>
          </cell>
          <cell r="D212" t="str">
            <v>duzentos e onze</v>
          </cell>
          <cell r="E212" t="str">
            <v>duzentos e onze centavos</v>
          </cell>
        </row>
        <row r="213">
          <cell r="A213">
            <v>212</v>
          </cell>
          <cell r="B213" t="str">
            <v xml:space="preserve">duzentos e doze milhões, </v>
          </cell>
          <cell r="C213" t="str">
            <v xml:space="preserve">duzentos e doze mil, </v>
          </cell>
          <cell r="D213" t="str">
            <v>duzentos e doze</v>
          </cell>
          <cell r="E213" t="str">
            <v>duzentos e doze centavos</v>
          </cell>
        </row>
        <row r="214">
          <cell r="A214">
            <v>213</v>
          </cell>
          <cell r="B214" t="str">
            <v xml:space="preserve">duzentos e treze milhões, </v>
          </cell>
          <cell r="C214" t="str">
            <v xml:space="preserve">duzentos e treze mil, </v>
          </cell>
          <cell r="D214" t="str">
            <v>duzentos e treze</v>
          </cell>
          <cell r="E214" t="str">
            <v>duzentos e treze centavos</v>
          </cell>
        </row>
        <row r="215">
          <cell r="A215">
            <v>214</v>
          </cell>
          <cell r="B215" t="str">
            <v xml:space="preserve">duzentos e quatorze milhões, </v>
          </cell>
          <cell r="C215" t="str">
            <v xml:space="preserve">duzentos e quatorze mil, </v>
          </cell>
          <cell r="D215" t="str">
            <v>duzentos e quatorze</v>
          </cell>
          <cell r="E215" t="str">
            <v>duzentos e quatorze centavos</v>
          </cell>
        </row>
        <row r="216">
          <cell r="A216">
            <v>215</v>
          </cell>
          <cell r="B216" t="str">
            <v xml:space="preserve">duzentos e quinze milhões, </v>
          </cell>
          <cell r="C216" t="str">
            <v xml:space="preserve">duzentos e quinze mil, </v>
          </cell>
          <cell r="D216" t="str">
            <v>duzentos e quinze</v>
          </cell>
          <cell r="E216" t="str">
            <v>duzentos e quinze centavos</v>
          </cell>
        </row>
        <row r="217">
          <cell r="A217">
            <v>216</v>
          </cell>
          <cell r="B217" t="str">
            <v xml:space="preserve">duzentos e dezesseis milhões, </v>
          </cell>
          <cell r="C217" t="str">
            <v xml:space="preserve">duzentos e dezesseis mil, </v>
          </cell>
          <cell r="D217" t="str">
            <v>duzentos e dezesseis</v>
          </cell>
          <cell r="E217" t="str">
            <v>duzentos e dezesseis centavos</v>
          </cell>
        </row>
        <row r="218">
          <cell r="A218">
            <v>217</v>
          </cell>
          <cell r="B218" t="str">
            <v xml:space="preserve">duzentos e dezessete milhões, </v>
          </cell>
          <cell r="C218" t="str">
            <v xml:space="preserve">duzentos e dezessete mil, </v>
          </cell>
          <cell r="D218" t="str">
            <v>duzentos e dezessete</v>
          </cell>
          <cell r="E218" t="str">
            <v>duzentos e dezessete centavos</v>
          </cell>
        </row>
        <row r="219">
          <cell r="A219">
            <v>218</v>
          </cell>
          <cell r="B219" t="str">
            <v xml:space="preserve">duzentos e dezoito milhões, </v>
          </cell>
          <cell r="C219" t="str">
            <v xml:space="preserve">duzentos e dezoito mil, </v>
          </cell>
          <cell r="D219" t="str">
            <v>duzentos e dezoito</v>
          </cell>
          <cell r="E219" t="str">
            <v>duzentos e dezoito centavos</v>
          </cell>
        </row>
        <row r="220">
          <cell r="A220">
            <v>219</v>
          </cell>
          <cell r="B220" t="str">
            <v xml:space="preserve">duzentos e dezenove milhões, </v>
          </cell>
          <cell r="C220" t="str">
            <v xml:space="preserve">duzentos e dezenove mil, </v>
          </cell>
          <cell r="D220" t="str">
            <v>duzentos e dezenove</v>
          </cell>
          <cell r="E220" t="str">
            <v>duzentos e dezenove centavos</v>
          </cell>
        </row>
        <row r="221">
          <cell r="A221">
            <v>220</v>
          </cell>
          <cell r="B221" t="str">
            <v xml:space="preserve">duzentos e vinte milhões, </v>
          </cell>
          <cell r="C221" t="str">
            <v xml:space="preserve">duzentos e vinte mil, </v>
          </cell>
          <cell r="D221" t="str">
            <v>duzentos e vinte</v>
          </cell>
          <cell r="E221" t="str">
            <v>duzentos e vinte centavos</v>
          </cell>
        </row>
        <row r="222">
          <cell r="A222">
            <v>221</v>
          </cell>
          <cell r="B222" t="str">
            <v xml:space="preserve">duzentos e vinte e um milhões, </v>
          </cell>
          <cell r="C222" t="str">
            <v xml:space="preserve">duzentos e vinte e um mil, </v>
          </cell>
          <cell r="D222" t="str">
            <v>duzentos e vinte e um</v>
          </cell>
          <cell r="E222" t="str">
            <v>duzentos e vinte e um centavos</v>
          </cell>
        </row>
        <row r="223">
          <cell r="A223">
            <v>222</v>
          </cell>
          <cell r="B223" t="str">
            <v xml:space="preserve">duzentos e vinte e dois milhões, </v>
          </cell>
          <cell r="C223" t="str">
            <v xml:space="preserve">duzentos e vinte e dois mil, </v>
          </cell>
          <cell r="D223" t="str">
            <v>duzentos e vinte e dois</v>
          </cell>
          <cell r="E223" t="str">
            <v>duzentos e vinte e dois centavos</v>
          </cell>
        </row>
        <row r="224">
          <cell r="A224">
            <v>223</v>
          </cell>
          <cell r="B224" t="str">
            <v xml:space="preserve">duzentos e vinte e tres milhões, </v>
          </cell>
          <cell r="C224" t="str">
            <v xml:space="preserve">duzentos e vinte e tres mil, </v>
          </cell>
          <cell r="D224" t="str">
            <v>duzentos e vinte e tres</v>
          </cell>
          <cell r="E224" t="str">
            <v>duzentos e vinte e tres centavos</v>
          </cell>
        </row>
        <row r="225">
          <cell r="A225">
            <v>224</v>
          </cell>
          <cell r="B225" t="str">
            <v xml:space="preserve">duzentos e vinte e quatro milhões, </v>
          </cell>
          <cell r="C225" t="str">
            <v xml:space="preserve">duzentos e vinte e quatro mil, </v>
          </cell>
          <cell r="D225" t="str">
            <v>duzentos e vinte e quatro</v>
          </cell>
          <cell r="E225" t="str">
            <v>duzentos e vinte e quatro centavos</v>
          </cell>
        </row>
        <row r="226">
          <cell r="A226">
            <v>225</v>
          </cell>
          <cell r="B226" t="str">
            <v xml:space="preserve">duzentos e vinte e cinco milhões, </v>
          </cell>
          <cell r="C226" t="str">
            <v xml:space="preserve">duzentos e vinte e cinco mil, </v>
          </cell>
          <cell r="D226" t="str">
            <v>duzentos e vinte e cinco</v>
          </cell>
          <cell r="E226" t="str">
            <v>duzentos e vinte e cinco centavos</v>
          </cell>
        </row>
        <row r="227">
          <cell r="A227">
            <v>226</v>
          </cell>
          <cell r="B227" t="str">
            <v xml:space="preserve">duzentos e vinte e seis milhões, </v>
          </cell>
          <cell r="C227" t="str">
            <v xml:space="preserve">duzentos e vinte e seis mil, </v>
          </cell>
          <cell r="D227" t="str">
            <v>duzentos e vinte e seis</v>
          </cell>
          <cell r="E227" t="str">
            <v>duzentos e vinte e seis centavos</v>
          </cell>
        </row>
        <row r="228">
          <cell r="A228">
            <v>227</v>
          </cell>
          <cell r="B228" t="str">
            <v xml:space="preserve">duzentos e vinte e sete milhões, </v>
          </cell>
          <cell r="C228" t="str">
            <v xml:space="preserve">duzentos e vinte e sete mil, </v>
          </cell>
          <cell r="D228" t="str">
            <v>duzentos e vinte e sete</v>
          </cell>
          <cell r="E228" t="str">
            <v>duzentos e vinte e sete centavos</v>
          </cell>
        </row>
        <row r="229">
          <cell r="A229">
            <v>228</v>
          </cell>
          <cell r="B229" t="str">
            <v xml:space="preserve">duzentos e vinte e oito milhões, </v>
          </cell>
          <cell r="C229" t="str">
            <v xml:space="preserve">duzentos e vinte e oito mil, </v>
          </cell>
          <cell r="D229" t="str">
            <v>duzentos e vinte e oito</v>
          </cell>
          <cell r="E229" t="str">
            <v>duzentos e vinte e oito centavos</v>
          </cell>
        </row>
        <row r="230">
          <cell r="A230">
            <v>229</v>
          </cell>
          <cell r="B230" t="str">
            <v xml:space="preserve">duzentos e vinte e nove milhões, </v>
          </cell>
          <cell r="C230" t="str">
            <v xml:space="preserve">duzentos e vinte e nove mil, </v>
          </cell>
          <cell r="D230" t="str">
            <v>duzentos e vinte e nove</v>
          </cell>
          <cell r="E230" t="str">
            <v>duzentos e vinte e nove centavos</v>
          </cell>
        </row>
        <row r="231">
          <cell r="A231">
            <v>230</v>
          </cell>
          <cell r="B231" t="str">
            <v xml:space="preserve">duzentos e trinta milhões, </v>
          </cell>
          <cell r="C231" t="str">
            <v xml:space="preserve">duzentos e trinta mil, </v>
          </cell>
          <cell r="D231" t="str">
            <v>duzentos e trinta</v>
          </cell>
          <cell r="E231" t="str">
            <v>duzentos e trinta centavos</v>
          </cell>
        </row>
        <row r="232">
          <cell r="A232">
            <v>231</v>
          </cell>
          <cell r="B232" t="str">
            <v xml:space="preserve">duzentos e trinta e um milhões, </v>
          </cell>
          <cell r="C232" t="str">
            <v xml:space="preserve">duzentos e trinta e um mil, </v>
          </cell>
          <cell r="D232" t="str">
            <v>duzentos e trinta e um</v>
          </cell>
          <cell r="E232" t="str">
            <v>duzentos e trinta e um centavos</v>
          </cell>
        </row>
        <row r="233">
          <cell r="A233">
            <v>232</v>
          </cell>
          <cell r="B233" t="str">
            <v xml:space="preserve">duzentos e trinta e dois milhões, </v>
          </cell>
          <cell r="C233" t="str">
            <v xml:space="preserve">duzentos e trinta e dois mil, </v>
          </cell>
          <cell r="D233" t="str">
            <v>duzentos e trinta e dois</v>
          </cell>
          <cell r="E233" t="str">
            <v>duzentos e trinta e dois centavos</v>
          </cell>
        </row>
        <row r="234">
          <cell r="A234">
            <v>233</v>
          </cell>
          <cell r="B234" t="str">
            <v xml:space="preserve">duzentos e trinta e tres milhões, </v>
          </cell>
          <cell r="C234" t="str">
            <v xml:space="preserve">duzentos e trinta e tres mil, </v>
          </cell>
          <cell r="D234" t="str">
            <v>duzentos e trinta e tres</v>
          </cell>
          <cell r="E234" t="str">
            <v>duzentos e trinta e tres centavos</v>
          </cell>
        </row>
        <row r="235">
          <cell r="A235">
            <v>234</v>
          </cell>
          <cell r="B235" t="str">
            <v xml:space="preserve">duzentos e trinta e quatro milhões, </v>
          </cell>
          <cell r="C235" t="str">
            <v xml:space="preserve">duzentos e trinta e quatro mil, </v>
          </cell>
          <cell r="D235" t="str">
            <v>duzentos e trinta e quatro</v>
          </cell>
          <cell r="E235" t="str">
            <v>duzentos e trinta e quatro centavos</v>
          </cell>
        </row>
        <row r="236">
          <cell r="A236">
            <v>235</v>
          </cell>
          <cell r="B236" t="str">
            <v xml:space="preserve">duzentos e trinta e cinco milhões, </v>
          </cell>
          <cell r="C236" t="str">
            <v xml:space="preserve">duzentos e trinta e cinco mil, </v>
          </cell>
          <cell r="D236" t="str">
            <v>duzentos e trinta e cinco</v>
          </cell>
          <cell r="E236" t="str">
            <v>duzentos e trinta e cinco centavos</v>
          </cell>
        </row>
        <row r="237">
          <cell r="A237">
            <v>236</v>
          </cell>
          <cell r="B237" t="str">
            <v xml:space="preserve">duzentos e trinta e seis milhões, </v>
          </cell>
          <cell r="C237" t="str">
            <v xml:space="preserve">duzentos e trinta e seis mil, </v>
          </cell>
          <cell r="D237" t="str">
            <v>duzentos e trinta e seis</v>
          </cell>
          <cell r="E237" t="str">
            <v>duzentos e trinta e seis centavos</v>
          </cell>
        </row>
        <row r="238">
          <cell r="A238">
            <v>237</v>
          </cell>
          <cell r="B238" t="str">
            <v xml:space="preserve">duzentos e trinta e sete milhões, </v>
          </cell>
          <cell r="C238" t="str">
            <v xml:space="preserve">duzentos e trinta e sete mil, </v>
          </cell>
          <cell r="D238" t="str">
            <v>duzentos e trinta e sete</v>
          </cell>
          <cell r="E238" t="str">
            <v>duzentos e trinta e sete centavos</v>
          </cell>
        </row>
        <row r="239">
          <cell r="A239">
            <v>238</v>
          </cell>
          <cell r="B239" t="str">
            <v xml:space="preserve">duzentos e trinta e oito milhões, </v>
          </cell>
          <cell r="C239" t="str">
            <v xml:space="preserve">duzentos e trinta e oito mil, </v>
          </cell>
          <cell r="D239" t="str">
            <v>duzentos e trinta e oito</v>
          </cell>
          <cell r="E239" t="str">
            <v>duzentos e trinta e oito centavos</v>
          </cell>
        </row>
        <row r="240">
          <cell r="A240">
            <v>239</v>
          </cell>
          <cell r="B240" t="str">
            <v xml:space="preserve">duzentos e trinta e nove milhões, </v>
          </cell>
          <cell r="C240" t="str">
            <v xml:space="preserve">duzentos e trinta e nove mil, </v>
          </cell>
          <cell r="D240" t="str">
            <v>duzentos e trinta e nove</v>
          </cell>
          <cell r="E240" t="str">
            <v>duzentos e trinta e nove centavos</v>
          </cell>
        </row>
        <row r="241">
          <cell r="A241">
            <v>240</v>
          </cell>
          <cell r="B241" t="str">
            <v xml:space="preserve">duzentos e quarenta milhões, </v>
          </cell>
          <cell r="C241" t="str">
            <v xml:space="preserve">duzentos e quarenta mil, </v>
          </cell>
          <cell r="D241" t="str">
            <v>duzentos e quarenta</v>
          </cell>
          <cell r="E241" t="str">
            <v>duzentos e quarenta centavos</v>
          </cell>
        </row>
        <row r="242">
          <cell r="A242">
            <v>241</v>
          </cell>
          <cell r="B242" t="str">
            <v xml:space="preserve">duzentos e quarenta e um milhões, </v>
          </cell>
          <cell r="C242" t="str">
            <v xml:space="preserve">duzentos e quarenta e um mil, </v>
          </cell>
          <cell r="D242" t="str">
            <v>duzentos e quarenta e um</v>
          </cell>
          <cell r="E242" t="str">
            <v>duzentos e quarenta e um centavos</v>
          </cell>
        </row>
        <row r="243">
          <cell r="A243">
            <v>242</v>
          </cell>
          <cell r="B243" t="str">
            <v xml:space="preserve">duzentos e quarenta e dois milhões, </v>
          </cell>
          <cell r="C243" t="str">
            <v xml:space="preserve">duzentos e quarenta e dois mil, </v>
          </cell>
          <cell r="D243" t="str">
            <v>duzentos e quarenta e dois</v>
          </cell>
          <cell r="E243" t="str">
            <v>duzentos e quarenta e dois centavos</v>
          </cell>
        </row>
        <row r="244">
          <cell r="A244">
            <v>243</v>
          </cell>
          <cell r="B244" t="str">
            <v xml:space="preserve">duzentos e quarenta e tres milhões, </v>
          </cell>
          <cell r="C244" t="str">
            <v xml:space="preserve">duzentos e quarenta e tres mil, </v>
          </cell>
          <cell r="D244" t="str">
            <v>duzentos e quarenta e tres</v>
          </cell>
          <cell r="E244" t="str">
            <v>duzentos e quarenta e tres centavos</v>
          </cell>
        </row>
        <row r="245">
          <cell r="A245">
            <v>244</v>
          </cell>
          <cell r="B245" t="str">
            <v xml:space="preserve">duzentos e quarenta e quatro milhões, </v>
          </cell>
          <cell r="C245" t="str">
            <v xml:space="preserve">duzentos e quarenta e quatro mil, </v>
          </cell>
          <cell r="D245" t="str">
            <v>duzentos e quarenta e quatro</v>
          </cell>
          <cell r="E245" t="str">
            <v>duzentos e quarenta e quatro centavos</v>
          </cell>
        </row>
        <row r="246">
          <cell r="A246">
            <v>245</v>
          </cell>
          <cell r="B246" t="str">
            <v xml:space="preserve">duzentos e quarenta e cinco milhões, </v>
          </cell>
          <cell r="C246" t="str">
            <v xml:space="preserve">duzentos e quarenta e cinco mil, </v>
          </cell>
          <cell r="D246" t="str">
            <v>duzentos e quarenta e cinco</v>
          </cell>
          <cell r="E246" t="str">
            <v>duzentos e quarenta e cinco centavos</v>
          </cell>
        </row>
        <row r="247">
          <cell r="A247">
            <v>246</v>
          </cell>
          <cell r="B247" t="str">
            <v xml:space="preserve">duzentos e quarenta e seis milhões, </v>
          </cell>
          <cell r="C247" t="str">
            <v xml:space="preserve">duzentos e quarenta e seis mil, </v>
          </cell>
          <cell r="D247" t="str">
            <v>duzentos e quarenta e seis</v>
          </cell>
          <cell r="E247" t="str">
            <v>duzentos e quarenta e seis centavos</v>
          </cell>
        </row>
        <row r="248">
          <cell r="A248">
            <v>247</v>
          </cell>
          <cell r="B248" t="str">
            <v xml:space="preserve">duzentos e quarenta e sete milhões, </v>
          </cell>
          <cell r="C248" t="str">
            <v xml:space="preserve">duzentos e quarenta e sete mil, </v>
          </cell>
          <cell r="D248" t="str">
            <v>duzentos e quarenta e sete</v>
          </cell>
          <cell r="E248" t="str">
            <v>duzentos e quarenta e sete centavos</v>
          </cell>
        </row>
        <row r="249">
          <cell r="A249">
            <v>248</v>
          </cell>
          <cell r="B249" t="str">
            <v xml:space="preserve">duzentos e quarenta e oito milhões, </v>
          </cell>
          <cell r="C249" t="str">
            <v xml:space="preserve">duzentos e quarenta e oito mil, </v>
          </cell>
          <cell r="D249" t="str">
            <v>duzentos e quarenta e oito</v>
          </cell>
          <cell r="E249" t="str">
            <v>duzentos e quarenta e oito centavos</v>
          </cell>
        </row>
        <row r="250">
          <cell r="A250">
            <v>249</v>
          </cell>
          <cell r="B250" t="str">
            <v xml:space="preserve">duzentos e quarenta e nove milhões, </v>
          </cell>
          <cell r="C250" t="str">
            <v xml:space="preserve">duzentos e quarenta e nove mil, </v>
          </cell>
          <cell r="D250" t="str">
            <v>duzentos e quarenta e nove</v>
          </cell>
          <cell r="E250" t="str">
            <v>duzentos e quarenta e nove centavos</v>
          </cell>
        </row>
        <row r="251">
          <cell r="A251">
            <v>250</v>
          </cell>
          <cell r="B251" t="str">
            <v xml:space="preserve">duzentos e cinquenta milhões, </v>
          </cell>
          <cell r="C251" t="str">
            <v xml:space="preserve">duzentos e cinquenta mil, </v>
          </cell>
          <cell r="D251" t="str">
            <v>duzentos e cinquenta</v>
          </cell>
          <cell r="E251" t="str">
            <v>duzentos e cinquenta centavos</v>
          </cell>
        </row>
        <row r="252">
          <cell r="A252">
            <v>251</v>
          </cell>
          <cell r="B252" t="str">
            <v xml:space="preserve">duzentos e cinquenta e um milhões, </v>
          </cell>
          <cell r="C252" t="str">
            <v xml:space="preserve">duzentos e cinquenta e um mil, </v>
          </cell>
          <cell r="D252" t="str">
            <v>duzentos e cinquenta e um</v>
          </cell>
          <cell r="E252" t="str">
            <v>duzentos e cinquenta e um centavos</v>
          </cell>
        </row>
        <row r="253">
          <cell r="A253">
            <v>252</v>
          </cell>
          <cell r="B253" t="str">
            <v xml:space="preserve">duzentos e cinquenta e dois milhões, </v>
          </cell>
          <cell r="C253" t="str">
            <v xml:space="preserve">duzentos e cinquenta e dois mil, </v>
          </cell>
          <cell r="D253" t="str">
            <v>duzentos e cinquenta e dois</v>
          </cell>
          <cell r="E253" t="str">
            <v>duzentos e cinquenta e dois centavos</v>
          </cell>
        </row>
        <row r="254">
          <cell r="A254">
            <v>253</v>
          </cell>
          <cell r="B254" t="str">
            <v xml:space="preserve">duzentos e cinquenta e tres milhões, </v>
          </cell>
          <cell r="C254" t="str">
            <v xml:space="preserve">duzentos e cinquenta e tres mil, </v>
          </cell>
          <cell r="D254" t="str">
            <v>duzentos e cinquenta e tres</v>
          </cell>
          <cell r="E254" t="str">
            <v>duzentos e cinquenta e tres centavos</v>
          </cell>
        </row>
        <row r="255">
          <cell r="A255">
            <v>254</v>
          </cell>
          <cell r="B255" t="str">
            <v xml:space="preserve">duzentos e cinquenta e quatro milhões, </v>
          </cell>
          <cell r="C255" t="str">
            <v xml:space="preserve">duzentos e cinquenta e quatro mil, </v>
          </cell>
          <cell r="D255" t="str">
            <v>duzentos e cinquenta e quatro</v>
          </cell>
          <cell r="E255" t="str">
            <v>duzentos e cinquenta e quatro centavos</v>
          </cell>
        </row>
        <row r="256">
          <cell r="A256">
            <v>255</v>
          </cell>
          <cell r="B256" t="str">
            <v xml:space="preserve">duzentos e cinquenta e cinco milhões, </v>
          </cell>
          <cell r="C256" t="str">
            <v xml:space="preserve">duzentos e cinquenta e cinco mil, </v>
          </cell>
          <cell r="D256" t="str">
            <v>duzentos e cinquenta e cinco</v>
          </cell>
          <cell r="E256" t="str">
            <v>duzentos e cinquenta e cinco centavos</v>
          </cell>
        </row>
        <row r="257">
          <cell r="A257">
            <v>256</v>
          </cell>
          <cell r="B257" t="str">
            <v xml:space="preserve">duzentos e cinquenta e seis milhões, </v>
          </cell>
          <cell r="C257" t="str">
            <v xml:space="preserve">duzentos e cinquenta e seis mil, </v>
          </cell>
          <cell r="D257" t="str">
            <v>duzentos e cinquenta e seis</v>
          </cell>
          <cell r="E257" t="str">
            <v>duzentos e cinquenta e seis centavos</v>
          </cell>
        </row>
        <row r="258">
          <cell r="A258">
            <v>257</v>
          </cell>
          <cell r="B258" t="str">
            <v xml:space="preserve">duzentos e cinquenta e sete milhões, </v>
          </cell>
          <cell r="C258" t="str">
            <v xml:space="preserve">duzentos e cinquenta e sete mil, </v>
          </cell>
          <cell r="D258" t="str">
            <v>duzentos e cinquenta e sete</v>
          </cell>
          <cell r="E258" t="str">
            <v>duzentos e cinquenta e sete centavos</v>
          </cell>
        </row>
        <row r="259">
          <cell r="A259">
            <v>258</v>
          </cell>
          <cell r="B259" t="str">
            <v xml:space="preserve">duzentos e cinquenta e oito milhões, </v>
          </cell>
          <cell r="C259" t="str">
            <v xml:space="preserve">duzentos e cinquenta e oito mil, </v>
          </cell>
          <cell r="D259" t="str">
            <v>duzentos e cinquenta e oito</v>
          </cell>
          <cell r="E259" t="str">
            <v>duzentos e cinquenta e oito centavos</v>
          </cell>
        </row>
        <row r="260">
          <cell r="A260">
            <v>259</v>
          </cell>
          <cell r="B260" t="str">
            <v xml:space="preserve">duzentos e cinquenta e nove milhões, </v>
          </cell>
          <cell r="C260" t="str">
            <v xml:space="preserve">duzentos e cinquenta e nove mil, </v>
          </cell>
          <cell r="D260" t="str">
            <v>duzentos e cinquenta e nove</v>
          </cell>
          <cell r="E260" t="str">
            <v>duzentos e cinquenta e nove centavos</v>
          </cell>
        </row>
        <row r="261">
          <cell r="A261">
            <v>260</v>
          </cell>
          <cell r="B261" t="str">
            <v xml:space="preserve">duzentos e sessenta milhões, </v>
          </cell>
          <cell r="C261" t="str">
            <v xml:space="preserve">duzentos e sessenta mil, </v>
          </cell>
          <cell r="D261" t="str">
            <v>duzentos e sessenta</v>
          </cell>
          <cell r="E261" t="str">
            <v>duzentos e sessenta centavos</v>
          </cell>
        </row>
        <row r="262">
          <cell r="A262">
            <v>261</v>
          </cell>
          <cell r="B262" t="str">
            <v xml:space="preserve">duzentos e sessenta e um milhões, </v>
          </cell>
          <cell r="C262" t="str">
            <v xml:space="preserve">duzentos e sessenta e um mil, </v>
          </cell>
          <cell r="D262" t="str">
            <v>duzentos e sessenta e um</v>
          </cell>
          <cell r="E262" t="str">
            <v>duzentos e sessenta e um centavos</v>
          </cell>
        </row>
        <row r="263">
          <cell r="A263">
            <v>262</v>
          </cell>
          <cell r="B263" t="str">
            <v xml:space="preserve">duzentos e sessenta e dois milhões, </v>
          </cell>
          <cell r="C263" t="str">
            <v xml:space="preserve">duzentos e sessenta e dois mil, </v>
          </cell>
          <cell r="D263" t="str">
            <v>duzentos e sessenta e dois</v>
          </cell>
          <cell r="E263" t="str">
            <v>duzentos e sessenta e dois centavos</v>
          </cell>
        </row>
        <row r="264">
          <cell r="A264">
            <v>263</v>
          </cell>
          <cell r="B264" t="str">
            <v xml:space="preserve">duzentos e sessenta e tres milhões, </v>
          </cell>
          <cell r="C264" t="str">
            <v xml:space="preserve">duzentos e sessenta e tres mil, </v>
          </cell>
          <cell r="D264" t="str">
            <v>duzentos e sessenta e tres</v>
          </cell>
          <cell r="E264" t="str">
            <v>duzentos e sessenta e tres centavos</v>
          </cell>
        </row>
        <row r="265">
          <cell r="A265">
            <v>264</v>
          </cell>
          <cell r="B265" t="str">
            <v xml:space="preserve">duzentos e sessenta e quatro milhões, </v>
          </cell>
          <cell r="C265" t="str">
            <v xml:space="preserve">duzentos e sessenta e quatro mil, </v>
          </cell>
          <cell r="D265" t="str">
            <v>duzentos e sessenta e quatro</v>
          </cell>
          <cell r="E265" t="str">
            <v>duzentos e sessenta e quatro centavos</v>
          </cell>
        </row>
        <row r="266">
          <cell r="A266">
            <v>265</v>
          </cell>
          <cell r="B266" t="str">
            <v xml:space="preserve">duzentos e sessenta e cinco milhões, </v>
          </cell>
          <cell r="C266" t="str">
            <v xml:space="preserve">duzentos e sessenta e cinco mil, </v>
          </cell>
          <cell r="D266" t="str">
            <v>duzentos e sessenta e cinco</v>
          </cell>
          <cell r="E266" t="str">
            <v>duzentos e sessenta e cinco centavos</v>
          </cell>
        </row>
        <row r="267">
          <cell r="A267">
            <v>266</v>
          </cell>
          <cell r="B267" t="str">
            <v xml:space="preserve">duzentos e sessenta e seis milhões, </v>
          </cell>
          <cell r="C267" t="str">
            <v xml:space="preserve">duzentos e sessenta e seis mil, </v>
          </cell>
          <cell r="D267" t="str">
            <v>duzentos e sessenta e seis</v>
          </cell>
          <cell r="E267" t="str">
            <v>duzentos e sessenta e seis centavos</v>
          </cell>
        </row>
        <row r="268">
          <cell r="A268">
            <v>267</v>
          </cell>
          <cell r="B268" t="str">
            <v xml:space="preserve">duzentos e sessenta e sete milhões, </v>
          </cell>
          <cell r="C268" t="str">
            <v xml:space="preserve">duzentos e sessenta e sete mil, </v>
          </cell>
          <cell r="D268" t="str">
            <v>duzentos e sessenta e sete</v>
          </cell>
          <cell r="E268" t="str">
            <v>duzentos e sessenta e sete centavos</v>
          </cell>
        </row>
        <row r="269">
          <cell r="A269">
            <v>268</v>
          </cell>
          <cell r="B269" t="str">
            <v xml:space="preserve">duzentos e sessenta e oito milhões, </v>
          </cell>
          <cell r="C269" t="str">
            <v xml:space="preserve">duzentos e sessenta e oito mil, </v>
          </cell>
          <cell r="D269" t="str">
            <v>duzentos e sessenta e oito</v>
          </cell>
          <cell r="E269" t="str">
            <v>duzentos e sessenta e oito centavos</v>
          </cell>
        </row>
        <row r="270">
          <cell r="A270">
            <v>269</v>
          </cell>
          <cell r="B270" t="str">
            <v xml:space="preserve">duzentos e sessenta e nove milhões, </v>
          </cell>
          <cell r="C270" t="str">
            <v xml:space="preserve">duzentos e sessenta e nove mil, </v>
          </cell>
          <cell r="D270" t="str">
            <v>duzentos e sessenta e nove</v>
          </cell>
          <cell r="E270" t="str">
            <v>duzentos e sessenta e nove centavos</v>
          </cell>
        </row>
        <row r="271">
          <cell r="A271">
            <v>270</v>
          </cell>
          <cell r="B271" t="str">
            <v xml:space="preserve">duzentos e setenta milhões, </v>
          </cell>
          <cell r="C271" t="str">
            <v xml:space="preserve">duzentos e setenta mil, </v>
          </cell>
          <cell r="D271" t="str">
            <v>duzentos e setenta</v>
          </cell>
          <cell r="E271" t="str">
            <v>duzentos e setenta centavos</v>
          </cell>
        </row>
        <row r="272">
          <cell r="A272">
            <v>271</v>
          </cell>
          <cell r="B272" t="str">
            <v xml:space="preserve">duzentos e setenta e um milhões, </v>
          </cell>
          <cell r="C272" t="str">
            <v xml:space="preserve">duzentos e setenta e um mil, </v>
          </cell>
          <cell r="D272" t="str">
            <v>duzentos e setenta e um</v>
          </cell>
          <cell r="E272" t="str">
            <v>duzentos e setenta e um centavos</v>
          </cell>
        </row>
        <row r="273">
          <cell r="A273">
            <v>272</v>
          </cell>
          <cell r="B273" t="str">
            <v xml:space="preserve">duzentos e setenta e dois milhões, </v>
          </cell>
          <cell r="C273" t="str">
            <v xml:space="preserve">duzentos e setenta e dois mil, </v>
          </cell>
          <cell r="D273" t="str">
            <v>duzentos e setenta e dois</v>
          </cell>
          <cell r="E273" t="str">
            <v>duzentos e setenta e dois centavos</v>
          </cell>
        </row>
        <row r="274">
          <cell r="A274">
            <v>273</v>
          </cell>
          <cell r="B274" t="str">
            <v xml:space="preserve">duzentos e setenta e tres milhões, </v>
          </cell>
          <cell r="C274" t="str">
            <v xml:space="preserve">duzentos e setenta e tres mil, </v>
          </cell>
          <cell r="D274" t="str">
            <v>duzentos e setenta e tres</v>
          </cell>
          <cell r="E274" t="str">
            <v>duzentos e setenta e tres centavos</v>
          </cell>
        </row>
        <row r="275">
          <cell r="A275">
            <v>274</v>
          </cell>
          <cell r="B275" t="str">
            <v xml:space="preserve">duzentos e setenta e quatro milhões, </v>
          </cell>
          <cell r="C275" t="str">
            <v xml:space="preserve">duzentos e setenta e quatro mil, </v>
          </cell>
          <cell r="D275" t="str">
            <v>duzentos e setenta e quatro</v>
          </cell>
          <cell r="E275" t="str">
            <v>duzentos e setenta e quatro centavos</v>
          </cell>
        </row>
        <row r="276">
          <cell r="A276">
            <v>275</v>
          </cell>
          <cell r="B276" t="str">
            <v xml:space="preserve">duzentos e setenta e cinco milhões, </v>
          </cell>
          <cell r="C276" t="str">
            <v xml:space="preserve">duzentos e setenta e cinco mil, </v>
          </cell>
          <cell r="D276" t="str">
            <v>duzentos e setenta e cinco</v>
          </cell>
          <cell r="E276" t="str">
            <v>duzentos e setenta e cinco centavos</v>
          </cell>
        </row>
        <row r="277">
          <cell r="A277">
            <v>276</v>
          </cell>
          <cell r="B277" t="str">
            <v xml:space="preserve">duzentos e setenta e seis milhões, </v>
          </cell>
          <cell r="C277" t="str">
            <v xml:space="preserve">duzentos e setenta e seis mil, </v>
          </cell>
          <cell r="D277" t="str">
            <v>duzentos e setenta e seis</v>
          </cell>
          <cell r="E277" t="str">
            <v>duzentos e setenta e seis centavos</v>
          </cell>
        </row>
        <row r="278">
          <cell r="A278">
            <v>277</v>
          </cell>
          <cell r="B278" t="str">
            <v xml:space="preserve">duzentos e setenta e sete milhões, </v>
          </cell>
          <cell r="C278" t="str">
            <v xml:space="preserve">duzentos e setenta e sete mil, </v>
          </cell>
          <cell r="D278" t="str">
            <v>duzentos e setenta e sete</v>
          </cell>
          <cell r="E278" t="str">
            <v>duzentos e setenta e sete centavos</v>
          </cell>
        </row>
        <row r="279">
          <cell r="A279">
            <v>278</v>
          </cell>
          <cell r="B279" t="str">
            <v xml:space="preserve">duzentos e setenta e oito milhões, </v>
          </cell>
          <cell r="C279" t="str">
            <v xml:space="preserve">duzentos e setenta e oito mil, </v>
          </cell>
          <cell r="D279" t="str">
            <v>duzentos e setenta e oito</v>
          </cell>
          <cell r="E279" t="str">
            <v>duzentos e setenta e oito centavos</v>
          </cell>
        </row>
        <row r="280">
          <cell r="A280">
            <v>279</v>
          </cell>
          <cell r="B280" t="str">
            <v xml:space="preserve">duzentos e setenta e nove milhões, </v>
          </cell>
          <cell r="C280" t="str">
            <v xml:space="preserve">duzentos e setenta e nove mil, </v>
          </cell>
          <cell r="D280" t="str">
            <v>duzentos e setenta e nove</v>
          </cell>
          <cell r="E280" t="str">
            <v>duzentos e setenta e nove centavos</v>
          </cell>
        </row>
        <row r="281">
          <cell r="A281">
            <v>280</v>
          </cell>
          <cell r="B281" t="str">
            <v xml:space="preserve">duzentos e oitenta milhões, </v>
          </cell>
          <cell r="C281" t="str">
            <v xml:space="preserve">duzentos e oitenta mil, </v>
          </cell>
          <cell r="D281" t="str">
            <v>duzentos e oitenta</v>
          </cell>
          <cell r="E281" t="str">
            <v>duzentos e oitenta centavos</v>
          </cell>
        </row>
        <row r="282">
          <cell r="A282">
            <v>281</v>
          </cell>
          <cell r="B282" t="str">
            <v xml:space="preserve">duzentos e oitenta e um milhões, </v>
          </cell>
          <cell r="C282" t="str">
            <v xml:space="preserve">duzentos e oitenta e um mil, </v>
          </cell>
          <cell r="D282" t="str">
            <v>duzentos e oitenta e um</v>
          </cell>
          <cell r="E282" t="str">
            <v>duzentos e oitenta e um centavos</v>
          </cell>
        </row>
        <row r="283">
          <cell r="A283">
            <v>282</v>
          </cell>
          <cell r="B283" t="str">
            <v xml:space="preserve">duzentos e oitenta e dois milhões, </v>
          </cell>
          <cell r="C283" t="str">
            <v xml:space="preserve">duzentos e oitenta e dois mil, </v>
          </cell>
          <cell r="D283" t="str">
            <v>duzentos e oitenta e dois</v>
          </cell>
          <cell r="E283" t="str">
            <v>duzentos e oitenta e dois centavos</v>
          </cell>
        </row>
        <row r="284">
          <cell r="A284">
            <v>283</v>
          </cell>
          <cell r="B284" t="str">
            <v xml:space="preserve">duzentos e oitenta e tres milhões, </v>
          </cell>
          <cell r="C284" t="str">
            <v xml:space="preserve">duzentos e oitenta e tres mil, </v>
          </cell>
          <cell r="D284" t="str">
            <v>duzentos e oitenta e tres</v>
          </cell>
          <cell r="E284" t="str">
            <v>duzentos e oitenta e tres centavos</v>
          </cell>
        </row>
        <row r="285">
          <cell r="A285">
            <v>284</v>
          </cell>
          <cell r="B285" t="str">
            <v xml:space="preserve">duzentos e oitenta e quatro milhões, </v>
          </cell>
          <cell r="C285" t="str">
            <v xml:space="preserve">duzentos e oitenta e quatro mil, </v>
          </cell>
          <cell r="D285" t="str">
            <v>duzentos e oitenta e quatro</v>
          </cell>
          <cell r="E285" t="str">
            <v>duzentos e oitenta e quatro centavos</v>
          </cell>
        </row>
        <row r="286">
          <cell r="A286">
            <v>285</v>
          </cell>
          <cell r="B286" t="str">
            <v xml:space="preserve">duzentos e oitenta e cinco milhões, </v>
          </cell>
          <cell r="C286" t="str">
            <v xml:space="preserve">duzentos e oitenta e cinco mil, </v>
          </cell>
          <cell r="D286" t="str">
            <v>duzentos e oitenta e cinco</v>
          </cell>
          <cell r="E286" t="str">
            <v>duzentos e oitenta e cinco centavos</v>
          </cell>
        </row>
        <row r="287">
          <cell r="A287">
            <v>286</v>
          </cell>
          <cell r="B287" t="str">
            <v xml:space="preserve">duzentos e oitenta e seis milhões, </v>
          </cell>
          <cell r="C287" t="str">
            <v xml:space="preserve">duzentos e oitenta e seis mil, </v>
          </cell>
          <cell r="D287" t="str">
            <v>duzentos e oitenta e seis</v>
          </cell>
          <cell r="E287" t="str">
            <v>duzentos e oitenta e seis centavos</v>
          </cell>
        </row>
        <row r="288">
          <cell r="A288">
            <v>287</v>
          </cell>
          <cell r="B288" t="str">
            <v xml:space="preserve">duzentos e oitenta e sete milhões, </v>
          </cell>
          <cell r="C288" t="str">
            <v xml:space="preserve">duzentos e oitenta e sete mil, </v>
          </cell>
          <cell r="D288" t="str">
            <v>duzentos e oitenta e sete</v>
          </cell>
          <cell r="E288" t="str">
            <v>duzentos e oitenta e sete centavos</v>
          </cell>
        </row>
        <row r="289">
          <cell r="A289">
            <v>288</v>
          </cell>
          <cell r="B289" t="str">
            <v xml:space="preserve">duzentos e oitenta e oito milhões, </v>
          </cell>
          <cell r="C289" t="str">
            <v xml:space="preserve">duzentos e oitenta e oito mil, </v>
          </cell>
          <cell r="D289" t="str">
            <v>duzentos e oitenta e oito</v>
          </cell>
          <cell r="E289" t="str">
            <v>duzentos e oitenta e oito centavos</v>
          </cell>
        </row>
        <row r="290">
          <cell r="A290">
            <v>289</v>
          </cell>
          <cell r="B290" t="str">
            <v xml:space="preserve">duzentos e oitenta e nove milhões, </v>
          </cell>
          <cell r="C290" t="str">
            <v xml:space="preserve">duzentos e oitenta e nove mil, </v>
          </cell>
          <cell r="D290" t="str">
            <v>duzentos e oitenta e nove</v>
          </cell>
          <cell r="E290" t="str">
            <v>duzentos e oitenta e nove centavos</v>
          </cell>
        </row>
        <row r="291">
          <cell r="A291">
            <v>290</v>
          </cell>
          <cell r="B291" t="str">
            <v xml:space="preserve">duzentos e noventa milhões, </v>
          </cell>
          <cell r="C291" t="str">
            <v xml:space="preserve">duzentos e noventa mil, </v>
          </cell>
          <cell r="D291" t="str">
            <v>duzentos e noventa</v>
          </cell>
          <cell r="E291" t="str">
            <v>duzentos e noventa centavos</v>
          </cell>
        </row>
        <row r="292">
          <cell r="A292">
            <v>291</v>
          </cell>
          <cell r="B292" t="str">
            <v xml:space="preserve">duzentos e noventa e um milhões, </v>
          </cell>
          <cell r="C292" t="str">
            <v xml:space="preserve">duzentos e noventa e um mil, </v>
          </cell>
          <cell r="D292" t="str">
            <v>duzentos e noventa e um</v>
          </cell>
          <cell r="E292" t="str">
            <v>duzentos e noventa e um centavos</v>
          </cell>
        </row>
        <row r="293">
          <cell r="A293">
            <v>292</v>
          </cell>
          <cell r="B293" t="str">
            <v xml:space="preserve">duzentos e noventa e dois milhões, </v>
          </cell>
          <cell r="C293" t="str">
            <v xml:space="preserve">duzentos e noventa e dois mil, </v>
          </cell>
          <cell r="D293" t="str">
            <v>duzentos e noventa e dois</v>
          </cell>
          <cell r="E293" t="str">
            <v>duzentos e noventa e dois centavos</v>
          </cell>
        </row>
        <row r="294">
          <cell r="A294">
            <v>293</v>
          </cell>
          <cell r="B294" t="str">
            <v xml:space="preserve">duzentos e noventa e tres milhões, </v>
          </cell>
          <cell r="C294" t="str">
            <v xml:space="preserve">duzentos e noventa e tres mil, </v>
          </cell>
          <cell r="D294" t="str">
            <v>duzentos e noventa e tres</v>
          </cell>
          <cell r="E294" t="str">
            <v>duzentos e noventa e tres centavos</v>
          </cell>
        </row>
        <row r="295">
          <cell r="A295">
            <v>294</v>
          </cell>
          <cell r="B295" t="str">
            <v xml:space="preserve">duzentos e noventa e quatro milhões, </v>
          </cell>
          <cell r="C295" t="str">
            <v xml:space="preserve">duzentos e noventa e quatro mil, </v>
          </cell>
          <cell r="D295" t="str">
            <v>duzentos e noventa e quatro</v>
          </cell>
          <cell r="E295" t="str">
            <v>duzentos e noventa e quatro centavos</v>
          </cell>
        </row>
        <row r="296">
          <cell r="A296">
            <v>295</v>
          </cell>
          <cell r="B296" t="str">
            <v xml:space="preserve">duzentos e noventa e cinco milhões, </v>
          </cell>
          <cell r="C296" t="str">
            <v xml:space="preserve">duzentos e noventa e cinco mil, </v>
          </cell>
          <cell r="D296" t="str">
            <v>duzentos e noventa e cinco</v>
          </cell>
          <cell r="E296" t="str">
            <v>duzentos e noventa e cinco centavos</v>
          </cell>
        </row>
        <row r="297">
          <cell r="A297">
            <v>296</v>
          </cell>
          <cell r="B297" t="str">
            <v xml:space="preserve">duzentos e noventa e seis milhões, </v>
          </cell>
          <cell r="C297" t="str">
            <v xml:space="preserve">duzentos e noventa e seis mil, </v>
          </cell>
          <cell r="D297" t="str">
            <v>duzentos e noventa e seis</v>
          </cell>
          <cell r="E297" t="str">
            <v>duzentos e noventa e seis centavos</v>
          </cell>
        </row>
        <row r="298">
          <cell r="A298">
            <v>297</v>
          </cell>
          <cell r="B298" t="str">
            <v xml:space="preserve">duzentos e noventa e sete milhões, </v>
          </cell>
          <cell r="C298" t="str">
            <v xml:space="preserve">duzentos e noventa e sete mil, </v>
          </cell>
          <cell r="D298" t="str">
            <v>duzentos e noventa e sete</v>
          </cell>
          <cell r="E298" t="str">
            <v>duzentos e noventa e sete centavos</v>
          </cell>
        </row>
        <row r="299">
          <cell r="A299">
            <v>298</v>
          </cell>
          <cell r="B299" t="str">
            <v xml:space="preserve">duzentos e noventa e oito milhões, </v>
          </cell>
          <cell r="C299" t="str">
            <v xml:space="preserve">duzentos e noventa e oito mil, </v>
          </cell>
          <cell r="D299" t="str">
            <v>duzentos e noventa e oito</v>
          </cell>
          <cell r="E299" t="str">
            <v>duzentos e noventa e oito centavos</v>
          </cell>
        </row>
        <row r="300">
          <cell r="A300">
            <v>299</v>
          </cell>
          <cell r="B300" t="str">
            <v xml:space="preserve">duzentos e noventa e nove milhões, </v>
          </cell>
          <cell r="C300" t="str">
            <v xml:space="preserve">duzentos e noventa e nove mil, </v>
          </cell>
          <cell r="D300" t="str">
            <v>duzentos e noventa e nove</v>
          </cell>
          <cell r="E300" t="str">
            <v>duzentos e noventa e nove centavos</v>
          </cell>
        </row>
        <row r="301">
          <cell r="A301">
            <v>300</v>
          </cell>
          <cell r="B301" t="str">
            <v xml:space="preserve">trezentos milhões, </v>
          </cell>
          <cell r="C301" t="str">
            <v xml:space="preserve">trezentos mil, </v>
          </cell>
          <cell r="D301" t="str">
            <v>trezentos</v>
          </cell>
          <cell r="E301" t="str">
            <v>trezentos centavos</v>
          </cell>
        </row>
        <row r="302">
          <cell r="A302">
            <v>301</v>
          </cell>
          <cell r="B302" t="str">
            <v xml:space="preserve">trezentos e um milhões, </v>
          </cell>
          <cell r="C302" t="str">
            <v xml:space="preserve">trezentos e um mil, </v>
          </cell>
          <cell r="D302" t="str">
            <v>trezentos e um</v>
          </cell>
          <cell r="E302" t="str">
            <v>trezentos e um centavos</v>
          </cell>
        </row>
        <row r="303">
          <cell r="A303">
            <v>302</v>
          </cell>
          <cell r="B303" t="str">
            <v xml:space="preserve">trezentos e dois milhões, </v>
          </cell>
          <cell r="C303" t="str">
            <v xml:space="preserve">trezentos e dois mil, </v>
          </cell>
          <cell r="D303" t="str">
            <v>trezentos e dois</v>
          </cell>
          <cell r="E303" t="str">
            <v>trezentos e dois centavos</v>
          </cell>
        </row>
        <row r="304">
          <cell r="A304">
            <v>303</v>
          </cell>
          <cell r="B304" t="str">
            <v xml:space="preserve">trezentos e tres milhões, </v>
          </cell>
          <cell r="C304" t="str">
            <v xml:space="preserve">trezentos e tres mil, </v>
          </cell>
          <cell r="D304" t="str">
            <v>trezentos e tres</v>
          </cell>
          <cell r="E304" t="str">
            <v>trezentos e tres centavos</v>
          </cell>
        </row>
        <row r="305">
          <cell r="A305">
            <v>304</v>
          </cell>
          <cell r="B305" t="str">
            <v xml:space="preserve">trezentos e quatro milhões, </v>
          </cell>
          <cell r="C305" t="str">
            <v xml:space="preserve">trezentos e quatro mil, </v>
          </cell>
          <cell r="D305" t="str">
            <v>trezentos e quatro</v>
          </cell>
          <cell r="E305" t="str">
            <v>trezentos e quatro centavos</v>
          </cell>
        </row>
        <row r="306">
          <cell r="A306">
            <v>305</v>
          </cell>
          <cell r="B306" t="str">
            <v xml:space="preserve">trezentos e cinco milhões, </v>
          </cell>
          <cell r="C306" t="str">
            <v xml:space="preserve">trezentos e cinco mil, </v>
          </cell>
          <cell r="D306" t="str">
            <v>trezentos e cinco</v>
          </cell>
          <cell r="E306" t="str">
            <v>trezentos e cinco centavos</v>
          </cell>
        </row>
        <row r="307">
          <cell r="A307">
            <v>306</v>
          </cell>
          <cell r="B307" t="str">
            <v xml:space="preserve">trezentos e seis milhões, </v>
          </cell>
          <cell r="C307" t="str">
            <v xml:space="preserve">trezentos e seis mil, </v>
          </cell>
          <cell r="D307" t="str">
            <v>trezentos e seis</v>
          </cell>
          <cell r="E307" t="str">
            <v>trezentos e seis centavos</v>
          </cell>
        </row>
        <row r="308">
          <cell r="A308">
            <v>307</v>
          </cell>
          <cell r="B308" t="str">
            <v xml:space="preserve">trezentos e sete milhões, </v>
          </cell>
          <cell r="C308" t="str">
            <v xml:space="preserve">trezentos e sete mil, </v>
          </cell>
          <cell r="D308" t="str">
            <v>trezentos e sete</v>
          </cell>
          <cell r="E308" t="str">
            <v>trezentos e sete centavos</v>
          </cell>
        </row>
        <row r="309">
          <cell r="A309">
            <v>308</v>
          </cell>
          <cell r="B309" t="str">
            <v xml:space="preserve">trezentos e oito milhões, </v>
          </cell>
          <cell r="C309" t="str">
            <v xml:space="preserve">trezentos e oito mil, </v>
          </cell>
          <cell r="D309" t="str">
            <v>trezentos e oito</v>
          </cell>
          <cell r="E309" t="str">
            <v>trezentos e oito centavos</v>
          </cell>
        </row>
        <row r="310">
          <cell r="A310">
            <v>309</v>
          </cell>
          <cell r="B310" t="str">
            <v xml:space="preserve">trezentos e nove milhões, </v>
          </cell>
          <cell r="C310" t="str">
            <v xml:space="preserve">trezentos e nove mil, </v>
          </cell>
          <cell r="D310" t="str">
            <v>trezentos e nove</v>
          </cell>
          <cell r="E310" t="str">
            <v>trezentos e nove centavos</v>
          </cell>
        </row>
        <row r="311">
          <cell r="A311">
            <v>310</v>
          </cell>
          <cell r="B311" t="str">
            <v xml:space="preserve">trezentos e dez milhões, </v>
          </cell>
          <cell r="C311" t="str">
            <v xml:space="preserve">trezentos e dez mil, </v>
          </cell>
          <cell r="D311" t="str">
            <v>trezentos e dez</v>
          </cell>
          <cell r="E311" t="str">
            <v>trezentos e dez centavos</v>
          </cell>
        </row>
        <row r="312">
          <cell r="A312">
            <v>311</v>
          </cell>
          <cell r="B312" t="str">
            <v xml:space="preserve">trezentos e onze milhões, </v>
          </cell>
          <cell r="C312" t="str">
            <v xml:space="preserve">trezentos e onze mil, </v>
          </cell>
          <cell r="D312" t="str">
            <v>trezentos e onze</v>
          </cell>
          <cell r="E312" t="str">
            <v>trezentos e onze centavos</v>
          </cell>
        </row>
        <row r="313">
          <cell r="A313">
            <v>312</v>
          </cell>
          <cell r="B313" t="str">
            <v xml:space="preserve">trezentos e doze milhões, </v>
          </cell>
          <cell r="C313" t="str">
            <v xml:space="preserve">trezentos e doze mil, </v>
          </cell>
          <cell r="D313" t="str">
            <v>trezentos e doze</v>
          </cell>
          <cell r="E313" t="str">
            <v>trezentos e doze centavos</v>
          </cell>
        </row>
        <row r="314">
          <cell r="A314">
            <v>313</v>
          </cell>
          <cell r="B314" t="str">
            <v xml:space="preserve">trezentos e treze milhões, </v>
          </cell>
          <cell r="C314" t="str">
            <v xml:space="preserve">trezentos e treze mil, </v>
          </cell>
          <cell r="D314" t="str">
            <v>trezentos e treze</v>
          </cell>
          <cell r="E314" t="str">
            <v>trezentos e treze centavos</v>
          </cell>
        </row>
        <row r="315">
          <cell r="A315">
            <v>314</v>
          </cell>
          <cell r="B315" t="str">
            <v xml:space="preserve">trezentos e quatorze milhões, </v>
          </cell>
          <cell r="C315" t="str">
            <v xml:space="preserve">trezentos e quatorze mil, </v>
          </cell>
          <cell r="D315" t="str">
            <v>trezentos e quatorze</v>
          </cell>
          <cell r="E315" t="str">
            <v>trezentos e quatorze centavos</v>
          </cell>
        </row>
        <row r="316">
          <cell r="A316">
            <v>315</v>
          </cell>
          <cell r="B316" t="str">
            <v xml:space="preserve">trezentos e quinze milhões, </v>
          </cell>
          <cell r="C316" t="str">
            <v xml:space="preserve">trezentos e quinze mil, </v>
          </cell>
          <cell r="D316" t="str">
            <v>trezentos e quinze</v>
          </cell>
          <cell r="E316" t="str">
            <v>trezentos e quinze centavos</v>
          </cell>
        </row>
        <row r="317">
          <cell r="A317">
            <v>316</v>
          </cell>
          <cell r="B317" t="str">
            <v xml:space="preserve">trezentos e dezesseis milhões, </v>
          </cell>
          <cell r="C317" t="str">
            <v xml:space="preserve">trezentos e dezesseis mil, </v>
          </cell>
          <cell r="D317" t="str">
            <v>trezentos e dezesseis</v>
          </cell>
          <cell r="E317" t="str">
            <v>trezentos e dezesseis centavos</v>
          </cell>
        </row>
        <row r="318">
          <cell r="A318">
            <v>317</v>
          </cell>
          <cell r="B318" t="str">
            <v xml:space="preserve">trezentos e dezessete milhões, </v>
          </cell>
          <cell r="C318" t="str">
            <v xml:space="preserve">trezentos e dezessete mil, </v>
          </cell>
          <cell r="D318" t="str">
            <v>trezentos e dezessete</v>
          </cell>
          <cell r="E318" t="str">
            <v>trezentos e dezessete centavos</v>
          </cell>
        </row>
        <row r="319">
          <cell r="A319">
            <v>318</v>
          </cell>
          <cell r="B319" t="str">
            <v xml:space="preserve">trezentos e dezoito milhões, </v>
          </cell>
          <cell r="C319" t="str">
            <v xml:space="preserve">trezentos e dezoito mil, </v>
          </cell>
          <cell r="D319" t="str">
            <v>trezentos e dezoito</v>
          </cell>
          <cell r="E319" t="str">
            <v>trezentos e dezoito centavos</v>
          </cell>
        </row>
        <row r="320">
          <cell r="A320">
            <v>319</v>
          </cell>
          <cell r="B320" t="str">
            <v xml:space="preserve">trezentos e dezenove milhões, </v>
          </cell>
          <cell r="C320" t="str">
            <v xml:space="preserve">trezentos e dezenove mil, </v>
          </cell>
          <cell r="D320" t="str">
            <v>trezentos e dezenove</v>
          </cell>
          <cell r="E320" t="str">
            <v>trezentos e dezenove centavos</v>
          </cell>
        </row>
        <row r="321">
          <cell r="A321">
            <v>320</v>
          </cell>
          <cell r="B321" t="str">
            <v xml:space="preserve">trezentos e vinte milhões, </v>
          </cell>
          <cell r="C321" t="str">
            <v xml:space="preserve">trezentos e vinte mil, </v>
          </cell>
          <cell r="D321" t="str">
            <v>trezentos e vinte</v>
          </cell>
          <cell r="E321" t="str">
            <v>trezentos e vinte centavos</v>
          </cell>
        </row>
        <row r="322">
          <cell r="A322">
            <v>321</v>
          </cell>
          <cell r="B322" t="str">
            <v xml:space="preserve">trezentos e vinte e um milhões, </v>
          </cell>
          <cell r="C322" t="str">
            <v xml:space="preserve">trezentos e vinte e um mil, </v>
          </cell>
          <cell r="D322" t="str">
            <v>trezentos e vinte e um</v>
          </cell>
          <cell r="E322" t="str">
            <v>trezentos e vinte e um centavos</v>
          </cell>
        </row>
        <row r="323">
          <cell r="A323">
            <v>322</v>
          </cell>
          <cell r="B323" t="str">
            <v xml:space="preserve">trezentos e vinte e dois milhões, </v>
          </cell>
          <cell r="C323" t="str">
            <v xml:space="preserve">trezentos e vinte e dois mil, </v>
          </cell>
          <cell r="D323" t="str">
            <v>trezentos e vinte e dois</v>
          </cell>
          <cell r="E323" t="str">
            <v>trezentos e vinte e dois centavos</v>
          </cell>
        </row>
        <row r="324">
          <cell r="A324">
            <v>323</v>
          </cell>
          <cell r="B324" t="str">
            <v xml:space="preserve">trezentos e vinte e tres milhões, </v>
          </cell>
          <cell r="C324" t="str">
            <v xml:space="preserve">trezentos e vinte e tres mil, </v>
          </cell>
          <cell r="D324" t="str">
            <v>trezentos e vinte e tres</v>
          </cell>
          <cell r="E324" t="str">
            <v>trezentos e vinte e tres centavos</v>
          </cell>
        </row>
        <row r="325">
          <cell r="A325">
            <v>324</v>
          </cell>
          <cell r="B325" t="str">
            <v xml:space="preserve">trezentos e vinte e quatro milhões, </v>
          </cell>
          <cell r="C325" t="str">
            <v xml:space="preserve">trezentos e vinte e quatro mil, </v>
          </cell>
          <cell r="D325" t="str">
            <v>trezentos e vinte e quatro</v>
          </cell>
          <cell r="E325" t="str">
            <v>trezentos e vinte e quatro centavos</v>
          </cell>
        </row>
        <row r="326">
          <cell r="A326">
            <v>325</v>
          </cell>
          <cell r="B326" t="str">
            <v xml:space="preserve">trezentos e vinte e cinco milhões, </v>
          </cell>
          <cell r="C326" t="str">
            <v xml:space="preserve">trezentos e vinte e cinco mil, </v>
          </cell>
          <cell r="D326" t="str">
            <v>trezentos e vinte e cinco</v>
          </cell>
          <cell r="E326" t="str">
            <v>trezentos e vinte e cinco centavos</v>
          </cell>
        </row>
        <row r="327">
          <cell r="A327">
            <v>326</v>
          </cell>
          <cell r="B327" t="str">
            <v xml:space="preserve">trezentos e vinte e seis milhões, </v>
          </cell>
          <cell r="C327" t="str">
            <v xml:space="preserve">trezentos e vinte e seis mil, </v>
          </cell>
          <cell r="D327" t="str">
            <v>trezentos e vinte e seis</v>
          </cell>
          <cell r="E327" t="str">
            <v>trezentos e vinte e seis centavos</v>
          </cell>
        </row>
        <row r="328">
          <cell r="A328">
            <v>327</v>
          </cell>
          <cell r="B328" t="str">
            <v xml:space="preserve">trezentos e vinte e sete milhões, </v>
          </cell>
          <cell r="C328" t="str">
            <v xml:space="preserve">trezentos e vinte e sete mil, </v>
          </cell>
          <cell r="D328" t="str">
            <v>trezentos e vinte e sete</v>
          </cell>
          <cell r="E328" t="str">
            <v>trezentos e vinte e sete centavos</v>
          </cell>
        </row>
        <row r="329">
          <cell r="A329">
            <v>328</v>
          </cell>
          <cell r="B329" t="str">
            <v xml:space="preserve">trezentos e vinte e oito milhões, </v>
          </cell>
          <cell r="C329" t="str">
            <v xml:space="preserve">trezentos e vinte e oito mil, </v>
          </cell>
          <cell r="D329" t="str">
            <v>trezentos e vinte e oito</v>
          </cell>
          <cell r="E329" t="str">
            <v>trezentos e vinte e oito centavos</v>
          </cell>
        </row>
        <row r="330">
          <cell r="A330">
            <v>329</v>
          </cell>
          <cell r="B330" t="str">
            <v xml:space="preserve">trezentos e vinte e nove milhões, </v>
          </cell>
          <cell r="C330" t="str">
            <v xml:space="preserve">trezentos e vinte e nove mil, </v>
          </cell>
          <cell r="D330" t="str">
            <v>trezentos e vinte e nove</v>
          </cell>
          <cell r="E330" t="str">
            <v>trezentos e vinte e nove centavos</v>
          </cell>
        </row>
        <row r="331">
          <cell r="A331">
            <v>330</v>
          </cell>
          <cell r="B331" t="str">
            <v xml:space="preserve">trezentos e trinta milhões, </v>
          </cell>
          <cell r="C331" t="str">
            <v xml:space="preserve">trezentos e trinta mil, </v>
          </cell>
          <cell r="D331" t="str">
            <v>trezentos e trinta</v>
          </cell>
          <cell r="E331" t="str">
            <v>trezentos e trinta centavos</v>
          </cell>
        </row>
        <row r="332">
          <cell r="A332">
            <v>331</v>
          </cell>
          <cell r="B332" t="str">
            <v xml:space="preserve">trezentos e trinta e um milhões, </v>
          </cell>
          <cell r="C332" t="str">
            <v xml:space="preserve">trezentos e trinta e um mil, </v>
          </cell>
          <cell r="D332" t="str">
            <v>trezentos e trinta e um</v>
          </cell>
          <cell r="E332" t="str">
            <v>trezentos e trinta e um centavos</v>
          </cell>
        </row>
        <row r="333">
          <cell r="A333">
            <v>332</v>
          </cell>
          <cell r="B333" t="str">
            <v xml:space="preserve">trezentos e trinta e dois milhões, </v>
          </cell>
          <cell r="C333" t="str">
            <v xml:space="preserve">trezentos e trinta e dois mil, </v>
          </cell>
          <cell r="D333" t="str">
            <v>trezentos e trinta e dois</v>
          </cell>
          <cell r="E333" t="str">
            <v>trezentos e trinta e dois centavos</v>
          </cell>
        </row>
        <row r="334">
          <cell r="A334">
            <v>333</v>
          </cell>
          <cell r="B334" t="str">
            <v xml:space="preserve">trezentos e trinta e tres milhões, </v>
          </cell>
          <cell r="C334" t="str">
            <v xml:space="preserve">trezentos e trinta e tres mil, </v>
          </cell>
          <cell r="D334" t="str">
            <v>trezentos e trinta e tres</v>
          </cell>
          <cell r="E334" t="str">
            <v>trezentos e trinta e tres centavos</v>
          </cell>
        </row>
        <row r="335">
          <cell r="A335">
            <v>334</v>
          </cell>
          <cell r="B335" t="str">
            <v xml:space="preserve">trezentos e trinta e quatro milhões, </v>
          </cell>
          <cell r="C335" t="str">
            <v xml:space="preserve">trezentos e trinta e quatro mil, </v>
          </cell>
          <cell r="D335" t="str">
            <v>trezentos e trinta e quatro</v>
          </cell>
          <cell r="E335" t="str">
            <v>trezentos e trinta e quatro centavos</v>
          </cell>
        </row>
        <row r="336">
          <cell r="A336">
            <v>335</v>
          </cell>
          <cell r="B336" t="str">
            <v xml:space="preserve">trezentos e trinta e cinco milhões, </v>
          </cell>
          <cell r="C336" t="str">
            <v xml:space="preserve">trezentos e trinta e cinco mil, </v>
          </cell>
          <cell r="D336" t="str">
            <v>trezentos e trinta e cinco</v>
          </cell>
          <cell r="E336" t="str">
            <v>trezentos e trinta e cinco centavos</v>
          </cell>
        </row>
        <row r="337">
          <cell r="A337">
            <v>336</v>
          </cell>
          <cell r="B337" t="str">
            <v xml:space="preserve">trezentos e trinta e seis milhões, </v>
          </cell>
          <cell r="C337" t="str">
            <v xml:space="preserve">trezentos e trinta e seis mil, </v>
          </cell>
          <cell r="D337" t="str">
            <v>trezentos e trinta e seis</v>
          </cell>
          <cell r="E337" t="str">
            <v>trezentos e trinta e seis centavos</v>
          </cell>
        </row>
        <row r="338">
          <cell r="A338">
            <v>337</v>
          </cell>
          <cell r="B338" t="str">
            <v xml:space="preserve">trezentos e trinta e sete milhões, </v>
          </cell>
          <cell r="C338" t="str">
            <v xml:space="preserve">trezentos e trinta e sete mil, </v>
          </cell>
          <cell r="D338" t="str">
            <v>trezentos e trinta e sete</v>
          </cell>
          <cell r="E338" t="str">
            <v>trezentos e trinta e sete centavos</v>
          </cell>
        </row>
        <row r="339">
          <cell r="A339">
            <v>338</v>
          </cell>
          <cell r="B339" t="str">
            <v xml:space="preserve">trezentos e trinta e oito milhões, </v>
          </cell>
          <cell r="C339" t="str">
            <v xml:space="preserve">trezentos e trinta e oito mil, </v>
          </cell>
          <cell r="D339" t="str">
            <v>trezentos e trinta e oito</v>
          </cell>
          <cell r="E339" t="str">
            <v>trezentos e trinta e oito centavos</v>
          </cell>
        </row>
        <row r="340">
          <cell r="A340">
            <v>339</v>
          </cell>
          <cell r="B340" t="str">
            <v xml:space="preserve">trezentos e trinta e nove milhões, </v>
          </cell>
          <cell r="C340" t="str">
            <v xml:space="preserve">trezentos e trinta e nove mil, </v>
          </cell>
          <cell r="D340" t="str">
            <v>trezentos e trinta e nove</v>
          </cell>
          <cell r="E340" t="str">
            <v>trezentos e trinta e nove centavos</v>
          </cell>
        </row>
        <row r="341">
          <cell r="A341">
            <v>340</v>
          </cell>
          <cell r="B341" t="str">
            <v xml:space="preserve">trezentos e quarenta milhões, </v>
          </cell>
          <cell r="C341" t="str">
            <v xml:space="preserve">trezentos e quarenta mil, </v>
          </cell>
          <cell r="D341" t="str">
            <v>trezentos e quarenta</v>
          </cell>
          <cell r="E341" t="str">
            <v>trezentos e quarenta centavos</v>
          </cell>
        </row>
        <row r="342">
          <cell r="A342">
            <v>341</v>
          </cell>
          <cell r="B342" t="str">
            <v xml:space="preserve">trezentos e quarenta e um milhões, </v>
          </cell>
          <cell r="C342" t="str">
            <v xml:space="preserve">trezentos e quarenta e um mil, </v>
          </cell>
          <cell r="D342" t="str">
            <v>trezentos e quarenta e um</v>
          </cell>
          <cell r="E342" t="str">
            <v>trezentos e quarenta e um centavos</v>
          </cell>
        </row>
        <row r="343">
          <cell r="A343">
            <v>342</v>
          </cell>
          <cell r="B343" t="str">
            <v xml:space="preserve">trezentos e quarenta e dois milhões, </v>
          </cell>
          <cell r="C343" t="str">
            <v xml:space="preserve">trezentos e quarenta e dois mil, </v>
          </cell>
          <cell r="D343" t="str">
            <v>trezentos e quarenta e dois</v>
          </cell>
          <cell r="E343" t="str">
            <v>trezentos e quarenta e dois centavos</v>
          </cell>
        </row>
        <row r="344">
          <cell r="A344">
            <v>343</v>
          </cell>
          <cell r="B344" t="str">
            <v xml:space="preserve">trezentos e quarenta e tres milhões, </v>
          </cell>
          <cell r="C344" t="str">
            <v xml:space="preserve">trezentos e quarenta e tres mil, </v>
          </cell>
          <cell r="D344" t="str">
            <v>trezentos e quarenta e tres</v>
          </cell>
          <cell r="E344" t="str">
            <v>trezentos e quarenta e tres centavos</v>
          </cell>
        </row>
        <row r="345">
          <cell r="A345">
            <v>344</v>
          </cell>
          <cell r="B345" t="str">
            <v xml:space="preserve">trezentos e quarenta e quatro milhões, </v>
          </cell>
          <cell r="C345" t="str">
            <v xml:space="preserve">trezentos e quarenta e quatro mil, </v>
          </cell>
          <cell r="D345" t="str">
            <v>trezentos e quarenta e quatro</v>
          </cell>
          <cell r="E345" t="str">
            <v>trezentos e quarenta e quatro centavos</v>
          </cell>
        </row>
        <row r="346">
          <cell r="A346">
            <v>345</v>
          </cell>
          <cell r="B346" t="str">
            <v xml:space="preserve">trezentos e quarenta e cinco milhões, </v>
          </cell>
          <cell r="C346" t="str">
            <v xml:space="preserve">trezentos e quarenta e cinco mil, </v>
          </cell>
          <cell r="D346" t="str">
            <v>trezentos e quarenta e cinco</v>
          </cell>
          <cell r="E346" t="str">
            <v>trezentos e quarenta e cinco centavos</v>
          </cell>
        </row>
        <row r="347">
          <cell r="A347">
            <v>346</v>
          </cell>
          <cell r="B347" t="str">
            <v xml:space="preserve">trezentos e quarenta e seis milhões, </v>
          </cell>
          <cell r="C347" t="str">
            <v xml:space="preserve">trezentos e quarenta e seis mil, </v>
          </cell>
          <cell r="D347" t="str">
            <v>trezentos e quarenta e seis</v>
          </cell>
          <cell r="E347" t="str">
            <v>trezentos e quarenta e seis centavos</v>
          </cell>
        </row>
        <row r="348">
          <cell r="A348">
            <v>347</v>
          </cell>
          <cell r="B348" t="str">
            <v xml:space="preserve">trezentos e quarenta e sete milhões, </v>
          </cell>
          <cell r="C348" t="str">
            <v xml:space="preserve">trezentos e quarenta e sete mil, </v>
          </cell>
          <cell r="D348" t="str">
            <v>trezentos e quarenta e sete</v>
          </cell>
          <cell r="E348" t="str">
            <v>trezentos e quarenta e sete centavos</v>
          </cell>
        </row>
        <row r="349">
          <cell r="A349">
            <v>348</v>
          </cell>
          <cell r="B349" t="str">
            <v xml:space="preserve">trezentos e quarenta e oito milhões, </v>
          </cell>
          <cell r="C349" t="str">
            <v xml:space="preserve">trezentos e quarenta e oito mil, </v>
          </cell>
          <cell r="D349" t="str">
            <v>trezentos e quarenta e oito</v>
          </cell>
          <cell r="E349" t="str">
            <v>trezentos e quarenta e oito centavos</v>
          </cell>
        </row>
        <row r="350">
          <cell r="A350">
            <v>349</v>
          </cell>
          <cell r="B350" t="str">
            <v xml:space="preserve">trezentos e quarenta e nove milhões, </v>
          </cell>
          <cell r="C350" t="str">
            <v xml:space="preserve">trezentos e quarenta e nove mil, </v>
          </cell>
          <cell r="D350" t="str">
            <v>trezentos e quarenta e nove</v>
          </cell>
          <cell r="E350" t="str">
            <v>trezentos e quarenta e nove centavos</v>
          </cell>
        </row>
        <row r="351">
          <cell r="A351">
            <v>350</v>
          </cell>
          <cell r="B351" t="str">
            <v xml:space="preserve">trezentos e cinquenta milhões, </v>
          </cell>
          <cell r="C351" t="str">
            <v xml:space="preserve">trezentos e cinquenta mil, </v>
          </cell>
          <cell r="D351" t="str">
            <v>trezentos e cinquenta</v>
          </cell>
          <cell r="E351" t="str">
            <v>trezentos e cinquenta centavos</v>
          </cell>
        </row>
        <row r="352">
          <cell r="A352">
            <v>351</v>
          </cell>
          <cell r="B352" t="str">
            <v xml:space="preserve">trezentos e cinquenta e um milhões, </v>
          </cell>
          <cell r="C352" t="str">
            <v xml:space="preserve">trezentos e cinquenta e um mil, </v>
          </cell>
          <cell r="D352" t="str">
            <v>trezentos e cinquenta e um</v>
          </cell>
          <cell r="E352" t="str">
            <v>trezentos e cinquenta e um centavos</v>
          </cell>
        </row>
        <row r="353">
          <cell r="A353">
            <v>352</v>
          </cell>
          <cell r="B353" t="str">
            <v xml:space="preserve">trezentos e cinquenta e dois milhões, </v>
          </cell>
          <cell r="C353" t="str">
            <v xml:space="preserve">trezentos e cinquenta e dois mil, </v>
          </cell>
          <cell r="D353" t="str">
            <v>trezentos e cinquenta e dois</v>
          </cell>
          <cell r="E353" t="str">
            <v>trezentos e cinquenta e dois centavos</v>
          </cell>
        </row>
        <row r="354">
          <cell r="A354">
            <v>353</v>
          </cell>
          <cell r="B354" t="str">
            <v xml:space="preserve">trezentos e cinquenta e tres milhões, </v>
          </cell>
          <cell r="C354" t="str">
            <v xml:space="preserve">trezentos e cinquenta e tres mil, </v>
          </cell>
          <cell r="D354" t="str">
            <v>trezentos e cinquenta e tres</v>
          </cell>
          <cell r="E354" t="str">
            <v>trezentos e cinquenta e tres centavos</v>
          </cell>
        </row>
        <row r="355">
          <cell r="A355">
            <v>354</v>
          </cell>
          <cell r="B355" t="str">
            <v xml:space="preserve">trezentos e cinquenta e quatro milhões, </v>
          </cell>
          <cell r="C355" t="str">
            <v xml:space="preserve">trezentos e cinquenta e quatro mil, </v>
          </cell>
          <cell r="D355" t="str">
            <v>trezentos e cinquenta e quatro</v>
          </cell>
          <cell r="E355" t="str">
            <v>trezentos e cinquenta e quatro centavos</v>
          </cell>
        </row>
        <row r="356">
          <cell r="A356">
            <v>355</v>
          </cell>
          <cell r="B356" t="str">
            <v xml:space="preserve">trezentos e cinquenta e cinco milhões, </v>
          </cell>
          <cell r="C356" t="str">
            <v xml:space="preserve">trezentos e cinquenta e cinco mil, </v>
          </cell>
          <cell r="D356" t="str">
            <v>trezentos e cinquenta e cinco</v>
          </cell>
          <cell r="E356" t="str">
            <v>trezentos e cinquenta e cinco centavos</v>
          </cell>
        </row>
        <row r="357">
          <cell r="A357">
            <v>356</v>
          </cell>
          <cell r="B357" t="str">
            <v xml:space="preserve">trezentos e cinquenta e seis milhões, </v>
          </cell>
          <cell r="C357" t="str">
            <v xml:space="preserve">trezentos e cinquenta e seis mil, </v>
          </cell>
          <cell r="D357" t="str">
            <v>trezentos e cinquenta e seis</v>
          </cell>
          <cell r="E357" t="str">
            <v>trezentos e cinquenta e seis centavos</v>
          </cell>
        </row>
        <row r="358">
          <cell r="A358">
            <v>357</v>
          </cell>
          <cell r="B358" t="str">
            <v xml:space="preserve">trezentos e cinquenta e sete milhões, </v>
          </cell>
          <cell r="C358" t="str">
            <v xml:space="preserve">trezentos e cinquenta e sete mil, </v>
          </cell>
          <cell r="D358" t="str">
            <v>trezentos e cinquenta e sete</v>
          </cell>
          <cell r="E358" t="str">
            <v>trezentos e cinquenta e sete centavos</v>
          </cell>
        </row>
        <row r="359">
          <cell r="A359">
            <v>358</v>
          </cell>
          <cell r="B359" t="str">
            <v xml:space="preserve">trezentos e cinquenta e oito milhões, </v>
          </cell>
          <cell r="C359" t="str">
            <v xml:space="preserve">trezentos e cinquenta e oito mil, </v>
          </cell>
          <cell r="D359" t="str">
            <v>trezentos e cinquenta e oito</v>
          </cell>
          <cell r="E359" t="str">
            <v>trezentos e cinquenta e oito centavos</v>
          </cell>
        </row>
        <row r="360">
          <cell r="A360">
            <v>359</v>
          </cell>
          <cell r="B360" t="str">
            <v xml:space="preserve">trezentos e cinquenta e nove milhões, </v>
          </cell>
          <cell r="C360" t="str">
            <v xml:space="preserve">trezentos e cinquenta e nove mil, </v>
          </cell>
          <cell r="D360" t="str">
            <v>trezentos e cinquenta e nove</v>
          </cell>
          <cell r="E360" t="str">
            <v>trezentos e cinquenta e nove centavos</v>
          </cell>
        </row>
        <row r="361">
          <cell r="A361">
            <v>360</v>
          </cell>
          <cell r="B361" t="str">
            <v xml:space="preserve">trezentos e sessenta milhões, </v>
          </cell>
          <cell r="C361" t="str">
            <v xml:space="preserve">trezentos e sessenta mil, </v>
          </cell>
          <cell r="D361" t="str">
            <v>trezentos e sessenta</v>
          </cell>
          <cell r="E361" t="str">
            <v>trezentos e sessenta centavos</v>
          </cell>
        </row>
        <row r="362">
          <cell r="A362">
            <v>361</v>
          </cell>
          <cell r="B362" t="str">
            <v xml:space="preserve">trezentos e sessenta e um milhões, </v>
          </cell>
          <cell r="C362" t="str">
            <v xml:space="preserve">trezentos e sessenta e um mil, </v>
          </cell>
          <cell r="D362" t="str">
            <v>trezentos e sessenta e um</v>
          </cell>
          <cell r="E362" t="str">
            <v>trezentos e sessenta e um centavos</v>
          </cell>
        </row>
        <row r="363">
          <cell r="A363">
            <v>362</v>
          </cell>
          <cell r="B363" t="str">
            <v xml:space="preserve">trezentos e sessenta e dois milhões, </v>
          </cell>
          <cell r="C363" t="str">
            <v xml:space="preserve">trezentos e sessenta e dois mil, </v>
          </cell>
          <cell r="D363" t="str">
            <v>trezentos e sessenta e dois</v>
          </cell>
          <cell r="E363" t="str">
            <v>trezentos e sessenta e dois centavos</v>
          </cell>
        </row>
        <row r="364">
          <cell r="A364">
            <v>363</v>
          </cell>
          <cell r="B364" t="str">
            <v xml:space="preserve">trezentos e sessenta e tres milhões, </v>
          </cell>
          <cell r="C364" t="str">
            <v xml:space="preserve">trezentos e sessenta e tres mil, </v>
          </cell>
          <cell r="D364" t="str">
            <v>trezentos e sessenta e tres</v>
          </cell>
          <cell r="E364" t="str">
            <v>trezentos e sessenta e tres centavos</v>
          </cell>
        </row>
        <row r="365">
          <cell r="A365">
            <v>364</v>
          </cell>
          <cell r="B365" t="str">
            <v xml:space="preserve">trezentos e sessenta e quatro milhões, </v>
          </cell>
          <cell r="C365" t="str">
            <v xml:space="preserve">trezentos e sessenta e quatro mil, </v>
          </cell>
          <cell r="D365" t="str">
            <v>trezentos e sessenta e quatro</v>
          </cell>
          <cell r="E365" t="str">
            <v>trezentos e sessenta e quatro centavos</v>
          </cell>
        </row>
        <row r="366">
          <cell r="A366">
            <v>365</v>
          </cell>
          <cell r="B366" t="str">
            <v xml:space="preserve">trezentos e sessenta e cinco milhões, </v>
          </cell>
          <cell r="C366" t="str">
            <v xml:space="preserve">trezentos e sessenta e cinco mil, </v>
          </cell>
          <cell r="D366" t="str">
            <v>trezentos e sessenta e cinco</v>
          </cell>
          <cell r="E366" t="str">
            <v>trezentos e sessenta e cinco centavos</v>
          </cell>
        </row>
        <row r="367">
          <cell r="A367">
            <v>366</v>
          </cell>
          <cell r="B367" t="str">
            <v xml:space="preserve">trezentos e sessenta e seis milhões, </v>
          </cell>
          <cell r="C367" t="str">
            <v xml:space="preserve">trezentos e sessenta e seis mil, </v>
          </cell>
          <cell r="D367" t="str">
            <v>trezentos e sessenta e seis</v>
          </cell>
          <cell r="E367" t="str">
            <v>trezentos e sessenta e seis centavos</v>
          </cell>
        </row>
        <row r="368">
          <cell r="A368">
            <v>367</v>
          </cell>
          <cell r="B368" t="str">
            <v xml:space="preserve">trezentos e sessenta e sete milhões, </v>
          </cell>
          <cell r="C368" t="str">
            <v xml:space="preserve">trezentos e sessenta e sete mil, </v>
          </cell>
          <cell r="D368" t="str">
            <v>trezentos e sessenta e sete</v>
          </cell>
          <cell r="E368" t="str">
            <v>trezentos e sessenta e sete centavos</v>
          </cell>
        </row>
        <row r="369">
          <cell r="A369">
            <v>368</v>
          </cell>
          <cell r="B369" t="str">
            <v xml:space="preserve">trezentos e sessenta e oito milhões, </v>
          </cell>
          <cell r="C369" t="str">
            <v xml:space="preserve">trezentos e sessenta e oito mil, </v>
          </cell>
          <cell r="D369" t="str">
            <v>trezentos e sessenta e oito</v>
          </cell>
          <cell r="E369" t="str">
            <v>trezentos e sessenta e oito centavos</v>
          </cell>
        </row>
        <row r="370">
          <cell r="A370">
            <v>369</v>
          </cell>
          <cell r="B370" t="str">
            <v xml:space="preserve">trezentos e sessenta e nove milhões, </v>
          </cell>
          <cell r="C370" t="str">
            <v xml:space="preserve">trezentos e sessenta e nove mil, </v>
          </cell>
          <cell r="D370" t="str">
            <v>trezentos e sessenta e nove</v>
          </cell>
          <cell r="E370" t="str">
            <v>trezentos e sessenta e nove centavos</v>
          </cell>
        </row>
        <row r="371">
          <cell r="A371">
            <v>370</v>
          </cell>
          <cell r="B371" t="str">
            <v xml:space="preserve">trezentos e setenta milhões, </v>
          </cell>
          <cell r="C371" t="str">
            <v xml:space="preserve">trezentos e setenta mil, </v>
          </cell>
          <cell r="D371" t="str">
            <v>trezentos e setenta</v>
          </cell>
          <cell r="E371" t="str">
            <v>trezentos e setenta centavos</v>
          </cell>
        </row>
        <row r="372">
          <cell r="A372">
            <v>371</v>
          </cell>
          <cell r="B372" t="str">
            <v xml:space="preserve">trezentos e setenta e um milhões, </v>
          </cell>
          <cell r="C372" t="str">
            <v xml:space="preserve">trezentos e setenta e um mil, </v>
          </cell>
          <cell r="D372" t="str">
            <v>trezentos e setenta e um</v>
          </cell>
          <cell r="E372" t="str">
            <v>trezentos e setenta e um centavos</v>
          </cell>
        </row>
        <row r="373">
          <cell r="A373">
            <v>372</v>
          </cell>
          <cell r="B373" t="str">
            <v xml:space="preserve">trezentos e setenta e dois milhões, </v>
          </cell>
          <cell r="C373" t="str">
            <v xml:space="preserve">trezentos e setenta e dois mil, </v>
          </cell>
          <cell r="D373" t="str">
            <v>trezentos e setenta e dois</v>
          </cell>
          <cell r="E373" t="str">
            <v>trezentos e setenta e dois centavos</v>
          </cell>
        </row>
        <row r="374">
          <cell r="A374">
            <v>373</v>
          </cell>
          <cell r="B374" t="str">
            <v xml:space="preserve">trezentos e setenta e tres milhões, </v>
          </cell>
          <cell r="C374" t="str">
            <v xml:space="preserve">trezentos e setenta e tres mil, </v>
          </cell>
          <cell r="D374" t="str">
            <v>trezentos e setenta e tres</v>
          </cell>
          <cell r="E374" t="str">
            <v>trezentos e setenta e tres centavos</v>
          </cell>
        </row>
        <row r="375">
          <cell r="A375">
            <v>374</v>
          </cell>
          <cell r="B375" t="str">
            <v xml:space="preserve">trezentos e setenta e quatro milhões, </v>
          </cell>
          <cell r="C375" t="str">
            <v xml:space="preserve">trezentos e setenta e quatro mil, </v>
          </cell>
          <cell r="D375" t="str">
            <v>trezentos e setenta e quatro</v>
          </cell>
          <cell r="E375" t="str">
            <v>trezentos e setenta e quatro centavos</v>
          </cell>
        </row>
        <row r="376">
          <cell r="A376">
            <v>375</v>
          </cell>
          <cell r="B376" t="str">
            <v xml:space="preserve">trezentos e setenta e cinco milhões, </v>
          </cell>
          <cell r="C376" t="str">
            <v xml:space="preserve">trezentos e setenta e cinco mil, </v>
          </cell>
          <cell r="D376" t="str">
            <v>trezentos e setenta e cinco</v>
          </cell>
          <cell r="E376" t="str">
            <v>trezentos e setenta e cinco centavos</v>
          </cell>
        </row>
        <row r="377">
          <cell r="A377">
            <v>376</v>
          </cell>
          <cell r="B377" t="str">
            <v xml:space="preserve">trezentos e setenta e seis milhões, </v>
          </cell>
          <cell r="C377" t="str">
            <v xml:space="preserve">trezentos e setenta e seis mil, </v>
          </cell>
          <cell r="D377" t="str">
            <v>trezentos e setenta e seis</v>
          </cell>
          <cell r="E377" t="str">
            <v>trezentos e setenta e seis centavos</v>
          </cell>
        </row>
        <row r="378">
          <cell r="A378">
            <v>377</v>
          </cell>
          <cell r="B378" t="str">
            <v xml:space="preserve">trezentos e setenta e sete milhões, </v>
          </cell>
          <cell r="C378" t="str">
            <v xml:space="preserve">trezentos e setenta e sete mil, </v>
          </cell>
          <cell r="D378" t="str">
            <v>trezentos e setenta e sete</v>
          </cell>
          <cell r="E378" t="str">
            <v>trezentos e setenta e sete centavos</v>
          </cell>
        </row>
        <row r="379">
          <cell r="A379">
            <v>378</v>
          </cell>
          <cell r="B379" t="str">
            <v xml:space="preserve">trezentos e setenta e oito milhões, </v>
          </cell>
          <cell r="C379" t="str">
            <v xml:space="preserve">trezentos e setenta e oito mil, </v>
          </cell>
          <cell r="D379" t="str">
            <v>trezentos e setenta e oito</v>
          </cell>
          <cell r="E379" t="str">
            <v>trezentos e setenta e oito centavos</v>
          </cell>
        </row>
        <row r="380">
          <cell r="A380">
            <v>379</v>
          </cell>
          <cell r="B380" t="str">
            <v xml:space="preserve">trezentos e setenta e nove milhões, </v>
          </cell>
          <cell r="C380" t="str">
            <v xml:space="preserve">trezentos e setenta e nove mil, </v>
          </cell>
          <cell r="D380" t="str">
            <v>trezentos e setenta e nove</v>
          </cell>
          <cell r="E380" t="str">
            <v>trezentos e setenta e nove centavos</v>
          </cell>
        </row>
        <row r="381">
          <cell r="A381">
            <v>380</v>
          </cell>
          <cell r="B381" t="str">
            <v xml:space="preserve">trezentos e oitenta milhões, </v>
          </cell>
          <cell r="C381" t="str">
            <v xml:space="preserve">trezentos e oitenta mil, </v>
          </cell>
          <cell r="D381" t="str">
            <v>trezentos e oitenta</v>
          </cell>
          <cell r="E381" t="str">
            <v>trezentos e oitenta centavos</v>
          </cell>
        </row>
        <row r="382">
          <cell r="A382">
            <v>381</v>
          </cell>
          <cell r="B382" t="str">
            <v xml:space="preserve">trezentos e oitenta e um milhões, </v>
          </cell>
          <cell r="C382" t="str">
            <v xml:space="preserve">trezentos e oitenta e um mil, </v>
          </cell>
          <cell r="D382" t="str">
            <v>trezentos e oitenta e um</v>
          </cell>
          <cell r="E382" t="str">
            <v>trezentos e oitenta e um centavos</v>
          </cell>
        </row>
        <row r="383">
          <cell r="A383">
            <v>382</v>
          </cell>
          <cell r="B383" t="str">
            <v xml:space="preserve">trezentos e oitenta e dois milhões, </v>
          </cell>
          <cell r="C383" t="str">
            <v xml:space="preserve">trezentos e oitenta e dois mil, </v>
          </cell>
          <cell r="D383" t="str">
            <v>trezentos e oitenta e dois</v>
          </cell>
          <cell r="E383" t="str">
            <v>trezentos e oitenta e dois centavos</v>
          </cell>
        </row>
        <row r="384">
          <cell r="A384">
            <v>383</v>
          </cell>
          <cell r="B384" t="str">
            <v xml:space="preserve">trezentos e oitenta e tres milhões, </v>
          </cell>
          <cell r="C384" t="str">
            <v xml:space="preserve">trezentos e oitenta e tres mil, </v>
          </cell>
          <cell r="D384" t="str">
            <v>trezentos e oitenta e tres</v>
          </cell>
          <cell r="E384" t="str">
            <v>trezentos e oitenta e tres centavos</v>
          </cell>
        </row>
        <row r="385">
          <cell r="A385">
            <v>384</v>
          </cell>
          <cell r="B385" t="str">
            <v xml:space="preserve">trezentos e oitenta e quatro milhões, </v>
          </cell>
          <cell r="C385" t="str">
            <v xml:space="preserve">trezentos e oitenta e quatro mil, </v>
          </cell>
          <cell r="D385" t="str">
            <v>trezentos e oitenta e quatro</v>
          </cell>
          <cell r="E385" t="str">
            <v>trezentos e oitenta e quatro centavos</v>
          </cell>
        </row>
        <row r="386">
          <cell r="A386">
            <v>385</v>
          </cell>
          <cell r="B386" t="str">
            <v xml:space="preserve">trezentos e oitenta e cinco milhões, </v>
          </cell>
          <cell r="C386" t="str">
            <v xml:space="preserve">trezentos e oitenta e cinco mil, </v>
          </cell>
          <cell r="D386" t="str">
            <v>trezentos e oitenta e cinco</v>
          </cell>
          <cell r="E386" t="str">
            <v>trezentos e oitenta e cinco centavos</v>
          </cell>
        </row>
        <row r="387">
          <cell r="A387">
            <v>386</v>
          </cell>
          <cell r="B387" t="str">
            <v xml:space="preserve">trezentos e oitenta e seis milhões, </v>
          </cell>
          <cell r="C387" t="str">
            <v xml:space="preserve">trezentos e oitenta e seis mil, </v>
          </cell>
          <cell r="D387" t="str">
            <v>trezentos e oitenta e seis</v>
          </cell>
          <cell r="E387" t="str">
            <v>trezentos e oitenta e seis centavos</v>
          </cell>
        </row>
        <row r="388">
          <cell r="A388">
            <v>387</v>
          </cell>
          <cell r="B388" t="str">
            <v xml:space="preserve">trezentos e oitenta e sete milhões, </v>
          </cell>
          <cell r="C388" t="str">
            <v xml:space="preserve">trezentos e oitenta e sete mil, </v>
          </cell>
          <cell r="D388" t="str">
            <v>trezentos e oitenta e sete</v>
          </cell>
          <cell r="E388" t="str">
            <v>trezentos e oitenta e sete centavos</v>
          </cell>
        </row>
        <row r="389">
          <cell r="A389">
            <v>388</v>
          </cell>
          <cell r="B389" t="str">
            <v xml:space="preserve">trezentos e oitenta e oito milhões, </v>
          </cell>
          <cell r="C389" t="str">
            <v xml:space="preserve">trezentos e oitenta e oito mil, </v>
          </cell>
          <cell r="D389" t="str">
            <v>trezentos e oitenta e oito</v>
          </cell>
          <cell r="E389" t="str">
            <v>trezentos e oitenta e oito centavos</v>
          </cell>
        </row>
        <row r="390">
          <cell r="A390">
            <v>389</v>
          </cell>
          <cell r="B390" t="str">
            <v xml:space="preserve">trezentos e oitenta e nove milhões, </v>
          </cell>
          <cell r="C390" t="str">
            <v xml:space="preserve">trezentos e oitenta e nove mil, </v>
          </cell>
          <cell r="D390" t="str">
            <v>trezentos e oitenta e nove</v>
          </cell>
          <cell r="E390" t="str">
            <v>trezentos e oitenta e nove centavos</v>
          </cell>
        </row>
        <row r="391">
          <cell r="A391">
            <v>390</v>
          </cell>
          <cell r="B391" t="str">
            <v xml:space="preserve">trezentos e noventa milhões, </v>
          </cell>
          <cell r="C391" t="str">
            <v xml:space="preserve">trezentos e noventa mil, </v>
          </cell>
          <cell r="D391" t="str">
            <v>trezentos e noventa</v>
          </cell>
          <cell r="E391" t="str">
            <v>trezentos e noventa centavos</v>
          </cell>
        </row>
        <row r="392">
          <cell r="A392">
            <v>391</v>
          </cell>
          <cell r="B392" t="str">
            <v xml:space="preserve">trezentos e noventa e um milhões, </v>
          </cell>
          <cell r="C392" t="str">
            <v xml:space="preserve">trezentos e noventa e um mil, </v>
          </cell>
          <cell r="D392" t="str">
            <v>trezentos e noventa e um</v>
          </cell>
          <cell r="E392" t="str">
            <v>trezentos e noventa e um centavos</v>
          </cell>
        </row>
        <row r="393">
          <cell r="A393">
            <v>392</v>
          </cell>
          <cell r="B393" t="str">
            <v xml:space="preserve">trezentos e noventa e dois milhões, </v>
          </cell>
          <cell r="C393" t="str">
            <v xml:space="preserve">trezentos e noventa e dois mil, </v>
          </cell>
          <cell r="D393" t="str">
            <v>trezentos e noventa e dois</v>
          </cell>
          <cell r="E393" t="str">
            <v>trezentos e noventa e dois centavos</v>
          </cell>
        </row>
        <row r="394">
          <cell r="A394">
            <v>393</v>
          </cell>
          <cell r="B394" t="str">
            <v xml:space="preserve">trezentos e noventa e tres milhões, </v>
          </cell>
          <cell r="C394" t="str">
            <v xml:space="preserve">trezentos e noventa e tres mil, </v>
          </cell>
          <cell r="D394" t="str">
            <v>trezentos e noventa e tres</v>
          </cell>
          <cell r="E394" t="str">
            <v>trezentos e noventa e tres centavos</v>
          </cell>
        </row>
        <row r="395">
          <cell r="A395">
            <v>394</v>
          </cell>
          <cell r="B395" t="str">
            <v xml:space="preserve">trezentos e noventa e quatro milhões, </v>
          </cell>
          <cell r="C395" t="str">
            <v xml:space="preserve">trezentos e noventa e quatro mil, </v>
          </cell>
          <cell r="D395" t="str">
            <v>trezentos e noventa e quatro</v>
          </cell>
          <cell r="E395" t="str">
            <v>trezentos e noventa e quatro centavos</v>
          </cell>
        </row>
        <row r="396">
          <cell r="A396">
            <v>395</v>
          </cell>
          <cell r="B396" t="str">
            <v xml:space="preserve">trezentos e noventa e cinco milhões, </v>
          </cell>
          <cell r="C396" t="str">
            <v xml:space="preserve">trezentos e noventa e cinco mil, </v>
          </cell>
          <cell r="D396" t="str">
            <v>trezentos e noventa e cinco</v>
          </cell>
          <cell r="E396" t="str">
            <v>trezentos e noventa e cinco centavos</v>
          </cell>
        </row>
        <row r="397">
          <cell r="A397">
            <v>396</v>
          </cell>
          <cell r="B397" t="str">
            <v xml:space="preserve">trezentos e noventa e seis milhões, </v>
          </cell>
          <cell r="C397" t="str">
            <v xml:space="preserve">trezentos e noventa e seis mil, </v>
          </cell>
          <cell r="D397" t="str">
            <v>trezentos e noventa e seis</v>
          </cell>
          <cell r="E397" t="str">
            <v>trezentos e noventa e seis centavos</v>
          </cell>
        </row>
        <row r="398">
          <cell r="A398">
            <v>397</v>
          </cell>
          <cell r="B398" t="str">
            <v xml:space="preserve">trezentos e noventa e sete milhões, </v>
          </cell>
          <cell r="C398" t="str">
            <v xml:space="preserve">trezentos e noventa e sete mil, </v>
          </cell>
          <cell r="D398" t="str">
            <v>trezentos e noventa e sete</v>
          </cell>
          <cell r="E398" t="str">
            <v>trezentos e noventa e sete centavos</v>
          </cell>
        </row>
        <row r="399">
          <cell r="A399">
            <v>398</v>
          </cell>
          <cell r="B399" t="str">
            <v xml:space="preserve">trezentos e noventa e oito milhões, </v>
          </cell>
          <cell r="C399" t="str">
            <v xml:space="preserve">trezentos e noventa e oito mil, </v>
          </cell>
          <cell r="D399" t="str">
            <v>trezentos e noventa e oito</v>
          </cell>
          <cell r="E399" t="str">
            <v>trezentos e noventa e oito centavos</v>
          </cell>
        </row>
        <row r="400">
          <cell r="A400">
            <v>399</v>
          </cell>
          <cell r="B400" t="str">
            <v xml:space="preserve">trezentos e noventa e nove milhões, </v>
          </cell>
          <cell r="C400" t="str">
            <v xml:space="preserve">trezentos e noventa e nove mil, </v>
          </cell>
          <cell r="D400" t="str">
            <v>trezentos e noventa e nove</v>
          </cell>
          <cell r="E400" t="str">
            <v>trezentos e noventa e nove centavos</v>
          </cell>
        </row>
        <row r="401">
          <cell r="A401">
            <v>400</v>
          </cell>
          <cell r="B401" t="str">
            <v xml:space="preserve">quatrocentos milhões, </v>
          </cell>
          <cell r="C401" t="str">
            <v xml:space="preserve">quatrocentos mil, </v>
          </cell>
          <cell r="D401" t="str">
            <v>quatrocentos</v>
          </cell>
          <cell r="E401" t="str">
            <v>quatrocentos centavos</v>
          </cell>
        </row>
        <row r="402">
          <cell r="A402">
            <v>401</v>
          </cell>
          <cell r="B402" t="str">
            <v xml:space="preserve">quatrocentos e um milhões, </v>
          </cell>
          <cell r="C402" t="str">
            <v xml:space="preserve">quatrocentos e um mil, </v>
          </cell>
          <cell r="D402" t="str">
            <v>quatrocentos e um</v>
          </cell>
          <cell r="E402" t="str">
            <v>quatrocentos e um centavos</v>
          </cell>
        </row>
        <row r="403">
          <cell r="A403">
            <v>402</v>
          </cell>
          <cell r="B403" t="str">
            <v xml:space="preserve">quatrocentos e dois milhões, </v>
          </cell>
          <cell r="C403" t="str">
            <v xml:space="preserve">quatrocentos e dois mil, </v>
          </cell>
          <cell r="D403" t="str">
            <v>quatrocentos e dois</v>
          </cell>
          <cell r="E403" t="str">
            <v>quatrocentos e dois centavos</v>
          </cell>
        </row>
        <row r="404">
          <cell r="A404">
            <v>403</v>
          </cell>
          <cell r="B404" t="str">
            <v xml:space="preserve">quatrocentos e tres milhões, </v>
          </cell>
          <cell r="C404" t="str">
            <v xml:space="preserve">quatrocentos e tres mil, </v>
          </cell>
          <cell r="D404" t="str">
            <v>quatrocentos e tres</v>
          </cell>
          <cell r="E404" t="str">
            <v>quatrocentos e tres centavos</v>
          </cell>
        </row>
        <row r="405">
          <cell r="A405">
            <v>404</v>
          </cell>
          <cell r="B405" t="str">
            <v xml:space="preserve">quatrocentos e quatro milhões, </v>
          </cell>
          <cell r="C405" t="str">
            <v xml:space="preserve">quatrocentos e quatro mil, </v>
          </cell>
          <cell r="D405" t="str">
            <v>quatrocentos e quatro</v>
          </cell>
          <cell r="E405" t="str">
            <v>quatrocentos e quatro centavos</v>
          </cell>
        </row>
        <row r="406">
          <cell r="A406">
            <v>405</v>
          </cell>
          <cell r="B406" t="str">
            <v xml:space="preserve">quatrocentos e cinco milhões, </v>
          </cell>
          <cell r="C406" t="str">
            <v xml:space="preserve">quatrocentos e cinco mil, </v>
          </cell>
          <cell r="D406" t="str">
            <v>quatrocentos e cinco</v>
          </cell>
          <cell r="E406" t="str">
            <v>quatrocentos e cinco centavos</v>
          </cell>
        </row>
        <row r="407">
          <cell r="A407">
            <v>406</v>
          </cell>
          <cell r="B407" t="str">
            <v xml:space="preserve">quatrocentos e seis milhões, </v>
          </cell>
          <cell r="C407" t="str">
            <v xml:space="preserve">quatrocentos e seis mil, </v>
          </cell>
          <cell r="D407" t="str">
            <v>quatrocentos e seis</v>
          </cell>
          <cell r="E407" t="str">
            <v>quatrocentos e seis centavos</v>
          </cell>
        </row>
        <row r="408">
          <cell r="A408">
            <v>407</v>
          </cell>
          <cell r="B408" t="str">
            <v xml:space="preserve">quatrocentos e sete milhões, </v>
          </cell>
          <cell r="C408" t="str">
            <v xml:space="preserve">quatrocentos e sete mil, </v>
          </cell>
          <cell r="D408" t="str">
            <v>quatrocentos e sete</v>
          </cell>
          <cell r="E408" t="str">
            <v>quatrocentos e sete centavos</v>
          </cell>
        </row>
        <row r="409">
          <cell r="A409">
            <v>408</v>
          </cell>
          <cell r="B409" t="str">
            <v xml:space="preserve">quatrocentos e oito milhões, </v>
          </cell>
          <cell r="C409" t="str">
            <v xml:space="preserve">quatrocentos e oito mil, </v>
          </cell>
          <cell r="D409" t="str">
            <v>quatrocentos e oito</v>
          </cell>
          <cell r="E409" t="str">
            <v>quatrocentos e oito centavos</v>
          </cell>
        </row>
        <row r="410">
          <cell r="A410">
            <v>409</v>
          </cell>
          <cell r="B410" t="str">
            <v xml:space="preserve">quatrocentos e nove milhões, </v>
          </cell>
          <cell r="C410" t="str">
            <v xml:space="preserve">quatrocentos e nove mil, </v>
          </cell>
          <cell r="D410" t="str">
            <v>quatrocentos e nove</v>
          </cell>
          <cell r="E410" t="str">
            <v>quatrocentos e nove centavos</v>
          </cell>
        </row>
        <row r="411">
          <cell r="A411">
            <v>410</v>
          </cell>
          <cell r="B411" t="str">
            <v xml:space="preserve">quatrocentos e dez milhões, </v>
          </cell>
          <cell r="C411" t="str">
            <v xml:space="preserve">quatrocentos e dez mil, </v>
          </cell>
          <cell r="D411" t="str">
            <v>quatrocentos e dez</v>
          </cell>
          <cell r="E411" t="str">
            <v>quatrocentos e dez centavos</v>
          </cell>
        </row>
        <row r="412">
          <cell r="A412">
            <v>411</v>
          </cell>
          <cell r="B412" t="str">
            <v xml:space="preserve">quatrocentos e onze milhões, </v>
          </cell>
          <cell r="C412" t="str">
            <v xml:space="preserve">quatrocentos e onze mil, </v>
          </cell>
          <cell r="D412" t="str">
            <v>quatrocentos e onze</v>
          </cell>
          <cell r="E412" t="str">
            <v>quatrocentos e onze centavos</v>
          </cell>
        </row>
        <row r="413">
          <cell r="A413">
            <v>412</v>
          </cell>
          <cell r="B413" t="str">
            <v xml:space="preserve">quatrocentos e doze milhões, </v>
          </cell>
          <cell r="C413" t="str">
            <v xml:space="preserve">quatrocentos e doze mil, </v>
          </cell>
          <cell r="D413" t="str">
            <v>quatrocentos e doze</v>
          </cell>
          <cell r="E413" t="str">
            <v>quatrocentos e doze centavos</v>
          </cell>
        </row>
        <row r="414">
          <cell r="A414">
            <v>413</v>
          </cell>
          <cell r="B414" t="str">
            <v xml:space="preserve">quatrocentos e treze milhões, </v>
          </cell>
          <cell r="C414" t="str">
            <v xml:space="preserve">quatrocentos e treze mil, </v>
          </cell>
          <cell r="D414" t="str">
            <v>quatrocentos e treze</v>
          </cell>
          <cell r="E414" t="str">
            <v>quatrocentos e treze centavos</v>
          </cell>
        </row>
        <row r="415">
          <cell r="A415">
            <v>414</v>
          </cell>
          <cell r="B415" t="str">
            <v xml:space="preserve">quatrocentos e quatorze milhões, </v>
          </cell>
          <cell r="C415" t="str">
            <v xml:space="preserve">quatrocentos e quatorze mil, </v>
          </cell>
          <cell r="D415" t="str">
            <v>quatrocentos e quatorze</v>
          </cell>
          <cell r="E415" t="str">
            <v>quatrocentos e quatorze centavos</v>
          </cell>
        </row>
        <row r="416">
          <cell r="A416">
            <v>415</v>
          </cell>
          <cell r="B416" t="str">
            <v xml:space="preserve">quatrocentos e quinze milhões, </v>
          </cell>
          <cell r="C416" t="str">
            <v xml:space="preserve">quatrocentos e quinze mil, </v>
          </cell>
          <cell r="D416" t="str">
            <v>quatrocentos e quinze</v>
          </cell>
          <cell r="E416" t="str">
            <v>quatrocentos e quinze centavos</v>
          </cell>
        </row>
        <row r="417">
          <cell r="A417">
            <v>416</v>
          </cell>
          <cell r="B417" t="str">
            <v xml:space="preserve">quatrocentos e dezesseis milhões, </v>
          </cell>
          <cell r="C417" t="str">
            <v xml:space="preserve">quatrocentos e dezesseis mil, </v>
          </cell>
          <cell r="D417" t="str">
            <v>quatrocentos e dezesseis</v>
          </cell>
          <cell r="E417" t="str">
            <v>quatrocentos e dezesseis centavos</v>
          </cell>
        </row>
        <row r="418">
          <cell r="A418">
            <v>417</v>
          </cell>
          <cell r="B418" t="str">
            <v xml:space="preserve">quatrocentos e dezessete milhões, </v>
          </cell>
          <cell r="C418" t="str">
            <v xml:space="preserve">quatrocentos e dezessete mil, </v>
          </cell>
          <cell r="D418" t="str">
            <v>quatrocentos e dezessete</v>
          </cell>
          <cell r="E418" t="str">
            <v>quatrocentos e dezessete centavos</v>
          </cell>
        </row>
        <row r="419">
          <cell r="A419">
            <v>418</v>
          </cell>
          <cell r="B419" t="str">
            <v xml:space="preserve">quatrocentos e dezoito milhões, </v>
          </cell>
          <cell r="C419" t="str">
            <v xml:space="preserve">quatrocentos e dezoito mil, </v>
          </cell>
          <cell r="D419" t="str">
            <v>quatrocentos e dezoito</v>
          </cell>
          <cell r="E419" t="str">
            <v>quatrocentos e dezoito centavos</v>
          </cell>
        </row>
        <row r="420">
          <cell r="A420">
            <v>419</v>
          </cell>
          <cell r="B420" t="str">
            <v xml:space="preserve">quatrocentos e dezenove milhões, </v>
          </cell>
          <cell r="C420" t="str">
            <v xml:space="preserve">quatrocentos e dezenove mil, </v>
          </cell>
          <cell r="D420" t="str">
            <v>quatrocentos e dezenove</v>
          </cell>
          <cell r="E420" t="str">
            <v>quatrocentos e dezenove centavos</v>
          </cell>
        </row>
        <row r="421">
          <cell r="A421">
            <v>420</v>
          </cell>
          <cell r="B421" t="str">
            <v xml:space="preserve">quatrocentos e vinte milhões, </v>
          </cell>
          <cell r="C421" t="str">
            <v xml:space="preserve">quatrocentos e vinte mil, </v>
          </cell>
          <cell r="D421" t="str">
            <v>quatrocentos e vinte</v>
          </cell>
          <cell r="E421" t="str">
            <v>quatrocentos e vinte centavos</v>
          </cell>
        </row>
        <row r="422">
          <cell r="A422">
            <v>421</v>
          </cell>
          <cell r="B422" t="str">
            <v xml:space="preserve">quatrocentos e vinte e um milhões, </v>
          </cell>
          <cell r="C422" t="str">
            <v xml:space="preserve">quatrocentos e vinte e um mil, </v>
          </cell>
          <cell r="D422" t="str">
            <v>quatrocentos e vinte e um</v>
          </cell>
          <cell r="E422" t="str">
            <v>quatrocentos e vinte e um centavos</v>
          </cell>
        </row>
        <row r="423">
          <cell r="A423">
            <v>422</v>
          </cell>
          <cell r="B423" t="str">
            <v xml:space="preserve">quatrocentos e vinte e dois milhões, </v>
          </cell>
          <cell r="C423" t="str">
            <v xml:space="preserve">quatrocentos e vinte e dois mil, </v>
          </cell>
          <cell r="D423" t="str">
            <v>quatrocentos e vinte e dois</v>
          </cell>
          <cell r="E423" t="str">
            <v>quatrocentos e vinte e dois centavos</v>
          </cell>
        </row>
        <row r="424">
          <cell r="A424">
            <v>423</v>
          </cell>
          <cell r="B424" t="str">
            <v xml:space="preserve">quatrocentos e vinte e tres milhões, </v>
          </cell>
          <cell r="C424" t="str">
            <v xml:space="preserve">quatrocentos e vinte e tres mil, </v>
          </cell>
          <cell r="D424" t="str">
            <v>quatrocentos e vinte e tres</v>
          </cell>
          <cell r="E424" t="str">
            <v>quatrocentos e vinte e tres centavos</v>
          </cell>
        </row>
        <row r="425">
          <cell r="A425">
            <v>424</v>
          </cell>
          <cell r="B425" t="str">
            <v xml:space="preserve">quatrocentos e vinte e quatro milhões, </v>
          </cell>
          <cell r="C425" t="str">
            <v xml:space="preserve">quatrocentos e vinte e quatro mil, </v>
          </cell>
          <cell r="D425" t="str">
            <v>quatrocentos e vinte e quatro</v>
          </cell>
          <cell r="E425" t="str">
            <v>quatrocentos e vinte e quatro centavos</v>
          </cell>
        </row>
        <row r="426">
          <cell r="A426">
            <v>425</v>
          </cell>
          <cell r="B426" t="str">
            <v xml:space="preserve">quatrocentos e vinte e cinco milhões, </v>
          </cell>
          <cell r="C426" t="str">
            <v xml:space="preserve">quatrocentos e vinte e cinco mil, </v>
          </cell>
          <cell r="D426" t="str">
            <v>quatrocentos e vinte e cinco</v>
          </cell>
          <cell r="E426" t="str">
            <v>quatrocentos e vinte e cinco centavos</v>
          </cell>
        </row>
        <row r="427">
          <cell r="A427">
            <v>426</v>
          </cell>
          <cell r="B427" t="str">
            <v xml:space="preserve">quatrocentos e vinte e seis milhões, </v>
          </cell>
          <cell r="C427" t="str">
            <v xml:space="preserve">quatrocentos e vinte e seis mil, </v>
          </cell>
          <cell r="D427" t="str">
            <v>quatrocentos e vinte e seis</v>
          </cell>
          <cell r="E427" t="str">
            <v>quatrocentos e vinte e seis centavos</v>
          </cell>
        </row>
        <row r="428">
          <cell r="A428">
            <v>427</v>
          </cell>
          <cell r="B428" t="str">
            <v xml:space="preserve">quatrocentos e vinte e sete milhões, </v>
          </cell>
          <cell r="C428" t="str">
            <v xml:space="preserve">quatrocentos e vinte e sete mil, </v>
          </cell>
          <cell r="D428" t="str">
            <v>quatrocentos e vinte e sete</v>
          </cell>
          <cell r="E428" t="str">
            <v>quatrocentos e vinte e sete centavos</v>
          </cell>
        </row>
        <row r="429">
          <cell r="A429">
            <v>428</v>
          </cell>
          <cell r="B429" t="str">
            <v xml:space="preserve">quatrocentos e vinte e oito milhões, </v>
          </cell>
          <cell r="C429" t="str">
            <v xml:space="preserve">quatrocentos e vinte e oito mil, </v>
          </cell>
          <cell r="D429" t="str">
            <v>quatrocentos e vinte e oito</v>
          </cell>
          <cell r="E429" t="str">
            <v>quatrocentos e vinte e oito centavos</v>
          </cell>
        </row>
        <row r="430">
          <cell r="A430">
            <v>429</v>
          </cell>
          <cell r="B430" t="str">
            <v xml:space="preserve">quatrocentos e vinte e nove milhões, </v>
          </cell>
          <cell r="C430" t="str">
            <v xml:space="preserve">quatrocentos e vinte e nove mil, </v>
          </cell>
          <cell r="D430" t="str">
            <v>quatrocentos e vinte e nove</v>
          </cell>
          <cell r="E430" t="str">
            <v>quatrocentos e vinte e nove centavos</v>
          </cell>
        </row>
        <row r="431">
          <cell r="A431">
            <v>430</v>
          </cell>
          <cell r="B431" t="str">
            <v xml:space="preserve">quatrocentos e trinta milhões, </v>
          </cell>
          <cell r="C431" t="str">
            <v xml:space="preserve">quatrocentos e trinta mil, </v>
          </cell>
          <cell r="D431" t="str">
            <v>quatrocentos e trinta</v>
          </cell>
          <cell r="E431" t="str">
            <v>quatrocentos e trinta centavos</v>
          </cell>
        </row>
        <row r="432">
          <cell r="A432">
            <v>431</v>
          </cell>
          <cell r="B432" t="str">
            <v xml:space="preserve">quatrocentos e trinta e um milhões, </v>
          </cell>
          <cell r="C432" t="str">
            <v xml:space="preserve">quatrocentos e trinta e um mil, </v>
          </cell>
          <cell r="D432" t="str">
            <v>quatrocentos e trinta e um</v>
          </cell>
          <cell r="E432" t="str">
            <v>quatrocentos e trinta e um centavos</v>
          </cell>
        </row>
        <row r="433">
          <cell r="A433">
            <v>432</v>
          </cell>
          <cell r="B433" t="str">
            <v xml:space="preserve">quatrocentos e trinta e dois milhões, </v>
          </cell>
          <cell r="C433" t="str">
            <v xml:space="preserve">quatrocentos e trinta e dois mil, </v>
          </cell>
          <cell r="D433" t="str">
            <v>quatrocentos e trinta e dois</v>
          </cell>
          <cell r="E433" t="str">
            <v>quatrocentos e trinta e dois centavos</v>
          </cell>
        </row>
        <row r="434">
          <cell r="A434">
            <v>433</v>
          </cell>
          <cell r="B434" t="str">
            <v xml:space="preserve">quatrocentos e trinta e tres milhões, </v>
          </cell>
          <cell r="C434" t="str">
            <v xml:space="preserve">quatrocentos e trinta e tres mil, </v>
          </cell>
          <cell r="D434" t="str">
            <v>quatrocentos e trinta e tres</v>
          </cell>
          <cell r="E434" t="str">
            <v>quatrocentos e trinta e tres centavos</v>
          </cell>
        </row>
        <row r="435">
          <cell r="A435">
            <v>434</v>
          </cell>
          <cell r="B435" t="str">
            <v xml:space="preserve">quatrocentos e trinta e quatro milhões, </v>
          </cell>
          <cell r="C435" t="str">
            <v xml:space="preserve">quatrocentos e trinta e quatro mil, </v>
          </cell>
          <cell r="D435" t="str">
            <v>quatrocentos e trinta e quatro</v>
          </cell>
          <cell r="E435" t="str">
            <v>quatrocentos e trinta e quatro centavos</v>
          </cell>
        </row>
        <row r="436">
          <cell r="A436">
            <v>435</v>
          </cell>
          <cell r="B436" t="str">
            <v xml:space="preserve">quatrocentos e trinta e cinco milhões, </v>
          </cell>
          <cell r="C436" t="str">
            <v xml:space="preserve">quatrocentos e trinta e cinco mil, </v>
          </cell>
          <cell r="D436" t="str">
            <v>quatrocentos e trinta e cinco</v>
          </cell>
          <cell r="E436" t="str">
            <v>quatrocentos e trinta e cinco centavos</v>
          </cell>
        </row>
        <row r="437">
          <cell r="A437">
            <v>436</v>
          </cell>
          <cell r="B437" t="str">
            <v xml:space="preserve">quatrocentos e trinta e seis milhões, </v>
          </cell>
          <cell r="C437" t="str">
            <v xml:space="preserve">quatrocentos e trinta e seis mil, </v>
          </cell>
          <cell r="D437" t="str">
            <v>quatrocentos e trinta e seis</v>
          </cell>
          <cell r="E437" t="str">
            <v>quatrocentos e trinta e seis centavos</v>
          </cell>
        </row>
        <row r="438">
          <cell r="A438">
            <v>437</v>
          </cell>
          <cell r="B438" t="str">
            <v xml:space="preserve">quatrocentos e trinta e sete milhões, </v>
          </cell>
          <cell r="C438" t="str">
            <v xml:space="preserve">quatrocentos e trinta e sete mil, </v>
          </cell>
          <cell r="D438" t="str">
            <v>quatrocentos e trinta e sete</v>
          </cell>
          <cell r="E438" t="str">
            <v>quatrocentos e trinta e sete centavos</v>
          </cell>
        </row>
        <row r="439">
          <cell r="A439">
            <v>438</v>
          </cell>
          <cell r="B439" t="str">
            <v xml:space="preserve">quatrocentos e trinta e oito milhões, </v>
          </cell>
          <cell r="C439" t="str">
            <v xml:space="preserve">quatrocentos e trinta e oito mil, </v>
          </cell>
          <cell r="D439" t="str">
            <v>quatrocentos e trinta e oito</v>
          </cell>
          <cell r="E439" t="str">
            <v>quatrocentos e trinta e oito centavos</v>
          </cell>
        </row>
        <row r="440">
          <cell r="A440">
            <v>439</v>
          </cell>
          <cell r="B440" t="str">
            <v xml:space="preserve">quatrocentos e trinta e nove milhões, </v>
          </cell>
          <cell r="C440" t="str">
            <v xml:space="preserve">quatrocentos e trinta e nove mil, </v>
          </cell>
          <cell r="D440" t="str">
            <v>quatrocentos e trinta e nove</v>
          </cell>
          <cell r="E440" t="str">
            <v>quatrocentos e trinta e nove centavos</v>
          </cell>
        </row>
        <row r="441">
          <cell r="A441">
            <v>440</v>
          </cell>
          <cell r="B441" t="str">
            <v xml:space="preserve">quatrocentos e quarenta milhões, </v>
          </cell>
          <cell r="C441" t="str">
            <v xml:space="preserve">quatrocentos e quarenta mil, </v>
          </cell>
          <cell r="D441" t="str">
            <v>quatrocentos e quarenta</v>
          </cell>
          <cell r="E441" t="str">
            <v>quatrocentos e quarenta centavos</v>
          </cell>
        </row>
        <row r="442">
          <cell r="A442">
            <v>441</v>
          </cell>
          <cell r="B442" t="str">
            <v xml:space="preserve">quatrocentos e quarenta e um milhões, </v>
          </cell>
          <cell r="C442" t="str">
            <v xml:space="preserve">quatrocentos e quarenta e um mil, </v>
          </cell>
          <cell r="D442" t="str">
            <v>quatrocentos e quarenta e um</v>
          </cell>
          <cell r="E442" t="str">
            <v>quatrocentos e quarenta e um centavos</v>
          </cell>
        </row>
        <row r="443">
          <cell r="A443">
            <v>442</v>
          </cell>
          <cell r="B443" t="str">
            <v xml:space="preserve">quatrocentos e quarenta e dois milhões, </v>
          </cell>
          <cell r="C443" t="str">
            <v xml:space="preserve">quatrocentos e quarenta e dois mil, </v>
          </cell>
          <cell r="D443" t="str">
            <v>quatrocentos e quarenta e dois</v>
          </cell>
          <cell r="E443" t="str">
            <v>quatrocentos e quarenta e dois centavos</v>
          </cell>
        </row>
        <row r="444">
          <cell r="A444">
            <v>443</v>
          </cell>
          <cell r="B444" t="str">
            <v xml:space="preserve">quatrocentos e quarenta e tres milhões, </v>
          </cell>
          <cell r="C444" t="str">
            <v xml:space="preserve">quatrocentos e quarenta e tres mil, </v>
          </cell>
          <cell r="D444" t="str">
            <v>quatrocentos e quarenta e tres</v>
          </cell>
          <cell r="E444" t="str">
            <v>quatrocentos e quarenta e tres centavos</v>
          </cell>
        </row>
        <row r="445">
          <cell r="A445">
            <v>444</v>
          </cell>
          <cell r="B445" t="str">
            <v xml:space="preserve">quatrocentos e quarenta e quatro milhões, </v>
          </cell>
          <cell r="C445" t="str">
            <v xml:space="preserve">quatrocentos e quarenta e quatro mil, </v>
          </cell>
          <cell r="D445" t="str">
            <v>quatrocentos e quarenta e quatro</v>
          </cell>
          <cell r="E445" t="str">
            <v>quatrocentos e quarenta e quatro centavos</v>
          </cell>
        </row>
        <row r="446">
          <cell r="A446">
            <v>445</v>
          </cell>
          <cell r="B446" t="str">
            <v xml:space="preserve">quatrocentos e quarenta e cinco milhões, </v>
          </cell>
          <cell r="C446" t="str">
            <v xml:space="preserve">quatrocentos e quarenta e cinco mil, </v>
          </cell>
          <cell r="D446" t="str">
            <v>quatrocentos e quarenta e cinco</v>
          </cell>
          <cell r="E446" t="str">
            <v>quatrocentos e quarenta e cinco centavos</v>
          </cell>
        </row>
        <row r="447">
          <cell r="A447">
            <v>446</v>
          </cell>
          <cell r="B447" t="str">
            <v xml:space="preserve">quatrocentos e quarenta e seis milhões, </v>
          </cell>
          <cell r="C447" t="str">
            <v xml:space="preserve">quatrocentos e quarenta e seis mil, </v>
          </cell>
          <cell r="D447" t="str">
            <v>quatrocentos e quarenta e seis</v>
          </cell>
          <cell r="E447" t="str">
            <v>quatrocentos e quarenta e seis centavos</v>
          </cell>
        </row>
        <row r="448">
          <cell r="A448">
            <v>447</v>
          </cell>
          <cell r="B448" t="str">
            <v xml:space="preserve">quatrocentos e quarenta e sete milhões, </v>
          </cell>
          <cell r="C448" t="str">
            <v xml:space="preserve">quatrocentos e quarenta e sete mil, </v>
          </cell>
          <cell r="D448" t="str">
            <v>quatrocentos e quarenta e sete</v>
          </cell>
          <cell r="E448" t="str">
            <v>quatrocentos e quarenta e sete centavos</v>
          </cell>
        </row>
        <row r="449">
          <cell r="A449">
            <v>448</v>
          </cell>
          <cell r="B449" t="str">
            <v xml:space="preserve">quatrocentos e quarenta e oito milhões, </v>
          </cell>
          <cell r="C449" t="str">
            <v xml:space="preserve">quatrocentos e quarenta e oito mil, </v>
          </cell>
          <cell r="D449" t="str">
            <v>quatrocentos e quarenta e oito</v>
          </cell>
          <cell r="E449" t="str">
            <v>quatrocentos e quarenta e oito centavos</v>
          </cell>
        </row>
        <row r="450">
          <cell r="A450">
            <v>449</v>
          </cell>
          <cell r="B450" t="str">
            <v xml:space="preserve">quatrocentos e quarenta e nove milhões, </v>
          </cell>
          <cell r="C450" t="str">
            <v xml:space="preserve">quatrocentos e quarenta e nove mil, </v>
          </cell>
          <cell r="D450" t="str">
            <v>quatrocentos e quarenta e nove</v>
          </cell>
          <cell r="E450" t="str">
            <v>quatrocentos e quarenta e nove centavos</v>
          </cell>
        </row>
        <row r="451">
          <cell r="A451">
            <v>450</v>
          </cell>
          <cell r="B451" t="str">
            <v xml:space="preserve">quatrocentos e cinquenta milhões, </v>
          </cell>
          <cell r="C451" t="str">
            <v xml:space="preserve">quatrocentos e cinquenta mil, </v>
          </cell>
          <cell r="D451" t="str">
            <v>quatrocentos e cinquenta</v>
          </cell>
          <cell r="E451" t="str">
            <v>quatrocentos e cinquenta centavos</v>
          </cell>
        </row>
        <row r="452">
          <cell r="A452">
            <v>451</v>
          </cell>
          <cell r="B452" t="str">
            <v xml:space="preserve">quatrocentos e cinquenta e um milhões, </v>
          </cell>
          <cell r="C452" t="str">
            <v xml:space="preserve">quatrocentos e cinquenta e um mil, </v>
          </cell>
          <cell r="D452" t="str">
            <v>quatrocentos e cinquenta e um</v>
          </cell>
          <cell r="E452" t="str">
            <v>quatrocentos e cinquenta e um centavos</v>
          </cell>
        </row>
        <row r="453">
          <cell r="A453">
            <v>452</v>
          </cell>
          <cell r="B453" t="str">
            <v xml:space="preserve">quatrocentos e cinquenta e dois milhões, </v>
          </cell>
          <cell r="C453" t="str">
            <v xml:space="preserve">quatrocentos e cinquenta e dois mil, </v>
          </cell>
          <cell r="D453" t="str">
            <v>quatrocentos e cinquenta e dois</v>
          </cell>
          <cell r="E453" t="str">
            <v>quatrocentos e cinquenta e dois centavos</v>
          </cell>
        </row>
        <row r="454">
          <cell r="A454">
            <v>453</v>
          </cell>
          <cell r="B454" t="str">
            <v xml:space="preserve">quatrocentos e cinquenta e tres milhões, </v>
          </cell>
          <cell r="C454" t="str">
            <v xml:space="preserve">quatrocentos e cinquenta e tres mil, </v>
          </cell>
          <cell r="D454" t="str">
            <v>quatrocentos e cinquenta e tres</v>
          </cell>
          <cell r="E454" t="str">
            <v>quatrocentos e cinquenta e tres centavos</v>
          </cell>
        </row>
        <row r="455">
          <cell r="A455">
            <v>454</v>
          </cell>
          <cell r="B455" t="str">
            <v xml:space="preserve">quatrocentos e cinquenta e quatro milhões, </v>
          </cell>
          <cell r="C455" t="str">
            <v xml:space="preserve">quatrocentos e cinquenta e quatro mil, </v>
          </cell>
          <cell r="D455" t="str">
            <v>quatrocentos e cinquenta e quatro</v>
          </cell>
          <cell r="E455" t="str">
            <v>quatrocentos e cinquenta e quatro centavos</v>
          </cell>
        </row>
        <row r="456">
          <cell r="A456">
            <v>455</v>
          </cell>
          <cell r="B456" t="str">
            <v xml:space="preserve">quatrocentos e cinquenta e cinco milhões, </v>
          </cell>
          <cell r="C456" t="str">
            <v xml:space="preserve">quatrocentos e cinquenta e cinco mil, </v>
          </cell>
          <cell r="D456" t="str">
            <v>quatrocentos e cinquenta e cinco</v>
          </cell>
          <cell r="E456" t="str">
            <v>quatrocentos e cinquenta e cinco centavos</v>
          </cell>
        </row>
        <row r="457">
          <cell r="A457">
            <v>456</v>
          </cell>
          <cell r="B457" t="str">
            <v xml:space="preserve">quatrocentos e cinquenta e seis milhões, </v>
          </cell>
          <cell r="C457" t="str">
            <v xml:space="preserve">quatrocentos e cinquenta e seis mil, </v>
          </cell>
          <cell r="D457" t="str">
            <v>quatrocentos e cinquenta e seis</v>
          </cell>
          <cell r="E457" t="str">
            <v>quatrocentos e cinquenta e seis centavos</v>
          </cell>
        </row>
        <row r="458">
          <cell r="A458">
            <v>457</v>
          </cell>
          <cell r="B458" t="str">
            <v xml:space="preserve">quatrocentos e cinquenta e sete milhões, </v>
          </cell>
          <cell r="C458" t="str">
            <v xml:space="preserve">quatrocentos e cinquenta e sete mil, </v>
          </cell>
          <cell r="D458" t="str">
            <v>quatrocentos e cinquenta e sete</v>
          </cell>
          <cell r="E458" t="str">
            <v>quatrocentos e cinquenta e sete centavos</v>
          </cell>
        </row>
        <row r="459">
          <cell r="A459">
            <v>458</v>
          </cell>
          <cell r="B459" t="str">
            <v xml:space="preserve">quatrocentos e cinquenta e oito milhões, </v>
          </cell>
          <cell r="C459" t="str">
            <v xml:space="preserve">quatrocentos e cinquenta e oito mil, </v>
          </cell>
          <cell r="D459" t="str">
            <v>quatrocentos e cinquenta e oito</v>
          </cell>
          <cell r="E459" t="str">
            <v>quatrocentos e cinquenta e oito centavos</v>
          </cell>
        </row>
        <row r="460">
          <cell r="A460">
            <v>459</v>
          </cell>
          <cell r="B460" t="str">
            <v xml:space="preserve">quatrocentos e cinquenta e nove milhões, </v>
          </cell>
          <cell r="C460" t="str">
            <v xml:space="preserve">quatrocentos e cinquenta e nove mil, </v>
          </cell>
          <cell r="D460" t="str">
            <v>quatrocentos e cinquenta e nove</v>
          </cell>
          <cell r="E460" t="str">
            <v>quatrocentos e cinquenta e nove centavos</v>
          </cell>
        </row>
        <row r="461">
          <cell r="A461">
            <v>460</v>
          </cell>
          <cell r="B461" t="str">
            <v xml:space="preserve">quatrocentos e sessenta milhões, </v>
          </cell>
          <cell r="C461" t="str">
            <v xml:space="preserve">quatrocentos e sessenta mil, </v>
          </cell>
          <cell r="D461" t="str">
            <v>quatrocentos e sessenta</v>
          </cell>
          <cell r="E461" t="str">
            <v>quatrocentos e sessenta centavos</v>
          </cell>
        </row>
        <row r="462">
          <cell r="A462">
            <v>461</v>
          </cell>
          <cell r="B462" t="str">
            <v xml:space="preserve">quatrocentos e sessenta e um milhões, </v>
          </cell>
          <cell r="C462" t="str">
            <v xml:space="preserve">quatrocentos e sessenta e um mil, </v>
          </cell>
          <cell r="D462" t="str">
            <v>quatrocentos e sessenta e um</v>
          </cell>
          <cell r="E462" t="str">
            <v>quatrocentos e sessenta e um centavos</v>
          </cell>
        </row>
        <row r="463">
          <cell r="A463">
            <v>462</v>
          </cell>
          <cell r="B463" t="str">
            <v xml:space="preserve">quatrocentos e sessenta e dois milhões, </v>
          </cell>
          <cell r="C463" t="str">
            <v xml:space="preserve">quatrocentos e sessenta e dois mil, </v>
          </cell>
          <cell r="D463" t="str">
            <v>quatrocentos e sessenta e dois</v>
          </cell>
          <cell r="E463" t="str">
            <v>quatrocentos e sessenta e dois centavos</v>
          </cell>
        </row>
        <row r="464">
          <cell r="A464">
            <v>463</v>
          </cell>
          <cell r="B464" t="str">
            <v xml:space="preserve">quatrocentos e sessenta e tres milhões, </v>
          </cell>
          <cell r="C464" t="str">
            <v xml:space="preserve">quatrocentos e sessenta e tres mil, </v>
          </cell>
          <cell r="D464" t="str">
            <v>quatrocentos e sessenta e tres</v>
          </cell>
          <cell r="E464" t="str">
            <v>quatrocentos e sessenta e tres centavos</v>
          </cell>
        </row>
        <row r="465">
          <cell r="A465">
            <v>464</v>
          </cell>
          <cell r="B465" t="str">
            <v xml:space="preserve">quatrocentos e sessenta e quatro milhões, </v>
          </cell>
          <cell r="C465" t="str">
            <v xml:space="preserve">quatrocentos e sessenta e quatro mil, </v>
          </cell>
          <cell r="D465" t="str">
            <v>quatrocentos e sessenta e quatro</v>
          </cell>
          <cell r="E465" t="str">
            <v>quatrocentos e sessenta e quatro centavos</v>
          </cell>
        </row>
        <row r="466">
          <cell r="A466">
            <v>465</v>
          </cell>
          <cell r="B466" t="str">
            <v xml:space="preserve">quatrocentos e sessenta e cinco milhões, </v>
          </cell>
          <cell r="C466" t="str">
            <v xml:space="preserve">quatrocentos e sessenta e cinco mil, </v>
          </cell>
          <cell r="D466" t="str">
            <v>quatrocentos e sessenta e cinco</v>
          </cell>
          <cell r="E466" t="str">
            <v>quatrocentos e sessenta e cinco centavos</v>
          </cell>
        </row>
        <row r="467">
          <cell r="A467">
            <v>466</v>
          </cell>
          <cell r="B467" t="str">
            <v xml:space="preserve">quatrocentos e sessenta e seis milhões, </v>
          </cell>
          <cell r="C467" t="str">
            <v xml:space="preserve">quatrocentos e sessenta e seis mil, </v>
          </cell>
          <cell r="D467" t="str">
            <v>quatrocentos e sessenta e seis</v>
          </cell>
          <cell r="E467" t="str">
            <v>quatrocentos e sessenta e seis centavos</v>
          </cell>
        </row>
        <row r="468">
          <cell r="A468">
            <v>467</v>
          </cell>
          <cell r="B468" t="str">
            <v xml:space="preserve">quatrocentos e sessenta e sete milhões, </v>
          </cell>
          <cell r="C468" t="str">
            <v xml:space="preserve">quatrocentos e sessenta e sete mil, </v>
          </cell>
          <cell r="D468" t="str">
            <v>quatrocentos e sessenta e sete</v>
          </cell>
          <cell r="E468" t="str">
            <v>quatrocentos e sessenta e sete centavos</v>
          </cell>
        </row>
        <row r="469">
          <cell r="A469">
            <v>468</v>
          </cell>
          <cell r="B469" t="str">
            <v xml:space="preserve">quatrocentos e sessenta e oito milhões, </v>
          </cell>
          <cell r="C469" t="str">
            <v xml:space="preserve">quatrocentos e sessenta e oito mil, </v>
          </cell>
          <cell r="D469" t="str">
            <v>quatrocentos e sessenta e oito</v>
          </cell>
          <cell r="E469" t="str">
            <v>quatrocentos e sessenta e oito centavos</v>
          </cell>
        </row>
        <row r="470">
          <cell r="A470">
            <v>469</v>
          </cell>
          <cell r="B470" t="str">
            <v xml:space="preserve">quatrocentos e sessenta e nove milhões, </v>
          </cell>
          <cell r="C470" t="str">
            <v xml:space="preserve">quatrocentos e sessenta e nove mil, </v>
          </cell>
          <cell r="D470" t="str">
            <v>quatrocentos e sessenta e nove</v>
          </cell>
          <cell r="E470" t="str">
            <v>quatrocentos e sessenta e nove centavos</v>
          </cell>
        </row>
        <row r="471">
          <cell r="A471">
            <v>470</v>
          </cell>
          <cell r="B471" t="str">
            <v xml:space="preserve">quatrocentos e setenta milhões, </v>
          </cell>
          <cell r="C471" t="str">
            <v xml:space="preserve">quatrocentos e setenta mil, </v>
          </cell>
          <cell r="D471" t="str">
            <v>quatrocentos e setenta</v>
          </cell>
          <cell r="E471" t="str">
            <v>quatrocentos e setenta centavos</v>
          </cell>
        </row>
        <row r="472">
          <cell r="A472">
            <v>471</v>
          </cell>
          <cell r="B472" t="str">
            <v xml:space="preserve">quatrocentos e setenta e um milhões, </v>
          </cell>
          <cell r="C472" t="str">
            <v xml:space="preserve">quatrocentos e setenta e um mil, </v>
          </cell>
          <cell r="D472" t="str">
            <v>quatrocentos e setenta e um</v>
          </cell>
          <cell r="E472" t="str">
            <v>quatrocentos e setenta e um centavos</v>
          </cell>
        </row>
        <row r="473">
          <cell r="A473">
            <v>472</v>
          </cell>
          <cell r="B473" t="str">
            <v xml:space="preserve">quatrocentos e setenta e dois milhões, </v>
          </cell>
          <cell r="C473" t="str">
            <v xml:space="preserve">quatrocentos e setenta e dois mil, </v>
          </cell>
          <cell r="D473" t="str">
            <v>quatrocentos e setenta e dois</v>
          </cell>
          <cell r="E473" t="str">
            <v>quatrocentos e setenta e dois centavos</v>
          </cell>
        </row>
        <row r="474">
          <cell r="A474">
            <v>473</v>
          </cell>
          <cell r="B474" t="str">
            <v xml:space="preserve">quatrocentos e setenta e tres milhões, </v>
          </cell>
          <cell r="C474" t="str">
            <v xml:space="preserve">quatrocentos e setenta e tres mil, </v>
          </cell>
          <cell r="D474" t="str">
            <v>quatrocentos e setenta e tres</v>
          </cell>
          <cell r="E474" t="str">
            <v>quatrocentos e setenta e tres centavos</v>
          </cell>
        </row>
        <row r="475">
          <cell r="A475">
            <v>474</v>
          </cell>
          <cell r="B475" t="str">
            <v xml:space="preserve">quatrocentos e setenta e quatro milhões, </v>
          </cell>
          <cell r="C475" t="str">
            <v xml:space="preserve">quatrocentos e setenta e quatro mil, </v>
          </cell>
          <cell r="D475" t="str">
            <v>quatrocentos e setenta e quatro</v>
          </cell>
          <cell r="E475" t="str">
            <v>quatrocentos e setenta e quatro centavos</v>
          </cell>
        </row>
        <row r="476">
          <cell r="A476">
            <v>475</v>
          </cell>
          <cell r="B476" t="str">
            <v xml:space="preserve">quatrocentos e setenta e cinco milhões, </v>
          </cell>
          <cell r="C476" t="str">
            <v xml:space="preserve">quatrocentos e setenta e cinco mil, </v>
          </cell>
          <cell r="D476" t="str">
            <v>quatrocentos e setenta e cinco</v>
          </cell>
          <cell r="E476" t="str">
            <v>quatrocentos e setenta e cinco centavos</v>
          </cell>
        </row>
        <row r="477">
          <cell r="A477">
            <v>476</v>
          </cell>
          <cell r="B477" t="str">
            <v xml:space="preserve">quatrocentos e setenta e seis milhões, </v>
          </cell>
          <cell r="C477" t="str">
            <v xml:space="preserve">quatrocentos e setenta e seis mil, </v>
          </cell>
          <cell r="D477" t="str">
            <v>quatrocentos e setenta e seis</v>
          </cell>
          <cell r="E477" t="str">
            <v>quatrocentos e setenta e seis centavos</v>
          </cell>
        </row>
        <row r="478">
          <cell r="A478">
            <v>477</v>
          </cell>
          <cell r="B478" t="str">
            <v xml:space="preserve">quatrocentos e setenta e sete milhões, </v>
          </cell>
          <cell r="C478" t="str">
            <v xml:space="preserve">quatrocentos e setenta e sete mil, </v>
          </cell>
          <cell r="D478" t="str">
            <v>quatrocentos e setenta e sete</v>
          </cell>
          <cell r="E478" t="str">
            <v>quatrocentos e setenta e sete centavos</v>
          </cell>
        </row>
        <row r="479">
          <cell r="A479">
            <v>478</v>
          </cell>
          <cell r="B479" t="str">
            <v xml:space="preserve">quatrocentos e setenta e oito milhões, </v>
          </cell>
          <cell r="C479" t="str">
            <v xml:space="preserve">quatrocentos e setenta e oito mil, </v>
          </cell>
          <cell r="D479" t="str">
            <v>quatrocentos e setenta e oito</v>
          </cell>
          <cell r="E479" t="str">
            <v>quatrocentos e setenta e oito centavos</v>
          </cell>
        </row>
        <row r="480">
          <cell r="A480">
            <v>479</v>
          </cell>
          <cell r="B480" t="str">
            <v xml:space="preserve">quatrocentos e setenta e nove milhões, </v>
          </cell>
          <cell r="C480" t="str">
            <v xml:space="preserve">quatrocentos e setenta e nove mil, </v>
          </cell>
          <cell r="D480" t="str">
            <v>quatrocentos e setenta e nove</v>
          </cell>
          <cell r="E480" t="str">
            <v>quatrocentos e setenta e nove centavos</v>
          </cell>
        </row>
        <row r="481">
          <cell r="A481">
            <v>480</v>
          </cell>
          <cell r="B481" t="str">
            <v xml:space="preserve">quatrocentos e oitenta milhões, </v>
          </cell>
          <cell r="C481" t="str">
            <v xml:space="preserve">quatrocentos e oitenta mil, </v>
          </cell>
          <cell r="D481" t="str">
            <v>quatrocentos e oitenta</v>
          </cell>
          <cell r="E481" t="str">
            <v>quatrocentos e oitenta centavos</v>
          </cell>
        </row>
        <row r="482">
          <cell r="A482">
            <v>481</v>
          </cell>
          <cell r="B482" t="str">
            <v xml:space="preserve">quatrocentos e oitenta e um milhões, </v>
          </cell>
          <cell r="C482" t="str">
            <v xml:space="preserve">quatrocentos e oitenta e um mil, </v>
          </cell>
          <cell r="D482" t="str">
            <v>quatrocentos e oitenta e um</v>
          </cell>
          <cell r="E482" t="str">
            <v>quatrocentos e oitenta e um centavos</v>
          </cell>
        </row>
        <row r="483">
          <cell r="A483">
            <v>482</v>
          </cell>
          <cell r="B483" t="str">
            <v xml:space="preserve">quatrocentos e oitenta e dois milhões, </v>
          </cell>
          <cell r="C483" t="str">
            <v xml:space="preserve">quatrocentos e oitenta e dois mil, </v>
          </cell>
          <cell r="D483" t="str">
            <v>quatrocentos e oitenta e dois</v>
          </cell>
          <cell r="E483" t="str">
            <v>quatrocentos e oitenta e dois centavos</v>
          </cell>
        </row>
        <row r="484">
          <cell r="A484">
            <v>483</v>
          </cell>
          <cell r="B484" t="str">
            <v xml:space="preserve">quatrocentos e oitenta e tres milhões, </v>
          </cell>
          <cell r="C484" t="str">
            <v xml:space="preserve">quatrocentos e oitenta e tres mil, </v>
          </cell>
          <cell r="D484" t="str">
            <v>quatrocentos e oitenta e tres</v>
          </cell>
          <cell r="E484" t="str">
            <v>quatrocentos e oitenta e tres centavos</v>
          </cell>
        </row>
        <row r="485">
          <cell r="A485">
            <v>484</v>
          </cell>
          <cell r="B485" t="str">
            <v xml:space="preserve">quatrocentos e oitenta e quatro milhões, </v>
          </cell>
          <cell r="C485" t="str">
            <v xml:space="preserve">quatrocentos e oitenta e quatro mil, </v>
          </cell>
          <cell r="D485" t="str">
            <v>quatrocentos e oitenta e quatro</v>
          </cell>
          <cell r="E485" t="str">
            <v>quatrocentos e oitenta e quatro centavos</v>
          </cell>
        </row>
        <row r="486">
          <cell r="A486">
            <v>485</v>
          </cell>
          <cell r="B486" t="str">
            <v xml:space="preserve">quatrocentos e oitenta e cinco milhões, </v>
          </cell>
          <cell r="C486" t="str">
            <v xml:space="preserve">quatrocentos e oitenta e cinco mil, </v>
          </cell>
          <cell r="D486" t="str">
            <v>quatrocentos e oitenta e cinco</v>
          </cell>
          <cell r="E486" t="str">
            <v>quatrocentos e oitenta e cinco centavos</v>
          </cell>
        </row>
        <row r="487">
          <cell r="A487">
            <v>486</v>
          </cell>
          <cell r="B487" t="str">
            <v xml:space="preserve">quatrocentos e oitenta e seis milhões, </v>
          </cell>
          <cell r="C487" t="str">
            <v xml:space="preserve">quatrocentos e oitenta e seis mil, </v>
          </cell>
          <cell r="D487" t="str">
            <v>quatrocentos e oitenta e seis</v>
          </cell>
          <cell r="E487" t="str">
            <v>quatrocentos e oitenta e seis centavos</v>
          </cell>
        </row>
        <row r="488">
          <cell r="A488">
            <v>487</v>
          </cell>
          <cell r="B488" t="str">
            <v xml:space="preserve">quatrocentos e oitenta e sete milhões, </v>
          </cell>
          <cell r="C488" t="str">
            <v xml:space="preserve">quatrocentos e oitenta e sete mil, </v>
          </cell>
          <cell r="D488" t="str">
            <v>quatrocentos e oitenta e sete</v>
          </cell>
          <cell r="E488" t="str">
            <v>quatrocentos e oitenta e sete centavos</v>
          </cell>
        </row>
        <row r="489">
          <cell r="A489">
            <v>488</v>
          </cell>
          <cell r="B489" t="str">
            <v xml:space="preserve">quatrocentos e oitenta e oito milhões, </v>
          </cell>
          <cell r="C489" t="str">
            <v xml:space="preserve">quatrocentos e oitenta e oito mil, </v>
          </cell>
          <cell r="D489" t="str">
            <v>quatrocentos e oitenta e oito</v>
          </cell>
          <cell r="E489" t="str">
            <v>quatrocentos e oitenta e oito centavos</v>
          </cell>
        </row>
        <row r="490">
          <cell r="A490">
            <v>489</v>
          </cell>
          <cell r="B490" t="str">
            <v xml:space="preserve">quatrocentos e oitenta e nove milhões, </v>
          </cell>
          <cell r="C490" t="str">
            <v xml:space="preserve">quatrocentos e oitenta e nove mil, </v>
          </cell>
          <cell r="D490" t="str">
            <v>quatrocentos e oitenta e nove</v>
          </cell>
          <cell r="E490" t="str">
            <v>quatrocentos e oitenta e nove centavos</v>
          </cell>
        </row>
        <row r="491">
          <cell r="A491">
            <v>490</v>
          </cell>
          <cell r="B491" t="str">
            <v xml:space="preserve">quatrocentos e noventa milhões, </v>
          </cell>
          <cell r="C491" t="str">
            <v xml:space="preserve">quatrocentos e noventa mil, </v>
          </cell>
          <cell r="D491" t="str">
            <v>quatrocentos e noventa</v>
          </cell>
          <cell r="E491" t="str">
            <v>quatrocentos e noventa centavos</v>
          </cell>
        </row>
        <row r="492">
          <cell r="A492">
            <v>491</v>
          </cell>
          <cell r="B492" t="str">
            <v xml:space="preserve">quatrocentos e noventa e um milhões, </v>
          </cell>
          <cell r="C492" t="str">
            <v xml:space="preserve">quatrocentos e noventa e um mil, </v>
          </cell>
          <cell r="D492" t="str">
            <v>quatrocentos e noventa e um</v>
          </cell>
          <cell r="E492" t="str">
            <v>quatrocentos e noventa e um centavos</v>
          </cell>
        </row>
        <row r="493">
          <cell r="A493">
            <v>492</v>
          </cell>
          <cell r="B493" t="str">
            <v xml:space="preserve">quatrocentos e noventa e dois milhões, </v>
          </cell>
          <cell r="C493" t="str">
            <v xml:space="preserve">quatrocentos e noventa e dois mil, </v>
          </cell>
          <cell r="D493" t="str">
            <v>quatrocentos e noventa e dois</v>
          </cell>
          <cell r="E493" t="str">
            <v>quatrocentos e noventa e dois centavos</v>
          </cell>
        </row>
        <row r="494">
          <cell r="A494">
            <v>493</v>
          </cell>
          <cell r="B494" t="str">
            <v xml:space="preserve">quatrocentos e noventa e tres milhões, </v>
          </cell>
          <cell r="C494" t="str">
            <v xml:space="preserve">quatrocentos e noventa e tres mil, </v>
          </cell>
          <cell r="D494" t="str">
            <v>quatrocentos e noventa e tres</v>
          </cell>
          <cell r="E494" t="str">
            <v>quatrocentos e noventa e tres centavos</v>
          </cell>
        </row>
        <row r="495">
          <cell r="A495">
            <v>494</v>
          </cell>
          <cell r="B495" t="str">
            <v xml:space="preserve">quatrocentos e noventa e quatro milhões, </v>
          </cell>
          <cell r="C495" t="str">
            <v xml:space="preserve">quatrocentos e noventa e quatro mil, </v>
          </cell>
          <cell r="D495" t="str">
            <v>quatrocentos e noventa e quatro</v>
          </cell>
          <cell r="E495" t="str">
            <v>quatrocentos e noventa e quatro centavos</v>
          </cell>
        </row>
        <row r="496">
          <cell r="A496">
            <v>495</v>
          </cell>
          <cell r="B496" t="str">
            <v xml:space="preserve">quatrocentos e noventa e cinco milhões, </v>
          </cell>
          <cell r="C496" t="str">
            <v xml:space="preserve">quatrocentos e noventa e cinco mil, </v>
          </cell>
          <cell r="D496" t="str">
            <v>quatrocentos e noventa e cinco</v>
          </cell>
          <cell r="E496" t="str">
            <v>quatrocentos e noventa e cinco centavos</v>
          </cell>
        </row>
        <row r="497">
          <cell r="A497">
            <v>496</v>
          </cell>
          <cell r="B497" t="str">
            <v xml:space="preserve">quatrocentos e noventa e seis milhões, </v>
          </cell>
          <cell r="C497" t="str">
            <v xml:space="preserve">quatrocentos e noventa e seis mil, </v>
          </cell>
          <cell r="D497" t="str">
            <v>quatrocentos e noventa e seis</v>
          </cell>
          <cell r="E497" t="str">
            <v>quatrocentos e noventa e seis centavos</v>
          </cell>
        </row>
        <row r="498">
          <cell r="A498">
            <v>497</v>
          </cell>
          <cell r="B498" t="str">
            <v xml:space="preserve">quatrocentos e noventa e sete milhões, </v>
          </cell>
          <cell r="C498" t="str">
            <v xml:space="preserve">quatrocentos e noventa e sete mil, </v>
          </cell>
          <cell r="D498" t="str">
            <v>quatrocentos e noventa e sete</v>
          </cell>
          <cell r="E498" t="str">
            <v>quatrocentos e noventa e sete centavos</v>
          </cell>
        </row>
        <row r="499">
          <cell r="A499">
            <v>498</v>
          </cell>
          <cell r="B499" t="str">
            <v xml:space="preserve">quatrocentos e noventa e oito milhões, </v>
          </cell>
          <cell r="C499" t="str">
            <v xml:space="preserve">quatrocentos e noventa e oito mil, </v>
          </cell>
          <cell r="D499" t="str">
            <v>quatrocentos e noventa e oito</v>
          </cell>
          <cell r="E499" t="str">
            <v>quatrocentos e noventa e oito centavos</v>
          </cell>
        </row>
        <row r="500">
          <cell r="A500">
            <v>499</v>
          </cell>
          <cell r="B500" t="str">
            <v xml:space="preserve">quatrocentos e noventa e nove milhões, </v>
          </cell>
          <cell r="C500" t="str">
            <v xml:space="preserve">quatrocentos e noventa e nove mil, </v>
          </cell>
          <cell r="D500" t="str">
            <v>quatrocentos e noventa e nove</v>
          </cell>
          <cell r="E500" t="str">
            <v>quatrocentos e noventa e nove centavos</v>
          </cell>
        </row>
        <row r="501">
          <cell r="A501">
            <v>500</v>
          </cell>
          <cell r="B501" t="str">
            <v xml:space="preserve">quinhentos milhões, </v>
          </cell>
          <cell r="C501" t="str">
            <v xml:space="preserve">quinhentos mil, </v>
          </cell>
          <cell r="D501" t="str">
            <v>quinhentos</v>
          </cell>
          <cell r="E501" t="str">
            <v>quinhentos centavos</v>
          </cell>
        </row>
        <row r="502">
          <cell r="A502">
            <v>501</v>
          </cell>
          <cell r="B502" t="str">
            <v xml:space="preserve">quinhentos e um milhões, </v>
          </cell>
          <cell r="C502" t="str">
            <v xml:space="preserve">quinhentos e um mil, </v>
          </cell>
          <cell r="D502" t="str">
            <v>quinhentos e um</v>
          </cell>
          <cell r="E502" t="str">
            <v>quinhentos e um centavos</v>
          </cell>
        </row>
        <row r="503">
          <cell r="A503">
            <v>502</v>
          </cell>
          <cell r="B503" t="str">
            <v xml:space="preserve">quinhentos e dois milhões, </v>
          </cell>
          <cell r="C503" t="str">
            <v xml:space="preserve">quinhentos e dois mil, </v>
          </cell>
          <cell r="D503" t="str">
            <v>quinhentos e dois</v>
          </cell>
          <cell r="E503" t="str">
            <v>quinhentos e dois centavos</v>
          </cell>
        </row>
        <row r="504">
          <cell r="A504">
            <v>503</v>
          </cell>
          <cell r="B504" t="str">
            <v xml:space="preserve">quinhentos e tres milhões, </v>
          </cell>
          <cell r="C504" t="str">
            <v xml:space="preserve">quinhentos e tres mil, </v>
          </cell>
          <cell r="D504" t="str">
            <v>quinhentos e tres</v>
          </cell>
          <cell r="E504" t="str">
            <v>quinhentos e tres centavos</v>
          </cell>
        </row>
        <row r="505">
          <cell r="A505">
            <v>504</v>
          </cell>
          <cell r="B505" t="str">
            <v xml:space="preserve">quinhentos e quatro milhões, </v>
          </cell>
          <cell r="C505" t="str">
            <v xml:space="preserve">quinhentos e quatro mil, </v>
          </cell>
          <cell r="D505" t="str">
            <v>quinhentos e quatro</v>
          </cell>
          <cell r="E505" t="str">
            <v>quinhentos e quatro centavos</v>
          </cell>
        </row>
        <row r="506">
          <cell r="A506">
            <v>505</v>
          </cell>
          <cell r="B506" t="str">
            <v xml:space="preserve">quinhentos e cinco milhões, </v>
          </cell>
          <cell r="C506" t="str">
            <v xml:space="preserve">quinhentos e cinco mil, </v>
          </cell>
          <cell r="D506" t="str">
            <v>quinhentos e cinco</v>
          </cell>
          <cell r="E506" t="str">
            <v>quinhentos e cinco centavos</v>
          </cell>
        </row>
        <row r="507">
          <cell r="A507">
            <v>506</v>
          </cell>
          <cell r="B507" t="str">
            <v xml:space="preserve">quinhentos e seis milhões, </v>
          </cell>
          <cell r="C507" t="str">
            <v xml:space="preserve">quinhentos e seis mil, </v>
          </cell>
          <cell r="D507" t="str">
            <v>quinhentos e seis</v>
          </cell>
          <cell r="E507" t="str">
            <v>quinhentos e seis centavos</v>
          </cell>
        </row>
        <row r="508">
          <cell r="A508">
            <v>507</v>
          </cell>
          <cell r="B508" t="str">
            <v xml:space="preserve">quinhentos e sete milhões, </v>
          </cell>
          <cell r="C508" t="str">
            <v xml:space="preserve">quinhentos e sete mil, </v>
          </cell>
          <cell r="D508" t="str">
            <v>quinhentos e sete</v>
          </cell>
          <cell r="E508" t="str">
            <v>quinhentos e sete centavos</v>
          </cell>
        </row>
        <row r="509">
          <cell r="A509">
            <v>508</v>
          </cell>
          <cell r="B509" t="str">
            <v xml:space="preserve">quinhentos e oito milhões, </v>
          </cell>
          <cell r="C509" t="str">
            <v xml:space="preserve">quinhentos e oito mil, </v>
          </cell>
          <cell r="D509" t="str">
            <v>quinhentos e oito</v>
          </cell>
          <cell r="E509" t="str">
            <v>quinhentos e oito centavos</v>
          </cell>
        </row>
        <row r="510">
          <cell r="A510">
            <v>509</v>
          </cell>
          <cell r="B510" t="str">
            <v xml:space="preserve">quinhentos e nove milhões, </v>
          </cell>
          <cell r="C510" t="str">
            <v xml:space="preserve">quinhentos e nove mil, </v>
          </cell>
          <cell r="D510" t="str">
            <v>quinhentos e nove</v>
          </cell>
          <cell r="E510" t="str">
            <v>quinhentos e nove centavos</v>
          </cell>
        </row>
        <row r="511">
          <cell r="A511">
            <v>510</v>
          </cell>
          <cell r="B511" t="str">
            <v xml:space="preserve">quinhentos e dez milhões, </v>
          </cell>
          <cell r="C511" t="str">
            <v xml:space="preserve">quinhentos e dez mil, </v>
          </cell>
          <cell r="D511" t="str">
            <v>quinhentos e dez</v>
          </cell>
          <cell r="E511" t="str">
            <v>quinhentos e dez centavos</v>
          </cell>
        </row>
        <row r="512">
          <cell r="A512">
            <v>511</v>
          </cell>
          <cell r="B512" t="str">
            <v xml:space="preserve">quinhentos e onze milhões, </v>
          </cell>
          <cell r="C512" t="str">
            <v xml:space="preserve">quinhentos e onze mil, </v>
          </cell>
          <cell r="D512" t="str">
            <v>quinhentos e onze</v>
          </cell>
          <cell r="E512" t="str">
            <v>quinhentos e onze centavos</v>
          </cell>
        </row>
        <row r="513">
          <cell r="A513">
            <v>512</v>
          </cell>
          <cell r="B513" t="str">
            <v xml:space="preserve">quinhentos e doze milhões, </v>
          </cell>
          <cell r="C513" t="str">
            <v xml:space="preserve">quinhentos e doze mil, </v>
          </cell>
          <cell r="D513" t="str">
            <v>quinhentos e doze</v>
          </cell>
          <cell r="E513" t="str">
            <v>quinhentos e doze centavos</v>
          </cell>
        </row>
        <row r="514">
          <cell r="A514">
            <v>513</v>
          </cell>
          <cell r="B514" t="str">
            <v xml:space="preserve">quinhentos e treze milhões, </v>
          </cell>
          <cell r="C514" t="str">
            <v xml:space="preserve">quinhentos e treze mil, </v>
          </cell>
          <cell r="D514" t="str">
            <v>quinhentos e treze</v>
          </cell>
          <cell r="E514" t="str">
            <v>quinhentos e treze centavos</v>
          </cell>
        </row>
        <row r="515">
          <cell r="A515">
            <v>514</v>
          </cell>
          <cell r="B515" t="str">
            <v xml:space="preserve">quinhentos e quatorze milhões, </v>
          </cell>
          <cell r="C515" t="str">
            <v xml:space="preserve">quinhentos e quatorze mil, </v>
          </cell>
          <cell r="D515" t="str">
            <v>quinhentos e quatorze</v>
          </cell>
          <cell r="E515" t="str">
            <v>quinhentos e quatorze centavos</v>
          </cell>
        </row>
        <row r="516">
          <cell r="A516">
            <v>515</v>
          </cell>
          <cell r="B516" t="str">
            <v xml:space="preserve">quinhentos e quinze milhões, </v>
          </cell>
          <cell r="C516" t="str">
            <v xml:space="preserve">quinhentos e quinze mil, </v>
          </cell>
          <cell r="D516" t="str">
            <v>quinhentos e quinze</v>
          </cell>
          <cell r="E516" t="str">
            <v>quinhentos e quinze centavos</v>
          </cell>
        </row>
        <row r="517">
          <cell r="A517">
            <v>516</v>
          </cell>
          <cell r="B517" t="str">
            <v xml:space="preserve">quinhentos e dezesseis milhões, </v>
          </cell>
          <cell r="C517" t="str">
            <v xml:space="preserve">quinhentos e dezesseis mil, </v>
          </cell>
          <cell r="D517" t="str">
            <v>quinhentos e dezesseis</v>
          </cell>
          <cell r="E517" t="str">
            <v>quinhentos e dezesseis centavos</v>
          </cell>
        </row>
        <row r="518">
          <cell r="A518">
            <v>517</v>
          </cell>
          <cell r="B518" t="str">
            <v xml:space="preserve">quinhentos e dezessete milhões, </v>
          </cell>
          <cell r="C518" t="str">
            <v xml:space="preserve">quinhentos e dezessete mil, </v>
          </cell>
          <cell r="D518" t="str">
            <v>quinhentos e dezessete</v>
          </cell>
          <cell r="E518" t="str">
            <v>quinhentos e dezessete centavos</v>
          </cell>
        </row>
        <row r="519">
          <cell r="A519">
            <v>518</v>
          </cell>
          <cell r="B519" t="str">
            <v xml:space="preserve">quinhentos e dezoito milhões, </v>
          </cell>
          <cell r="C519" t="str">
            <v xml:space="preserve">quinhentos e dezoito mil, </v>
          </cell>
          <cell r="D519" t="str">
            <v>quinhentos e dezoito</v>
          </cell>
          <cell r="E519" t="str">
            <v>quinhentos e dezoito centavos</v>
          </cell>
        </row>
        <row r="520">
          <cell r="A520">
            <v>519</v>
          </cell>
          <cell r="B520" t="str">
            <v xml:space="preserve">quinhentos e dezenove milhões, </v>
          </cell>
          <cell r="C520" t="str">
            <v xml:space="preserve">quinhentos e dezenove mil, </v>
          </cell>
          <cell r="D520" t="str">
            <v>quinhentos e dezenove</v>
          </cell>
          <cell r="E520" t="str">
            <v>quinhentos e dezenove centavos</v>
          </cell>
        </row>
        <row r="521">
          <cell r="A521">
            <v>520</v>
          </cell>
          <cell r="B521" t="str">
            <v xml:space="preserve">quinhentos e vinte milhões, </v>
          </cell>
          <cell r="C521" t="str">
            <v xml:space="preserve">quinhentos e vinte mil, </v>
          </cell>
          <cell r="D521" t="str">
            <v>quinhentos e vinte</v>
          </cell>
          <cell r="E521" t="str">
            <v>quinhentos e vinte centavos</v>
          </cell>
        </row>
        <row r="522">
          <cell r="A522">
            <v>521</v>
          </cell>
          <cell r="B522" t="str">
            <v xml:space="preserve">quinhentos e vinte e um milhões, </v>
          </cell>
          <cell r="C522" t="str">
            <v xml:space="preserve">quinhentos e vinte e um mil, </v>
          </cell>
          <cell r="D522" t="str">
            <v>quinhentos e vinte e um</v>
          </cell>
          <cell r="E522" t="str">
            <v>quinhentos e vinte e um centavos</v>
          </cell>
        </row>
        <row r="523">
          <cell r="A523">
            <v>522</v>
          </cell>
          <cell r="B523" t="str">
            <v xml:space="preserve">quinhentos e vinte e dois milhões, </v>
          </cell>
          <cell r="C523" t="str">
            <v xml:space="preserve">quinhentos e vinte e dois mil, </v>
          </cell>
          <cell r="D523" t="str">
            <v>quinhentos e vinte e dois</v>
          </cell>
          <cell r="E523" t="str">
            <v>quinhentos e vinte e dois centavos</v>
          </cell>
        </row>
        <row r="524">
          <cell r="A524">
            <v>523</v>
          </cell>
          <cell r="B524" t="str">
            <v xml:space="preserve">quinhentos e vinte e tres milhões, </v>
          </cell>
          <cell r="C524" t="str">
            <v xml:space="preserve">quinhentos e vinte e tres mil, </v>
          </cell>
          <cell r="D524" t="str">
            <v>quinhentos e vinte e tres</v>
          </cell>
          <cell r="E524" t="str">
            <v>quinhentos e vinte e tres centavos</v>
          </cell>
        </row>
        <row r="525">
          <cell r="A525">
            <v>524</v>
          </cell>
          <cell r="B525" t="str">
            <v xml:space="preserve">quinhentos e vinte e quatro milhões, </v>
          </cell>
          <cell r="C525" t="str">
            <v xml:space="preserve">quinhentos e vinte e quatro mil, </v>
          </cell>
          <cell r="D525" t="str">
            <v>quinhentos e vinte e quatro</v>
          </cell>
          <cell r="E525" t="str">
            <v>quinhentos e vinte e quatro centavos</v>
          </cell>
        </row>
        <row r="526">
          <cell r="A526">
            <v>525</v>
          </cell>
          <cell r="B526" t="str">
            <v xml:space="preserve">quinhentos e vinte e cinco milhões, </v>
          </cell>
          <cell r="C526" t="str">
            <v xml:space="preserve">quinhentos e vinte e cinco mil, </v>
          </cell>
          <cell r="D526" t="str">
            <v>quinhentos e vinte e cinco</v>
          </cell>
          <cell r="E526" t="str">
            <v>quinhentos e vinte e cinco centavos</v>
          </cell>
        </row>
        <row r="527">
          <cell r="A527">
            <v>526</v>
          </cell>
          <cell r="B527" t="str">
            <v xml:space="preserve">quinhentos e vinte e seis milhões, </v>
          </cell>
          <cell r="C527" t="str">
            <v xml:space="preserve">quinhentos e vinte e seis mil, </v>
          </cell>
          <cell r="D527" t="str">
            <v>quinhentos e vinte e seis</v>
          </cell>
          <cell r="E527" t="str">
            <v>quinhentos e vinte e seis centavos</v>
          </cell>
        </row>
        <row r="528">
          <cell r="A528">
            <v>527</v>
          </cell>
          <cell r="B528" t="str">
            <v xml:space="preserve">quinhentos e vinte e sete milhões, </v>
          </cell>
          <cell r="C528" t="str">
            <v xml:space="preserve">quinhentos e vinte e sete mil, </v>
          </cell>
          <cell r="D528" t="str">
            <v>quinhentos e vinte e sete</v>
          </cell>
          <cell r="E528" t="str">
            <v>quinhentos e vinte e sete centavos</v>
          </cell>
        </row>
        <row r="529">
          <cell r="A529">
            <v>528</v>
          </cell>
          <cell r="B529" t="str">
            <v xml:space="preserve">quinhentos e vinte e oito milhões, </v>
          </cell>
          <cell r="C529" t="str">
            <v xml:space="preserve">quinhentos e vinte e oito mil, </v>
          </cell>
          <cell r="D529" t="str">
            <v>quinhentos e vinte e oito</v>
          </cell>
          <cell r="E529" t="str">
            <v>quinhentos e vinte e oito centavos</v>
          </cell>
        </row>
        <row r="530">
          <cell r="A530">
            <v>529</v>
          </cell>
          <cell r="B530" t="str">
            <v xml:space="preserve">quinhentos e vinte e nove milhões, </v>
          </cell>
          <cell r="C530" t="str">
            <v xml:space="preserve">quinhentos e vinte e nove mil, </v>
          </cell>
          <cell r="D530" t="str">
            <v>quinhentos e vinte e nove</v>
          </cell>
          <cell r="E530" t="str">
            <v>quinhentos e vinte e nove centavos</v>
          </cell>
        </row>
        <row r="531">
          <cell r="A531">
            <v>530</v>
          </cell>
          <cell r="B531" t="str">
            <v xml:space="preserve">quinhentos e trinta milhões, </v>
          </cell>
          <cell r="C531" t="str">
            <v xml:space="preserve">quinhentos e trinta mil, </v>
          </cell>
          <cell r="D531" t="str">
            <v>quinhentos e trinta</v>
          </cell>
          <cell r="E531" t="str">
            <v>quinhentos e trinta centavos</v>
          </cell>
        </row>
        <row r="532">
          <cell r="A532">
            <v>531</v>
          </cell>
          <cell r="B532" t="str">
            <v xml:space="preserve">quinhentos e trinta e um milhões, </v>
          </cell>
          <cell r="C532" t="str">
            <v xml:space="preserve">quinhentos e trinta e um mil, </v>
          </cell>
          <cell r="D532" t="str">
            <v>quinhentos e trinta e um</v>
          </cell>
          <cell r="E532" t="str">
            <v>quinhentos e trinta e um centavos</v>
          </cell>
        </row>
        <row r="533">
          <cell r="A533">
            <v>532</v>
          </cell>
          <cell r="B533" t="str">
            <v xml:space="preserve">quinhentos e trinta e dois milhões, </v>
          </cell>
          <cell r="C533" t="str">
            <v xml:space="preserve">quinhentos e trinta e dois mil, </v>
          </cell>
          <cell r="D533" t="str">
            <v>quinhentos e trinta e dois</v>
          </cell>
          <cell r="E533" t="str">
            <v>quinhentos e trinta e dois centavos</v>
          </cell>
        </row>
        <row r="534">
          <cell r="A534">
            <v>533</v>
          </cell>
          <cell r="B534" t="str">
            <v xml:space="preserve">quinhentos e trinta e tres milhões, </v>
          </cell>
          <cell r="C534" t="str">
            <v xml:space="preserve">quinhentos e trinta e tres mil, </v>
          </cell>
          <cell r="D534" t="str">
            <v>quinhentos e trinta e tres</v>
          </cell>
          <cell r="E534" t="str">
            <v>quinhentos e trinta e tres centavos</v>
          </cell>
        </row>
        <row r="535">
          <cell r="A535">
            <v>534</v>
          </cell>
          <cell r="B535" t="str">
            <v xml:space="preserve">quinhentos e trinta e quatro milhões, </v>
          </cell>
          <cell r="C535" t="str">
            <v xml:space="preserve">quinhentos e trinta e quatro mil, </v>
          </cell>
          <cell r="D535" t="str">
            <v>quinhentos e trinta e quatro</v>
          </cell>
          <cell r="E535" t="str">
            <v>quinhentos e trinta e quatro centavos</v>
          </cell>
        </row>
        <row r="536">
          <cell r="A536">
            <v>535</v>
          </cell>
          <cell r="B536" t="str">
            <v xml:space="preserve">quinhentos e trinta e cinco milhões, </v>
          </cell>
          <cell r="C536" t="str">
            <v xml:space="preserve">quinhentos e trinta e cinco mil, </v>
          </cell>
          <cell r="D536" t="str">
            <v>quinhentos e trinta e cinco</v>
          </cell>
          <cell r="E536" t="str">
            <v>quinhentos e trinta e cinco centavos</v>
          </cell>
        </row>
        <row r="537">
          <cell r="A537">
            <v>536</v>
          </cell>
          <cell r="B537" t="str">
            <v xml:space="preserve">quinhentos e trinta e seis milhões, </v>
          </cell>
          <cell r="C537" t="str">
            <v xml:space="preserve">quinhentos e trinta e seis mil, </v>
          </cell>
          <cell r="D537" t="str">
            <v>quinhentos e trinta e seis</v>
          </cell>
          <cell r="E537" t="str">
            <v>quinhentos e trinta e seis centavos</v>
          </cell>
        </row>
        <row r="538">
          <cell r="A538">
            <v>537</v>
          </cell>
          <cell r="B538" t="str">
            <v xml:space="preserve">quinhentos e trinta e sete milhões, </v>
          </cell>
          <cell r="C538" t="str">
            <v xml:space="preserve">quinhentos e trinta e sete mil, </v>
          </cell>
          <cell r="D538" t="str">
            <v>quinhentos e trinta e sete</v>
          </cell>
          <cell r="E538" t="str">
            <v>quinhentos e trinta e sete centavos</v>
          </cell>
        </row>
        <row r="539">
          <cell r="A539">
            <v>538</v>
          </cell>
          <cell r="B539" t="str">
            <v xml:space="preserve">quinhentos e trinta e oito milhões, </v>
          </cell>
          <cell r="C539" t="str">
            <v xml:space="preserve">quinhentos e trinta e oito mil, </v>
          </cell>
          <cell r="D539" t="str">
            <v>quinhentos e trinta e oito</v>
          </cell>
          <cell r="E539" t="str">
            <v>quinhentos e trinta e oito centavos</v>
          </cell>
        </row>
        <row r="540">
          <cell r="A540">
            <v>539</v>
          </cell>
          <cell r="B540" t="str">
            <v xml:space="preserve">quinhentos e trinta e nove milhões, </v>
          </cell>
          <cell r="C540" t="str">
            <v xml:space="preserve">quinhentos e trinta e nove mil, </v>
          </cell>
          <cell r="D540" t="str">
            <v>quinhentos e trinta e nove</v>
          </cell>
          <cell r="E540" t="str">
            <v>quinhentos e trinta e nove centavos</v>
          </cell>
        </row>
        <row r="541">
          <cell r="A541">
            <v>540</v>
          </cell>
          <cell r="B541" t="str">
            <v xml:space="preserve">quinhentos e quarenta milhões, </v>
          </cell>
          <cell r="C541" t="str">
            <v xml:space="preserve">quinhentos e quarenta mil, </v>
          </cell>
          <cell r="D541" t="str">
            <v>quinhentos e quarenta</v>
          </cell>
          <cell r="E541" t="str">
            <v>quinhentos e quarenta centavos</v>
          </cell>
        </row>
        <row r="542">
          <cell r="A542">
            <v>541</v>
          </cell>
          <cell r="B542" t="str">
            <v xml:space="preserve">quinhentos e quarenta e um milhões, </v>
          </cell>
          <cell r="C542" t="str">
            <v xml:space="preserve">quinhentos e quarenta e um mil, </v>
          </cell>
          <cell r="D542" t="str">
            <v>quinhentos e quarenta e um</v>
          </cell>
          <cell r="E542" t="str">
            <v>quinhentos e quarenta e um centavos</v>
          </cell>
        </row>
        <row r="543">
          <cell r="A543">
            <v>542</v>
          </cell>
          <cell r="B543" t="str">
            <v xml:space="preserve">quinhentos e quarenta e dois milhões, </v>
          </cell>
          <cell r="C543" t="str">
            <v xml:space="preserve">quinhentos e quarenta e dois mil, </v>
          </cell>
          <cell r="D543" t="str">
            <v>quinhentos e quarenta e dois</v>
          </cell>
          <cell r="E543" t="str">
            <v>quinhentos e quarenta e dois centavos</v>
          </cell>
        </row>
        <row r="544">
          <cell r="A544">
            <v>543</v>
          </cell>
          <cell r="B544" t="str">
            <v xml:space="preserve">quinhentos e quarenta e tres milhões, </v>
          </cell>
          <cell r="C544" t="str">
            <v xml:space="preserve">quinhentos e quarenta e tres mil, </v>
          </cell>
          <cell r="D544" t="str">
            <v>quinhentos e quarenta e tres</v>
          </cell>
          <cell r="E544" t="str">
            <v>quinhentos e quarenta e tres centavos</v>
          </cell>
        </row>
        <row r="545">
          <cell r="A545">
            <v>544</v>
          </cell>
          <cell r="B545" t="str">
            <v xml:space="preserve">quinhentos e quarenta e quatro milhões, </v>
          </cell>
          <cell r="C545" t="str">
            <v xml:space="preserve">quinhentos e quarenta e quatro mil, </v>
          </cell>
          <cell r="D545" t="str">
            <v>quinhentos e quarenta e quatro</v>
          </cell>
          <cell r="E545" t="str">
            <v>quinhentos e quarenta e quatro centavos</v>
          </cell>
        </row>
        <row r="546">
          <cell r="A546">
            <v>545</v>
          </cell>
          <cell r="B546" t="str">
            <v xml:space="preserve">quinhentos e quarenta e cinco milhões, </v>
          </cell>
          <cell r="C546" t="str">
            <v xml:space="preserve">quinhentos e quarenta e cinco mil, </v>
          </cell>
          <cell r="D546" t="str">
            <v>quinhentos e quarenta e cinco</v>
          </cell>
          <cell r="E546" t="str">
            <v>quinhentos e quarenta e cinco centavos</v>
          </cell>
        </row>
        <row r="547">
          <cell r="A547">
            <v>546</v>
          </cell>
          <cell r="B547" t="str">
            <v xml:space="preserve">quinhentos e quarenta e seis milhões, </v>
          </cell>
          <cell r="C547" t="str">
            <v xml:space="preserve">quinhentos e quarenta e seis mil, </v>
          </cell>
          <cell r="D547" t="str">
            <v>quinhentos e quarenta e seis</v>
          </cell>
          <cell r="E547" t="str">
            <v>quinhentos e quarenta e seis centavos</v>
          </cell>
        </row>
        <row r="548">
          <cell r="A548">
            <v>547</v>
          </cell>
          <cell r="B548" t="str">
            <v xml:space="preserve">quinhentos e quarenta e sete milhões, </v>
          </cell>
          <cell r="C548" t="str">
            <v xml:space="preserve">quinhentos e quarenta e sete mil, </v>
          </cell>
          <cell r="D548" t="str">
            <v>quinhentos e quarenta e sete</v>
          </cell>
          <cell r="E548" t="str">
            <v>quinhentos e quarenta e sete centavos</v>
          </cell>
        </row>
        <row r="549">
          <cell r="A549">
            <v>548</v>
          </cell>
          <cell r="B549" t="str">
            <v xml:space="preserve">quinhentos e quarenta e oito milhões, </v>
          </cell>
          <cell r="C549" t="str">
            <v xml:space="preserve">quinhentos e quarenta e oito mil, </v>
          </cell>
          <cell r="D549" t="str">
            <v>quinhentos e quarenta e oito</v>
          </cell>
          <cell r="E549" t="str">
            <v>quinhentos e quarenta e oito centavos</v>
          </cell>
        </row>
        <row r="550">
          <cell r="A550">
            <v>549</v>
          </cell>
          <cell r="B550" t="str">
            <v xml:space="preserve">quinhentos e quarenta e nove milhões, </v>
          </cell>
          <cell r="C550" t="str">
            <v xml:space="preserve">quinhentos e quarenta e nove mil, </v>
          </cell>
          <cell r="D550" t="str">
            <v>quinhentos e quarenta e nove</v>
          </cell>
          <cell r="E550" t="str">
            <v>quinhentos e quarenta e nove centavos</v>
          </cell>
        </row>
        <row r="551">
          <cell r="A551">
            <v>550</v>
          </cell>
          <cell r="B551" t="str">
            <v xml:space="preserve">quinhentos e cinquenta milhões, </v>
          </cell>
          <cell r="C551" t="str">
            <v xml:space="preserve">quinhentos e cinquenta mil, </v>
          </cell>
          <cell r="D551" t="str">
            <v>quinhentos e cinquenta</v>
          </cell>
          <cell r="E551" t="str">
            <v>quinhentos e cinquenta centavos</v>
          </cell>
        </row>
        <row r="552">
          <cell r="A552">
            <v>551</v>
          </cell>
          <cell r="B552" t="str">
            <v xml:space="preserve">quinhentos e cinquenta e um milhões, </v>
          </cell>
          <cell r="C552" t="str">
            <v xml:space="preserve">quinhentos e cinquenta e um mil, </v>
          </cell>
          <cell r="D552" t="str">
            <v>quinhentos e cinquenta e um</v>
          </cell>
          <cell r="E552" t="str">
            <v>quinhentos e cinquenta e um centavos</v>
          </cell>
        </row>
        <row r="553">
          <cell r="A553">
            <v>552</v>
          </cell>
          <cell r="B553" t="str">
            <v xml:space="preserve">quinhentos e cinquenta e dois milhões, </v>
          </cell>
          <cell r="C553" t="str">
            <v xml:space="preserve">quinhentos e cinquenta e dois mil, </v>
          </cell>
          <cell r="D553" t="str">
            <v>quinhentos e cinquenta e dois</v>
          </cell>
          <cell r="E553" t="str">
            <v>quinhentos e cinquenta e dois centavos</v>
          </cell>
        </row>
        <row r="554">
          <cell r="A554">
            <v>553</v>
          </cell>
          <cell r="B554" t="str">
            <v xml:space="preserve">quinhentos e cinquenta e tres milhões, </v>
          </cell>
          <cell r="C554" t="str">
            <v xml:space="preserve">quinhentos e cinquenta e tres mil, </v>
          </cell>
          <cell r="D554" t="str">
            <v>quinhentos e cinquenta e tres</v>
          </cell>
          <cell r="E554" t="str">
            <v>quinhentos e cinquenta e tres centavos</v>
          </cell>
        </row>
        <row r="555">
          <cell r="A555">
            <v>554</v>
          </cell>
          <cell r="B555" t="str">
            <v xml:space="preserve">quinhentos e cinquenta e quatro milhões, </v>
          </cell>
          <cell r="C555" t="str">
            <v xml:space="preserve">quinhentos e cinquenta e quatro mil, </v>
          </cell>
          <cell r="D555" t="str">
            <v>quinhentos e cinquenta e quatro</v>
          </cell>
          <cell r="E555" t="str">
            <v>quinhentos e cinquenta e quatro centavos</v>
          </cell>
        </row>
        <row r="556">
          <cell r="A556">
            <v>555</v>
          </cell>
          <cell r="B556" t="str">
            <v xml:space="preserve">quinhentos e cinquenta e cinco milhões, </v>
          </cell>
          <cell r="C556" t="str">
            <v xml:space="preserve">quinhentos e cinquenta e cinco mil, </v>
          </cell>
          <cell r="D556" t="str">
            <v>quinhentos e cinquenta e cinco</v>
          </cell>
          <cell r="E556" t="str">
            <v>quinhentos e cinquenta e cinco centavos</v>
          </cell>
        </row>
        <row r="557">
          <cell r="A557">
            <v>556</v>
          </cell>
          <cell r="B557" t="str">
            <v xml:space="preserve">quinhentos e cinquenta e seis milhões, </v>
          </cell>
          <cell r="C557" t="str">
            <v xml:space="preserve">quinhentos e cinquenta e seis mil, </v>
          </cell>
          <cell r="D557" t="str">
            <v>quinhentos e cinquenta e seis</v>
          </cell>
          <cell r="E557" t="str">
            <v>quinhentos e cinquenta e seis centavos</v>
          </cell>
        </row>
        <row r="558">
          <cell r="A558">
            <v>557</v>
          </cell>
          <cell r="B558" t="str">
            <v xml:space="preserve">quinhentos e cinquenta e sete milhões, </v>
          </cell>
          <cell r="C558" t="str">
            <v xml:space="preserve">quinhentos e cinquenta e sete mil, </v>
          </cell>
          <cell r="D558" t="str">
            <v>quinhentos e cinquenta e sete</v>
          </cell>
          <cell r="E558" t="str">
            <v>quinhentos e cinquenta e sete centavos</v>
          </cell>
        </row>
        <row r="559">
          <cell r="A559">
            <v>558</v>
          </cell>
          <cell r="B559" t="str">
            <v xml:space="preserve">quinhentos e cinquenta e oito milhões, </v>
          </cell>
          <cell r="C559" t="str">
            <v xml:space="preserve">quinhentos e cinquenta e oito mil, </v>
          </cell>
          <cell r="D559" t="str">
            <v>quinhentos e cinquenta e oito</v>
          </cell>
          <cell r="E559" t="str">
            <v>quinhentos e cinquenta e oito centavos</v>
          </cell>
        </row>
        <row r="560">
          <cell r="A560">
            <v>559</v>
          </cell>
          <cell r="B560" t="str">
            <v xml:space="preserve">quinhentos e cinquenta e nove milhões, </v>
          </cell>
          <cell r="C560" t="str">
            <v xml:space="preserve">quinhentos e cinquenta e nove mil, </v>
          </cell>
          <cell r="D560" t="str">
            <v>quinhentos e cinquenta e nove</v>
          </cell>
          <cell r="E560" t="str">
            <v>quinhentos e cinquenta e nove centavos</v>
          </cell>
        </row>
        <row r="561">
          <cell r="A561">
            <v>560</v>
          </cell>
          <cell r="B561" t="str">
            <v xml:space="preserve">quinhentos e sessenta milhões, </v>
          </cell>
          <cell r="C561" t="str">
            <v xml:space="preserve">quinhentos e sessenta mil, </v>
          </cell>
          <cell r="D561" t="str">
            <v>quinhentos e sessenta</v>
          </cell>
          <cell r="E561" t="str">
            <v>quinhentos e sessenta centavos</v>
          </cell>
        </row>
        <row r="562">
          <cell r="A562">
            <v>561</v>
          </cell>
          <cell r="B562" t="str">
            <v xml:space="preserve">quinhentos e sessenta e um milhões, </v>
          </cell>
          <cell r="C562" t="str">
            <v xml:space="preserve">quinhentos e sessenta e um mil, </v>
          </cell>
          <cell r="D562" t="str">
            <v>quinhentos e sessenta e um</v>
          </cell>
          <cell r="E562" t="str">
            <v>quinhentos e sessenta e um centavos</v>
          </cell>
        </row>
        <row r="563">
          <cell r="A563">
            <v>562</v>
          </cell>
          <cell r="B563" t="str">
            <v xml:space="preserve">quinhentos e sessenta e dois milhões, </v>
          </cell>
          <cell r="C563" t="str">
            <v xml:space="preserve">quinhentos e sessenta e dois mil, </v>
          </cell>
          <cell r="D563" t="str">
            <v>quinhentos e sessenta e dois</v>
          </cell>
          <cell r="E563" t="str">
            <v>quinhentos e sessenta e dois centavos</v>
          </cell>
        </row>
        <row r="564">
          <cell r="A564">
            <v>563</v>
          </cell>
          <cell r="B564" t="str">
            <v xml:space="preserve">quinhentos e sessenta e tres milhões, </v>
          </cell>
          <cell r="C564" t="str">
            <v xml:space="preserve">quinhentos e sessenta e tres mil, </v>
          </cell>
          <cell r="D564" t="str">
            <v>quinhentos e sessenta e tres</v>
          </cell>
          <cell r="E564" t="str">
            <v>quinhentos e sessenta e tres centavos</v>
          </cell>
        </row>
        <row r="565">
          <cell r="A565">
            <v>564</v>
          </cell>
          <cell r="B565" t="str">
            <v xml:space="preserve">quinhentos e sessenta e quatro milhões, </v>
          </cell>
          <cell r="C565" t="str">
            <v xml:space="preserve">quinhentos e sessenta e quatro mil, </v>
          </cell>
          <cell r="D565" t="str">
            <v>quinhentos e sessenta e quatro</v>
          </cell>
          <cell r="E565" t="str">
            <v>quinhentos e sessenta e quatro centavos</v>
          </cell>
        </row>
        <row r="566">
          <cell r="A566">
            <v>565</v>
          </cell>
          <cell r="B566" t="str">
            <v xml:space="preserve">quinhentos e sessenta e cinco milhões, </v>
          </cell>
          <cell r="C566" t="str">
            <v xml:space="preserve">quinhentos e sessenta e cinco mil, </v>
          </cell>
          <cell r="D566" t="str">
            <v>quinhentos e sessenta e cinco</v>
          </cell>
          <cell r="E566" t="str">
            <v>quinhentos e sessenta e cinco centavos</v>
          </cell>
        </row>
        <row r="567">
          <cell r="A567">
            <v>566</v>
          </cell>
          <cell r="B567" t="str">
            <v xml:space="preserve">quinhentos e sessenta e seis milhões, </v>
          </cell>
          <cell r="C567" t="str">
            <v xml:space="preserve">quinhentos e sessenta e seis mil, </v>
          </cell>
          <cell r="D567" t="str">
            <v>quinhentos e sessenta e seis</v>
          </cell>
          <cell r="E567" t="str">
            <v>quinhentos e sessenta e seis centavos</v>
          </cell>
        </row>
        <row r="568">
          <cell r="A568">
            <v>567</v>
          </cell>
          <cell r="B568" t="str">
            <v xml:space="preserve">quinhentos e sessenta e sete milhões, </v>
          </cell>
          <cell r="C568" t="str">
            <v xml:space="preserve">quinhentos e sessenta e sete mil, </v>
          </cell>
          <cell r="D568" t="str">
            <v>quinhentos e sessenta e sete</v>
          </cell>
          <cell r="E568" t="str">
            <v>quinhentos e sessenta e sete centavos</v>
          </cell>
        </row>
        <row r="569">
          <cell r="A569">
            <v>568</v>
          </cell>
          <cell r="B569" t="str">
            <v xml:space="preserve">quinhentos e sessenta e oito milhões, </v>
          </cell>
          <cell r="C569" t="str">
            <v xml:space="preserve">quinhentos e sessenta e oito mil, </v>
          </cell>
          <cell r="D569" t="str">
            <v>quinhentos e sessenta e oito</v>
          </cell>
          <cell r="E569" t="str">
            <v>quinhentos e sessenta e oito centavos</v>
          </cell>
        </row>
        <row r="570">
          <cell r="A570">
            <v>569</v>
          </cell>
          <cell r="B570" t="str">
            <v xml:space="preserve">quinhentos e sessenta e nove milhões, </v>
          </cell>
          <cell r="C570" t="str">
            <v xml:space="preserve">quinhentos e sessenta e nove mil, </v>
          </cell>
          <cell r="D570" t="str">
            <v>quinhentos e sessenta e nove</v>
          </cell>
          <cell r="E570" t="str">
            <v>quinhentos e sessenta e nove centavos</v>
          </cell>
        </row>
        <row r="571">
          <cell r="A571">
            <v>570</v>
          </cell>
          <cell r="B571" t="str">
            <v xml:space="preserve">quinhentos e setenta milhões, </v>
          </cell>
          <cell r="C571" t="str">
            <v xml:space="preserve">quinhentos e setenta mil, </v>
          </cell>
          <cell r="D571" t="str">
            <v>quinhentos e setenta</v>
          </cell>
          <cell r="E571" t="str">
            <v>quinhentos e setenta centavos</v>
          </cell>
        </row>
        <row r="572">
          <cell r="A572">
            <v>571</v>
          </cell>
          <cell r="B572" t="str">
            <v xml:space="preserve">quinhentos e setenta e um milhões, </v>
          </cell>
          <cell r="C572" t="str">
            <v xml:space="preserve">quinhentos e setenta e um mil, </v>
          </cell>
          <cell r="D572" t="str">
            <v>quinhentos e setenta e um</v>
          </cell>
          <cell r="E572" t="str">
            <v>quinhentos e setenta e um centavos</v>
          </cell>
        </row>
        <row r="573">
          <cell r="A573">
            <v>572</v>
          </cell>
          <cell r="B573" t="str">
            <v xml:space="preserve">quinhentos e setenta e dois milhões, </v>
          </cell>
          <cell r="C573" t="str">
            <v xml:space="preserve">quinhentos e setenta e dois mil, </v>
          </cell>
          <cell r="D573" t="str">
            <v>quinhentos e setenta e dois</v>
          </cell>
          <cell r="E573" t="str">
            <v>quinhentos e setenta e dois centavos</v>
          </cell>
        </row>
        <row r="574">
          <cell r="A574">
            <v>573</v>
          </cell>
          <cell r="B574" t="str">
            <v xml:space="preserve">quinhentos e setenta e tres milhões, </v>
          </cell>
          <cell r="C574" t="str">
            <v xml:space="preserve">quinhentos e setenta e tres mil, </v>
          </cell>
          <cell r="D574" t="str">
            <v>quinhentos e setenta e tres</v>
          </cell>
          <cell r="E574" t="str">
            <v>quinhentos e setenta e tres centavos</v>
          </cell>
        </row>
        <row r="575">
          <cell r="A575">
            <v>574</v>
          </cell>
          <cell r="B575" t="str">
            <v xml:space="preserve">quinhentos e setenta e quatro milhões, </v>
          </cell>
          <cell r="C575" t="str">
            <v xml:space="preserve">quinhentos e setenta e quatro mil, </v>
          </cell>
          <cell r="D575" t="str">
            <v>quinhentos e setenta e quatro</v>
          </cell>
          <cell r="E575" t="str">
            <v>quinhentos e setenta e quatro centavos</v>
          </cell>
        </row>
        <row r="576">
          <cell r="A576">
            <v>575</v>
          </cell>
          <cell r="B576" t="str">
            <v xml:space="preserve">quinhentos e setenta e cinco milhões, </v>
          </cell>
          <cell r="C576" t="str">
            <v xml:space="preserve">quinhentos e setenta e cinco mil, </v>
          </cell>
          <cell r="D576" t="str">
            <v>quinhentos e setenta e cinco</v>
          </cell>
          <cell r="E576" t="str">
            <v>quinhentos e setenta e cinco centavos</v>
          </cell>
        </row>
        <row r="577">
          <cell r="A577">
            <v>576</v>
          </cell>
          <cell r="B577" t="str">
            <v xml:space="preserve">quinhentos e setenta e seis milhões, </v>
          </cell>
          <cell r="C577" t="str">
            <v xml:space="preserve">quinhentos e setenta e seis mil, </v>
          </cell>
          <cell r="D577" t="str">
            <v>quinhentos e setenta e seis</v>
          </cell>
          <cell r="E577" t="str">
            <v>quinhentos e setenta e seis centavos</v>
          </cell>
        </row>
        <row r="578">
          <cell r="A578">
            <v>577</v>
          </cell>
          <cell r="B578" t="str">
            <v xml:space="preserve">quinhentos e setenta e sete milhões, </v>
          </cell>
          <cell r="C578" t="str">
            <v xml:space="preserve">quinhentos e setenta e sete mil, </v>
          </cell>
          <cell r="D578" t="str">
            <v>quinhentos e setenta e sete</v>
          </cell>
          <cell r="E578" t="str">
            <v>quinhentos e setenta e sete centavos</v>
          </cell>
        </row>
        <row r="579">
          <cell r="A579">
            <v>578</v>
          </cell>
          <cell r="B579" t="str">
            <v xml:space="preserve">quinhentos e setenta e oito milhões, </v>
          </cell>
          <cell r="C579" t="str">
            <v xml:space="preserve">quinhentos e setenta e oito mil, </v>
          </cell>
          <cell r="D579" t="str">
            <v>quinhentos e setenta e oito</v>
          </cell>
          <cell r="E579" t="str">
            <v>quinhentos e setenta e oito centavos</v>
          </cell>
        </row>
        <row r="580">
          <cell r="A580">
            <v>579</v>
          </cell>
          <cell r="B580" t="str">
            <v xml:space="preserve">quinhentos e setenta e nove milhões, </v>
          </cell>
          <cell r="C580" t="str">
            <v xml:space="preserve">quinhentos e setenta e nove mil, </v>
          </cell>
          <cell r="D580" t="str">
            <v>quinhentos e setenta e nove</v>
          </cell>
          <cell r="E580" t="str">
            <v>quinhentos e setenta e nove centavos</v>
          </cell>
        </row>
        <row r="581">
          <cell r="A581">
            <v>580</v>
          </cell>
          <cell r="B581" t="str">
            <v xml:space="preserve">quinhentos e oitenta milhões, </v>
          </cell>
          <cell r="C581" t="str">
            <v xml:space="preserve">quinhentos e oitenta mil, </v>
          </cell>
          <cell r="D581" t="str">
            <v>quinhentos e oitenta</v>
          </cell>
          <cell r="E581" t="str">
            <v>quinhentos e oitenta centavos</v>
          </cell>
        </row>
        <row r="582">
          <cell r="A582">
            <v>581</v>
          </cell>
          <cell r="B582" t="str">
            <v xml:space="preserve">quinhentos e oitenta e um milhões, </v>
          </cell>
          <cell r="C582" t="str">
            <v xml:space="preserve">quinhentos e oitenta e um mil, </v>
          </cell>
          <cell r="D582" t="str">
            <v>quinhentos e oitenta e um</v>
          </cell>
          <cell r="E582" t="str">
            <v>quinhentos e oitenta e um centavos</v>
          </cell>
        </row>
        <row r="583">
          <cell r="A583">
            <v>582</v>
          </cell>
          <cell r="B583" t="str">
            <v xml:space="preserve">quinhentos e oitenta e dois milhões, </v>
          </cell>
          <cell r="C583" t="str">
            <v xml:space="preserve">quinhentos e oitenta e dois mil, </v>
          </cell>
          <cell r="D583" t="str">
            <v>quinhentos e oitenta e dois</v>
          </cell>
          <cell r="E583" t="str">
            <v>quinhentos e oitenta e dois centavos</v>
          </cell>
        </row>
        <row r="584">
          <cell r="A584">
            <v>583</v>
          </cell>
          <cell r="B584" t="str">
            <v xml:space="preserve">quinhentos e oitenta e tres milhões, </v>
          </cell>
          <cell r="C584" t="str">
            <v xml:space="preserve">quinhentos e oitenta e tres mil, </v>
          </cell>
          <cell r="D584" t="str">
            <v>quinhentos e oitenta e tres</v>
          </cell>
          <cell r="E584" t="str">
            <v>quinhentos e oitenta e tres centavos</v>
          </cell>
        </row>
        <row r="585">
          <cell r="A585">
            <v>584</v>
          </cell>
          <cell r="B585" t="str">
            <v xml:space="preserve">quinhentos e oitenta e quatro milhões, </v>
          </cell>
          <cell r="C585" t="str">
            <v xml:space="preserve">quinhentos e oitenta e quatro mil, </v>
          </cell>
          <cell r="D585" t="str">
            <v>quinhentos e oitenta e quatro</v>
          </cell>
          <cell r="E585" t="str">
            <v>quinhentos e oitenta e quatro centavos</v>
          </cell>
        </row>
        <row r="586">
          <cell r="A586">
            <v>585</v>
          </cell>
          <cell r="B586" t="str">
            <v xml:space="preserve">quinhentos e oitenta e cinco milhões, </v>
          </cell>
          <cell r="C586" t="str">
            <v xml:space="preserve">quinhentos e oitenta e cinco mil, </v>
          </cell>
          <cell r="D586" t="str">
            <v>quinhentos e oitenta e cinco</v>
          </cell>
          <cell r="E586" t="str">
            <v>quinhentos e oitenta e cinco centavos</v>
          </cell>
        </row>
        <row r="587">
          <cell r="A587">
            <v>586</v>
          </cell>
          <cell r="B587" t="str">
            <v xml:space="preserve">quinhentos e oitenta e seis milhões, </v>
          </cell>
          <cell r="C587" t="str">
            <v xml:space="preserve">quinhentos e oitenta e seis mil, </v>
          </cell>
          <cell r="D587" t="str">
            <v>quinhentos e oitenta e seis</v>
          </cell>
          <cell r="E587" t="str">
            <v>quinhentos e oitenta e seis centavos</v>
          </cell>
        </row>
        <row r="588">
          <cell r="A588">
            <v>587</v>
          </cell>
          <cell r="B588" t="str">
            <v xml:space="preserve">quinhentos e oitenta e sete milhões, </v>
          </cell>
          <cell r="C588" t="str">
            <v xml:space="preserve">quinhentos e oitenta e sete mil, </v>
          </cell>
          <cell r="D588" t="str">
            <v>quinhentos e oitenta e sete</v>
          </cell>
          <cell r="E588" t="str">
            <v>quinhentos e oitenta e sete centavos</v>
          </cell>
        </row>
        <row r="589">
          <cell r="A589">
            <v>588</v>
          </cell>
          <cell r="B589" t="str">
            <v xml:space="preserve">quinhentos e oitenta e oito milhões, </v>
          </cell>
          <cell r="C589" t="str">
            <v xml:space="preserve">quinhentos e oitenta e oito mil, </v>
          </cell>
          <cell r="D589" t="str">
            <v>quinhentos e oitenta e oito</v>
          </cell>
          <cell r="E589" t="str">
            <v>quinhentos e oitenta e oito centavos</v>
          </cell>
        </row>
        <row r="590">
          <cell r="A590">
            <v>589</v>
          </cell>
          <cell r="B590" t="str">
            <v xml:space="preserve">quinhentos e oitenta e nove milhões, </v>
          </cell>
          <cell r="C590" t="str">
            <v xml:space="preserve">quinhentos e oitenta e nove mil, </v>
          </cell>
          <cell r="D590" t="str">
            <v>quinhentos e oitenta e nove</v>
          </cell>
          <cell r="E590" t="str">
            <v>quinhentos e oitenta e nove centavos</v>
          </cell>
        </row>
        <row r="591">
          <cell r="A591">
            <v>590</v>
          </cell>
          <cell r="B591" t="str">
            <v xml:space="preserve">quinhentos e noventa milhões, </v>
          </cell>
          <cell r="C591" t="str">
            <v xml:space="preserve">quinhentos e noventa mil, </v>
          </cell>
          <cell r="D591" t="str">
            <v>quinhentos e noventa</v>
          </cell>
          <cell r="E591" t="str">
            <v>quinhentos e noventa centavos</v>
          </cell>
        </row>
        <row r="592">
          <cell r="A592">
            <v>591</v>
          </cell>
          <cell r="B592" t="str">
            <v xml:space="preserve">quinhentos e noventa e um milhões, </v>
          </cell>
          <cell r="C592" t="str">
            <v xml:space="preserve">quinhentos e noventa e um mil, </v>
          </cell>
          <cell r="D592" t="str">
            <v>quinhentos e noventa e um</v>
          </cell>
          <cell r="E592" t="str">
            <v>quinhentos e noventa e um centavos</v>
          </cell>
        </row>
        <row r="593">
          <cell r="A593">
            <v>592</v>
          </cell>
          <cell r="B593" t="str">
            <v xml:space="preserve">quinhentos e noventa e dois milhões, </v>
          </cell>
          <cell r="C593" t="str">
            <v xml:space="preserve">quinhentos e noventa e dois mil, </v>
          </cell>
          <cell r="D593" t="str">
            <v>quinhentos e noventa e dois</v>
          </cell>
          <cell r="E593" t="str">
            <v>quinhentos e noventa e dois centavos</v>
          </cell>
        </row>
        <row r="594">
          <cell r="A594">
            <v>593</v>
          </cell>
          <cell r="B594" t="str">
            <v xml:space="preserve">quinhentos e noventa e tres milhões, </v>
          </cell>
          <cell r="C594" t="str">
            <v xml:space="preserve">quinhentos e noventa e tres mil, </v>
          </cell>
          <cell r="D594" t="str">
            <v>quinhentos e noventa e tres</v>
          </cell>
          <cell r="E594" t="str">
            <v>quinhentos e noventa e tres centavos</v>
          </cell>
        </row>
        <row r="595">
          <cell r="A595">
            <v>594</v>
          </cell>
          <cell r="B595" t="str">
            <v xml:space="preserve">quinhentos e noventa e quatro milhões, </v>
          </cell>
          <cell r="C595" t="str">
            <v xml:space="preserve">quinhentos e noventa e quatro mil, </v>
          </cell>
          <cell r="D595" t="str">
            <v>quinhentos e noventa e quatro</v>
          </cell>
          <cell r="E595" t="str">
            <v>quinhentos e noventa e quatro centavos</v>
          </cell>
        </row>
        <row r="596">
          <cell r="A596">
            <v>595</v>
          </cell>
          <cell r="B596" t="str">
            <v xml:space="preserve">quinhentos e noventa e cinco milhões, </v>
          </cell>
          <cell r="C596" t="str">
            <v xml:space="preserve">quinhentos e noventa e cinco mil, </v>
          </cell>
          <cell r="D596" t="str">
            <v>quinhentos e noventa e cinco</v>
          </cell>
          <cell r="E596" t="str">
            <v>quinhentos e noventa e cinco centavos</v>
          </cell>
        </row>
        <row r="597">
          <cell r="A597">
            <v>596</v>
          </cell>
          <cell r="B597" t="str">
            <v xml:space="preserve">quinhentos e noventa e seis milhões, </v>
          </cell>
          <cell r="C597" t="str">
            <v xml:space="preserve">quinhentos e noventa e seis mil, </v>
          </cell>
          <cell r="D597" t="str">
            <v>quinhentos e noventa e seis</v>
          </cell>
          <cell r="E597" t="str">
            <v>quinhentos e noventa e seis centavos</v>
          </cell>
        </row>
        <row r="598">
          <cell r="A598">
            <v>597</v>
          </cell>
          <cell r="B598" t="str">
            <v xml:space="preserve">quinhentos e noventa e sete milhões, </v>
          </cell>
          <cell r="C598" t="str">
            <v xml:space="preserve">quinhentos e noventa e sete mil, </v>
          </cell>
          <cell r="D598" t="str">
            <v>quinhentos e noventa e sete</v>
          </cell>
          <cell r="E598" t="str">
            <v>quinhentos e noventa e sete centavos</v>
          </cell>
        </row>
        <row r="599">
          <cell r="A599">
            <v>598</v>
          </cell>
          <cell r="B599" t="str">
            <v xml:space="preserve">quinhentos e noventa e oito milhões, </v>
          </cell>
          <cell r="C599" t="str">
            <v xml:space="preserve">quinhentos e noventa e oito mil, </v>
          </cell>
          <cell r="D599" t="str">
            <v>quinhentos e noventa e oito</v>
          </cell>
          <cell r="E599" t="str">
            <v>quinhentos e noventa e oito centavos</v>
          </cell>
        </row>
        <row r="600">
          <cell r="A600">
            <v>599</v>
          </cell>
          <cell r="B600" t="str">
            <v xml:space="preserve">quinhentos e noventa e nove milhões, </v>
          </cell>
          <cell r="C600" t="str">
            <v xml:space="preserve">quinhentos e noventa e nove mil, </v>
          </cell>
          <cell r="D600" t="str">
            <v>quinhentos e noventa e nove</v>
          </cell>
          <cell r="E600" t="str">
            <v>quinhentos e noventa e nove centavos</v>
          </cell>
        </row>
        <row r="601">
          <cell r="A601">
            <v>600</v>
          </cell>
          <cell r="B601" t="str">
            <v xml:space="preserve">seiscentos milhões, </v>
          </cell>
          <cell r="C601" t="str">
            <v xml:space="preserve">seiscentos mil, </v>
          </cell>
          <cell r="D601" t="str">
            <v>seiscentos</v>
          </cell>
          <cell r="E601" t="str">
            <v>seiscentos centavos</v>
          </cell>
        </row>
        <row r="602">
          <cell r="A602">
            <v>601</v>
          </cell>
          <cell r="B602" t="str">
            <v xml:space="preserve">seiscentos e um milhões, </v>
          </cell>
          <cell r="C602" t="str">
            <v xml:space="preserve">seiscentos e um mil, </v>
          </cell>
          <cell r="D602" t="str">
            <v>seiscentos e um</v>
          </cell>
          <cell r="E602" t="str">
            <v>seiscentos e um centavos</v>
          </cell>
        </row>
        <row r="603">
          <cell r="A603">
            <v>602</v>
          </cell>
          <cell r="B603" t="str">
            <v xml:space="preserve">seiscentos e dois milhões, </v>
          </cell>
          <cell r="C603" t="str">
            <v xml:space="preserve">seiscentos e dois mil, </v>
          </cell>
          <cell r="D603" t="str">
            <v>seiscentos e dois</v>
          </cell>
          <cell r="E603" t="str">
            <v>seiscentos e dois centavos</v>
          </cell>
        </row>
        <row r="604">
          <cell r="A604">
            <v>603</v>
          </cell>
          <cell r="B604" t="str">
            <v xml:space="preserve">seiscentos e tres milhões, </v>
          </cell>
          <cell r="C604" t="str">
            <v xml:space="preserve">seiscentos e tres mil, </v>
          </cell>
          <cell r="D604" t="str">
            <v>seiscentos e tres</v>
          </cell>
          <cell r="E604" t="str">
            <v>seiscentos e tres centavos</v>
          </cell>
        </row>
        <row r="605">
          <cell r="A605">
            <v>604</v>
          </cell>
          <cell r="B605" t="str">
            <v xml:space="preserve">seiscentos e quatro milhões, </v>
          </cell>
          <cell r="C605" t="str">
            <v xml:space="preserve">seiscentos e quatro mil, </v>
          </cell>
          <cell r="D605" t="str">
            <v>seiscentos e quatro</v>
          </cell>
          <cell r="E605" t="str">
            <v>seiscentos e quatro centavos</v>
          </cell>
        </row>
        <row r="606">
          <cell r="A606">
            <v>605</v>
          </cell>
          <cell r="B606" t="str">
            <v xml:space="preserve">seiscentos e cinco milhões, </v>
          </cell>
          <cell r="C606" t="str">
            <v xml:space="preserve">seiscentos e cinco mil, </v>
          </cell>
          <cell r="D606" t="str">
            <v>seiscentos e cinco</v>
          </cell>
          <cell r="E606" t="str">
            <v>seiscentos e cinco centavos</v>
          </cell>
        </row>
        <row r="607">
          <cell r="A607">
            <v>606</v>
          </cell>
          <cell r="B607" t="str">
            <v xml:space="preserve">seiscentos e seis milhões, </v>
          </cell>
          <cell r="C607" t="str">
            <v xml:space="preserve">seiscentos e seis mil, </v>
          </cell>
          <cell r="D607" t="str">
            <v>seiscentos e seis</v>
          </cell>
          <cell r="E607" t="str">
            <v>seiscentos e seis centavos</v>
          </cell>
        </row>
        <row r="608">
          <cell r="A608">
            <v>607</v>
          </cell>
          <cell r="B608" t="str">
            <v xml:space="preserve">seiscentos e sete milhões, </v>
          </cell>
          <cell r="C608" t="str">
            <v xml:space="preserve">seiscentos e sete mil, </v>
          </cell>
          <cell r="D608" t="str">
            <v>seiscentos e sete</v>
          </cell>
          <cell r="E608" t="str">
            <v>seiscentos e sete centavos</v>
          </cell>
        </row>
        <row r="609">
          <cell r="A609">
            <v>608</v>
          </cell>
          <cell r="B609" t="str">
            <v xml:space="preserve">seiscentos e oito milhões, </v>
          </cell>
          <cell r="C609" t="str">
            <v xml:space="preserve">seiscentos e oito mil, </v>
          </cell>
          <cell r="D609" t="str">
            <v>seiscentos e oito</v>
          </cell>
          <cell r="E609" t="str">
            <v>seiscentos e oito centavos</v>
          </cell>
        </row>
        <row r="610">
          <cell r="A610">
            <v>609</v>
          </cell>
          <cell r="B610" t="str">
            <v xml:space="preserve">seiscentos e nove milhões, </v>
          </cell>
          <cell r="C610" t="str">
            <v xml:space="preserve">seiscentos e nove mil, </v>
          </cell>
          <cell r="D610" t="str">
            <v>seiscentos e nove</v>
          </cell>
          <cell r="E610" t="str">
            <v>seiscentos e nove centavos</v>
          </cell>
        </row>
        <row r="611">
          <cell r="A611">
            <v>610</v>
          </cell>
          <cell r="B611" t="str">
            <v xml:space="preserve">seiscentos e dez milhões, </v>
          </cell>
          <cell r="C611" t="str">
            <v xml:space="preserve">seiscentos e dez mil, </v>
          </cell>
          <cell r="D611" t="str">
            <v>seiscentos e dez</v>
          </cell>
          <cell r="E611" t="str">
            <v>seiscentos e dez centavos</v>
          </cell>
        </row>
        <row r="612">
          <cell r="A612">
            <v>611</v>
          </cell>
          <cell r="B612" t="str">
            <v xml:space="preserve">seiscentos e onze milhões, </v>
          </cell>
          <cell r="C612" t="str">
            <v xml:space="preserve">seiscentos e onze mil, </v>
          </cell>
          <cell r="D612" t="str">
            <v>seiscentos e onze</v>
          </cell>
          <cell r="E612" t="str">
            <v>seiscentos e onze centavos</v>
          </cell>
        </row>
        <row r="613">
          <cell r="A613">
            <v>612</v>
          </cell>
          <cell r="B613" t="str">
            <v xml:space="preserve">seiscentos e doze milhões, </v>
          </cell>
          <cell r="C613" t="str">
            <v xml:space="preserve">seiscentos e doze mil, </v>
          </cell>
          <cell r="D613" t="str">
            <v>seiscentos e doze</v>
          </cell>
          <cell r="E613" t="str">
            <v>seiscentos e doze centavos</v>
          </cell>
        </row>
        <row r="614">
          <cell r="A614">
            <v>613</v>
          </cell>
          <cell r="B614" t="str">
            <v xml:space="preserve">seiscentos e treze milhões, </v>
          </cell>
          <cell r="C614" t="str">
            <v xml:space="preserve">seiscentos e treze mil, </v>
          </cell>
          <cell r="D614" t="str">
            <v>seiscentos e treze</v>
          </cell>
          <cell r="E614" t="str">
            <v>seiscentos e treze centavos</v>
          </cell>
        </row>
        <row r="615">
          <cell r="A615">
            <v>614</v>
          </cell>
          <cell r="B615" t="str">
            <v xml:space="preserve">seiscentos e quatorze milhões, </v>
          </cell>
          <cell r="C615" t="str">
            <v xml:space="preserve">seiscentos e quatorze mil, </v>
          </cell>
          <cell r="D615" t="str">
            <v>seiscentos e quatorze</v>
          </cell>
          <cell r="E615" t="str">
            <v>seiscentos e quatorze centavos</v>
          </cell>
        </row>
        <row r="616">
          <cell r="A616">
            <v>615</v>
          </cell>
          <cell r="B616" t="str">
            <v xml:space="preserve">seiscentos e quinze milhões, </v>
          </cell>
          <cell r="C616" t="str">
            <v xml:space="preserve">seiscentos e quinze mil, </v>
          </cell>
          <cell r="D616" t="str">
            <v>seiscentos e quinze</v>
          </cell>
          <cell r="E616" t="str">
            <v>seiscentos e quinze centavos</v>
          </cell>
        </row>
        <row r="617">
          <cell r="A617">
            <v>616</v>
          </cell>
          <cell r="B617" t="str">
            <v xml:space="preserve">seiscentos e dezesseis milhões, </v>
          </cell>
          <cell r="C617" t="str">
            <v xml:space="preserve">seiscentos e dezesseis mil, </v>
          </cell>
          <cell r="D617" t="str">
            <v>seiscentos e dezesseis</v>
          </cell>
          <cell r="E617" t="str">
            <v>seiscentos e dezesseis centavos</v>
          </cell>
        </row>
        <row r="618">
          <cell r="A618">
            <v>617</v>
          </cell>
          <cell r="B618" t="str">
            <v xml:space="preserve">seiscentos e dezessete milhões, </v>
          </cell>
          <cell r="C618" t="str">
            <v xml:space="preserve">seiscentos e dezessete mil, </v>
          </cell>
          <cell r="D618" t="str">
            <v>seiscentos e dezessete</v>
          </cell>
          <cell r="E618" t="str">
            <v>seiscentos e dezessete centavos</v>
          </cell>
        </row>
        <row r="619">
          <cell r="A619">
            <v>618</v>
          </cell>
          <cell r="B619" t="str">
            <v xml:space="preserve">seiscentos e dezoito milhões, </v>
          </cell>
          <cell r="C619" t="str">
            <v xml:space="preserve">seiscentos e dezoito mil, </v>
          </cell>
          <cell r="D619" t="str">
            <v>seiscentos e dezoito</v>
          </cell>
          <cell r="E619" t="str">
            <v>seiscentos e dezoito centavos</v>
          </cell>
        </row>
        <row r="620">
          <cell r="A620">
            <v>619</v>
          </cell>
          <cell r="B620" t="str">
            <v xml:space="preserve">seiscentos e dezenove milhões, </v>
          </cell>
          <cell r="C620" t="str">
            <v xml:space="preserve">seiscentos e dezenove mil, </v>
          </cell>
          <cell r="D620" t="str">
            <v>seiscentos e dezenove</v>
          </cell>
          <cell r="E620" t="str">
            <v>seiscentos e dezenove centavos</v>
          </cell>
        </row>
        <row r="621">
          <cell r="A621">
            <v>620</v>
          </cell>
          <cell r="B621" t="str">
            <v xml:space="preserve">seiscentos e vinte milhões, </v>
          </cell>
          <cell r="C621" t="str">
            <v xml:space="preserve">seiscentos e vinte mil, </v>
          </cell>
          <cell r="D621" t="str">
            <v>seiscentos e vinte</v>
          </cell>
          <cell r="E621" t="str">
            <v>seiscentos e vinte centavos</v>
          </cell>
        </row>
        <row r="622">
          <cell r="A622">
            <v>621</v>
          </cell>
          <cell r="B622" t="str">
            <v xml:space="preserve">seiscentos e vinte e um milhões, </v>
          </cell>
          <cell r="C622" t="str">
            <v xml:space="preserve">seiscentos e vinte e um mil, </v>
          </cell>
          <cell r="D622" t="str">
            <v>seiscentos e vinte e um</v>
          </cell>
          <cell r="E622" t="str">
            <v>seiscentos e vinte e um centavos</v>
          </cell>
        </row>
        <row r="623">
          <cell r="A623">
            <v>622</v>
          </cell>
          <cell r="B623" t="str">
            <v xml:space="preserve">seiscentos e vinte e dois milhões, </v>
          </cell>
          <cell r="C623" t="str">
            <v xml:space="preserve">seiscentos e vinte e dois mil, </v>
          </cell>
          <cell r="D623" t="str">
            <v>seiscentos e vinte e dois</v>
          </cell>
          <cell r="E623" t="str">
            <v>seiscentos e vinte e dois centavos</v>
          </cell>
        </row>
        <row r="624">
          <cell r="A624">
            <v>623</v>
          </cell>
          <cell r="B624" t="str">
            <v xml:space="preserve">seiscentos e vinte e tres milhões, </v>
          </cell>
          <cell r="C624" t="str">
            <v xml:space="preserve">seiscentos e vinte e tres mil, </v>
          </cell>
          <cell r="D624" t="str">
            <v>seiscentos e vinte e tres</v>
          </cell>
          <cell r="E624" t="str">
            <v>seiscentos e vinte e tres centavos</v>
          </cell>
        </row>
        <row r="625">
          <cell r="A625">
            <v>624</v>
          </cell>
          <cell r="B625" t="str">
            <v xml:space="preserve">seiscentos e vinte e quatro milhões, </v>
          </cell>
          <cell r="C625" t="str">
            <v xml:space="preserve">seiscentos e vinte e quatro mil, </v>
          </cell>
          <cell r="D625" t="str">
            <v>seiscentos e vinte e quatro</v>
          </cell>
          <cell r="E625" t="str">
            <v>seiscentos e vinte e quatro centavos</v>
          </cell>
        </row>
        <row r="626">
          <cell r="A626">
            <v>625</v>
          </cell>
          <cell r="B626" t="str">
            <v xml:space="preserve">seiscentos e vinte e cinco milhões, </v>
          </cell>
          <cell r="C626" t="str">
            <v xml:space="preserve">seiscentos e vinte e cinco mil, </v>
          </cell>
          <cell r="D626" t="str">
            <v>seiscentos e vinte e cinco</v>
          </cell>
          <cell r="E626" t="str">
            <v>seiscentos e vinte e cinco centavos</v>
          </cell>
        </row>
        <row r="627">
          <cell r="A627">
            <v>626</v>
          </cell>
          <cell r="B627" t="str">
            <v xml:space="preserve">seiscentos e vinte e seis milhões, </v>
          </cell>
          <cell r="C627" t="str">
            <v xml:space="preserve">seiscentos e vinte e seis mil, </v>
          </cell>
          <cell r="D627" t="str">
            <v>seiscentos e vinte e seis</v>
          </cell>
          <cell r="E627" t="str">
            <v>seiscentos e vinte e seis centavos</v>
          </cell>
        </row>
        <row r="628">
          <cell r="A628">
            <v>627</v>
          </cell>
          <cell r="B628" t="str">
            <v xml:space="preserve">seiscentos e vinte e sete milhões, </v>
          </cell>
          <cell r="C628" t="str">
            <v xml:space="preserve">seiscentos e vinte e sete mil, </v>
          </cell>
          <cell r="D628" t="str">
            <v>seiscentos e vinte e sete</v>
          </cell>
          <cell r="E628" t="str">
            <v>seiscentos e vinte e sete centavos</v>
          </cell>
        </row>
        <row r="629">
          <cell r="A629">
            <v>628</v>
          </cell>
          <cell r="B629" t="str">
            <v xml:space="preserve">seiscentos e vinte e oito milhões, </v>
          </cell>
          <cell r="C629" t="str">
            <v xml:space="preserve">seiscentos e vinte e oito mil, </v>
          </cell>
          <cell r="D629" t="str">
            <v>seiscentos e vinte e oito</v>
          </cell>
          <cell r="E629" t="str">
            <v>seiscentos e vinte e oito centavos</v>
          </cell>
        </row>
        <row r="630">
          <cell r="A630">
            <v>629</v>
          </cell>
          <cell r="B630" t="str">
            <v xml:space="preserve">seiscentos e vinte e nove milhões, </v>
          </cell>
          <cell r="C630" t="str">
            <v xml:space="preserve">seiscentos e vinte e nove mil, </v>
          </cell>
          <cell r="D630" t="str">
            <v>seiscentos e vinte e nove</v>
          </cell>
          <cell r="E630" t="str">
            <v>seiscentos e vinte e nove centavos</v>
          </cell>
        </row>
        <row r="631">
          <cell r="A631">
            <v>630</v>
          </cell>
          <cell r="B631" t="str">
            <v xml:space="preserve">seiscentos e trinta milhões, </v>
          </cell>
          <cell r="C631" t="str">
            <v xml:space="preserve">seiscentos e trinta mil, </v>
          </cell>
          <cell r="D631" t="str">
            <v>seiscentos e trinta</v>
          </cell>
          <cell r="E631" t="str">
            <v>seiscentos e trinta centavos</v>
          </cell>
        </row>
        <row r="632">
          <cell r="A632">
            <v>631</v>
          </cell>
          <cell r="B632" t="str">
            <v xml:space="preserve">seiscentos e trinta e um milhões, </v>
          </cell>
          <cell r="C632" t="str">
            <v xml:space="preserve">seiscentos e trinta e um mil, </v>
          </cell>
          <cell r="D632" t="str">
            <v>seiscentos e trinta e um</v>
          </cell>
          <cell r="E632" t="str">
            <v>seiscentos e trinta e um centavos</v>
          </cell>
        </row>
        <row r="633">
          <cell r="A633">
            <v>632</v>
          </cell>
          <cell r="B633" t="str">
            <v xml:space="preserve">seiscentos e trinta e dois milhões, </v>
          </cell>
          <cell r="C633" t="str">
            <v xml:space="preserve">seiscentos e trinta e dois mil, </v>
          </cell>
          <cell r="D633" t="str">
            <v>seiscentos e trinta e dois</v>
          </cell>
          <cell r="E633" t="str">
            <v>seiscentos e trinta e dois centavos</v>
          </cell>
        </row>
        <row r="634">
          <cell r="A634">
            <v>633</v>
          </cell>
          <cell r="B634" t="str">
            <v xml:space="preserve">seiscentos e trinta e tres milhões, </v>
          </cell>
          <cell r="C634" t="str">
            <v xml:space="preserve">seiscentos e trinta e tres mil, </v>
          </cell>
          <cell r="D634" t="str">
            <v>seiscentos e trinta e tres</v>
          </cell>
          <cell r="E634" t="str">
            <v>seiscentos e trinta e tres centavos</v>
          </cell>
        </row>
        <row r="635">
          <cell r="A635">
            <v>634</v>
          </cell>
          <cell r="B635" t="str">
            <v xml:space="preserve">seiscentos e trinta e quatro milhões, </v>
          </cell>
          <cell r="C635" t="str">
            <v xml:space="preserve">seiscentos e trinta e quatro mil, </v>
          </cell>
          <cell r="D635" t="str">
            <v>seiscentos e trinta e quatro</v>
          </cell>
          <cell r="E635" t="str">
            <v>seiscentos e trinta e quatro centavos</v>
          </cell>
        </row>
        <row r="636">
          <cell r="A636">
            <v>635</v>
          </cell>
          <cell r="B636" t="str">
            <v xml:space="preserve">seiscentos e trinta e cinco milhões, </v>
          </cell>
          <cell r="C636" t="str">
            <v xml:space="preserve">seiscentos e trinta e cinco mil, </v>
          </cell>
          <cell r="D636" t="str">
            <v>seiscentos e trinta e cinco</v>
          </cell>
          <cell r="E636" t="str">
            <v>seiscentos e trinta e cinco centavos</v>
          </cell>
        </row>
        <row r="637">
          <cell r="A637">
            <v>636</v>
          </cell>
          <cell r="B637" t="str">
            <v xml:space="preserve">seiscentos e trinta e seis milhões, </v>
          </cell>
          <cell r="C637" t="str">
            <v xml:space="preserve">seiscentos e trinta e seis mil, </v>
          </cell>
          <cell r="D637" t="str">
            <v>seiscentos e trinta e seis</v>
          </cell>
          <cell r="E637" t="str">
            <v>seiscentos e trinta e seis centavos</v>
          </cell>
        </row>
        <row r="638">
          <cell r="A638">
            <v>637</v>
          </cell>
          <cell r="B638" t="str">
            <v xml:space="preserve">seiscentos e trinta e sete milhões, </v>
          </cell>
          <cell r="C638" t="str">
            <v xml:space="preserve">seiscentos e trinta e sete mil, </v>
          </cell>
          <cell r="D638" t="str">
            <v>seiscentos e trinta e sete</v>
          </cell>
          <cell r="E638" t="str">
            <v>seiscentos e trinta e sete centavos</v>
          </cell>
        </row>
        <row r="639">
          <cell r="A639">
            <v>638</v>
          </cell>
          <cell r="B639" t="str">
            <v xml:space="preserve">seiscentos e trinta e oito milhões, </v>
          </cell>
          <cell r="C639" t="str">
            <v xml:space="preserve">seiscentos e trinta e oito mil, </v>
          </cell>
          <cell r="D639" t="str">
            <v>seiscentos e trinta e oito</v>
          </cell>
          <cell r="E639" t="str">
            <v>seiscentos e trinta e oito centavos</v>
          </cell>
        </row>
        <row r="640">
          <cell r="A640">
            <v>639</v>
          </cell>
          <cell r="B640" t="str">
            <v xml:space="preserve">seiscentos e trinta e nove milhões, </v>
          </cell>
          <cell r="C640" t="str">
            <v xml:space="preserve">seiscentos e trinta e nove mil, </v>
          </cell>
          <cell r="D640" t="str">
            <v>seiscentos e trinta e nove</v>
          </cell>
          <cell r="E640" t="str">
            <v>seiscentos e trinta e nove centavos</v>
          </cell>
        </row>
        <row r="641">
          <cell r="A641">
            <v>640</v>
          </cell>
          <cell r="B641" t="str">
            <v xml:space="preserve">seiscentos e quarenta milhões, </v>
          </cell>
          <cell r="C641" t="str">
            <v xml:space="preserve">seiscentos e quarenta mil, </v>
          </cell>
          <cell r="D641" t="str">
            <v>seiscentos e quarenta</v>
          </cell>
          <cell r="E641" t="str">
            <v>seiscentos e quarenta centavos</v>
          </cell>
        </row>
        <row r="642">
          <cell r="A642">
            <v>641</v>
          </cell>
          <cell r="B642" t="str">
            <v xml:space="preserve">seiscentos e quarenta e um milhões, </v>
          </cell>
          <cell r="C642" t="str">
            <v xml:space="preserve">seiscentos e quarenta e um mil, </v>
          </cell>
          <cell r="D642" t="str">
            <v>seiscentos e quarenta e um</v>
          </cell>
          <cell r="E642" t="str">
            <v>seiscentos e quarenta e um centavos</v>
          </cell>
        </row>
        <row r="643">
          <cell r="A643">
            <v>642</v>
          </cell>
          <cell r="B643" t="str">
            <v xml:space="preserve">seiscentos e quarenta e dois milhões, </v>
          </cell>
          <cell r="C643" t="str">
            <v xml:space="preserve">seiscentos e quarenta e dois mil, </v>
          </cell>
          <cell r="D643" t="str">
            <v>seiscentos e quarenta e dois</v>
          </cell>
          <cell r="E643" t="str">
            <v>seiscentos e quarenta e dois centavos</v>
          </cell>
        </row>
        <row r="644">
          <cell r="A644">
            <v>643</v>
          </cell>
          <cell r="B644" t="str">
            <v xml:space="preserve">seiscentos e quarenta e tres milhões, </v>
          </cell>
          <cell r="C644" t="str">
            <v xml:space="preserve">seiscentos e quarenta e tres mil, </v>
          </cell>
          <cell r="D644" t="str">
            <v>seiscentos e quarenta e tres</v>
          </cell>
          <cell r="E644" t="str">
            <v>seiscentos e quarenta e tres centavos</v>
          </cell>
        </row>
        <row r="645">
          <cell r="A645">
            <v>644</v>
          </cell>
          <cell r="B645" t="str">
            <v xml:space="preserve">seiscentos e quarenta e quatro milhões, </v>
          </cell>
          <cell r="C645" t="str">
            <v xml:space="preserve">seiscentos e quarenta e quatro mil, </v>
          </cell>
          <cell r="D645" t="str">
            <v>seiscentos e quarenta e quatro</v>
          </cell>
          <cell r="E645" t="str">
            <v>seiscentos e quarenta e quatro centavos</v>
          </cell>
        </row>
        <row r="646">
          <cell r="A646">
            <v>645</v>
          </cell>
          <cell r="B646" t="str">
            <v xml:space="preserve">seiscentos e quarenta e cinco milhões, </v>
          </cell>
          <cell r="C646" t="str">
            <v xml:space="preserve">seiscentos e quarenta e cinco mil, </v>
          </cell>
          <cell r="D646" t="str">
            <v>seiscentos e quarenta e cinco</v>
          </cell>
          <cell r="E646" t="str">
            <v>seiscentos e quarenta e cinco centavos</v>
          </cell>
        </row>
        <row r="647">
          <cell r="A647">
            <v>646</v>
          </cell>
          <cell r="B647" t="str">
            <v xml:space="preserve">seiscentos e quarenta e seis milhões, </v>
          </cell>
          <cell r="C647" t="str">
            <v xml:space="preserve">seiscentos e quarenta e seis mil, </v>
          </cell>
          <cell r="D647" t="str">
            <v>seiscentos e quarenta e seis</v>
          </cell>
          <cell r="E647" t="str">
            <v>seiscentos e quarenta e seis centavos</v>
          </cell>
        </row>
        <row r="648">
          <cell r="A648">
            <v>647</v>
          </cell>
          <cell r="B648" t="str">
            <v xml:space="preserve">seiscentos e quarenta e sete milhões, </v>
          </cell>
          <cell r="C648" t="str">
            <v xml:space="preserve">seiscentos e quarenta e sete mil, </v>
          </cell>
          <cell r="D648" t="str">
            <v>seiscentos e quarenta e sete</v>
          </cell>
          <cell r="E648" t="str">
            <v>seiscentos e quarenta e sete centavos</v>
          </cell>
        </row>
        <row r="649">
          <cell r="A649">
            <v>648</v>
          </cell>
          <cell r="B649" t="str">
            <v xml:space="preserve">seiscentos e quarenta e oito milhões, </v>
          </cell>
          <cell r="C649" t="str">
            <v xml:space="preserve">seiscentos e quarenta e oito mil, </v>
          </cell>
          <cell r="D649" t="str">
            <v>seiscentos e quarenta e oito</v>
          </cell>
          <cell r="E649" t="str">
            <v>seiscentos e quarenta e oito centavos</v>
          </cell>
        </row>
        <row r="650">
          <cell r="A650">
            <v>649</v>
          </cell>
          <cell r="B650" t="str">
            <v xml:space="preserve">seiscentos e quarenta e nove milhões, </v>
          </cell>
          <cell r="C650" t="str">
            <v xml:space="preserve">seiscentos e quarenta e nove mil, </v>
          </cell>
          <cell r="D650" t="str">
            <v>seiscentos e quarenta e nove</v>
          </cell>
          <cell r="E650" t="str">
            <v>seiscentos e quarenta e nove centavos</v>
          </cell>
        </row>
        <row r="651">
          <cell r="A651">
            <v>650</v>
          </cell>
          <cell r="B651" t="str">
            <v xml:space="preserve">seiscentos e cinquenta milhões, </v>
          </cell>
          <cell r="C651" t="str">
            <v xml:space="preserve">seiscentos e cinquenta mil, </v>
          </cell>
          <cell r="D651" t="str">
            <v>seiscentos e cinquenta</v>
          </cell>
          <cell r="E651" t="str">
            <v>seiscentos e cinquenta centavos</v>
          </cell>
        </row>
        <row r="652">
          <cell r="A652">
            <v>651</v>
          </cell>
          <cell r="B652" t="str">
            <v xml:space="preserve">seiscentos e cinquenta e um milhões, </v>
          </cell>
          <cell r="C652" t="str">
            <v xml:space="preserve">seiscentos e cinquenta e um mil, </v>
          </cell>
          <cell r="D652" t="str">
            <v>seiscentos e cinquenta e um</v>
          </cell>
          <cell r="E652" t="str">
            <v>seiscentos e cinquenta e um centavos</v>
          </cell>
        </row>
        <row r="653">
          <cell r="A653">
            <v>652</v>
          </cell>
          <cell r="B653" t="str">
            <v xml:space="preserve">seiscentos e cinquenta e dois milhões, </v>
          </cell>
          <cell r="C653" t="str">
            <v xml:space="preserve">seiscentos e cinquenta e dois mil, </v>
          </cell>
          <cell r="D653" t="str">
            <v>seiscentos e cinquenta e dois</v>
          </cell>
          <cell r="E653" t="str">
            <v>seiscentos e cinquenta e dois centavos</v>
          </cell>
        </row>
        <row r="654">
          <cell r="A654">
            <v>653</v>
          </cell>
          <cell r="B654" t="str">
            <v xml:space="preserve">seiscentos e cinquenta e tres milhões, </v>
          </cell>
          <cell r="C654" t="str">
            <v xml:space="preserve">seiscentos e cinquenta e tres mil, </v>
          </cell>
          <cell r="D654" t="str">
            <v>seiscentos e cinquenta e tres</v>
          </cell>
          <cell r="E654" t="str">
            <v>seiscentos e cinquenta e tres centavos</v>
          </cell>
        </row>
        <row r="655">
          <cell r="A655">
            <v>654</v>
          </cell>
          <cell r="B655" t="str">
            <v xml:space="preserve">seiscentos e cinquenta e quatro milhões, </v>
          </cell>
          <cell r="C655" t="str">
            <v xml:space="preserve">seiscentos e cinquenta e quatro mil, </v>
          </cell>
          <cell r="D655" t="str">
            <v>seiscentos e cinquenta e quatro</v>
          </cell>
          <cell r="E655" t="str">
            <v>seiscentos e cinquenta e quatro centavos</v>
          </cell>
        </row>
        <row r="656">
          <cell r="A656">
            <v>655</v>
          </cell>
          <cell r="B656" t="str">
            <v xml:space="preserve">seiscentos e cinquenta e cinco milhões, </v>
          </cell>
          <cell r="C656" t="str">
            <v xml:space="preserve">seiscentos e cinquenta e cinco mil, </v>
          </cell>
          <cell r="D656" t="str">
            <v>seiscentos e cinquenta e cinco</v>
          </cell>
          <cell r="E656" t="str">
            <v>seiscentos e cinquenta e cinco centavos</v>
          </cell>
        </row>
        <row r="657">
          <cell r="A657">
            <v>656</v>
          </cell>
          <cell r="B657" t="str">
            <v xml:space="preserve">seiscentos e cinquenta e seis milhões, </v>
          </cell>
          <cell r="C657" t="str">
            <v xml:space="preserve">seiscentos e cinquenta e seis mil, </v>
          </cell>
          <cell r="D657" t="str">
            <v>seiscentos e cinquenta e seis</v>
          </cell>
          <cell r="E657" t="str">
            <v>seiscentos e cinquenta e seis centavos</v>
          </cell>
        </row>
        <row r="658">
          <cell r="A658">
            <v>657</v>
          </cell>
          <cell r="B658" t="str">
            <v xml:space="preserve">seiscentos e cinquenta e sete milhões, </v>
          </cell>
          <cell r="C658" t="str">
            <v xml:space="preserve">seiscentos e cinquenta e sete mil, </v>
          </cell>
          <cell r="D658" t="str">
            <v>seiscentos e cinquenta e sete</v>
          </cell>
          <cell r="E658" t="str">
            <v>seiscentos e cinquenta e sete centavos</v>
          </cell>
        </row>
        <row r="659">
          <cell r="A659">
            <v>658</v>
          </cell>
          <cell r="B659" t="str">
            <v xml:space="preserve">seiscentos e cinquenta e oito milhões, </v>
          </cell>
          <cell r="C659" t="str">
            <v xml:space="preserve">seiscentos e cinquenta e oito mil, </v>
          </cell>
          <cell r="D659" t="str">
            <v>seiscentos e cinquenta e oito</v>
          </cell>
          <cell r="E659" t="str">
            <v>seiscentos e cinquenta e oito centavos</v>
          </cell>
        </row>
        <row r="660">
          <cell r="A660">
            <v>659</v>
          </cell>
          <cell r="B660" t="str">
            <v xml:space="preserve">seiscentos e cinquenta e nove milhões, </v>
          </cell>
          <cell r="C660" t="str">
            <v xml:space="preserve">seiscentos e cinquenta e nove mil, </v>
          </cell>
          <cell r="D660" t="str">
            <v>seiscentos e cinquenta e nove</v>
          </cell>
          <cell r="E660" t="str">
            <v>seiscentos e cinquenta e nove centavos</v>
          </cell>
        </row>
        <row r="661">
          <cell r="A661">
            <v>660</v>
          </cell>
          <cell r="B661" t="str">
            <v xml:space="preserve">seiscentos e sessenta milhões, </v>
          </cell>
          <cell r="C661" t="str">
            <v xml:space="preserve">seiscentos e sessenta mil, </v>
          </cell>
          <cell r="D661" t="str">
            <v>seiscentos e sessenta</v>
          </cell>
          <cell r="E661" t="str">
            <v>seiscentos e sessenta centavos</v>
          </cell>
        </row>
        <row r="662">
          <cell r="A662">
            <v>661</v>
          </cell>
          <cell r="B662" t="str">
            <v xml:space="preserve">seiscentos e sessenta e um milhões, </v>
          </cell>
          <cell r="C662" t="str">
            <v xml:space="preserve">seiscentos e sessenta e um mil, </v>
          </cell>
          <cell r="D662" t="str">
            <v>seiscentos e sessenta e um</v>
          </cell>
          <cell r="E662" t="str">
            <v>seiscentos e sessenta e um centavos</v>
          </cell>
        </row>
        <row r="663">
          <cell r="A663">
            <v>662</v>
          </cell>
          <cell r="B663" t="str">
            <v xml:space="preserve">seiscentos e sessenta e dois milhões, </v>
          </cell>
          <cell r="C663" t="str">
            <v xml:space="preserve">seiscentos e sessenta e dois mil, </v>
          </cell>
          <cell r="D663" t="str">
            <v>seiscentos e sessenta e dois</v>
          </cell>
          <cell r="E663" t="str">
            <v>seiscentos e sessenta e dois centavos</v>
          </cell>
        </row>
        <row r="664">
          <cell r="A664">
            <v>663</v>
          </cell>
          <cell r="B664" t="str">
            <v xml:space="preserve">seiscentos e sessenta e tres milhões, </v>
          </cell>
          <cell r="C664" t="str">
            <v xml:space="preserve">seiscentos e sessenta e tres mil, </v>
          </cell>
          <cell r="D664" t="str">
            <v>seiscentos e sessenta e tres</v>
          </cell>
          <cell r="E664" t="str">
            <v>seiscentos e sessenta e tres centavos</v>
          </cell>
        </row>
        <row r="665">
          <cell r="A665">
            <v>664</v>
          </cell>
          <cell r="B665" t="str">
            <v xml:space="preserve">seiscentos e sessenta e quatro milhões, </v>
          </cell>
          <cell r="C665" t="str">
            <v xml:space="preserve">seiscentos e sessenta e quatro mil, </v>
          </cell>
          <cell r="D665" t="str">
            <v>seiscentos e sessenta e quatro</v>
          </cell>
          <cell r="E665" t="str">
            <v>seiscentos e sessenta e quatro centavos</v>
          </cell>
        </row>
        <row r="666">
          <cell r="A666">
            <v>665</v>
          </cell>
          <cell r="B666" t="str">
            <v xml:space="preserve">seiscentos e sessenta e cinco milhões, </v>
          </cell>
          <cell r="C666" t="str">
            <v xml:space="preserve">seiscentos e sessenta e cinco mil, </v>
          </cell>
          <cell r="D666" t="str">
            <v>seiscentos e sessenta e cinco</v>
          </cell>
          <cell r="E666" t="str">
            <v>seiscentos e sessenta e cinco centavos</v>
          </cell>
        </row>
        <row r="667">
          <cell r="A667">
            <v>666</v>
          </cell>
          <cell r="B667" t="str">
            <v xml:space="preserve">seiscentos e sessenta e seis milhões, </v>
          </cell>
          <cell r="C667" t="str">
            <v xml:space="preserve">seiscentos e sessenta e seis mil, </v>
          </cell>
          <cell r="D667" t="str">
            <v>seiscentos e sessenta e seis</v>
          </cell>
          <cell r="E667" t="str">
            <v>seiscentos e sessenta e seis centavos</v>
          </cell>
        </row>
        <row r="668">
          <cell r="A668">
            <v>667</v>
          </cell>
          <cell r="B668" t="str">
            <v xml:space="preserve">seiscentos e sessenta e sete milhões, </v>
          </cell>
          <cell r="C668" t="str">
            <v xml:space="preserve">seiscentos e sessenta e sete mil, </v>
          </cell>
          <cell r="D668" t="str">
            <v>seiscentos e sessenta e sete</v>
          </cell>
          <cell r="E668" t="str">
            <v>seiscentos e sessenta e sete centavos</v>
          </cell>
        </row>
        <row r="669">
          <cell r="A669">
            <v>668</v>
          </cell>
          <cell r="B669" t="str">
            <v xml:space="preserve">seiscentos e sessenta e oito milhões, </v>
          </cell>
          <cell r="C669" t="str">
            <v xml:space="preserve">seiscentos e sessenta e oito mil, </v>
          </cell>
          <cell r="D669" t="str">
            <v>seiscentos e sessenta e oito</v>
          </cell>
          <cell r="E669" t="str">
            <v>seiscentos e sessenta e oito centavos</v>
          </cell>
        </row>
        <row r="670">
          <cell r="A670">
            <v>669</v>
          </cell>
          <cell r="B670" t="str">
            <v xml:space="preserve">seiscentos e sessenta e nove milhões, </v>
          </cell>
          <cell r="C670" t="str">
            <v xml:space="preserve">seiscentos e sessenta e nove mil, </v>
          </cell>
          <cell r="D670" t="str">
            <v>seiscentos e sessenta e nove</v>
          </cell>
          <cell r="E670" t="str">
            <v>seiscentos e sessenta e nove centavos</v>
          </cell>
        </row>
        <row r="671">
          <cell r="A671">
            <v>670</v>
          </cell>
          <cell r="B671" t="str">
            <v xml:space="preserve">seiscentos e setenta milhões, </v>
          </cell>
          <cell r="C671" t="str">
            <v xml:space="preserve">seiscentos e setenta mil, </v>
          </cell>
          <cell r="D671" t="str">
            <v>seiscentos e setenta</v>
          </cell>
          <cell r="E671" t="str">
            <v>seiscentos e setenta centavos</v>
          </cell>
        </row>
        <row r="672">
          <cell r="A672">
            <v>671</v>
          </cell>
          <cell r="B672" t="str">
            <v xml:space="preserve">seiscentos e setenta e um milhões, </v>
          </cell>
          <cell r="C672" t="str">
            <v xml:space="preserve">seiscentos e setenta e um mil, </v>
          </cell>
          <cell r="D672" t="str">
            <v>seiscentos e setenta e um</v>
          </cell>
          <cell r="E672" t="str">
            <v>seiscentos e setenta e um centavos</v>
          </cell>
        </row>
        <row r="673">
          <cell r="A673">
            <v>672</v>
          </cell>
          <cell r="B673" t="str">
            <v xml:space="preserve">seiscentos e setenta e dois milhões, </v>
          </cell>
          <cell r="C673" t="str">
            <v xml:space="preserve">seiscentos e setenta e dois mil, </v>
          </cell>
          <cell r="D673" t="str">
            <v>seiscentos e setenta e dois</v>
          </cell>
          <cell r="E673" t="str">
            <v>seiscentos e setenta e dois centavos</v>
          </cell>
        </row>
        <row r="674">
          <cell r="A674">
            <v>673</v>
          </cell>
          <cell r="B674" t="str">
            <v xml:space="preserve">seiscentos e setenta e tres milhões, </v>
          </cell>
          <cell r="C674" t="str">
            <v xml:space="preserve">seiscentos e setenta e tres mil, </v>
          </cell>
          <cell r="D674" t="str">
            <v>seiscentos e setenta e tres</v>
          </cell>
          <cell r="E674" t="str">
            <v>seiscentos e setenta e tres centavos</v>
          </cell>
        </row>
        <row r="675">
          <cell r="A675">
            <v>674</v>
          </cell>
          <cell r="B675" t="str">
            <v xml:space="preserve">seiscentos e setenta e quatro milhões, </v>
          </cell>
          <cell r="C675" t="str">
            <v xml:space="preserve">seiscentos e setenta e quatro mil, </v>
          </cell>
          <cell r="D675" t="str">
            <v>seiscentos e setenta e quatro</v>
          </cell>
          <cell r="E675" t="str">
            <v>seiscentos e setenta e quatro centavos</v>
          </cell>
        </row>
        <row r="676">
          <cell r="A676">
            <v>675</v>
          </cell>
          <cell r="B676" t="str">
            <v xml:space="preserve">seiscentos e setenta e cinco milhões, </v>
          </cell>
          <cell r="C676" t="str">
            <v xml:space="preserve">seiscentos e setenta e cinco mil, </v>
          </cell>
          <cell r="D676" t="str">
            <v>seiscentos e setenta e cinco</v>
          </cell>
          <cell r="E676" t="str">
            <v>seiscentos e setenta e cinco centavos</v>
          </cell>
        </row>
        <row r="677">
          <cell r="A677">
            <v>676</v>
          </cell>
          <cell r="B677" t="str">
            <v xml:space="preserve">seiscentos e setenta e seis milhões, </v>
          </cell>
          <cell r="C677" t="str">
            <v xml:space="preserve">seiscentos e setenta e seis mil, </v>
          </cell>
          <cell r="D677" t="str">
            <v>seiscentos e setenta e seis</v>
          </cell>
          <cell r="E677" t="str">
            <v>seiscentos e setenta e seis centavos</v>
          </cell>
        </row>
        <row r="678">
          <cell r="A678">
            <v>677</v>
          </cell>
          <cell r="B678" t="str">
            <v xml:space="preserve">seiscentos e setenta e sete milhões, </v>
          </cell>
          <cell r="C678" t="str">
            <v xml:space="preserve">seiscentos e setenta e sete mil, </v>
          </cell>
          <cell r="D678" t="str">
            <v>seiscentos e setenta e sete</v>
          </cell>
          <cell r="E678" t="str">
            <v>seiscentos e setenta e sete centavos</v>
          </cell>
        </row>
        <row r="679">
          <cell r="A679">
            <v>678</v>
          </cell>
          <cell r="B679" t="str">
            <v xml:space="preserve">seiscentos e setenta e oito milhões, </v>
          </cell>
          <cell r="C679" t="str">
            <v xml:space="preserve">seiscentos e setenta e oito mil, </v>
          </cell>
          <cell r="D679" t="str">
            <v>seiscentos e setenta e oito</v>
          </cell>
          <cell r="E679" t="str">
            <v>seiscentos e setenta e oito centavos</v>
          </cell>
        </row>
        <row r="680">
          <cell r="A680">
            <v>679</v>
          </cell>
          <cell r="B680" t="str">
            <v xml:space="preserve">seiscentos e setenta e nove milhões, </v>
          </cell>
          <cell r="C680" t="str">
            <v xml:space="preserve">seiscentos e setenta e nove mil, </v>
          </cell>
          <cell r="D680" t="str">
            <v>seiscentos e setenta e nove</v>
          </cell>
          <cell r="E680" t="str">
            <v>seiscentos e setenta e nove centavos</v>
          </cell>
        </row>
        <row r="681">
          <cell r="A681">
            <v>680</v>
          </cell>
          <cell r="B681" t="str">
            <v xml:space="preserve">seiscentos e oitenta milhões, </v>
          </cell>
          <cell r="C681" t="str">
            <v xml:space="preserve">seiscentos e oitenta mil, </v>
          </cell>
          <cell r="D681" t="str">
            <v>seiscentos e oitenta</v>
          </cell>
          <cell r="E681" t="str">
            <v>seiscentos e oitenta centavos</v>
          </cell>
        </row>
        <row r="682">
          <cell r="A682">
            <v>681</v>
          </cell>
          <cell r="B682" t="str">
            <v xml:space="preserve">seiscentos e oitenta e um milhões, </v>
          </cell>
          <cell r="C682" t="str">
            <v xml:space="preserve">seiscentos e oitenta e um mil, </v>
          </cell>
          <cell r="D682" t="str">
            <v>seiscentos e oitenta e um</v>
          </cell>
          <cell r="E682" t="str">
            <v>seiscentos e oitenta e um centavos</v>
          </cell>
        </row>
        <row r="683">
          <cell r="A683">
            <v>682</v>
          </cell>
          <cell r="B683" t="str">
            <v xml:space="preserve">seiscentos e oitenta e dois milhões, </v>
          </cell>
          <cell r="C683" t="str">
            <v xml:space="preserve">seiscentos e oitenta e dois mil, </v>
          </cell>
          <cell r="D683" t="str">
            <v>seiscentos e oitenta e dois</v>
          </cell>
          <cell r="E683" t="str">
            <v>seiscentos e oitenta e dois centavos</v>
          </cell>
        </row>
        <row r="684">
          <cell r="A684">
            <v>683</v>
          </cell>
          <cell r="B684" t="str">
            <v xml:space="preserve">seiscentos e oitenta e tres milhões, </v>
          </cell>
          <cell r="C684" t="str">
            <v xml:space="preserve">seiscentos e oitenta e tres mil, </v>
          </cell>
          <cell r="D684" t="str">
            <v>seiscentos e oitenta e tres</v>
          </cell>
          <cell r="E684" t="str">
            <v>seiscentos e oitenta e tres centavos</v>
          </cell>
        </row>
        <row r="685">
          <cell r="A685">
            <v>684</v>
          </cell>
          <cell r="B685" t="str">
            <v xml:space="preserve">seiscentos e oitenta e quatro milhões, </v>
          </cell>
          <cell r="C685" t="str">
            <v xml:space="preserve">seiscentos e oitenta e quatro mil, </v>
          </cell>
          <cell r="D685" t="str">
            <v>seiscentos e oitenta e quatro</v>
          </cell>
          <cell r="E685" t="str">
            <v>seiscentos e oitenta e quatro centavos</v>
          </cell>
        </row>
        <row r="686">
          <cell r="A686">
            <v>685</v>
          </cell>
          <cell r="B686" t="str">
            <v xml:space="preserve">seiscentos e oitenta e cinco milhões, </v>
          </cell>
          <cell r="C686" t="str">
            <v xml:space="preserve">seiscentos e oitenta e cinco mil, </v>
          </cell>
          <cell r="D686" t="str">
            <v>seiscentos e oitenta e cinco</v>
          </cell>
          <cell r="E686" t="str">
            <v>seiscentos e oitenta e cinco centavos</v>
          </cell>
        </row>
        <row r="687">
          <cell r="A687">
            <v>686</v>
          </cell>
          <cell r="B687" t="str">
            <v xml:space="preserve">seiscentos e oitenta e seis milhões, </v>
          </cell>
          <cell r="C687" t="str">
            <v xml:space="preserve">seiscentos e oitenta e seis mil, </v>
          </cell>
          <cell r="D687" t="str">
            <v>seiscentos e oitenta e seis</v>
          </cell>
          <cell r="E687" t="str">
            <v>seiscentos e oitenta e seis centavos</v>
          </cell>
        </row>
        <row r="688">
          <cell r="A688">
            <v>687</v>
          </cell>
          <cell r="B688" t="str">
            <v xml:space="preserve">seiscentos e oitenta e sete milhões, </v>
          </cell>
          <cell r="C688" t="str">
            <v xml:space="preserve">seiscentos e oitenta e sete mil, </v>
          </cell>
          <cell r="D688" t="str">
            <v>seiscentos e oitenta e sete</v>
          </cell>
          <cell r="E688" t="str">
            <v>seiscentos e oitenta e sete centavos</v>
          </cell>
        </row>
        <row r="689">
          <cell r="A689">
            <v>688</v>
          </cell>
          <cell r="B689" t="str">
            <v xml:space="preserve">seiscentos e oitenta e oito milhões, </v>
          </cell>
          <cell r="C689" t="str">
            <v xml:space="preserve">seiscentos e oitenta e oito mil, </v>
          </cell>
          <cell r="D689" t="str">
            <v>seiscentos e oitenta e oito</v>
          </cell>
          <cell r="E689" t="str">
            <v>seiscentos e oitenta e oito centavos</v>
          </cell>
        </row>
        <row r="690">
          <cell r="A690">
            <v>689</v>
          </cell>
          <cell r="B690" t="str">
            <v xml:space="preserve">seiscentos e oitenta e nove milhões, </v>
          </cell>
          <cell r="C690" t="str">
            <v xml:space="preserve">seiscentos e oitenta e nove mil, </v>
          </cell>
          <cell r="D690" t="str">
            <v>seiscentos e oitenta e nove</v>
          </cell>
          <cell r="E690" t="str">
            <v>seiscentos e oitenta e nove centavos</v>
          </cell>
        </row>
        <row r="691">
          <cell r="A691">
            <v>690</v>
          </cell>
          <cell r="B691" t="str">
            <v xml:space="preserve">seiscentos e noventa milhões, </v>
          </cell>
          <cell r="C691" t="str">
            <v xml:space="preserve">seiscentos e noventa mil, </v>
          </cell>
          <cell r="D691" t="str">
            <v>seiscentos e noventa</v>
          </cell>
          <cell r="E691" t="str">
            <v>seiscentos e noventa centavos</v>
          </cell>
        </row>
        <row r="692">
          <cell r="A692">
            <v>691</v>
          </cell>
          <cell r="B692" t="str">
            <v xml:space="preserve">seiscentos e noventa e um milhões, </v>
          </cell>
          <cell r="C692" t="str">
            <v xml:space="preserve">seiscentos e noventa e um mil, </v>
          </cell>
          <cell r="D692" t="str">
            <v>seiscentos e noventa e um</v>
          </cell>
          <cell r="E692" t="str">
            <v>seiscentos e noventa e um centavos</v>
          </cell>
        </row>
        <row r="693">
          <cell r="A693">
            <v>692</v>
          </cell>
          <cell r="B693" t="str">
            <v xml:space="preserve">seiscentos e noventa e dois milhões, </v>
          </cell>
          <cell r="C693" t="str">
            <v xml:space="preserve">seiscentos e noventa e dois mil, </v>
          </cell>
          <cell r="D693" t="str">
            <v>seiscentos e noventa e dois</v>
          </cell>
          <cell r="E693" t="str">
            <v>seiscentos e noventa e dois centavos</v>
          </cell>
        </row>
        <row r="694">
          <cell r="A694">
            <v>693</v>
          </cell>
          <cell r="B694" t="str">
            <v xml:space="preserve">seiscentos e noventa e tres milhões, </v>
          </cell>
          <cell r="C694" t="str">
            <v xml:space="preserve">seiscentos e noventa e tres mil, </v>
          </cell>
          <cell r="D694" t="str">
            <v>seiscentos e noventa e tres</v>
          </cell>
          <cell r="E694" t="str">
            <v>seiscentos e noventa e tres centavos</v>
          </cell>
        </row>
        <row r="695">
          <cell r="A695">
            <v>694</v>
          </cell>
          <cell r="B695" t="str">
            <v xml:space="preserve">seiscentos e noventa e quatro milhões, </v>
          </cell>
          <cell r="C695" t="str">
            <v xml:space="preserve">seiscentos e noventa e quatro mil, </v>
          </cell>
          <cell r="D695" t="str">
            <v>seiscentos e noventa e quatro</v>
          </cell>
          <cell r="E695" t="str">
            <v>seiscentos e noventa e quatro centavos</v>
          </cell>
        </row>
        <row r="696">
          <cell r="A696">
            <v>695</v>
          </cell>
          <cell r="B696" t="str">
            <v xml:space="preserve">seiscentos e noventa e cinco milhões, </v>
          </cell>
          <cell r="C696" t="str">
            <v xml:space="preserve">seiscentos e noventa e cinco mil, </v>
          </cell>
          <cell r="D696" t="str">
            <v>seiscentos e noventa e cinco</v>
          </cell>
          <cell r="E696" t="str">
            <v>seiscentos e noventa e cinco centavos</v>
          </cell>
        </row>
        <row r="697">
          <cell r="A697">
            <v>696</v>
          </cell>
          <cell r="B697" t="str">
            <v xml:space="preserve">seiscentos e noventa e seis milhões, </v>
          </cell>
          <cell r="C697" t="str">
            <v xml:space="preserve">seiscentos e noventa e seis mil, </v>
          </cell>
          <cell r="D697" t="str">
            <v>seiscentos e noventa e seis</v>
          </cell>
          <cell r="E697" t="str">
            <v>seiscentos e noventa e seis centavos</v>
          </cell>
        </row>
        <row r="698">
          <cell r="A698">
            <v>697</v>
          </cell>
          <cell r="B698" t="str">
            <v xml:space="preserve">seiscentos e noventa e sete milhões, </v>
          </cell>
          <cell r="C698" t="str">
            <v xml:space="preserve">seiscentos e noventa e sete mil, </v>
          </cell>
          <cell r="D698" t="str">
            <v>seiscentos e noventa e sete</v>
          </cell>
          <cell r="E698" t="str">
            <v>seiscentos e noventa e sete centavos</v>
          </cell>
        </row>
        <row r="699">
          <cell r="A699">
            <v>698</v>
          </cell>
          <cell r="B699" t="str">
            <v xml:space="preserve">seiscentos e noventa e oito milhões, </v>
          </cell>
          <cell r="C699" t="str">
            <v xml:space="preserve">seiscentos e noventa e oito mil, </v>
          </cell>
          <cell r="D699" t="str">
            <v>seiscentos e noventa e oito</v>
          </cell>
          <cell r="E699" t="str">
            <v>seiscentos e noventa e oito centavos</v>
          </cell>
        </row>
        <row r="700">
          <cell r="A700">
            <v>699</v>
          </cell>
          <cell r="B700" t="str">
            <v xml:space="preserve">seiscentos e noventa e nove milhões, </v>
          </cell>
          <cell r="C700" t="str">
            <v xml:space="preserve">seiscentos e noventa e nove mil, </v>
          </cell>
          <cell r="D700" t="str">
            <v>seiscentos e noventa e nove</v>
          </cell>
          <cell r="E700" t="str">
            <v>seiscentos e noventa e nove centavos</v>
          </cell>
        </row>
        <row r="701">
          <cell r="A701">
            <v>700</v>
          </cell>
          <cell r="B701" t="str">
            <v xml:space="preserve">setecentos milhões, </v>
          </cell>
          <cell r="C701" t="str">
            <v xml:space="preserve">setecentos mil, </v>
          </cell>
          <cell r="D701" t="str">
            <v>setecentos</v>
          </cell>
          <cell r="E701" t="str">
            <v>setecentos centavos</v>
          </cell>
        </row>
        <row r="702">
          <cell r="A702">
            <v>701</v>
          </cell>
          <cell r="B702" t="str">
            <v xml:space="preserve">setecentos e um milhões, </v>
          </cell>
          <cell r="C702" t="str">
            <v xml:space="preserve">setecentos e um mil, </v>
          </cell>
          <cell r="D702" t="str">
            <v>setecentos e um</v>
          </cell>
          <cell r="E702" t="str">
            <v>setecentos e um centavos</v>
          </cell>
        </row>
        <row r="703">
          <cell r="A703">
            <v>702</v>
          </cell>
          <cell r="B703" t="str">
            <v xml:space="preserve">setecentos e dois milhões, </v>
          </cell>
          <cell r="C703" t="str">
            <v xml:space="preserve">setecentos e dois mil, </v>
          </cell>
          <cell r="D703" t="str">
            <v>setecentos e dois</v>
          </cell>
          <cell r="E703" t="str">
            <v>setecentos e dois centavos</v>
          </cell>
        </row>
        <row r="704">
          <cell r="A704">
            <v>703</v>
          </cell>
          <cell r="B704" t="str">
            <v xml:space="preserve">setecentos e tres milhões, </v>
          </cell>
          <cell r="C704" t="str">
            <v xml:space="preserve">setecentos e tres mil, </v>
          </cell>
          <cell r="D704" t="str">
            <v>setecentos e tres</v>
          </cell>
          <cell r="E704" t="str">
            <v>setecentos e tres centavos</v>
          </cell>
        </row>
        <row r="705">
          <cell r="A705">
            <v>704</v>
          </cell>
          <cell r="B705" t="str">
            <v xml:space="preserve">setecentos e quatro milhões, </v>
          </cell>
          <cell r="C705" t="str">
            <v xml:space="preserve">setecentos e quatro mil, </v>
          </cell>
          <cell r="D705" t="str">
            <v>setecentos e quatro</v>
          </cell>
          <cell r="E705" t="str">
            <v>setecentos e quatro centavos</v>
          </cell>
        </row>
        <row r="706">
          <cell r="A706">
            <v>705</v>
          </cell>
          <cell r="B706" t="str">
            <v xml:space="preserve">setecentos e cinco milhões, </v>
          </cell>
          <cell r="C706" t="str">
            <v xml:space="preserve">setecentos e cinco mil, </v>
          </cell>
          <cell r="D706" t="str">
            <v>setecentos e cinco</v>
          </cell>
          <cell r="E706" t="str">
            <v>setecentos e cinco centavos</v>
          </cell>
        </row>
        <row r="707">
          <cell r="A707">
            <v>706</v>
          </cell>
          <cell r="B707" t="str">
            <v xml:space="preserve">setecentos e seis milhões, </v>
          </cell>
          <cell r="C707" t="str">
            <v xml:space="preserve">setecentos e seis mil, </v>
          </cell>
          <cell r="D707" t="str">
            <v>setecentos e seis</v>
          </cell>
          <cell r="E707" t="str">
            <v>setecentos e seis centavos</v>
          </cell>
        </row>
        <row r="708">
          <cell r="A708">
            <v>707</v>
          </cell>
          <cell r="B708" t="str">
            <v xml:space="preserve">setecentos e sete milhões, </v>
          </cell>
          <cell r="C708" t="str">
            <v xml:space="preserve">setecentos e sete mil, </v>
          </cell>
          <cell r="D708" t="str">
            <v>setecentos e sete</v>
          </cell>
          <cell r="E708" t="str">
            <v>setecentos e sete centavos</v>
          </cell>
        </row>
        <row r="709">
          <cell r="A709">
            <v>708</v>
          </cell>
          <cell r="B709" t="str">
            <v xml:space="preserve">setecentos e oito milhões, </v>
          </cell>
          <cell r="C709" t="str">
            <v xml:space="preserve">setecentos e oito mil, </v>
          </cell>
          <cell r="D709" t="str">
            <v>setecentos e oito</v>
          </cell>
          <cell r="E709" t="str">
            <v>setecentos e oito centavos</v>
          </cell>
        </row>
        <row r="710">
          <cell r="A710">
            <v>709</v>
          </cell>
          <cell r="B710" t="str">
            <v xml:space="preserve">setecentos e nove milhões, </v>
          </cell>
          <cell r="C710" t="str">
            <v xml:space="preserve">setecentos e nove mil, </v>
          </cell>
          <cell r="D710" t="str">
            <v>setecentos e nove</v>
          </cell>
          <cell r="E710" t="str">
            <v>setecentos e nove centavos</v>
          </cell>
        </row>
        <row r="711">
          <cell r="A711">
            <v>710</v>
          </cell>
          <cell r="B711" t="str">
            <v xml:space="preserve">setecentos e dez milhões, </v>
          </cell>
          <cell r="C711" t="str">
            <v xml:space="preserve">setecentos e dez mil, </v>
          </cell>
          <cell r="D711" t="str">
            <v>setecentos e dez</v>
          </cell>
          <cell r="E711" t="str">
            <v>setecentos e dez centavos</v>
          </cell>
        </row>
        <row r="712">
          <cell r="A712">
            <v>711</v>
          </cell>
          <cell r="B712" t="str">
            <v xml:space="preserve">setecentos e onze milhões, </v>
          </cell>
          <cell r="C712" t="str">
            <v xml:space="preserve">setecentos e onze mil, </v>
          </cell>
          <cell r="D712" t="str">
            <v>setecentos e onze</v>
          </cell>
          <cell r="E712" t="str">
            <v>setecentos e onze centavos</v>
          </cell>
        </row>
        <row r="713">
          <cell r="A713">
            <v>712</v>
          </cell>
          <cell r="B713" t="str">
            <v xml:space="preserve">setecentos e doze milhões, </v>
          </cell>
          <cell r="C713" t="str">
            <v xml:space="preserve">setecentos e doze mil, </v>
          </cell>
          <cell r="D713" t="str">
            <v>setecentos e doze</v>
          </cell>
          <cell r="E713" t="str">
            <v>setecentos e doze centavos</v>
          </cell>
        </row>
        <row r="714">
          <cell r="A714">
            <v>713</v>
          </cell>
          <cell r="B714" t="str">
            <v xml:space="preserve">setecentos e treze milhões, </v>
          </cell>
          <cell r="C714" t="str">
            <v xml:space="preserve">setecentos e treze mil, </v>
          </cell>
          <cell r="D714" t="str">
            <v>setecentos e treze</v>
          </cell>
          <cell r="E714" t="str">
            <v>setecentos e treze centavos</v>
          </cell>
        </row>
        <row r="715">
          <cell r="A715">
            <v>714</v>
          </cell>
          <cell r="B715" t="str">
            <v xml:space="preserve">setecentos e quatorze milhões, </v>
          </cell>
          <cell r="C715" t="str">
            <v xml:space="preserve">setecentos e quatorze mil, </v>
          </cell>
          <cell r="D715" t="str">
            <v>setecentos e quatorze</v>
          </cell>
          <cell r="E715" t="str">
            <v>setecentos e quatorze centavos</v>
          </cell>
        </row>
        <row r="716">
          <cell r="A716">
            <v>715</v>
          </cell>
          <cell r="B716" t="str">
            <v xml:space="preserve">setecentos e quinze milhões, </v>
          </cell>
          <cell r="C716" t="str">
            <v xml:space="preserve">setecentos e quinze mil, </v>
          </cell>
          <cell r="D716" t="str">
            <v>setecentos e quinze</v>
          </cell>
          <cell r="E716" t="str">
            <v>setecentos e quinze centavos</v>
          </cell>
        </row>
        <row r="717">
          <cell r="A717">
            <v>716</v>
          </cell>
          <cell r="B717" t="str">
            <v xml:space="preserve">setecentos e dezesseis milhões, </v>
          </cell>
          <cell r="C717" t="str">
            <v xml:space="preserve">setecentos e dezesseis mil, </v>
          </cell>
          <cell r="D717" t="str">
            <v>setecentos e dezesseis</v>
          </cell>
          <cell r="E717" t="str">
            <v>setecentos e dezesseis centavos</v>
          </cell>
        </row>
        <row r="718">
          <cell r="A718">
            <v>717</v>
          </cell>
          <cell r="B718" t="str">
            <v xml:space="preserve">setecentos e dezessete milhões, </v>
          </cell>
          <cell r="C718" t="str">
            <v xml:space="preserve">setecentos e dezessete mil, </v>
          </cell>
          <cell r="D718" t="str">
            <v>setecentos e dezessete</v>
          </cell>
          <cell r="E718" t="str">
            <v>setecentos e dezessete centavos</v>
          </cell>
        </row>
        <row r="719">
          <cell r="A719">
            <v>718</v>
          </cell>
          <cell r="B719" t="str">
            <v xml:space="preserve">setecentos e dezoito milhões, </v>
          </cell>
          <cell r="C719" t="str">
            <v xml:space="preserve">setecentos e dezoito mil, </v>
          </cell>
          <cell r="D719" t="str">
            <v>setecentos e dezoito</v>
          </cell>
          <cell r="E719" t="str">
            <v>setecentos e dezoito centavos</v>
          </cell>
        </row>
        <row r="720">
          <cell r="A720">
            <v>719</v>
          </cell>
          <cell r="B720" t="str">
            <v xml:space="preserve">setecentos e dezenove milhões, </v>
          </cell>
          <cell r="C720" t="str">
            <v xml:space="preserve">setecentos e dezenove mil, </v>
          </cell>
          <cell r="D720" t="str">
            <v>setecentos e dezenove</v>
          </cell>
          <cell r="E720" t="str">
            <v>setecentos e dezenove centavos</v>
          </cell>
        </row>
        <row r="721">
          <cell r="A721">
            <v>720</v>
          </cell>
          <cell r="B721" t="str">
            <v xml:space="preserve">setecentos e vinte milhões, </v>
          </cell>
          <cell r="C721" t="str">
            <v xml:space="preserve">setecentos e vinte mil, </v>
          </cell>
          <cell r="D721" t="str">
            <v>setecentos e vinte</v>
          </cell>
          <cell r="E721" t="str">
            <v>setecentos e vinte centavos</v>
          </cell>
        </row>
        <row r="722">
          <cell r="A722">
            <v>721</v>
          </cell>
          <cell r="B722" t="str">
            <v xml:space="preserve">setecentos e vinte e um milhões, </v>
          </cell>
          <cell r="C722" t="str">
            <v xml:space="preserve">setecentos e vinte e um mil, </v>
          </cell>
          <cell r="D722" t="str">
            <v>setecentos e vinte e um</v>
          </cell>
          <cell r="E722" t="str">
            <v>setecentos e vinte e um centavos</v>
          </cell>
        </row>
        <row r="723">
          <cell r="A723">
            <v>722</v>
          </cell>
          <cell r="B723" t="str">
            <v xml:space="preserve">setecentos e vinte e dois milhões, </v>
          </cell>
          <cell r="C723" t="str">
            <v xml:space="preserve">setecentos e vinte e dois mil, </v>
          </cell>
          <cell r="D723" t="str">
            <v>setecentos e vinte e dois</v>
          </cell>
          <cell r="E723" t="str">
            <v>setecentos e vinte e dois centavos</v>
          </cell>
        </row>
        <row r="724">
          <cell r="A724">
            <v>723</v>
          </cell>
          <cell r="B724" t="str">
            <v xml:space="preserve">setecentos e vinte e tres milhões, </v>
          </cell>
          <cell r="C724" t="str">
            <v xml:space="preserve">setecentos e vinte e tres mil, </v>
          </cell>
          <cell r="D724" t="str">
            <v>setecentos e vinte e tres</v>
          </cell>
          <cell r="E724" t="str">
            <v>setecentos e vinte e tres centavos</v>
          </cell>
        </row>
        <row r="725">
          <cell r="A725">
            <v>724</v>
          </cell>
          <cell r="B725" t="str">
            <v xml:space="preserve">setecentos e vinte e quatro milhões, </v>
          </cell>
          <cell r="C725" t="str">
            <v xml:space="preserve">setecentos e vinte e quatro mil, </v>
          </cell>
          <cell r="D725" t="str">
            <v>setecentos e vinte e quatro</v>
          </cell>
          <cell r="E725" t="str">
            <v>setecentos e vinte e quatro centavos</v>
          </cell>
        </row>
        <row r="726">
          <cell r="A726">
            <v>725</v>
          </cell>
          <cell r="B726" t="str">
            <v xml:space="preserve">setecentos e vinte e cinco milhões, </v>
          </cell>
          <cell r="C726" t="str">
            <v xml:space="preserve">setecentos e vinte e cinco mil, </v>
          </cell>
          <cell r="D726" t="str">
            <v>setecentos e vinte e cinco</v>
          </cell>
          <cell r="E726" t="str">
            <v>setecentos e vinte e cinco centavos</v>
          </cell>
        </row>
        <row r="727">
          <cell r="A727">
            <v>726</v>
          </cell>
          <cell r="B727" t="str">
            <v xml:space="preserve">setecentos e vinte e seis milhões, </v>
          </cell>
          <cell r="C727" t="str">
            <v xml:space="preserve">setecentos e vinte e seis mil, </v>
          </cell>
          <cell r="D727" t="str">
            <v>setecentos e vinte e seis</v>
          </cell>
          <cell r="E727" t="str">
            <v>setecentos e vinte e seis centavos</v>
          </cell>
        </row>
        <row r="728">
          <cell r="A728">
            <v>727</v>
          </cell>
          <cell r="B728" t="str">
            <v xml:space="preserve">setecentos e vinte e sete milhões, </v>
          </cell>
          <cell r="C728" t="str">
            <v xml:space="preserve">setecentos e vinte e sete mil, </v>
          </cell>
          <cell r="D728" t="str">
            <v>setecentos e vinte e sete</v>
          </cell>
          <cell r="E728" t="str">
            <v>setecentos e vinte e sete centavos</v>
          </cell>
        </row>
        <row r="729">
          <cell r="A729">
            <v>728</v>
          </cell>
          <cell r="B729" t="str">
            <v xml:space="preserve">setecentos e vinte e oito milhões, </v>
          </cell>
          <cell r="C729" t="str">
            <v xml:space="preserve">setecentos e vinte e oito mil, </v>
          </cell>
          <cell r="D729" t="str">
            <v>setecentos e vinte e oito</v>
          </cell>
          <cell r="E729" t="str">
            <v>setecentos e vinte e oito centavos</v>
          </cell>
        </row>
        <row r="730">
          <cell r="A730">
            <v>729</v>
          </cell>
          <cell r="B730" t="str">
            <v xml:space="preserve">setecentos e vinte e nove milhões, </v>
          </cell>
          <cell r="C730" t="str">
            <v xml:space="preserve">setecentos e vinte e nove mil, </v>
          </cell>
          <cell r="D730" t="str">
            <v>setecentos e vinte e nove</v>
          </cell>
          <cell r="E730" t="str">
            <v>setecentos e vinte e nove centavos</v>
          </cell>
        </row>
        <row r="731">
          <cell r="A731">
            <v>730</v>
          </cell>
          <cell r="B731" t="str">
            <v xml:space="preserve">setecentos e trinta milhões, </v>
          </cell>
          <cell r="C731" t="str">
            <v xml:space="preserve">setecentos e trinta mil, </v>
          </cell>
          <cell r="D731" t="str">
            <v>setecentos e trinta</v>
          </cell>
          <cell r="E731" t="str">
            <v>setecentos e trinta centavos</v>
          </cell>
        </row>
        <row r="732">
          <cell r="A732">
            <v>731</v>
          </cell>
          <cell r="B732" t="str">
            <v xml:space="preserve">setecentos e trinta e um milhões, </v>
          </cell>
          <cell r="C732" t="str">
            <v xml:space="preserve">setecentos e trinta e um mil, </v>
          </cell>
          <cell r="D732" t="str">
            <v>setecentos e trinta e um</v>
          </cell>
          <cell r="E732" t="str">
            <v>setecentos e trinta e um centavos</v>
          </cell>
        </row>
        <row r="733">
          <cell r="A733">
            <v>732</v>
          </cell>
          <cell r="B733" t="str">
            <v xml:space="preserve">setecentos e trinta e dois milhões, </v>
          </cell>
          <cell r="C733" t="str">
            <v xml:space="preserve">setecentos e trinta e dois mil, </v>
          </cell>
          <cell r="D733" t="str">
            <v>setecentos e trinta e dois</v>
          </cell>
          <cell r="E733" t="str">
            <v>setecentos e trinta e dois centavos</v>
          </cell>
        </row>
        <row r="734">
          <cell r="A734">
            <v>733</v>
          </cell>
          <cell r="B734" t="str">
            <v xml:space="preserve">setecentos e trinta e tres milhões, </v>
          </cell>
          <cell r="C734" t="str">
            <v xml:space="preserve">setecentos e trinta e tres mil, </v>
          </cell>
          <cell r="D734" t="str">
            <v>setecentos e trinta e tres</v>
          </cell>
          <cell r="E734" t="str">
            <v>setecentos e trinta e tres centavos</v>
          </cell>
        </row>
        <row r="735">
          <cell r="A735">
            <v>734</v>
          </cell>
          <cell r="B735" t="str">
            <v xml:space="preserve">setecentos e trinta e quatro milhões, </v>
          </cell>
          <cell r="C735" t="str">
            <v xml:space="preserve">setecentos e trinta e quatro mil, </v>
          </cell>
          <cell r="D735" t="str">
            <v>setecentos e trinta e quatro</v>
          </cell>
          <cell r="E735" t="str">
            <v>setecentos e trinta e quatro centavos</v>
          </cell>
        </row>
        <row r="736">
          <cell r="A736">
            <v>735</v>
          </cell>
          <cell r="B736" t="str">
            <v xml:space="preserve">setecentos e trinta e cinco milhões, </v>
          </cell>
          <cell r="C736" t="str">
            <v xml:space="preserve">setecentos e trinta e cinco mil, </v>
          </cell>
          <cell r="D736" t="str">
            <v>setecentos e trinta e cinco</v>
          </cell>
          <cell r="E736" t="str">
            <v>setecentos e trinta e cinco centavos</v>
          </cell>
        </row>
        <row r="737">
          <cell r="A737">
            <v>736</v>
          </cell>
          <cell r="B737" t="str">
            <v xml:space="preserve">setecentos e trinta e seis milhões, </v>
          </cell>
          <cell r="C737" t="str">
            <v xml:space="preserve">setecentos e trinta e seis mil, </v>
          </cell>
          <cell r="D737" t="str">
            <v>setecentos e trinta e seis</v>
          </cell>
          <cell r="E737" t="str">
            <v>setecentos e trinta e seis centavos</v>
          </cell>
        </row>
        <row r="738">
          <cell r="A738">
            <v>737</v>
          </cell>
          <cell r="B738" t="str">
            <v xml:space="preserve">setecentos e trinta e sete milhões, </v>
          </cell>
          <cell r="C738" t="str">
            <v xml:space="preserve">setecentos e trinta e sete mil, </v>
          </cell>
          <cell r="D738" t="str">
            <v>setecentos e trinta e sete</v>
          </cell>
          <cell r="E738" t="str">
            <v>setecentos e trinta e sete centavos</v>
          </cell>
        </row>
        <row r="739">
          <cell r="A739">
            <v>738</v>
          </cell>
          <cell r="B739" t="str">
            <v xml:space="preserve">setecentos e trinta e oito milhões, </v>
          </cell>
          <cell r="C739" t="str">
            <v xml:space="preserve">setecentos e trinta e oito mil, </v>
          </cell>
          <cell r="D739" t="str">
            <v>setecentos e trinta e oito</v>
          </cell>
          <cell r="E739" t="str">
            <v>setecentos e trinta e oito centavos</v>
          </cell>
        </row>
        <row r="740">
          <cell r="A740">
            <v>739</v>
          </cell>
          <cell r="B740" t="str">
            <v xml:space="preserve">setecentos e trinta e nove milhões, </v>
          </cell>
          <cell r="C740" t="str">
            <v xml:space="preserve">setecentos e trinta e nove mil, </v>
          </cell>
          <cell r="D740" t="str">
            <v>setecentos e trinta e nove</v>
          </cell>
          <cell r="E740" t="str">
            <v>setecentos e trinta e nove centavos</v>
          </cell>
        </row>
        <row r="741">
          <cell r="A741">
            <v>740</v>
          </cell>
          <cell r="B741" t="str">
            <v xml:space="preserve">setecentos e quarenta milhões, </v>
          </cell>
          <cell r="C741" t="str">
            <v xml:space="preserve">setecentos e quarenta mil, </v>
          </cell>
          <cell r="D741" t="str">
            <v>setecentos e quarenta</v>
          </cell>
          <cell r="E741" t="str">
            <v>setecentos e quarenta centavos</v>
          </cell>
        </row>
        <row r="742">
          <cell r="A742">
            <v>741</v>
          </cell>
          <cell r="B742" t="str">
            <v xml:space="preserve">setecentos e quarenta e um milhões, </v>
          </cell>
          <cell r="C742" t="str">
            <v xml:space="preserve">setecentos e quarenta e um mil, </v>
          </cell>
          <cell r="D742" t="str">
            <v>setecentos e quarenta e um</v>
          </cell>
          <cell r="E742" t="str">
            <v>setecentos e quarenta e um centavos</v>
          </cell>
        </row>
        <row r="743">
          <cell r="A743">
            <v>742</v>
          </cell>
          <cell r="B743" t="str">
            <v xml:space="preserve">setecentos e quarenta e dois milhões, </v>
          </cell>
          <cell r="C743" t="str">
            <v xml:space="preserve">setecentos e quarenta e dois mil, </v>
          </cell>
          <cell r="D743" t="str">
            <v>setecentos e quarenta e dois</v>
          </cell>
          <cell r="E743" t="str">
            <v>setecentos e quarenta e dois centavos</v>
          </cell>
        </row>
        <row r="744">
          <cell r="A744">
            <v>743</v>
          </cell>
          <cell r="B744" t="str">
            <v xml:space="preserve">setecentos e quarenta e tres milhões, </v>
          </cell>
          <cell r="C744" t="str">
            <v xml:space="preserve">setecentos e quarenta e tres mil, </v>
          </cell>
          <cell r="D744" t="str">
            <v>setecentos e quarenta e tres</v>
          </cell>
          <cell r="E744" t="str">
            <v>setecentos e quarenta e tres centavos</v>
          </cell>
        </row>
        <row r="745">
          <cell r="A745">
            <v>744</v>
          </cell>
          <cell r="B745" t="str">
            <v xml:space="preserve">setecentos e quarenta e quatro milhões, </v>
          </cell>
          <cell r="C745" t="str">
            <v xml:space="preserve">setecentos e quarenta e quatro mil, </v>
          </cell>
          <cell r="D745" t="str">
            <v>setecentos e quarenta e quatro</v>
          </cell>
          <cell r="E745" t="str">
            <v>setecentos e quarenta e quatro centavos</v>
          </cell>
        </row>
        <row r="746">
          <cell r="A746">
            <v>745</v>
          </cell>
          <cell r="B746" t="str">
            <v xml:space="preserve">setecentos e quarenta e cinco milhões, </v>
          </cell>
          <cell r="C746" t="str">
            <v xml:space="preserve">setecentos e quarenta e cinco mil, </v>
          </cell>
          <cell r="D746" t="str">
            <v>setecentos e quarenta e cinco</v>
          </cell>
          <cell r="E746" t="str">
            <v>setecentos e quarenta e cinco centavos</v>
          </cell>
        </row>
        <row r="747">
          <cell r="A747">
            <v>746</v>
          </cell>
          <cell r="B747" t="str">
            <v xml:space="preserve">setecentos e quarenta e seis milhões, </v>
          </cell>
          <cell r="C747" t="str">
            <v xml:space="preserve">setecentos e quarenta e seis mil, </v>
          </cell>
          <cell r="D747" t="str">
            <v>setecentos e quarenta e seis</v>
          </cell>
          <cell r="E747" t="str">
            <v>setecentos e quarenta e seis centavos</v>
          </cell>
        </row>
        <row r="748">
          <cell r="A748">
            <v>747</v>
          </cell>
          <cell r="B748" t="str">
            <v xml:space="preserve">setecentos e quarenta e sete milhões, </v>
          </cell>
          <cell r="C748" t="str">
            <v xml:space="preserve">setecentos e quarenta e sete mil, </v>
          </cell>
          <cell r="D748" t="str">
            <v>setecentos e quarenta e sete</v>
          </cell>
          <cell r="E748" t="str">
            <v>setecentos e quarenta e sete centavos</v>
          </cell>
        </row>
        <row r="749">
          <cell r="A749">
            <v>748</v>
          </cell>
          <cell r="B749" t="str">
            <v xml:space="preserve">setecentos e quarenta e oito milhões, </v>
          </cell>
          <cell r="C749" t="str">
            <v xml:space="preserve">setecentos e quarenta e oito mil, </v>
          </cell>
          <cell r="D749" t="str">
            <v>setecentos e quarenta e oito</v>
          </cell>
          <cell r="E749" t="str">
            <v>setecentos e quarenta e oito centavos</v>
          </cell>
        </row>
        <row r="750">
          <cell r="A750">
            <v>749</v>
          </cell>
          <cell r="B750" t="str">
            <v xml:space="preserve">setecentos e quarenta e nove milhões, </v>
          </cell>
          <cell r="C750" t="str">
            <v xml:space="preserve">setecentos e quarenta e nove mil, </v>
          </cell>
          <cell r="D750" t="str">
            <v>setecentos e quarenta e nove</v>
          </cell>
          <cell r="E750" t="str">
            <v>setecentos e quarenta e nove centavos</v>
          </cell>
        </row>
        <row r="751">
          <cell r="A751">
            <v>750</v>
          </cell>
          <cell r="B751" t="str">
            <v xml:space="preserve">setecentos e cinquenta milhões, </v>
          </cell>
          <cell r="C751" t="str">
            <v xml:space="preserve">setecentos e cinquenta mil, </v>
          </cell>
          <cell r="D751" t="str">
            <v>setecentos e cinquenta</v>
          </cell>
          <cell r="E751" t="str">
            <v>setecentos e cinquenta centavos</v>
          </cell>
        </row>
        <row r="752">
          <cell r="A752">
            <v>751</v>
          </cell>
          <cell r="B752" t="str">
            <v xml:space="preserve">setecentos e cinquenta e um milhões, </v>
          </cell>
          <cell r="C752" t="str">
            <v xml:space="preserve">setecentos e cinquenta e um mil, </v>
          </cell>
          <cell r="D752" t="str">
            <v>setecentos e cinquenta e um</v>
          </cell>
          <cell r="E752" t="str">
            <v>setecentos e cinquenta e um centavos</v>
          </cell>
        </row>
        <row r="753">
          <cell r="A753">
            <v>752</v>
          </cell>
          <cell r="B753" t="str">
            <v xml:space="preserve">setecentos e cinquenta e dois milhões, </v>
          </cell>
          <cell r="C753" t="str">
            <v xml:space="preserve">setecentos e cinquenta e dois mil, </v>
          </cell>
          <cell r="D753" t="str">
            <v>setecentos e cinquenta e dois</v>
          </cell>
          <cell r="E753" t="str">
            <v>setecentos e cinquenta e dois centavos</v>
          </cell>
        </row>
        <row r="754">
          <cell r="A754">
            <v>753</v>
          </cell>
          <cell r="B754" t="str">
            <v xml:space="preserve">setecentos e cinquenta e tres milhões, </v>
          </cell>
          <cell r="C754" t="str">
            <v xml:space="preserve">setecentos e cinquenta e tres mil, </v>
          </cell>
          <cell r="D754" t="str">
            <v>setecentos e cinquenta e tres</v>
          </cell>
          <cell r="E754" t="str">
            <v>setecentos e cinquenta e tres centavos</v>
          </cell>
        </row>
        <row r="755">
          <cell r="A755">
            <v>754</v>
          </cell>
          <cell r="B755" t="str">
            <v xml:space="preserve">setecentos e cinquenta e quatro milhões, </v>
          </cell>
          <cell r="C755" t="str">
            <v xml:space="preserve">setecentos e cinquenta e quatro mil, </v>
          </cell>
          <cell r="D755" t="str">
            <v>setecentos e cinquenta e quatro</v>
          </cell>
          <cell r="E755" t="str">
            <v>setecentos e cinquenta e quatro centavos</v>
          </cell>
        </row>
        <row r="756">
          <cell r="A756">
            <v>755</v>
          </cell>
          <cell r="B756" t="str">
            <v xml:space="preserve">setecentos e cinquenta e cinco milhões, </v>
          </cell>
          <cell r="C756" t="str">
            <v xml:space="preserve">setecentos e cinquenta e cinco mil, </v>
          </cell>
          <cell r="D756" t="str">
            <v>setecentos e cinquenta e cinco</v>
          </cell>
          <cell r="E756" t="str">
            <v>setecentos e cinquenta e cinco centavos</v>
          </cell>
        </row>
        <row r="757">
          <cell r="A757">
            <v>756</v>
          </cell>
          <cell r="B757" t="str">
            <v xml:space="preserve">setecentos e cinquenta e seis milhões, </v>
          </cell>
          <cell r="C757" t="str">
            <v xml:space="preserve">setecentos e cinquenta e seis mil, </v>
          </cell>
          <cell r="D757" t="str">
            <v>setecentos e cinquenta e seis</v>
          </cell>
          <cell r="E757" t="str">
            <v>setecentos e cinquenta e seis centavos</v>
          </cell>
        </row>
        <row r="758">
          <cell r="A758">
            <v>757</v>
          </cell>
          <cell r="B758" t="str">
            <v xml:space="preserve">setecentos e cinquenta e sete milhões, </v>
          </cell>
          <cell r="C758" t="str">
            <v xml:space="preserve">setecentos e cinquenta e sete mil, </v>
          </cell>
          <cell r="D758" t="str">
            <v>setecentos e cinquenta e sete</v>
          </cell>
          <cell r="E758" t="str">
            <v>setecentos e cinquenta e sete centavos</v>
          </cell>
        </row>
        <row r="759">
          <cell r="A759">
            <v>758</v>
          </cell>
          <cell r="B759" t="str">
            <v xml:space="preserve">setecentos e cinquenta e oito milhões, </v>
          </cell>
          <cell r="C759" t="str">
            <v xml:space="preserve">setecentos e cinquenta e oito mil, </v>
          </cell>
          <cell r="D759" t="str">
            <v>setecentos e cinquenta e oito</v>
          </cell>
          <cell r="E759" t="str">
            <v>setecentos e cinquenta e oito centavos</v>
          </cell>
        </row>
        <row r="760">
          <cell r="A760">
            <v>759</v>
          </cell>
          <cell r="B760" t="str">
            <v xml:space="preserve">setecentos e cinquenta e nove milhões, </v>
          </cell>
          <cell r="C760" t="str">
            <v xml:space="preserve">setecentos e cinquenta e nove mil, </v>
          </cell>
          <cell r="D760" t="str">
            <v>setecentos e cinquenta e nove</v>
          </cell>
          <cell r="E760" t="str">
            <v>setecentos e cinquenta e nove centavos</v>
          </cell>
        </row>
        <row r="761">
          <cell r="A761">
            <v>760</v>
          </cell>
          <cell r="B761" t="str">
            <v xml:space="preserve">setecentos e sessenta milhões, </v>
          </cell>
          <cell r="C761" t="str">
            <v xml:space="preserve">setecentos e sessenta mil, </v>
          </cell>
          <cell r="D761" t="str">
            <v>setecentos e sessenta</v>
          </cell>
          <cell r="E761" t="str">
            <v>setecentos e sessenta centavos</v>
          </cell>
        </row>
        <row r="762">
          <cell r="A762">
            <v>761</v>
          </cell>
          <cell r="B762" t="str">
            <v xml:space="preserve">setecentos e sessenta e um milhões, </v>
          </cell>
          <cell r="C762" t="str">
            <v xml:space="preserve">setecentos e sessenta e um mil, </v>
          </cell>
          <cell r="D762" t="str">
            <v>setecentos e sessenta e um</v>
          </cell>
          <cell r="E762" t="str">
            <v>setecentos e sessenta e um centavos</v>
          </cell>
        </row>
        <row r="763">
          <cell r="A763">
            <v>762</v>
          </cell>
          <cell r="B763" t="str">
            <v xml:space="preserve">setecentos e sessenta e dois milhões, </v>
          </cell>
          <cell r="C763" t="str">
            <v xml:space="preserve">setecentos e sessenta e dois mil, </v>
          </cell>
          <cell r="D763" t="str">
            <v>setecentos e sessenta e dois</v>
          </cell>
          <cell r="E763" t="str">
            <v>setecentos e sessenta e dois centavos</v>
          </cell>
        </row>
        <row r="764">
          <cell r="A764">
            <v>763</v>
          </cell>
          <cell r="B764" t="str">
            <v xml:space="preserve">setecentos e sessenta e tres milhões, </v>
          </cell>
          <cell r="C764" t="str">
            <v xml:space="preserve">setecentos e sessenta e tres mil, </v>
          </cell>
          <cell r="D764" t="str">
            <v>setecentos e sessenta e tres</v>
          </cell>
          <cell r="E764" t="str">
            <v>setecentos e sessenta e tres centavos</v>
          </cell>
        </row>
        <row r="765">
          <cell r="A765">
            <v>764</v>
          </cell>
          <cell r="B765" t="str">
            <v xml:space="preserve">setecentos e sessenta e quatro milhões, </v>
          </cell>
          <cell r="C765" t="str">
            <v xml:space="preserve">setecentos e sessenta e quatro mil, </v>
          </cell>
          <cell r="D765" t="str">
            <v>setecentos e sessenta e quatro</v>
          </cell>
          <cell r="E765" t="str">
            <v>setecentos e sessenta e quatro centavos</v>
          </cell>
        </row>
        <row r="766">
          <cell r="A766">
            <v>765</v>
          </cell>
          <cell r="B766" t="str">
            <v xml:space="preserve">setecentos e sessenta e cinco milhões, </v>
          </cell>
          <cell r="C766" t="str">
            <v xml:space="preserve">setecentos e sessenta e cinco mil, </v>
          </cell>
          <cell r="D766" t="str">
            <v>setecentos e sessenta e cinco</v>
          </cell>
          <cell r="E766" t="str">
            <v>setecentos e sessenta e cinco centavos</v>
          </cell>
        </row>
        <row r="767">
          <cell r="A767">
            <v>766</v>
          </cell>
          <cell r="B767" t="str">
            <v xml:space="preserve">setecentos e sessenta e seis milhões, </v>
          </cell>
          <cell r="C767" t="str">
            <v xml:space="preserve">setecentos e sessenta e seis mil, </v>
          </cell>
          <cell r="D767" t="str">
            <v>setecentos e sessenta e seis</v>
          </cell>
          <cell r="E767" t="str">
            <v>setecentos e sessenta e seis centavos</v>
          </cell>
        </row>
        <row r="768">
          <cell r="A768">
            <v>767</v>
          </cell>
          <cell r="B768" t="str">
            <v xml:space="preserve">setecentos e sessenta e sete milhões, </v>
          </cell>
          <cell r="C768" t="str">
            <v xml:space="preserve">setecentos e sessenta e sete mil, </v>
          </cell>
          <cell r="D768" t="str">
            <v>setecentos e sessenta e sete</v>
          </cell>
          <cell r="E768" t="str">
            <v>setecentos e sessenta e sete centavos</v>
          </cell>
        </row>
        <row r="769">
          <cell r="A769">
            <v>768</v>
          </cell>
          <cell r="B769" t="str">
            <v xml:space="preserve">setecentos e sessenta e oito milhões, </v>
          </cell>
          <cell r="C769" t="str">
            <v xml:space="preserve">setecentos e sessenta e oito mil, </v>
          </cell>
          <cell r="D769" t="str">
            <v>setecentos e sessenta e oito</v>
          </cell>
          <cell r="E769" t="str">
            <v>setecentos e sessenta e oito centavos</v>
          </cell>
        </row>
        <row r="770">
          <cell r="A770">
            <v>769</v>
          </cell>
          <cell r="B770" t="str">
            <v xml:space="preserve">setecentos e sessenta e nove milhões, </v>
          </cell>
          <cell r="C770" t="str">
            <v xml:space="preserve">setecentos e sessenta e nove mil, </v>
          </cell>
          <cell r="D770" t="str">
            <v>setecentos e sessenta e nove</v>
          </cell>
          <cell r="E770" t="str">
            <v>setecentos e sessenta e nove centavos</v>
          </cell>
        </row>
        <row r="771">
          <cell r="A771">
            <v>770</v>
          </cell>
          <cell r="B771" t="str">
            <v xml:space="preserve">setecentos e setenta milhões, </v>
          </cell>
          <cell r="C771" t="str">
            <v xml:space="preserve">setecentos e setenta mil, </v>
          </cell>
          <cell r="D771" t="str">
            <v>setecentos e setenta</v>
          </cell>
          <cell r="E771" t="str">
            <v>setecentos e setenta centavos</v>
          </cell>
        </row>
        <row r="772">
          <cell r="A772">
            <v>771</v>
          </cell>
          <cell r="B772" t="str">
            <v xml:space="preserve">setecentos e setenta e um milhões, </v>
          </cell>
          <cell r="C772" t="str">
            <v xml:space="preserve">setecentos e setenta e um mil, </v>
          </cell>
          <cell r="D772" t="str">
            <v>setecentos e setenta e um</v>
          </cell>
          <cell r="E772" t="str">
            <v>setecentos e setenta e um centavos</v>
          </cell>
        </row>
        <row r="773">
          <cell r="A773">
            <v>772</v>
          </cell>
          <cell r="B773" t="str">
            <v xml:space="preserve">setecentos e setenta e dois milhões, </v>
          </cell>
          <cell r="C773" t="str">
            <v xml:space="preserve">setecentos e setenta e dois mil, </v>
          </cell>
          <cell r="D773" t="str">
            <v>setecentos e setenta e dois</v>
          </cell>
          <cell r="E773" t="str">
            <v>setecentos e setenta e dois centavos</v>
          </cell>
        </row>
        <row r="774">
          <cell r="A774">
            <v>773</v>
          </cell>
          <cell r="B774" t="str">
            <v xml:space="preserve">setecentos e setenta e tres milhões, </v>
          </cell>
          <cell r="C774" t="str">
            <v xml:space="preserve">setecentos e setenta e tres mil, </v>
          </cell>
          <cell r="D774" t="str">
            <v>setecentos e setenta e tres</v>
          </cell>
          <cell r="E774" t="str">
            <v>setecentos e setenta e tres centavos</v>
          </cell>
        </row>
        <row r="775">
          <cell r="A775">
            <v>774</v>
          </cell>
          <cell r="B775" t="str">
            <v xml:space="preserve">setecentos e setenta e quatro milhões, </v>
          </cell>
          <cell r="C775" t="str">
            <v xml:space="preserve">setecentos e setenta e quatro mil, </v>
          </cell>
          <cell r="D775" t="str">
            <v>setecentos e setenta e quatro</v>
          </cell>
          <cell r="E775" t="str">
            <v>setecentos e setenta e quatro centavos</v>
          </cell>
        </row>
        <row r="776">
          <cell r="A776">
            <v>775</v>
          </cell>
          <cell r="B776" t="str">
            <v xml:space="preserve">setecentos e setenta e cinco milhões, </v>
          </cell>
          <cell r="C776" t="str">
            <v xml:space="preserve">setecentos e setenta e cinco mil, </v>
          </cell>
          <cell r="D776" t="str">
            <v>setecentos e setenta e cinco</v>
          </cell>
          <cell r="E776" t="str">
            <v>setecentos e setenta e cinco centavos</v>
          </cell>
        </row>
        <row r="777">
          <cell r="A777">
            <v>776</v>
          </cell>
          <cell r="B777" t="str">
            <v xml:space="preserve">setecentos e setenta e seis milhões, </v>
          </cell>
          <cell r="C777" t="str">
            <v xml:space="preserve">setecentos e setenta e seis mil, </v>
          </cell>
          <cell r="D777" t="str">
            <v>setecentos e setenta e seis</v>
          </cell>
          <cell r="E777" t="str">
            <v>setecentos e setenta e seis centavos</v>
          </cell>
        </row>
        <row r="778">
          <cell r="A778">
            <v>777</v>
          </cell>
          <cell r="B778" t="str">
            <v xml:space="preserve">setecentos e setenta e sete milhões, </v>
          </cell>
          <cell r="C778" t="str">
            <v xml:space="preserve">setecentos e setenta e sete mil, </v>
          </cell>
          <cell r="D778" t="str">
            <v>setecentos e setenta e sete</v>
          </cell>
          <cell r="E778" t="str">
            <v>setecentos e setenta e sete centavos</v>
          </cell>
        </row>
        <row r="779">
          <cell r="A779">
            <v>778</v>
          </cell>
          <cell r="B779" t="str">
            <v xml:space="preserve">setecentos e setenta e oito milhões, </v>
          </cell>
          <cell r="C779" t="str">
            <v xml:space="preserve">setecentos e setenta e oito mil, </v>
          </cell>
          <cell r="D779" t="str">
            <v>setecentos e setenta e oito</v>
          </cell>
          <cell r="E779" t="str">
            <v>setecentos e setenta e oito centavos</v>
          </cell>
        </row>
        <row r="780">
          <cell r="A780">
            <v>779</v>
          </cell>
          <cell r="B780" t="str">
            <v xml:space="preserve">setecentos e setenta e nove milhões, </v>
          </cell>
          <cell r="C780" t="str">
            <v xml:space="preserve">setecentos e setenta e nove mil, </v>
          </cell>
          <cell r="D780" t="str">
            <v>setecentos e setenta e nove</v>
          </cell>
          <cell r="E780" t="str">
            <v>setecentos e setenta e nove centavos</v>
          </cell>
        </row>
        <row r="781">
          <cell r="A781">
            <v>780</v>
          </cell>
          <cell r="B781" t="str">
            <v xml:space="preserve">setecentos e oitenta milhões, </v>
          </cell>
          <cell r="C781" t="str">
            <v xml:space="preserve">setecentos e oitenta mil, </v>
          </cell>
          <cell r="D781" t="str">
            <v>setecentos e oitenta</v>
          </cell>
          <cell r="E781" t="str">
            <v>setecentos e oitenta centavos</v>
          </cell>
        </row>
        <row r="782">
          <cell r="A782">
            <v>781</v>
          </cell>
          <cell r="B782" t="str">
            <v xml:space="preserve">setecentos e oitenta e um milhões, </v>
          </cell>
          <cell r="C782" t="str">
            <v xml:space="preserve">setecentos e oitenta e um mil, </v>
          </cell>
          <cell r="D782" t="str">
            <v>setecentos e oitenta e um</v>
          </cell>
          <cell r="E782" t="str">
            <v>setecentos e oitenta e um centavos</v>
          </cell>
        </row>
        <row r="783">
          <cell r="A783">
            <v>782</v>
          </cell>
          <cell r="B783" t="str">
            <v xml:space="preserve">setecentos e oitenta e dois milhões, </v>
          </cell>
          <cell r="C783" t="str">
            <v xml:space="preserve">setecentos e oitenta e dois mil, </v>
          </cell>
          <cell r="D783" t="str">
            <v>setecentos e oitenta e dois</v>
          </cell>
          <cell r="E783" t="str">
            <v>setecentos e oitenta e dois centavos</v>
          </cell>
        </row>
        <row r="784">
          <cell r="A784">
            <v>783</v>
          </cell>
          <cell r="B784" t="str">
            <v xml:space="preserve">setecentos e oitenta e tres milhões, </v>
          </cell>
          <cell r="C784" t="str">
            <v xml:space="preserve">setecentos e oitenta e tres mil, </v>
          </cell>
          <cell r="D784" t="str">
            <v>setecentos e oitenta e tres</v>
          </cell>
          <cell r="E784" t="str">
            <v>setecentos e oitenta e tres centavos</v>
          </cell>
        </row>
        <row r="785">
          <cell r="A785">
            <v>784</v>
          </cell>
          <cell r="B785" t="str">
            <v xml:space="preserve">setecentos e oitenta e quatro milhões, </v>
          </cell>
          <cell r="C785" t="str">
            <v xml:space="preserve">setecentos e oitenta e quatro mil, </v>
          </cell>
          <cell r="D785" t="str">
            <v>setecentos e oitenta e quatro</v>
          </cell>
          <cell r="E785" t="str">
            <v>setecentos e oitenta e quatro centavos</v>
          </cell>
        </row>
        <row r="786">
          <cell r="A786">
            <v>785</v>
          </cell>
          <cell r="B786" t="str">
            <v xml:space="preserve">setecentos e oitenta e cinco milhões, </v>
          </cell>
          <cell r="C786" t="str">
            <v xml:space="preserve">setecentos e oitenta e cinco mil, </v>
          </cell>
          <cell r="D786" t="str">
            <v>setecentos e oitenta e cinco</v>
          </cell>
          <cell r="E786" t="str">
            <v>setecentos e oitenta e cinco centavos</v>
          </cell>
        </row>
        <row r="787">
          <cell r="A787">
            <v>786</v>
          </cell>
          <cell r="B787" t="str">
            <v xml:space="preserve">setecentos e oitenta e seis milhões, </v>
          </cell>
          <cell r="C787" t="str">
            <v xml:space="preserve">setecentos e oitenta e seis mil, </v>
          </cell>
          <cell r="D787" t="str">
            <v>setecentos e oitenta e seis</v>
          </cell>
          <cell r="E787" t="str">
            <v>setecentos e oitenta e seis centavos</v>
          </cell>
        </row>
        <row r="788">
          <cell r="A788">
            <v>787</v>
          </cell>
          <cell r="B788" t="str">
            <v xml:space="preserve">setecentos e oitenta e sete milhões, </v>
          </cell>
          <cell r="C788" t="str">
            <v xml:space="preserve">setecentos e oitenta e sete mil, </v>
          </cell>
          <cell r="D788" t="str">
            <v>setecentos e oitenta e sete</v>
          </cell>
          <cell r="E788" t="str">
            <v>setecentos e oitenta e sete centavos</v>
          </cell>
        </row>
        <row r="789">
          <cell r="A789">
            <v>788</v>
          </cell>
          <cell r="B789" t="str">
            <v xml:space="preserve">setecentos e oitenta e oito milhões, </v>
          </cell>
          <cell r="C789" t="str">
            <v xml:space="preserve">setecentos e oitenta e oito mil, </v>
          </cell>
          <cell r="D789" t="str">
            <v>setecentos e oitenta e oito</v>
          </cell>
          <cell r="E789" t="str">
            <v>setecentos e oitenta e oito centavos</v>
          </cell>
        </row>
        <row r="790">
          <cell r="A790">
            <v>789</v>
          </cell>
          <cell r="B790" t="str">
            <v xml:space="preserve">setecentos e oitenta e nove milhões, </v>
          </cell>
          <cell r="C790" t="str">
            <v xml:space="preserve">setecentos e oitenta e nove mil, </v>
          </cell>
          <cell r="D790" t="str">
            <v>setecentos e oitenta e nove</v>
          </cell>
          <cell r="E790" t="str">
            <v>setecentos e oitenta e nove centavos</v>
          </cell>
        </row>
        <row r="791">
          <cell r="A791">
            <v>790</v>
          </cell>
          <cell r="B791" t="str">
            <v xml:space="preserve">setecentos e noventa milhões, </v>
          </cell>
          <cell r="C791" t="str">
            <v xml:space="preserve">setecentos e noventa mil, </v>
          </cell>
          <cell r="D791" t="str">
            <v>setecentos e noventa</v>
          </cell>
          <cell r="E791" t="str">
            <v>setecentos e noventa centavos</v>
          </cell>
        </row>
        <row r="792">
          <cell r="A792">
            <v>791</v>
          </cell>
          <cell r="B792" t="str">
            <v xml:space="preserve">setecentos e noventa e um milhões, </v>
          </cell>
          <cell r="C792" t="str">
            <v xml:space="preserve">setecentos e noventa e um mil, </v>
          </cell>
          <cell r="D792" t="str">
            <v>setecentos e noventa e um</v>
          </cell>
          <cell r="E792" t="str">
            <v>setecentos e noventa e um centavos</v>
          </cell>
        </row>
        <row r="793">
          <cell r="A793">
            <v>792</v>
          </cell>
          <cell r="B793" t="str">
            <v xml:space="preserve">setecentos e noventa e dois milhões, </v>
          </cell>
          <cell r="C793" t="str">
            <v xml:space="preserve">setecentos e noventa e dois mil, </v>
          </cell>
          <cell r="D793" t="str">
            <v>setecentos e noventa e dois</v>
          </cell>
          <cell r="E793" t="str">
            <v>setecentos e noventa e dois centavos</v>
          </cell>
        </row>
        <row r="794">
          <cell r="A794">
            <v>793</v>
          </cell>
          <cell r="B794" t="str">
            <v xml:space="preserve">setecentos e noventa e tres milhões, </v>
          </cell>
          <cell r="C794" t="str">
            <v xml:space="preserve">setecentos e noventa e tres mil, </v>
          </cell>
          <cell r="D794" t="str">
            <v>setecentos e noventa e tres</v>
          </cell>
          <cell r="E794" t="str">
            <v>setecentos e noventa e tres centavos</v>
          </cell>
        </row>
        <row r="795">
          <cell r="A795">
            <v>794</v>
          </cell>
          <cell r="B795" t="str">
            <v xml:space="preserve">setecentos e noventa e quatro milhões, </v>
          </cell>
          <cell r="C795" t="str">
            <v xml:space="preserve">setecentos e noventa e quatro mil, </v>
          </cell>
          <cell r="D795" t="str">
            <v>setecentos e noventa e quatro</v>
          </cell>
          <cell r="E795" t="str">
            <v>setecentos e noventa e quatro centavos</v>
          </cell>
        </row>
        <row r="796">
          <cell r="A796">
            <v>795</v>
          </cell>
          <cell r="B796" t="str">
            <v xml:space="preserve">setecentos e noventa e cinco milhões, </v>
          </cell>
          <cell r="C796" t="str">
            <v xml:space="preserve">setecentos e noventa e cinco mil, </v>
          </cell>
          <cell r="D796" t="str">
            <v>setecentos e noventa e cinco</v>
          </cell>
          <cell r="E796" t="str">
            <v>setecentos e noventa e cinco centavos</v>
          </cell>
        </row>
        <row r="797">
          <cell r="A797">
            <v>796</v>
          </cell>
          <cell r="B797" t="str">
            <v xml:space="preserve">setecentos e noventa e seis milhões, </v>
          </cell>
          <cell r="C797" t="str">
            <v xml:space="preserve">setecentos e noventa e seis mil, </v>
          </cell>
          <cell r="D797" t="str">
            <v>setecentos e noventa e seis</v>
          </cell>
          <cell r="E797" t="str">
            <v>setecentos e noventa e seis centavos</v>
          </cell>
        </row>
        <row r="798">
          <cell r="A798">
            <v>797</v>
          </cell>
          <cell r="B798" t="str">
            <v xml:space="preserve">setecentos e noventa e sete milhões, </v>
          </cell>
          <cell r="C798" t="str">
            <v xml:space="preserve">setecentos e noventa e sete mil, </v>
          </cell>
          <cell r="D798" t="str">
            <v>setecentos e noventa e sete</v>
          </cell>
          <cell r="E798" t="str">
            <v>setecentos e noventa e sete centavos</v>
          </cell>
        </row>
        <row r="799">
          <cell r="A799">
            <v>798</v>
          </cell>
          <cell r="B799" t="str">
            <v xml:space="preserve">setecentos e noventa e oito milhões, </v>
          </cell>
          <cell r="C799" t="str">
            <v xml:space="preserve">setecentos e noventa e oito mil, </v>
          </cell>
          <cell r="D799" t="str">
            <v>setecentos e noventa e oito</v>
          </cell>
          <cell r="E799" t="str">
            <v>setecentos e noventa e oito centavos</v>
          </cell>
        </row>
        <row r="800">
          <cell r="A800">
            <v>799</v>
          </cell>
          <cell r="B800" t="str">
            <v xml:space="preserve">setecentos e noventa e nove milhões, </v>
          </cell>
          <cell r="C800" t="str">
            <v xml:space="preserve">setecentos e noventa e nove mil, </v>
          </cell>
          <cell r="D800" t="str">
            <v>setecentos e noventa e nove</v>
          </cell>
          <cell r="E800" t="str">
            <v>setecentos e noventa e nove centavos</v>
          </cell>
        </row>
        <row r="801">
          <cell r="A801">
            <v>800</v>
          </cell>
          <cell r="B801" t="str">
            <v xml:space="preserve">oitocentos milhões, </v>
          </cell>
          <cell r="C801" t="str">
            <v xml:space="preserve">oitocentos mil, </v>
          </cell>
          <cell r="D801" t="str">
            <v>oitocentos</v>
          </cell>
          <cell r="E801" t="str">
            <v>oitocentos centavos</v>
          </cell>
        </row>
        <row r="802">
          <cell r="A802">
            <v>801</v>
          </cell>
          <cell r="B802" t="str">
            <v xml:space="preserve">oitocentos e um milhões, </v>
          </cell>
          <cell r="C802" t="str">
            <v xml:space="preserve">oitocentos e um mil, </v>
          </cell>
          <cell r="D802" t="str">
            <v>oitocentos e um</v>
          </cell>
          <cell r="E802" t="str">
            <v>oitocentos e um centavos</v>
          </cell>
        </row>
        <row r="803">
          <cell r="A803">
            <v>802</v>
          </cell>
          <cell r="B803" t="str">
            <v xml:space="preserve">oitocentos e dois milhões, </v>
          </cell>
          <cell r="C803" t="str">
            <v xml:space="preserve">oitocentos e dois mil, </v>
          </cell>
          <cell r="D803" t="str">
            <v>oitocentos e dois</v>
          </cell>
          <cell r="E803" t="str">
            <v>oitocentos e dois centavos</v>
          </cell>
        </row>
        <row r="804">
          <cell r="A804">
            <v>803</v>
          </cell>
          <cell r="B804" t="str">
            <v xml:space="preserve">oitocentos e tres milhões, </v>
          </cell>
          <cell r="C804" t="str">
            <v xml:space="preserve">oitocentos e tres mil, </v>
          </cell>
          <cell r="D804" t="str">
            <v>oitocentos e tres</v>
          </cell>
          <cell r="E804" t="str">
            <v>oitocentos e tres centavos</v>
          </cell>
        </row>
        <row r="805">
          <cell r="A805">
            <v>804</v>
          </cell>
          <cell r="B805" t="str">
            <v xml:space="preserve">oitocentos e quatro milhões, </v>
          </cell>
          <cell r="C805" t="str">
            <v xml:space="preserve">oitocentos e quatro mil, </v>
          </cell>
          <cell r="D805" t="str">
            <v>oitocentos e quatro</v>
          </cell>
          <cell r="E805" t="str">
            <v>oitocentos e quatro centavos</v>
          </cell>
        </row>
        <row r="806">
          <cell r="A806">
            <v>805</v>
          </cell>
          <cell r="B806" t="str">
            <v xml:space="preserve">oitocentos e cinco milhões, </v>
          </cell>
          <cell r="C806" t="str">
            <v xml:space="preserve">oitocentos e cinco mil, </v>
          </cell>
          <cell r="D806" t="str">
            <v>oitocentos e cinco</v>
          </cell>
          <cell r="E806" t="str">
            <v>oitocentos e cinco centavos</v>
          </cell>
        </row>
        <row r="807">
          <cell r="A807">
            <v>806</v>
          </cell>
          <cell r="B807" t="str">
            <v xml:space="preserve">oitocentos e seis milhões, </v>
          </cell>
          <cell r="C807" t="str">
            <v xml:space="preserve">oitocentos e seis mil, </v>
          </cell>
          <cell r="D807" t="str">
            <v>oitocentos e seis</v>
          </cell>
          <cell r="E807" t="str">
            <v>oitocentos e seis centavos</v>
          </cell>
        </row>
        <row r="808">
          <cell r="A808">
            <v>807</v>
          </cell>
          <cell r="B808" t="str">
            <v xml:space="preserve">oitocentos e sete milhões, </v>
          </cell>
          <cell r="C808" t="str">
            <v xml:space="preserve">oitocentos e sete mil, </v>
          </cell>
          <cell r="D808" t="str">
            <v>oitocentos e sete</v>
          </cell>
          <cell r="E808" t="str">
            <v>oitocentos e sete centavos</v>
          </cell>
        </row>
        <row r="809">
          <cell r="A809">
            <v>808</v>
          </cell>
          <cell r="B809" t="str">
            <v xml:space="preserve">oitocentos e oito milhões, </v>
          </cell>
          <cell r="C809" t="str">
            <v xml:space="preserve">oitocentos e oito mil, </v>
          </cell>
          <cell r="D809" t="str">
            <v>oitocentos e oito</v>
          </cell>
          <cell r="E809" t="str">
            <v>oitocentos e oito centavos</v>
          </cell>
        </row>
        <row r="810">
          <cell r="A810">
            <v>809</v>
          </cell>
          <cell r="B810" t="str">
            <v xml:space="preserve">oitocentos e nove milhões, </v>
          </cell>
          <cell r="C810" t="str">
            <v xml:space="preserve">oitocentos e nove mil, </v>
          </cell>
          <cell r="D810" t="str">
            <v>oitocentos e nove</v>
          </cell>
          <cell r="E810" t="str">
            <v>oitocentos e nove centavos</v>
          </cell>
        </row>
        <row r="811">
          <cell r="A811">
            <v>810</v>
          </cell>
          <cell r="B811" t="str">
            <v xml:space="preserve">oitocentos e dez milhões, </v>
          </cell>
          <cell r="C811" t="str">
            <v xml:space="preserve">oitocentos e dez mil, </v>
          </cell>
          <cell r="D811" t="str">
            <v>oitocentos e dez</v>
          </cell>
          <cell r="E811" t="str">
            <v>oitocentos e dez centavos</v>
          </cell>
        </row>
        <row r="812">
          <cell r="A812">
            <v>811</v>
          </cell>
          <cell r="B812" t="str">
            <v xml:space="preserve">oitocentos e onze milhões, </v>
          </cell>
          <cell r="C812" t="str">
            <v xml:space="preserve">oitocentos e onze mil, </v>
          </cell>
          <cell r="D812" t="str">
            <v>oitocentos e onze</v>
          </cell>
          <cell r="E812" t="str">
            <v>oitocentos e onze centavos</v>
          </cell>
        </row>
        <row r="813">
          <cell r="A813">
            <v>812</v>
          </cell>
          <cell r="B813" t="str">
            <v xml:space="preserve">oitocentos e doze milhões, </v>
          </cell>
          <cell r="C813" t="str">
            <v xml:space="preserve">oitocentos e doze mil, </v>
          </cell>
          <cell r="D813" t="str">
            <v>oitocentos e doze</v>
          </cell>
          <cell r="E813" t="str">
            <v>oitocentos e doze centavos</v>
          </cell>
        </row>
        <row r="814">
          <cell r="A814">
            <v>813</v>
          </cell>
          <cell r="B814" t="str">
            <v xml:space="preserve">oitocentos e treze milhões, </v>
          </cell>
          <cell r="C814" t="str">
            <v xml:space="preserve">oitocentos e treze mil, </v>
          </cell>
          <cell r="D814" t="str">
            <v>oitocentos e treze</v>
          </cell>
          <cell r="E814" t="str">
            <v>oitocentos e treze centavos</v>
          </cell>
        </row>
        <row r="815">
          <cell r="A815">
            <v>814</v>
          </cell>
          <cell r="B815" t="str">
            <v xml:space="preserve">oitocentos e quatorze milhões, </v>
          </cell>
          <cell r="C815" t="str">
            <v xml:space="preserve">oitocentos e quatorze mil, </v>
          </cell>
          <cell r="D815" t="str">
            <v>oitocentos e quatorze</v>
          </cell>
          <cell r="E815" t="str">
            <v>oitocentos e quatorze centavos</v>
          </cell>
        </row>
        <row r="816">
          <cell r="A816">
            <v>815</v>
          </cell>
          <cell r="B816" t="str">
            <v xml:space="preserve">oitocentos e quinze milhões, </v>
          </cell>
          <cell r="C816" t="str">
            <v xml:space="preserve">oitocentos e quinze mil, </v>
          </cell>
          <cell r="D816" t="str">
            <v>oitocentos e quinze</v>
          </cell>
          <cell r="E816" t="str">
            <v>oitocentos e quinze centavos</v>
          </cell>
        </row>
        <row r="817">
          <cell r="A817">
            <v>816</v>
          </cell>
          <cell r="B817" t="str">
            <v xml:space="preserve">oitocentos e dezesseis milhões, </v>
          </cell>
          <cell r="C817" t="str">
            <v xml:space="preserve">oitocentos e dezesseis mil, </v>
          </cell>
          <cell r="D817" t="str">
            <v>oitocentos e dezesseis</v>
          </cell>
          <cell r="E817" t="str">
            <v>oitocentos e dezesseis centavos</v>
          </cell>
        </row>
        <row r="818">
          <cell r="A818">
            <v>817</v>
          </cell>
          <cell r="B818" t="str">
            <v xml:space="preserve">oitocentos e dezessete milhões, </v>
          </cell>
          <cell r="C818" t="str">
            <v xml:space="preserve">oitocentos e dezessete mil, </v>
          </cell>
          <cell r="D818" t="str">
            <v>oitocentos e dezessete</v>
          </cell>
          <cell r="E818" t="str">
            <v>oitocentos e dezessete centavos</v>
          </cell>
        </row>
        <row r="819">
          <cell r="A819">
            <v>818</v>
          </cell>
          <cell r="B819" t="str">
            <v xml:space="preserve">oitocentos e dezoito milhões, </v>
          </cell>
          <cell r="C819" t="str">
            <v xml:space="preserve">oitocentos e dezoito mil, </v>
          </cell>
          <cell r="D819" t="str">
            <v>oitocentos e dezoito</v>
          </cell>
          <cell r="E819" t="str">
            <v>oitocentos e dezoito centavos</v>
          </cell>
        </row>
        <row r="820">
          <cell r="A820">
            <v>819</v>
          </cell>
          <cell r="B820" t="str">
            <v xml:space="preserve">oitocentos e dezenove milhões, </v>
          </cell>
          <cell r="C820" t="str">
            <v xml:space="preserve">oitocentos e dezenove mil, </v>
          </cell>
          <cell r="D820" t="str">
            <v>oitocentos e dezenove</v>
          </cell>
          <cell r="E820" t="str">
            <v>oitocentos e dezenove centavos</v>
          </cell>
        </row>
        <row r="821">
          <cell r="A821">
            <v>820</v>
          </cell>
          <cell r="B821" t="str">
            <v xml:space="preserve">oitocentos e vinte milhões, </v>
          </cell>
          <cell r="C821" t="str">
            <v xml:space="preserve">oitocentos e vinte mil, </v>
          </cell>
          <cell r="D821" t="str">
            <v>oitocentos e vinte</v>
          </cell>
          <cell r="E821" t="str">
            <v>oitocentos e vinte centavos</v>
          </cell>
        </row>
        <row r="822">
          <cell r="A822">
            <v>821</v>
          </cell>
          <cell r="B822" t="str">
            <v xml:space="preserve">oitocentos e vinte e um milhões, </v>
          </cell>
          <cell r="C822" t="str">
            <v xml:space="preserve">oitocentos e vinte e um mil, </v>
          </cell>
          <cell r="D822" t="str">
            <v>oitocentos e vinte e um</v>
          </cell>
          <cell r="E822" t="str">
            <v>oitocentos e vinte e um centavos</v>
          </cell>
        </row>
        <row r="823">
          <cell r="A823">
            <v>822</v>
          </cell>
          <cell r="B823" t="str">
            <v xml:space="preserve">oitocentos e vinte e dois milhões, </v>
          </cell>
          <cell r="C823" t="str">
            <v xml:space="preserve">oitocentos e vinte e dois mil, </v>
          </cell>
          <cell r="D823" t="str">
            <v>oitocentos e vinte e dois</v>
          </cell>
          <cell r="E823" t="str">
            <v>oitocentos e vinte e dois centavos</v>
          </cell>
        </row>
        <row r="824">
          <cell r="A824">
            <v>823</v>
          </cell>
          <cell r="B824" t="str">
            <v xml:space="preserve">oitocentos e vinte e tres milhões, </v>
          </cell>
          <cell r="C824" t="str">
            <v xml:space="preserve">oitocentos e vinte e tres mil, </v>
          </cell>
          <cell r="D824" t="str">
            <v>oitocentos e vinte e tres</v>
          </cell>
          <cell r="E824" t="str">
            <v>oitocentos e vinte e tres centavos</v>
          </cell>
        </row>
        <row r="825">
          <cell r="A825">
            <v>824</v>
          </cell>
          <cell r="B825" t="str">
            <v xml:space="preserve">oitocentos e vinte e quatro milhões, </v>
          </cell>
          <cell r="C825" t="str">
            <v xml:space="preserve">oitocentos e vinte e quatro mil, </v>
          </cell>
          <cell r="D825" t="str">
            <v>oitocentos e vinte e quatro</v>
          </cell>
          <cell r="E825" t="str">
            <v>oitocentos e vinte e quatro centavos</v>
          </cell>
        </row>
        <row r="826">
          <cell r="A826">
            <v>825</v>
          </cell>
          <cell r="B826" t="str">
            <v xml:space="preserve">oitocentos e vinte e cinco milhões, </v>
          </cell>
          <cell r="C826" t="str">
            <v xml:space="preserve">oitocentos e vinte e cinco mil, </v>
          </cell>
          <cell r="D826" t="str">
            <v>oitocentos e vinte e cinco</v>
          </cell>
          <cell r="E826" t="str">
            <v>oitocentos e vinte e cinco centavos</v>
          </cell>
        </row>
        <row r="827">
          <cell r="A827">
            <v>826</v>
          </cell>
          <cell r="B827" t="str">
            <v xml:space="preserve">oitocentos e vinte e seis milhões, </v>
          </cell>
          <cell r="C827" t="str">
            <v xml:space="preserve">oitocentos e vinte e seis mil, </v>
          </cell>
          <cell r="D827" t="str">
            <v>oitocentos e vinte e seis</v>
          </cell>
          <cell r="E827" t="str">
            <v>oitocentos e vinte e seis centavos</v>
          </cell>
        </row>
        <row r="828">
          <cell r="A828">
            <v>827</v>
          </cell>
          <cell r="B828" t="str">
            <v xml:space="preserve">oitocentos e vinte e sete milhões, </v>
          </cell>
          <cell r="C828" t="str">
            <v xml:space="preserve">oitocentos e vinte e sete mil, </v>
          </cell>
          <cell r="D828" t="str">
            <v>oitocentos e vinte e sete</v>
          </cell>
          <cell r="E828" t="str">
            <v>oitocentos e vinte e sete centavos</v>
          </cell>
        </row>
        <row r="829">
          <cell r="A829">
            <v>828</v>
          </cell>
          <cell r="B829" t="str">
            <v xml:space="preserve">oitocentos e vinte e oito milhões, </v>
          </cell>
          <cell r="C829" t="str">
            <v xml:space="preserve">oitocentos e vinte e oito mil, </v>
          </cell>
          <cell r="D829" t="str">
            <v>oitocentos e vinte e oito</v>
          </cell>
          <cell r="E829" t="str">
            <v>oitocentos e vinte e oito centavos</v>
          </cell>
        </row>
        <row r="830">
          <cell r="A830">
            <v>829</v>
          </cell>
          <cell r="B830" t="str">
            <v xml:space="preserve">oitocentos e vinte e nove milhões, </v>
          </cell>
          <cell r="C830" t="str">
            <v xml:space="preserve">oitocentos e vinte e nove mil, </v>
          </cell>
          <cell r="D830" t="str">
            <v>oitocentos e vinte e nove</v>
          </cell>
          <cell r="E830" t="str">
            <v>oitocentos e vinte e nove centavos</v>
          </cell>
        </row>
        <row r="831">
          <cell r="A831">
            <v>830</v>
          </cell>
          <cell r="B831" t="str">
            <v xml:space="preserve">oitocentos e trinta milhões, </v>
          </cell>
          <cell r="C831" t="str">
            <v xml:space="preserve">oitocentos e trinta mil, </v>
          </cell>
          <cell r="D831" t="str">
            <v>oitocentos e trinta</v>
          </cell>
          <cell r="E831" t="str">
            <v>oitocentos e trinta centavos</v>
          </cell>
        </row>
        <row r="832">
          <cell r="A832">
            <v>831</v>
          </cell>
          <cell r="B832" t="str">
            <v xml:space="preserve">oitocentos e trinta e um milhões, </v>
          </cell>
          <cell r="C832" t="str">
            <v xml:space="preserve">oitocentos e trinta e um mil, </v>
          </cell>
          <cell r="D832" t="str">
            <v>oitocentos e trinta e um</v>
          </cell>
          <cell r="E832" t="str">
            <v>oitocentos e trinta e um centavos</v>
          </cell>
        </row>
        <row r="833">
          <cell r="A833">
            <v>832</v>
          </cell>
          <cell r="B833" t="str">
            <v xml:space="preserve">oitocentos e trinta e dois milhões, </v>
          </cell>
          <cell r="C833" t="str">
            <v xml:space="preserve">oitocentos e trinta e dois mil, </v>
          </cell>
          <cell r="D833" t="str">
            <v>oitocentos e trinta e dois</v>
          </cell>
          <cell r="E833" t="str">
            <v>oitocentos e trinta e dois centavos</v>
          </cell>
        </row>
        <row r="834">
          <cell r="A834">
            <v>833</v>
          </cell>
          <cell r="B834" t="str">
            <v xml:space="preserve">oitocentos e trinta e tres milhões, </v>
          </cell>
          <cell r="C834" t="str">
            <v xml:space="preserve">oitocentos e trinta e tres mil, </v>
          </cell>
          <cell r="D834" t="str">
            <v>oitocentos e trinta e tres</v>
          </cell>
          <cell r="E834" t="str">
            <v>oitocentos e trinta e tres centavos</v>
          </cell>
        </row>
        <row r="835">
          <cell r="A835">
            <v>834</v>
          </cell>
          <cell r="B835" t="str">
            <v xml:space="preserve">oitocentos e trinta e quatro milhões, </v>
          </cell>
          <cell r="C835" t="str">
            <v xml:space="preserve">oitocentos e trinta e quatro mil, </v>
          </cell>
          <cell r="D835" t="str">
            <v>oitocentos e trinta e quatro</v>
          </cell>
          <cell r="E835" t="str">
            <v>oitocentos e trinta e quatro centavos</v>
          </cell>
        </row>
        <row r="836">
          <cell r="A836">
            <v>835</v>
          </cell>
          <cell r="B836" t="str">
            <v xml:space="preserve">oitocentos e trinta e cinco milhões, </v>
          </cell>
          <cell r="C836" t="str">
            <v xml:space="preserve">oitocentos e trinta e cinco mil, </v>
          </cell>
          <cell r="D836" t="str">
            <v>oitocentos e trinta e cinco</v>
          </cell>
          <cell r="E836" t="str">
            <v>oitocentos e trinta e cinco centavos</v>
          </cell>
        </row>
        <row r="837">
          <cell r="A837">
            <v>836</v>
          </cell>
          <cell r="B837" t="str">
            <v xml:space="preserve">oitocentos e trinta e seis milhões, </v>
          </cell>
          <cell r="C837" t="str">
            <v xml:space="preserve">oitocentos e trinta e seis mil, </v>
          </cell>
          <cell r="D837" t="str">
            <v>oitocentos e trinta e seis</v>
          </cell>
          <cell r="E837" t="str">
            <v>oitocentos e trinta e seis centavos</v>
          </cell>
        </row>
        <row r="838">
          <cell r="A838">
            <v>837</v>
          </cell>
          <cell r="B838" t="str">
            <v xml:space="preserve">oitocentos e trinta e sete milhões, </v>
          </cell>
          <cell r="C838" t="str">
            <v xml:space="preserve">oitocentos e trinta e sete mil, </v>
          </cell>
          <cell r="D838" t="str">
            <v>oitocentos e trinta e sete</v>
          </cell>
          <cell r="E838" t="str">
            <v>oitocentos e trinta e sete centavos</v>
          </cell>
        </row>
        <row r="839">
          <cell r="A839">
            <v>838</v>
          </cell>
          <cell r="B839" t="str">
            <v xml:space="preserve">oitocentos e trinta e oito milhões, </v>
          </cell>
          <cell r="C839" t="str">
            <v xml:space="preserve">oitocentos e trinta e oito mil, </v>
          </cell>
          <cell r="D839" t="str">
            <v>oitocentos e trinta e oito</v>
          </cell>
          <cell r="E839" t="str">
            <v>oitocentos e trinta e oito centavos</v>
          </cell>
        </row>
        <row r="840">
          <cell r="A840">
            <v>839</v>
          </cell>
          <cell r="B840" t="str">
            <v xml:space="preserve">oitocentos e trinta e nove milhões, </v>
          </cell>
          <cell r="C840" t="str">
            <v xml:space="preserve">oitocentos e trinta e nove mil, </v>
          </cell>
          <cell r="D840" t="str">
            <v>oitocentos e trinta e nove</v>
          </cell>
          <cell r="E840" t="str">
            <v>oitocentos e trinta e nove centavos</v>
          </cell>
        </row>
        <row r="841">
          <cell r="A841">
            <v>840</v>
          </cell>
          <cell r="B841" t="str">
            <v xml:space="preserve">oitocentos e quarenta milhões, </v>
          </cell>
          <cell r="C841" t="str">
            <v xml:space="preserve">oitocentos e quarenta mil, </v>
          </cell>
          <cell r="D841" t="str">
            <v>oitocentos e quarenta</v>
          </cell>
          <cell r="E841" t="str">
            <v>oitocentos e quarenta centavos</v>
          </cell>
        </row>
        <row r="842">
          <cell r="A842">
            <v>841</v>
          </cell>
          <cell r="B842" t="str">
            <v xml:space="preserve">oitocentos e quarenta e um milhões, </v>
          </cell>
          <cell r="C842" t="str">
            <v xml:space="preserve">oitocentos e quarenta e um mil, </v>
          </cell>
          <cell r="D842" t="str">
            <v>oitocentos e quarenta e um</v>
          </cell>
          <cell r="E842" t="str">
            <v>oitocentos e quarenta e um centavos</v>
          </cell>
        </row>
        <row r="843">
          <cell r="A843">
            <v>842</v>
          </cell>
          <cell r="B843" t="str">
            <v xml:space="preserve">oitocentos e quarenta e dois milhões, </v>
          </cell>
          <cell r="C843" t="str">
            <v xml:space="preserve">oitocentos e quarenta e dois mil, </v>
          </cell>
          <cell r="D843" t="str">
            <v>oitocentos e quarenta e dois</v>
          </cell>
          <cell r="E843" t="str">
            <v>oitocentos e quarenta e dois centavos</v>
          </cell>
        </row>
        <row r="844">
          <cell r="A844">
            <v>843</v>
          </cell>
          <cell r="B844" t="str">
            <v xml:space="preserve">oitocentos e quarenta e tres milhões, </v>
          </cell>
          <cell r="C844" t="str">
            <v xml:space="preserve">oitocentos e quarenta e tres mil, </v>
          </cell>
          <cell r="D844" t="str">
            <v>oitocentos e quarenta e tres</v>
          </cell>
          <cell r="E844" t="str">
            <v>oitocentos e quarenta e tres centavos</v>
          </cell>
        </row>
        <row r="845">
          <cell r="A845">
            <v>844</v>
          </cell>
          <cell r="B845" t="str">
            <v xml:space="preserve">oitocentos e quarenta e quatro milhões, </v>
          </cell>
          <cell r="C845" t="str">
            <v xml:space="preserve">oitocentos e quarenta e quatro mil, </v>
          </cell>
          <cell r="D845" t="str">
            <v>oitocentos e quarenta e quatro</v>
          </cell>
          <cell r="E845" t="str">
            <v>oitocentos e quarenta e quatro centavos</v>
          </cell>
        </row>
        <row r="846">
          <cell r="A846">
            <v>845</v>
          </cell>
          <cell r="B846" t="str">
            <v xml:space="preserve">oitocentos e quarenta e cinco milhões, </v>
          </cell>
          <cell r="C846" t="str">
            <v xml:space="preserve">oitocentos e quarenta e cinco mil, </v>
          </cell>
          <cell r="D846" t="str">
            <v>oitocentos e quarenta e cinco</v>
          </cell>
          <cell r="E846" t="str">
            <v>oitocentos e quarenta e cinco centavos</v>
          </cell>
        </row>
        <row r="847">
          <cell r="A847">
            <v>846</v>
          </cell>
          <cell r="B847" t="str">
            <v xml:space="preserve">oitocentos e quarenta e seis milhões, </v>
          </cell>
          <cell r="C847" t="str">
            <v xml:space="preserve">oitocentos e quarenta e seis mil, </v>
          </cell>
          <cell r="D847" t="str">
            <v>oitocentos e quarenta e seis</v>
          </cell>
          <cell r="E847" t="str">
            <v>oitocentos e quarenta e seis centavos</v>
          </cell>
        </row>
        <row r="848">
          <cell r="A848">
            <v>847</v>
          </cell>
          <cell r="B848" t="str">
            <v xml:space="preserve">oitocentos e quarenta e sete milhões, </v>
          </cell>
          <cell r="C848" t="str">
            <v xml:space="preserve">oitocentos e quarenta e sete mil, </v>
          </cell>
          <cell r="D848" t="str">
            <v>oitocentos e quarenta e sete</v>
          </cell>
          <cell r="E848" t="str">
            <v>oitocentos e quarenta e sete centavos</v>
          </cell>
        </row>
        <row r="849">
          <cell r="A849">
            <v>848</v>
          </cell>
          <cell r="B849" t="str">
            <v xml:space="preserve">oitocentos e quarenta e oito milhões, </v>
          </cell>
          <cell r="C849" t="str">
            <v xml:space="preserve">oitocentos e quarenta e oito mil, </v>
          </cell>
          <cell r="D849" t="str">
            <v>oitocentos e quarenta e oito</v>
          </cell>
          <cell r="E849" t="str">
            <v>oitocentos e quarenta e oito centavos</v>
          </cell>
        </row>
        <row r="850">
          <cell r="A850">
            <v>849</v>
          </cell>
          <cell r="B850" t="str">
            <v xml:space="preserve">oitocentos e quarenta e nove milhões, </v>
          </cell>
          <cell r="C850" t="str">
            <v xml:space="preserve">oitocentos e quarenta e nove mil, </v>
          </cell>
          <cell r="D850" t="str">
            <v>oitocentos e quarenta e nove</v>
          </cell>
          <cell r="E850" t="str">
            <v>oitocentos e quarenta e nove centavos</v>
          </cell>
        </row>
        <row r="851">
          <cell r="A851">
            <v>850</v>
          </cell>
          <cell r="B851" t="str">
            <v xml:space="preserve">oitocentos e cinquenta milhões, </v>
          </cell>
          <cell r="C851" t="str">
            <v xml:space="preserve">oitocentos e cinquenta mil, </v>
          </cell>
          <cell r="D851" t="str">
            <v>oitocentos e cinquenta</v>
          </cell>
          <cell r="E851" t="str">
            <v>oitocentos e cinquenta centavos</v>
          </cell>
        </row>
        <row r="852">
          <cell r="A852">
            <v>851</v>
          </cell>
          <cell r="B852" t="str">
            <v xml:space="preserve">oitocentos e cinquenta e um milhões, </v>
          </cell>
          <cell r="C852" t="str">
            <v xml:space="preserve">oitocentos e cinquenta e um mil, </v>
          </cell>
          <cell r="D852" t="str">
            <v>oitocentos e cinquenta e um</v>
          </cell>
          <cell r="E852" t="str">
            <v>oitocentos e cinquenta e um centavos</v>
          </cell>
        </row>
        <row r="853">
          <cell r="A853">
            <v>852</v>
          </cell>
          <cell r="B853" t="str">
            <v xml:space="preserve">oitocentos e cinquenta e dois milhões, </v>
          </cell>
          <cell r="C853" t="str">
            <v xml:space="preserve">oitocentos e cinquenta e dois mil, </v>
          </cell>
          <cell r="D853" t="str">
            <v>oitocentos e cinquenta e dois</v>
          </cell>
          <cell r="E853" t="str">
            <v>oitocentos e cinquenta e dois centavos</v>
          </cell>
        </row>
        <row r="854">
          <cell r="A854">
            <v>853</v>
          </cell>
          <cell r="B854" t="str">
            <v xml:space="preserve">oitocentos e cinquenta e tres milhões, </v>
          </cell>
          <cell r="C854" t="str">
            <v xml:space="preserve">oitocentos e cinquenta e tres mil, </v>
          </cell>
          <cell r="D854" t="str">
            <v>oitocentos e cinquenta e tres</v>
          </cell>
          <cell r="E854" t="str">
            <v>oitocentos e cinquenta e tres centavos</v>
          </cell>
        </row>
        <row r="855">
          <cell r="A855">
            <v>854</v>
          </cell>
          <cell r="B855" t="str">
            <v xml:space="preserve">oitocentos e cinquenta e quatro milhões, </v>
          </cell>
          <cell r="C855" t="str">
            <v xml:space="preserve">oitocentos e cinquenta e quatro mil, </v>
          </cell>
          <cell r="D855" t="str">
            <v>oitocentos e cinquenta e quatro</v>
          </cell>
          <cell r="E855" t="str">
            <v>oitocentos e cinquenta e quatro centavos</v>
          </cell>
        </row>
        <row r="856">
          <cell r="A856">
            <v>855</v>
          </cell>
          <cell r="B856" t="str">
            <v xml:space="preserve">oitocentos e cinquenta e cinco milhões, </v>
          </cell>
          <cell r="C856" t="str">
            <v xml:space="preserve">oitocentos e cinquenta e cinco mil, </v>
          </cell>
          <cell r="D856" t="str">
            <v>oitocentos e cinquenta e cinco</v>
          </cell>
          <cell r="E856" t="str">
            <v>oitocentos e cinquenta e cinco centavos</v>
          </cell>
        </row>
        <row r="857">
          <cell r="A857">
            <v>856</v>
          </cell>
          <cell r="B857" t="str">
            <v xml:space="preserve">oitocentos e cinquenta e seis milhões, </v>
          </cell>
          <cell r="C857" t="str">
            <v xml:space="preserve">oitocentos e cinquenta e seis mil, </v>
          </cell>
          <cell r="D857" t="str">
            <v>oitocentos e cinquenta e seis</v>
          </cell>
          <cell r="E857" t="str">
            <v>oitocentos e cinquenta e seis centavos</v>
          </cell>
        </row>
        <row r="858">
          <cell r="A858">
            <v>857</v>
          </cell>
          <cell r="B858" t="str">
            <v xml:space="preserve">oitocentos e cinquenta e sete milhões, </v>
          </cell>
          <cell r="C858" t="str">
            <v xml:space="preserve">oitocentos e cinquenta e sete mil, </v>
          </cell>
          <cell r="D858" t="str">
            <v>oitocentos e cinquenta e sete</v>
          </cell>
          <cell r="E858" t="str">
            <v>oitocentos e cinquenta e sete centavos</v>
          </cell>
        </row>
        <row r="859">
          <cell r="A859">
            <v>858</v>
          </cell>
          <cell r="B859" t="str">
            <v xml:space="preserve">oitocentos e cinquenta e oito milhões, </v>
          </cell>
          <cell r="C859" t="str">
            <v xml:space="preserve">oitocentos e cinquenta e oito mil, </v>
          </cell>
          <cell r="D859" t="str">
            <v>oitocentos e cinquenta e oito</v>
          </cell>
          <cell r="E859" t="str">
            <v>oitocentos e cinquenta e oito centavos</v>
          </cell>
        </row>
        <row r="860">
          <cell r="A860">
            <v>859</v>
          </cell>
          <cell r="B860" t="str">
            <v xml:space="preserve">oitocentos e cinquenta e nove milhões, </v>
          </cell>
          <cell r="C860" t="str">
            <v xml:space="preserve">oitocentos e cinquenta e nove mil, </v>
          </cell>
          <cell r="D860" t="str">
            <v>oitocentos e cinquenta e nove</v>
          </cell>
          <cell r="E860" t="str">
            <v>oitocentos e cinquenta e nove centavos</v>
          </cell>
        </row>
        <row r="861">
          <cell r="A861">
            <v>860</v>
          </cell>
          <cell r="B861" t="str">
            <v xml:space="preserve">oitocentos e sessenta milhões, </v>
          </cell>
          <cell r="C861" t="str">
            <v xml:space="preserve">oitocentos e sessenta mil, </v>
          </cell>
          <cell r="D861" t="str">
            <v>oitocentos e sessenta</v>
          </cell>
          <cell r="E861" t="str">
            <v>oitocentos e sessenta centavos</v>
          </cell>
        </row>
        <row r="862">
          <cell r="A862">
            <v>861</v>
          </cell>
          <cell r="B862" t="str">
            <v xml:space="preserve">oitocentos e sessenta e um milhões, </v>
          </cell>
          <cell r="C862" t="str">
            <v xml:space="preserve">oitocentos e sessenta e um mil, </v>
          </cell>
          <cell r="D862" t="str">
            <v>oitocentos e sessenta e um</v>
          </cell>
          <cell r="E862" t="str">
            <v>oitocentos e sessenta e um centavos</v>
          </cell>
        </row>
        <row r="863">
          <cell r="A863">
            <v>862</v>
          </cell>
          <cell r="B863" t="str">
            <v xml:space="preserve">oitocentos e sessenta e dois milhões, </v>
          </cell>
          <cell r="C863" t="str">
            <v xml:space="preserve">oitocentos e sessenta e dois mil, </v>
          </cell>
          <cell r="D863" t="str">
            <v>oitocentos e sessenta e dois</v>
          </cell>
          <cell r="E863" t="str">
            <v>oitocentos e sessenta e dois centavos</v>
          </cell>
        </row>
        <row r="864">
          <cell r="A864">
            <v>863</v>
          </cell>
          <cell r="B864" t="str">
            <v xml:space="preserve">oitocentos e sessenta e tres milhões, </v>
          </cell>
          <cell r="C864" t="str">
            <v xml:space="preserve">oitocentos e sessenta e tres mil, </v>
          </cell>
          <cell r="D864" t="str">
            <v>oitocentos e sessenta e tres</v>
          </cell>
          <cell r="E864" t="str">
            <v>oitocentos e sessenta e tres centavos</v>
          </cell>
        </row>
        <row r="865">
          <cell r="A865">
            <v>864</v>
          </cell>
          <cell r="B865" t="str">
            <v xml:space="preserve">oitocentos e sessenta e quatro milhões, </v>
          </cell>
          <cell r="C865" t="str">
            <v xml:space="preserve">oitocentos e sessenta e quatro mil, </v>
          </cell>
          <cell r="D865" t="str">
            <v>oitocentos e sessenta e quatro</v>
          </cell>
          <cell r="E865" t="str">
            <v>oitocentos e sessenta e quatro centavos</v>
          </cell>
        </row>
        <row r="866">
          <cell r="A866">
            <v>865</v>
          </cell>
          <cell r="B866" t="str">
            <v xml:space="preserve">oitocentos e sessenta e cinco milhões, </v>
          </cell>
          <cell r="C866" t="str">
            <v xml:space="preserve">oitocentos e sessenta e cinco mil, </v>
          </cell>
          <cell r="D866" t="str">
            <v>oitocentos e sessenta e cinco</v>
          </cell>
          <cell r="E866" t="str">
            <v>oitocentos e sessenta e cinco centavos</v>
          </cell>
        </row>
        <row r="867">
          <cell r="A867">
            <v>866</v>
          </cell>
          <cell r="B867" t="str">
            <v xml:space="preserve">oitocentos e sessenta e seis milhões, </v>
          </cell>
          <cell r="C867" t="str">
            <v xml:space="preserve">oitocentos e sessenta e seis mil, </v>
          </cell>
          <cell r="D867" t="str">
            <v>oitocentos e sessenta e seis</v>
          </cell>
          <cell r="E867" t="str">
            <v>oitocentos e sessenta e seis centavos</v>
          </cell>
        </row>
        <row r="868">
          <cell r="A868">
            <v>867</v>
          </cell>
          <cell r="B868" t="str">
            <v xml:space="preserve">oitocentos e sessenta e sete milhões, </v>
          </cell>
          <cell r="C868" t="str">
            <v xml:space="preserve">oitocentos e sessenta e sete mil, </v>
          </cell>
          <cell r="D868" t="str">
            <v>oitocentos e sessenta e sete</v>
          </cell>
          <cell r="E868" t="str">
            <v>oitocentos e sessenta e sete centavos</v>
          </cell>
        </row>
        <row r="869">
          <cell r="A869">
            <v>868</v>
          </cell>
          <cell r="B869" t="str">
            <v xml:space="preserve">oitocentos e sessenta e oito milhões, </v>
          </cell>
          <cell r="C869" t="str">
            <v xml:space="preserve">oitocentos e sessenta e oito mil, </v>
          </cell>
          <cell r="D869" t="str">
            <v>oitocentos e sessenta e oito</v>
          </cell>
          <cell r="E869" t="str">
            <v>oitocentos e sessenta e oito centavos</v>
          </cell>
        </row>
        <row r="870">
          <cell r="A870">
            <v>869</v>
          </cell>
          <cell r="B870" t="str">
            <v xml:space="preserve">oitocentos e sessenta e nove milhões, </v>
          </cell>
          <cell r="C870" t="str">
            <v xml:space="preserve">oitocentos e sessenta e nove mil, </v>
          </cell>
          <cell r="D870" t="str">
            <v>oitocentos e sessenta e nove</v>
          </cell>
          <cell r="E870" t="str">
            <v>oitocentos e sessenta e nove centavos</v>
          </cell>
        </row>
        <row r="871">
          <cell r="A871">
            <v>870</v>
          </cell>
          <cell r="B871" t="str">
            <v xml:space="preserve">oitocentos e setenta milhões, </v>
          </cell>
          <cell r="C871" t="str">
            <v xml:space="preserve">oitocentos e setenta mil, </v>
          </cell>
          <cell r="D871" t="str">
            <v>oitocentos e setenta</v>
          </cell>
          <cell r="E871" t="str">
            <v>oitocentos e setenta centavos</v>
          </cell>
        </row>
        <row r="872">
          <cell r="A872">
            <v>871</v>
          </cell>
          <cell r="B872" t="str">
            <v xml:space="preserve">oitocentos e setenta e um milhões, </v>
          </cell>
          <cell r="C872" t="str">
            <v xml:space="preserve">oitocentos e setenta e um mil, </v>
          </cell>
          <cell r="D872" t="str">
            <v>oitocentos e setenta e um</v>
          </cell>
          <cell r="E872" t="str">
            <v>oitocentos e setenta e um centavos</v>
          </cell>
        </row>
        <row r="873">
          <cell r="A873">
            <v>872</v>
          </cell>
          <cell r="B873" t="str">
            <v xml:space="preserve">oitocentos e setenta e dois milhões, </v>
          </cell>
          <cell r="C873" t="str">
            <v xml:space="preserve">oitocentos e setenta e dois mil, </v>
          </cell>
          <cell r="D873" t="str">
            <v>oitocentos e setenta e dois</v>
          </cell>
          <cell r="E873" t="str">
            <v>oitocentos e setenta e dois centavos</v>
          </cell>
        </row>
        <row r="874">
          <cell r="A874">
            <v>873</v>
          </cell>
          <cell r="B874" t="str">
            <v xml:space="preserve">oitocentos e setenta e tres milhões, </v>
          </cell>
          <cell r="C874" t="str">
            <v xml:space="preserve">oitocentos e setenta e tres mil, </v>
          </cell>
          <cell r="D874" t="str">
            <v>oitocentos e setenta e tres</v>
          </cell>
          <cell r="E874" t="str">
            <v>oitocentos e setenta e tres centavos</v>
          </cell>
        </row>
        <row r="875">
          <cell r="A875">
            <v>874</v>
          </cell>
          <cell r="B875" t="str">
            <v xml:space="preserve">oitocentos e setenta e quatro milhões, </v>
          </cell>
          <cell r="C875" t="str">
            <v xml:space="preserve">oitocentos e setenta e quatro mil, </v>
          </cell>
          <cell r="D875" t="str">
            <v>oitocentos e setenta e quatro</v>
          </cell>
          <cell r="E875" t="str">
            <v>oitocentos e setenta e quatro centavos</v>
          </cell>
        </row>
        <row r="876">
          <cell r="A876">
            <v>875</v>
          </cell>
          <cell r="B876" t="str">
            <v xml:space="preserve">oitocentos e setenta e cinco milhões, </v>
          </cell>
          <cell r="C876" t="str">
            <v xml:space="preserve">oitocentos e setenta e cinco mil, </v>
          </cell>
          <cell r="D876" t="str">
            <v>oitocentos e setenta e cinco</v>
          </cell>
          <cell r="E876" t="str">
            <v>oitocentos e setenta e cinco centavos</v>
          </cell>
        </row>
        <row r="877">
          <cell r="A877">
            <v>876</v>
          </cell>
          <cell r="B877" t="str">
            <v xml:space="preserve">oitocentos e setenta e seis milhões, </v>
          </cell>
          <cell r="C877" t="str">
            <v xml:space="preserve">oitocentos e setenta e seis mil, </v>
          </cell>
          <cell r="D877" t="str">
            <v>oitocentos e setenta e seis</v>
          </cell>
          <cell r="E877" t="str">
            <v>oitocentos e setenta e seis centavos</v>
          </cell>
        </row>
        <row r="878">
          <cell r="A878">
            <v>877</v>
          </cell>
          <cell r="B878" t="str">
            <v xml:space="preserve">oitocentos e setenta e sete milhões, </v>
          </cell>
          <cell r="C878" t="str">
            <v xml:space="preserve">oitocentos e setenta e sete mil, </v>
          </cell>
          <cell r="D878" t="str">
            <v>oitocentos e setenta e sete</v>
          </cell>
          <cell r="E878" t="str">
            <v>oitocentos e setenta e sete centavos</v>
          </cell>
        </row>
        <row r="879">
          <cell r="A879">
            <v>878</v>
          </cell>
          <cell r="B879" t="str">
            <v xml:space="preserve">oitocentos e setenta e oito milhões, </v>
          </cell>
          <cell r="C879" t="str">
            <v xml:space="preserve">oitocentos e setenta e oito mil, </v>
          </cell>
          <cell r="D879" t="str">
            <v>oitocentos e setenta e oito</v>
          </cell>
          <cell r="E879" t="str">
            <v>oitocentos e setenta e oito centavos</v>
          </cell>
        </row>
        <row r="880">
          <cell r="A880">
            <v>879</v>
          </cell>
          <cell r="B880" t="str">
            <v xml:space="preserve">oitocentos e setenta e nove milhões, </v>
          </cell>
          <cell r="C880" t="str">
            <v xml:space="preserve">oitocentos e setenta e nove mil, </v>
          </cell>
          <cell r="D880" t="str">
            <v>oitocentos e setenta e nove</v>
          </cell>
          <cell r="E880" t="str">
            <v>oitocentos e setenta e nove centavos</v>
          </cell>
        </row>
        <row r="881">
          <cell r="A881">
            <v>880</v>
          </cell>
          <cell r="B881" t="str">
            <v xml:space="preserve">oitocentos e oitenta milhões, </v>
          </cell>
          <cell r="C881" t="str">
            <v xml:space="preserve">oitocentos e oitenta mil, </v>
          </cell>
          <cell r="D881" t="str">
            <v>oitocentos e oitenta</v>
          </cell>
          <cell r="E881" t="str">
            <v>oitocentos e oitenta centavos</v>
          </cell>
        </row>
        <row r="882">
          <cell r="A882">
            <v>881</v>
          </cell>
          <cell r="B882" t="str">
            <v xml:space="preserve">oitocentos e oitenta e um milhões, </v>
          </cell>
          <cell r="C882" t="str">
            <v xml:space="preserve">oitocentos e oitenta e um mil, </v>
          </cell>
          <cell r="D882" t="str">
            <v>oitocentos e oitenta e um</v>
          </cell>
          <cell r="E882" t="str">
            <v>oitocentos e oitenta e um centavos</v>
          </cell>
        </row>
        <row r="883">
          <cell r="A883">
            <v>882</v>
          </cell>
          <cell r="B883" t="str">
            <v xml:space="preserve">oitocentos e oitenta e dois milhões, </v>
          </cell>
          <cell r="C883" t="str">
            <v xml:space="preserve">oitocentos e oitenta e dois mil, </v>
          </cell>
          <cell r="D883" t="str">
            <v>oitocentos e oitenta e dois</v>
          </cell>
          <cell r="E883" t="str">
            <v>oitocentos e oitenta e dois centavos</v>
          </cell>
        </row>
        <row r="884">
          <cell r="A884">
            <v>883</v>
          </cell>
          <cell r="B884" t="str">
            <v xml:space="preserve">oitocentos e oitenta e tres milhões, </v>
          </cell>
          <cell r="C884" t="str">
            <v xml:space="preserve">oitocentos e oitenta e tres mil, </v>
          </cell>
          <cell r="D884" t="str">
            <v>oitocentos e oitenta e tres</v>
          </cell>
          <cell r="E884" t="str">
            <v>oitocentos e oitenta e tres centavos</v>
          </cell>
        </row>
        <row r="885">
          <cell r="A885">
            <v>884</v>
          </cell>
          <cell r="B885" t="str">
            <v xml:space="preserve">oitocentos e oitenta e quatro milhões, </v>
          </cell>
          <cell r="C885" t="str">
            <v xml:space="preserve">oitocentos e oitenta e quatro mil, </v>
          </cell>
          <cell r="D885" t="str">
            <v>oitocentos e oitenta e quatro</v>
          </cell>
          <cell r="E885" t="str">
            <v>oitocentos e oitenta e quatro centavos</v>
          </cell>
        </row>
        <row r="886">
          <cell r="A886">
            <v>885</v>
          </cell>
          <cell r="B886" t="str">
            <v xml:space="preserve">oitocentos e oitenta e cinco milhões, </v>
          </cell>
          <cell r="C886" t="str">
            <v xml:space="preserve">oitocentos e oitenta e cinco mil, </v>
          </cell>
          <cell r="D886" t="str">
            <v>oitocentos e oitenta e cinco</v>
          </cell>
          <cell r="E886" t="str">
            <v>oitocentos e oitenta e cinco centavos</v>
          </cell>
        </row>
        <row r="887">
          <cell r="A887">
            <v>886</v>
          </cell>
          <cell r="B887" t="str">
            <v xml:space="preserve">oitocentos e oitenta e seis milhões, </v>
          </cell>
          <cell r="C887" t="str">
            <v xml:space="preserve">oitocentos e oitenta e seis mil, </v>
          </cell>
          <cell r="D887" t="str">
            <v>oitocentos e oitenta e seis</v>
          </cell>
          <cell r="E887" t="str">
            <v>oitocentos e oitenta e seis centavos</v>
          </cell>
        </row>
        <row r="888">
          <cell r="A888">
            <v>887</v>
          </cell>
          <cell r="B888" t="str">
            <v xml:space="preserve">oitocentos e oitenta e sete milhões, </v>
          </cell>
          <cell r="C888" t="str">
            <v xml:space="preserve">oitocentos e oitenta e sete mil, </v>
          </cell>
          <cell r="D888" t="str">
            <v>oitocentos e oitenta e sete</v>
          </cell>
          <cell r="E888" t="str">
            <v>oitocentos e oitenta e sete centavos</v>
          </cell>
        </row>
        <row r="889">
          <cell r="A889">
            <v>888</v>
          </cell>
          <cell r="B889" t="str">
            <v xml:space="preserve">oitocentos e oitenta e oito milhões, </v>
          </cell>
          <cell r="C889" t="str">
            <v xml:space="preserve">oitocentos e oitenta e oito mil, </v>
          </cell>
          <cell r="D889" t="str">
            <v>oitocentos e oitenta e oito</v>
          </cell>
          <cell r="E889" t="str">
            <v>oitocentos e oitenta e oito centavos</v>
          </cell>
        </row>
        <row r="890">
          <cell r="A890">
            <v>889</v>
          </cell>
          <cell r="B890" t="str">
            <v xml:space="preserve">oitocentos e oitenta e nove milhões, </v>
          </cell>
          <cell r="C890" t="str">
            <v xml:space="preserve">oitocentos e oitenta e nove mil, </v>
          </cell>
          <cell r="D890" t="str">
            <v>oitocentos e oitenta e nove</v>
          </cell>
          <cell r="E890" t="str">
            <v>oitocentos e oitenta e nove centavos</v>
          </cell>
        </row>
        <row r="891">
          <cell r="A891">
            <v>890</v>
          </cell>
          <cell r="B891" t="str">
            <v xml:space="preserve">oitocentos e noventa milhões, </v>
          </cell>
          <cell r="C891" t="str">
            <v xml:space="preserve">oitocentos e noventa mil, </v>
          </cell>
          <cell r="D891" t="str">
            <v>oitocentos e noventa</v>
          </cell>
          <cell r="E891" t="str">
            <v>oitocentos e noventa centavos</v>
          </cell>
        </row>
        <row r="892">
          <cell r="A892">
            <v>891</v>
          </cell>
          <cell r="B892" t="str">
            <v xml:space="preserve">oitocentos e noventa e um milhões, </v>
          </cell>
          <cell r="C892" t="str">
            <v xml:space="preserve">oitocentos e noventa e um mil, </v>
          </cell>
          <cell r="D892" t="str">
            <v>oitocentos e noventa e um</v>
          </cell>
          <cell r="E892" t="str">
            <v>oitocentos e noventa e um centavos</v>
          </cell>
        </row>
        <row r="893">
          <cell r="A893">
            <v>892</v>
          </cell>
          <cell r="B893" t="str">
            <v xml:space="preserve">oitocentos e noventa e dois milhões, </v>
          </cell>
          <cell r="C893" t="str">
            <v xml:space="preserve">oitocentos e noventa e dois mil, </v>
          </cell>
          <cell r="D893" t="str">
            <v>oitocentos e noventa e dois</v>
          </cell>
          <cell r="E893" t="str">
            <v>oitocentos e noventa e dois centavos</v>
          </cell>
        </row>
        <row r="894">
          <cell r="A894">
            <v>893</v>
          </cell>
          <cell r="B894" t="str">
            <v xml:space="preserve">oitocentos e noventa e tres milhões, </v>
          </cell>
          <cell r="C894" t="str">
            <v xml:space="preserve">oitocentos e noventa e tres mil, </v>
          </cell>
          <cell r="D894" t="str">
            <v>oitocentos e noventa e tres</v>
          </cell>
          <cell r="E894" t="str">
            <v>oitocentos e noventa e tres centavos</v>
          </cell>
        </row>
        <row r="895">
          <cell r="A895">
            <v>894</v>
          </cell>
          <cell r="B895" t="str">
            <v xml:space="preserve">oitocentos e noventa e quatro milhões, </v>
          </cell>
          <cell r="C895" t="str">
            <v xml:space="preserve">oitocentos e noventa e quatro mil, </v>
          </cell>
          <cell r="D895" t="str">
            <v>oitocentos e noventa e quatro</v>
          </cell>
          <cell r="E895" t="str">
            <v>oitocentos e noventa e quatro centavos</v>
          </cell>
        </row>
        <row r="896">
          <cell r="A896">
            <v>895</v>
          </cell>
          <cell r="B896" t="str">
            <v xml:space="preserve">oitocentos e noventa e cinco milhões, </v>
          </cell>
          <cell r="C896" t="str">
            <v xml:space="preserve">oitocentos e noventa e cinco mil, </v>
          </cell>
          <cell r="D896" t="str">
            <v>oitocentos e noventa e cinco</v>
          </cell>
          <cell r="E896" t="str">
            <v>oitocentos e noventa e cinco centavos</v>
          </cell>
        </row>
        <row r="897">
          <cell r="A897">
            <v>896</v>
          </cell>
          <cell r="B897" t="str">
            <v xml:space="preserve">oitocentos e noventa e seis milhões, </v>
          </cell>
          <cell r="C897" t="str">
            <v xml:space="preserve">oitocentos e noventa e seis mil, </v>
          </cell>
          <cell r="D897" t="str">
            <v>oitocentos e noventa e seis</v>
          </cell>
          <cell r="E897" t="str">
            <v>oitocentos e noventa e seis centavos</v>
          </cell>
        </row>
        <row r="898">
          <cell r="A898">
            <v>897</v>
          </cell>
          <cell r="B898" t="str">
            <v xml:space="preserve">oitocentos e noventa e sete milhões, </v>
          </cell>
          <cell r="C898" t="str">
            <v xml:space="preserve">oitocentos e noventa e sete mil, </v>
          </cell>
          <cell r="D898" t="str">
            <v>oitocentos e noventa e sete</v>
          </cell>
          <cell r="E898" t="str">
            <v>oitocentos e noventa e sete centavos</v>
          </cell>
        </row>
        <row r="899">
          <cell r="A899">
            <v>898</v>
          </cell>
          <cell r="B899" t="str">
            <v xml:space="preserve">oitocentos e noventa e oito milhões, </v>
          </cell>
          <cell r="C899" t="str">
            <v xml:space="preserve">oitocentos e noventa e oito mil, </v>
          </cell>
          <cell r="D899" t="str">
            <v>oitocentos e noventa e oito</v>
          </cell>
          <cell r="E899" t="str">
            <v>oitocentos e noventa e oito centavos</v>
          </cell>
        </row>
        <row r="900">
          <cell r="A900">
            <v>899</v>
          </cell>
          <cell r="B900" t="str">
            <v xml:space="preserve">oitocentos e noventa e nove milhões, </v>
          </cell>
          <cell r="C900" t="str">
            <v xml:space="preserve">oitocentos e noventa e nove mil, </v>
          </cell>
          <cell r="D900" t="str">
            <v>oitocentos e noventa e nove</v>
          </cell>
          <cell r="E900" t="str">
            <v>oitocentos e noventa e nove centavos</v>
          </cell>
        </row>
        <row r="901">
          <cell r="A901">
            <v>900</v>
          </cell>
          <cell r="B901" t="str">
            <v xml:space="preserve">novecentos milhões, </v>
          </cell>
          <cell r="C901" t="str">
            <v xml:space="preserve">novecentos mil, </v>
          </cell>
          <cell r="D901" t="str">
            <v>novecentos</v>
          </cell>
          <cell r="E901" t="str">
            <v>novecentos centavos</v>
          </cell>
        </row>
        <row r="902">
          <cell r="A902">
            <v>901</v>
          </cell>
          <cell r="B902" t="str">
            <v xml:space="preserve">novecentos e um milhões, </v>
          </cell>
          <cell r="C902" t="str">
            <v xml:space="preserve">novecentos e um mil, </v>
          </cell>
          <cell r="D902" t="str">
            <v>novecentos e um</v>
          </cell>
          <cell r="E902" t="str">
            <v>novecentos e um centavos</v>
          </cell>
        </row>
        <row r="903">
          <cell r="A903">
            <v>902</v>
          </cell>
          <cell r="B903" t="str">
            <v xml:space="preserve">novecentos e dois milhões, </v>
          </cell>
          <cell r="C903" t="str">
            <v xml:space="preserve">novecentos e dois mil, </v>
          </cell>
          <cell r="D903" t="str">
            <v>novecentos e dois</v>
          </cell>
          <cell r="E903" t="str">
            <v>novecentos e dois centavos</v>
          </cell>
        </row>
        <row r="904">
          <cell r="A904">
            <v>903</v>
          </cell>
          <cell r="B904" t="str">
            <v xml:space="preserve">novecentos e tres milhões, </v>
          </cell>
          <cell r="C904" t="str">
            <v xml:space="preserve">novecentos e tres mil, </v>
          </cell>
          <cell r="D904" t="str">
            <v>novecentos e tres</v>
          </cell>
          <cell r="E904" t="str">
            <v>novecentos e tres centavos</v>
          </cell>
        </row>
        <row r="905">
          <cell r="A905">
            <v>904</v>
          </cell>
          <cell r="B905" t="str">
            <v xml:space="preserve">novecentos e quatro milhões, </v>
          </cell>
          <cell r="C905" t="str">
            <v xml:space="preserve">novecentos e quatro mil, </v>
          </cell>
          <cell r="D905" t="str">
            <v>novecentos e quatro</v>
          </cell>
          <cell r="E905" t="str">
            <v>novecentos e quatro centavos</v>
          </cell>
        </row>
        <row r="906">
          <cell r="A906">
            <v>905</v>
          </cell>
          <cell r="B906" t="str">
            <v xml:space="preserve">novecentos e cinco milhões, </v>
          </cell>
          <cell r="C906" t="str">
            <v xml:space="preserve">novecentos e cinco mil, </v>
          </cell>
          <cell r="D906" t="str">
            <v>novecentos e cinco</v>
          </cell>
          <cell r="E906" t="str">
            <v>novecentos e cinco centavos</v>
          </cell>
        </row>
        <row r="907">
          <cell r="A907">
            <v>906</v>
          </cell>
          <cell r="B907" t="str">
            <v xml:space="preserve">novecentos e seis milhões, </v>
          </cell>
          <cell r="C907" t="str">
            <v xml:space="preserve">novecentos e seis mil, </v>
          </cell>
          <cell r="D907" t="str">
            <v>novecentos e seis</v>
          </cell>
          <cell r="E907" t="str">
            <v>novecentos e seis centavos</v>
          </cell>
        </row>
        <row r="908">
          <cell r="A908">
            <v>907</v>
          </cell>
          <cell r="B908" t="str">
            <v xml:space="preserve">novecentos e sete milhões, </v>
          </cell>
          <cell r="C908" t="str">
            <v xml:space="preserve">novecentos e sete mil, </v>
          </cell>
          <cell r="D908" t="str">
            <v>novecentos e sete</v>
          </cell>
          <cell r="E908" t="str">
            <v>novecentos e sete centavos</v>
          </cell>
        </row>
        <row r="909">
          <cell r="A909">
            <v>908</v>
          </cell>
          <cell r="B909" t="str">
            <v xml:space="preserve">novecentos e oito milhões, </v>
          </cell>
          <cell r="C909" t="str">
            <v xml:space="preserve">novecentos e oito mil, </v>
          </cell>
          <cell r="D909" t="str">
            <v>novecentos e oito</v>
          </cell>
          <cell r="E909" t="str">
            <v>novecentos e oito centavos</v>
          </cell>
        </row>
        <row r="910">
          <cell r="A910">
            <v>909</v>
          </cell>
          <cell r="B910" t="str">
            <v xml:space="preserve">novecentos e nove milhões, </v>
          </cell>
          <cell r="C910" t="str">
            <v xml:space="preserve">novecentos e nove mil, </v>
          </cell>
          <cell r="D910" t="str">
            <v>novecentos e nove</v>
          </cell>
          <cell r="E910" t="str">
            <v>novecentos e nove centavos</v>
          </cell>
        </row>
        <row r="911">
          <cell r="A911">
            <v>910</v>
          </cell>
          <cell r="B911" t="str">
            <v xml:space="preserve">novecentos e dez milhões, </v>
          </cell>
          <cell r="C911" t="str">
            <v xml:space="preserve">novecentos e dez mil, </v>
          </cell>
          <cell r="D911" t="str">
            <v>novecentos e dez</v>
          </cell>
          <cell r="E911" t="str">
            <v>novecentos e dez centavos</v>
          </cell>
        </row>
        <row r="912">
          <cell r="A912">
            <v>911</v>
          </cell>
          <cell r="B912" t="str">
            <v xml:space="preserve">novecentos e onze milhões, </v>
          </cell>
          <cell r="C912" t="str">
            <v xml:space="preserve">novecentos e onze mil, </v>
          </cell>
          <cell r="D912" t="str">
            <v>novecentos e onze</v>
          </cell>
          <cell r="E912" t="str">
            <v>novecentos e onze centavos</v>
          </cell>
        </row>
        <row r="913">
          <cell r="A913">
            <v>912</v>
          </cell>
          <cell r="B913" t="str">
            <v xml:space="preserve">novecentos e doze milhões, </v>
          </cell>
          <cell r="C913" t="str">
            <v xml:space="preserve">novecentos e doze mil, </v>
          </cell>
          <cell r="D913" t="str">
            <v>novecentos e doze</v>
          </cell>
          <cell r="E913" t="str">
            <v>novecentos e doze centavos</v>
          </cell>
        </row>
        <row r="914">
          <cell r="A914">
            <v>913</v>
          </cell>
          <cell r="B914" t="str">
            <v xml:space="preserve">novecentos e treze milhões, </v>
          </cell>
          <cell r="C914" t="str">
            <v xml:space="preserve">novecentos e treze mil, </v>
          </cell>
          <cell r="D914" t="str">
            <v>novecentos e treze</v>
          </cell>
          <cell r="E914" t="str">
            <v>novecentos e treze centavos</v>
          </cell>
        </row>
        <row r="915">
          <cell r="A915">
            <v>914</v>
          </cell>
          <cell r="B915" t="str">
            <v xml:space="preserve">novecentos e quatorze milhões, </v>
          </cell>
          <cell r="C915" t="str">
            <v xml:space="preserve">novecentos e quatorze mil, </v>
          </cell>
          <cell r="D915" t="str">
            <v>novecentos e quatorze</v>
          </cell>
          <cell r="E915" t="str">
            <v>novecentos e quatorze centavos</v>
          </cell>
        </row>
        <row r="916">
          <cell r="A916">
            <v>915</v>
          </cell>
          <cell r="B916" t="str">
            <v xml:space="preserve">novecentos e quinze milhões, </v>
          </cell>
          <cell r="C916" t="str">
            <v xml:space="preserve">novecentos e quinze mil, </v>
          </cell>
          <cell r="D916" t="str">
            <v>novecentos e quinze</v>
          </cell>
          <cell r="E916" t="str">
            <v>novecentos e quinze centavos</v>
          </cell>
        </row>
        <row r="917">
          <cell r="A917">
            <v>916</v>
          </cell>
          <cell r="B917" t="str">
            <v xml:space="preserve">novecentos e dezesseis milhões, </v>
          </cell>
          <cell r="C917" t="str">
            <v xml:space="preserve">novecentos e dezesseis mil, </v>
          </cell>
          <cell r="D917" t="str">
            <v>novecentos e dezesseis</v>
          </cell>
          <cell r="E917" t="str">
            <v>novecentos e dezesseis centavos</v>
          </cell>
        </row>
        <row r="918">
          <cell r="A918">
            <v>917</v>
          </cell>
          <cell r="B918" t="str">
            <v xml:space="preserve">novecentos e dezessete milhões, </v>
          </cell>
          <cell r="C918" t="str">
            <v xml:space="preserve">novecentos e dezessete mil, </v>
          </cell>
          <cell r="D918" t="str">
            <v>novecentos e dezessete</v>
          </cell>
          <cell r="E918" t="str">
            <v>novecentos e dezessete centavos</v>
          </cell>
        </row>
        <row r="919">
          <cell r="A919">
            <v>918</v>
          </cell>
          <cell r="B919" t="str">
            <v xml:space="preserve">novecentos e dezoito milhões, </v>
          </cell>
          <cell r="C919" t="str">
            <v xml:space="preserve">novecentos e dezoito mil, </v>
          </cell>
          <cell r="D919" t="str">
            <v>novecentos e dezoito</v>
          </cell>
          <cell r="E919" t="str">
            <v>novecentos e dezoito centavos</v>
          </cell>
        </row>
        <row r="920">
          <cell r="A920">
            <v>919</v>
          </cell>
          <cell r="B920" t="str">
            <v xml:space="preserve">novecentos e dezenove milhões, </v>
          </cell>
          <cell r="C920" t="str">
            <v xml:space="preserve">novecentos e dezenove mil, </v>
          </cell>
          <cell r="D920" t="str">
            <v>novecentos e dezenove</v>
          </cell>
          <cell r="E920" t="str">
            <v>novecentos e dezenove centavos</v>
          </cell>
        </row>
        <row r="921">
          <cell r="A921">
            <v>920</v>
          </cell>
          <cell r="B921" t="str">
            <v xml:space="preserve">novecentos e vinte milhões, </v>
          </cell>
          <cell r="C921" t="str">
            <v xml:space="preserve">novecentos e vinte mil, </v>
          </cell>
          <cell r="D921" t="str">
            <v>novecentos e vinte</v>
          </cell>
          <cell r="E921" t="str">
            <v>novecentos e vinte centavos</v>
          </cell>
        </row>
        <row r="922">
          <cell r="A922">
            <v>921</v>
          </cell>
          <cell r="B922" t="str">
            <v xml:space="preserve">novecentos e vinte e um milhões, </v>
          </cell>
          <cell r="C922" t="str">
            <v xml:space="preserve">novecentos e vinte e um mil, </v>
          </cell>
          <cell r="D922" t="str">
            <v>novecentos e vinte e um</v>
          </cell>
          <cell r="E922" t="str">
            <v>novecentos e vinte e um centavos</v>
          </cell>
        </row>
        <row r="923">
          <cell r="A923">
            <v>922</v>
          </cell>
          <cell r="B923" t="str">
            <v xml:space="preserve">novecentos e vinte e dois milhões, </v>
          </cell>
          <cell r="C923" t="str">
            <v xml:space="preserve">novecentos e vinte e dois mil, </v>
          </cell>
          <cell r="D923" t="str">
            <v>novecentos e vinte e dois</v>
          </cell>
          <cell r="E923" t="str">
            <v>novecentos e vinte e dois centavos</v>
          </cell>
        </row>
        <row r="924">
          <cell r="A924">
            <v>923</v>
          </cell>
          <cell r="B924" t="str">
            <v xml:space="preserve">novecentos e vinte e tres milhões, </v>
          </cell>
          <cell r="C924" t="str">
            <v xml:space="preserve">novecentos e vinte e tres mil, </v>
          </cell>
          <cell r="D924" t="str">
            <v>novecentos e vinte e tres</v>
          </cell>
          <cell r="E924" t="str">
            <v>novecentos e vinte e tres centavos</v>
          </cell>
        </row>
        <row r="925">
          <cell r="A925">
            <v>924</v>
          </cell>
          <cell r="B925" t="str">
            <v xml:space="preserve">novecentos e vinte e quatro milhões, </v>
          </cell>
          <cell r="C925" t="str">
            <v xml:space="preserve">novecentos e vinte e quatro mil, </v>
          </cell>
          <cell r="D925" t="str">
            <v>novecentos e vinte e quatro</v>
          </cell>
          <cell r="E925" t="str">
            <v>novecentos e vinte e quatro centavos</v>
          </cell>
        </row>
        <row r="926">
          <cell r="A926">
            <v>925</v>
          </cell>
          <cell r="B926" t="str">
            <v xml:space="preserve">novecentos e vinte e cinco milhões, </v>
          </cell>
          <cell r="C926" t="str">
            <v xml:space="preserve">novecentos e vinte e cinco mil, </v>
          </cell>
          <cell r="D926" t="str">
            <v>novecentos e vinte e cinco</v>
          </cell>
          <cell r="E926" t="str">
            <v>novecentos e vinte e cinco centavos</v>
          </cell>
        </row>
        <row r="927">
          <cell r="A927">
            <v>926</v>
          </cell>
          <cell r="B927" t="str">
            <v xml:space="preserve">novecentos e vinte e seis milhões, </v>
          </cell>
          <cell r="C927" t="str">
            <v xml:space="preserve">novecentos e vinte e seis mil, </v>
          </cell>
          <cell r="D927" t="str">
            <v>novecentos e vinte e seis</v>
          </cell>
          <cell r="E927" t="str">
            <v>novecentos e vinte e seis centavos</v>
          </cell>
        </row>
        <row r="928">
          <cell r="A928">
            <v>927</v>
          </cell>
          <cell r="B928" t="str">
            <v xml:space="preserve">novecentos e vinte e sete milhões, </v>
          </cell>
          <cell r="C928" t="str">
            <v xml:space="preserve">novecentos e vinte e sete mil, </v>
          </cell>
          <cell r="D928" t="str">
            <v>novecentos e vinte e sete</v>
          </cell>
          <cell r="E928" t="str">
            <v>novecentos e vinte e sete centavos</v>
          </cell>
        </row>
        <row r="929">
          <cell r="A929">
            <v>928</v>
          </cell>
          <cell r="B929" t="str">
            <v xml:space="preserve">novecentos e vinte e oito milhões, </v>
          </cell>
          <cell r="C929" t="str">
            <v xml:space="preserve">novecentos e vinte e oito mil, </v>
          </cell>
          <cell r="D929" t="str">
            <v>novecentos e vinte e oito</v>
          </cell>
          <cell r="E929" t="str">
            <v>novecentos e vinte e oito centavos</v>
          </cell>
        </row>
        <row r="930">
          <cell r="A930">
            <v>929</v>
          </cell>
          <cell r="B930" t="str">
            <v xml:space="preserve">novecentos e vinte e nove milhões, </v>
          </cell>
          <cell r="C930" t="str">
            <v xml:space="preserve">novecentos e vinte e nove mil, </v>
          </cell>
          <cell r="D930" t="str">
            <v>novecentos e vinte e nove</v>
          </cell>
          <cell r="E930" t="str">
            <v>novecentos e vinte e nove centavos</v>
          </cell>
        </row>
        <row r="931">
          <cell r="A931">
            <v>930</v>
          </cell>
          <cell r="B931" t="str">
            <v xml:space="preserve">novecentos e trinta milhões, </v>
          </cell>
          <cell r="C931" t="str">
            <v xml:space="preserve">novecentos e trinta mil, </v>
          </cell>
          <cell r="D931" t="str">
            <v>novecentos e trinta</v>
          </cell>
          <cell r="E931" t="str">
            <v>novecentos e trinta centavos</v>
          </cell>
        </row>
        <row r="932">
          <cell r="A932">
            <v>931</v>
          </cell>
          <cell r="B932" t="str">
            <v xml:space="preserve">novecentos e trinta e um milhões, </v>
          </cell>
          <cell r="C932" t="str">
            <v xml:space="preserve">novecentos e trinta e um mil, </v>
          </cell>
          <cell r="D932" t="str">
            <v>novecentos e trinta e um</v>
          </cell>
          <cell r="E932" t="str">
            <v>novecentos e trinta e um centavos</v>
          </cell>
        </row>
        <row r="933">
          <cell r="A933">
            <v>932</v>
          </cell>
          <cell r="B933" t="str">
            <v xml:space="preserve">novecentos e trinta e dois milhões, </v>
          </cell>
          <cell r="C933" t="str">
            <v xml:space="preserve">novecentos e trinta e dois mil, </v>
          </cell>
          <cell r="D933" t="str">
            <v>novecentos e trinta e dois</v>
          </cell>
          <cell r="E933" t="str">
            <v>novecentos e trinta e dois centavos</v>
          </cell>
        </row>
        <row r="934">
          <cell r="A934">
            <v>933</v>
          </cell>
          <cell r="B934" t="str">
            <v xml:space="preserve">novecentos e trinta e tres milhões, </v>
          </cell>
          <cell r="C934" t="str">
            <v xml:space="preserve">novecentos e trinta e tres mil, </v>
          </cell>
          <cell r="D934" t="str">
            <v>novecentos e trinta e tres</v>
          </cell>
          <cell r="E934" t="str">
            <v>novecentos e trinta e tres centavos</v>
          </cell>
        </row>
        <row r="935">
          <cell r="A935">
            <v>934</v>
          </cell>
          <cell r="B935" t="str">
            <v xml:space="preserve">novecentos e trinta e quatro milhões, </v>
          </cell>
          <cell r="C935" t="str">
            <v xml:space="preserve">novecentos e trinta e quatro mil, </v>
          </cell>
          <cell r="D935" t="str">
            <v>novecentos e trinta e quatro</v>
          </cell>
          <cell r="E935" t="str">
            <v>novecentos e trinta e quatro centavos</v>
          </cell>
        </row>
        <row r="936">
          <cell r="A936">
            <v>935</v>
          </cell>
          <cell r="B936" t="str">
            <v xml:space="preserve">novecentos e trinta e cinco milhões, </v>
          </cell>
          <cell r="C936" t="str">
            <v xml:space="preserve">novecentos e trinta e cinco mil, </v>
          </cell>
          <cell r="D936" t="str">
            <v>novecentos e trinta e cinco</v>
          </cell>
          <cell r="E936" t="str">
            <v>novecentos e trinta e cinco centavos</v>
          </cell>
        </row>
        <row r="937">
          <cell r="A937">
            <v>936</v>
          </cell>
          <cell r="B937" t="str">
            <v xml:space="preserve">novecentos e trinta e seis milhões, </v>
          </cell>
          <cell r="C937" t="str">
            <v xml:space="preserve">novecentos e trinta e seis mil, </v>
          </cell>
          <cell r="D937" t="str">
            <v>novecentos e trinta e seis</v>
          </cell>
          <cell r="E937" t="str">
            <v>novecentos e trinta e seis centavos</v>
          </cell>
        </row>
        <row r="938">
          <cell r="A938">
            <v>937</v>
          </cell>
          <cell r="B938" t="str">
            <v xml:space="preserve">novecentos e trinta e sete milhões, </v>
          </cell>
          <cell r="C938" t="str">
            <v xml:space="preserve">novecentos e trinta e sete mil, </v>
          </cell>
          <cell r="D938" t="str">
            <v>novecentos e trinta e sete</v>
          </cell>
          <cell r="E938" t="str">
            <v>novecentos e trinta e sete centavos</v>
          </cell>
        </row>
        <row r="939">
          <cell r="A939">
            <v>938</v>
          </cell>
          <cell r="B939" t="str">
            <v xml:space="preserve">novecentos e trinta e oito milhões, </v>
          </cell>
          <cell r="C939" t="str">
            <v xml:space="preserve">novecentos e trinta e oito mil, </v>
          </cell>
          <cell r="D939" t="str">
            <v>novecentos e trinta e oito</v>
          </cell>
          <cell r="E939" t="str">
            <v>novecentos e trinta e oito centavos</v>
          </cell>
        </row>
        <row r="940">
          <cell r="A940">
            <v>939</v>
          </cell>
          <cell r="B940" t="str">
            <v xml:space="preserve">novecentos e trinta e nove milhões, </v>
          </cell>
          <cell r="C940" t="str">
            <v xml:space="preserve">novecentos e trinta e nove mil, </v>
          </cell>
          <cell r="D940" t="str">
            <v>novecentos e trinta e nove</v>
          </cell>
          <cell r="E940" t="str">
            <v>novecentos e trinta e nove centavos</v>
          </cell>
        </row>
        <row r="941">
          <cell r="A941">
            <v>940</v>
          </cell>
          <cell r="B941" t="str">
            <v xml:space="preserve">novecentos e quarenta milhões, </v>
          </cell>
          <cell r="C941" t="str">
            <v xml:space="preserve">novecentos e quarenta mil, </v>
          </cell>
          <cell r="D941" t="str">
            <v>novecentos e quarenta</v>
          </cell>
          <cell r="E941" t="str">
            <v>novecentos e quarenta centavos</v>
          </cell>
        </row>
        <row r="942">
          <cell r="A942">
            <v>941</v>
          </cell>
          <cell r="B942" t="str">
            <v xml:space="preserve">novecentos e quarenta e um milhões, </v>
          </cell>
          <cell r="C942" t="str">
            <v xml:space="preserve">novecentos e quarenta e um mil, </v>
          </cell>
          <cell r="D942" t="str">
            <v>novecentos e quarenta e um</v>
          </cell>
          <cell r="E942" t="str">
            <v>novecentos e quarenta e um centavos</v>
          </cell>
        </row>
        <row r="943">
          <cell r="A943">
            <v>942</v>
          </cell>
          <cell r="B943" t="str">
            <v xml:space="preserve">novecentos e quarenta e dois milhões, </v>
          </cell>
          <cell r="C943" t="str">
            <v xml:space="preserve">novecentos e quarenta e dois mil, </v>
          </cell>
          <cell r="D943" t="str">
            <v>novecentos e quarenta e dois</v>
          </cell>
          <cell r="E943" t="str">
            <v>novecentos e quarenta e dois centavos</v>
          </cell>
        </row>
        <row r="944">
          <cell r="A944">
            <v>943</v>
          </cell>
          <cell r="B944" t="str">
            <v xml:space="preserve">novecentos e quarenta e tres milhões, </v>
          </cell>
          <cell r="C944" t="str">
            <v xml:space="preserve">novecentos e quarenta e tres mil, </v>
          </cell>
          <cell r="D944" t="str">
            <v>novecentos e quarenta e tres</v>
          </cell>
          <cell r="E944" t="str">
            <v>novecentos e quarenta e tres centavos</v>
          </cell>
        </row>
        <row r="945">
          <cell r="A945">
            <v>944</v>
          </cell>
          <cell r="B945" t="str">
            <v xml:space="preserve">novecentos e quarenta e quatro milhões, </v>
          </cell>
          <cell r="C945" t="str">
            <v xml:space="preserve">novecentos e quarenta e quatro mil, </v>
          </cell>
          <cell r="D945" t="str">
            <v>novecentos e quarenta e quatro</v>
          </cell>
          <cell r="E945" t="str">
            <v>novecentos e quarenta e quatro centavos</v>
          </cell>
        </row>
        <row r="946">
          <cell r="A946">
            <v>945</v>
          </cell>
          <cell r="B946" t="str">
            <v xml:space="preserve">novecentos e quarenta e cinco milhões, </v>
          </cell>
          <cell r="C946" t="str">
            <v xml:space="preserve">novecentos e quarenta e cinco mil, </v>
          </cell>
          <cell r="D946" t="str">
            <v>novecentos e quarenta e cinco</v>
          </cell>
          <cell r="E946" t="str">
            <v>novecentos e quarenta e cinco centavos</v>
          </cell>
        </row>
        <row r="947">
          <cell r="A947">
            <v>946</v>
          </cell>
          <cell r="B947" t="str">
            <v xml:space="preserve">novecentos e quarenta e seis milhões, </v>
          </cell>
          <cell r="C947" t="str">
            <v xml:space="preserve">novecentos e quarenta e seis mil, </v>
          </cell>
          <cell r="D947" t="str">
            <v>novecentos e quarenta e seis</v>
          </cell>
          <cell r="E947" t="str">
            <v>novecentos e quarenta e seis centavos</v>
          </cell>
        </row>
        <row r="948">
          <cell r="A948">
            <v>947</v>
          </cell>
          <cell r="B948" t="str">
            <v xml:space="preserve">novecentos e quarenta e sete milhões, </v>
          </cell>
          <cell r="C948" t="str">
            <v xml:space="preserve">novecentos e quarenta e sete mil, </v>
          </cell>
          <cell r="D948" t="str">
            <v>novecentos e quarenta e sete</v>
          </cell>
          <cell r="E948" t="str">
            <v>novecentos e quarenta e sete centavos</v>
          </cell>
        </row>
        <row r="949">
          <cell r="A949">
            <v>948</v>
          </cell>
          <cell r="B949" t="str">
            <v xml:space="preserve">novecentos e quarenta e oito milhões, </v>
          </cell>
          <cell r="C949" t="str">
            <v xml:space="preserve">novecentos e quarenta e oito mil, </v>
          </cell>
          <cell r="D949" t="str">
            <v>novecentos e quarenta e oito</v>
          </cell>
          <cell r="E949" t="str">
            <v>novecentos e quarenta e oito centavos</v>
          </cell>
        </row>
        <row r="950">
          <cell r="A950">
            <v>949</v>
          </cell>
          <cell r="B950" t="str">
            <v xml:space="preserve">novecentos e quarenta e nove milhões, </v>
          </cell>
          <cell r="C950" t="str">
            <v xml:space="preserve">novecentos e quarenta e nove mil, </v>
          </cell>
          <cell r="D950" t="str">
            <v>novecentos e quarenta e nove</v>
          </cell>
          <cell r="E950" t="str">
            <v>novecentos e quarenta e nove centavos</v>
          </cell>
        </row>
        <row r="951">
          <cell r="A951">
            <v>950</v>
          </cell>
          <cell r="B951" t="str">
            <v xml:space="preserve">novecentos e cinquenta milhões, </v>
          </cell>
          <cell r="C951" t="str">
            <v xml:space="preserve">novecentos e cinquenta mil, </v>
          </cell>
          <cell r="D951" t="str">
            <v>novecentos e cinquenta</v>
          </cell>
          <cell r="E951" t="str">
            <v>novecentos e cinquenta centavos</v>
          </cell>
        </row>
        <row r="952">
          <cell r="A952">
            <v>951</v>
          </cell>
          <cell r="B952" t="str">
            <v xml:space="preserve">novecentos e cinquenta e um milhões, </v>
          </cell>
          <cell r="C952" t="str">
            <v xml:space="preserve">novecentos e cinquenta e um mil, </v>
          </cell>
          <cell r="D952" t="str">
            <v>novecentos e cinquenta e um</v>
          </cell>
          <cell r="E952" t="str">
            <v>novecentos e cinquenta e um centavos</v>
          </cell>
        </row>
        <row r="953">
          <cell r="A953">
            <v>952</v>
          </cell>
          <cell r="B953" t="str">
            <v xml:space="preserve">novecentos e cinquenta e dois milhões, </v>
          </cell>
          <cell r="C953" t="str">
            <v xml:space="preserve">novecentos e cinquenta e dois mil, </v>
          </cell>
          <cell r="D953" t="str">
            <v>novecentos e cinquenta e dois</v>
          </cell>
          <cell r="E953" t="str">
            <v>novecentos e cinquenta e dois centavos</v>
          </cell>
        </row>
        <row r="954">
          <cell r="A954">
            <v>953</v>
          </cell>
          <cell r="B954" t="str">
            <v xml:space="preserve">novecentos e cinquenta e tres milhões, </v>
          </cell>
          <cell r="C954" t="str">
            <v xml:space="preserve">novecentos e cinquenta e tres mil, </v>
          </cell>
          <cell r="D954" t="str">
            <v>novecentos e cinquenta e tres</v>
          </cell>
          <cell r="E954" t="str">
            <v>novecentos e cinquenta e tres centavos</v>
          </cell>
        </row>
        <row r="955">
          <cell r="A955">
            <v>954</v>
          </cell>
          <cell r="B955" t="str">
            <v xml:space="preserve">novecentos e cinquenta e quatro milhões, </v>
          </cell>
          <cell r="C955" t="str">
            <v xml:space="preserve">novecentos e cinquenta e quatro mil, </v>
          </cell>
          <cell r="D955" t="str">
            <v>novecentos e cinquenta e quatro</v>
          </cell>
          <cell r="E955" t="str">
            <v>novecentos e cinquenta e quatro centavos</v>
          </cell>
        </row>
        <row r="956">
          <cell r="A956">
            <v>955</v>
          </cell>
          <cell r="B956" t="str">
            <v xml:space="preserve">novecentos e cinquenta e cinco milhões, </v>
          </cell>
          <cell r="C956" t="str">
            <v xml:space="preserve">novecentos e cinquenta e cinco mil, </v>
          </cell>
          <cell r="D956" t="str">
            <v>novecentos e cinquenta e cinco</v>
          </cell>
          <cell r="E956" t="str">
            <v>novecentos e cinquenta e cinco centavos</v>
          </cell>
        </row>
        <row r="957">
          <cell r="A957">
            <v>956</v>
          </cell>
          <cell r="B957" t="str">
            <v xml:space="preserve">novecentos e cinquenta e seis milhões, </v>
          </cell>
          <cell r="C957" t="str">
            <v xml:space="preserve">novecentos e cinquenta e seis mil, </v>
          </cell>
          <cell r="D957" t="str">
            <v>novecentos e cinquenta e seis</v>
          </cell>
          <cell r="E957" t="str">
            <v>novecentos e cinquenta e seis centavos</v>
          </cell>
        </row>
        <row r="958">
          <cell r="A958">
            <v>957</v>
          </cell>
          <cell r="B958" t="str">
            <v xml:space="preserve">novecentos e cinquenta e sete milhões, </v>
          </cell>
          <cell r="C958" t="str">
            <v xml:space="preserve">novecentos e cinquenta e sete mil, </v>
          </cell>
          <cell r="D958" t="str">
            <v>novecentos e cinquenta e sete</v>
          </cell>
          <cell r="E958" t="str">
            <v>novecentos e cinquenta e sete centavos</v>
          </cell>
        </row>
        <row r="959">
          <cell r="A959">
            <v>958</v>
          </cell>
          <cell r="B959" t="str">
            <v xml:space="preserve">novecentos e cinquenta e oito milhões, </v>
          </cell>
          <cell r="C959" t="str">
            <v xml:space="preserve">novecentos e cinquenta e oito mil, </v>
          </cell>
          <cell r="D959" t="str">
            <v>novecentos e cinquenta e oito</v>
          </cell>
          <cell r="E959" t="str">
            <v>novecentos e cinquenta e oito centavos</v>
          </cell>
        </row>
        <row r="960">
          <cell r="A960">
            <v>959</v>
          </cell>
          <cell r="B960" t="str">
            <v xml:space="preserve">novecentos e cinquenta e nove milhões, </v>
          </cell>
          <cell r="C960" t="str">
            <v xml:space="preserve">novecentos e cinquenta e nove mil, </v>
          </cell>
          <cell r="D960" t="str">
            <v>novecentos e cinquenta e nove</v>
          </cell>
          <cell r="E960" t="str">
            <v>novecentos e cinquenta e nove centavos</v>
          </cell>
        </row>
        <row r="961">
          <cell r="A961">
            <v>960</v>
          </cell>
          <cell r="B961" t="str">
            <v xml:space="preserve">novecentos e sessenta milhões, </v>
          </cell>
          <cell r="C961" t="str">
            <v xml:space="preserve">novecentos e sessenta mil, </v>
          </cell>
          <cell r="D961" t="str">
            <v>novecentos e sessenta</v>
          </cell>
          <cell r="E961" t="str">
            <v>novecentos e sessenta centavos</v>
          </cell>
        </row>
        <row r="962">
          <cell r="A962">
            <v>961</v>
          </cell>
          <cell r="B962" t="str">
            <v xml:space="preserve">novecentos e sessenta e um milhões, </v>
          </cell>
          <cell r="C962" t="str">
            <v xml:space="preserve">novecentos e sessenta e um mil, </v>
          </cell>
          <cell r="D962" t="str">
            <v>novecentos e sessenta e um</v>
          </cell>
          <cell r="E962" t="str">
            <v>novecentos e sessenta e um centavos</v>
          </cell>
        </row>
        <row r="963">
          <cell r="A963">
            <v>962</v>
          </cell>
          <cell r="B963" t="str">
            <v xml:space="preserve">novecentos e sessenta e dois milhões, </v>
          </cell>
          <cell r="C963" t="str">
            <v xml:space="preserve">novecentos e sessenta e dois mil, </v>
          </cell>
          <cell r="D963" t="str">
            <v>novecentos e sessenta e dois</v>
          </cell>
          <cell r="E963" t="str">
            <v>novecentos e sessenta e dois centavos</v>
          </cell>
        </row>
        <row r="964">
          <cell r="A964">
            <v>963</v>
          </cell>
          <cell r="B964" t="str">
            <v xml:space="preserve">novecentos e sessenta e tres milhões, </v>
          </cell>
          <cell r="C964" t="str">
            <v xml:space="preserve">novecentos e sessenta e tres mil, </v>
          </cell>
          <cell r="D964" t="str">
            <v>novecentos e sessenta e tres</v>
          </cell>
          <cell r="E964" t="str">
            <v>novecentos e sessenta e tres centavos</v>
          </cell>
        </row>
        <row r="965">
          <cell r="A965">
            <v>964</v>
          </cell>
          <cell r="B965" t="str">
            <v xml:space="preserve">novecentos e sessenta e quatro milhões, </v>
          </cell>
          <cell r="C965" t="str">
            <v xml:space="preserve">novecentos e sessenta e quatro mil, </v>
          </cell>
          <cell r="D965" t="str">
            <v>novecentos e sessenta e quatro</v>
          </cell>
          <cell r="E965" t="str">
            <v>novecentos e sessenta e quatro centavos</v>
          </cell>
        </row>
        <row r="966">
          <cell r="A966">
            <v>965</v>
          </cell>
          <cell r="B966" t="str">
            <v xml:space="preserve">novecentos e sessenta e cinco milhões, </v>
          </cell>
          <cell r="C966" t="str">
            <v xml:space="preserve">novecentos e sessenta e cinco mil, </v>
          </cell>
          <cell r="D966" t="str">
            <v>novecentos e sessenta e cinco</v>
          </cell>
          <cell r="E966" t="str">
            <v>novecentos e sessenta e cinco centavos</v>
          </cell>
        </row>
        <row r="967">
          <cell r="A967">
            <v>966</v>
          </cell>
          <cell r="B967" t="str">
            <v xml:space="preserve">novecentos e sessenta e seis milhões, </v>
          </cell>
          <cell r="C967" t="str">
            <v xml:space="preserve">novecentos e sessenta e seis mil, </v>
          </cell>
          <cell r="D967" t="str">
            <v>novecentos e sessenta e seis</v>
          </cell>
          <cell r="E967" t="str">
            <v>novecentos e sessenta e seis centavos</v>
          </cell>
        </row>
        <row r="968">
          <cell r="A968">
            <v>967</v>
          </cell>
          <cell r="B968" t="str">
            <v xml:space="preserve">novecentos e sessenta e sete milhões, </v>
          </cell>
          <cell r="C968" t="str">
            <v xml:space="preserve">novecentos e sessenta e sete mil, </v>
          </cell>
          <cell r="D968" t="str">
            <v>novecentos e sessenta e sete</v>
          </cell>
          <cell r="E968" t="str">
            <v>novecentos e sessenta e sete centavos</v>
          </cell>
        </row>
        <row r="969">
          <cell r="A969">
            <v>968</v>
          </cell>
          <cell r="B969" t="str">
            <v xml:space="preserve">novecentos e sessenta e oito milhões, </v>
          </cell>
          <cell r="C969" t="str">
            <v xml:space="preserve">novecentos e sessenta e oito mil, </v>
          </cell>
          <cell r="D969" t="str">
            <v>novecentos e sessenta e oito</v>
          </cell>
          <cell r="E969" t="str">
            <v>novecentos e sessenta e oito centavos</v>
          </cell>
        </row>
        <row r="970">
          <cell r="A970">
            <v>969</v>
          </cell>
          <cell r="B970" t="str">
            <v xml:space="preserve">novecentos e sessenta e nove milhões, </v>
          </cell>
          <cell r="C970" t="str">
            <v xml:space="preserve">novecentos e sessenta e nove mil, </v>
          </cell>
          <cell r="D970" t="str">
            <v>novecentos e sessenta e nove</v>
          </cell>
          <cell r="E970" t="str">
            <v>novecentos e sessenta e nove centavos</v>
          </cell>
        </row>
        <row r="971">
          <cell r="A971">
            <v>970</v>
          </cell>
          <cell r="B971" t="str">
            <v xml:space="preserve">novecentos e setenta milhões, </v>
          </cell>
          <cell r="C971" t="str">
            <v xml:space="preserve">novecentos e setenta mil, </v>
          </cell>
          <cell r="D971" t="str">
            <v>novecentos e setenta</v>
          </cell>
          <cell r="E971" t="str">
            <v>novecentos e setenta centavos</v>
          </cell>
        </row>
        <row r="972">
          <cell r="A972">
            <v>971</v>
          </cell>
          <cell r="B972" t="str">
            <v xml:space="preserve">novecentos e setenta e um milhões, </v>
          </cell>
          <cell r="C972" t="str">
            <v xml:space="preserve">novecentos e setenta e um mil, </v>
          </cell>
          <cell r="D972" t="str">
            <v>novecentos e setenta e um</v>
          </cell>
          <cell r="E972" t="str">
            <v>novecentos e setenta e um centavos</v>
          </cell>
        </row>
        <row r="973">
          <cell r="A973">
            <v>972</v>
          </cell>
          <cell r="B973" t="str">
            <v xml:space="preserve">novecentos e setenta e dois milhões, </v>
          </cell>
          <cell r="C973" t="str">
            <v xml:space="preserve">novecentos e setenta e dois mil, </v>
          </cell>
          <cell r="D973" t="str">
            <v>novecentos e setenta e dois</v>
          </cell>
          <cell r="E973" t="str">
            <v>novecentos e setenta e dois centavos</v>
          </cell>
        </row>
        <row r="974">
          <cell r="A974">
            <v>973</v>
          </cell>
          <cell r="B974" t="str">
            <v xml:space="preserve">novecentos e setenta e tres milhões, </v>
          </cell>
          <cell r="C974" t="str">
            <v xml:space="preserve">novecentos e setenta e tres mil, </v>
          </cell>
          <cell r="D974" t="str">
            <v>novecentos e setenta e tres</v>
          </cell>
          <cell r="E974" t="str">
            <v>novecentos e setenta e tres centavos</v>
          </cell>
        </row>
        <row r="975">
          <cell r="A975">
            <v>974</v>
          </cell>
          <cell r="B975" t="str">
            <v xml:space="preserve">novecentos e setenta e quatro milhões, </v>
          </cell>
          <cell r="C975" t="str">
            <v xml:space="preserve">novecentos e setenta e quatro mil, </v>
          </cell>
          <cell r="D975" t="str">
            <v>novecentos e setenta e quatro</v>
          </cell>
          <cell r="E975" t="str">
            <v>novecentos e setenta e quatro centavos</v>
          </cell>
        </row>
        <row r="976">
          <cell r="A976">
            <v>975</v>
          </cell>
          <cell r="B976" t="str">
            <v xml:space="preserve">novecentos e setenta e cinco milhões, </v>
          </cell>
          <cell r="C976" t="str">
            <v xml:space="preserve">novecentos e setenta e cinco mil, </v>
          </cell>
          <cell r="D976" t="str">
            <v>novecentos e setenta e cinco</v>
          </cell>
          <cell r="E976" t="str">
            <v>novecentos e setenta e cinco centavos</v>
          </cell>
        </row>
        <row r="977">
          <cell r="A977">
            <v>976</v>
          </cell>
          <cell r="B977" t="str">
            <v xml:space="preserve">novecentos e setenta e seis milhões, </v>
          </cell>
          <cell r="C977" t="str">
            <v xml:space="preserve">novecentos e setenta e seis mil, </v>
          </cell>
          <cell r="D977" t="str">
            <v>novecentos e setenta e seis</v>
          </cell>
          <cell r="E977" t="str">
            <v>novecentos e setenta e seis centavos</v>
          </cell>
        </row>
        <row r="978">
          <cell r="A978">
            <v>977</v>
          </cell>
          <cell r="B978" t="str">
            <v xml:space="preserve">novecentos e setenta e sete milhões, </v>
          </cell>
          <cell r="C978" t="str">
            <v xml:space="preserve">novecentos e setenta e sete mil, </v>
          </cell>
          <cell r="D978" t="str">
            <v>novecentos e setenta e sete</v>
          </cell>
          <cell r="E978" t="str">
            <v>novecentos e setenta e sete centavos</v>
          </cell>
        </row>
        <row r="979">
          <cell r="A979">
            <v>978</v>
          </cell>
          <cell r="B979" t="str">
            <v xml:space="preserve">novecentos e setenta e oito milhões, </v>
          </cell>
          <cell r="C979" t="str">
            <v xml:space="preserve">novecentos e setenta e oito mil, </v>
          </cell>
          <cell r="D979" t="str">
            <v>novecentos e setenta e oito</v>
          </cell>
          <cell r="E979" t="str">
            <v>novecentos e setenta e oito centavos</v>
          </cell>
        </row>
        <row r="980">
          <cell r="A980">
            <v>979</v>
          </cell>
          <cell r="B980" t="str">
            <v xml:space="preserve">novecentos e setenta e nove milhões, </v>
          </cell>
          <cell r="C980" t="str">
            <v xml:space="preserve">novecentos e setenta e nove mil, </v>
          </cell>
          <cell r="D980" t="str">
            <v>novecentos e setenta e nove</v>
          </cell>
          <cell r="E980" t="str">
            <v>novecentos e setenta e nove centavos</v>
          </cell>
        </row>
        <row r="981">
          <cell r="A981">
            <v>980</v>
          </cell>
          <cell r="B981" t="str">
            <v xml:space="preserve">novecentos e oitenta milhões, </v>
          </cell>
          <cell r="C981" t="str">
            <v xml:space="preserve">novecentos e oitenta mil, </v>
          </cell>
          <cell r="D981" t="str">
            <v>novecentos e oitenta</v>
          </cell>
          <cell r="E981" t="str">
            <v>novecentos e oitenta centavos</v>
          </cell>
        </row>
        <row r="982">
          <cell r="A982">
            <v>981</v>
          </cell>
          <cell r="B982" t="str">
            <v xml:space="preserve">novecentos e oitenta e um milhões, </v>
          </cell>
          <cell r="C982" t="str">
            <v xml:space="preserve">novecentos e oitenta e um mil, </v>
          </cell>
          <cell r="D982" t="str">
            <v>novecentos e oitenta e um</v>
          </cell>
          <cell r="E982" t="str">
            <v>novecentos e oitenta e um centavos</v>
          </cell>
        </row>
        <row r="983">
          <cell r="A983">
            <v>982</v>
          </cell>
          <cell r="B983" t="str">
            <v xml:space="preserve">novecentos e oitenta e dois milhões, </v>
          </cell>
          <cell r="C983" t="str">
            <v xml:space="preserve">novecentos e oitenta e dois mil, </v>
          </cell>
          <cell r="D983" t="str">
            <v>novecentos e oitenta e dois</v>
          </cell>
          <cell r="E983" t="str">
            <v>novecentos e oitenta e dois centavos</v>
          </cell>
        </row>
        <row r="984">
          <cell r="A984">
            <v>983</v>
          </cell>
          <cell r="B984" t="str">
            <v xml:space="preserve">novecentos e oitenta e tres milhões, </v>
          </cell>
          <cell r="C984" t="str">
            <v xml:space="preserve">novecentos e oitenta e tres mil, </v>
          </cell>
          <cell r="D984" t="str">
            <v>novecentos e oitenta e tres</v>
          </cell>
          <cell r="E984" t="str">
            <v>novecentos e oitenta e tres centavos</v>
          </cell>
        </row>
        <row r="985">
          <cell r="A985">
            <v>984</v>
          </cell>
          <cell r="B985" t="str">
            <v xml:space="preserve">novecentos e oitenta e quatro milhões, </v>
          </cell>
          <cell r="C985" t="str">
            <v xml:space="preserve">novecentos e oitenta e quatro mil, </v>
          </cell>
          <cell r="D985" t="str">
            <v>novecentos e oitenta e quatro</v>
          </cell>
          <cell r="E985" t="str">
            <v>novecentos e oitenta e quatro centavos</v>
          </cell>
        </row>
        <row r="986">
          <cell r="A986">
            <v>985</v>
          </cell>
          <cell r="B986" t="str">
            <v xml:space="preserve">novecentos e oitenta e cinco milhões, </v>
          </cell>
          <cell r="C986" t="str">
            <v xml:space="preserve">novecentos e oitenta e cinco mil, </v>
          </cell>
          <cell r="D986" t="str">
            <v>novecentos e oitenta e cinco</v>
          </cell>
          <cell r="E986" t="str">
            <v>novecentos e oitenta e cinco centavos</v>
          </cell>
        </row>
        <row r="987">
          <cell r="A987">
            <v>986</v>
          </cell>
          <cell r="B987" t="str">
            <v xml:space="preserve">novecentos e oitenta e seis milhões, </v>
          </cell>
          <cell r="C987" t="str">
            <v xml:space="preserve">novecentos e oitenta e seis mil, </v>
          </cell>
          <cell r="D987" t="str">
            <v>novecentos e oitenta e seis</v>
          </cell>
          <cell r="E987" t="str">
            <v>novecentos e oitenta e seis centavos</v>
          </cell>
        </row>
        <row r="988">
          <cell r="A988">
            <v>987</v>
          </cell>
          <cell r="B988" t="str">
            <v xml:space="preserve">novecentos e oitenta e sete milhões, </v>
          </cell>
          <cell r="C988" t="str">
            <v xml:space="preserve">novecentos e oitenta e sete mil, </v>
          </cell>
          <cell r="D988" t="str">
            <v>novecentos e oitenta e sete</v>
          </cell>
          <cell r="E988" t="str">
            <v>novecentos e oitenta e sete centavos</v>
          </cell>
        </row>
        <row r="989">
          <cell r="A989">
            <v>988</v>
          </cell>
          <cell r="B989" t="str">
            <v xml:space="preserve">novecentos e oitenta e oito milhões, </v>
          </cell>
          <cell r="C989" t="str">
            <v xml:space="preserve">novecentos e oitenta e oito mil, </v>
          </cell>
          <cell r="D989" t="str">
            <v>novecentos e oitenta e oito</v>
          </cell>
          <cell r="E989" t="str">
            <v>novecentos e oitenta e oito centavos</v>
          </cell>
        </row>
        <row r="990">
          <cell r="A990">
            <v>989</v>
          </cell>
          <cell r="B990" t="str">
            <v xml:space="preserve">novecentos e oitenta e nove milhões, </v>
          </cell>
          <cell r="C990" t="str">
            <v xml:space="preserve">novecentos e oitenta e nove mil, </v>
          </cell>
          <cell r="D990" t="str">
            <v>novecentos e oitenta e nove</v>
          </cell>
          <cell r="E990" t="str">
            <v>novecentos e oitenta e nove centavos</v>
          </cell>
        </row>
        <row r="991">
          <cell r="A991">
            <v>990</v>
          </cell>
          <cell r="B991" t="str">
            <v xml:space="preserve">novecentos e noventa milhões, </v>
          </cell>
          <cell r="C991" t="str">
            <v xml:space="preserve">novecentos e noventa mil, </v>
          </cell>
          <cell r="D991" t="str">
            <v>novecentos e noventa</v>
          </cell>
          <cell r="E991" t="str">
            <v>novecentos e noventa centavos</v>
          </cell>
        </row>
        <row r="992">
          <cell r="A992">
            <v>991</v>
          </cell>
          <cell r="B992" t="str">
            <v xml:space="preserve">novecentos e noventa e um milhões, </v>
          </cell>
          <cell r="C992" t="str">
            <v xml:space="preserve">novecentos e noventa e um mil, </v>
          </cell>
          <cell r="D992" t="str">
            <v>novecentos e noventa e um</v>
          </cell>
          <cell r="E992" t="str">
            <v>novecentos e noventa e um centavos</v>
          </cell>
        </row>
        <row r="993">
          <cell r="A993">
            <v>992</v>
          </cell>
          <cell r="B993" t="str">
            <v xml:space="preserve">novecentos e noventa e dois milhões, </v>
          </cell>
          <cell r="C993" t="str">
            <v xml:space="preserve">novecentos e noventa e dois mil, </v>
          </cell>
          <cell r="D993" t="str">
            <v>novecentos e noventa e dois</v>
          </cell>
          <cell r="E993" t="str">
            <v>novecentos e noventa e dois centavos</v>
          </cell>
        </row>
        <row r="994">
          <cell r="A994">
            <v>993</v>
          </cell>
          <cell r="B994" t="str">
            <v xml:space="preserve">novecentos e noventa e tres milhões, </v>
          </cell>
          <cell r="C994" t="str">
            <v xml:space="preserve">novecentos e noventa e tres mil, </v>
          </cell>
          <cell r="D994" t="str">
            <v>novecentos e noventa e tres</v>
          </cell>
          <cell r="E994" t="str">
            <v>novecentos e noventa e tres centavos</v>
          </cell>
        </row>
        <row r="995">
          <cell r="A995">
            <v>994</v>
          </cell>
          <cell r="B995" t="str">
            <v xml:space="preserve">novecentos e noventa e quatro milhões, </v>
          </cell>
          <cell r="C995" t="str">
            <v xml:space="preserve">novecentos e noventa e quatro mil, </v>
          </cell>
          <cell r="D995" t="str">
            <v>novecentos e noventa e quatro</v>
          </cell>
          <cell r="E995" t="str">
            <v>novecentos e noventa e quatro centavos</v>
          </cell>
        </row>
        <row r="996">
          <cell r="A996">
            <v>995</v>
          </cell>
          <cell r="B996" t="str">
            <v xml:space="preserve">novecentos e noventa e cinco milhões, </v>
          </cell>
          <cell r="C996" t="str">
            <v xml:space="preserve">novecentos e noventa e cinco mil, </v>
          </cell>
          <cell r="D996" t="str">
            <v>novecentos e noventa e cinco</v>
          </cell>
          <cell r="E996" t="str">
            <v>novecentos e noventa e cinco centavos</v>
          </cell>
        </row>
        <row r="997">
          <cell r="A997">
            <v>996</v>
          </cell>
          <cell r="B997" t="str">
            <v xml:space="preserve">novecentos e noventa e seis milhões, </v>
          </cell>
          <cell r="C997" t="str">
            <v xml:space="preserve">novecentos e noventa e seis mil, </v>
          </cell>
          <cell r="D997" t="str">
            <v>novecentos e noventa e seis</v>
          </cell>
          <cell r="E997" t="str">
            <v>novecentos e noventa e seis centavos</v>
          </cell>
        </row>
        <row r="998">
          <cell r="A998">
            <v>997</v>
          </cell>
          <cell r="B998" t="str">
            <v xml:space="preserve">novecentos e noventa e sete milhões, </v>
          </cell>
          <cell r="C998" t="str">
            <v xml:space="preserve">novecentos e noventa e sete mil, </v>
          </cell>
          <cell r="D998" t="str">
            <v>novecentos e noventa e sete</v>
          </cell>
          <cell r="E998" t="str">
            <v>novecentos e noventa e sete centavos</v>
          </cell>
        </row>
        <row r="999">
          <cell r="A999">
            <v>998</v>
          </cell>
          <cell r="B999" t="str">
            <v xml:space="preserve">novecentos e noventa e oito milhões, </v>
          </cell>
          <cell r="C999" t="str">
            <v xml:space="preserve">novecentos e noventa e oito mil, </v>
          </cell>
          <cell r="D999" t="str">
            <v>novecentos e noventa e oito</v>
          </cell>
          <cell r="E999" t="str">
            <v>novecentos e noventa e oito centavos</v>
          </cell>
        </row>
        <row r="1000">
          <cell r="A1000">
            <v>999</v>
          </cell>
          <cell r="B1000" t="str">
            <v xml:space="preserve">novecentos e noventa e nove milhões, </v>
          </cell>
          <cell r="C1000" t="str">
            <v xml:space="preserve">novecentos e noventa e nove mil, </v>
          </cell>
          <cell r="D1000" t="str">
            <v>novecentos e noventa e nove</v>
          </cell>
          <cell r="E1000" t="str">
            <v>novecentos e noventa e nove centavos</v>
          </cell>
        </row>
        <row r="1001">
          <cell r="A1001">
            <v>1000</v>
          </cell>
          <cell r="B1001" t="str">
            <v xml:space="preserve">mil milhões, </v>
          </cell>
          <cell r="C1001" t="str">
            <v xml:space="preserve">mil, mil, </v>
          </cell>
          <cell r="D1001" t="str">
            <v>mil</v>
          </cell>
          <cell r="E1001" t="str">
            <v>centavos centavos</v>
          </cell>
        </row>
      </sheetData>
      <sheetData sheetId="13" refreshError="1"/>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ado Lista CENTRAN"/>
      <sheetName val="PPV revisão 18-10-2006 ORIG"/>
      <sheetName val="PPV revisão_13.02.08"/>
      <sheetName val="PPV revisão_13.02.08 (2)"/>
      <sheetName val="PPV revisão_13.02.08 (3)"/>
      <sheetName val="PPV revisão_Concessão 2º Etapa"/>
      <sheetName val="PPV revisão_Concessão 2º Et (2)"/>
      <sheetName val="PPV revisão_Concessão 2º Et (3)"/>
      <sheetName val="Lotes Final - 1-6 NOVO"/>
      <sheetName val="Lotes Final - 7-16 NOVO"/>
      <sheetName val="Resumo Geral"/>
      <sheetName val="Cronograma"/>
      <sheetName val="Resumo"/>
      <sheetName val="Lotes Concessões ANTT"/>
    </sheetNames>
    <sheetDataSet>
      <sheetData sheetId="0"/>
      <sheetData sheetId="1"/>
      <sheetData sheetId="2">
        <row r="6">
          <cell r="A6" t="str">
            <v>22.01.364.AC.M</v>
          </cell>
          <cell r="B6" t="str">
            <v>AC</v>
          </cell>
          <cell r="C6" t="str">
            <v>BR-364</v>
          </cell>
          <cell r="G6" t="str">
            <v>22.01.364.AC.M</v>
          </cell>
          <cell r="H6" t="str">
            <v>MÓVEL</v>
          </cell>
          <cell r="I6" t="str">
            <v>RIO BRANCO - DIVISA AC/RO</v>
          </cell>
          <cell r="J6" t="str">
            <v>364BAC1590</v>
          </cell>
          <cell r="K6">
            <v>52.9</v>
          </cell>
          <cell r="L6">
            <v>98.9</v>
          </cell>
          <cell r="M6" t="str">
            <v>Simples</v>
          </cell>
          <cell r="N6" t="str">
            <v>ENTR AC-463/465 (BOM FUTURO) - ENTR BR-317</v>
          </cell>
          <cell r="O6">
            <v>179</v>
          </cell>
          <cell r="P6">
            <v>2005</v>
          </cell>
          <cell r="Q6">
            <v>171</v>
          </cell>
          <cell r="R6" t="str">
            <v>364BAC1620</v>
          </cell>
          <cell r="S6">
            <v>273</v>
          </cell>
          <cell r="T6">
            <v>290</v>
          </cell>
          <cell r="U6">
            <v>145</v>
          </cell>
          <cell r="V6">
            <v>19.8</v>
          </cell>
          <cell r="W6">
            <v>29</v>
          </cell>
          <cell r="X6">
            <v>9.1</v>
          </cell>
          <cell r="Y6">
            <v>3</v>
          </cell>
          <cell r="Z6" t="str">
            <v>SI</v>
          </cell>
          <cell r="AA6" t="str">
            <v>SI</v>
          </cell>
          <cell r="AD6" t="str">
            <v>x</v>
          </cell>
          <cell r="AG6" t="str">
            <v>-</v>
          </cell>
        </row>
        <row r="7">
          <cell r="A7" t="str">
            <v>20.01.101.AL.M</v>
          </cell>
          <cell r="B7" t="str">
            <v>AL</v>
          </cell>
          <cell r="C7" t="str">
            <v>BR-101</v>
          </cell>
          <cell r="G7" t="str">
            <v>20.01.101.AL.M</v>
          </cell>
          <cell r="H7" t="str">
            <v>MÓVEL</v>
          </cell>
          <cell r="I7" t="str">
            <v>TEOTÔNIO VILELA - SÃO MIGUEL DOS CAMPOS</v>
          </cell>
          <cell r="J7" t="str">
            <v>101BAL0830</v>
          </cell>
          <cell r="K7">
            <v>138.19999999999999</v>
          </cell>
          <cell r="L7">
            <v>165.3</v>
          </cell>
          <cell r="M7" t="str">
            <v>Simples</v>
          </cell>
          <cell r="N7" t="str">
            <v>ENTR AL-220 - ENTR AL-105(B)</v>
          </cell>
          <cell r="O7">
            <v>2409</v>
          </cell>
          <cell r="P7">
            <v>2005</v>
          </cell>
          <cell r="Q7">
            <v>235</v>
          </cell>
          <cell r="R7" t="str">
            <v>101BAL0890</v>
          </cell>
          <cell r="S7">
            <v>4681</v>
          </cell>
          <cell r="T7">
            <v>4966</v>
          </cell>
          <cell r="U7">
            <v>2483</v>
          </cell>
          <cell r="V7">
            <v>19.8</v>
          </cell>
          <cell r="W7">
            <v>492</v>
          </cell>
          <cell r="X7">
            <v>9.1</v>
          </cell>
          <cell r="Y7">
            <v>45</v>
          </cell>
          <cell r="Z7">
            <v>40</v>
          </cell>
          <cell r="AA7">
            <v>40</v>
          </cell>
          <cell r="AD7" t="str">
            <v>x</v>
          </cell>
          <cell r="AG7" t="str">
            <v>-</v>
          </cell>
        </row>
        <row r="8">
          <cell r="A8" t="str">
            <v>20.01.101.AL.F</v>
          </cell>
          <cell r="B8" t="str">
            <v>AL</v>
          </cell>
          <cell r="C8" t="str">
            <v>BR-101</v>
          </cell>
          <cell r="G8" t="str">
            <v>20.01.101.AL.F</v>
          </cell>
          <cell r="H8" t="str">
            <v>NOVO</v>
          </cell>
          <cell r="I8" t="str">
            <v>DIVISA PE/AL - JOAQUIM GOMES</v>
          </cell>
          <cell r="J8" t="str">
            <v>101BAL0620</v>
          </cell>
          <cell r="K8">
            <v>5.4</v>
          </cell>
          <cell r="L8">
            <v>37.5</v>
          </cell>
          <cell r="M8" t="str">
            <v>Simples</v>
          </cell>
          <cell r="N8" t="str">
            <v>ENTR AL-480 (P/JUNDIÁ) - ENTR AL-205 (P/JOAQUIM GOMES)</v>
          </cell>
          <cell r="O8">
            <v>2406</v>
          </cell>
          <cell r="P8">
            <v>2005</v>
          </cell>
          <cell r="Q8">
            <v>77</v>
          </cell>
          <cell r="R8" t="str">
            <v>101BAL0670</v>
          </cell>
          <cell r="S8">
            <v>7248</v>
          </cell>
          <cell r="T8">
            <v>7689</v>
          </cell>
          <cell r="U8">
            <v>3845</v>
          </cell>
          <cell r="V8">
            <v>60.3</v>
          </cell>
          <cell r="W8">
            <v>2319</v>
          </cell>
          <cell r="X8">
            <v>7</v>
          </cell>
          <cell r="Y8">
            <v>162</v>
          </cell>
          <cell r="Z8">
            <v>40</v>
          </cell>
          <cell r="AA8">
            <v>40</v>
          </cell>
          <cell r="AC8" t="str">
            <v>x</v>
          </cell>
          <cell r="AF8" t="str">
            <v>PAC</v>
          </cell>
          <cell r="AG8" t="str">
            <v>A</v>
          </cell>
        </row>
        <row r="9">
          <cell r="A9" t="str">
            <v>20.02.101.AL.F</v>
          </cell>
          <cell r="B9" t="str">
            <v>AL</v>
          </cell>
          <cell r="C9" t="str">
            <v>BR-101</v>
          </cell>
          <cell r="G9" t="str">
            <v>20.02.101.AL.F</v>
          </cell>
          <cell r="H9" t="str">
            <v>NOVO</v>
          </cell>
          <cell r="I9" t="str">
            <v>DIVISA AL/SE - ENTR AL-225</v>
          </cell>
          <cell r="J9" t="str">
            <v>101BAL0890</v>
          </cell>
          <cell r="K9">
            <v>227.3</v>
          </cell>
          <cell r="L9">
            <v>245.4</v>
          </cell>
          <cell r="M9" t="str">
            <v>Simples</v>
          </cell>
          <cell r="N9" t="str">
            <v>ENTR AL-225(A) - ENTR AL-225(B) (P/ PORTO REAL DO COLÉGIO)</v>
          </cell>
          <cell r="O9">
            <v>3172</v>
          </cell>
          <cell r="P9">
            <v>2005</v>
          </cell>
          <cell r="Q9">
            <v>235</v>
          </cell>
          <cell r="R9" t="str">
            <v>101BAL0890</v>
          </cell>
          <cell r="S9">
            <v>4681</v>
          </cell>
          <cell r="T9">
            <v>4966</v>
          </cell>
          <cell r="U9">
            <v>2483</v>
          </cell>
          <cell r="V9">
            <v>59</v>
          </cell>
          <cell r="W9">
            <v>1465</v>
          </cell>
          <cell r="X9">
            <v>6.3</v>
          </cell>
          <cell r="Y9">
            <v>92</v>
          </cell>
          <cell r="Z9">
            <v>40</v>
          </cell>
          <cell r="AA9">
            <v>40</v>
          </cell>
          <cell r="AC9" t="str">
            <v>x</v>
          </cell>
          <cell r="AF9" t="str">
            <v>PAC</v>
          </cell>
          <cell r="AG9" t="str">
            <v>B</v>
          </cell>
        </row>
        <row r="10">
          <cell r="A10" t="str">
            <v>20.02.104.AL.M</v>
          </cell>
          <cell r="B10" t="str">
            <v>AL</v>
          </cell>
          <cell r="C10" t="str">
            <v>BR-104</v>
          </cell>
          <cell r="G10" t="str">
            <v>20.02.104.AL.M</v>
          </cell>
          <cell r="H10" t="str">
            <v>MÓVEL</v>
          </cell>
          <cell r="I10" t="str">
            <v>UNIÃO DOS PALMARES - MURICI</v>
          </cell>
          <cell r="J10" t="str">
            <v>104BAL0620</v>
          </cell>
          <cell r="K10">
            <v>58.4</v>
          </cell>
          <cell r="L10">
            <v>73.900000000000006</v>
          </cell>
          <cell r="M10" t="str">
            <v>Simples</v>
          </cell>
          <cell r="N10" t="str">
            <v>ACESSO MURICI - ENTR BR-101(A)</v>
          </cell>
          <cell r="O10">
            <v>301</v>
          </cell>
          <cell r="P10">
            <v>1998</v>
          </cell>
          <cell r="Q10">
            <v>36</v>
          </cell>
          <cell r="R10" t="str">
            <v>104BAL0610</v>
          </cell>
          <cell r="S10">
            <v>3190</v>
          </cell>
          <cell r="T10">
            <v>4162</v>
          </cell>
          <cell r="U10">
            <v>2081</v>
          </cell>
          <cell r="V10">
            <v>22</v>
          </cell>
          <cell r="W10">
            <v>458</v>
          </cell>
          <cell r="X10">
            <v>7</v>
          </cell>
          <cell r="Y10">
            <v>32</v>
          </cell>
          <cell r="Z10" t="str">
            <v>SI</v>
          </cell>
          <cell r="AA10" t="str">
            <v>SI</v>
          </cell>
          <cell r="AD10" t="str">
            <v>x</v>
          </cell>
          <cell r="AG10" t="str">
            <v>-</v>
          </cell>
        </row>
        <row r="11">
          <cell r="A11" t="str">
            <v>20.03.316.AL.M</v>
          </cell>
          <cell r="B11" t="str">
            <v>AL</v>
          </cell>
          <cell r="C11" t="str">
            <v>BR-316</v>
          </cell>
          <cell r="G11" t="str">
            <v>20.03.316.AL.M</v>
          </cell>
          <cell r="H11" t="str">
            <v>MÓVEL</v>
          </cell>
          <cell r="I11" t="str">
            <v>SANTANA DO IPANEMA - ENTR BR-423</v>
          </cell>
          <cell r="J11" t="str">
            <v>316BAL0870</v>
          </cell>
          <cell r="K11">
            <v>49</v>
          </cell>
          <cell r="L11">
            <v>76.2</v>
          </cell>
          <cell r="M11" t="str">
            <v>Simples</v>
          </cell>
          <cell r="N11" t="str">
            <v>ENTR BR-423 - ENTR AL-130(A) (P/POCO DAS TRINCHEIRAS)</v>
          </cell>
          <cell r="O11">
            <v>19</v>
          </cell>
          <cell r="P11">
            <v>2005</v>
          </cell>
          <cell r="Q11">
            <v>152</v>
          </cell>
          <cell r="R11" t="str">
            <v>316BAL0950</v>
          </cell>
          <cell r="S11">
            <v>1887</v>
          </cell>
          <cell r="T11">
            <v>2002</v>
          </cell>
          <cell r="U11">
            <v>1001</v>
          </cell>
          <cell r="V11">
            <v>42.5</v>
          </cell>
          <cell r="W11">
            <v>425</v>
          </cell>
          <cell r="X11">
            <v>7.1</v>
          </cell>
          <cell r="Y11">
            <v>30</v>
          </cell>
          <cell r="Z11">
            <v>35</v>
          </cell>
          <cell r="AA11">
            <v>35</v>
          </cell>
          <cell r="AE11" t="str">
            <v>x</v>
          </cell>
          <cell r="AG11" t="str">
            <v>-</v>
          </cell>
        </row>
        <row r="12">
          <cell r="A12" t="str">
            <v>20.03.423.AL.F</v>
          </cell>
          <cell r="B12" t="str">
            <v>AL</v>
          </cell>
          <cell r="C12" t="str">
            <v>BR-423</v>
          </cell>
          <cell r="G12" t="str">
            <v>20.03.423.AL.F</v>
          </cell>
          <cell r="H12" t="str">
            <v>NOVO</v>
          </cell>
          <cell r="I12" t="str">
            <v>DIVISA PE/AL - ENTR BR-316</v>
          </cell>
          <cell r="J12" t="str">
            <v>423BAL0190</v>
          </cell>
          <cell r="K12">
            <v>0</v>
          </cell>
          <cell r="L12">
            <v>8.1</v>
          </cell>
          <cell r="M12" t="str">
            <v>Simples</v>
          </cell>
          <cell r="N12" t="str">
            <v>DIV PE/AL - ENTR AL-130 (OURO BRANCO)</v>
          </cell>
          <cell r="O12">
            <v>1502</v>
          </cell>
          <cell r="P12">
            <v>2005</v>
          </cell>
          <cell r="Q12" t="str">
            <v>-</v>
          </cell>
          <cell r="R12" t="str">
            <v>423BAL0190</v>
          </cell>
          <cell r="S12">
            <v>1876</v>
          </cell>
          <cell r="T12">
            <v>1990</v>
          </cell>
          <cell r="U12">
            <v>995</v>
          </cell>
          <cell r="V12">
            <v>50</v>
          </cell>
          <cell r="W12">
            <v>498</v>
          </cell>
          <cell r="X12">
            <v>7</v>
          </cell>
          <cell r="Y12">
            <v>35</v>
          </cell>
          <cell r="Z12" t="str">
            <v>SI</v>
          </cell>
          <cell r="AA12" t="str">
            <v>SI</v>
          </cell>
          <cell r="AC12" t="str">
            <v>x</v>
          </cell>
          <cell r="AG12" t="str">
            <v>C</v>
          </cell>
        </row>
        <row r="13">
          <cell r="A13" t="str">
            <v>20.04.423.AL.F</v>
          </cell>
          <cell r="B13" t="str">
            <v>AL</v>
          </cell>
          <cell r="C13" t="str">
            <v>BR-423</v>
          </cell>
          <cell r="G13" t="str">
            <v>20.04.423.AL.F</v>
          </cell>
          <cell r="H13" t="str">
            <v>NOVO</v>
          </cell>
          <cell r="I13" t="str">
            <v>DIVISA BA/AL -  ENTR AL-220</v>
          </cell>
          <cell r="J13" t="str">
            <v>423BAL0250</v>
          </cell>
          <cell r="K13">
            <v>79.599999999999994</v>
          </cell>
          <cell r="L13">
            <v>101.2</v>
          </cell>
          <cell r="M13" t="str">
            <v>Simples</v>
          </cell>
          <cell r="N13" t="str">
            <v>ENTR AL-145 (P/DELMIRO GOUVEIA) - ENTR BR-110(A)</v>
          </cell>
          <cell r="O13">
            <v>1625</v>
          </cell>
          <cell r="P13">
            <v>2006</v>
          </cell>
          <cell r="Q13" t="str">
            <v>-</v>
          </cell>
          <cell r="R13" t="str">
            <v>423BAL0250</v>
          </cell>
          <cell r="S13">
            <v>1625</v>
          </cell>
          <cell r="T13">
            <v>1674</v>
          </cell>
          <cell r="U13">
            <v>837</v>
          </cell>
          <cell r="V13">
            <v>50</v>
          </cell>
          <cell r="W13">
            <v>419</v>
          </cell>
          <cell r="X13">
            <v>7</v>
          </cell>
          <cell r="Y13">
            <v>29</v>
          </cell>
          <cell r="Z13" t="str">
            <v>SI</v>
          </cell>
          <cell r="AA13" t="str">
            <v>SI</v>
          </cell>
          <cell r="AC13" t="str">
            <v>x</v>
          </cell>
          <cell r="AG13" t="str">
            <v>C</v>
          </cell>
        </row>
        <row r="14">
          <cell r="A14" t="str">
            <v>01.01.174.AM.F</v>
          </cell>
          <cell r="B14" t="str">
            <v>AM</v>
          </cell>
          <cell r="C14" t="str">
            <v>BR-174</v>
          </cell>
          <cell r="G14" t="str">
            <v>01.01.174.AM.F</v>
          </cell>
          <cell r="H14" t="str">
            <v>NOVO</v>
          </cell>
          <cell r="I14" t="str">
            <v>DIVISA BA/AL -  ENTR AL-220</v>
          </cell>
          <cell r="J14" t="str">
            <v>174BAM0555</v>
          </cell>
          <cell r="K14">
            <v>913.8</v>
          </cell>
          <cell r="L14">
            <v>928.6</v>
          </cell>
          <cell r="M14" t="str">
            <v>Simples</v>
          </cell>
          <cell r="N14" t="str">
            <v>IGARAPÉ TARUMÃ AÇU - IGARAPÉ CABEÇA BRANCA</v>
          </cell>
          <cell r="O14">
            <v>44</v>
          </cell>
          <cell r="P14">
            <v>2005</v>
          </cell>
          <cell r="Q14" t="str">
            <v>-</v>
          </cell>
          <cell r="R14" t="str">
            <v>174BAM0555</v>
          </cell>
          <cell r="S14">
            <v>101</v>
          </cell>
          <cell r="T14">
            <v>107</v>
          </cell>
          <cell r="U14">
            <v>54</v>
          </cell>
          <cell r="V14">
            <v>50</v>
          </cell>
          <cell r="W14">
            <v>27</v>
          </cell>
          <cell r="X14">
            <v>7</v>
          </cell>
          <cell r="Y14">
            <v>2</v>
          </cell>
          <cell r="Z14" t="str">
            <v>SI</v>
          </cell>
          <cell r="AA14" t="str">
            <v>SI</v>
          </cell>
          <cell r="AB14" t="str">
            <v>x</v>
          </cell>
          <cell r="AG14" t="str">
            <v>C</v>
          </cell>
        </row>
        <row r="15">
          <cell r="A15" t="str">
            <v>05.01.101.BA.F</v>
          </cell>
          <cell r="B15" t="str">
            <v>BA</v>
          </cell>
          <cell r="C15" t="str">
            <v>BR-101</v>
          </cell>
          <cell r="G15" t="str">
            <v>05.01.101.BA.F</v>
          </cell>
          <cell r="H15" t="str">
            <v>NOVO</v>
          </cell>
          <cell r="I15" t="str">
            <v>DIV BA/SE - ESPLANADA</v>
          </cell>
          <cell r="J15" t="str">
            <v>101BBA1412</v>
          </cell>
          <cell r="K15">
            <v>6.7</v>
          </cell>
          <cell r="L15">
            <v>35.5</v>
          </cell>
          <cell r="M15" t="str">
            <v>Simples</v>
          </cell>
          <cell r="N15" t="str">
            <v>ENTR BA-396 (P/JANDAÍRA) - ENTR BA-233 (ESPLANADA)</v>
          </cell>
          <cell r="O15">
            <v>4594</v>
          </cell>
          <cell r="P15">
            <v>2005</v>
          </cell>
          <cell r="Q15">
            <v>101</v>
          </cell>
          <cell r="R15" t="str">
            <v>101BBA1470</v>
          </cell>
          <cell r="S15">
            <v>7450</v>
          </cell>
          <cell r="T15">
            <v>7904</v>
          </cell>
          <cell r="U15">
            <v>3952</v>
          </cell>
          <cell r="V15">
            <v>58.4</v>
          </cell>
          <cell r="W15">
            <v>2308</v>
          </cell>
          <cell r="X15">
            <v>6.5</v>
          </cell>
          <cell r="Y15">
            <v>150</v>
          </cell>
          <cell r="Z15">
            <v>45</v>
          </cell>
          <cell r="AA15">
            <v>25</v>
          </cell>
          <cell r="AC15" t="str">
            <v>x</v>
          </cell>
          <cell r="AF15" t="str">
            <v>PAC</v>
          </cell>
          <cell r="AG15" t="str">
            <v>A</v>
          </cell>
        </row>
        <row r="16">
          <cell r="A16" t="str">
            <v>05.02.101.BA.F</v>
          </cell>
          <cell r="B16" t="str">
            <v>BA</v>
          </cell>
          <cell r="C16" t="str">
            <v>BR-101</v>
          </cell>
          <cell r="F16" t="str">
            <v>x</v>
          </cell>
          <cell r="G16" t="str">
            <v>05.02.101.BA.F</v>
          </cell>
          <cell r="H16" t="str">
            <v>NOVO - C3</v>
          </cell>
          <cell r="I16" t="str">
            <v>GOVERNADOR MANGABEIRA - SAPEAÇU</v>
          </cell>
          <cell r="J16" t="str">
            <v>101BBA1590</v>
          </cell>
          <cell r="K16">
            <v>219.7</v>
          </cell>
          <cell r="L16">
            <v>231.5</v>
          </cell>
          <cell r="M16" t="str">
            <v>Simples</v>
          </cell>
          <cell r="N16" t="str">
            <v>ENTR BA-496 (CRUZ DAS ALMAS) - ENTR BR-242(A) (SAPEAÇU)</v>
          </cell>
          <cell r="O16">
            <v>5537</v>
          </cell>
          <cell r="P16">
            <v>2005</v>
          </cell>
          <cell r="Q16">
            <v>503</v>
          </cell>
          <cell r="R16" t="str">
            <v>101BBA1810</v>
          </cell>
          <cell r="S16">
            <v>4853</v>
          </cell>
          <cell r="T16">
            <v>5149</v>
          </cell>
          <cell r="U16">
            <v>2575</v>
          </cell>
          <cell r="V16">
            <v>37.5</v>
          </cell>
          <cell r="W16">
            <v>966</v>
          </cell>
          <cell r="X16">
            <v>7.5</v>
          </cell>
          <cell r="Y16">
            <v>72</v>
          </cell>
          <cell r="Z16">
            <v>35</v>
          </cell>
          <cell r="AA16">
            <v>35</v>
          </cell>
          <cell r="AB16" t="str">
            <v>x</v>
          </cell>
          <cell r="AG16" t="str">
            <v>C</v>
          </cell>
        </row>
        <row r="17">
          <cell r="A17" t="str">
            <v>05.03.101.BA.F</v>
          </cell>
          <cell r="B17" t="str">
            <v>BA</v>
          </cell>
          <cell r="C17" t="str">
            <v>BR-101</v>
          </cell>
          <cell r="F17" t="str">
            <v>x</v>
          </cell>
          <cell r="G17" t="str">
            <v>05.03.101.BA.F</v>
          </cell>
          <cell r="H17" t="str">
            <v>NOVO - C3</v>
          </cell>
          <cell r="I17" t="str">
            <v>SAPEAÇU - GOVERNADOR MANGABEIRA</v>
          </cell>
          <cell r="J17" t="str">
            <v>101BBA1732</v>
          </cell>
          <cell r="K17">
            <v>366.6</v>
          </cell>
          <cell r="L17">
            <v>231.5</v>
          </cell>
          <cell r="M17" t="str">
            <v>Simples</v>
          </cell>
          <cell r="N17" t="str">
            <v>ENTR BA-496 (CRUZ DAS ALMAS) - ENTR BR-242(A) (SAPEAÇU)</v>
          </cell>
          <cell r="O17">
            <v>5537</v>
          </cell>
          <cell r="P17">
            <v>2005</v>
          </cell>
          <cell r="Q17">
            <v>503</v>
          </cell>
          <cell r="R17" t="str">
            <v>101BBA1810</v>
          </cell>
          <cell r="S17">
            <v>4853</v>
          </cell>
          <cell r="T17">
            <v>5149</v>
          </cell>
          <cell r="U17">
            <v>2575</v>
          </cell>
          <cell r="V17">
            <v>37.5</v>
          </cell>
          <cell r="W17">
            <v>966</v>
          </cell>
          <cell r="X17">
            <v>7.5</v>
          </cell>
          <cell r="Y17">
            <v>72</v>
          </cell>
          <cell r="Z17">
            <v>35</v>
          </cell>
          <cell r="AA17">
            <v>35</v>
          </cell>
          <cell r="AB17" t="str">
            <v>x</v>
          </cell>
          <cell r="AG17" t="str">
            <v>C</v>
          </cell>
        </row>
        <row r="18">
          <cell r="A18" t="str">
            <v>05.04.101.BA.F</v>
          </cell>
          <cell r="B18" t="str">
            <v>BA</v>
          </cell>
          <cell r="C18" t="str">
            <v>BR-101</v>
          </cell>
          <cell r="F18" t="str">
            <v>x</v>
          </cell>
          <cell r="G18" t="str">
            <v>05.04.101.BA.F</v>
          </cell>
          <cell r="H18" t="str">
            <v>NOVO - C3</v>
          </cell>
          <cell r="I18" t="str">
            <v>GANDU - ENTR BA-650</v>
          </cell>
          <cell r="J18" t="str">
            <v>101BBA1732</v>
          </cell>
          <cell r="K18">
            <v>366.6</v>
          </cell>
          <cell r="L18">
            <v>397.3</v>
          </cell>
          <cell r="M18" t="str">
            <v>Simples</v>
          </cell>
          <cell r="N18" t="str">
            <v>ENTR BA-120/250 (B)/548 (GANDU) - ENTR BA-650 (A)</v>
          </cell>
          <cell r="O18">
            <v>4500</v>
          </cell>
          <cell r="P18">
            <v>2001</v>
          </cell>
          <cell r="Q18">
            <v>370</v>
          </cell>
          <cell r="R18" t="str">
            <v>101BBA1732</v>
          </cell>
          <cell r="S18">
            <v>2357</v>
          </cell>
          <cell r="T18">
            <v>2814</v>
          </cell>
          <cell r="U18">
            <v>1407</v>
          </cell>
          <cell r="V18">
            <v>48</v>
          </cell>
          <cell r="W18">
            <v>675</v>
          </cell>
          <cell r="X18">
            <v>7</v>
          </cell>
          <cell r="Y18">
            <v>47</v>
          </cell>
          <cell r="Z18">
            <v>40</v>
          </cell>
          <cell r="AA18">
            <v>40</v>
          </cell>
          <cell r="AB18" t="str">
            <v>x</v>
          </cell>
          <cell r="AG18" t="str">
            <v>C</v>
          </cell>
        </row>
        <row r="19">
          <cell r="A19" t="str">
            <v>05.05.101.BA.F</v>
          </cell>
          <cell r="B19" t="str">
            <v>BA</v>
          </cell>
          <cell r="C19" t="str">
            <v>BR-101</v>
          </cell>
          <cell r="F19" t="str">
            <v>x</v>
          </cell>
          <cell r="G19" t="str">
            <v>05.05.101.BA.F</v>
          </cell>
          <cell r="H19" t="str">
            <v>NOVO - C3</v>
          </cell>
          <cell r="I19" t="str">
            <v>ITABUNA - AURELINO LEAL</v>
          </cell>
          <cell r="J19" t="str">
            <v>101BBA1754</v>
          </cell>
          <cell r="K19">
            <v>444.7</v>
          </cell>
          <cell r="L19">
            <v>470.2</v>
          </cell>
          <cell r="M19" t="str">
            <v>Simples</v>
          </cell>
          <cell r="N19" t="str">
            <v>ENTR BA-654 (P/ ITACARÉ) - ENTR BA-656 (CATOLÉ)</v>
          </cell>
          <cell r="O19">
            <v>4689</v>
          </cell>
          <cell r="P19">
            <v>2005</v>
          </cell>
          <cell r="Q19">
            <v>503</v>
          </cell>
          <cell r="R19" t="str">
            <v>101BBA1810</v>
          </cell>
          <cell r="S19">
            <v>4853</v>
          </cell>
          <cell r="T19">
            <v>5149</v>
          </cell>
          <cell r="U19">
            <v>2575</v>
          </cell>
          <cell r="V19">
            <v>37.5</v>
          </cell>
          <cell r="W19">
            <v>966</v>
          </cell>
          <cell r="X19">
            <v>7.5</v>
          </cell>
          <cell r="Y19">
            <v>72</v>
          </cell>
          <cell r="Z19">
            <v>35</v>
          </cell>
          <cell r="AA19">
            <v>45</v>
          </cell>
          <cell r="AB19" t="str">
            <v>x</v>
          </cell>
          <cell r="AG19" t="str">
            <v>C</v>
          </cell>
        </row>
        <row r="20">
          <cell r="A20" t="str">
            <v>05.01.110.BA.M</v>
          </cell>
          <cell r="B20" t="str">
            <v>BA</v>
          </cell>
          <cell r="C20" t="str">
            <v>BR-110</v>
          </cell>
          <cell r="G20" t="str">
            <v>05.01.110.BA.M</v>
          </cell>
          <cell r="H20" t="str">
            <v>MÓVEL</v>
          </cell>
          <cell r="I20" t="str">
            <v>INHAMBUPE - ALAGOINHAS</v>
          </cell>
          <cell r="J20" t="str">
            <v>110BBA0730</v>
          </cell>
          <cell r="K20">
            <v>311.60000000000002</v>
          </cell>
          <cell r="L20">
            <v>331.4</v>
          </cell>
          <cell r="M20" t="str">
            <v>Simples</v>
          </cell>
          <cell r="N20" t="str">
            <v>ENTR BA-400 - ENTR BR-101(A)</v>
          </cell>
          <cell r="O20">
            <v>161</v>
          </cell>
          <cell r="P20">
            <v>2005</v>
          </cell>
          <cell r="Q20">
            <v>815</v>
          </cell>
          <cell r="R20" t="str">
            <v>110BBA0730</v>
          </cell>
          <cell r="S20">
            <v>2859</v>
          </cell>
          <cell r="T20">
            <v>3033</v>
          </cell>
          <cell r="U20">
            <v>1517</v>
          </cell>
          <cell r="V20">
            <v>37.5</v>
          </cell>
          <cell r="W20">
            <v>569</v>
          </cell>
          <cell r="X20">
            <v>7.5</v>
          </cell>
          <cell r="Y20">
            <v>43</v>
          </cell>
          <cell r="Z20">
            <v>35</v>
          </cell>
          <cell r="AA20">
            <v>35</v>
          </cell>
          <cell r="AD20" t="str">
            <v>x</v>
          </cell>
          <cell r="AG20" t="str">
            <v>-</v>
          </cell>
        </row>
        <row r="21">
          <cell r="A21" t="str">
            <v>05.08.116.BA.F</v>
          </cell>
          <cell r="B21" t="str">
            <v>BA</v>
          </cell>
          <cell r="C21" t="str">
            <v>BR-116</v>
          </cell>
          <cell r="D21" t="str">
            <v>x</v>
          </cell>
          <cell r="G21" t="str">
            <v>05.08.116.BA.F</v>
          </cell>
          <cell r="H21" t="str">
            <v>NOVO - C1</v>
          </cell>
          <cell r="I21" t="str">
            <v>DIV BA/MG - VITÓRIA DA CONQUISTA</v>
          </cell>
          <cell r="J21" t="str">
            <v>116BBA0952</v>
          </cell>
          <cell r="K21">
            <v>826.9</v>
          </cell>
          <cell r="L21">
            <v>862.9</v>
          </cell>
          <cell r="M21" t="str">
            <v>Simples</v>
          </cell>
          <cell r="N21" t="str">
            <v>ENTR BR-407/415/BA-262(B)/263 (VITÓRIA DA CONQUISTA) - ENTR BA-265</v>
          </cell>
          <cell r="O21">
            <v>4262</v>
          </cell>
          <cell r="P21">
            <v>2005</v>
          </cell>
          <cell r="Q21">
            <v>815</v>
          </cell>
          <cell r="R21" t="str">
            <v>116BBA0955</v>
          </cell>
          <cell r="S21">
            <v>5475</v>
          </cell>
          <cell r="T21">
            <v>5808</v>
          </cell>
          <cell r="U21">
            <v>2904</v>
          </cell>
          <cell r="V21">
            <v>71.8</v>
          </cell>
          <cell r="W21">
            <v>2085</v>
          </cell>
          <cell r="X21">
            <v>6.7</v>
          </cell>
          <cell r="Y21">
            <v>140</v>
          </cell>
          <cell r="Z21">
            <v>30</v>
          </cell>
          <cell r="AA21">
            <v>30</v>
          </cell>
          <cell r="AC21" t="str">
            <v>x</v>
          </cell>
          <cell r="AF21" t="str">
            <v>PPP</v>
          </cell>
          <cell r="AG21" t="str">
            <v>A</v>
          </cell>
        </row>
        <row r="22">
          <cell r="A22" t="str">
            <v>05.09.135.BA.F</v>
          </cell>
          <cell r="B22" t="str">
            <v>BA</v>
          </cell>
          <cell r="C22" t="str">
            <v>BR-135</v>
          </cell>
          <cell r="G22" t="str">
            <v>05.09.135.BA.F</v>
          </cell>
          <cell r="H22" t="str">
            <v>NOVO</v>
          </cell>
          <cell r="I22" t="str">
            <v>ENTR BR-242 - ENTR BA-451</v>
          </cell>
          <cell r="J22" t="str">
            <v>135BBA0552</v>
          </cell>
          <cell r="K22">
            <v>73</v>
          </cell>
          <cell r="L22">
            <v>124</v>
          </cell>
          <cell r="M22" t="str">
            <v>Simples</v>
          </cell>
          <cell r="N22" t="str">
            <v>ENTR BA-451 (MONTE ALEGRE) - RIACHÃO DAS NEVES</v>
          </cell>
          <cell r="O22">
            <v>1319</v>
          </cell>
          <cell r="P22">
            <v>1998</v>
          </cell>
          <cell r="Q22">
            <v>35</v>
          </cell>
          <cell r="R22" t="str">
            <v>135BBA0560</v>
          </cell>
          <cell r="S22">
            <v>1108</v>
          </cell>
          <cell r="T22">
            <v>1446</v>
          </cell>
          <cell r="U22">
            <v>723</v>
          </cell>
          <cell r="V22">
            <v>70</v>
          </cell>
          <cell r="W22">
            <v>506</v>
          </cell>
          <cell r="X22">
            <v>7</v>
          </cell>
          <cell r="Y22">
            <v>35</v>
          </cell>
          <cell r="Z22">
            <v>35</v>
          </cell>
          <cell r="AA22">
            <v>35</v>
          </cell>
          <cell r="AC22" t="str">
            <v>x</v>
          </cell>
          <cell r="AG22" t="str">
            <v>C</v>
          </cell>
        </row>
        <row r="23">
          <cell r="A23" t="str">
            <v>05.02.242.BA.M</v>
          </cell>
          <cell r="B23" t="str">
            <v>BA</v>
          </cell>
          <cell r="C23" t="str">
            <v>BR-242</v>
          </cell>
          <cell r="G23" t="str">
            <v>05.02.242.BA.M</v>
          </cell>
          <cell r="H23" t="str">
            <v>MÓVEL</v>
          </cell>
          <cell r="I23" t="str">
            <v>SEABRA - ENTR BA-152</v>
          </cell>
          <cell r="J23" t="str">
            <v>242BBA0190</v>
          </cell>
          <cell r="K23">
            <v>412.5</v>
          </cell>
          <cell r="L23">
            <v>417.9</v>
          </cell>
          <cell r="M23" t="str">
            <v>Simples</v>
          </cell>
          <cell r="N23" t="str">
            <v>ENTR BR-349(B) - ENTR BA-148</v>
          </cell>
          <cell r="O23">
            <v>1322</v>
          </cell>
          <cell r="P23">
            <v>2005</v>
          </cell>
          <cell r="Q23">
            <v>150</v>
          </cell>
          <cell r="R23" t="str">
            <v>242BBA0070</v>
          </cell>
          <cell r="S23">
            <v>1290</v>
          </cell>
          <cell r="T23">
            <v>1369</v>
          </cell>
          <cell r="U23">
            <v>685</v>
          </cell>
          <cell r="V23">
            <v>58</v>
          </cell>
          <cell r="W23">
            <v>397</v>
          </cell>
          <cell r="X23">
            <v>5.8</v>
          </cell>
          <cell r="Y23">
            <v>23</v>
          </cell>
          <cell r="Z23">
            <v>40</v>
          </cell>
          <cell r="AA23">
            <v>40</v>
          </cell>
          <cell r="AD23" t="str">
            <v>x</v>
          </cell>
          <cell r="AG23" t="str">
            <v>-</v>
          </cell>
        </row>
        <row r="24">
          <cell r="A24" t="str">
            <v>05.10.242.BA.F</v>
          </cell>
          <cell r="B24" t="str">
            <v>BA</v>
          </cell>
          <cell r="C24" t="str">
            <v>BR-242</v>
          </cell>
          <cell r="G24" t="str">
            <v>05.10.242.BA.F</v>
          </cell>
          <cell r="H24" t="str">
            <v>NOVO</v>
          </cell>
          <cell r="I24" t="str">
            <v>ENTR BR-407 - ENTR BA-142</v>
          </cell>
          <cell r="J24" t="str">
            <v>242BBA0132</v>
          </cell>
          <cell r="K24">
            <v>275.5</v>
          </cell>
          <cell r="L24">
            <v>295.2</v>
          </cell>
          <cell r="M24" t="str">
            <v>Simples</v>
          </cell>
          <cell r="N24" t="str">
            <v>ENTR BR-407(B) (SÃO PAULO) - ENTR BA-142(A)</v>
          </cell>
          <cell r="O24">
            <v>1398</v>
          </cell>
          <cell r="P24">
            <v>2005</v>
          </cell>
          <cell r="Q24">
            <v>150</v>
          </cell>
          <cell r="R24" t="str">
            <v>242BBA0070</v>
          </cell>
          <cell r="S24">
            <v>1290</v>
          </cell>
          <cell r="T24">
            <v>1369</v>
          </cell>
          <cell r="U24">
            <v>685</v>
          </cell>
          <cell r="V24">
            <v>58</v>
          </cell>
          <cell r="W24">
            <v>397</v>
          </cell>
          <cell r="X24">
            <v>7.7</v>
          </cell>
          <cell r="Y24">
            <v>31</v>
          </cell>
          <cell r="Z24">
            <v>40</v>
          </cell>
          <cell r="AA24">
            <v>40</v>
          </cell>
          <cell r="AC24" t="str">
            <v>x</v>
          </cell>
          <cell r="AG24" t="str">
            <v>C</v>
          </cell>
        </row>
        <row r="25">
          <cell r="A25" t="str">
            <v>05.11.242.BA.F</v>
          </cell>
          <cell r="B25" t="str">
            <v>BA</v>
          </cell>
          <cell r="C25" t="str">
            <v>BR-242</v>
          </cell>
          <cell r="G25" t="str">
            <v>05.11.242.BA.F</v>
          </cell>
          <cell r="H25" t="str">
            <v>NOVO</v>
          </cell>
          <cell r="I25" t="str">
            <v>ENTR BA-156 - ENTR BA-148</v>
          </cell>
          <cell r="J25" t="str">
            <v>242BBA0204</v>
          </cell>
          <cell r="K25">
            <v>445.2</v>
          </cell>
          <cell r="L25">
            <v>494.6</v>
          </cell>
          <cell r="M25" t="str">
            <v>Simples</v>
          </cell>
          <cell r="N25" t="str">
            <v>ENTR BA-152 - ENTR BA-156(A)</v>
          </cell>
          <cell r="O25">
            <v>1188</v>
          </cell>
          <cell r="P25">
            <v>2005</v>
          </cell>
          <cell r="Q25">
            <v>150</v>
          </cell>
          <cell r="R25" t="str">
            <v>242BBA0070</v>
          </cell>
          <cell r="S25">
            <v>1290</v>
          </cell>
          <cell r="T25">
            <v>1369</v>
          </cell>
          <cell r="U25">
            <v>685</v>
          </cell>
          <cell r="V25">
            <v>58</v>
          </cell>
          <cell r="W25">
            <v>397</v>
          </cell>
          <cell r="X25">
            <v>7.7</v>
          </cell>
          <cell r="Y25">
            <v>31</v>
          </cell>
          <cell r="Z25">
            <v>40</v>
          </cell>
          <cell r="AA25">
            <v>40</v>
          </cell>
          <cell r="AB25" t="str">
            <v>x</v>
          </cell>
          <cell r="AG25" t="str">
            <v>C</v>
          </cell>
        </row>
        <row r="26">
          <cell r="A26" t="str">
            <v>05.03.324.BA.M</v>
          </cell>
          <cell r="B26" t="str">
            <v>BA</v>
          </cell>
          <cell r="C26" t="str">
            <v>BR-324</v>
          </cell>
          <cell r="D26" t="str">
            <v>x</v>
          </cell>
          <cell r="G26" t="str">
            <v>05.03.324.BA.M</v>
          </cell>
          <cell r="H26" t="str">
            <v>MÓVEL - C1</v>
          </cell>
          <cell r="I26" t="str">
            <v>AMÉLIA RODRIGUES - ENTR BR-420</v>
          </cell>
          <cell r="J26" t="str">
            <v>324BBA0372</v>
          </cell>
          <cell r="K26">
            <v>538.20000000000005</v>
          </cell>
          <cell r="L26">
            <v>544.20000000000005</v>
          </cell>
          <cell r="M26" t="str">
            <v>Dupla</v>
          </cell>
          <cell r="N26" t="str">
            <v>ENTR BA-084 - AMÉLIA RODRIGUES</v>
          </cell>
          <cell r="O26">
            <v>862</v>
          </cell>
          <cell r="P26">
            <v>1999</v>
          </cell>
          <cell r="Q26">
            <v>588</v>
          </cell>
          <cell r="R26" t="str">
            <v>324BBA0450</v>
          </cell>
          <cell r="S26">
            <v>14370</v>
          </cell>
          <cell r="T26">
            <v>18203</v>
          </cell>
          <cell r="U26">
            <v>9102</v>
          </cell>
          <cell r="V26">
            <v>60</v>
          </cell>
          <cell r="W26">
            <v>5461</v>
          </cell>
          <cell r="X26">
            <v>7</v>
          </cell>
          <cell r="Y26">
            <v>382</v>
          </cell>
          <cell r="Z26">
            <v>7</v>
          </cell>
          <cell r="AA26">
            <v>40</v>
          </cell>
          <cell r="AE26" t="str">
            <v>x</v>
          </cell>
          <cell r="AF26" t="str">
            <v>PPP</v>
          </cell>
          <cell r="AG26" t="str">
            <v>Especial</v>
          </cell>
        </row>
        <row r="27">
          <cell r="A27" t="str">
            <v>05.04.324.BA.M</v>
          </cell>
          <cell r="B27" t="str">
            <v>BA</v>
          </cell>
          <cell r="C27" t="str">
            <v>BR-324</v>
          </cell>
          <cell r="D27" t="str">
            <v>x</v>
          </cell>
          <cell r="G27" t="str">
            <v>05.04.324.BA.M</v>
          </cell>
          <cell r="H27" t="str">
            <v>MÓVEL - C1</v>
          </cell>
          <cell r="I27" t="str">
            <v>ENTR BR-420 - SIMÕES FILHO</v>
          </cell>
          <cell r="J27" t="str">
            <v>324BBA0430</v>
          </cell>
          <cell r="K27">
            <v>566.4</v>
          </cell>
          <cell r="L27">
            <v>574.9</v>
          </cell>
          <cell r="M27" t="str">
            <v>Dupla</v>
          </cell>
          <cell r="N27" t="str">
            <v>ENNTR BR-420(A) - ENTR BR-110/420(B)/BA-523</v>
          </cell>
          <cell r="O27">
            <v>2193</v>
          </cell>
          <cell r="P27">
            <v>1999</v>
          </cell>
          <cell r="Q27">
            <v>588</v>
          </cell>
          <cell r="R27" t="str">
            <v>324BBA0450</v>
          </cell>
          <cell r="S27">
            <v>14370</v>
          </cell>
          <cell r="T27">
            <v>18203</v>
          </cell>
          <cell r="U27">
            <v>9102</v>
          </cell>
          <cell r="V27">
            <v>60</v>
          </cell>
          <cell r="W27">
            <v>5461</v>
          </cell>
          <cell r="X27">
            <v>7</v>
          </cell>
          <cell r="Y27">
            <v>382</v>
          </cell>
          <cell r="Z27">
            <v>40</v>
          </cell>
          <cell r="AA27">
            <v>40</v>
          </cell>
          <cell r="AE27" t="str">
            <v>x</v>
          </cell>
          <cell r="AF27" t="str">
            <v>PPP</v>
          </cell>
          <cell r="AG27" t="str">
            <v>Especial</v>
          </cell>
        </row>
        <row r="28">
          <cell r="A28" t="str">
            <v>05.05.330.BA.M</v>
          </cell>
          <cell r="B28" t="str">
            <v>BA</v>
          </cell>
          <cell r="C28" t="str">
            <v>BR-330</v>
          </cell>
          <cell r="G28" t="str">
            <v>05.05.330.BA.M</v>
          </cell>
          <cell r="H28" t="str">
            <v>MÓVEL</v>
          </cell>
          <cell r="I28" t="str">
            <v>BARRA DO ROCHA - ENTR BR-101</v>
          </cell>
          <cell r="J28" t="str">
            <v>330BBA0312</v>
          </cell>
          <cell r="K28">
            <v>800.9</v>
          </cell>
          <cell r="L28">
            <v>814.1</v>
          </cell>
          <cell r="M28" t="str">
            <v>Simples</v>
          </cell>
          <cell r="N28" t="str">
            <v>ENTR BA-120 (UBATÃ) - ENTR BA-652 (P/IBIRAPITANGA)</v>
          </cell>
          <cell r="O28">
            <v>112</v>
          </cell>
          <cell r="P28">
            <v>2005</v>
          </cell>
          <cell r="Q28" t="str">
            <v>-</v>
          </cell>
          <cell r="R28" t="str">
            <v>330BBA0312</v>
          </cell>
          <cell r="S28">
            <v>1919</v>
          </cell>
          <cell r="T28">
            <v>2036</v>
          </cell>
          <cell r="U28">
            <v>1018</v>
          </cell>
          <cell r="V28">
            <v>60</v>
          </cell>
          <cell r="W28">
            <v>611</v>
          </cell>
          <cell r="X28">
            <v>7</v>
          </cell>
          <cell r="Y28">
            <v>43</v>
          </cell>
          <cell r="Z28">
            <v>30</v>
          </cell>
          <cell r="AA28">
            <v>30</v>
          </cell>
          <cell r="AE28" t="str">
            <v>x</v>
          </cell>
          <cell r="AG28" t="str">
            <v>-</v>
          </cell>
        </row>
        <row r="29">
          <cell r="A29" t="str">
            <v>05.12.407.BA.F</v>
          </cell>
          <cell r="B29" t="str">
            <v>BA</v>
          </cell>
          <cell r="C29" t="str">
            <v>BR-407</v>
          </cell>
          <cell r="G29" t="str">
            <v>05.12.407.BA.F</v>
          </cell>
          <cell r="H29" t="str">
            <v>NOVO</v>
          </cell>
          <cell r="I29" t="str">
            <v>DIV BA/PE - JAGUARARI</v>
          </cell>
          <cell r="J29" t="str">
            <v>407BBA0290</v>
          </cell>
          <cell r="K29">
            <v>0</v>
          </cell>
          <cell r="L29">
            <v>39.9</v>
          </cell>
          <cell r="M29" t="str">
            <v>Simples</v>
          </cell>
          <cell r="N29" t="str">
            <v>ENTR BR-122/235(B)/423 (DIV PE/BA) (PETROLINA/JUAZEIRO) - JUREMAL</v>
          </cell>
          <cell r="O29">
            <v>1592</v>
          </cell>
          <cell r="P29">
            <v>2001</v>
          </cell>
          <cell r="Q29">
            <v>8</v>
          </cell>
          <cell r="R29" t="str">
            <v>407BBA0290</v>
          </cell>
          <cell r="S29">
            <v>4006</v>
          </cell>
          <cell r="T29">
            <v>4783</v>
          </cell>
          <cell r="U29">
            <v>2392</v>
          </cell>
          <cell r="V29">
            <v>60</v>
          </cell>
          <cell r="W29">
            <v>1435</v>
          </cell>
          <cell r="X29">
            <v>7</v>
          </cell>
          <cell r="Y29">
            <v>100</v>
          </cell>
          <cell r="Z29">
            <v>35</v>
          </cell>
          <cell r="AA29" t="str">
            <v>SI</v>
          </cell>
          <cell r="AC29" t="str">
            <v>x</v>
          </cell>
          <cell r="AG29" t="str">
            <v>B</v>
          </cell>
        </row>
        <row r="30">
          <cell r="A30" t="str">
            <v>03.01.020.CE.M</v>
          </cell>
          <cell r="B30" t="str">
            <v>CE</v>
          </cell>
          <cell r="C30" t="str">
            <v>BR-020</v>
          </cell>
          <cell r="G30" t="str">
            <v>03.01.020.CE.M</v>
          </cell>
          <cell r="H30" t="str">
            <v>MÓVEL</v>
          </cell>
          <cell r="I30" t="str">
            <v>ENTR BR-222 - CARIDADE</v>
          </cell>
          <cell r="J30" t="str">
            <v>020BCE0650</v>
          </cell>
          <cell r="K30">
            <v>363</v>
          </cell>
          <cell r="L30">
            <v>411.2</v>
          </cell>
          <cell r="M30" t="str">
            <v>Simples</v>
          </cell>
          <cell r="N30" t="str">
            <v>ENTR CE-354 (P/ ITAPEBUSSU) - ENTR BR-222(A)</v>
          </cell>
          <cell r="O30">
            <v>108</v>
          </cell>
          <cell r="P30">
            <v>1998</v>
          </cell>
          <cell r="Q30">
            <v>394</v>
          </cell>
          <cell r="R30" t="str">
            <v>020BCE0650</v>
          </cell>
          <cell r="S30">
            <v>2012</v>
          </cell>
          <cell r="T30">
            <v>2625</v>
          </cell>
          <cell r="U30">
            <v>1313</v>
          </cell>
          <cell r="V30">
            <v>68.699703515459561</v>
          </cell>
          <cell r="W30">
            <v>902</v>
          </cell>
          <cell r="X30">
            <v>7</v>
          </cell>
          <cell r="Y30">
            <v>63</v>
          </cell>
          <cell r="Z30">
            <v>35</v>
          </cell>
          <cell r="AA30">
            <v>35</v>
          </cell>
          <cell r="AD30" t="str">
            <v>x</v>
          </cell>
          <cell r="AG30" t="str">
            <v>-</v>
          </cell>
        </row>
        <row r="31">
          <cell r="A31" t="str">
            <v>03.01.116.CE.F</v>
          </cell>
          <cell r="B31" t="str">
            <v>CE</v>
          </cell>
          <cell r="C31" t="str">
            <v>BR-116</v>
          </cell>
          <cell r="G31" t="str">
            <v>03.01.116.CE.F</v>
          </cell>
          <cell r="H31" t="str">
            <v>NOVO</v>
          </cell>
          <cell r="I31" t="str">
            <v>HORIZONTE - ITAITINGA</v>
          </cell>
          <cell r="J31" t="str">
            <v>116BCE0050</v>
          </cell>
          <cell r="K31">
            <v>26.7</v>
          </cell>
          <cell r="L31">
            <v>36.200000000000003</v>
          </cell>
          <cell r="M31" t="str">
            <v>Simples</v>
          </cell>
          <cell r="N31" t="str">
            <v>ENTR CE-350(A) (ITAITINGA) - ENTR CE-350(B) (COLUNA)</v>
          </cell>
          <cell r="O31">
            <v>1489</v>
          </cell>
          <cell r="P31">
            <v>2005</v>
          </cell>
          <cell r="Q31">
            <v>53</v>
          </cell>
          <cell r="R31" t="str">
            <v>116BCE0080</v>
          </cell>
          <cell r="S31">
            <v>6824</v>
          </cell>
          <cell r="T31">
            <v>7240</v>
          </cell>
          <cell r="U31">
            <v>3620</v>
          </cell>
          <cell r="V31">
            <v>44.3</v>
          </cell>
          <cell r="W31">
            <v>1604</v>
          </cell>
          <cell r="X31">
            <v>6.5</v>
          </cell>
          <cell r="Y31">
            <v>104</v>
          </cell>
          <cell r="Z31" t="str">
            <v>SI</v>
          </cell>
          <cell r="AA31" t="str">
            <v>SI</v>
          </cell>
          <cell r="AC31" t="str">
            <v>x</v>
          </cell>
          <cell r="AG31" t="str">
            <v>B</v>
          </cell>
        </row>
        <row r="32">
          <cell r="A32" t="str">
            <v>03.02.116.CE.F</v>
          </cell>
          <cell r="B32" t="str">
            <v>CE</v>
          </cell>
          <cell r="C32" t="str">
            <v>BR-116</v>
          </cell>
          <cell r="G32" t="str">
            <v>03.02.116.CE.F</v>
          </cell>
          <cell r="H32" t="str">
            <v>NOVO</v>
          </cell>
          <cell r="I32" t="str">
            <v>HORIZONTE - ENTR BR-122</v>
          </cell>
          <cell r="J32" t="str">
            <v>116BCE0090</v>
          </cell>
          <cell r="K32">
            <v>64.400000000000006</v>
          </cell>
          <cell r="L32">
            <v>68.900000000000006</v>
          </cell>
          <cell r="M32" t="str">
            <v>Simples</v>
          </cell>
          <cell r="N32" t="str">
            <v>ENTR BR-122(A)/CE-354 (CHORÓZINHO) - ENTR BR-122(B) (P/QUIXADA)</v>
          </cell>
          <cell r="O32">
            <v>1583</v>
          </cell>
          <cell r="P32">
            <v>2005</v>
          </cell>
          <cell r="Q32">
            <v>53</v>
          </cell>
          <cell r="R32" t="str">
            <v>116BCE0080</v>
          </cell>
          <cell r="S32">
            <v>6824</v>
          </cell>
          <cell r="T32">
            <v>7240</v>
          </cell>
          <cell r="U32">
            <v>3620</v>
          </cell>
          <cell r="V32">
            <v>44.3</v>
          </cell>
          <cell r="W32">
            <v>1604</v>
          </cell>
          <cell r="X32">
            <v>6.5</v>
          </cell>
          <cell r="Y32">
            <v>104</v>
          </cell>
          <cell r="Z32" t="str">
            <v>SI</v>
          </cell>
          <cell r="AA32" t="str">
            <v>SI</v>
          </cell>
          <cell r="AC32" t="str">
            <v>x</v>
          </cell>
          <cell r="AG32" t="str">
            <v>B</v>
          </cell>
        </row>
        <row r="33">
          <cell r="A33" t="str">
            <v>03.03.116.CE.F</v>
          </cell>
          <cell r="B33" t="str">
            <v>CE</v>
          </cell>
          <cell r="C33" t="str">
            <v>BR-116</v>
          </cell>
          <cell r="G33" t="str">
            <v>03.03.116.CE.F</v>
          </cell>
          <cell r="H33" t="str">
            <v>NOVO</v>
          </cell>
          <cell r="I33" t="str">
            <v>DIV CE/PB - ENTR CE-290</v>
          </cell>
          <cell r="J33" t="str">
            <v>116BCE0370</v>
          </cell>
          <cell r="K33">
            <v>433.8</v>
          </cell>
          <cell r="L33">
            <v>451.3</v>
          </cell>
          <cell r="M33" t="str">
            <v>Simples</v>
          </cell>
          <cell r="N33" t="str">
            <v>ENTR CE-288 (P/ AURORA) - ENTR CE-152/290 (BARRO)</v>
          </cell>
          <cell r="O33">
            <v>2309</v>
          </cell>
          <cell r="P33">
            <v>2005</v>
          </cell>
          <cell r="Q33">
            <v>370</v>
          </cell>
          <cell r="R33" t="str">
            <v>116BCE0250</v>
          </cell>
          <cell r="S33">
            <v>1441</v>
          </cell>
          <cell r="T33">
            <v>1529</v>
          </cell>
          <cell r="U33">
            <v>765</v>
          </cell>
          <cell r="V33">
            <v>64.2</v>
          </cell>
          <cell r="W33">
            <v>491</v>
          </cell>
          <cell r="X33">
            <v>6.1</v>
          </cell>
          <cell r="Y33">
            <v>30</v>
          </cell>
          <cell r="Z33">
            <v>30</v>
          </cell>
          <cell r="AA33">
            <v>30</v>
          </cell>
          <cell r="AB33" t="str">
            <v>x</v>
          </cell>
          <cell r="AG33" t="str">
            <v>C</v>
          </cell>
        </row>
        <row r="34">
          <cell r="A34" t="str">
            <v>03.04.116.CE.F</v>
          </cell>
          <cell r="B34" t="str">
            <v>CE</v>
          </cell>
          <cell r="C34" t="str">
            <v>BR-116</v>
          </cell>
          <cell r="G34" t="str">
            <v>03.04.116.CE.F</v>
          </cell>
          <cell r="H34" t="str">
            <v>NOVO</v>
          </cell>
          <cell r="I34" t="str">
            <v>ENTR CE-290 - DIV CE/PB</v>
          </cell>
          <cell r="J34" t="str">
            <v>116BCE0370</v>
          </cell>
          <cell r="K34">
            <v>433.8</v>
          </cell>
          <cell r="L34">
            <v>451.3</v>
          </cell>
          <cell r="M34" t="str">
            <v>Simples</v>
          </cell>
          <cell r="N34" t="str">
            <v>ENTR CE-288 (P/ AURORA) - ENTR CE-152/290 (BARRO)</v>
          </cell>
          <cell r="O34">
            <v>2309</v>
          </cell>
          <cell r="P34">
            <v>2005</v>
          </cell>
          <cell r="Q34">
            <v>370</v>
          </cell>
          <cell r="R34" t="str">
            <v>116BCE0080</v>
          </cell>
          <cell r="S34">
            <v>1441</v>
          </cell>
          <cell r="T34">
            <v>1529</v>
          </cell>
          <cell r="U34">
            <v>765</v>
          </cell>
          <cell r="V34">
            <v>64.2</v>
          </cell>
          <cell r="W34">
            <v>491</v>
          </cell>
          <cell r="X34">
            <v>6.1</v>
          </cell>
          <cell r="Y34">
            <v>30</v>
          </cell>
          <cell r="Z34">
            <v>30</v>
          </cell>
          <cell r="AA34">
            <v>30</v>
          </cell>
          <cell r="AB34" t="str">
            <v>x</v>
          </cell>
          <cell r="AG34" t="str">
            <v>C</v>
          </cell>
        </row>
        <row r="35">
          <cell r="A35" t="str">
            <v>17.01.101.ES.M</v>
          </cell>
          <cell r="B35" t="str">
            <v>ES</v>
          </cell>
          <cell r="C35" t="str">
            <v>BR-101</v>
          </cell>
          <cell r="F35" t="str">
            <v>x</v>
          </cell>
          <cell r="G35" t="str">
            <v>17.01.101.ES.M</v>
          </cell>
          <cell r="H35" t="str">
            <v>MÓVEL - C3</v>
          </cell>
          <cell r="I35" t="str">
            <v>IBIRAÇU - LINHARES</v>
          </cell>
          <cell r="J35" t="str">
            <v>101BES2198</v>
          </cell>
          <cell r="K35">
            <v>157.6</v>
          </cell>
          <cell r="L35">
            <v>188.8</v>
          </cell>
          <cell r="M35" t="str">
            <v>Simples</v>
          </cell>
          <cell r="N35" t="str">
            <v>ENTR ES-440 - ENTR ES-124 (GUARANÁ)</v>
          </cell>
          <cell r="O35">
            <v>0</v>
          </cell>
          <cell r="P35">
            <v>2005</v>
          </cell>
          <cell r="Q35">
            <v>151</v>
          </cell>
          <cell r="R35" t="str">
            <v>101BES2195</v>
          </cell>
          <cell r="S35">
            <v>8119</v>
          </cell>
          <cell r="T35">
            <v>8613</v>
          </cell>
          <cell r="U35">
            <v>4307</v>
          </cell>
          <cell r="V35">
            <v>42</v>
          </cell>
          <cell r="W35">
            <v>1809</v>
          </cell>
          <cell r="X35">
            <v>7</v>
          </cell>
          <cell r="Y35">
            <v>127</v>
          </cell>
          <cell r="Z35">
            <v>30</v>
          </cell>
          <cell r="AA35">
            <v>30</v>
          </cell>
          <cell r="AD35" t="str">
            <v>x</v>
          </cell>
          <cell r="AG35" t="str">
            <v>B</v>
          </cell>
        </row>
        <row r="36">
          <cell r="A36" t="str">
            <v>VERIFICAR</v>
          </cell>
          <cell r="B36" t="str">
            <v>ES</v>
          </cell>
          <cell r="C36" t="str">
            <v>BR-259</v>
          </cell>
          <cell r="G36" t="str">
            <v>VERIFICAR</v>
          </cell>
          <cell r="H36" t="str">
            <v>MÓVEL</v>
          </cell>
          <cell r="I36" t="str">
            <v>JOÃO NEIVA - COLATINA</v>
          </cell>
          <cell r="J36" t="str">
            <v>259BES0010</v>
          </cell>
          <cell r="K36">
            <v>0</v>
          </cell>
          <cell r="L36">
            <v>49.1</v>
          </cell>
          <cell r="M36" t="str">
            <v>Simples</v>
          </cell>
          <cell r="N36" t="str">
            <v>ENTR BR-101 (JOÃO NEIVA) - ENTR BR-484 (P/ PONTE SOBRE RIO DOCE)</v>
          </cell>
          <cell r="O36">
            <v>0</v>
          </cell>
          <cell r="P36">
            <v>2005</v>
          </cell>
          <cell r="Q36">
            <v>46</v>
          </cell>
          <cell r="R36" t="str">
            <v>259BES0015</v>
          </cell>
          <cell r="S36">
            <v>5002</v>
          </cell>
          <cell r="T36">
            <v>5307</v>
          </cell>
          <cell r="U36">
            <v>2654</v>
          </cell>
          <cell r="V36">
            <v>42</v>
          </cell>
          <cell r="W36">
            <v>1115</v>
          </cell>
          <cell r="X36">
            <v>8.1</v>
          </cell>
          <cell r="Y36">
            <v>90</v>
          </cell>
          <cell r="Z36">
            <v>40</v>
          </cell>
          <cell r="AA36">
            <v>40</v>
          </cell>
          <cell r="AD36" t="str">
            <v>x</v>
          </cell>
          <cell r="AG36" t="str">
            <v>-</v>
          </cell>
        </row>
        <row r="37">
          <cell r="A37" t="str">
            <v>17.02.259.ES.M</v>
          </cell>
          <cell r="B37" t="str">
            <v>ES</v>
          </cell>
          <cell r="C37" t="str">
            <v>BR-259</v>
          </cell>
          <cell r="G37" t="str">
            <v>17.02.259.ES.M</v>
          </cell>
          <cell r="H37" t="str">
            <v>MÓVEL</v>
          </cell>
          <cell r="I37" t="str">
            <v>COLATINA - JOÃO NEIVA</v>
          </cell>
          <cell r="J37" t="str">
            <v>259BES0010</v>
          </cell>
          <cell r="K37">
            <v>0</v>
          </cell>
          <cell r="L37">
            <v>49.1</v>
          </cell>
          <cell r="M37" t="str">
            <v>Simples</v>
          </cell>
          <cell r="N37" t="str">
            <v>ENTR BR-101 (JOÃO NEIVA) - ENTR BR-484 (P/ PONTE SOBRE RIO DOCE)</v>
          </cell>
          <cell r="O37">
            <v>0</v>
          </cell>
          <cell r="P37">
            <v>2005</v>
          </cell>
          <cell r="Q37">
            <v>46</v>
          </cell>
          <cell r="R37" t="str">
            <v>259BES0015</v>
          </cell>
          <cell r="S37">
            <v>5002</v>
          </cell>
          <cell r="T37">
            <v>5307</v>
          </cell>
          <cell r="U37">
            <v>2654</v>
          </cell>
          <cell r="V37">
            <v>42</v>
          </cell>
          <cell r="W37">
            <v>1115</v>
          </cell>
          <cell r="X37">
            <v>8.1</v>
          </cell>
          <cell r="Y37">
            <v>90</v>
          </cell>
          <cell r="Z37">
            <v>40</v>
          </cell>
          <cell r="AA37">
            <v>40</v>
          </cell>
          <cell r="AD37" t="str">
            <v>x</v>
          </cell>
          <cell r="AG37" t="str">
            <v>-</v>
          </cell>
        </row>
        <row r="38">
          <cell r="A38" t="str">
            <v>17.03.262.ES.M</v>
          </cell>
          <cell r="B38" t="str">
            <v>ES</v>
          </cell>
          <cell r="C38" t="str">
            <v>BR-262</v>
          </cell>
          <cell r="G38" t="str">
            <v>17.03.262.ES.M</v>
          </cell>
          <cell r="H38" t="str">
            <v>MÓVEL</v>
          </cell>
          <cell r="I38" t="str">
            <v>MARECHAL FLORIANO - VITÓRIA</v>
          </cell>
          <cell r="J38" t="str">
            <v>262BES0070</v>
          </cell>
          <cell r="K38">
            <v>15.5</v>
          </cell>
          <cell r="L38">
            <v>40.200000000000003</v>
          </cell>
          <cell r="M38" t="str">
            <v>Simples</v>
          </cell>
          <cell r="N38" t="str">
            <v>ENTR BR-101 (B) - ENTR ES-465 (P/ DOMINGOS MARTINS)</v>
          </cell>
          <cell r="O38">
            <v>1118</v>
          </cell>
          <cell r="P38">
            <v>2005</v>
          </cell>
          <cell r="Q38">
            <v>21</v>
          </cell>
          <cell r="R38" t="str">
            <v>262BES0070</v>
          </cell>
          <cell r="S38">
            <v>6322</v>
          </cell>
          <cell r="T38">
            <v>6707</v>
          </cell>
          <cell r="U38">
            <v>3354</v>
          </cell>
          <cell r="V38">
            <v>27.4</v>
          </cell>
          <cell r="W38">
            <v>919</v>
          </cell>
          <cell r="X38">
            <v>7</v>
          </cell>
          <cell r="Y38">
            <v>64</v>
          </cell>
          <cell r="Z38">
            <v>30</v>
          </cell>
          <cell r="AA38">
            <v>30</v>
          </cell>
          <cell r="AD38" t="str">
            <v>x</v>
          </cell>
          <cell r="AG38" t="str">
            <v>-</v>
          </cell>
        </row>
        <row r="39">
          <cell r="A39" t="str">
            <v>12.02.020.GO.F</v>
          </cell>
          <cell r="B39" t="str">
            <v>GO</v>
          </cell>
          <cell r="C39" t="str">
            <v>BR-020</v>
          </cell>
          <cell r="G39" t="str">
            <v>12.02.020.GO.F</v>
          </cell>
          <cell r="H39" t="str">
            <v>NOVO</v>
          </cell>
          <cell r="I39" t="str">
            <v>ALVORADA DO NORTE  - ENTR GO-114</v>
          </cell>
          <cell r="J39" t="str">
            <v>020BGO0170</v>
          </cell>
          <cell r="K39">
            <v>105.3</v>
          </cell>
          <cell r="L39">
            <v>180.7</v>
          </cell>
          <cell r="M39" t="str">
            <v>Simples</v>
          </cell>
          <cell r="N39" t="str">
            <v>ENTR GO-485 - ENTR GO-112/236(A) (ALVORADA DO NORTE)</v>
          </cell>
          <cell r="O39">
            <v>2500</v>
          </cell>
          <cell r="P39">
            <v>2005</v>
          </cell>
          <cell r="Q39">
            <v>12</v>
          </cell>
          <cell r="R39" t="str">
            <v>020BES0110</v>
          </cell>
          <cell r="S39">
            <v>3177</v>
          </cell>
          <cell r="T39">
            <v>3370</v>
          </cell>
          <cell r="U39">
            <v>1685</v>
          </cell>
          <cell r="V39">
            <v>37.4</v>
          </cell>
          <cell r="W39">
            <v>630</v>
          </cell>
          <cell r="X39">
            <v>7.3</v>
          </cell>
          <cell r="Y39">
            <v>46</v>
          </cell>
          <cell r="Z39">
            <v>30</v>
          </cell>
          <cell r="AA39">
            <v>50</v>
          </cell>
          <cell r="AB39" t="str">
            <v>x</v>
          </cell>
          <cell r="AG39" t="str">
            <v>C</v>
          </cell>
        </row>
        <row r="40">
          <cell r="A40" t="str">
            <v>12.03.050.GO.F</v>
          </cell>
          <cell r="B40" t="str">
            <v>GO</v>
          </cell>
          <cell r="C40" t="str">
            <v>BR-050</v>
          </cell>
          <cell r="G40" t="str">
            <v>12.03.050.GO.F</v>
          </cell>
          <cell r="H40" t="str">
            <v>NOVO</v>
          </cell>
          <cell r="I40" t="str">
            <v>CRISTALINA - CAMPO ALEGRE DE GOIÁS</v>
          </cell>
          <cell r="J40" t="str">
            <v>050BGO0090</v>
          </cell>
          <cell r="K40">
            <v>121.7</v>
          </cell>
          <cell r="L40">
            <v>154.5</v>
          </cell>
          <cell r="M40" t="str">
            <v>Simples</v>
          </cell>
          <cell r="N40" t="str">
            <v>ENTR BR-457(B)/GO-219 - ENTR GO-020(A)</v>
          </cell>
          <cell r="O40">
            <v>1250</v>
          </cell>
          <cell r="P40">
            <v>2005</v>
          </cell>
          <cell r="Q40">
            <v>125</v>
          </cell>
          <cell r="R40" t="str">
            <v>050BGO0090</v>
          </cell>
          <cell r="S40">
            <v>2434</v>
          </cell>
          <cell r="T40">
            <v>2582</v>
          </cell>
          <cell r="U40">
            <v>1291</v>
          </cell>
          <cell r="V40">
            <v>56</v>
          </cell>
          <cell r="W40">
            <v>723</v>
          </cell>
          <cell r="X40">
            <v>7.2</v>
          </cell>
          <cell r="Y40">
            <v>52</v>
          </cell>
          <cell r="Z40">
            <v>50</v>
          </cell>
          <cell r="AA40">
            <v>30</v>
          </cell>
          <cell r="AB40" t="str">
            <v>x</v>
          </cell>
          <cell r="AG40" t="str">
            <v>C</v>
          </cell>
        </row>
        <row r="41">
          <cell r="A41" t="str">
            <v>12.04.050.GO.F</v>
          </cell>
          <cell r="B41" t="str">
            <v>GO</v>
          </cell>
          <cell r="C41" t="str">
            <v>BR-050</v>
          </cell>
          <cell r="G41" t="str">
            <v>12.04.050.GO.F</v>
          </cell>
          <cell r="H41" t="str">
            <v>NOVO</v>
          </cell>
          <cell r="I41" t="str">
            <v>DIV GO/MG - CATALÃO</v>
          </cell>
          <cell r="J41" t="str">
            <v>050BGO0152</v>
          </cell>
          <cell r="K41">
            <v>280.60000000000002</v>
          </cell>
          <cell r="L41">
            <v>311.7</v>
          </cell>
          <cell r="M41" t="str">
            <v>Simples</v>
          </cell>
          <cell r="N41" t="str">
            <v>ENTR BR-352/GO-210(B)/330 (CATALÃO) - ENTR GO-402</v>
          </cell>
          <cell r="O41">
            <v>1379</v>
          </cell>
          <cell r="P41">
            <v>1997</v>
          </cell>
          <cell r="Q41">
            <v>273</v>
          </cell>
          <cell r="R41" t="str">
            <v>050BGO0150</v>
          </cell>
          <cell r="S41">
            <v>3990</v>
          </cell>
          <cell r="T41">
            <v>5362</v>
          </cell>
          <cell r="U41">
            <v>2681</v>
          </cell>
          <cell r="V41">
            <v>36.065162907268167</v>
          </cell>
          <cell r="W41">
            <v>967</v>
          </cell>
          <cell r="X41">
            <v>7</v>
          </cell>
          <cell r="Y41">
            <v>68</v>
          </cell>
          <cell r="Z41">
            <v>30</v>
          </cell>
          <cell r="AA41">
            <v>50</v>
          </cell>
          <cell r="AB41" t="str">
            <v>x</v>
          </cell>
          <cell r="AG41" t="str">
            <v>C</v>
          </cell>
        </row>
        <row r="42">
          <cell r="A42" t="str">
            <v>12.02.060.GO.M</v>
          </cell>
          <cell r="B42" t="str">
            <v>GO</v>
          </cell>
          <cell r="C42" t="str">
            <v>BR-060</v>
          </cell>
          <cell r="G42" t="str">
            <v>12.02.060.GO.M</v>
          </cell>
          <cell r="H42" t="str">
            <v>MÓVEL</v>
          </cell>
          <cell r="I42" t="str">
            <v>ABADIÂNIA - GOIÂNIA</v>
          </cell>
          <cell r="J42" t="str">
            <v>060BGO0118</v>
          </cell>
          <cell r="K42">
            <v>109.3</v>
          </cell>
          <cell r="L42">
            <v>140.1</v>
          </cell>
          <cell r="M42" t="str">
            <v>Dupla</v>
          </cell>
          <cell r="N42" t="str">
            <v>ENTR GO-415 (P/ GOIANÓPOLIS) - ENTR BR-153(B) (PRF)</v>
          </cell>
          <cell r="O42">
            <v>1601</v>
          </cell>
          <cell r="P42">
            <v>2005</v>
          </cell>
          <cell r="Q42">
            <v>91</v>
          </cell>
          <cell r="R42" t="str">
            <v>060BGO0112</v>
          </cell>
          <cell r="S42">
            <v>7735</v>
          </cell>
          <cell r="T42">
            <v>8206</v>
          </cell>
          <cell r="U42">
            <v>4103</v>
          </cell>
          <cell r="V42">
            <v>30.5</v>
          </cell>
          <cell r="W42">
            <v>1251</v>
          </cell>
          <cell r="X42">
            <v>7.5</v>
          </cell>
          <cell r="Y42">
            <v>94</v>
          </cell>
          <cell r="Z42">
            <v>20</v>
          </cell>
          <cell r="AA42">
            <v>30</v>
          </cell>
          <cell r="AD42" t="str">
            <v>x</v>
          </cell>
          <cell r="AG42" t="str">
            <v>-</v>
          </cell>
        </row>
        <row r="43">
          <cell r="A43" t="str">
            <v>12.03.060.GO.M</v>
          </cell>
          <cell r="B43" t="str">
            <v>GO</v>
          </cell>
          <cell r="C43" t="str">
            <v>BR-060</v>
          </cell>
          <cell r="G43" t="str">
            <v>12.03.060.GO.M</v>
          </cell>
          <cell r="H43" t="str">
            <v>MÓVEL</v>
          </cell>
          <cell r="I43" t="str">
            <v>JATAÍ - RIO VERDE</v>
          </cell>
          <cell r="J43" t="str">
            <v>060BGO0271</v>
          </cell>
          <cell r="K43">
            <v>388.6</v>
          </cell>
          <cell r="L43">
            <v>465.9</v>
          </cell>
          <cell r="M43" t="str">
            <v>Simples</v>
          </cell>
          <cell r="N43" t="str">
            <v>ENTR GO-174(B) - P/JATAÍ</v>
          </cell>
          <cell r="O43">
            <v>839</v>
          </cell>
          <cell r="P43">
            <v>1997</v>
          </cell>
          <cell r="Q43">
            <v>77.3</v>
          </cell>
          <cell r="R43" t="str">
            <v>060BGO0271</v>
          </cell>
          <cell r="S43">
            <v>1920</v>
          </cell>
          <cell r="T43">
            <v>2580</v>
          </cell>
          <cell r="U43">
            <v>1290</v>
          </cell>
          <cell r="V43">
            <v>43.59375</v>
          </cell>
          <cell r="W43">
            <v>562</v>
          </cell>
          <cell r="X43">
            <v>7</v>
          </cell>
          <cell r="Y43">
            <v>39</v>
          </cell>
          <cell r="Z43">
            <v>30</v>
          </cell>
          <cell r="AA43">
            <v>40</v>
          </cell>
          <cell r="AD43" t="str">
            <v>x</v>
          </cell>
          <cell r="AG43" t="str">
            <v>-</v>
          </cell>
        </row>
        <row r="44">
          <cell r="A44" t="str">
            <v>12.05.060.GO.F</v>
          </cell>
          <cell r="B44" t="str">
            <v>GO</v>
          </cell>
          <cell r="C44" t="str">
            <v>BR-060</v>
          </cell>
          <cell r="F44" t="str">
            <v>x</v>
          </cell>
          <cell r="G44" t="str">
            <v>12.05.060.GO.F</v>
          </cell>
          <cell r="H44" t="str">
            <v>NOVO - C3</v>
          </cell>
          <cell r="I44" t="str">
            <v>DIV GO/DF - ALEXÂNIA</v>
          </cell>
          <cell r="J44" t="str">
            <v>060BGO0092</v>
          </cell>
          <cell r="K44">
            <v>4.4000000000000004</v>
          </cell>
          <cell r="L44">
            <v>31.9</v>
          </cell>
          <cell r="M44" t="str">
            <v>Em duplicação</v>
          </cell>
          <cell r="N44" t="str">
            <v>FIM DA PISTA DUPLA - ENTR GO-139 (INÍCIO DA PISTA DUPLA (ALEXÂNIA))</v>
          </cell>
          <cell r="O44">
            <v>1786</v>
          </cell>
          <cell r="P44">
            <v>2000</v>
          </cell>
          <cell r="Q44">
            <v>23</v>
          </cell>
          <cell r="R44" t="str">
            <v>060BGO0092</v>
          </cell>
          <cell r="S44">
            <v>8407</v>
          </cell>
          <cell r="T44">
            <v>10340</v>
          </cell>
          <cell r="U44">
            <v>5170</v>
          </cell>
          <cell r="V44">
            <v>29.610223642172528</v>
          </cell>
          <cell r="W44">
            <v>1531</v>
          </cell>
          <cell r="X44">
            <v>7</v>
          </cell>
          <cell r="Y44">
            <v>107</v>
          </cell>
          <cell r="Z44">
            <v>40</v>
          </cell>
          <cell r="AA44">
            <v>40</v>
          </cell>
          <cell r="AB44" t="str">
            <v>x</v>
          </cell>
          <cell r="AG44" t="str">
            <v>B</v>
          </cell>
        </row>
        <row r="45">
          <cell r="A45" t="str">
            <v>12.06.060.GO.F</v>
          </cell>
          <cell r="B45" t="str">
            <v>GO</v>
          </cell>
          <cell r="C45" t="str">
            <v>BR-060</v>
          </cell>
          <cell r="F45" t="str">
            <v>x</v>
          </cell>
          <cell r="G45" t="str">
            <v>12.06.060.GO.F</v>
          </cell>
          <cell r="H45" t="str">
            <v>NOVO - C3</v>
          </cell>
          <cell r="I45" t="str">
            <v>GOIÂNIA - ABADIÂNIA</v>
          </cell>
          <cell r="J45" t="str">
            <v>060BGO0118</v>
          </cell>
          <cell r="K45">
            <v>109.3</v>
          </cell>
          <cell r="L45">
            <v>140.1</v>
          </cell>
          <cell r="M45" t="str">
            <v>Dupla</v>
          </cell>
          <cell r="N45" t="str">
            <v>ENTR GO-415 (P/ GOIANOPOLIS) - ENTR BR-153(B) (PRF)</v>
          </cell>
          <cell r="O45">
            <v>1601</v>
          </cell>
          <cell r="P45">
            <v>2005</v>
          </cell>
          <cell r="Q45">
            <v>91</v>
          </cell>
          <cell r="R45" t="str">
            <v>060BGO0112</v>
          </cell>
          <cell r="S45">
            <v>7735</v>
          </cell>
          <cell r="T45">
            <v>8206</v>
          </cell>
          <cell r="U45">
            <v>4103</v>
          </cell>
          <cell r="V45">
            <v>30.5</v>
          </cell>
          <cell r="W45">
            <v>1251</v>
          </cell>
          <cell r="X45">
            <v>7.5</v>
          </cell>
          <cell r="Y45">
            <v>94</v>
          </cell>
          <cell r="Z45">
            <v>20</v>
          </cell>
          <cell r="AA45">
            <v>30</v>
          </cell>
          <cell r="AB45" t="str">
            <v>x</v>
          </cell>
          <cell r="AG45" t="str">
            <v>B</v>
          </cell>
        </row>
        <row r="46">
          <cell r="A46" t="str">
            <v>12.07.060.GO.F</v>
          </cell>
          <cell r="B46" t="str">
            <v>GO</v>
          </cell>
          <cell r="C46" t="str">
            <v>BR-060</v>
          </cell>
          <cell r="G46" t="str">
            <v>12.07.060.GO.F</v>
          </cell>
          <cell r="H46" t="str">
            <v>NOVO</v>
          </cell>
          <cell r="I46" t="str">
            <v>RIO VERDE - JATAÍ</v>
          </cell>
          <cell r="J46" t="str">
            <v>060BGO0271</v>
          </cell>
          <cell r="K46">
            <v>388.6</v>
          </cell>
          <cell r="L46">
            <v>465.9</v>
          </cell>
          <cell r="M46" t="str">
            <v>Simples</v>
          </cell>
          <cell r="N46" t="str">
            <v>ENTR GO-174(B) - P/JATAÍ</v>
          </cell>
          <cell r="O46">
            <v>839</v>
          </cell>
          <cell r="P46">
            <v>1997</v>
          </cell>
          <cell r="Q46">
            <v>77.3</v>
          </cell>
          <cell r="R46" t="str">
            <v>060BGO0271</v>
          </cell>
          <cell r="S46">
            <v>1920</v>
          </cell>
          <cell r="T46">
            <v>2580</v>
          </cell>
          <cell r="U46">
            <v>1290</v>
          </cell>
          <cell r="V46">
            <v>43.59375</v>
          </cell>
          <cell r="W46">
            <v>562</v>
          </cell>
          <cell r="X46">
            <v>7</v>
          </cell>
          <cell r="Y46">
            <v>39</v>
          </cell>
          <cell r="Z46">
            <v>30</v>
          </cell>
          <cell r="AA46">
            <v>40</v>
          </cell>
          <cell r="AC46" t="str">
            <v>x</v>
          </cell>
          <cell r="AG46" t="str">
            <v>C</v>
          </cell>
        </row>
        <row r="47">
          <cell r="A47" t="str">
            <v>12.04.070.GO.M</v>
          </cell>
          <cell r="B47" t="str">
            <v>GO</v>
          </cell>
          <cell r="C47" t="str">
            <v>BR-070</v>
          </cell>
          <cell r="G47" t="str">
            <v>12.04.070.GO.M</v>
          </cell>
          <cell r="H47" t="str">
            <v>MÓVEL</v>
          </cell>
          <cell r="I47" t="str">
            <v>DIV DF/GO - COCALZINHO DE GOIÁS</v>
          </cell>
          <cell r="J47" t="str">
            <v>070BGO0075</v>
          </cell>
          <cell r="K47">
            <v>4</v>
          </cell>
          <cell r="L47">
            <v>63</v>
          </cell>
          <cell r="M47" t="str">
            <v>Simples</v>
          </cell>
          <cell r="N47" t="str">
            <v>ENTR GO-547 - ENTR BR-414(A)</v>
          </cell>
          <cell r="O47">
            <v>439</v>
          </cell>
          <cell r="P47">
            <v>1997</v>
          </cell>
          <cell r="Q47">
            <v>35</v>
          </cell>
          <cell r="R47" t="str">
            <v>070BGO0070</v>
          </cell>
          <cell r="S47">
            <v>3276</v>
          </cell>
          <cell r="T47">
            <v>4403</v>
          </cell>
          <cell r="U47">
            <v>2202</v>
          </cell>
          <cell r="V47">
            <v>36.996336996337</v>
          </cell>
          <cell r="W47">
            <v>815</v>
          </cell>
          <cell r="X47">
            <v>7</v>
          </cell>
          <cell r="Y47">
            <v>57</v>
          </cell>
          <cell r="Z47">
            <v>30</v>
          </cell>
          <cell r="AA47">
            <v>50</v>
          </cell>
          <cell r="AE47" t="str">
            <v>x</v>
          </cell>
          <cell r="AG47" t="str">
            <v>-</v>
          </cell>
        </row>
        <row r="48">
          <cell r="A48" t="str">
            <v>12.05.070.GO.M</v>
          </cell>
          <cell r="B48" t="str">
            <v>GO</v>
          </cell>
          <cell r="C48" t="str">
            <v>BR-070</v>
          </cell>
          <cell r="G48" t="str">
            <v>12.05.070.GO.M</v>
          </cell>
          <cell r="H48" t="str">
            <v>MÓVEL</v>
          </cell>
          <cell r="I48" t="str">
            <v>COCALZINHO DE GOIÁS - DIV DF/GO</v>
          </cell>
          <cell r="J48" t="str">
            <v>070BGO0075</v>
          </cell>
          <cell r="K48">
            <v>4</v>
          </cell>
          <cell r="L48">
            <v>63</v>
          </cell>
          <cell r="M48" t="str">
            <v>Simples</v>
          </cell>
          <cell r="N48" t="str">
            <v>ENTR GO-547 - ENTR BR-414(A)</v>
          </cell>
          <cell r="O48">
            <v>439</v>
          </cell>
          <cell r="P48">
            <v>1997</v>
          </cell>
          <cell r="Q48">
            <v>35</v>
          </cell>
          <cell r="R48" t="str">
            <v>070BGO0070</v>
          </cell>
          <cell r="S48">
            <v>3276</v>
          </cell>
          <cell r="T48">
            <v>4403</v>
          </cell>
          <cell r="U48">
            <v>2202</v>
          </cell>
          <cell r="V48">
            <v>36.996336996337</v>
          </cell>
          <cell r="W48">
            <v>815</v>
          </cell>
          <cell r="X48">
            <v>7</v>
          </cell>
          <cell r="Y48">
            <v>57</v>
          </cell>
          <cell r="Z48">
            <v>30</v>
          </cell>
          <cell r="AA48">
            <v>50</v>
          </cell>
          <cell r="AE48" t="str">
            <v>x</v>
          </cell>
          <cell r="AG48" t="str">
            <v>-</v>
          </cell>
        </row>
        <row r="49">
          <cell r="A49" t="str">
            <v>12.06.153.GO.M</v>
          </cell>
          <cell r="B49" t="str">
            <v>GO</v>
          </cell>
          <cell r="C49" t="str">
            <v>BR-153</v>
          </cell>
          <cell r="G49" t="str">
            <v>12.06.153.GO.M</v>
          </cell>
          <cell r="H49" t="str">
            <v>MÓVEL</v>
          </cell>
          <cell r="I49" t="str">
            <v>CAMPINORTE - URUAÇU</v>
          </cell>
          <cell r="J49" t="str">
            <v>153BGO0410</v>
          </cell>
          <cell r="K49">
            <v>176</v>
          </cell>
          <cell r="L49">
            <v>200.9</v>
          </cell>
          <cell r="M49" t="str">
            <v>Simples</v>
          </cell>
          <cell r="N49" t="str">
            <v>ENTR GO-428 (CAMPINORTE) - ENTR BR-080(A)/GO-237 (URUAÇU)</v>
          </cell>
          <cell r="O49">
            <v>3602</v>
          </cell>
          <cell r="P49">
            <v>2005</v>
          </cell>
          <cell r="Q49">
            <v>67</v>
          </cell>
          <cell r="R49" t="str">
            <v>153BGO0340</v>
          </cell>
          <cell r="S49">
            <v>3186</v>
          </cell>
          <cell r="T49">
            <v>3380</v>
          </cell>
          <cell r="U49">
            <v>1690</v>
          </cell>
          <cell r="V49">
            <v>66</v>
          </cell>
          <cell r="W49">
            <v>1115</v>
          </cell>
          <cell r="X49">
            <v>6.4</v>
          </cell>
          <cell r="Y49">
            <v>71</v>
          </cell>
          <cell r="Z49">
            <v>40</v>
          </cell>
          <cell r="AA49">
            <v>40</v>
          </cell>
          <cell r="AD49" t="str">
            <v>x</v>
          </cell>
          <cell r="AG49" t="str">
            <v>-</v>
          </cell>
        </row>
        <row r="50">
          <cell r="A50" t="str">
            <v>12.08.153.GO.F</v>
          </cell>
          <cell r="B50" t="str">
            <v>GO</v>
          </cell>
          <cell r="C50" t="str">
            <v>BR-153</v>
          </cell>
          <cell r="G50" t="str">
            <v>12.08.153.GO.F</v>
          </cell>
          <cell r="H50" t="str">
            <v>NOVO</v>
          </cell>
          <cell r="I50" t="str">
            <v>URUAÇU - CAMPINORTE</v>
          </cell>
          <cell r="J50" t="str">
            <v>153BGO0410</v>
          </cell>
          <cell r="K50">
            <v>176</v>
          </cell>
          <cell r="L50">
            <v>200.9</v>
          </cell>
          <cell r="M50" t="str">
            <v>Simples</v>
          </cell>
          <cell r="N50" t="str">
            <v>ENTR GO-428 (CAMPINORTE) - ENTR BR-080(A)/GO-237 (URUAÇU)</v>
          </cell>
          <cell r="O50">
            <v>3602</v>
          </cell>
          <cell r="P50">
            <v>2005</v>
          </cell>
          <cell r="Q50">
            <v>702</v>
          </cell>
          <cell r="R50" t="str">
            <v>153BGO0770</v>
          </cell>
          <cell r="S50">
            <v>7500</v>
          </cell>
          <cell r="T50">
            <v>7957</v>
          </cell>
          <cell r="U50">
            <v>3979</v>
          </cell>
          <cell r="V50">
            <v>57</v>
          </cell>
          <cell r="W50">
            <v>2268</v>
          </cell>
          <cell r="X50">
            <v>6.7</v>
          </cell>
          <cell r="Y50">
            <v>152</v>
          </cell>
          <cell r="Z50">
            <v>40</v>
          </cell>
          <cell r="AA50">
            <v>40</v>
          </cell>
          <cell r="AB50" t="str">
            <v>x</v>
          </cell>
          <cell r="AG50" t="str">
            <v>A</v>
          </cell>
        </row>
        <row r="51">
          <cell r="A51" t="str">
            <v>12.09.153.GO.F</v>
          </cell>
          <cell r="B51" t="str">
            <v>GO</v>
          </cell>
          <cell r="C51" t="str">
            <v>BR-153</v>
          </cell>
          <cell r="G51" t="str">
            <v>12.09.153.GO.F</v>
          </cell>
          <cell r="H51" t="str">
            <v>NOVO</v>
          </cell>
          <cell r="I51" t="str">
            <v>JARAGUÁ - GO-080</v>
          </cell>
          <cell r="J51" t="str">
            <v>153BGO0530</v>
          </cell>
          <cell r="K51">
            <v>369.5</v>
          </cell>
          <cell r="L51">
            <v>377.1</v>
          </cell>
          <cell r="M51" t="str">
            <v>Simples</v>
          </cell>
          <cell r="N51" t="str">
            <v>ENTR BR-070 - ENTR GO-080(B) (P/SÃO FRANCISCO)</v>
          </cell>
          <cell r="O51">
            <v>2858</v>
          </cell>
          <cell r="P51">
            <v>2001</v>
          </cell>
          <cell r="Q51">
            <v>375</v>
          </cell>
          <cell r="R51" t="str">
            <v>153BGO0530</v>
          </cell>
          <cell r="S51">
            <v>5766</v>
          </cell>
          <cell r="T51">
            <v>6885</v>
          </cell>
          <cell r="U51">
            <v>3443</v>
          </cell>
          <cell r="V51">
            <v>50</v>
          </cell>
          <cell r="W51">
            <v>1722</v>
          </cell>
          <cell r="X51">
            <v>7</v>
          </cell>
          <cell r="Y51">
            <v>121</v>
          </cell>
          <cell r="Z51">
            <v>40</v>
          </cell>
          <cell r="AA51">
            <v>40</v>
          </cell>
          <cell r="AB51" t="str">
            <v>x</v>
          </cell>
          <cell r="AG51" t="str">
            <v>B</v>
          </cell>
        </row>
        <row r="52">
          <cell r="A52" t="str">
            <v>12.10.153.GO.F</v>
          </cell>
          <cell r="B52" t="str">
            <v>GO</v>
          </cell>
          <cell r="C52" t="str">
            <v>BR-153</v>
          </cell>
          <cell r="F52" t="str">
            <v>x</v>
          </cell>
          <cell r="G52" t="str">
            <v>12.10.153.GO.F</v>
          </cell>
          <cell r="H52" t="str">
            <v>NOVO - C3</v>
          </cell>
          <cell r="I52" t="str">
            <v>HIDROLÂNDIA - APARECIDA DE GOIÂNIA</v>
          </cell>
          <cell r="J52" t="str">
            <v>153BGO0625</v>
          </cell>
          <cell r="K52">
            <v>521.6</v>
          </cell>
          <cell r="L52">
            <v>529</v>
          </cell>
          <cell r="M52" t="str">
            <v>Dupla</v>
          </cell>
          <cell r="N52" t="str">
            <v>ENTR GO-319 - ENTR GO-219(A)</v>
          </cell>
          <cell r="O52">
            <v>5946</v>
          </cell>
          <cell r="P52">
            <v>2005</v>
          </cell>
          <cell r="Q52" t="str">
            <v>-</v>
          </cell>
          <cell r="R52" t="str">
            <v>153BGO0625</v>
          </cell>
          <cell r="S52">
            <v>10537</v>
          </cell>
          <cell r="T52">
            <v>11179</v>
          </cell>
          <cell r="U52">
            <v>5590</v>
          </cell>
          <cell r="V52">
            <v>50</v>
          </cell>
          <cell r="W52">
            <v>2795</v>
          </cell>
          <cell r="X52">
            <v>7</v>
          </cell>
          <cell r="Y52">
            <v>196</v>
          </cell>
          <cell r="Z52">
            <v>40</v>
          </cell>
          <cell r="AA52">
            <v>40</v>
          </cell>
          <cell r="AB52" t="str">
            <v>x</v>
          </cell>
          <cell r="AG52" t="str">
            <v>Especial</v>
          </cell>
        </row>
        <row r="53">
          <cell r="A53" t="str">
            <v>12.07.364.GO.M</v>
          </cell>
          <cell r="B53" t="str">
            <v>GO</v>
          </cell>
          <cell r="C53" t="str">
            <v>BR-364</v>
          </cell>
          <cell r="G53" t="str">
            <v>12.07.364.GO.M</v>
          </cell>
          <cell r="H53" t="str">
            <v>MÓVEL</v>
          </cell>
          <cell r="I53" t="str">
            <v>APARECIDA DO RIO DOCE - JATAÍ</v>
          </cell>
          <cell r="J53" t="str">
            <v>364BGO0480</v>
          </cell>
          <cell r="K53">
            <v>174.5</v>
          </cell>
          <cell r="L53">
            <v>192.7</v>
          </cell>
          <cell r="M53" t="str">
            <v>Simples</v>
          </cell>
          <cell r="N53" t="str">
            <v>ENTR GO-180 - ENTR BR-060(A)</v>
          </cell>
          <cell r="O53">
            <v>110</v>
          </cell>
          <cell r="P53">
            <v>2005</v>
          </cell>
          <cell r="Q53">
            <v>192</v>
          </cell>
          <cell r="R53" t="str">
            <v>364BGO0480</v>
          </cell>
          <cell r="S53">
            <v>1029</v>
          </cell>
          <cell r="T53">
            <v>1092</v>
          </cell>
          <cell r="U53">
            <v>546</v>
          </cell>
          <cell r="V53">
            <v>31.3</v>
          </cell>
          <cell r="W53">
            <v>171</v>
          </cell>
          <cell r="X53">
            <v>7.2</v>
          </cell>
          <cell r="Y53">
            <v>12</v>
          </cell>
          <cell r="Z53">
            <v>50</v>
          </cell>
          <cell r="AA53">
            <v>30</v>
          </cell>
          <cell r="AE53" t="str">
            <v>x</v>
          </cell>
          <cell r="AG53" t="str">
            <v>-</v>
          </cell>
        </row>
        <row r="54">
          <cell r="A54" t="str">
            <v>12.08.364.GO.M</v>
          </cell>
          <cell r="B54" t="str">
            <v>GO</v>
          </cell>
          <cell r="C54" t="str">
            <v>BR-364</v>
          </cell>
          <cell r="G54" t="str">
            <v>12.08.364.GO.M</v>
          </cell>
          <cell r="H54" t="str">
            <v>MÓVEL</v>
          </cell>
          <cell r="I54" t="str">
            <v>JATAÍ - APARECIDA DO RIO DOCE</v>
          </cell>
          <cell r="J54" t="str">
            <v>364BGO0480</v>
          </cell>
          <cell r="K54">
            <v>174.5</v>
          </cell>
          <cell r="L54">
            <v>192.7</v>
          </cell>
          <cell r="M54" t="str">
            <v>Simples</v>
          </cell>
          <cell r="N54" t="str">
            <v>ENTR GO-180 - ENTR BR-060(A)</v>
          </cell>
          <cell r="O54">
            <v>110</v>
          </cell>
          <cell r="P54">
            <v>2005</v>
          </cell>
          <cell r="Q54">
            <v>192</v>
          </cell>
          <cell r="R54" t="str">
            <v>364BGO0480</v>
          </cell>
          <cell r="S54">
            <v>1029</v>
          </cell>
          <cell r="T54">
            <v>1092</v>
          </cell>
          <cell r="U54">
            <v>546</v>
          </cell>
          <cell r="V54">
            <v>31.3</v>
          </cell>
          <cell r="W54">
            <v>171</v>
          </cell>
          <cell r="X54">
            <v>7.2</v>
          </cell>
          <cell r="Y54">
            <v>12</v>
          </cell>
          <cell r="Z54">
            <v>50</v>
          </cell>
          <cell r="AA54">
            <v>30</v>
          </cell>
          <cell r="AE54" t="str">
            <v>x</v>
          </cell>
          <cell r="AG54" t="str">
            <v>-</v>
          </cell>
        </row>
        <row r="55">
          <cell r="A55" t="str">
            <v>12.11.364.GO.F</v>
          </cell>
          <cell r="B55" t="str">
            <v>GO</v>
          </cell>
          <cell r="C55" t="str">
            <v>BR-364</v>
          </cell>
          <cell r="G55" t="str">
            <v>12.11.364.GO.F</v>
          </cell>
          <cell r="H55" t="str">
            <v>NOVO</v>
          </cell>
          <cell r="I55" t="str">
            <v>MINEIROS - JATAÍ</v>
          </cell>
          <cell r="J55" t="str">
            <v>364BGO0530</v>
          </cell>
          <cell r="K55">
            <v>235.3</v>
          </cell>
          <cell r="L55">
            <v>259.39999999999998</v>
          </cell>
          <cell r="M55" t="str">
            <v>Simples</v>
          </cell>
          <cell r="N55" t="str">
            <v>ENTR GO-050 - ENTR GO-116</v>
          </cell>
          <cell r="O55">
            <v>3285</v>
          </cell>
          <cell r="P55">
            <v>2005</v>
          </cell>
          <cell r="Q55">
            <v>232</v>
          </cell>
          <cell r="R55" t="str">
            <v>364BGO0510</v>
          </cell>
          <cell r="S55">
            <v>2491</v>
          </cell>
          <cell r="T55">
            <v>2643</v>
          </cell>
          <cell r="U55">
            <v>1322</v>
          </cell>
          <cell r="V55">
            <v>33.277027027027032</v>
          </cell>
          <cell r="W55">
            <v>440</v>
          </cell>
          <cell r="X55">
            <v>7</v>
          </cell>
          <cell r="Y55">
            <v>31</v>
          </cell>
          <cell r="Z55">
            <v>50</v>
          </cell>
          <cell r="AA55">
            <v>30</v>
          </cell>
          <cell r="AB55" t="str">
            <v>x</v>
          </cell>
          <cell r="AG55" t="str">
            <v>C</v>
          </cell>
        </row>
        <row r="56">
          <cell r="A56" t="str">
            <v>12.12.364.GO.F</v>
          </cell>
          <cell r="B56" t="str">
            <v>GO</v>
          </cell>
          <cell r="C56" t="str">
            <v>BR-364</v>
          </cell>
          <cell r="G56" t="str">
            <v>12.12.364.GO.F</v>
          </cell>
          <cell r="H56" t="str">
            <v>NOVO</v>
          </cell>
          <cell r="I56" t="str">
            <v>MINEIROS - DIVISA GO/MT</v>
          </cell>
          <cell r="J56" t="str">
            <v>364BGO0570</v>
          </cell>
          <cell r="K56">
            <v>324.89999999999998</v>
          </cell>
          <cell r="L56">
            <v>384.5</v>
          </cell>
          <cell r="M56" t="str">
            <v>Simples</v>
          </cell>
          <cell r="N56" t="str">
            <v>ENTR GO-194 (P/PORTELÂNDIA) - INÍCIO PISTA DUPLA</v>
          </cell>
          <cell r="O56">
            <v>3210</v>
          </cell>
          <cell r="P56">
            <v>2005</v>
          </cell>
          <cell r="Q56">
            <v>232</v>
          </cell>
          <cell r="R56" t="str">
            <v>364BGO0510</v>
          </cell>
          <cell r="S56">
            <v>2491</v>
          </cell>
          <cell r="T56">
            <v>2643</v>
          </cell>
          <cell r="U56">
            <v>1322</v>
          </cell>
          <cell r="V56">
            <v>33.277027027027032</v>
          </cell>
          <cell r="W56">
            <v>440</v>
          </cell>
          <cell r="X56">
            <v>7</v>
          </cell>
          <cell r="Y56">
            <v>31</v>
          </cell>
          <cell r="Z56">
            <v>30</v>
          </cell>
          <cell r="AA56">
            <v>50</v>
          </cell>
          <cell r="AB56" t="str">
            <v>x</v>
          </cell>
          <cell r="AG56" t="str">
            <v>C</v>
          </cell>
        </row>
        <row r="57">
          <cell r="A57" t="str">
            <v>15.01.135.MA.F</v>
          </cell>
          <cell r="B57" t="str">
            <v>MA</v>
          </cell>
          <cell r="C57" t="str">
            <v>BR-135</v>
          </cell>
          <cell r="G57" t="str">
            <v>15.01.135.MA.F</v>
          </cell>
          <cell r="H57" t="str">
            <v>NOVO</v>
          </cell>
          <cell r="I57" t="str">
            <v>SANTA RITA  - ENTR BR-222</v>
          </cell>
          <cell r="J57" t="str">
            <v>135BMA0070</v>
          </cell>
          <cell r="K57">
            <v>50.8</v>
          </cell>
          <cell r="L57">
            <v>95.3</v>
          </cell>
          <cell r="M57" t="str">
            <v>Simples</v>
          </cell>
          <cell r="N57" t="str">
            <v>ENTR BR-402/MA-110 (BACABEIRA) - ENTR BR-222(A) (OUTEIRO)</v>
          </cell>
          <cell r="O57">
            <v>1418</v>
          </cell>
          <cell r="P57">
            <v>2005</v>
          </cell>
          <cell r="Q57">
            <v>48</v>
          </cell>
          <cell r="R57" t="str">
            <v>135BMA0050</v>
          </cell>
          <cell r="S57">
            <v>6532</v>
          </cell>
          <cell r="T57">
            <v>6930</v>
          </cell>
          <cell r="U57">
            <v>3465</v>
          </cell>
          <cell r="V57">
            <v>31.2</v>
          </cell>
          <cell r="W57">
            <v>1081</v>
          </cell>
          <cell r="X57">
            <v>8.3000000000000007</v>
          </cell>
          <cell r="Y57">
            <v>90</v>
          </cell>
          <cell r="Z57">
            <v>35</v>
          </cell>
          <cell r="AA57">
            <v>35</v>
          </cell>
          <cell r="AC57" t="str">
            <v>x</v>
          </cell>
          <cell r="AG57" t="str">
            <v>B</v>
          </cell>
        </row>
        <row r="58">
          <cell r="A58" t="str">
            <v>15.02.135.MA.F</v>
          </cell>
          <cell r="B58" t="str">
            <v>MA</v>
          </cell>
          <cell r="C58" t="str">
            <v>BR-135</v>
          </cell>
          <cell r="G58" t="str">
            <v>15.02.135.MA.F</v>
          </cell>
          <cell r="H58" t="str">
            <v>NOVO</v>
          </cell>
          <cell r="I58" t="str">
            <v>MIRANDA DO NORTE - ENTR BR-222</v>
          </cell>
          <cell r="J58" t="str">
            <v>135BMA0110</v>
          </cell>
          <cell r="K58">
            <v>103.9</v>
          </cell>
          <cell r="L58">
            <v>127</v>
          </cell>
          <cell r="M58" t="str">
            <v>Simples</v>
          </cell>
          <cell r="N58" t="str">
            <v>ENTR MA-339 (COLOMBO) - ENTR MA-222 (MIRANDA)</v>
          </cell>
          <cell r="O58">
            <v>666</v>
          </cell>
          <cell r="P58">
            <v>2001</v>
          </cell>
          <cell r="Q58">
            <v>85</v>
          </cell>
          <cell r="R58" t="str">
            <v>135BMA0070</v>
          </cell>
          <cell r="S58">
            <v>3098</v>
          </cell>
          <cell r="T58">
            <v>3699</v>
          </cell>
          <cell r="U58">
            <v>1850</v>
          </cell>
          <cell r="V58">
            <v>50</v>
          </cell>
          <cell r="W58">
            <v>925</v>
          </cell>
          <cell r="X58">
            <v>7</v>
          </cell>
          <cell r="Y58">
            <v>65</v>
          </cell>
          <cell r="Z58">
            <v>35</v>
          </cell>
          <cell r="AA58">
            <v>35</v>
          </cell>
          <cell r="AC58" t="str">
            <v>x</v>
          </cell>
          <cell r="AG58" t="str">
            <v>C</v>
          </cell>
        </row>
        <row r="59">
          <cell r="A59" t="str">
            <v>15.01.222.MA.M</v>
          </cell>
          <cell r="B59" t="str">
            <v>MA</v>
          </cell>
          <cell r="C59" t="str">
            <v>BR-222</v>
          </cell>
          <cell r="G59" t="str">
            <v>15.01.222.MA.M</v>
          </cell>
          <cell r="H59" t="str">
            <v>MÓVEL</v>
          </cell>
          <cell r="I59" t="str">
            <v>VARGEM GRANDE - ITAPECURU MIRIM</v>
          </cell>
          <cell r="J59" t="str">
            <v>222BMA0472</v>
          </cell>
          <cell r="K59">
            <v>172.6</v>
          </cell>
          <cell r="L59">
            <v>208.5</v>
          </cell>
          <cell r="M59" t="str">
            <v>Simples</v>
          </cell>
          <cell r="N59" t="str">
            <v>ENTR MA-020(B) (P/ PRES. VARGAS) - ITAPECURU-MIRIM</v>
          </cell>
          <cell r="O59">
            <v>168</v>
          </cell>
          <cell r="P59">
            <v>2005</v>
          </cell>
          <cell r="Q59" t="str">
            <v>-</v>
          </cell>
          <cell r="R59" t="str">
            <v>222BMA0472</v>
          </cell>
          <cell r="S59">
            <v>1527</v>
          </cell>
          <cell r="T59">
            <v>1620</v>
          </cell>
          <cell r="U59">
            <v>810</v>
          </cell>
          <cell r="V59">
            <v>50</v>
          </cell>
          <cell r="W59">
            <v>405</v>
          </cell>
          <cell r="X59">
            <v>7</v>
          </cell>
          <cell r="Y59">
            <v>28</v>
          </cell>
          <cell r="Z59">
            <v>45</v>
          </cell>
          <cell r="AA59">
            <v>25</v>
          </cell>
          <cell r="AD59" t="str">
            <v>x</v>
          </cell>
          <cell r="AG59" t="str">
            <v>-</v>
          </cell>
        </row>
        <row r="60">
          <cell r="A60" t="str">
            <v>15.03.222.MA.F</v>
          </cell>
          <cell r="B60" t="str">
            <v>MA</v>
          </cell>
          <cell r="C60" t="str">
            <v>BR-222</v>
          </cell>
          <cell r="G60" t="str">
            <v>15.03.222.MA.F</v>
          </cell>
          <cell r="H60" t="str">
            <v>NOVO</v>
          </cell>
          <cell r="I60" t="str">
            <v>ENTR BR-316 - SANTA INÊS</v>
          </cell>
          <cell r="J60" t="str">
            <v>222BMA0610</v>
          </cell>
          <cell r="K60">
            <v>355.2</v>
          </cell>
          <cell r="L60">
            <v>365.2</v>
          </cell>
          <cell r="M60" t="str">
            <v>Simples</v>
          </cell>
          <cell r="N60" t="str">
            <v>ENTR BR-316(A) - ENTR BR-316(B)/MA-006(A)/320 (SANTA INÊS)</v>
          </cell>
          <cell r="O60">
            <v>1445</v>
          </cell>
          <cell r="P60">
            <v>2005</v>
          </cell>
          <cell r="Q60" t="str">
            <v>-</v>
          </cell>
          <cell r="R60" t="str">
            <v>222BMA0610</v>
          </cell>
          <cell r="S60">
            <v>5380</v>
          </cell>
          <cell r="T60">
            <v>5708</v>
          </cell>
          <cell r="U60">
            <v>2854</v>
          </cell>
          <cell r="V60">
            <v>50</v>
          </cell>
          <cell r="W60">
            <v>1427</v>
          </cell>
          <cell r="X60">
            <v>7</v>
          </cell>
          <cell r="Y60">
            <v>100</v>
          </cell>
          <cell r="Z60">
            <v>20</v>
          </cell>
          <cell r="AA60">
            <v>20</v>
          </cell>
          <cell r="AC60" t="str">
            <v>x</v>
          </cell>
          <cell r="AG60" t="str">
            <v>B</v>
          </cell>
        </row>
        <row r="61">
          <cell r="A61" t="str">
            <v>15.04.316.MA.F</v>
          </cell>
          <cell r="B61" t="str">
            <v>MA</v>
          </cell>
          <cell r="C61" t="str">
            <v>BR-316</v>
          </cell>
          <cell r="G61" t="str">
            <v>15.04.316.MA.F</v>
          </cell>
          <cell r="H61" t="str">
            <v>NOVO</v>
          </cell>
          <cell r="I61" t="str">
            <v>PERITORÓ - ENTR MA-026</v>
          </cell>
          <cell r="J61" t="str">
            <v>316BMA0350</v>
          </cell>
          <cell r="K61">
            <v>424.6</v>
          </cell>
          <cell r="L61">
            <v>469.8</v>
          </cell>
          <cell r="M61" t="str">
            <v>Simples</v>
          </cell>
          <cell r="N61" t="str">
            <v>ENTR BR-135(B)/MA-020 (PERITORÓ) - ENTR MA-026 (DEZESSETE)</v>
          </cell>
          <cell r="O61">
            <v>1285</v>
          </cell>
          <cell r="P61">
            <v>2005</v>
          </cell>
          <cell r="Q61">
            <v>470</v>
          </cell>
          <cell r="R61" t="str">
            <v>316BMA0360</v>
          </cell>
          <cell r="S61">
            <v>2468</v>
          </cell>
          <cell r="T61">
            <v>2618</v>
          </cell>
          <cell r="U61">
            <v>1309</v>
          </cell>
          <cell r="V61">
            <v>61.7</v>
          </cell>
          <cell r="W61">
            <v>808</v>
          </cell>
          <cell r="X61">
            <v>6.7</v>
          </cell>
          <cell r="Y61">
            <v>54</v>
          </cell>
          <cell r="Z61">
            <v>35</v>
          </cell>
          <cell r="AA61">
            <v>35</v>
          </cell>
          <cell r="AB61" t="str">
            <v>x</v>
          </cell>
          <cell r="AG61" t="str">
            <v>C</v>
          </cell>
        </row>
        <row r="62">
          <cell r="A62" t="str">
            <v>15.05.316.MA.F</v>
          </cell>
          <cell r="B62" t="str">
            <v>MA</v>
          </cell>
          <cell r="C62" t="str">
            <v>BR-316</v>
          </cell>
          <cell r="G62" t="str">
            <v>15.05.316.MA.F</v>
          </cell>
          <cell r="H62" t="str">
            <v>NOVO</v>
          </cell>
          <cell r="I62" t="str">
            <v>ENTR MA-026 - PERITORÓ</v>
          </cell>
          <cell r="J62" t="str">
            <v>316BMA0350</v>
          </cell>
          <cell r="K62">
            <v>424.6</v>
          </cell>
          <cell r="L62">
            <v>469.8</v>
          </cell>
          <cell r="M62" t="str">
            <v>Simples</v>
          </cell>
          <cell r="N62" t="str">
            <v>ENTR BR-135(B)/MA-020 (PERITORÓ) - ENTR MA-026 (DEZESSETE)</v>
          </cell>
          <cell r="O62">
            <v>1285</v>
          </cell>
          <cell r="P62">
            <v>2005</v>
          </cell>
          <cell r="Q62">
            <v>470</v>
          </cell>
          <cell r="R62" t="str">
            <v>316BMA0360</v>
          </cell>
          <cell r="S62">
            <v>2468</v>
          </cell>
          <cell r="T62">
            <v>2618</v>
          </cell>
          <cell r="U62">
            <v>1309</v>
          </cell>
          <cell r="V62">
            <v>61.7</v>
          </cell>
          <cell r="W62">
            <v>808</v>
          </cell>
          <cell r="X62">
            <v>6.7</v>
          </cell>
          <cell r="Y62">
            <v>54</v>
          </cell>
          <cell r="Z62">
            <v>35</v>
          </cell>
          <cell r="AA62">
            <v>35</v>
          </cell>
          <cell r="AB62" t="str">
            <v>x</v>
          </cell>
          <cell r="AG62" t="str">
            <v>C</v>
          </cell>
        </row>
        <row r="63">
          <cell r="A63" t="str">
            <v>06.08.116.MG.F</v>
          </cell>
          <cell r="B63" t="str">
            <v>MG</v>
          </cell>
          <cell r="C63" t="str">
            <v>BR-116</v>
          </cell>
          <cell r="E63" t="str">
            <v>x</v>
          </cell>
          <cell r="G63" t="str">
            <v>06.08.116.MG.F</v>
          </cell>
          <cell r="H63" t="str">
            <v>NOVO - C2</v>
          </cell>
          <cell r="I63" t="str">
            <v>DIV MG/BA - ENTR BR-251</v>
          </cell>
          <cell r="J63" t="str">
            <v>116BMG1010</v>
          </cell>
          <cell r="K63">
            <v>0</v>
          </cell>
          <cell r="L63">
            <v>25</v>
          </cell>
          <cell r="M63" t="str">
            <v>Simples</v>
          </cell>
          <cell r="N63" t="str">
            <v>DIV BA/MG - ENTR BR-251(A) (P/SALINAS)</v>
          </cell>
          <cell r="O63">
            <v>4304</v>
          </cell>
          <cell r="P63">
            <v>1998</v>
          </cell>
          <cell r="Q63">
            <v>16</v>
          </cell>
          <cell r="R63" t="str">
            <v>116BMG1010</v>
          </cell>
          <cell r="S63">
            <v>3986</v>
          </cell>
          <cell r="T63">
            <v>5201</v>
          </cell>
          <cell r="U63">
            <v>2601</v>
          </cell>
          <cell r="V63">
            <v>79.177119919719019</v>
          </cell>
          <cell r="W63">
            <v>2059</v>
          </cell>
          <cell r="X63">
            <v>7</v>
          </cell>
          <cell r="Y63">
            <v>144</v>
          </cell>
          <cell r="Z63" t="str">
            <v>SI</v>
          </cell>
          <cell r="AA63" t="str">
            <v>SI</v>
          </cell>
          <cell r="AB63" t="str">
            <v>x</v>
          </cell>
          <cell r="AG63" t="str">
            <v>A</v>
          </cell>
        </row>
        <row r="64">
          <cell r="A64" t="str">
            <v>06.12.116.MG.F</v>
          </cell>
          <cell r="B64" t="str">
            <v>MG</v>
          </cell>
          <cell r="C64" t="str">
            <v>BR-116</v>
          </cell>
          <cell r="E64" t="str">
            <v>x</v>
          </cell>
          <cell r="G64" t="str">
            <v>06.12.116.MG.F</v>
          </cell>
          <cell r="H64" t="str">
            <v>NOVO - C2</v>
          </cell>
          <cell r="I64" t="str">
            <v>ALÉM PARAÍBA - LEOPOLDINA</v>
          </cell>
          <cell r="J64" t="str">
            <v>116BMG1450</v>
          </cell>
          <cell r="K64">
            <v>773.6</v>
          </cell>
          <cell r="L64">
            <v>815.1</v>
          </cell>
          <cell r="M64" t="str">
            <v>Simples</v>
          </cell>
          <cell r="N64" t="str">
            <v>ENTR BR-267(B) (P/TEBAS) - ENTR BR-393(A)</v>
          </cell>
          <cell r="O64">
            <v>1382</v>
          </cell>
          <cell r="P64">
            <v>2005</v>
          </cell>
          <cell r="Q64">
            <v>768</v>
          </cell>
          <cell r="R64" t="str">
            <v>116BMG1430</v>
          </cell>
          <cell r="S64">
            <v>6498</v>
          </cell>
          <cell r="T64">
            <v>6894</v>
          </cell>
          <cell r="U64">
            <v>3447</v>
          </cell>
          <cell r="V64">
            <v>37.5</v>
          </cell>
          <cell r="W64">
            <v>1293</v>
          </cell>
          <cell r="X64">
            <v>6.8</v>
          </cell>
          <cell r="Y64">
            <v>88</v>
          </cell>
          <cell r="Z64">
            <v>40</v>
          </cell>
          <cell r="AA64">
            <v>40</v>
          </cell>
          <cell r="AB64" t="str">
            <v>x</v>
          </cell>
          <cell r="AG64" t="str">
            <v>B</v>
          </cell>
        </row>
        <row r="65">
          <cell r="A65" t="str">
            <v>06.13.122.MG.F</v>
          </cell>
          <cell r="B65" t="str">
            <v>MG</v>
          </cell>
          <cell r="C65" t="str">
            <v>BR-122</v>
          </cell>
          <cell r="G65" t="str">
            <v>06.13.122.MG.F</v>
          </cell>
          <cell r="H65" t="str">
            <v>NOVO</v>
          </cell>
          <cell r="I65" t="str">
            <v>FRANCISCO SÁ - MONTES CLAROS</v>
          </cell>
          <cell r="J65" t="str">
            <v>122BMG0670</v>
          </cell>
          <cell r="K65">
            <v>259.60000000000002</v>
          </cell>
          <cell r="L65">
            <v>286.2</v>
          </cell>
          <cell r="M65" t="str">
            <v>Simples</v>
          </cell>
          <cell r="N65" t="str">
            <v>ENTR BR-122(A) (P/CANACI) - ENTR BR-122(B)/135/365(A) (MONTES CLAROS)</v>
          </cell>
          <cell r="O65">
            <v>2081</v>
          </cell>
          <cell r="P65">
            <v>2007</v>
          </cell>
          <cell r="Q65" t="str">
            <v>-</v>
          </cell>
          <cell r="R65" t="str">
            <v>-</v>
          </cell>
          <cell r="S65">
            <v>3000</v>
          </cell>
          <cell r="T65">
            <v>3000</v>
          </cell>
          <cell r="U65">
            <v>1500</v>
          </cell>
          <cell r="V65">
            <v>37.5</v>
          </cell>
          <cell r="W65">
            <v>563</v>
          </cell>
          <cell r="X65">
            <v>6.8</v>
          </cell>
          <cell r="Y65">
            <v>38</v>
          </cell>
          <cell r="Z65" t="str">
            <v>SI</v>
          </cell>
          <cell r="AA65" t="str">
            <v>SI</v>
          </cell>
          <cell r="AB65" t="str">
            <v>x</v>
          </cell>
          <cell r="AG65" t="str">
            <v>C</v>
          </cell>
        </row>
        <row r="66">
          <cell r="A66" t="str">
            <v>06.14.153.MG.F</v>
          </cell>
          <cell r="B66" t="str">
            <v>MG</v>
          </cell>
          <cell r="C66" t="str">
            <v>BR-153</v>
          </cell>
          <cell r="G66" t="str">
            <v>06.14.153.MG.F</v>
          </cell>
          <cell r="H66" t="str">
            <v>NOVO</v>
          </cell>
          <cell r="I66" t="str">
            <v>DIV MG/GO - ENTR MG-226</v>
          </cell>
          <cell r="J66" t="str">
            <v>153BMG0790</v>
          </cell>
          <cell r="K66">
            <v>0</v>
          </cell>
          <cell r="L66">
            <v>34.200000000000003</v>
          </cell>
          <cell r="M66" t="str">
            <v>Simples</v>
          </cell>
          <cell r="N66" t="str">
            <v>ENTR BR-452(B) (DIV GO/MG) - ENTR MG-226 (P/CANÁPOLIS)</v>
          </cell>
          <cell r="O66">
            <v>4321</v>
          </cell>
          <cell r="P66">
            <v>2005</v>
          </cell>
          <cell r="Q66">
            <v>194</v>
          </cell>
          <cell r="R66" t="str">
            <v>153BMG0870</v>
          </cell>
          <cell r="S66">
            <v>4841</v>
          </cell>
          <cell r="T66">
            <v>5136</v>
          </cell>
          <cell r="U66">
            <v>2568</v>
          </cell>
          <cell r="V66">
            <v>47.8</v>
          </cell>
          <cell r="W66">
            <v>1228</v>
          </cell>
          <cell r="X66">
            <v>6.4</v>
          </cell>
          <cell r="Y66">
            <v>79</v>
          </cell>
          <cell r="Z66">
            <v>35</v>
          </cell>
          <cell r="AA66">
            <v>35</v>
          </cell>
          <cell r="AB66" t="str">
            <v>x</v>
          </cell>
          <cell r="AG66" t="str">
            <v>C</v>
          </cell>
        </row>
        <row r="67">
          <cell r="A67" t="str">
            <v>06.01.251.MG.M</v>
          </cell>
          <cell r="B67" t="str">
            <v>MG</v>
          </cell>
          <cell r="C67" t="str">
            <v>BR-251</v>
          </cell>
          <cell r="G67" t="str">
            <v>06.01.251.MG.M</v>
          </cell>
          <cell r="H67" t="str">
            <v>MÓVEL</v>
          </cell>
          <cell r="I67" t="str">
            <v>UNAÍ - PARACATU</v>
          </cell>
          <cell r="J67" t="str">
            <v>251BMG0430</v>
          </cell>
          <cell r="K67">
            <v>845.1</v>
          </cell>
          <cell r="L67">
            <v>870.8</v>
          </cell>
          <cell r="M67" t="str">
            <v>Simples</v>
          </cell>
          <cell r="N67" t="str">
            <v>ENTR MG-188(A) (CANGALHA) - ENTR MG-188(B) (UNAÍ)</v>
          </cell>
          <cell r="O67">
            <v>402</v>
          </cell>
          <cell r="P67">
            <v>2005</v>
          </cell>
          <cell r="Q67" t="str">
            <v>-</v>
          </cell>
          <cell r="R67" t="str">
            <v>251BMG0430</v>
          </cell>
          <cell r="S67">
            <v>1331</v>
          </cell>
          <cell r="T67">
            <v>1412</v>
          </cell>
          <cell r="U67">
            <v>706</v>
          </cell>
          <cell r="V67">
            <v>50</v>
          </cell>
          <cell r="W67">
            <v>353</v>
          </cell>
          <cell r="X67">
            <v>6.4</v>
          </cell>
          <cell r="Y67">
            <v>23</v>
          </cell>
          <cell r="Z67">
            <v>40</v>
          </cell>
          <cell r="AA67">
            <v>40</v>
          </cell>
          <cell r="AD67" t="str">
            <v>x</v>
          </cell>
          <cell r="AG67" t="str">
            <v>-</v>
          </cell>
        </row>
        <row r="68">
          <cell r="A68" t="str">
            <v>06.02.251.MG.M</v>
          </cell>
          <cell r="B68" t="str">
            <v>MG</v>
          </cell>
          <cell r="C68" t="str">
            <v>BR-251</v>
          </cell>
          <cell r="G68" t="str">
            <v>06.02.251.MG.M</v>
          </cell>
          <cell r="H68" t="str">
            <v>MÓVEL</v>
          </cell>
          <cell r="I68" t="str">
            <v xml:space="preserve">UNAÍ - DIVISA MG-GO </v>
          </cell>
          <cell r="J68" t="str">
            <v>251BMG0450</v>
          </cell>
          <cell r="K68">
            <v>870.8</v>
          </cell>
          <cell r="L68">
            <v>937.7</v>
          </cell>
          <cell r="M68" t="str">
            <v>Simples</v>
          </cell>
          <cell r="N68" t="str">
            <v>ENTR MG-188(B) (UNAÍ) -  DIVISA GO/MG</v>
          </cell>
          <cell r="O68">
            <v>154</v>
          </cell>
          <cell r="P68">
            <v>2005</v>
          </cell>
          <cell r="Q68" t="str">
            <v>-</v>
          </cell>
          <cell r="R68" t="str">
            <v>251BMG0450</v>
          </cell>
          <cell r="S68">
            <v>2920</v>
          </cell>
          <cell r="T68">
            <v>3098</v>
          </cell>
          <cell r="U68">
            <v>1549</v>
          </cell>
          <cell r="V68">
            <v>50</v>
          </cell>
          <cell r="W68">
            <v>775</v>
          </cell>
          <cell r="X68">
            <v>6.4</v>
          </cell>
          <cell r="Y68">
            <v>50</v>
          </cell>
          <cell r="Z68">
            <v>35</v>
          </cell>
          <cell r="AA68">
            <v>35</v>
          </cell>
          <cell r="AD68" t="str">
            <v>x</v>
          </cell>
          <cell r="AG68" t="str">
            <v>-</v>
          </cell>
        </row>
        <row r="69">
          <cell r="A69" t="str">
            <v>06.16.251.MG.F</v>
          </cell>
          <cell r="B69" t="str">
            <v>MG</v>
          </cell>
          <cell r="C69" t="str">
            <v>BR-251</v>
          </cell>
          <cell r="G69" t="str">
            <v>06.16.251.MG.F</v>
          </cell>
          <cell r="H69" t="str">
            <v>NOVO</v>
          </cell>
          <cell r="I69" t="str">
            <v>FRANCISCO SÁ - SALINAS</v>
          </cell>
          <cell r="J69" t="str">
            <v>251BMG0250</v>
          </cell>
          <cell r="K69">
            <v>360.3</v>
          </cell>
          <cell r="L69">
            <v>442.8</v>
          </cell>
          <cell r="M69" t="str">
            <v>Simples</v>
          </cell>
          <cell r="N69" t="str">
            <v>RIO VACARIA - ENTR MG-307 (P/GRÃO MONGOL)</v>
          </cell>
          <cell r="O69">
            <v>1496</v>
          </cell>
          <cell r="P69">
            <v>2005</v>
          </cell>
          <cell r="Q69" t="str">
            <v>-</v>
          </cell>
          <cell r="R69" t="str">
            <v>251BMG0250</v>
          </cell>
          <cell r="S69">
            <v>2008</v>
          </cell>
          <cell r="T69">
            <v>2130</v>
          </cell>
          <cell r="U69">
            <v>1065</v>
          </cell>
          <cell r="V69">
            <v>50</v>
          </cell>
          <cell r="W69">
            <v>533</v>
          </cell>
          <cell r="X69">
            <v>6.4</v>
          </cell>
          <cell r="Y69">
            <v>34</v>
          </cell>
          <cell r="Z69">
            <v>50</v>
          </cell>
          <cell r="AA69">
            <v>30</v>
          </cell>
          <cell r="AB69" t="str">
            <v>x</v>
          </cell>
          <cell r="AG69" t="str">
            <v>C</v>
          </cell>
        </row>
        <row r="70">
          <cell r="A70" t="str">
            <v>06.03.262.MG.M</v>
          </cell>
          <cell r="B70" t="str">
            <v>MG</v>
          </cell>
          <cell r="C70" t="str">
            <v>BR-262</v>
          </cell>
          <cell r="G70" t="str">
            <v>06.03.262.MG.M</v>
          </cell>
          <cell r="H70" t="str">
            <v>MÓVEL</v>
          </cell>
          <cell r="I70" t="str">
            <v>ABRE CAMPO - ENTR BR-116</v>
          </cell>
          <cell r="J70" t="str">
            <v>262BMG0310</v>
          </cell>
          <cell r="K70">
            <v>72.900000000000006</v>
          </cell>
          <cell r="L70">
            <v>116.2</v>
          </cell>
          <cell r="M70" t="str">
            <v>Simples</v>
          </cell>
          <cell r="N70" t="str">
            <v>ACESSO MATIPÓ - ENTR MG-329(A) (SÃO PEDRO DOS FERROS)</v>
          </cell>
          <cell r="O70">
            <v>751</v>
          </cell>
          <cell r="P70">
            <v>1998</v>
          </cell>
          <cell r="Q70">
            <v>42</v>
          </cell>
          <cell r="R70" t="str">
            <v>262BMG0290</v>
          </cell>
          <cell r="S70">
            <v>5114</v>
          </cell>
          <cell r="T70">
            <v>6673</v>
          </cell>
          <cell r="U70">
            <v>3337</v>
          </cell>
          <cell r="V70">
            <v>45</v>
          </cell>
          <cell r="W70">
            <v>1502</v>
          </cell>
          <cell r="X70">
            <v>7</v>
          </cell>
          <cell r="Y70">
            <v>105</v>
          </cell>
          <cell r="Z70">
            <v>40</v>
          </cell>
          <cell r="AA70">
            <v>40</v>
          </cell>
          <cell r="AE70" t="str">
            <v>x</v>
          </cell>
          <cell r="AG70" t="str">
            <v>-</v>
          </cell>
        </row>
        <row r="71">
          <cell r="A71" t="str">
            <v>06.04.262.MG.M</v>
          </cell>
          <cell r="B71" t="str">
            <v>MG</v>
          </cell>
          <cell r="C71" t="str">
            <v>BR-262</v>
          </cell>
          <cell r="G71" t="str">
            <v>06.04.262.MG.M</v>
          </cell>
          <cell r="H71" t="str">
            <v>MÓVEL</v>
          </cell>
          <cell r="I71" t="str">
            <v>RIO CASCA - JOÃO MONLEVADE</v>
          </cell>
          <cell r="J71" t="str">
            <v>262BMG0370</v>
          </cell>
          <cell r="K71">
            <v>147.69999999999999</v>
          </cell>
          <cell r="L71">
            <v>172</v>
          </cell>
          <cell r="M71" t="str">
            <v>Simples</v>
          </cell>
          <cell r="N71" t="str">
            <v>ENTR MG-320 (P/ SÃO JOSÉ DO GOIABAL) - ENTR BR-120 (VARGEM LINDA)</v>
          </cell>
          <cell r="O71">
            <v>679</v>
          </cell>
          <cell r="P71">
            <v>2001</v>
          </cell>
          <cell r="Q71">
            <v>121</v>
          </cell>
          <cell r="R71" t="str">
            <v>262BMG0330</v>
          </cell>
          <cell r="S71">
            <v>3977</v>
          </cell>
          <cell r="T71">
            <v>4749</v>
          </cell>
          <cell r="U71">
            <v>2375</v>
          </cell>
          <cell r="V71">
            <v>50</v>
          </cell>
          <cell r="W71">
            <v>1188</v>
          </cell>
          <cell r="X71">
            <v>7</v>
          </cell>
          <cell r="Y71">
            <v>83</v>
          </cell>
          <cell r="Z71">
            <v>40</v>
          </cell>
          <cell r="AA71">
            <v>40</v>
          </cell>
          <cell r="AE71" t="str">
            <v>x</v>
          </cell>
          <cell r="AG71" t="str">
            <v>-</v>
          </cell>
        </row>
        <row r="72">
          <cell r="A72" t="str">
            <v>06.05.262.MG.M</v>
          </cell>
          <cell r="B72" t="str">
            <v>MG</v>
          </cell>
          <cell r="C72" t="str">
            <v>BR-262</v>
          </cell>
          <cell r="G72" t="str">
            <v>06.05.262.MG.M</v>
          </cell>
          <cell r="H72" t="str">
            <v>MÓVEL</v>
          </cell>
          <cell r="I72" t="str">
            <v>ENTR MG-164 - LUZ</v>
          </cell>
          <cell r="J72" t="str">
            <v>262BMG0770</v>
          </cell>
          <cell r="K72">
            <v>477.6</v>
          </cell>
          <cell r="L72">
            <v>492.1</v>
          </cell>
          <cell r="M72" t="str">
            <v>Simples</v>
          </cell>
          <cell r="N72" t="str">
            <v>ENTR MG-164 (P/ BOM DESPACHO) - ENTR MG 170 (P/ MOEMA)</v>
          </cell>
          <cell r="O72">
            <v>872</v>
          </cell>
          <cell r="P72">
            <v>1995</v>
          </cell>
          <cell r="Q72">
            <v>481</v>
          </cell>
          <cell r="R72" t="str">
            <v>262BMG0770</v>
          </cell>
          <cell r="S72">
            <v>4480</v>
          </cell>
          <cell r="T72">
            <v>6387</v>
          </cell>
          <cell r="U72">
            <v>3194</v>
          </cell>
          <cell r="V72">
            <v>50</v>
          </cell>
          <cell r="W72">
            <v>1597</v>
          </cell>
          <cell r="X72">
            <v>7</v>
          </cell>
          <cell r="Y72">
            <v>112</v>
          </cell>
          <cell r="Z72">
            <v>40</v>
          </cell>
          <cell r="AA72">
            <v>40</v>
          </cell>
          <cell r="AD72" t="str">
            <v>x</v>
          </cell>
          <cell r="AG72" t="str">
            <v>-</v>
          </cell>
        </row>
        <row r="73">
          <cell r="A73" t="str">
            <v>06.06.262.MG.M</v>
          </cell>
          <cell r="B73" t="str">
            <v>MG</v>
          </cell>
          <cell r="C73" t="str">
            <v>BR-262</v>
          </cell>
          <cell r="G73" t="str">
            <v>06.06.262.MG.M</v>
          </cell>
          <cell r="H73" t="str">
            <v>MÓVEL</v>
          </cell>
          <cell r="I73" t="str">
            <v>LUZ - ENTR MG-164</v>
          </cell>
          <cell r="J73" t="str">
            <v>262BMG0770</v>
          </cell>
          <cell r="K73">
            <v>477.6</v>
          </cell>
          <cell r="L73">
            <v>492.1</v>
          </cell>
          <cell r="M73" t="str">
            <v>Simples</v>
          </cell>
          <cell r="N73" t="str">
            <v>ENTR MG-164 (P/ BOM DESPACHO) - ENTR MG 170 (P/ MOEMA)</v>
          </cell>
          <cell r="O73">
            <v>872</v>
          </cell>
          <cell r="P73">
            <v>1995</v>
          </cell>
          <cell r="Q73">
            <v>481</v>
          </cell>
          <cell r="R73" t="str">
            <v>262BMG0770</v>
          </cell>
          <cell r="S73">
            <v>4480</v>
          </cell>
          <cell r="T73">
            <v>6387</v>
          </cell>
          <cell r="U73">
            <v>3194</v>
          </cell>
          <cell r="V73">
            <v>50</v>
          </cell>
          <cell r="W73">
            <v>1597</v>
          </cell>
          <cell r="X73">
            <v>7</v>
          </cell>
          <cell r="Y73">
            <v>112</v>
          </cell>
          <cell r="Z73">
            <v>40</v>
          </cell>
          <cell r="AA73">
            <v>40</v>
          </cell>
          <cell r="AD73" t="str">
            <v>x</v>
          </cell>
          <cell r="AG73" t="str">
            <v>-</v>
          </cell>
        </row>
        <row r="74">
          <cell r="A74" t="str">
            <v>06.07.262.MG.M</v>
          </cell>
          <cell r="B74" t="str">
            <v>MG</v>
          </cell>
          <cell r="C74" t="str">
            <v>BR-262</v>
          </cell>
          <cell r="G74" t="str">
            <v>06.07.262.MG.M</v>
          </cell>
          <cell r="H74" t="str">
            <v>MÓVEL</v>
          </cell>
          <cell r="I74" t="str">
            <v>ENTR BR-354 - ENTR MG-187</v>
          </cell>
          <cell r="J74" t="str">
            <v>262BMG0870</v>
          </cell>
          <cell r="K74">
            <v>591.1</v>
          </cell>
          <cell r="L74">
            <v>632</v>
          </cell>
          <cell r="M74" t="str">
            <v>Simples</v>
          </cell>
          <cell r="N74" t="str">
            <v>ACESSO CAMPOS ALTOS - ENTR MG-187 (P/IBIÁ)</v>
          </cell>
          <cell r="O74">
            <v>962</v>
          </cell>
          <cell r="P74">
            <v>2005</v>
          </cell>
          <cell r="Q74">
            <v>578</v>
          </cell>
          <cell r="R74" t="str">
            <v>262BMG0770</v>
          </cell>
          <cell r="S74">
            <v>3917</v>
          </cell>
          <cell r="T74">
            <v>4156</v>
          </cell>
          <cell r="U74">
            <v>2078</v>
          </cell>
          <cell r="V74">
            <v>53.9</v>
          </cell>
          <cell r="W74">
            <v>1120</v>
          </cell>
          <cell r="X74">
            <v>7.4</v>
          </cell>
          <cell r="Y74">
            <v>83</v>
          </cell>
          <cell r="Z74">
            <v>40</v>
          </cell>
          <cell r="AA74">
            <v>40</v>
          </cell>
          <cell r="AE74" t="str">
            <v>x</v>
          </cell>
          <cell r="AG74" t="str">
            <v>-</v>
          </cell>
        </row>
        <row r="75">
          <cell r="A75" t="str">
            <v>06.08.265.MG.M</v>
          </cell>
          <cell r="B75" t="str">
            <v>MG</v>
          </cell>
          <cell r="C75" t="str">
            <v>BR-265</v>
          </cell>
          <cell r="G75" t="str">
            <v>06.08.265.MG.M</v>
          </cell>
          <cell r="H75" t="str">
            <v>MÓVEL</v>
          </cell>
          <cell r="I75" t="str">
            <v>BARBACENA - ENTR BR-383</v>
          </cell>
          <cell r="J75" t="str">
            <v>265BMG0190</v>
          </cell>
          <cell r="K75">
            <v>202.3</v>
          </cell>
          <cell r="L75">
            <v>249.1</v>
          </cell>
          <cell r="M75" t="str">
            <v>Simples</v>
          </cell>
          <cell r="N75" t="str">
            <v>ENTR MG-135/338 (BARBACENA) - ACESSO TIRADENTES</v>
          </cell>
          <cell r="O75">
            <v>595</v>
          </cell>
          <cell r="P75">
            <v>2005</v>
          </cell>
          <cell r="Q75" t="str">
            <v>-</v>
          </cell>
          <cell r="R75" t="str">
            <v>265BMG0190</v>
          </cell>
          <cell r="S75">
            <v>6120</v>
          </cell>
          <cell r="T75">
            <v>6493</v>
          </cell>
          <cell r="U75">
            <v>3247</v>
          </cell>
          <cell r="V75">
            <v>53.9</v>
          </cell>
          <cell r="W75">
            <v>1750</v>
          </cell>
          <cell r="X75">
            <v>7.4</v>
          </cell>
          <cell r="Y75">
            <v>130</v>
          </cell>
          <cell r="Z75">
            <v>30</v>
          </cell>
          <cell r="AA75">
            <v>30</v>
          </cell>
          <cell r="AD75" t="str">
            <v>x</v>
          </cell>
          <cell r="AG75" t="str">
            <v>-</v>
          </cell>
        </row>
        <row r="76">
          <cell r="A76" t="str">
            <v>06.09.265.MG.M</v>
          </cell>
          <cell r="B76" t="str">
            <v>MG</v>
          </cell>
          <cell r="C76" t="str">
            <v>BR-265</v>
          </cell>
          <cell r="G76" t="str">
            <v>06.09.265.MG.M</v>
          </cell>
          <cell r="H76" t="str">
            <v>MÓVEL</v>
          </cell>
          <cell r="I76" t="str">
            <v>ENTR BR-383 - BARBACENA</v>
          </cell>
          <cell r="J76" t="str">
            <v>265BMG0190</v>
          </cell>
          <cell r="K76">
            <v>202.3</v>
          </cell>
          <cell r="L76">
            <v>249.1</v>
          </cell>
          <cell r="M76" t="str">
            <v>Simples</v>
          </cell>
          <cell r="N76" t="str">
            <v>ENTR MG-135/338 (BARBACENA) - ACESSO TIRADENTES</v>
          </cell>
          <cell r="O76">
            <v>595</v>
          </cell>
          <cell r="P76">
            <v>2005</v>
          </cell>
          <cell r="Q76" t="str">
            <v>-</v>
          </cell>
          <cell r="R76" t="str">
            <v>265BMG0190</v>
          </cell>
          <cell r="S76">
            <v>6120</v>
          </cell>
          <cell r="T76">
            <v>6493</v>
          </cell>
          <cell r="U76">
            <v>3247</v>
          </cell>
          <cell r="V76">
            <v>53.9</v>
          </cell>
          <cell r="W76">
            <v>1750</v>
          </cell>
          <cell r="X76">
            <v>7.4</v>
          </cell>
          <cell r="Y76">
            <v>130</v>
          </cell>
          <cell r="Z76">
            <v>30</v>
          </cell>
          <cell r="AA76">
            <v>30</v>
          </cell>
          <cell r="AD76" t="str">
            <v>x</v>
          </cell>
          <cell r="AG76" t="str">
            <v>-</v>
          </cell>
        </row>
        <row r="77">
          <cell r="A77" t="str">
            <v>06.10.265.MG.M</v>
          </cell>
          <cell r="B77" t="str">
            <v>MG</v>
          </cell>
          <cell r="C77" t="str">
            <v>BR-265</v>
          </cell>
          <cell r="G77" t="str">
            <v>06.10.265.MG.M</v>
          </cell>
          <cell r="H77" t="str">
            <v>MÓVEL</v>
          </cell>
          <cell r="I77" t="str">
            <v>LAVRAS  - ITUTINGA</v>
          </cell>
          <cell r="J77" t="str">
            <v>265BMG0230</v>
          </cell>
          <cell r="K77">
            <v>308.7</v>
          </cell>
          <cell r="L77">
            <v>345.2</v>
          </cell>
          <cell r="M77" t="str">
            <v>Simples</v>
          </cell>
          <cell r="N77" t="str">
            <v>ENTR MG-451 (ITUTINGA) - ENTR BR-354 (LAVRAS)</v>
          </cell>
          <cell r="O77">
            <v>870</v>
          </cell>
          <cell r="P77">
            <v>2005</v>
          </cell>
          <cell r="Q77">
            <v>351</v>
          </cell>
          <cell r="R77" t="str">
            <v>265BMG0250</v>
          </cell>
          <cell r="S77">
            <v>4307</v>
          </cell>
          <cell r="T77">
            <v>4569</v>
          </cell>
          <cell r="U77">
            <v>2285</v>
          </cell>
          <cell r="V77">
            <v>37.9</v>
          </cell>
          <cell r="W77">
            <v>866</v>
          </cell>
          <cell r="X77">
            <v>7.6</v>
          </cell>
          <cell r="Y77">
            <v>66</v>
          </cell>
          <cell r="Z77">
            <v>40</v>
          </cell>
          <cell r="AA77">
            <v>40</v>
          </cell>
          <cell r="AE77" t="str">
            <v>x</v>
          </cell>
          <cell r="AG77" t="str">
            <v>-</v>
          </cell>
        </row>
        <row r="78">
          <cell r="A78" t="str">
            <v>06.11.267.MG.M</v>
          </cell>
          <cell r="B78" t="str">
            <v>MG</v>
          </cell>
          <cell r="C78" t="str">
            <v>BR-267</v>
          </cell>
          <cell r="G78" t="str">
            <v>06.11.267.MG.M</v>
          </cell>
          <cell r="H78" t="str">
            <v>MÓVEL</v>
          </cell>
          <cell r="I78" t="str">
            <v>BICAS - ENTR BR-116</v>
          </cell>
          <cell r="J78" t="str">
            <v>267BMG0030</v>
          </cell>
          <cell r="K78">
            <v>7.5</v>
          </cell>
          <cell r="L78">
            <v>61.8</v>
          </cell>
          <cell r="M78" t="str">
            <v>Simples</v>
          </cell>
          <cell r="N78" t="str">
            <v>ENTR BR-116(B) - ENTR MG-126 (BICAS)</v>
          </cell>
          <cell r="O78">
            <v>196</v>
          </cell>
          <cell r="P78">
            <v>2001</v>
          </cell>
          <cell r="Q78">
            <v>7.6</v>
          </cell>
          <cell r="R78" t="str">
            <v>267BMG0030</v>
          </cell>
          <cell r="S78">
            <v>2318</v>
          </cell>
          <cell r="T78">
            <v>2768</v>
          </cell>
          <cell r="U78">
            <v>1384</v>
          </cell>
          <cell r="V78">
            <v>25.059288537549406</v>
          </cell>
          <cell r="W78">
            <v>347</v>
          </cell>
          <cell r="X78">
            <v>7</v>
          </cell>
          <cell r="Y78">
            <v>24</v>
          </cell>
          <cell r="Z78">
            <v>40</v>
          </cell>
          <cell r="AA78">
            <v>40</v>
          </cell>
          <cell r="AD78" t="str">
            <v>x</v>
          </cell>
          <cell r="AG78" t="str">
            <v>-</v>
          </cell>
        </row>
        <row r="79">
          <cell r="A79" t="str">
            <v>06.12.354.MG.M</v>
          </cell>
          <cell r="B79" t="str">
            <v>MG</v>
          </cell>
          <cell r="C79" t="str">
            <v>BR-354</v>
          </cell>
          <cell r="G79" t="str">
            <v>06.12.354.MG.M</v>
          </cell>
          <cell r="H79" t="str">
            <v>MÓVEL</v>
          </cell>
          <cell r="I79" t="str">
            <v>ENTR BR-262 - LAGOA FORMOSA</v>
          </cell>
          <cell r="J79" t="str">
            <v>354BMG0135</v>
          </cell>
          <cell r="K79">
            <v>247.4</v>
          </cell>
          <cell r="L79">
            <v>280.2</v>
          </cell>
          <cell r="M79" t="str">
            <v>Simples</v>
          </cell>
          <cell r="N79" t="str">
            <v>ACESSO LAGOA FORMOSA - ACESSO CARMO DO PARNAÍBA</v>
          </cell>
          <cell r="O79">
            <v>346</v>
          </cell>
          <cell r="P79">
            <v>2005</v>
          </cell>
          <cell r="Q79">
            <v>260</v>
          </cell>
          <cell r="R79" t="str">
            <v>354BMG0135</v>
          </cell>
          <cell r="S79">
            <v>1438</v>
          </cell>
          <cell r="T79">
            <v>1526</v>
          </cell>
          <cell r="U79">
            <v>763</v>
          </cell>
          <cell r="V79">
            <v>31.4</v>
          </cell>
          <cell r="W79">
            <v>240</v>
          </cell>
          <cell r="X79">
            <v>7.5</v>
          </cell>
          <cell r="Y79">
            <v>18</v>
          </cell>
          <cell r="Z79" t="str">
            <v>SI</v>
          </cell>
          <cell r="AA79" t="str">
            <v>SI</v>
          </cell>
          <cell r="AE79" t="str">
            <v>x</v>
          </cell>
          <cell r="AG79" t="str">
            <v>-</v>
          </cell>
        </row>
        <row r="80">
          <cell r="A80" t="str">
            <v>06.13.354.MG.M</v>
          </cell>
          <cell r="B80" t="str">
            <v>MG</v>
          </cell>
          <cell r="C80" t="str">
            <v>BR-354</v>
          </cell>
          <cell r="G80" t="str">
            <v>06.13.354.MG.M</v>
          </cell>
          <cell r="H80" t="str">
            <v>MÓVEL</v>
          </cell>
          <cell r="I80" t="str">
            <v>LAGOA FORMOSA - ENTR BR-262</v>
          </cell>
          <cell r="J80" t="str">
            <v>354BMG0135</v>
          </cell>
          <cell r="K80">
            <v>247.4</v>
          </cell>
          <cell r="L80">
            <v>280.2</v>
          </cell>
          <cell r="M80" t="str">
            <v>Simples</v>
          </cell>
          <cell r="N80" t="str">
            <v>ACESSO LAGOA FORMOSA - ACESSO CARMO DO PARNAÍBA</v>
          </cell>
          <cell r="O80">
            <v>346</v>
          </cell>
          <cell r="P80">
            <v>2005</v>
          </cell>
          <cell r="Q80">
            <v>260</v>
          </cell>
          <cell r="R80" t="str">
            <v>354BMG0135</v>
          </cell>
          <cell r="S80">
            <v>1438</v>
          </cell>
          <cell r="T80">
            <v>1526</v>
          </cell>
          <cell r="U80">
            <v>763</v>
          </cell>
          <cell r="V80">
            <v>31.4</v>
          </cell>
          <cell r="W80">
            <v>240</v>
          </cell>
          <cell r="X80">
            <v>7.5</v>
          </cell>
          <cell r="Y80">
            <v>18</v>
          </cell>
          <cell r="Z80" t="str">
            <v>SI</v>
          </cell>
          <cell r="AA80" t="str">
            <v>SI</v>
          </cell>
          <cell r="AE80" t="str">
            <v>x</v>
          </cell>
          <cell r="AG80" t="str">
            <v>-</v>
          </cell>
        </row>
        <row r="81">
          <cell r="A81" t="str">
            <v>06.14.354.MG.M</v>
          </cell>
          <cell r="B81" t="str">
            <v>MG</v>
          </cell>
          <cell r="C81" t="str">
            <v>BR-354</v>
          </cell>
          <cell r="G81" t="str">
            <v>06.14.354.MG.M</v>
          </cell>
          <cell r="H81" t="str">
            <v>MÓVEL</v>
          </cell>
          <cell r="I81" t="str">
            <v>CAMPO BELO - FORMIGA</v>
          </cell>
          <cell r="J81" t="str">
            <v>354BMG0350</v>
          </cell>
          <cell r="K81">
            <v>485.9</v>
          </cell>
          <cell r="L81">
            <v>495.8</v>
          </cell>
          <cell r="M81" t="str">
            <v>Simples</v>
          </cell>
          <cell r="N81" t="str">
            <v>ENTR MG-439 - ENTR MG-050</v>
          </cell>
          <cell r="O81">
            <v>544</v>
          </cell>
          <cell r="P81">
            <v>2005</v>
          </cell>
          <cell r="Q81" t="str">
            <v>-</v>
          </cell>
          <cell r="R81" t="str">
            <v>354BMG0350</v>
          </cell>
          <cell r="S81">
            <v>3712</v>
          </cell>
          <cell r="T81">
            <v>3938</v>
          </cell>
          <cell r="U81">
            <v>1969</v>
          </cell>
          <cell r="V81">
            <v>31.4</v>
          </cell>
          <cell r="W81">
            <v>618</v>
          </cell>
          <cell r="X81">
            <v>7.5</v>
          </cell>
          <cell r="Y81">
            <v>46</v>
          </cell>
          <cell r="Z81" t="str">
            <v>SI</v>
          </cell>
          <cell r="AA81" t="str">
            <v>SI</v>
          </cell>
          <cell r="AD81" t="str">
            <v>x</v>
          </cell>
          <cell r="AG81" t="str">
            <v>-</v>
          </cell>
        </row>
        <row r="82">
          <cell r="A82" t="str">
            <v>06.15.354.MG.M</v>
          </cell>
          <cell r="B82" t="str">
            <v>MG</v>
          </cell>
          <cell r="C82" t="str">
            <v>BR-354</v>
          </cell>
          <cell r="G82" t="str">
            <v>06.15.354.MG.M</v>
          </cell>
          <cell r="H82" t="str">
            <v>MÓVEL</v>
          </cell>
          <cell r="I82" t="str">
            <v>CAMPO BELO - ENTR BR-381</v>
          </cell>
          <cell r="J82" t="str">
            <v>354BMG0390</v>
          </cell>
          <cell r="K82">
            <v>559</v>
          </cell>
          <cell r="L82">
            <v>591.20000000000005</v>
          </cell>
          <cell r="M82" t="str">
            <v>Simples</v>
          </cell>
          <cell r="N82" t="str">
            <v>ENTR BR-369(B) (CAMPO BELO) - ENTR BR-381 (PERDÕES)</v>
          </cell>
          <cell r="O82">
            <v>640</v>
          </cell>
          <cell r="P82">
            <v>2005</v>
          </cell>
          <cell r="Q82" t="str">
            <v>-</v>
          </cell>
          <cell r="R82" t="str">
            <v>354BMG0390</v>
          </cell>
          <cell r="S82">
            <v>3636</v>
          </cell>
          <cell r="T82">
            <v>3857</v>
          </cell>
          <cell r="U82">
            <v>1929</v>
          </cell>
          <cell r="V82">
            <v>31.4</v>
          </cell>
          <cell r="W82">
            <v>606</v>
          </cell>
          <cell r="X82">
            <v>7.5</v>
          </cell>
          <cell r="Y82">
            <v>45</v>
          </cell>
          <cell r="Z82">
            <v>40</v>
          </cell>
          <cell r="AA82">
            <v>40</v>
          </cell>
          <cell r="AD82" t="str">
            <v>x</v>
          </cell>
          <cell r="AG82" t="str">
            <v>-</v>
          </cell>
        </row>
        <row r="83">
          <cell r="A83" t="str">
            <v>06.16.356.MG.M</v>
          </cell>
          <cell r="B83" t="str">
            <v>MG</v>
          </cell>
          <cell r="C83" t="str">
            <v>BR-356</v>
          </cell>
          <cell r="G83" t="str">
            <v>06.16.356.MG.M</v>
          </cell>
          <cell r="H83" t="str">
            <v>MÓVEL</v>
          </cell>
          <cell r="I83" t="str">
            <v>MURIAÉ - DIVISA MG/RJ</v>
          </cell>
          <cell r="J83" t="str">
            <v>356BMG0210</v>
          </cell>
          <cell r="K83">
            <v>264.3</v>
          </cell>
          <cell r="L83">
            <v>288.3</v>
          </cell>
          <cell r="M83" t="str">
            <v>Simples</v>
          </cell>
          <cell r="N83" t="str">
            <v>ENTR BR-116/265 (MURIAÉ) - DIV MG/RJ</v>
          </cell>
          <cell r="O83">
            <v>136</v>
          </cell>
          <cell r="P83">
            <v>1998</v>
          </cell>
          <cell r="Q83">
            <v>729</v>
          </cell>
          <cell r="R83" t="str">
            <v>356BMG310</v>
          </cell>
          <cell r="S83">
            <v>3150</v>
          </cell>
          <cell r="T83">
            <v>4110</v>
          </cell>
          <cell r="U83">
            <v>2055</v>
          </cell>
          <cell r="V83">
            <v>18.360655737704924</v>
          </cell>
          <cell r="W83">
            <v>377</v>
          </cell>
          <cell r="X83">
            <v>7.5</v>
          </cell>
          <cell r="Y83">
            <v>28</v>
          </cell>
          <cell r="Z83">
            <v>40</v>
          </cell>
          <cell r="AA83">
            <v>40</v>
          </cell>
          <cell r="AE83" t="str">
            <v>x</v>
          </cell>
          <cell r="AG83" t="str">
            <v>-</v>
          </cell>
        </row>
        <row r="84">
          <cell r="A84" t="str">
            <v>06.17.365.MG.M</v>
          </cell>
          <cell r="B84" t="str">
            <v>MG</v>
          </cell>
          <cell r="C84" t="str">
            <v>BR-365</v>
          </cell>
          <cell r="G84" t="str">
            <v>06.17.365.MG.M</v>
          </cell>
          <cell r="H84" t="str">
            <v>MÓVEL</v>
          </cell>
          <cell r="I84" t="str">
            <v>ENTR MG-190 (P/ MONTE CARMELO) - UBERLÂNDIA</v>
          </cell>
          <cell r="J84" t="str">
            <v>365BMG0250</v>
          </cell>
          <cell r="K84">
            <v>546.6</v>
          </cell>
          <cell r="L84">
            <v>581.4</v>
          </cell>
          <cell r="M84" t="str">
            <v>Simples</v>
          </cell>
          <cell r="N84" t="str">
            <v>ENTR MG-190 (RIO BAGAGEM) - ACESSO INDIANÓPOLIS</v>
          </cell>
          <cell r="O84">
            <v>397</v>
          </cell>
          <cell r="P84">
            <v>2005</v>
          </cell>
          <cell r="Q84" t="str">
            <v>-</v>
          </cell>
          <cell r="R84" t="str">
            <v>365BMG0250</v>
          </cell>
          <cell r="S84">
            <v>10335</v>
          </cell>
          <cell r="T84">
            <v>10964</v>
          </cell>
          <cell r="U84">
            <v>5482</v>
          </cell>
          <cell r="V84">
            <v>40</v>
          </cell>
          <cell r="W84">
            <v>2193</v>
          </cell>
          <cell r="X84">
            <v>7</v>
          </cell>
          <cell r="Y84">
            <v>154</v>
          </cell>
          <cell r="Z84">
            <v>35</v>
          </cell>
          <cell r="AA84">
            <v>35</v>
          </cell>
          <cell r="AD84" t="str">
            <v>x</v>
          </cell>
          <cell r="AG84" t="str">
            <v>-</v>
          </cell>
        </row>
        <row r="85">
          <cell r="A85" t="str">
            <v>06.18.365.MG.M</v>
          </cell>
          <cell r="B85" t="str">
            <v>MG</v>
          </cell>
          <cell r="C85" t="str">
            <v>BR-365</v>
          </cell>
          <cell r="G85" t="str">
            <v>06.18.365.MG.M</v>
          </cell>
          <cell r="H85" t="str">
            <v>MÓVEL</v>
          </cell>
          <cell r="I85" t="str">
            <v>UBERLÂNDIA - ENTR MG-190 (P/ MONTE CARMELO)</v>
          </cell>
          <cell r="J85" t="str">
            <v>365BMG0250</v>
          </cell>
          <cell r="K85">
            <v>546.6</v>
          </cell>
          <cell r="L85">
            <v>581.4</v>
          </cell>
          <cell r="M85" t="str">
            <v>Simples</v>
          </cell>
          <cell r="N85" t="str">
            <v>ENTR MG-190 (RIO BAGAGEM) - ACESSO INDIANÓPOLIS</v>
          </cell>
          <cell r="O85">
            <v>397</v>
          </cell>
          <cell r="P85">
            <v>2005</v>
          </cell>
          <cell r="Q85" t="str">
            <v>-</v>
          </cell>
          <cell r="R85" t="str">
            <v>365BMG0250</v>
          </cell>
          <cell r="S85">
            <v>10335</v>
          </cell>
          <cell r="T85">
            <v>10964</v>
          </cell>
          <cell r="U85">
            <v>5482</v>
          </cell>
          <cell r="V85">
            <v>40</v>
          </cell>
          <cell r="W85">
            <v>2193</v>
          </cell>
          <cell r="X85">
            <v>7</v>
          </cell>
          <cell r="Y85">
            <v>154</v>
          </cell>
          <cell r="Z85">
            <v>35</v>
          </cell>
          <cell r="AA85">
            <v>35</v>
          </cell>
          <cell r="AD85" t="str">
            <v>x</v>
          </cell>
          <cell r="AG85" t="str">
            <v>-</v>
          </cell>
        </row>
        <row r="86">
          <cell r="A86" t="str">
            <v>06.21.365.MG.F</v>
          </cell>
          <cell r="B86" t="str">
            <v>MG</v>
          </cell>
          <cell r="C86" t="str">
            <v>BR-365</v>
          </cell>
          <cell r="G86" t="str">
            <v>06.21.365.MG.F</v>
          </cell>
          <cell r="H86" t="str">
            <v>NOVO</v>
          </cell>
          <cell r="I86" t="str">
            <v>ENTR PARACATU - PATOS DE MINAS</v>
          </cell>
          <cell r="J86" t="str">
            <v>365BMG0157</v>
          </cell>
          <cell r="K86">
            <v>355.6</v>
          </cell>
          <cell r="L86">
            <v>411.4</v>
          </cell>
          <cell r="M86" t="str">
            <v>Simples</v>
          </cell>
          <cell r="N86" t="str">
            <v>ACESSO GALENA - ENTR BR-146(A)/352(A)/354</v>
          </cell>
          <cell r="O86">
            <v>1558</v>
          </cell>
          <cell r="P86">
            <v>1998</v>
          </cell>
          <cell r="Q86">
            <v>407</v>
          </cell>
          <cell r="R86" t="str">
            <v>365BMG0157</v>
          </cell>
          <cell r="S86">
            <v>4937</v>
          </cell>
          <cell r="T86">
            <v>6442</v>
          </cell>
          <cell r="U86">
            <v>3221</v>
          </cell>
          <cell r="V86">
            <v>51.022888393761392</v>
          </cell>
          <cell r="W86">
            <v>1643</v>
          </cell>
          <cell r="X86">
            <v>7</v>
          </cell>
          <cell r="Y86">
            <v>115</v>
          </cell>
          <cell r="Z86">
            <v>50</v>
          </cell>
          <cell r="AA86">
            <v>30</v>
          </cell>
          <cell r="AB86" t="str">
            <v>x</v>
          </cell>
          <cell r="AG86" t="str">
            <v>B</v>
          </cell>
        </row>
        <row r="87">
          <cell r="A87" t="str">
            <v>06.24.381.MG.F</v>
          </cell>
          <cell r="B87" t="str">
            <v>MG</v>
          </cell>
          <cell r="C87" t="str">
            <v>BR-381</v>
          </cell>
          <cell r="E87" t="str">
            <v>x</v>
          </cell>
          <cell r="G87" t="str">
            <v>06.24.381.MG.F</v>
          </cell>
          <cell r="H87" t="str">
            <v>NOVO - C2</v>
          </cell>
          <cell r="I87" t="str">
            <v>SÃO GONÇALO DO RIO ABAIXO - JOÃO MONLEVADE</v>
          </cell>
          <cell r="J87" t="str">
            <v>381BMG0290</v>
          </cell>
          <cell r="K87">
            <v>348.5</v>
          </cell>
          <cell r="L87">
            <v>381</v>
          </cell>
          <cell r="M87" t="str">
            <v>Simples</v>
          </cell>
          <cell r="N87" t="str">
            <v>ENTR BR-262 (JOÃO MONLEVADE) - ENTR MG-129 (SÃO GONÇALO DO RIO ABAIXO)</v>
          </cell>
          <cell r="O87">
            <v>4945</v>
          </cell>
          <cell r="P87">
            <v>2005</v>
          </cell>
          <cell r="Q87" t="str">
            <v>-</v>
          </cell>
          <cell r="R87" t="str">
            <v>381BMG0290</v>
          </cell>
          <cell r="S87">
            <v>17484</v>
          </cell>
          <cell r="T87">
            <v>18549</v>
          </cell>
          <cell r="U87">
            <v>9275</v>
          </cell>
          <cell r="V87">
            <v>50</v>
          </cell>
          <cell r="W87">
            <v>4638</v>
          </cell>
          <cell r="X87">
            <v>7</v>
          </cell>
          <cell r="Y87">
            <v>325</v>
          </cell>
          <cell r="Z87">
            <v>40</v>
          </cell>
          <cell r="AA87">
            <v>40</v>
          </cell>
          <cell r="AC87" t="str">
            <v>x</v>
          </cell>
          <cell r="AF87" t="str">
            <v>PAC</v>
          </cell>
          <cell r="AG87" t="str">
            <v>Especial</v>
          </cell>
        </row>
        <row r="88">
          <cell r="A88" t="str">
            <v>06.25.381.MG.F</v>
          </cell>
          <cell r="B88" t="str">
            <v>MG</v>
          </cell>
          <cell r="C88" t="str">
            <v>BR-381</v>
          </cell>
          <cell r="D88" t="str">
            <v>x</v>
          </cell>
          <cell r="G88" t="str">
            <v>06.25.381.MG.F</v>
          </cell>
          <cell r="H88" t="str">
            <v>NOVO - C1</v>
          </cell>
          <cell r="I88" t="str">
            <v>CARMÓPOLIS DE MINAS - ITAGUARA</v>
          </cell>
          <cell r="J88" t="str">
            <v>381BMG0550</v>
          </cell>
          <cell r="K88">
            <v>565</v>
          </cell>
          <cell r="L88">
            <v>572.70000000000005</v>
          </cell>
          <cell r="M88" t="str">
            <v>Dupla</v>
          </cell>
          <cell r="N88" t="str">
            <v>ENTR MG-040 (ITAGUARA) - ENTR MG-260</v>
          </cell>
          <cell r="O88">
            <v>6780</v>
          </cell>
          <cell r="P88">
            <v>2005</v>
          </cell>
          <cell r="Q88" t="str">
            <v>-</v>
          </cell>
          <cell r="R88" t="str">
            <v>381BMG0550</v>
          </cell>
          <cell r="S88">
            <v>12173</v>
          </cell>
          <cell r="T88">
            <v>12914</v>
          </cell>
          <cell r="U88">
            <v>6457</v>
          </cell>
          <cell r="V88">
            <v>50</v>
          </cell>
          <cell r="W88">
            <v>3229</v>
          </cell>
          <cell r="X88">
            <v>7</v>
          </cell>
          <cell r="Y88">
            <v>226</v>
          </cell>
          <cell r="Z88">
            <v>40</v>
          </cell>
          <cell r="AA88">
            <v>40</v>
          </cell>
          <cell r="AC88" t="str">
            <v>x</v>
          </cell>
          <cell r="AF88" t="str">
            <v>CONCESSÃO</v>
          </cell>
          <cell r="AG88" t="str">
            <v>Especial</v>
          </cell>
        </row>
        <row r="89">
          <cell r="A89" t="str">
            <v>06.19.452.MG.M</v>
          </cell>
          <cell r="B89" t="str">
            <v>MG</v>
          </cell>
          <cell r="C89" t="str">
            <v>BR-452</v>
          </cell>
          <cell r="G89" t="str">
            <v>06.19.452.MG.M</v>
          </cell>
          <cell r="H89" t="str">
            <v>MÓVEL</v>
          </cell>
          <cell r="I89" t="str">
            <v>UBERLÂNDIA - ENTR MG-190 (P/ IRAÍ DE MINAS)</v>
          </cell>
          <cell r="J89" t="str">
            <v>452BMG0220</v>
          </cell>
          <cell r="K89">
            <v>173.9</v>
          </cell>
          <cell r="L89">
            <v>201.2</v>
          </cell>
          <cell r="M89" t="str">
            <v>Simples</v>
          </cell>
          <cell r="N89" t="str">
            <v>ACESSO TAPUIRAMA - ACESSO ITIGUAPIRA</v>
          </cell>
          <cell r="O89">
            <v>625</v>
          </cell>
          <cell r="P89">
            <v>2005</v>
          </cell>
          <cell r="Q89" t="str">
            <v>-</v>
          </cell>
          <cell r="R89" t="str">
            <v>452BMG0220</v>
          </cell>
          <cell r="S89">
            <v>3022</v>
          </cell>
          <cell r="T89">
            <v>3206</v>
          </cell>
          <cell r="U89">
            <v>1603</v>
          </cell>
          <cell r="V89">
            <v>50</v>
          </cell>
          <cell r="W89">
            <v>802</v>
          </cell>
          <cell r="X89">
            <v>7</v>
          </cell>
          <cell r="Y89">
            <v>56</v>
          </cell>
          <cell r="Z89">
            <v>40</v>
          </cell>
          <cell r="AA89">
            <v>40</v>
          </cell>
          <cell r="AD89" t="str">
            <v>x</v>
          </cell>
          <cell r="AG89" t="str">
            <v>-</v>
          </cell>
        </row>
        <row r="90">
          <cell r="A90" t="str">
            <v>06.20.452.MG.M</v>
          </cell>
          <cell r="B90" t="str">
            <v>MG</v>
          </cell>
          <cell r="C90" t="str">
            <v>BR-452</v>
          </cell>
          <cell r="G90" t="str">
            <v>06.20.452.MG.M</v>
          </cell>
          <cell r="H90" t="str">
            <v>MÓVEL</v>
          </cell>
          <cell r="I90" t="str">
            <v>ENTR MG-190 (P/ IRAÍ DE MINAS) - UBERLÂNDIA</v>
          </cell>
          <cell r="J90" t="str">
            <v>452BMG0220</v>
          </cell>
          <cell r="K90">
            <v>173.9</v>
          </cell>
          <cell r="L90">
            <v>201.2</v>
          </cell>
          <cell r="M90" t="str">
            <v>Simples</v>
          </cell>
          <cell r="N90" t="str">
            <v>ACESSO TAPUIRAMA - ACESSO ITIGUAPIRA</v>
          </cell>
          <cell r="O90">
            <v>625</v>
          </cell>
          <cell r="P90">
            <v>2005</v>
          </cell>
          <cell r="Q90" t="str">
            <v>-</v>
          </cell>
          <cell r="R90" t="str">
            <v>452BMG0220</v>
          </cell>
          <cell r="S90">
            <v>3022</v>
          </cell>
          <cell r="T90">
            <v>3206</v>
          </cell>
          <cell r="U90">
            <v>1603</v>
          </cell>
          <cell r="V90">
            <v>50</v>
          </cell>
          <cell r="W90">
            <v>802</v>
          </cell>
          <cell r="X90">
            <v>7</v>
          </cell>
          <cell r="Y90">
            <v>56</v>
          </cell>
          <cell r="Z90">
            <v>40</v>
          </cell>
          <cell r="AA90">
            <v>40</v>
          </cell>
          <cell r="AD90" t="str">
            <v>x</v>
          </cell>
          <cell r="AG90" t="str">
            <v>-</v>
          </cell>
        </row>
        <row r="91">
          <cell r="A91" t="str">
            <v>06.21.459.MG.M</v>
          </cell>
          <cell r="B91" t="str">
            <v>MG</v>
          </cell>
          <cell r="C91" t="str">
            <v>BR-459</v>
          </cell>
          <cell r="G91" t="str">
            <v>06.21.459.MG.M</v>
          </cell>
          <cell r="H91" t="str">
            <v>MÓVEL</v>
          </cell>
          <cell r="I91" t="str">
            <v>POUSO ALEGRE - ENTR BR-381</v>
          </cell>
          <cell r="J91" t="str">
            <v>459BMG0030</v>
          </cell>
          <cell r="K91">
            <v>97.9</v>
          </cell>
          <cell r="L91">
            <v>107</v>
          </cell>
          <cell r="M91" t="str">
            <v>Simples</v>
          </cell>
          <cell r="N91" t="str">
            <v>ENTR MG-179 (POUSO ALEGRE) - ENTR  BR-381</v>
          </cell>
          <cell r="O91">
            <v>1388</v>
          </cell>
          <cell r="P91">
            <v>2005</v>
          </cell>
          <cell r="Q91" t="str">
            <v>-</v>
          </cell>
          <cell r="R91" t="str">
            <v>459BMG0030</v>
          </cell>
          <cell r="S91">
            <v>93</v>
          </cell>
          <cell r="T91">
            <v>99</v>
          </cell>
          <cell r="U91">
            <v>50</v>
          </cell>
          <cell r="V91">
            <v>50</v>
          </cell>
          <cell r="W91">
            <v>25</v>
          </cell>
          <cell r="X91">
            <v>7</v>
          </cell>
          <cell r="Y91">
            <v>2</v>
          </cell>
          <cell r="Z91">
            <v>40</v>
          </cell>
          <cell r="AA91">
            <v>40</v>
          </cell>
          <cell r="AE91" t="str">
            <v>x</v>
          </cell>
          <cell r="AG91" t="str">
            <v>-</v>
          </cell>
        </row>
        <row r="92">
          <cell r="A92" t="str">
            <v>06.22.459.MG.M</v>
          </cell>
          <cell r="B92" t="str">
            <v>MG</v>
          </cell>
          <cell r="C92" t="str">
            <v>BR-459</v>
          </cell>
          <cell r="G92" t="str">
            <v>06.22.459.MG.M</v>
          </cell>
          <cell r="H92" t="str">
            <v>MÓVEL</v>
          </cell>
          <cell r="I92" t="str">
            <v>ENTR MG-173 - ENTR BR-381</v>
          </cell>
          <cell r="J92" t="str">
            <v>459BMG0050</v>
          </cell>
          <cell r="K92">
            <v>107</v>
          </cell>
          <cell r="L92">
            <v>119.8</v>
          </cell>
          <cell r="M92" t="str">
            <v>Simples</v>
          </cell>
          <cell r="N92" t="str">
            <v>ENTR BR-381 - ENTR MG-173 (P/ CACHOEIRA DE MINAS)</v>
          </cell>
          <cell r="O92">
            <v>768</v>
          </cell>
          <cell r="P92">
            <v>2005</v>
          </cell>
          <cell r="Q92" t="str">
            <v>-</v>
          </cell>
          <cell r="R92" t="str">
            <v>459BMG0050</v>
          </cell>
          <cell r="S92">
            <v>61</v>
          </cell>
          <cell r="T92">
            <v>65</v>
          </cell>
          <cell r="U92">
            <v>33</v>
          </cell>
          <cell r="V92">
            <v>50</v>
          </cell>
          <cell r="W92">
            <v>17</v>
          </cell>
          <cell r="X92">
            <v>7</v>
          </cell>
          <cell r="Y92">
            <v>1</v>
          </cell>
          <cell r="Z92">
            <v>35</v>
          </cell>
          <cell r="AA92">
            <v>35</v>
          </cell>
          <cell r="AE92" t="str">
            <v>x</v>
          </cell>
          <cell r="AG92" t="str">
            <v>-</v>
          </cell>
        </row>
        <row r="93">
          <cell r="A93" t="str">
            <v>06.23.494.MG.M</v>
          </cell>
          <cell r="B93" t="str">
            <v>MG</v>
          </cell>
          <cell r="C93" t="str">
            <v>BR-494</v>
          </cell>
          <cell r="G93" t="str">
            <v>06.23.494.MG.M</v>
          </cell>
          <cell r="H93" t="str">
            <v>MÓVEL</v>
          </cell>
          <cell r="I93" t="str">
            <v>OLIVEIRA - DIVINÓPOLIS</v>
          </cell>
          <cell r="J93" t="str">
            <v>494BMG0050</v>
          </cell>
          <cell r="K93">
            <v>34.799999999999997</v>
          </cell>
          <cell r="L93">
            <v>71.099999999999994</v>
          </cell>
          <cell r="M93" t="str">
            <v>Simples</v>
          </cell>
          <cell r="N93" t="str">
            <v>ENTR MG-050 (P/ DIVINÓPOLIS) - ENTR MG-260 (P/ CLÁUDIO)</v>
          </cell>
          <cell r="O93">
            <v>123</v>
          </cell>
          <cell r="P93">
            <v>2005</v>
          </cell>
          <cell r="Q93" t="str">
            <v>-</v>
          </cell>
          <cell r="R93" t="str">
            <v>494BMG0050</v>
          </cell>
          <cell r="S93">
            <v>61</v>
          </cell>
          <cell r="T93">
            <v>65</v>
          </cell>
          <cell r="U93">
            <v>33</v>
          </cell>
          <cell r="V93">
            <v>50</v>
          </cell>
          <cell r="W93">
            <v>17</v>
          </cell>
          <cell r="X93">
            <v>7</v>
          </cell>
          <cell r="Y93">
            <v>1</v>
          </cell>
          <cell r="Z93">
            <v>30</v>
          </cell>
          <cell r="AA93">
            <v>30</v>
          </cell>
          <cell r="AE93" t="str">
            <v>x</v>
          </cell>
          <cell r="AG93" t="str">
            <v>-</v>
          </cell>
        </row>
        <row r="94">
          <cell r="A94" t="str">
            <v>19.01.060.MS.F</v>
          </cell>
          <cell r="B94" t="str">
            <v>MS</v>
          </cell>
          <cell r="C94" t="str">
            <v>BR-060</v>
          </cell>
          <cell r="G94" t="str">
            <v>19.01.060.MS.F</v>
          </cell>
          <cell r="H94" t="str">
            <v>NOVO</v>
          </cell>
          <cell r="I94" t="str">
            <v>DIV MT/MS - CAMPO GRANDE - POSTO SÃO JULIÃO</v>
          </cell>
          <cell r="J94" t="str">
            <v>060BMS0470</v>
          </cell>
          <cell r="K94">
            <v>315.89999999999998</v>
          </cell>
          <cell r="L94">
            <v>337.1</v>
          </cell>
          <cell r="M94" t="str">
            <v>Simples</v>
          </cell>
          <cell r="N94" t="str">
            <v>ENTR MS-445 - CAMPO GRANDE (SAÍDA P/ CUIABÁ)</v>
          </cell>
          <cell r="O94">
            <v>3041</v>
          </cell>
          <cell r="P94">
            <v>2005</v>
          </cell>
          <cell r="Q94" t="str">
            <v>-</v>
          </cell>
          <cell r="R94" t="str">
            <v>060BMS0470</v>
          </cell>
          <cell r="S94">
            <v>9551</v>
          </cell>
          <cell r="T94">
            <v>10133</v>
          </cell>
          <cell r="U94">
            <v>5067</v>
          </cell>
          <cell r="V94">
            <v>50</v>
          </cell>
          <cell r="W94">
            <v>2534</v>
          </cell>
          <cell r="X94">
            <v>7</v>
          </cell>
          <cell r="Y94">
            <v>177</v>
          </cell>
          <cell r="Z94" t="str">
            <v>SI</v>
          </cell>
          <cell r="AA94" t="str">
            <v>SI</v>
          </cell>
          <cell r="AB94" t="str">
            <v>x</v>
          </cell>
          <cell r="AG94" t="str">
            <v>A</v>
          </cell>
        </row>
        <row r="95">
          <cell r="A95" t="str">
            <v>19.02.158.MS.F</v>
          </cell>
          <cell r="B95" t="str">
            <v>MS</v>
          </cell>
          <cell r="C95" t="str">
            <v>BR-158</v>
          </cell>
          <cell r="G95" t="str">
            <v>19.02.158.MS.F</v>
          </cell>
          <cell r="H95" t="str">
            <v>NOVO</v>
          </cell>
          <cell r="I95" t="str">
            <v>PARANAÍBA - CASSILÂNDIA</v>
          </cell>
          <cell r="J95" t="str">
            <v>158BMS0436</v>
          </cell>
          <cell r="K95">
            <v>34.200000000000003</v>
          </cell>
          <cell r="L95">
            <v>59.1</v>
          </cell>
          <cell r="M95" t="str">
            <v>Simples</v>
          </cell>
          <cell r="N95" t="str">
            <v>ENTR MS-431 (P/SÃO JOÃO DO APORÉ) - ENTR MS-434 (RAIMUNDO)</v>
          </cell>
          <cell r="O95">
            <v>2739</v>
          </cell>
          <cell r="P95">
            <v>2005</v>
          </cell>
          <cell r="Q95" t="str">
            <v>-</v>
          </cell>
          <cell r="R95" t="str">
            <v>158BMS0436</v>
          </cell>
          <cell r="S95">
            <v>3680</v>
          </cell>
          <cell r="T95">
            <v>3904</v>
          </cell>
          <cell r="U95">
            <v>1952</v>
          </cell>
          <cell r="V95">
            <v>50</v>
          </cell>
          <cell r="W95">
            <v>976</v>
          </cell>
          <cell r="X95">
            <v>7</v>
          </cell>
          <cell r="Y95">
            <v>68</v>
          </cell>
          <cell r="Z95">
            <v>35</v>
          </cell>
          <cell r="AA95">
            <v>35</v>
          </cell>
          <cell r="AB95" t="str">
            <v>x</v>
          </cell>
          <cell r="AG95" t="str">
            <v>C</v>
          </cell>
        </row>
        <row r="96">
          <cell r="A96" t="str">
            <v>19.03.158.MS.F</v>
          </cell>
          <cell r="B96" t="str">
            <v>MS</v>
          </cell>
          <cell r="C96" t="str">
            <v>BR-158</v>
          </cell>
          <cell r="G96" t="str">
            <v>19.03.158.MS.F</v>
          </cell>
          <cell r="H96" t="str">
            <v>NOVO</v>
          </cell>
          <cell r="I96" t="str">
            <v>PARANAÍBA - APARECIDA DO TABOADO</v>
          </cell>
          <cell r="J96" t="str">
            <v>158BMS0460</v>
          </cell>
          <cell r="K96">
            <v>94.3</v>
          </cell>
          <cell r="L96">
            <v>141.9</v>
          </cell>
          <cell r="M96" t="str">
            <v>Simples</v>
          </cell>
          <cell r="N96" t="str">
            <v>ENTR MS-240 (P/INOCÊNCIA (FIM PISTA DUPLA)) - ENTR MS-316/443 (APARECIDA DO TABOADO)</v>
          </cell>
          <cell r="O96">
            <v>2721</v>
          </cell>
          <cell r="P96">
            <v>2005</v>
          </cell>
          <cell r="Q96" t="str">
            <v>-</v>
          </cell>
          <cell r="R96" t="str">
            <v>158BMS0460</v>
          </cell>
          <cell r="S96">
            <v>3643</v>
          </cell>
          <cell r="T96">
            <v>3865</v>
          </cell>
          <cell r="U96">
            <v>1933</v>
          </cell>
          <cell r="V96">
            <v>50</v>
          </cell>
          <cell r="W96">
            <v>967</v>
          </cell>
          <cell r="X96">
            <v>7</v>
          </cell>
          <cell r="Y96">
            <v>68</v>
          </cell>
          <cell r="Z96">
            <v>35</v>
          </cell>
          <cell r="AA96">
            <v>35</v>
          </cell>
          <cell r="AB96" t="str">
            <v>x</v>
          </cell>
          <cell r="AG96" t="str">
            <v>C</v>
          </cell>
        </row>
        <row r="97">
          <cell r="A97" t="str">
            <v>19.04.163.MS.F</v>
          </cell>
          <cell r="B97" t="str">
            <v>MS</v>
          </cell>
          <cell r="C97" t="str">
            <v>BR-163</v>
          </cell>
          <cell r="G97" t="str">
            <v>19.04.163.MS.F</v>
          </cell>
          <cell r="H97" t="str">
            <v>NOVO</v>
          </cell>
          <cell r="I97" t="str">
            <v>ELDORADO - DIVISA MS/PR</v>
          </cell>
          <cell r="J97" t="str">
            <v>163BMS0190</v>
          </cell>
          <cell r="K97">
            <v>20.100000000000001</v>
          </cell>
          <cell r="L97">
            <v>40.4</v>
          </cell>
          <cell r="M97" t="str">
            <v>Simples</v>
          </cell>
          <cell r="N97" t="str">
            <v>ENTR MS-141(A) (MUNDO NOVO) - ENTR MS-295 (ELDORADO)</v>
          </cell>
          <cell r="O97">
            <v>1203</v>
          </cell>
          <cell r="P97">
            <v>2005</v>
          </cell>
          <cell r="Q97" t="str">
            <v>-</v>
          </cell>
          <cell r="R97" t="str">
            <v>163BMS0190</v>
          </cell>
          <cell r="S97">
            <v>3768</v>
          </cell>
          <cell r="T97">
            <v>3997</v>
          </cell>
          <cell r="U97">
            <v>1999</v>
          </cell>
          <cell r="V97">
            <v>50</v>
          </cell>
          <cell r="W97">
            <v>1000</v>
          </cell>
          <cell r="X97">
            <v>7</v>
          </cell>
          <cell r="Y97">
            <v>70</v>
          </cell>
          <cell r="Z97">
            <v>25</v>
          </cell>
          <cell r="AA97">
            <v>45</v>
          </cell>
          <cell r="AB97" t="str">
            <v>x</v>
          </cell>
          <cell r="AG97" t="str">
            <v>C</v>
          </cell>
        </row>
        <row r="98">
          <cell r="A98" t="str">
            <v>19.05.163.MS.F</v>
          </cell>
          <cell r="B98" t="str">
            <v>MS</v>
          </cell>
          <cell r="C98" t="str">
            <v>BR-163</v>
          </cell>
          <cell r="G98" t="str">
            <v>19.05.163.MS.F</v>
          </cell>
          <cell r="H98" t="str">
            <v>NOVO</v>
          </cell>
          <cell r="I98" t="str">
            <v>DOURADOS - CAMPO GRANDE</v>
          </cell>
          <cell r="J98" t="str">
            <v>163BMS0290</v>
          </cell>
          <cell r="K98">
            <v>225.8</v>
          </cell>
          <cell r="L98">
            <v>256.5</v>
          </cell>
          <cell r="M98" t="str">
            <v>Simples</v>
          </cell>
          <cell r="N98" t="str">
            <v>ENTR MS-278 (NOVA AMÉRICA)  - ENTR BR-463 (P/ DOURADOS)</v>
          </cell>
          <cell r="O98">
            <v>3057</v>
          </cell>
          <cell r="P98">
            <v>2005</v>
          </cell>
          <cell r="Q98">
            <v>280</v>
          </cell>
          <cell r="R98" t="str">
            <v>163BMS0325</v>
          </cell>
          <cell r="S98">
            <v>3888</v>
          </cell>
          <cell r="T98">
            <v>4125</v>
          </cell>
          <cell r="U98">
            <v>2063</v>
          </cell>
          <cell r="V98">
            <v>35</v>
          </cell>
          <cell r="W98">
            <v>722</v>
          </cell>
          <cell r="X98">
            <v>7.6</v>
          </cell>
          <cell r="Y98">
            <v>55</v>
          </cell>
          <cell r="Z98">
            <v>35</v>
          </cell>
          <cell r="AA98">
            <v>35</v>
          </cell>
          <cell r="AB98" t="str">
            <v>x</v>
          </cell>
          <cell r="AG98" t="str">
            <v>C</v>
          </cell>
        </row>
        <row r="99">
          <cell r="A99" t="str">
            <v>19.06.163.MS.F</v>
          </cell>
          <cell r="B99" t="str">
            <v>MS</v>
          </cell>
          <cell r="C99" t="str">
            <v>BR-163</v>
          </cell>
          <cell r="G99" t="str">
            <v>19.06.163.MS.F</v>
          </cell>
          <cell r="H99" t="str">
            <v>NOVO</v>
          </cell>
          <cell r="I99" t="str">
            <v>NOVA ALVORDA DO SUL  - CAMPO GRANDE</v>
          </cell>
          <cell r="J99" t="str">
            <v>163BMS0370</v>
          </cell>
          <cell r="K99">
            <v>364.6</v>
          </cell>
          <cell r="L99">
            <v>419</v>
          </cell>
          <cell r="M99" t="str">
            <v>Simples</v>
          </cell>
          <cell r="N99" t="str">
            <v>ENTR BR-267(B) (NOVA ALVORADA) - ENTR MS-258 (ANHANDUÍ)</v>
          </cell>
          <cell r="O99">
            <v>3057</v>
          </cell>
          <cell r="P99">
            <v>2001</v>
          </cell>
          <cell r="Q99">
            <v>344</v>
          </cell>
          <cell r="R99" t="str">
            <v>163BMS0360</v>
          </cell>
          <cell r="S99">
            <v>2794</v>
          </cell>
          <cell r="T99">
            <v>3336</v>
          </cell>
          <cell r="U99">
            <v>1668</v>
          </cell>
          <cell r="V99">
            <v>50</v>
          </cell>
          <cell r="W99">
            <v>834</v>
          </cell>
          <cell r="X99">
            <v>7</v>
          </cell>
          <cell r="Y99">
            <v>58</v>
          </cell>
          <cell r="Z99">
            <v>35</v>
          </cell>
          <cell r="AA99">
            <v>35</v>
          </cell>
          <cell r="AB99" t="str">
            <v>x</v>
          </cell>
          <cell r="AG99" t="str">
            <v>C</v>
          </cell>
        </row>
        <row r="100">
          <cell r="A100" t="str">
            <v>19.07.163.MS.F</v>
          </cell>
          <cell r="B100" t="str">
            <v>MS</v>
          </cell>
          <cell r="C100" t="str">
            <v>BR-163</v>
          </cell>
          <cell r="G100" t="str">
            <v>19.07.163.MS.F</v>
          </cell>
          <cell r="H100" t="str">
            <v>NOVO</v>
          </cell>
          <cell r="I100" t="str">
            <v>CAMPO GRANDE - NOVA ALVORDA DO SUL</v>
          </cell>
          <cell r="J100" t="str">
            <v>163BMS0370</v>
          </cell>
          <cell r="K100">
            <v>364.6</v>
          </cell>
          <cell r="L100">
            <v>419</v>
          </cell>
          <cell r="M100" t="str">
            <v>Simples</v>
          </cell>
          <cell r="N100" t="str">
            <v>ENTR BR-267(B) (NOVA ALVORADA) - ENTR MS-258 (ANHANDUÍ)</v>
          </cell>
          <cell r="O100">
            <v>3057</v>
          </cell>
          <cell r="P100">
            <v>2001</v>
          </cell>
          <cell r="Q100">
            <v>344</v>
          </cell>
          <cell r="R100" t="str">
            <v>163BMS0360</v>
          </cell>
          <cell r="S100">
            <v>2794</v>
          </cell>
          <cell r="T100">
            <v>3336</v>
          </cell>
          <cell r="U100">
            <v>1668</v>
          </cell>
          <cell r="V100">
            <v>50</v>
          </cell>
          <cell r="W100">
            <v>834</v>
          </cell>
          <cell r="X100">
            <v>7</v>
          </cell>
          <cell r="Y100">
            <v>58</v>
          </cell>
          <cell r="Z100">
            <v>35</v>
          </cell>
          <cell r="AA100">
            <v>35</v>
          </cell>
          <cell r="AB100" t="str">
            <v>x</v>
          </cell>
          <cell r="AG100" t="str">
            <v>C</v>
          </cell>
        </row>
        <row r="101">
          <cell r="A101" t="str">
            <v>19.01.262.MS.M</v>
          </cell>
          <cell r="B101" t="str">
            <v>MS</v>
          </cell>
          <cell r="C101" t="str">
            <v>BR-262</v>
          </cell>
          <cell r="G101" t="str">
            <v>19.01.262.MS.M</v>
          </cell>
          <cell r="H101" t="str">
            <v>MÓVEL</v>
          </cell>
          <cell r="I101" t="str">
            <v>DIVISA SP/MS - TRÊS LAGOAS</v>
          </cell>
          <cell r="J101" t="str">
            <v>262BMS1270</v>
          </cell>
          <cell r="K101">
            <v>0</v>
          </cell>
          <cell r="L101">
            <v>2.2999999999999998</v>
          </cell>
          <cell r="M101" t="str">
            <v>Dupla</v>
          </cell>
          <cell r="N101" t="str">
            <v>DIV SP/MS - TREVO DA CESP</v>
          </cell>
          <cell r="O101">
            <v>598</v>
          </cell>
          <cell r="P101">
            <v>2001</v>
          </cell>
          <cell r="Q101">
            <v>21</v>
          </cell>
          <cell r="R101" t="str">
            <v>262BMS1290</v>
          </cell>
          <cell r="S101">
            <v>2146</v>
          </cell>
          <cell r="T101">
            <v>2562</v>
          </cell>
          <cell r="U101">
            <v>1281</v>
          </cell>
          <cell r="V101">
            <v>48</v>
          </cell>
          <cell r="W101">
            <v>615</v>
          </cell>
          <cell r="X101">
            <v>7</v>
          </cell>
          <cell r="Y101">
            <v>43</v>
          </cell>
          <cell r="Z101" t="str">
            <v>SI</v>
          </cell>
          <cell r="AA101" t="str">
            <v>SI</v>
          </cell>
          <cell r="AD101" t="str">
            <v>x</v>
          </cell>
          <cell r="AG101" t="str">
            <v>-</v>
          </cell>
        </row>
        <row r="102">
          <cell r="A102" t="str">
            <v>19.02.262.MS.M</v>
          </cell>
          <cell r="B102" t="str">
            <v>MS</v>
          </cell>
          <cell r="C102" t="str">
            <v>BR-262</v>
          </cell>
          <cell r="G102" t="str">
            <v>19.02.262.MS.M</v>
          </cell>
          <cell r="H102" t="str">
            <v>MÓVEL</v>
          </cell>
          <cell r="I102" t="str">
            <v>TRÊS LAGOAS - DIVISA SP/MS</v>
          </cell>
          <cell r="J102" t="str">
            <v>262BMS1270</v>
          </cell>
          <cell r="K102">
            <v>0</v>
          </cell>
          <cell r="L102">
            <v>2.2999999999999998</v>
          </cell>
          <cell r="M102" t="str">
            <v>Dupla</v>
          </cell>
          <cell r="N102" t="str">
            <v>DIV SP/MS - TREVO DA CESP</v>
          </cell>
          <cell r="O102">
            <v>598</v>
          </cell>
          <cell r="P102">
            <v>2001</v>
          </cell>
          <cell r="Q102">
            <v>21</v>
          </cell>
          <cell r="R102" t="str">
            <v>262BMS1290</v>
          </cell>
          <cell r="S102">
            <v>2146</v>
          </cell>
          <cell r="T102">
            <v>2562</v>
          </cell>
          <cell r="U102">
            <v>1281</v>
          </cell>
          <cell r="V102">
            <v>48</v>
          </cell>
          <cell r="W102">
            <v>615</v>
          </cell>
          <cell r="X102">
            <v>7</v>
          </cell>
          <cell r="Y102">
            <v>43</v>
          </cell>
          <cell r="Z102" t="str">
            <v>SI</v>
          </cell>
          <cell r="AA102" t="str">
            <v>SI</v>
          </cell>
          <cell r="AD102" t="str">
            <v>x</v>
          </cell>
          <cell r="AG102" t="str">
            <v>-</v>
          </cell>
        </row>
        <row r="103">
          <cell r="A103" t="str">
            <v>19.08.267.MS.F</v>
          </cell>
          <cell r="B103" t="str">
            <v>MS</v>
          </cell>
          <cell r="C103" t="str">
            <v>BR-267</v>
          </cell>
          <cell r="G103" t="str">
            <v>19.08.267.MS.F</v>
          </cell>
          <cell r="H103" t="str">
            <v>NOVO</v>
          </cell>
          <cell r="I103" t="str">
            <v>BATAGUAÇU - DIVISA MS/SP</v>
          </cell>
          <cell r="J103" t="str">
            <v>267BMS0870</v>
          </cell>
          <cell r="K103">
            <v>0</v>
          </cell>
          <cell r="L103">
            <v>30.2</v>
          </cell>
          <cell r="M103" t="str">
            <v>Simples</v>
          </cell>
          <cell r="N103" t="str">
            <v>DIV SP/MS - ENTR MS-395 (BATAGUASSU)</v>
          </cell>
          <cell r="O103">
            <v>1986</v>
          </cell>
          <cell r="P103">
            <v>2001</v>
          </cell>
          <cell r="Q103">
            <v>19</v>
          </cell>
          <cell r="R103" t="str">
            <v>267BMS0870</v>
          </cell>
          <cell r="S103">
            <v>4315</v>
          </cell>
          <cell r="T103">
            <v>5152</v>
          </cell>
          <cell r="U103">
            <v>2576</v>
          </cell>
          <cell r="V103">
            <v>59</v>
          </cell>
          <cell r="W103">
            <v>1520</v>
          </cell>
          <cell r="X103">
            <v>7</v>
          </cell>
          <cell r="Y103">
            <v>106</v>
          </cell>
          <cell r="Z103">
            <v>35</v>
          </cell>
          <cell r="AA103">
            <v>35</v>
          </cell>
          <cell r="AB103" t="str">
            <v>x</v>
          </cell>
          <cell r="AG103" t="str">
            <v>B</v>
          </cell>
        </row>
        <row r="104">
          <cell r="A104" t="str">
            <v>11.02.163.MT.F</v>
          </cell>
          <cell r="B104" t="str">
            <v>MT</v>
          </cell>
          <cell r="C104" t="str">
            <v>BR-163</v>
          </cell>
          <cell r="G104" t="str">
            <v>11.02.163.MT.F</v>
          </cell>
          <cell r="H104" t="str">
            <v>NOVO</v>
          </cell>
          <cell r="I104" t="str">
            <v>RONDONÓPOLIS - JACIARA</v>
          </cell>
          <cell r="J104" t="str">
            <v>163BMT0591</v>
          </cell>
          <cell r="K104">
            <v>128.69999999999999</v>
          </cell>
          <cell r="L104">
            <v>134.80000000000001</v>
          </cell>
          <cell r="M104" t="str">
            <v>Simples</v>
          </cell>
          <cell r="N104" t="str">
            <v>ENTR MT-483 (ANEL RODOVIÁRIO RONDONÓPOLIS) - ENTR MT-270(B)</v>
          </cell>
          <cell r="O104">
            <v>5631</v>
          </cell>
          <cell r="P104">
            <v>2005</v>
          </cell>
          <cell r="Q104">
            <v>131.69999999999999</v>
          </cell>
          <cell r="R104" t="str">
            <v>163BMT0591</v>
          </cell>
          <cell r="S104">
            <v>6049</v>
          </cell>
          <cell r="T104">
            <v>6417</v>
          </cell>
          <cell r="U104">
            <v>3209</v>
          </cell>
          <cell r="V104">
            <v>63</v>
          </cell>
          <cell r="W104">
            <v>2022</v>
          </cell>
          <cell r="X104">
            <v>6.6</v>
          </cell>
          <cell r="Y104">
            <v>133</v>
          </cell>
          <cell r="Z104">
            <v>45</v>
          </cell>
          <cell r="AA104">
            <v>25</v>
          </cell>
          <cell r="AB104" t="str">
            <v>x</v>
          </cell>
          <cell r="AG104" t="str">
            <v>A</v>
          </cell>
        </row>
        <row r="105">
          <cell r="A105" t="str">
            <v>11.03.163.MT.F</v>
          </cell>
          <cell r="B105" t="str">
            <v>MT</v>
          </cell>
          <cell r="C105" t="str">
            <v>BR-163</v>
          </cell>
          <cell r="G105" t="str">
            <v>11.03.163.MT.F</v>
          </cell>
          <cell r="H105" t="str">
            <v>NOVO</v>
          </cell>
          <cell r="I105" t="str">
            <v>NOVA MUTUM - LUCAS DO RIO VERDE</v>
          </cell>
          <cell r="J105" t="str">
            <v>163BMT0792</v>
          </cell>
          <cell r="K105">
            <v>598.20000000000005</v>
          </cell>
          <cell r="L105">
            <v>642.20000000000005</v>
          </cell>
          <cell r="M105" t="str">
            <v>Simples</v>
          </cell>
          <cell r="N105" t="str">
            <v>NOVA MUTUM - ENTR MT-235 (P/SÃO JOSÉ DO RIO CLARO)</v>
          </cell>
          <cell r="O105">
            <v>1594</v>
          </cell>
          <cell r="P105">
            <v>2005</v>
          </cell>
          <cell r="Q105">
            <v>449</v>
          </cell>
          <cell r="R105" t="str">
            <v>163BMT0750</v>
          </cell>
          <cell r="S105">
            <v>2889</v>
          </cell>
          <cell r="T105">
            <v>3065</v>
          </cell>
          <cell r="U105">
            <v>1533</v>
          </cell>
          <cell r="V105">
            <v>67.2</v>
          </cell>
          <cell r="W105">
            <v>1030</v>
          </cell>
          <cell r="X105">
            <v>6.5</v>
          </cell>
          <cell r="Y105">
            <v>67</v>
          </cell>
          <cell r="Z105">
            <v>35</v>
          </cell>
          <cell r="AA105">
            <v>35</v>
          </cell>
          <cell r="AB105" t="str">
            <v>x</v>
          </cell>
          <cell r="AG105" t="str">
            <v>C</v>
          </cell>
        </row>
        <row r="106">
          <cell r="A106" t="str">
            <v>11.04.163.MT.F</v>
          </cell>
          <cell r="B106" t="str">
            <v>MT</v>
          </cell>
          <cell r="C106" t="str">
            <v>BR-163</v>
          </cell>
          <cell r="G106" t="str">
            <v>11.04.163.MT.F</v>
          </cell>
          <cell r="H106" t="str">
            <v>NOVO</v>
          </cell>
          <cell r="I106" t="str">
            <v>LUCAS DO RIO VERDE - NOVA MUTUM</v>
          </cell>
          <cell r="J106" t="str">
            <v>163BMT0792</v>
          </cell>
          <cell r="K106">
            <v>598.20000000000005</v>
          </cell>
          <cell r="L106">
            <v>642.20000000000005</v>
          </cell>
          <cell r="M106" t="str">
            <v>Simples</v>
          </cell>
          <cell r="N106" t="str">
            <v>NOVA MUTUM - ENTR MT-235 (P/SÃO JOSÉ DO RIO CLARO)</v>
          </cell>
          <cell r="O106">
            <v>1594</v>
          </cell>
          <cell r="P106">
            <v>2005</v>
          </cell>
          <cell r="Q106">
            <v>449</v>
          </cell>
          <cell r="R106" t="str">
            <v>163BMT0750</v>
          </cell>
          <cell r="S106">
            <v>2889</v>
          </cell>
          <cell r="T106">
            <v>3065</v>
          </cell>
          <cell r="U106">
            <v>1533</v>
          </cell>
          <cell r="V106">
            <v>67.2</v>
          </cell>
          <cell r="W106">
            <v>1030</v>
          </cell>
          <cell r="X106">
            <v>6.5</v>
          </cell>
          <cell r="Y106">
            <v>67</v>
          </cell>
          <cell r="Z106">
            <v>35</v>
          </cell>
          <cell r="AA106">
            <v>35</v>
          </cell>
          <cell r="AB106" t="str">
            <v>x</v>
          </cell>
          <cell r="AG106" t="str">
            <v>C</v>
          </cell>
        </row>
        <row r="107">
          <cell r="A107" t="str">
            <v>11.06.174.MT.F</v>
          </cell>
          <cell r="B107" t="str">
            <v>MT</v>
          </cell>
          <cell r="C107" t="str">
            <v>BR-174</v>
          </cell>
          <cell r="G107" t="str">
            <v>11.06.174.MT.F</v>
          </cell>
          <cell r="H107" t="str">
            <v>NOVO</v>
          </cell>
          <cell r="I107" t="str">
            <v>PORTO ESPERIDIÃO - PONTES E LACERDA</v>
          </cell>
          <cell r="J107" t="str">
            <v>174BMT0092</v>
          </cell>
          <cell r="K107">
            <v>195.4</v>
          </cell>
          <cell r="L107">
            <v>223.2</v>
          </cell>
          <cell r="M107" t="str">
            <v>Simples</v>
          </cell>
          <cell r="N107" t="str">
            <v>ENTR MT-247 - ENTR MT-246(A)/473 (PONTES E LACERDA)</v>
          </cell>
          <cell r="O107">
            <v>937</v>
          </cell>
          <cell r="P107">
            <v>2005</v>
          </cell>
          <cell r="Q107" t="str">
            <v>-</v>
          </cell>
          <cell r="R107" t="str">
            <v>174BMT0092</v>
          </cell>
          <cell r="S107">
            <v>3659</v>
          </cell>
          <cell r="T107">
            <v>3882</v>
          </cell>
          <cell r="U107">
            <v>1941</v>
          </cell>
          <cell r="V107">
            <v>50</v>
          </cell>
          <cell r="W107">
            <v>971</v>
          </cell>
          <cell r="X107">
            <v>7</v>
          </cell>
          <cell r="Y107">
            <v>68</v>
          </cell>
          <cell r="Z107">
            <v>50</v>
          </cell>
          <cell r="AA107">
            <v>50</v>
          </cell>
          <cell r="AC107" t="str">
            <v>x</v>
          </cell>
          <cell r="AG107" t="str">
            <v>C</v>
          </cell>
        </row>
        <row r="108">
          <cell r="A108" t="str">
            <v>02.01.010.PA.F</v>
          </cell>
          <cell r="B108" t="str">
            <v>PA</v>
          </cell>
          <cell r="C108" t="str">
            <v>BR-010</v>
          </cell>
          <cell r="G108" t="str">
            <v>02.01.010.PA.F</v>
          </cell>
          <cell r="H108" t="str">
            <v>NOVO</v>
          </cell>
          <cell r="I108" t="str">
            <v>ENTR PA-256 - ULIANÓPOLIS</v>
          </cell>
          <cell r="J108" t="str">
            <v>010BPA0530</v>
          </cell>
          <cell r="K108">
            <v>84.2</v>
          </cell>
          <cell r="L108">
            <v>168.2</v>
          </cell>
          <cell r="M108" t="str">
            <v>Simples</v>
          </cell>
          <cell r="N108" t="str">
            <v>ENTR PA-125/263 (GURUPIZINHO) - ENTR PA-256 (P/ PARAGOMINAS)</v>
          </cell>
          <cell r="O108">
            <v>1670</v>
          </cell>
          <cell r="P108">
            <v>2005</v>
          </cell>
          <cell r="Q108">
            <v>19</v>
          </cell>
          <cell r="R108" t="str">
            <v>010BPA0510</v>
          </cell>
          <cell r="S108">
            <v>2210</v>
          </cell>
          <cell r="T108">
            <v>2345</v>
          </cell>
          <cell r="U108">
            <v>1173</v>
          </cell>
          <cell r="V108">
            <v>57.8</v>
          </cell>
          <cell r="W108">
            <v>678</v>
          </cell>
          <cell r="X108">
            <v>6.5</v>
          </cell>
          <cell r="Y108">
            <v>44</v>
          </cell>
          <cell r="Z108">
            <v>40</v>
          </cell>
          <cell r="AA108">
            <v>40</v>
          </cell>
          <cell r="AB108" t="str">
            <v>x</v>
          </cell>
          <cell r="AG108" t="str">
            <v>C</v>
          </cell>
        </row>
        <row r="109">
          <cell r="A109" t="str">
            <v>02.02.010.PA.F</v>
          </cell>
          <cell r="B109" t="str">
            <v>PA</v>
          </cell>
          <cell r="C109" t="str">
            <v>BR-010</v>
          </cell>
          <cell r="G109" t="str">
            <v>02.02.010.PA.F</v>
          </cell>
          <cell r="H109" t="str">
            <v>NOVO</v>
          </cell>
          <cell r="I109" t="str">
            <v>IPIXUNA DO PARÁ - ENTR PA-252</v>
          </cell>
          <cell r="J109" t="str">
            <v>010BPA0570</v>
          </cell>
          <cell r="K109">
            <v>178.7</v>
          </cell>
          <cell r="L109">
            <v>275.7</v>
          </cell>
          <cell r="M109" t="str">
            <v>Simples</v>
          </cell>
          <cell r="N109" t="str">
            <v>ENTR PA-125 - ENTR PA-252 (MÃE DO RIO)</v>
          </cell>
          <cell r="O109">
            <v>1475</v>
          </cell>
          <cell r="P109">
            <v>2001</v>
          </cell>
          <cell r="Q109">
            <v>232</v>
          </cell>
          <cell r="R109" t="str">
            <v>010BPA0570</v>
          </cell>
          <cell r="S109">
            <v>1602</v>
          </cell>
          <cell r="T109">
            <v>1913</v>
          </cell>
          <cell r="U109">
            <v>957</v>
          </cell>
          <cell r="V109">
            <v>73</v>
          </cell>
          <cell r="W109">
            <v>699</v>
          </cell>
          <cell r="X109">
            <v>7</v>
          </cell>
          <cell r="Y109">
            <v>49</v>
          </cell>
          <cell r="Z109">
            <v>40</v>
          </cell>
          <cell r="AA109">
            <v>40</v>
          </cell>
          <cell r="AB109" t="str">
            <v>x</v>
          </cell>
          <cell r="AG109" t="str">
            <v>C</v>
          </cell>
        </row>
        <row r="110">
          <cell r="A110" t="str">
            <v>02.01.153.PA.M</v>
          </cell>
          <cell r="B110" t="str">
            <v>PA</v>
          </cell>
          <cell r="C110" t="str">
            <v>BR-153</v>
          </cell>
          <cell r="G110" t="str">
            <v>02.01.153.PA.M</v>
          </cell>
          <cell r="H110" t="str">
            <v>MÓVEL</v>
          </cell>
          <cell r="I110" t="str">
            <v>ENTR BR-222 - ENTR BR-153</v>
          </cell>
          <cell r="J110" t="str">
            <v>153BPA0010</v>
          </cell>
          <cell r="K110">
            <v>0</v>
          </cell>
          <cell r="L110">
            <v>35</v>
          </cell>
          <cell r="M110" t="str">
            <v>Simples</v>
          </cell>
          <cell r="N110" t="str">
            <v>ENTR BR-222/230(A)/PA-150 (MARABÁ) - ENTR PA-405</v>
          </cell>
          <cell r="O110">
            <v>874</v>
          </cell>
          <cell r="P110">
            <v>2005</v>
          </cell>
          <cell r="Q110" t="str">
            <v>-</v>
          </cell>
          <cell r="R110" t="str">
            <v>153BPA0010</v>
          </cell>
          <cell r="S110">
            <v>1216</v>
          </cell>
          <cell r="T110">
            <v>1290</v>
          </cell>
          <cell r="U110">
            <v>645</v>
          </cell>
          <cell r="V110">
            <v>73</v>
          </cell>
          <cell r="W110">
            <v>471</v>
          </cell>
          <cell r="X110">
            <v>7</v>
          </cell>
          <cell r="Y110">
            <v>33</v>
          </cell>
          <cell r="Z110">
            <v>40</v>
          </cell>
          <cell r="AA110">
            <v>40</v>
          </cell>
          <cell r="AD110" t="str">
            <v>x</v>
          </cell>
          <cell r="AG110" t="str">
            <v>-</v>
          </cell>
        </row>
        <row r="111">
          <cell r="A111" t="str">
            <v>02.03.153.PA.F</v>
          </cell>
          <cell r="B111" t="str">
            <v>PA</v>
          </cell>
          <cell r="C111" t="str">
            <v>BR-153</v>
          </cell>
          <cell r="G111" t="str">
            <v>02.03.153.PA.F</v>
          </cell>
          <cell r="H111" t="str">
            <v>NOVO</v>
          </cell>
          <cell r="I111" t="str">
            <v>ENTR BR-153 - ENTR BR-222</v>
          </cell>
          <cell r="J111" t="str">
            <v>153BPA0010</v>
          </cell>
          <cell r="K111">
            <v>0</v>
          </cell>
          <cell r="L111">
            <v>35</v>
          </cell>
          <cell r="M111" t="str">
            <v>Simples</v>
          </cell>
          <cell r="N111" t="str">
            <v>ENTR PA-252 (MÃE DO RIO) - ENTR PA-253(A) (P/SÃO DOMINGOS DO CAPIM)</v>
          </cell>
          <cell r="O111">
            <v>874</v>
          </cell>
          <cell r="P111">
            <v>2005</v>
          </cell>
          <cell r="Q111" t="str">
            <v>-</v>
          </cell>
          <cell r="R111" t="str">
            <v>153BPA0010</v>
          </cell>
          <cell r="S111">
            <v>1216</v>
          </cell>
          <cell r="T111">
            <v>1290</v>
          </cell>
          <cell r="U111">
            <v>645</v>
          </cell>
          <cell r="V111">
            <v>50</v>
          </cell>
          <cell r="W111">
            <v>323</v>
          </cell>
          <cell r="X111">
            <v>7</v>
          </cell>
          <cell r="Y111">
            <v>23</v>
          </cell>
          <cell r="Z111" t="str">
            <v>SI</v>
          </cell>
          <cell r="AA111" t="str">
            <v>SI</v>
          </cell>
          <cell r="AC111" t="str">
            <v>x</v>
          </cell>
          <cell r="AG111" t="str">
            <v>C</v>
          </cell>
        </row>
        <row r="112">
          <cell r="A112" t="str">
            <v>13.01.101.PB.F</v>
          </cell>
          <cell r="B112" t="str">
            <v>PB</v>
          </cell>
          <cell r="C112" t="str">
            <v>BR-101</v>
          </cell>
          <cell r="G112" t="str">
            <v>13.01.101.PB.F</v>
          </cell>
          <cell r="H112" t="str">
            <v>NOVO</v>
          </cell>
          <cell r="I112" t="str">
            <v>DIVISA PB/RN - MAMANGUAPE</v>
          </cell>
          <cell r="J112" t="str">
            <v>101BPB0260</v>
          </cell>
          <cell r="K112">
            <v>30.1</v>
          </cell>
          <cell r="L112">
            <v>40.4</v>
          </cell>
          <cell r="M112" t="str">
            <v>Simples</v>
          </cell>
          <cell r="N112" t="str">
            <v>ENTR PB-071 - ENTR PB-041 (MAMANGUAPE)</v>
          </cell>
          <cell r="O112">
            <v>1332</v>
          </cell>
          <cell r="P112">
            <v>1996</v>
          </cell>
          <cell r="Q112">
            <v>24</v>
          </cell>
          <cell r="R112" t="str">
            <v>101BPB0255</v>
          </cell>
          <cell r="S112">
            <v>2890</v>
          </cell>
          <cell r="T112">
            <v>4000</v>
          </cell>
          <cell r="U112">
            <v>2000</v>
          </cell>
          <cell r="V112">
            <v>42</v>
          </cell>
          <cell r="W112">
            <v>840</v>
          </cell>
          <cell r="X112">
            <v>7</v>
          </cell>
          <cell r="Y112">
            <v>59</v>
          </cell>
          <cell r="Z112">
            <v>40</v>
          </cell>
          <cell r="AA112" t="str">
            <v>SI</v>
          </cell>
          <cell r="AC112" t="str">
            <v>x</v>
          </cell>
          <cell r="AG112" t="str">
            <v>C</v>
          </cell>
        </row>
        <row r="113">
          <cell r="A113" t="str">
            <v>13.02.101.PB.F</v>
          </cell>
          <cell r="B113" t="str">
            <v>PB</v>
          </cell>
          <cell r="C113" t="str">
            <v>BR-101</v>
          </cell>
          <cell r="G113" t="str">
            <v>13.02.101.PB.F</v>
          </cell>
          <cell r="H113" t="str">
            <v>NOVO</v>
          </cell>
          <cell r="I113" t="str">
            <v>ENTR PB-032 - DIVISA PB/PE</v>
          </cell>
          <cell r="J113" t="str">
            <v>101BPB0340</v>
          </cell>
          <cell r="K113">
            <v>111.4</v>
          </cell>
          <cell r="L113">
            <v>128.6</v>
          </cell>
          <cell r="M113" t="str">
            <v>Simples</v>
          </cell>
          <cell r="N113" t="str">
            <v>ENTR PB-034 - ENTR PB-044</v>
          </cell>
          <cell r="O113">
            <v>1228</v>
          </cell>
          <cell r="P113">
            <v>2005</v>
          </cell>
          <cell r="Q113">
            <v>107</v>
          </cell>
          <cell r="R113" t="str">
            <v>101BPB0335</v>
          </cell>
          <cell r="S113">
            <v>8827</v>
          </cell>
          <cell r="T113">
            <v>9365</v>
          </cell>
          <cell r="U113">
            <v>4683</v>
          </cell>
          <cell r="V113">
            <v>22.1</v>
          </cell>
          <cell r="W113">
            <v>1035</v>
          </cell>
          <cell r="X113">
            <v>7.3</v>
          </cell>
          <cell r="Y113">
            <v>76</v>
          </cell>
          <cell r="Z113">
            <v>40</v>
          </cell>
          <cell r="AA113" t="str">
            <v>SI</v>
          </cell>
          <cell r="AC113" t="str">
            <v>x</v>
          </cell>
          <cell r="AG113" t="str">
            <v>C</v>
          </cell>
        </row>
        <row r="114">
          <cell r="A114" t="str">
            <v>13.03.104.PB.F</v>
          </cell>
          <cell r="B114" t="str">
            <v>PB</v>
          </cell>
          <cell r="C114" t="str">
            <v>BR-104</v>
          </cell>
          <cell r="G114" t="str">
            <v>13.03.104.PB.F</v>
          </cell>
          <cell r="H114" t="str">
            <v>NOVO</v>
          </cell>
          <cell r="I114" t="str">
            <v>QUEIMADAS - CAMPINA GRANDE</v>
          </cell>
          <cell r="J114" t="str">
            <v>104BPB0290</v>
          </cell>
          <cell r="K114">
            <v>131.4</v>
          </cell>
          <cell r="L114">
            <v>141.1</v>
          </cell>
          <cell r="M114" t="str">
            <v>Simples</v>
          </cell>
          <cell r="N114" t="str">
            <v>ENTR BR-230(B) - ENTR PB-148 (QUEIMADAS)</v>
          </cell>
          <cell r="O114">
            <v>566</v>
          </cell>
          <cell r="P114">
            <v>2001</v>
          </cell>
          <cell r="Q114">
            <v>136</v>
          </cell>
          <cell r="R114" t="str">
            <v>104BPB0290</v>
          </cell>
          <cell r="S114">
            <v>4494</v>
          </cell>
          <cell r="T114">
            <v>5366</v>
          </cell>
          <cell r="U114">
            <v>2683</v>
          </cell>
          <cell r="V114">
            <v>18</v>
          </cell>
          <cell r="W114">
            <v>483</v>
          </cell>
          <cell r="X114">
            <v>7</v>
          </cell>
          <cell r="Y114">
            <v>34</v>
          </cell>
          <cell r="Z114">
            <v>35</v>
          </cell>
          <cell r="AA114" t="str">
            <v>SI</v>
          </cell>
          <cell r="AC114" t="str">
            <v>x</v>
          </cell>
          <cell r="AG114" t="str">
            <v>C</v>
          </cell>
        </row>
        <row r="115">
          <cell r="A115" t="str">
            <v>13.01.230.PB.M</v>
          </cell>
          <cell r="B115" t="str">
            <v>PB</v>
          </cell>
          <cell r="C115" t="str">
            <v>BR-230</v>
          </cell>
          <cell r="G115" t="str">
            <v>13.01.230.PB.M</v>
          </cell>
          <cell r="H115" t="str">
            <v>MÓVEL</v>
          </cell>
          <cell r="I115" t="str">
            <v>ENTR PB-048 - ENTR BR-101</v>
          </cell>
          <cell r="J115" t="str">
            <v>230BPB0100</v>
          </cell>
          <cell r="K115">
            <v>48.1</v>
          </cell>
          <cell r="L115">
            <v>52.3</v>
          </cell>
          <cell r="M115" t="str">
            <v>Dupla</v>
          </cell>
          <cell r="N115" t="str">
            <v>ENTR PB-016 - ENTR PB-030</v>
          </cell>
          <cell r="O115">
            <v>573</v>
          </cell>
          <cell r="P115">
            <v>2005</v>
          </cell>
          <cell r="Q115" t="str">
            <v>-</v>
          </cell>
          <cell r="R115" t="str">
            <v>230BPB0100</v>
          </cell>
          <cell r="S115">
            <v>5718</v>
          </cell>
          <cell r="T115">
            <v>6066</v>
          </cell>
          <cell r="U115">
            <v>3033</v>
          </cell>
          <cell r="V115">
            <v>50</v>
          </cell>
          <cell r="W115">
            <v>1517</v>
          </cell>
          <cell r="X115">
            <v>7</v>
          </cell>
          <cell r="Y115">
            <v>106</v>
          </cell>
          <cell r="Z115">
            <v>30</v>
          </cell>
          <cell r="AA115" t="str">
            <v>SI</v>
          </cell>
          <cell r="AD115" t="str">
            <v>x</v>
          </cell>
          <cell r="AG115" t="str">
            <v>-</v>
          </cell>
        </row>
        <row r="116">
          <cell r="A116" t="str">
            <v>13.04.230.PB.F</v>
          </cell>
          <cell r="B116" t="str">
            <v>PB</v>
          </cell>
          <cell r="C116" t="str">
            <v>BR-230</v>
          </cell>
          <cell r="G116" t="str">
            <v>13.04.230.PB.F</v>
          </cell>
          <cell r="H116" t="str">
            <v>NOVO</v>
          </cell>
          <cell r="I116" t="str">
            <v>FARINHA - CAMPINA GRANDE</v>
          </cell>
          <cell r="J116" t="str">
            <v>230BPB0240</v>
          </cell>
          <cell r="K116">
            <v>177.1</v>
          </cell>
          <cell r="L116">
            <v>184.5</v>
          </cell>
          <cell r="M116" t="str">
            <v>Simples</v>
          </cell>
          <cell r="N116" t="str">
            <v>ENTR PB-121 - ENTR BR-412 (FARINHA)</v>
          </cell>
          <cell r="O116">
            <v>429</v>
          </cell>
          <cell r="P116">
            <v>2005</v>
          </cell>
          <cell r="Q116">
            <v>143</v>
          </cell>
          <cell r="R116" t="str">
            <v>230BPB0220</v>
          </cell>
          <cell r="S116">
            <v>7808</v>
          </cell>
          <cell r="T116">
            <v>8284</v>
          </cell>
          <cell r="U116">
            <v>4142</v>
          </cell>
          <cell r="V116">
            <v>25</v>
          </cell>
          <cell r="W116">
            <v>1036</v>
          </cell>
          <cell r="X116">
            <v>7</v>
          </cell>
          <cell r="Y116">
            <v>73</v>
          </cell>
          <cell r="Z116">
            <v>40</v>
          </cell>
          <cell r="AA116" t="str">
            <v>SI</v>
          </cell>
          <cell r="AC116" t="str">
            <v>x</v>
          </cell>
          <cell r="AG116" t="str">
            <v>C</v>
          </cell>
        </row>
        <row r="117">
          <cell r="A117" t="str">
            <v>04.01.101.PE.F</v>
          </cell>
          <cell r="B117" t="str">
            <v>PE</v>
          </cell>
          <cell r="C117" t="str">
            <v>BR-101</v>
          </cell>
          <cell r="G117" t="str">
            <v>04.01.101.PE.F</v>
          </cell>
          <cell r="H117" t="str">
            <v>NOVO</v>
          </cell>
          <cell r="I117" t="str">
            <v>IGUARAÇU - GOIANA</v>
          </cell>
          <cell r="J117" t="str">
            <v>101BPE0355</v>
          </cell>
          <cell r="K117">
            <v>7.7</v>
          </cell>
          <cell r="L117">
            <v>21</v>
          </cell>
          <cell r="M117" t="str">
            <v>Simples</v>
          </cell>
          <cell r="O117">
            <v>1313</v>
          </cell>
          <cell r="P117">
            <v>2005</v>
          </cell>
          <cell r="Q117" t="str">
            <v>-</v>
          </cell>
          <cell r="R117" t="str">
            <v>101BPE0355</v>
          </cell>
          <cell r="S117">
            <v>13733</v>
          </cell>
          <cell r="T117">
            <v>14569</v>
          </cell>
          <cell r="U117">
            <v>7285</v>
          </cell>
          <cell r="V117">
            <v>40</v>
          </cell>
          <cell r="W117">
            <v>2914</v>
          </cell>
          <cell r="X117">
            <v>7</v>
          </cell>
          <cell r="Y117">
            <v>204</v>
          </cell>
          <cell r="AB117" t="str">
            <v>x</v>
          </cell>
          <cell r="AG117" t="str">
            <v>Especial</v>
          </cell>
        </row>
        <row r="118">
          <cell r="A118" t="str">
            <v>04.01.104.PE.M</v>
          </cell>
          <cell r="B118" t="str">
            <v>PE</v>
          </cell>
          <cell r="C118" t="str">
            <v>BR-104</v>
          </cell>
          <cell r="G118" t="str">
            <v>04.01.104.PE.M</v>
          </cell>
          <cell r="H118" t="str">
            <v>MÓVEL</v>
          </cell>
          <cell r="I118" t="str">
            <v>TORITAMA - CARUARU</v>
          </cell>
          <cell r="J118" t="str">
            <v>104BPE0430</v>
          </cell>
          <cell r="K118">
            <v>43.2</v>
          </cell>
          <cell r="L118">
            <v>62.2</v>
          </cell>
          <cell r="M118" t="str">
            <v>Simples</v>
          </cell>
          <cell r="N118" t="str">
            <v>ENTR PE-145 (P/FAZENDA NOVA) - ENTR PE-095 (P/RIACHO DAS ALMAS)</v>
          </cell>
          <cell r="O118">
            <v>597</v>
          </cell>
          <cell r="P118">
            <v>2001</v>
          </cell>
          <cell r="Q118">
            <v>44</v>
          </cell>
          <cell r="R118" t="str">
            <v>104BPE0430</v>
          </cell>
          <cell r="S118">
            <v>5528</v>
          </cell>
          <cell r="T118">
            <v>6601</v>
          </cell>
          <cell r="U118">
            <v>3301</v>
          </cell>
          <cell r="V118">
            <v>50</v>
          </cell>
          <cell r="W118">
            <v>1651</v>
          </cell>
          <cell r="X118">
            <v>7</v>
          </cell>
          <cell r="Y118">
            <v>116</v>
          </cell>
          <cell r="Z118">
            <v>40</v>
          </cell>
          <cell r="AA118">
            <v>40</v>
          </cell>
          <cell r="AD118" t="str">
            <v>x</v>
          </cell>
          <cell r="AG118" t="str">
            <v>-</v>
          </cell>
        </row>
        <row r="119">
          <cell r="A119" t="str">
            <v>04.02.104.PE.M</v>
          </cell>
          <cell r="B119" t="str">
            <v>PE</v>
          </cell>
          <cell r="C119" t="str">
            <v>BR-104</v>
          </cell>
          <cell r="G119" t="str">
            <v>04.02.104.PE.M</v>
          </cell>
          <cell r="H119" t="str">
            <v>MÓVEL</v>
          </cell>
          <cell r="I119" t="str">
            <v>AGRESTINA - CARUARU</v>
          </cell>
          <cell r="J119" t="str">
            <v>104BPE0450</v>
          </cell>
          <cell r="K119">
            <v>67.900000000000006</v>
          </cell>
          <cell r="L119">
            <v>85.6</v>
          </cell>
          <cell r="M119" t="str">
            <v>Simples</v>
          </cell>
          <cell r="N119" t="str">
            <v>ENTR BR-232/423 (CARUARU) - ENTR PE-149 (AGRESTINA)</v>
          </cell>
          <cell r="O119">
            <v>137</v>
          </cell>
          <cell r="P119">
            <v>2005</v>
          </cell>
          <cell r="Q119" t="str">
            <v>-</v>
          </cell>
          <cell r="R119" t="str">
            <v>104BPE0450</v>
          </cell>
          <cell r="S119">
            <v>6583</v>
          </cell>
          <cell r="T119">
            <v>6984</v>
          </cell>
          <cell r="U119">
            <v>3492</v>
          </cell>
          <cell r="V119">
            <v>50</v>
          </cell>
          <cell r="W119">
            <v>1746</v>
          </cell>
          <cell r="X119">
            <v>7</v>
          </cell>
          <cell r="Y119">
            <v>122</v>
          </cell>
          <cell r="Z119" t="str">
            <v>SI</v>
          </cell>
          <cell r="AA119" t="str">
            <v>SI</v>
          </cell>
          <cell r="AD119" t="str">
            <v>x</v>
          </cell>
          <cell r="AG119" t="str">
            <v>-</v>
          </cell>
        </row>
        <row r="120">
          <cell r="A120" t="str">
            <v>04.04.232.PE.F</v>
          </cell>
          <cell r="B120" t="str">
            <v>PE</v>
          </cell>
          <cell r="C120" t="str">
            <v>BR-232</v>
          </cell>
          <cell r="G120" t="str">
            <v>04.04.232.PE.F</v>
          </cell>
          <cell r="H120" t="str">
            <v>NOVO</v>
          </cell>
          <cell r="I120" t="str">
            <v>SÃO CAETANO - CARUARU</v>
          </cell>
          <cell r="J120" t="str">
            <v>232BPE0150</v>
          </cell>
          <cell r="K120">
            <v>129.9</v>
          </cell>
          <cell r="L120">
            <v>148.1</v>
          </cell>
          <cell r="M120" t="str">
            <v>Simples</v>
          </cell>
          <cell r="N120" t="str">
            <v>ENTR BR-104/423(A) (CARUARU) - ENTR BR-423(B) (SÃO CAETANO)</v>
          </cell>
          <cell r="O120">
            <v>2477</v>
          </cell>
          <cell r="P120">
            <v>2005</v>
          </cell>
          <cell r="Q120">
            <v>117</v>
          </cell>
          <cell r="R120" t="str">
            <v>232BPE0140</v>
          </cell>
          <cell r="S120">
            <v>11407</v>
          </cell>
          <cell r="T120">
            <v>12102</v>
          </cell>
          <cell r="U120">
            <v>6051</v>
          </cell>
          <cell r="V120">
            <v>21.2</v>
          </cell>
          <cell r="W120">
            <v>1283</v>
          </cell>
          <cell r="X120">
            <v>7.1</v>
          </cell>
          <cell r="Y120">
            <v>91</v>
          </cell>
          <cell r="Z120">
            <v>35</v>
          </cell>
          <cell r="AA120">
            <v>35</v>
          </cell>
          <cell r="AC120" t="str">
            <v>x</v>
          </cell>
          <cell r="AG120" t="str">
            <v>B</v>
          </cell>
        </row>
        <row r="121">
          <cell r="A121" t="str">
            <v>18.01.020.PI.M</v>
          </cell>
          <cell r="B121" t="str">
            <v>PI</v>
          </cell>
          <cell r="C121" t="str">
            <v>BR-020</v>
          </cell>
          <cell r="G121" t="str">
            <v>18.01.020.PI.M</v>
          </cell>
          <cell r="H121" t="str">
            <v>MÓVEL</v>
          </cell>
          <cell r="I121" t="str">
            <v>ENTR BR-230 - DIVISA PI/CE</v>
          </cell>
          <cell r="J121" t="str">
            <v>020BPI0495</v>
          </cell>
          <cell r="K121">
            <v>383.3</v>
          </cell>
          <cell r="L121">
            <v>453.8</v>
          </cell>
          <cell r="M121" t="str">
            <v>Simples</v>
          </cell>
          <cell r="N121" t="str">
            <v>ENTR PI-229 (P/ MONSENHOR HIPÓLITO) - DIV PI/CE</v>
          </cell>
          <cell r="O121">
            <v>583</v>
          </cell>
          <cell r="P121">
            <v>2005</v>
          </cell>
          <cell r="Q121" t="str">
            <v>-</v>
          </cell>
          <cell r="R121" t="str">
            <v>020BPI0495</v>
          </cell>
          <cell r="S121">
            <v>713</v>
          </cell>
          <cell r="T121">
            <v>756</v>
          </cell>
          <cell r="U121">
            <v>378</v>
          </cell>
          <cell r="V121">
            <v>50</v>
          </cell>
          <cell r="W121">
            <v>189</v>
          </cell>
          <cell r="X121">
            <v>7</v>
          </cell>
          <cell r="Y121">
            <v>13</v>
          </cell>
          <cell r="Z121" t="str">
            <v>SI</v>
          </cell>
          <cell r="AA121" t="str">
            <v>SI</v>
          </cell>
          <cell r="AD121" t="str">
            <v>x</v>
          </cell>
          <cell r="AG121" t="str">
            <v>-</v>
          </cell>
        </row>
        <row r="122">
          <cell r="A122" t="str">
            <v>18.01.020.PI.F</v>
          </cell>
          <cell r="B122" t="str">
            <v>PI</v>
          </cell>
          <cell r="C122" t="str">
            <v>BR-020</v>
          </cell>
          <cell r="G122" t="str">
            <v>18.01.020.PI.F</v>
          </cell>
          <cell r="H122" t="str">
            <v>NOVO</v>
          </cell>
          <cell r="I122" t="str">
            <v>SANTO ANTÔNIO DE LISBOA - PICOS</v>
          </cell>
          <cell r="J122" t="str">
            <v>020BPI0490</v>
          </cell>
          <cell r="K122">
            <v>349.6</v>
          </cell>
          <cell r="L122">
            <v>369.2</v>
          </cell>
          <cell r="M122" t="str">
            <v>Simples</v>
          </cell>
          <cell r="N122" t="str">
            <v>ENTR BR-230(A)/316(A)/407(B)/PI-245(B) (P/PICOS) - ENTR BR-230(B)/316(B)</v>
          </cell>
          <cell r="O122">
            <v>1421</v>
          </cell>
          <cell r="P122">
            <v>2005</v>
          </cell>
          <cell r="Q122" t="str">
            <v>-</v>
          </cell>
          <cell r="R122" t="str">
            <v>020BPI0490</v>
          </cell>
          <cell r="S122">
            <v>1901</v>
          </cell>
          <cell r="T122">
            <v>2017</v>
          </cell>
          <cell r="U122">
            <v>1009</v>
          </cell>
          <cell r="V122">
            <v>50</v>
          </cell>
          <cell r="W122">
            <v>505</v>
          </cell>
          <cell r="X122">
            <v>7</v>
          </cell>
          <cell r="Y122">
            <v>35</v>
          </cell>
          <cell r="Z122">
            <v>40</v>
          </cell>
          <cell r="AA122">
            <v>40</v>
          </cell>
          <cell r="AC122" t="str">
            <v>x</v>
          </cell>
          <cell r="AG122" t="str">
            <v>C</v>
          </cell>
        </row>
        <row r="123">
          <cell r="A123" t="str">
            <v>18.02.135.PI.F</v>
          </cell>
          <cell r="B123" t="str">
            <v>PI</v>
          </cell>
          <cell r="C123" t="str">
            <v>BR-135</v>
          </cell>
          <cell r="G123" t="str">
            <v>18.02.135.PI.F</v>
          </cell>
          <cell r="H123" t="str">
            <v>NOVO</v>
          </cell>
          <cell r="I123" t="str">
            <v>BOM JESUS - REDENÇÃO DE GURGÉIA</v>
          </cell>
          <cell r="J123" t="str">
            <v>135BPI0450</v>
          </cell>
          <cell r="K123">
            <v>351.2</v>
          </cell>
          <cell r="L123">
            <v>408.5</v>
          </cell>
          <cell r="M123" t="str">
            <v>Simples</v>
          </cell>
          <cell r="N123" t="str">
            <v>ENTR BR-235(A)/330 (BOM JESUS) - ENTR PI-257 (P/REDENÇÃO DO GURGÉIA)</v>
          </cell>
          <cell r="O123">
            <v>1272</v>
          </cell>
          <cell r="P123">
            <v>2005</v>
          </cell>
          <cell r="Q123" t="str">
            <v>-</v>
          </cell>
          <cell r="R123" t="str">
            <v>135BPI0450</v>
          </cell>
          <cell r="S123">
            <v>1010</v>
          </cell>
          <cell r="T123">
            <v>1072</v>
          </cell>
          <cell r="U123">
            <v>536</v>
          </cell>
          <cell r="V123">
            <v>50</v>
          </cell>
          <cell r="W123">
            <v>268</v>
          </cell>
          <cell r="X123">
            <v>7</v>
          </cell>
          <cell r="Y123">
            <v>19</v>
          </cell>
          <cell r="Z123" t="str">
            <v>SI</v>
          </cell>
          <cell r="AA123" t="str">
            <v>SI</v>
          </cell>
          <cell r="AB123" t="str">
            <v>x</v>
          </cell>
          <cell r="AG123" t="str">
            <v>C</v>
          </cell>
        </row>
        <row r="124">
          <cell r="A124" t="str">
            <v>18.03.226.PI.F</v>
          </cell>
          <cell r="B124" t="str">
            <v>PI</v>
          </cell>
          <cell r="C124" t="str">
            <v>BR-226</v>
          </cell>
          <cell r="G124" t="str">
            <v>18.03.226.PI.F</v>
          </cell>
          <cell r="H124" t="str">
            <v>NOVO</v>
          </cell>
          <cell r="I124" t="str">
            <v>TERESINA - ALTOS</v>
          </cell>
          <cell r="J124" t="str">
            <v>226BPI0770</v>
          </cell>
          <cell r="K124">
            <v>154</v>
          </cell>
          <cell r="L124">
            <v>179.4</v>
          </cell>
          <cell r="M124" t="str">
            <v>Simples</v>
          </cell>
          <cell r="N124" t="str">
            <v>ENTR BR-343(A)/PI-221 (ALTOS) - ENTR PI-113</v>
          </cell>
          <cell r="O124">
            <v>684</v>
          </cell>
          <cell r="P124">
            <v>2001</v>
          </cell>
          <cell r="Q124">
            <v>177</v>
          </cell>
          <cell r="R124" t="str">
            <v>226BPI0770</v>
          </cell>
          <cell r="S124">
            <v>3000</v>
          </cell>
          <cell r="T124">
            <v>3582</v>
          </cell>
          <cell r="U124">
            <v>1791</v>
          </cell>
          <cell r="V124">
            <v>50</v>
          </cell>
          <cell r="W124">
            <v>896</v>
          </cell>
          <cell r="X124">
            <v>7</v>
          </cell>
          <cell r="Y124">
            <v>63</v>
          </cell>
          <cell r="Z124" t="str">
            <v>SI</v>
          </cell>
          <cell r="AA124" t="str">
            <v>SI</v>
          </cell>
          <cell r="AC124" t="str">
            <v>x</v>
          </cell>
          <cell r="AG124" t="str">
            <v>C</v>
          </cell>
        </row>
        <row r="125">
          <cell r="A125" t="str">
            <v>18.04.230.PI.F</v>
          </cell>
          <cell r="B125" t="str">
            <v>PI</v>
          </cell>
          <cell r="C125" t="str">
            <v>BR-230</v>
          </cell>
          <cell r="G125" t="str">
            <v>18.04.230.PI.F</v>
          </cell>
          <cell r="H125" t="str">
            <v>NOVO</v>
          </cell>
          <cell r="I125" t="str">
            <v>ENTR PI-242 - PICOS</v>
          </cell>
          <cell r="J125" t="str">
            <v>230BPI0830</v>
          </cell>
          <cell r="K125">
            <v>115.2</v>
          </cell>
          <cell r="L125">
            <v>149.5</v>
          </cell>
          <cell r="M125" t="str">
            <v>Simples</v>
          </cell>
          <cell r="N125" t="str">
            <v>ENTR BR-407(B)/PI-238/245(B) (PICOS) - ENTR PI-242</v>
          </cell>
          <cell r="O125">
            <v>1972</v>
          </cell>
          <cell r="P125">
            <v>1997</v>
          </cell>
          <cell r="Q125">
            <v>120</v>
          </cell>
          <cell r="R125" t="str">
            <v>230BPI0830</v>
          </cell>
          <cell r="S125">
            <v>2058</v>
          </cell>
          <cell r="T125">
            <v>2766</v>
          </cell>
          <cell r="U125">
            <v>1383</v>
          </cell>
          <cell r="V125">
            <v>42</v>
          </cell>
          <cell r="W125">
            <v>581</v>
          </cell>
          <cell r="X125">
            <v>7</v>
          </cell>
          <cell r="Y125">
            <v>41</v>
          </cell>
          <cell r="Z125">
            <v>35</v>
          </cell>
          <cell r="AA125">
            <v>35</v>
          </cell>
          <cell r="AB125" t="str">
            <v>x</v>
          </cell>
          <cell r="AG125" t="str">
            <v>C</v>
          </cell>
        </row>
        <row r="126">
          <cell r="A126" t="str">
            <v>18.05.316.PI.F</v>
          </cell>
          <cell r="B126" t="str">
            <v>PI</v>
          </cell>
          <cell r="C126" t="str">
            <v>BR-316</v>
          </cell>
          <cell r="G126" t="str">
            <v>18.05.316.PI.F</v>
          </cell>
          <cell r="H126" t="str">
            <v>NOVO</v>
          </cell>
          <cell r="I126" t="str">
            <v>TERESINA - DEMERVAL LOBÃO</v>
          </cell>
          <cell r="J126" t="str">
            <v>316BPI0392</v>
          </cell>
          <cell r="K126">
            <v>2</v>
          </cell>
          <cell r="L126">
            <v>32.700000000000003</v>
          </cell>
          <cell r="M126" t="str">
            <v>Simples</v>
          </cell>
          <cell r="N126" t="str">
            <v>ENTR BR-343(A)/226(B) - DEMERVAL LOBÃO</v>
          </cell>
          <cell r="O126">
            <v>1564</v>
          </cell>
          <cell r="P126">
            <v>1996</v>
          </cell>
          <cell r="Q126">
            <v>8</v>
          </cell>
          <cell r="R126" t="str">
            <v>343BPI0020</v>
          </cell>
          <cell r="S126">
            <v>2058</v>
          </cell>
          <cell r="T126">
            <v>2849</v>
          </cell>
          <cell r="U126">
            <v>1425</v>
          </cell>
          <cell r="V126">
            <v>15</v>
          </cell>
          <cell r="W126">
            <v>214</v>
          </cell>
          <cell r="X126">
            <v>7</v>
          </cell>
          <cell r="Y126">
            <v>15</v>
          </cell>
          <cell r="Z126">
            <v>35</v>
          </cell>
          <cell r="AA126">
            <v>35</v>
          </cell>
          <cell r="AC126" t="str">
            <v>x</v>
          </cell>
          <cell r="AG126" t="str">
            <v>C</v>
          </cell>
        </row>
        <row r="127">
          <cell r="A127" t="str">
            <v>09.01.116.PR.F</v>
          </cell>
          <cell r="B127" t="str">
            <v>PR</v>
          </cell>
          <cell r="C127" t="str">
            <v>BR-116</v>
          </cell>
          <cell r="D127" t="str">
            <v>x</v>
          </cell>
          <cell r="G127" t="str">
            <v>09.01.116.PR.F</v>
          </cell>
          <cell r="H127" t="str">
            <v>NOVO - C1</v>
          </cell>
          <cell r="I127" t="str">
            <v>DIV PR/SP - ENTR PR-410</v>
          </cell>
          <cell r="J127" t="str">
            <v>116BPR2710</v>
          </cell>
          <cell r="K127">
            <v>0</v>
          </cell>
          <cell r="L127">
            <v>22.7</v>
          </cell>
          <cell r="M127" t="str">
            <v>Dupla</v>
          </cell>
          <cell r="N127" t="str">
            <v>DIV SP/PR (CAB NORTE PONTE S/ RIO PARDINHO) - INÍCIO VARIANTE DO ALPINO(PISTA DIREITA)</v>
          </cell>
          <cell r="O127">
            <v>10636</v>
          </cell>
          <cell r="P127">
            <v>2005</v>
          </cell>
          <cell r="Q127">
            <v>5</v>
          </cell>
          <cell r="R127" t="str">
            <v>116BPR2710</v>
          </cell>
          <cell r="S127">
            <v>13228</v>
          </cell>
          <cell r="T127">
            <v>14034</v>
          </cell>
          <cell r="U127">
            <v>7017</v>
          </cell>
          <cell r="V127">
            <v>77.8</v>
          </cell>
          <cell r="W127">
            <v>5459</v>
          </cell>
          <cell r="X127">
            <v>5.6</v>
          </cell>
          <cell r="Y127">
            <v>306</v>
          </cell>
          <cell r="Z127">
            <v>40</v>
          </cell>
          <cell r="AA127">
            <v>40</v>
          </cell>
          <cell r="AC127" t="str">
            <v>x</v>
          </cell>
          <cell r="AF127" t="str">
            <v>Concessão</v>
          </cell>
          <cell r="AG127" t="str">
            <v>Especial</v>
          </cell>
        </row>
        <row r="128">
          <cell r="A128" t="str">
            <v>09.05.153.PR.F</v>
          </cell>
          <cell r="B128" t="str">
            <v>PR</v>
          </cell>
          <cell r="C128" t="str">
            <v>BR-153</v>
          </cell>
          <cell r="G128" t="str">
            <v>09.05.153.PR.F</v>
          </cell>
          <cell r="H128" t="str">
            <v>NOVO</v>
          </cell>
          <cell r="I128" t="str">
            <v>DIV SC/PR -  GENERAL CARNEIRO</v>
          </cell>
          <cell r="J128" t="str">
            <v>153BPR1500</v>
          </cell>
          <cell r="K128">
            <v>481.7</v>
          </cell>
          <cell r="L128">
            <v>512.5</v>
          </cell>
          <cell r="M128" t="str">
            <v>Simples</v>
          </cell>
          <cell r="N128" t="str">
            <v>GENERAL CARNEIRO - ENTR BR-280(B)</v>
          </cell>
          <cell r="O128">
            <v>2383</v>
          </cell>
          <cell r="P128">
            <v>2001</v>
          </cell>
          <cell r="Q128">
            <v>472.3</v>
          </cell>
          <cell r="R128" t="str">
            <v>153BPR1490</v>
          </cell>
          <cell r="S128">
            <v>4281</v>
          </cell>
          <cell r="T128">
            <v>5112</v>
          </cell>
          <cell r="U128">
            <v>2556</v>
          </cell>
          <cell r="V128">
            <v>77.8</v>
          </cell>
          <cell r="W128">
            <v>1989</v>
          </cell>
          <cell r="X128">
            <v>7</v>
          </cell>
          <cell r="Y128">
            <v>139</v>
          </cell>
          <cell r="Z128">
            <v>50</v>
          </cell>
          <cell r="AA128">
            <v>30</v>
          </cell>
          <cell r="AB128" t="str">
            <v>x</v>
          </cell>
          <cell r="AG128" t="str">
            <v>A</v>
          </cell>
        </row>
        <row r="129">
          <cell r="A129" t="str">
            <v>09.06.476.PR.F</v>
          </cell>
          <cell r="B129" t="str">
            <v>PR</v>
          </cell>
          <cell r="C129" t="str">
            <v>BR-476</v>
          </cell>
          <cell r="G129" t="str">
            <v>09.06.476.PR.F</v>
          </cell>
          <cell r="H129" t="str">
            <v>NOVO</v>
          </cell>
          <cell r="I129" t="str">
            <v>SÃO MATEUS DO SUL - UNIÃO DA VITÓRIA</v>
          </cell>
          <cell r="J129" t="str">
            <v>476BPR0130</v>
          </cell>
          <cell r="K129">
            <v>277.89999999999998</v>
          </cell>
          <cell r="L129">
            <v>306.10000000000002</v>
          </cell>
          <cell r="M129" t="str">
            <v>Simples</v>
          </cell>
          <cell r="N129" t="str">
            <v>ENTR PR-151(B)/364 (SÃO MATEUS DO SUL) - ENTR PR-281(B)  (P/ RIO CLARO DO SUL)</v>
          </cell>
          <cell r="O129">
            <v>1828</v>
          </cell>
          <cell r="P129">
            <v>2005</v>
          </cell>
          <cell r="Q129">
            <v>186</v>
          </cell>
          <cell r="R129" t="str">
            <v>476BPR0095</v>
          </cell>
          <cell r="S129">
            <v>4620</v>
          </cell>
          <cell r="T129">
            <v>4901</v>
          </cell>
          <cell r="U129">
            <v>2451</v>
          </cell>
          <cell r="V129">
            <v>53.8</v>
          </cell>
          <cell r="W129">
            <v>1319</v>
          </cell>
          <cell r="X129">
            <v>6.7</v>
          </cell>
          <cell r="Y129">
            <v>88</v>
          </cell>
          <cell r="Z129" t="str">
            <v>SI</v>
          </cell>
          <cell r="AA129" t="str">
            <v>SI</v>
          </cell>
          <cell r="AB129" t="str">
            <v>x</v>
          </cell>
          <cell r="AG129" t="str">
            <v>B</v>
          </cell>
        </row>
        <row r="130">
          <cell r="A130" t="str">
            <v>07.01.101.RJ.F</v>
          </cell>
          <cell r="B130" t="str">
            <v>RJ</v>
          </cell>
          <cell r="C130" t="str">
            <v>BR-101</v>
          </cell>
          <cell r="D130" t="str">
            <v>x</v>
          </cell>
          <cell r="G130" t="str">
            <v>07.01.101.RJ.F</v>
          </cell>
          <cell r="H130" t="str">
            <v>NOVO - C1</v>
          </cell>
          <cell r="I130" t="str">
            <v>ENTR RJ-158 - ENTR RJ-208</v>
          </cell>
          <cell r="J130" t="str">
            <v>101BRJ2810</v>
          </cell>
          <cell r="K130">
            <v>78.599999999999994</v>
          </cell>
          <cell r="L130">
            <v>110.3</v>
          </cell>
          <cell r="M130" t="str">
            <v>Simples</v>
          </cell>
          <cell r="N130" t="str">
            <v>ENTR RJ-180 (P/PONTA DA LAMA) - ENTR RJ-180 (P/DORES DE MACABU)</v>
          </cell>
          <cell r="O130">
            <v>3979</v>
          </cell>
          <cell r="P130">
            <v>2005</v>
          </cell>
          <cell r="Q130">
            <v>78</v>
          </cell>
          <cell r="R130" t="str">
            <v>101BRJ2790</v>
          </cell>
          <cell r="S130">
            <v>10448</v>
          </cell>
          <cell r="T130">
            <v>11084</v>
          </cell>
          <cell r="U130">
            <v>5542</v>
          </cell>
          <cell r="V130">
            <v>47.2</v>
          </cell>
          <cell r="W130">
            <v>2616</v>
          </cell>
          <cell r="X130">
            <v>6.3</v>
          </cell>
          <cell r="Y130">
            <v>165</v>
          </cell>
          <cell r="Z130">
            <v>10</v>
          </cell>
          <cell r="AA130">
            <v>10</v>
          </cell>
          <cell r="AC130" t="str">
            <v>x</v>
          </cell>
          <cell r="AF130" t="str">
            <v>Concessão</v>
          </cell>
          <cell r="AG130" t="str">
            <v>A</v>
          </cell>
        </row>
        <row r="131">
          <cell r="A131" t="str">
            <v>07.02.101.RJ.F</v>
          </cell>
          <cell r="B131" t="str">
            <v>RJ</v>
          </cell>
          <cell r="C131" t="str">
            <v>BR-101</v>
          </cell>
          <cell r="D131" t="str">
            <v>x</v>
          </cell>
          <cell r="G131" t="str">
            <v>07.02.101.RJ.F</v>
          </cell>
          <cell r="H131" t="str">
            <v>NOVO - C1</v>
          </cell>
          <cell r="I131" t="str">
            <v>DUQUES - RIO BONITO</v>
          </cell>
          <cell r="J131" t="str">
            <v>101BRJ3010</v>
          </cell>
          <cell r="K131">
            <v>267.89999999999998</v>
          </cell>
          <cell r="L131">
            <v>280.3</v>
          </cell>
          <cell r="M131" t="str">
            <v>Dupla</v>
          </cell>
          <cell r="N131" t="str">
            <v>ENTR RJ-120 (BASÍLIO) - ACESSO LESTE ITABORAÍ (DUQUES)</v>
          </cell>
          <cell r="O131">
            <v>3500</v>
          </cell>
          <cell r="P131">
            <v>2001</v>
          </cell>
          <cell r="Q131">
            <v>267</v>
          </cell>
          <cell r="R131" t="str">
            <v>101BRJ2990</v>
          </cell>
          <cell r="S131">
            <v>26313</v>
          </cell>
          <cell r="T131">
            <v>31419</v>
          </cell>
          <cell r="U131">
            <v>15710</v>
          </cell>
          <cell r="V131">
            <v>50</v>
          </cell>
          <cell r="W131">
            <v>7855</v>
          </cell>
          <cell r="X131">
            <v>7</v>
          </cell>
          <cell r="Y131">
            <v>550</v>
          </cell>
          <cell r="Z131">
            <v>30</v>
          </cell>
          <cell r="AA131">
            <v>40</v>
          </cell>
          <cell r="AC131" t="str">
            <v>x</v>
          </cell>
          <cell r="AF131" t="str">
            <v>Concessão</v>
          </cell>
          <cell r="AG131" t="str">
            <v>Especial</v>
          </cell>
        </row>
        <row r="132">
          <cell r="A132" t="str">
            <v>07.01.356.RJ.M</v>
          </cell>
          <cell r="B132" t="str">
            <v>RJ</v>
          </cell>
          <cell r="C132" t="str">
            <v>BR-356</v>
          </cell>
          <cell r="G132" t="str">
            <v>07.01.356.RJ.M</v>
          </cell>
          <cell r="H132" t="str">
            <v>MÓVEL</v>
          </cell>
          <cell r="I132" t="str">
            <v>ENTR BR-101 - ENTR RJ-204</v>
          </cell>
          <cell r="J132" t="str">
            <v>356BRJ0390</v>
          </cell>
          <cell r="K132">
            <v>99.4</v>
          </cell>
          <cell r="L132">
            <v>136.69999999999999</v>
          </cell>
          <cell r="M132" t="str">
            <v>Simples</v>
          </cell>
          <cell r="N132" t="str">
            <v>ENTR BR-492(B) - ENTR BR-101(A)/RJ-194</v>
          </cell>
          <cell r="O132">
            <v>156</v>
          </cell>
          <cell r="P132">
            <v>2001</v>
          </cell>
          <cell r="Q132">
            <v>121</v>
          </cell>
          <cell r="R132" t="str">
            <v>356BRJ0390</v>
          </cell>
          <cell r="S132">
            <v>2465</v>
          </cell>
          <cell r="T132">
            <v>2943</v>
          </cell>
          <cell r="U132">
            <v>1472</v>
          </cell>
          <cell r="V132">
            <v>50</v>
          </cell>
          <cell r="W132">
            <v>736</v>
          </cell>
          <cell r="X132">
            <v>7</v>
          </cell>
          <cell r="Y132">
            <v>52</v>
          </cell>
          <cell r="Z132">
            <v>10</v>
          </cell>
          <cell r="AA132">
            <v>10</v>
          </cell>
          <cell r="AE132" t="str">
            <v>x</v>
          </cell>
          <cell r="AG132" t="str">
            <v>-</v>
          </cell>
        </row>
        <row r="133">
          <cell r="A133" t="str">
            <v>07.05.393.RJ.F</v>
          </cell>
          <cell r="B133" t="str">
            <v>RJ</v>
          </cell>
          <cell r="C133" t="str">
            <v>BR-393</v>
          </cell>
          <cell r="D133" t="str">
            <v>x</v>
          </cell>
          <cell r="G133" t="str">
            <v>07.05.393.RJ.F</v>
          </cell>
          <cell r="H133" t="str">
            <v>NOVO - C1</v>
          </cell>
          <cell r="I133" t="str">
            <v>BARRA MANSA - BARRA DO PIRAÍ</v>
          </cell>
          <cell r="J133" t="str">
            <v>393BRJ0550</v>
          </cell>
          <cell r="K133">
            <v>268.2</v>
          </cell>
          <cell r="L133">
            <v>281.3</v>
          </cell>
          <cell r="M133" t="str">
            <v>Simples</v>
          </cell>
          <cell r="N133" t="str">
            <v>ENTR RJ-141 (DORANDIA) - ENTR RJ-157</v>
          </cell>
          <cell r="O133">
            <v>2879</v>
          </cell>
          <cell r="P133">
            <v>2001</v>
          </cell>
          <cell r="Q133">
            <v>255</v>
          </cell>
          <cell r="R133" t="str">
            <v>393BRJ0510</v>
          </cell>
          <cell r="S133">
            <v>5622</v>
          </cell>
          <cell r="T133">
            <v>6713</v>
          </cell>
          <cell r="U133">
            <v>3357</v>
          </cell>
          <cell r="V133">
            <v>50</v>
          </cell>
          <cell r="W133">
            <v>1679</v>
          </cell>
          <cell r="X133">
            <v>7</v>
          </cell>
          <cell r="Y133">
            <v>118</v>
          </cell>
          <cell r="Z133">
            <v>35</v>
          </cell>
          <cell r="AA133">
            <v>35</v>
          </cell>
          <cell r="AC133" t="str">
            <v>x</v>
          </cell>
          <cell r="AF133" t="str">
            <v>Concessão</v>
          </cell>
          <cell r="AG133" t="str">
            <v>B</v>
          </cell>
        </row>
        <row r="134">
          <cell r="A134" t="str">
            <v>14.01.110.RN.M</v>
          </cell>
          <cell r="B134" t="str">
            <v>RN</v>
          </cell>
          <cell r="C134" t="str">
            <v>BR-110</v>
          </cell>
          <cell r="G134" t="str">
            <v>14.01.110.RN.M</v>
          </cell>
          <cell r="H134" t="str">
            <v>MÓVEL</v>
          </cell>
          <cell r="I134" t="str">
            <v>AREIA BRANCA - MOSSORÓ</v>
          </cell>
          <cell r="J134" t="str">
            <v>110BRN0030</v>
          </cell>
          <cell r="K134">
            <v>10.6</v>
          </cell>
          <cell r="L134">
            <v>50.7</v>
          </cell>
          <cell r="M134" t="str">
            <v>Simples</v>
          </cell>
          <cell r="N134" t="str">
            <v>ENTR RN-011 - ENTR BR-304(A)</v>
          </cell>
          <cell r="O134">
            <v>620</v>
          </cell>
          <cell r="P134">
            <v>2001</v>
          </cell>
          <cell r="Q134">
            <v>42</v>
          </cell>
          <cell r="R134" t="str">
            <v>110BRN0030</v>
          </cell>
          <cell r="S134">
            <v>1704</v>
          </cell>
          <cell r="T134">
            <v>2035</v>
          </cell>
          <cell r="U134">
            <v>1018</v>
          </cell>
          <cell r="V134">
            <v>50</v>
          </cell>
          <cell r="W134">
            <v>509</v>
          </cell>
          <cell r="X134">
            <v>7</v>
          </cell>
          <cell r="Y134">
            <v>36</v>
          </cell>
          <cell r="Z134" t="str">
            <v>SI</v>
          </cell>
          <cell r="AA134" t="str">
            <v>SI</v>
          </cell>
          <cell r="AD134" t="str">
            <v>x</v>
          </cell>
          <cell r="AG134" t="str">
            <v>-</v>
          </cell>
        </row>
        <row r="135">
          <cell r="A135" t="str">
            <v>14.01.101.RN.F</v>
          </cell>
          <cell r="B135" t="str">
            <v>RN</v>
          </cell>
          <cell r="C135" t="str">
            <v>BR-101</v>
          </cell>
          <cell r="G135" t="str">
            <v>14.01.101.RN.F</v>
          </cell>
          <cell r="H135" t="str">
            <v>NOVO</v>
          </cell>
          <cell r="I135" t="str">
            <v>DIV PB/RN - GOIANINHA</v>
          </cell>
          <cell r="J135" t="str">
            <v>101BRN0240</v>
          </cell>
          <cell r="K135">
            <v>108.8</v>
          </cell>
          <cell r="L135">
            <v>126.5</v>
          </cell>
          <cell r="M135" t="str">
            <v>Simples</v>
          </cell>
          <cell r="N135" t="str">
            <v>FIM PISTA DUPLA - ENTR RN-002 (SÃO JOSÉ DO MIPIBU)</v>
          </cell>
          <cell r="O135">
            <v>1676</v>
          </cell>
          <cell r="P135">
            <v>2005</v>
          </cell>
          <cell r="Q135">
            <v>115</v>
          </cell>
          <cell r="R135" t="str">
            <v>101BRN0160</v>
          </cell>
          <cell r="S135">
            <v>12888</v>
          </cell>
          <cell r="T135">
            <v>13673</v>
          </cell>
          <cell r="U135">
            <v>6837</v>
          </cell>
          <cell r="V135">
            <v>20.5</v>
          </cell>
          <cell r="W135">
            <v>1402</v>
          </cell>
          <cell r="X135">
            <v>7.2</v>
          </cell>
          <cell r="Y135">
            <v>101</v>
          </cell>
          <cell r="Z135" t="str">
            <v>SI</v>
          </cell>
          <cell r="AA135" t="str">
            <v>SI</v>
          </cell>
          <cell r="AC135" t="str">
            <v>x</v>
          </cell>
          <cell r="AG135" t="str">
            <v>B</v>
          </cell>
        </row>
        <row r="136">
          <cell r="A136" t="str">
            <v>14.02.226.RN.F</v>
          </cell>
          <cell r="B136" t="str">
            <v>RN</v>
          </cell>
          <cell r="C136" t="str">
            <v>BR-226</v>
          </cell>
          <cell r="G136" t="str">
            <v>14.02.226.RN.F</v>
          </cell>
          <cell r="H136" t="str">
            <v>NOVO</v>
          </cell>
          <cell r="I136" t="str">
            <v>MACAÍBA -  BOM JESUS</v>
          </cell>
          <cell r="J136" t="str">
            <v>226BRN0030</v>
          </cell>
          <cell r="K136">
            <v>16.600000000000001</v>
          </cell>
          <cell r="L136">
            <v>33.299999999999997</v>
          </cell>
          <cell r="M136" t="str">
            <v>Simples</v>
          </cell>
          <cell r="N136" t="str">
            <v>ENTR BR-304/RN-160 (MACAÍBA) - ENTR BR-304(B)</v>
          </cell>
          <cell r="O136">
            <v>983</v>
          </cell>
          <cell r="P136">
            <v>1997</v>
          </cell>
          <cell r="Q136">
            <v>29</v>
          </cell>
          <cell r="R136" t="str">
            <v>226BRN0030</v>
          </cell>
          <cell r="S136">
            <v>4077</v>
          </cell>
          <cell r="T136">
            <v>5479</v>
          </cell>
          <cell r="U136">
            <v>2740</v>
          </cell>
          <cell r="V136">
            <v>25</v>
          </cell>
          <cell r="W136">
            <v>685</v>
          </cell>
          <cell r="X136">
            <v>7</v>
          </cell>
          <cell r="Y136">
            <v>48</v>
          </cell>
          <cell r="Z136">
            <v>30</v>
          </cell>
          <cell r="AA136">
            <v>30</v>
          </cell>
          <cell r="AC136" t="str">
            <v>x</v>
          </cell>
          <cell r="AG136" t="str">
            <v>C</v>
          </cell>
        </row>
        <row r="137">
          <cell r="A137" t="str">
            <v>14.02.304.RN.M</v>
          </cell>
          <cell r="B137" t="str">
            <v>RN</v>
          </cell>
          <cell r="C137" t="str">
            <v>BR-304</v>
          </cell>
          <cell r="G137" t="str">
            <v>14.02.304.RN.M</v>
          </cell>
          <cell r="H137" t="str">
            <v>MÓVEL</v>
          </cell>
          <cell r="I137" t="str">
            <v>DIVISA RN/CE - MOSSORÓ</v>
          </cell>
          <cell r="J137" t="str">
            <v>304BRN0070</v>
          </cell>
          <cell r="K137">
            <v>0</v>
          </cell>
          <cell r="L137">
            <v>24.9</v>
          </cell>
          <cell r="M137" t="str">
            <v>Simples</v>
          </cell>
          <cell r="N137" t="str">
            <v>DIV CE/RN -MENTR RN-013</v>
          </cell>
          <cell r="O137">
            <v>755</v>
          </cell>
          <cell r="P137">
            <v>1997</v>
          </cell>
          <cell r="Q137">
            <v>9</v>
          </cell>
          <cell r="R137" t="str">
            <v>304BRN0070</v>
          </cell>
          <cell r="S137">
            <v>2005</v>
          </cell>
          <cell r="T137">
            <v>2695</v>
          </cell>
          <cell r="U137">
            <v>1348</v>
          </cell>
          <cell r="V137">
            <v>49</v>
          </cell>
          <cell r="W137">
            <v>661</v>
          </cell>
          <cell r="X137">
            <v>7</v>
          </cell>
          <cell r="Y137">
            <v>46</v>
          </cell>
          <cell r="Z137">
            <v>15</v>
          </cell>
          <cell r="AA137">
            <v>15</v>
          </cell>
          <cell r="AD137" t="str">
            <v>x</v>
          </cell>
          <cell r="AG137" t="str">
            <v>-</v>
          </cell>
        </row>
        <row r="138">
          <cell r="A138" t="str">
            <v>14.03.304.RN.F</v>
          </cell>
          <cell r="B138" t="str">
            <v>RN</v>
          </cell>
          <cell r="C138" t="str">
            <v>BR-304</v>
          </cell>
          <cell r="G138" t="str">
            <v>14.03.304.RN.F</v>
          </cell>
          <cell r="H138" t="str">
            <v>NOVO</v>
          </cell>
          <cell r="I138" t="str">
            <v>MOSSORÓ - DIVISA RN/CE</v>
          </cell>
          <cell r="J138" t="str">
            <v>304BRN0070</v>
          </cell>
          <cell r="K138">
            <v>0</v>
          </cell>
          <cell r="L138">
            <v>24.9</v>
          </cell>
          <cell r="M138" t="str">
            <v>Simples</v>
          </cell>
          <cell r="N138" t="str">
            <v>DIV CE/RN - ENTR RN-013</v>
          </cell>
          <cell r="O138">
            <v>755</v>
          </cell>
          <cell r="P138">
            <v>1997</v>
          </cell>
          <cell r="Q138">
            <v>9</v>
          </cell>
          <cell r="R138" t="str">
            <v>304BRN0070</v>
          </cell>
          <cell r="S138">
            <v>2005</v>
          </cell>
          <cell r="T138">
            <v>2695</v>
          </cell>
          <cell r="U138">
            <v>1348</v>
          </cell>
          <cell r="V138">
            <v>49</v>
          </cell>
          <cell r="W138">
            <v>661</v>
          </cell>
          <cell r="X138">
            <v>7</v>
          </cell>
          <cell r="Y138">
            <v>46</v>
          </cell>
          <cell r="Z138">
            <v>15</v>
          </cell>
          <cell r="AA138">
            <v>15</v>
          </cell>
          <cell r="AC138" t="str">
            <v>x</v>
          </cell>
          <cell r="AG138" t="str">
            <v>C</v>
          </cell>
        </row>
        <row r="139">
          <cell r="A139" t="str">
            <v>14.04.304.RN.F</v>
          </cell>
          <cell r="B139" t="str">
            <v>RN</v>
          </cell>
          <cell r="C139" t="str">
            <v>BR-304</v>
          </cell>
          <cell r="G139" t="str">
            <v>14.04.304.RN.F</v>
          </cell>
          <cell r="H139" t="str">
            <v>NOVO</v>
          </cell>
          <cell r="I139" t="str">
            <v>MOSSORÓ - ENTR RN-233</v>
          </cell>
          <cell r="J139" t="str">
            <v>304BRN0120</v>
          </cell>
          <cell r="K139">
            <v>68.900000000000006</v>
          </cell>
          <cell r="L139">
            <v>83.9</v>
          </cell>
          <cell r="M139" t="str">
            <v>Simples</v>
          </cell>
          <cell r="N139" t="str">
            <v>ENTR RN-016 - ENTR RN-405</v>
          </cell>
          <cell r="O139">
            <v>841</v>
          </cell>
          <cell r="P139">
            <v>1997</v>
          </cell>
          <cell r="Q139">
            <v>50</v>
          </cell>
          <cell r="R139" t="str">
            <v>304BRN0110</v>
          </cell>
          <cell r="S139">
            <v>3036</v>
          </cell>
          <cell r="T139">
            <v>4080</v>
          </cell>
          <cell r="U139">
            <v>2040</v>
          </cell>
          <cell r="V139">
            <v>41</v>
          </cell>
          <cell r="W139">
            <v>836</v>
          </cell>
          <cell r="X139">
            <v>7</v>
          </cell>
          <cell r="Y139">
            <v>59</v>
          </cell>
          <cell r="Z139">
            <v>35</v>
          </cell>
          <cell r="AA139">
            <v>35</v>
          </cell>
          <cell r="AC139" t="str">
            <v>x</v>
          </cell>
          <cell r="AG139" t="str">
            <v>C</v>
          </cell>
        </row>
        <row r="140">
          <cell r="A140" t="str">
            <v>14.03.405.RN.M</v>
          </cell>
          <cell r="B140" t="str">
            <v>RN</v>
          </cell>
          <cell r="C140" t="str">
            <v>BR-405</v>
          </cell>
          <cell r="G140" t="str">
            <v>14.03.405.RN.M</v>
          </cell>
          <cell r="H140" t="str">
            <v>MÓVEL</v>
          </cell>
          <cell r="I140" t="str">
            <v>MOSSORÓ - APODI</v>
          </cell>
          <cell r="J140" t="str">
            <v>405BRN0050</v>
          </cell>
          <cell r="K140">
            <v>20.2</v>
          </cell>
          <cell r="L140">
            <v>53.7</v>
          </cell>
          <cell r="M140" t="str">
            <v>Simples</v>
          </cell>
          <cell r="N140" t="str">
            <v>ENTR RN-014 (JUCURI) - MULUNGU</v>
          </cell>
          <cell r="O140">
            <v>483</v>
          </cell>
          <cell r="P140">
            <v>1997</v>
          </cell>
          <cell r="Q140">
            <v>11</v>
          </cell>
          <cell r="R140" t="str">
            <v>405BRN0030</v>
          </cell>
          <cell r="S140">
            <v>855</v>
          </cell>
          <cell r="T140">
            <v>1149</v>
          </cell>
          <cell r="U140">
            <v>575</v>
          </cell>
          <cell r="V140">
            <v>33</v>
          </cell>
          <cell r="W140">
            <v>190</v>
          </cell>
          <cell r="X140">
            <v>7</v>
          </cell>
          <cell r="Y140">
            <v>13</v>
          </cell>
          <cell r="Z140" t="str">
            <v>SI</v>
          </cell>
          <cell r="AA140" t="str">
            <v>SI</v>
          </cell>
          <cell r="AD140" t="str">
            <v>x</v>
          </cell>
          <cell r="AG140" t="str">
            <v>-</v>
          </cell>
        </row>
        <row r="141">
          <cell r="A141" t="str">
            <v>22.02.364.RO.M</v>
          </cell>
          <cell r="B141" t="str">
            <v>RO</v>
          </cell>
          <cell r="C141" t="str">
            <v>BR-364</v>
          </cell>
          <cell r="G141" t="str">
            <v>22.02.364.RO.M</v>
          </cell>
          <cell r="H141" t="str">
            <v>MÓVEL</v>
          </cell>
          <cell r="I141" t="str">
            <v>PORTO VELHO - ENTR BR-425</v>
          </cell>
          <cell r="J141" t="str">
            <v>364BRO1430</v>
          </cell>
          <cell r="K141">
            <v>740.7</v>
          </cell>
          <cell r="L141">
            <v>805.1</v>
          </cell>
          <cell r="M141" t="str">
            <v>Simples</v>
          </cell>
          <cell r="N141" t="str">
            <v>ENTR RO-010(B) (TEOTÔNIO) - JACÍ PARANÁ</v>
          </cell>
          <cell r="O141">
            <v>285</v>
          </cell>
          <cell r="P141">
            <v>2005</v>
          </cell>
          <cell r="Q141" t="str">
            <v>-</v>
          </cell>
          <cell r="R141" t="str">
            <v>364BRO1430</v>
          </cell>
          <cell r="S141">
            <v>1361</v>
          </cell>
          <cell r="T141">
            <v>1444</v>
          </cell>
          <cell r="U141">
            <v>722</v>
          </cell>
          <cell r="V141">
            <v>60</v>
          </cell>
          <cell r="W141">
            <v>433</v>
          </cell>
          <cell r="X141">
            <v>7</v>
          </cell>
          <cell r="Y141">
            <v>30</v>
          </cell>
          <cell r="Z141" t="str">
            <v>SI</v>
          </cell>
          <cell r="AA141" t="str">
            <v>SI</v>
          </cell>
          <cell r="AE141" t="str">
            <v>x</v>
          </cell>
          <cell r="AG141" t="str">
            <v>-</v>
          </cell>
        </row>
        <row r="142">
          <cell r="A142" t="str">
            <v>22.02.364.RO.F</v>
          </cell>
          <cell r="B142" t="str">
            <v>RO</v>
          </cell>
          <cell r="C142" t="str">
            <v>BR-364</v>
          </cell>
          <cell r="G142" t="str">
            <v>22.02.364.RO.F</v>
          </cell>
          <cell r="H142" t="str">
            <v>NOVO</v>
          </cell>
          <cell r="I142" t="str">
            <v>ARIQUEMES - ITAPUÃ DO OESTE</v>
          </cell>
          <cell r="J142" t="str">
            <v>364BRO1310</v>
          </cell>
          <cell r="K142">
            <v>523.70000000000005</v>
          </cell>
          <cell r="L142">
            <v>578.1</v>
          </cell>
          <cell r="M142" t="str">
            <v>Simples</v>
          </cell>
          <cell r="N142" t="str">
            <v>ENTR BR-421/RO-257 (ARIQUEMES) - RIO PRETO DO CREPO</v>
          </cell>
          <cell r="O142">
            <v>777</v>
          </cell>
          <cell r="P142">
            <v>2005</v>
          </cell>
          <cell r="Q142" t="str">
            <v>-</v>
          </cell>
          <cell r="R142" t="str">
            <v>364BRO1310</v>
          </cell>
          <cell r="S142">
            <v>3188</v>
          </cell>
          <cell r="T142">
            <v>3382</v>
          </cell>
          <cell r="U142">
            <v>1691</v>
          </cell>
          <cell r="V142">
            <v>60</v>
          </cell>
          <cell r="W142">
            <v>1015</v>
          </cell>
          <cell r="X142">
            <v>7</v>
          </cell>
          <cell r="Y142">
            <v>71</v>
          </cell>
          <cell r="Z142">
            <v>40</v>
          </cell>
          <cell r="AA142">
            <v>40</v>
          </cell>
          <cell r="AB142" t="str">
            <v>x</v>
          </cell>
          <cell r="AG142" t="str">
            <v>C</v>
          </cell>
        </row>
        <row r="143">
          <cell r="A143" t="str">
            <v>01.02.174.RR.F</v>
          </cell>
          <cell r="B143" t="str">
            <v>RR</v>
          </cell>
          <cell r="C143" t="str">
            <v>BR-174</v>
          </cell>
          <cell r="G143" t="str">
            <v>01.02.174.RR.F</v>
          </cell>
          <cell r="H143" t="str">
            <v>NOVO</v>
          </cell>
          <cell r="I143" t="str">
            <v>BOA VISTA - MUCAJAÍ</v>
          </cell>
          <cell r="J143" t="str">
            <v>174BRR0915</v>
          </cell>
          <cell r="K143">
            <v>454.7</v>
          </cell>
          <cell r="L143">
            <v>485.9</v>
          </cell>
          <cell r="M143" t="str">
            <v>Simples</v>
          </cell>
          <cell r="N143" t="str">
            <v>ENTR RR-325/345 (MUCAJAÍ) - IGARAPÉ ÁGUA BOA</v>
          </cell>
          <cell r="O143">
            <v>26</v>
          </cell>
          <cell r="P143">
            <v>2005</v>
          </cell>
          <cell r="Q143" t="str">
            <v>-</v>
          </cell>
          <cell r="R143" t="str">
            <v>174BRR0915</v>
          </cell>
          <cell r="S143">
            <v>100</v>
          </cell>
          <cell r="T143">
            <v>106</v>
          </cell>
          <cell r="U143">
            <v>53</v>
          </cell>
          <cell r="V143">
            <v>60</v>
          </cell>
          <cell r="W143">
            <v>32</v>
          </cell>
          <cell r="X143">
            <v>7</v>
          </cell>
          <cell r="Y143">
            <v>2</v>
          </cell>
          <cell r="Z143">
            <v>50</v>
          </cell>
          <cell r="AA143">
            <v>50</v>
          </cell>
          <cell r="AB143" t="str">
            <v>x</v>
          </cell>
          <cell r="AG143" t="str">
            <v>C</v>
          </cell>
        </row>
        <row r="144">
          <cell r="A144" t="str">
            <v>10.03.153.RS.F</v>
          </cell>
          <cell r="B144" t="str">
            <v>RS</v>
          </cell>
          <cell r="C144" t="str">
            <v>BR-153</v>
          </cell>
          <cell r="G144" t="str">
            <v>10.03.153.RS.F</v>
          </cell>
          <cell r="H144" t="str">
            <v>NOVO</v>
          </cell>
          <cell r="I144" t="str">
            <v>ERECHIM - DIVISA RS/SC</v>
          </cell>
          <cell r="J144" t="str">
            <v>153BRS1658</v>
          </cell>
          <cell r="K144">
            <v>44.5</v>
          </cell>
          <cell r="L144">
            <v>49.3</v>
          </cell>
          <cell r="M144" t="str">
            <v>Simples</v>
          </cell>
          <cell r="N144" t="str">
            <v>ENTR RS-331 (P/EREXIM) - ACESSO EREXIM</v>
          </cell>
          <cell r="O144">
            <v>1383</v>
          </cell>
          <cell r="P144">
            <v>2005</v>
          </cell>
          <cell r="Q144" t="str">
            <v>-</v>
          </cell>
          <cell r="R144" t="str">
            <v>153BRS1658</v>
          </cell>
          <cell r="S144">
            <v>5788</v>
          </cell>
          <cell r="T144">
            <v>6140</v>
          </cell>
          <cell r="U144">
            <v>3070</v>
          </cell>
          <cell r="V144">
            <v>60</v>
          </cell>
          <cell r="W144">
            <v>1842</v>
          </cell>
          <cell r="X144">
            <v>7</v>
          </cell>
          <cell r="Y144">
            <v>129</v>
          </cell>
          <cell r="Z144">
            <v>50</v>
          </cell>
          <cell r="AA144">
            <v>30</v>
          </cell>
          <cell r="AC144" t="str">
            <v>x</v>
          </cell>
          <cell r="AG144" t="str">
            <v>A</v>
          </cell>
        </row>
        <row r="145">
          <cell r="A145" t="str">
            <v>10.01.158.RS.M</v>
          </cell>
          <cell r="B145" t="str">
            <v>RS</v>
          </cell>
          <cell r="C145" t="str">
            <v>BR-158</v>
          </cell>
          <cell r="G145" t="str">
            <v>10.01.158.RS.M</v>
          </cell>
          <cell r="H145" t="str">
            <v>MÓVEL</v>
          </cell>
          <cell r="I145" t="str">
            <v>ENTR RS-569 - PALMEIRA DAS MISSÕES</v>
          </cell>
          <cell r="J145" t="str">
            <v>158BRS1190</v>
          </cell>
          <cell r="K145">
            <v>96.4</v>
          </cell>
          <cell r="L145">
            <v>102.4</v>
          </cell>
          <cell r="M145" t="str">
            <v>Simples</v>
          </cell>
          <cell r="N145" t="str">
            <v>ENTR BR-468/RS-330 (A) (P/ TRÊS PASSOS) - ENTR RS-154 (PALMEIRA DAS MISSÕES)</v>
          </cell>
          <cell r="O145">
            <v>559</v>
          </cell>
          <cell r="P145">
            <v>2005</v>
          </cell>
          <cell r="Q145" t="str">
            <v>-</v>
          </cell>
          <cell r="R145" t="str">
            <v>158BRS1190</v>
          </cell>
          <cell r="S145">
            <v>4514</v>
          </cell>
          <cell r="T145">
            <v>4789</v>
          </cell>
          <cell r="U145">
            <v>2395</v>
          </cell>
          <cell r="V145">
            <v>60</v>
          </cell>
          <cell r="W145">
            <v>1437</v>
          </cell>
          <cell r="X145">
            <v>7</v>
          </cell>
          <cell r="Y145">
            <v>101</v>
          </cell>
          <cell r="Z145">
            <v>45</v>
          </cell>
          <cell r="AA145">
            <v>25</v>
          </cell>
          <cell r="AD145" t="str">
            <v>x</v>
          </cell>
          <cell r="AG145" t="str">
            <v>-</v>
          </cell>
        </row>
        <row r="146">
          <cell r="A146" t="str">
            <v>10.02.158.RS.M</v>
          </cell>
          <cell r="B146" t="str">
            <v>RS</v>
          </cell>
          <cell r="C146" t="str">
            <v>BR-158</v>
          </cell>
          <cell r="G146" t="str">
            <v>10.02.158.RS.M</v>
          </cell>
          <cell r="H146" t="str">
            <v>MÓVEL</v>
          </cell>
          <cell r="I146" t="str">
            <v>PALMEIRA DAS MISSÕES - ENTR BR-285</v>
          </cell>
          <cell r="J146" t="str">
            <v>158BRS1210</v>
          </cell>
          <cell r="K146">
            <v>108.6</v>
          </cell>
          <cell r="L146">
            <v>158.19999999999999</v>
          </cell>
          <cell r="M146" t="str">
            <v>Simples</v>
          </cell>
          <cell r="N146" t="str">
            <v>ENTR RS-508 - BR-285 (P/ PANAMBI)</v>
          </cell>
          <cell r="O146">
            <v>524</v>
          </cell>
          <cell r="P146">
            <v>2001</v>
          </cell>
          <cell r="Q146">
            <v>141</v>
          </cell>
          <cell r="R146" t="str">
            <v>158BRS1210</v>
          </cell>
          <cell r="S146">
            <v>2218</v>
          </cell>
          <cell r="T146">
            <v>2648</v>
          </cell>
          <cell r="U146">
            <v>1324</v>
          </cell>
          <cell r="V146">
            <v>50</v>
          </cell>
          <cell r="W146">
            <v>662</v>
          </cell>
          <cell r="X146">
            <v>7</v>
          </cell>
          <cell r="Y146">
            <v>46</v>
          </cell>
          <cell r="Z146">
            <v>45</v>
          </cell>
          <cell r="AA146">
            <v>35</v>
          </cell>
          <cell r="AD146" t="str">
            <v>x</v>
          </cell>
          <cell r="AG146" t="str">
            <v>-</v>
          </cell>
        </row>
        <row r="147">
          <cell r="A147" t="str">
            <v>10.04.158.RS.F</v>
          </cell>
          <cell r="B147" t="str">
            <v>RS</v>
          </cell>
          <cell r="C147" t="str">
            <v>BR-158</v>
          </cell>
          <cell r="G147" t="str">
            <v>10.04.158.RS.F</v>
          </cell>
          <cell r="H147" t="str">
            <v>NOVO</v>
          </cell>
          <cell r="I147" t="str">
            <v>SEBERI - FREDERICO WESTPHALEN</v>
          </cell>
          <cell r="J147" t="str">
            <v>158BRS1150</v>
          </cell>
          <cell r="K147">
            <v>41.7</v>
          </cell>
          <cell r="L147">
            <v>51</v>
          </cell>
          <cell r="M147" t="str">
            <v>Simples</v>
          </cell>
          <cell r="N147" t="str">
            <v>ENTR BR-472 - ENTR RS-585/587 (SEBERI)</v>
          </cell>
          <cell r="O147">
            <v>888</v>
          </cell>
          <cell r="P147">
            <v>2005</v>
          </cell>
          <cell r="Q147">
            <v>51</v>
          </cell>
          <cell r="R147" t="str">
            <v>158BRS1150</v>
          </cell>
          <cell r="S147">
            <v>2716</v>
          </cell>
          <cell r="T147">
            <v>2881</v>
          </cell>
          <cell r="U147">
            <v>1441</v>
          </cell>
          <cell r="V147">
            <v>33.4</v>
          </cell>
          <cell r="W147">
            <v>481</v>
          </cell>
          <cell r="X147">
            <v>7.2</v>
          </cell>
          <cell r="Y147">
            <v>35</v>
          </cell>
          <cell r="Z147" t="str">
            <v>SI</v>
          </cell>
          <cell r="AA147" t="str">
            <v>SI</v>
          </cell>
          <cell r="AC147" t="str">
            <v>x</v>
          </cell>
          <cell r="AG147" t="str">
            <v>C</v>
          </cell>
        </row>
        <row r="148">
          <cell r="A148" t="str">
            <v>10.05.158.RS.F</v>
          </cell>
          <cell r="B148" t="str">
            <v>RS</v>
          </cell>
          <cell r="C148" t="str">
            <v>BR-158</v>
          </cell>
          <cell r="G148" t="str">
            <v>10.05.158.RS.F</v>
          </cell>
          <cell r="H148" t="str">
            <v>NOVO</v>
          </cell>
          <cell r="I148" t="str">
            <v>CRUZ ALTA - JULIO DE CASTILHOS</v>
          </cell>
          <cell r="J148" t="str">
            <v>158BRS1250</v>
          </cell>
          <cell r="K148">
            <v>1982</v>
          </cell>
          <cell r="L148">
            <v>2402</v>
          </cell>
          <cell r="M148" t="str">
            <v>Simples</v>
          </cell>
          <cell r="N148" t="str">
            <v>ENTR BR-377(B)/481/RS-342 - ENTR BR-392(A) (P/ TUPANCIRETA)</v>
          </cell>
          <cell r="O148">
            <v>946</v>
          </cell>
          <cell r="P148">
            <v>2005</v>
          </cell>
          <cell r="Q148" t="str">
            <v>-</v>
          </cell>
          <cell r="R148" t="str">
            <v>158BRS1250</v>
          </cell>
          <cell r="S148">
            <v>9430</v>
          </cell>
          <cell r="T148">
            <v>10004</v>
          </cell>
          <cell r="U148">
            <v>5002</v>
          </cell>
          <cell r="V148">
            <v>50</v>
          </cell>
          <cell r="W148">
            <v>2501</v>
          </cell>
          <cell r="X148">
            <v>7.2</v>
          </cell>
          <cell r="Y148">
            <v>180</v>
          </cell>
          <cell r="Z148">
            <v>35</v>
          </cell>
          <cell r="AA148">
            <v>35</v>
          </cell>
          <cell r="AC148" t="str">
            <v>x</v>
          </cell>
          <cell r="AG148" t="str">
            <v>A</v>
          </cell>
        </row>
        <row r="149">
          <cell r="A149" t="str">
            <v>10.09.472.RS.F</v>
          </cell>
          <cell r="B149" t="str">
            <v>RS</v>
          </cell>
          <cell r="C149" t="str">
            <v>BR-472</v>
          </cell>
          <cell r="G149" t="str">
            <v>10.09.472.RS.F</v>
          </cell>
          <cell r="H149" t="str">
            <v>NOVO</v>
          </cell>
          <cell r="I149" t="str">
            <v>SÃO BORJA - ITAQUI</v>
          </cell>
          <cell r="J149" t="str">
            <v>472BRS0190</v>
          </cell>
          <cell r="K149">
            <v>400.7</v>
          </cell>
          <cell r="L149">
            <v>470.9</v>
          </cell>
          <cell r="M149" t="str">
            <v>Simples</v>
          </cell>
          <cell r="N149" t="str">
            <v>ACESSO SUL SÃO BORJA - ENTR RS-529 (P/ TUPARAÍ)</v>
          </cell>
          <cell r="O149">
            <v>506</v>
          </cell>
          <cell r="P149">
            <v>2000</v>
          </cell>
          <cell r="Q149">
            <v>495.2</v>
          </cell>
          <cell r="R149" t="str">
            <v>472BRS0200</v>
          </cell>
          <cell r="S149">
            <v>2021</v>
          </cell>
          <cell r="T149">
            <v>2486</v>
          </cell>
          <cell r="U149">
            <v>1243</v>
          </cell>
          <cell r="V149">
            <v>50</v>
          </cell>
          <cell r="W149">
            <v>622</v>
          </cell>
          <cell r="X149">
            <v>7</v>
          </cell>
          <cell r="Y149">
            <v>44</v>
          </cell>
          <cell r="Z149" t="str">
            <v>SI</v>
          </cell>
          <cell r="AA149" t="str">
            <v>SI</v>
          </cell>
          <cell r="AC149" t="str">
            <v>x</v>
          </cell>
          <cell r="AG149" t="str">
            <v>C</v>
          </cell>
        </row>
        <row r="150">
          <cell r="A150" t="str">
            <v>16.04.116.SC.F</v>
          </cell>
          <cell r="B150" t="str">
            <v>SC</v>
          </cell>
          <cell r="C150" t="str">
            <v>BR-116</v>
          </cell>
          <cell r="D150" t="str">
            <v>x</v>
          </cell>
          <cell r="G150" t="str">
            <v>16.04.116.SC.F</v>
          </cell>
          <cell r="H150" t="str">
            <v>NOVO - C1</v>
          </cell>
          <cell r="I150" t="str">
            <v>ENTR SC-458 - DIVISA SC/RS</v>
          </cell>
          <cell r="J150" t="str">
            <v>116BSC2990</v>
          </cell>
          <cell r="K150">
            <v>273.39999999999998</v>
          </cell>
          <cell r="L150">
            <v>315.89999999999998</v>
          </cell>
          <cell r="M150" t="str">
            <v>Simples</v>
          </cell>
          <cell r="N150" t="str">
            <v>ENTR SC-458 (P/CAMPO BELO DO SUL) - DIV SC/RS</v>
          </cell>
          <cell r="O150">
            <v>3512</v>
          </cell>
          <cell r="P150">
            <v>1997</v>
          </cell>
          <cell r="Q150">
            <v>265</v>
          </cell>
          <cell r="R150" t="str">
            <v>116BSC2970</v>
          </cell>
          <cell r="S150">
            <v>3142</v>
          </cell>
          <cell r="T150">
            <v>4223</v>
          </cell>
          <cell r="U150">
            <v>2112</v>
          </cell>
          <cell r="V150">
            <v>52</v>
          </cell>
          <cell r="W150">
            <v>1098</v>
          </cell>
          <cell r="X150">
            <v>7</v>
          </cell>
          <cell r="Y150">
            <v>77</v>
          </cell>
          <cell r="Z150" t="str">
            <v>SI</v>
          </cell>
          <cell r="AA150" t="str">
            <v>SI</v>
          </cell>
          <cell r="AC150" t="str">
            <v>x</v>
          </cell>
          <cell r="AF150" t="str">
            <v>Concessão</v>
          </cell>
          <cell r="AG150" t="str">
            <v>C</v>
          </cell>
        </row>
        <row r="151">
          <cell r="A151" t="str">
            <v>16.05.153.SC.F</v>
          </cell>
          <cell r="B151" t="str">
            <v>SC</v>
          </cell>
          <cell r="C151" t="str">
            <v>BR-153</v>
          </cell>
          <cell r="G151" t="str">
            <v>16.05.153.SC.F</v>
          </cell>
          <cell r="H151" t="str">
            <v>NOVO</v>
          </cell>
          <cell r="I151" t="str">
            <v>ENTR SC-452 - ENTR BR-282</v>
          </cell>
          <cell r="J151" t="str">
            <v>153BSC1565</v>
          </cell>
          <cell r="K151">
            <v>48.2</v>
          </cell>
          <cell r="L151">
            <v>59.2</v>
          </cell>
          <cell r="M151" t="str">
            <v>Simples</v>
          </cell>
          <cell r="N151" t="str">
            <v>P/CAMPINA DA ALEGRIA - ENTR BR-282 (P/PONTE SERRADA)</v>
          </cell>
          <cell r="O151">
            <v>2080</v>
          </cell>
          <cell r="P151">
            <v>2000</v>
          </cell>
          <cell r="Q151">
            <v>59</v>
          </cell>
          <cell r="R151" t="str">
            <v>153BSC1565</v>
          </cell>
          <cell r="S151">
            <v>2248</v>
          </cell>
          <cell r="T151">
            <v>2765</v>
          </cell>
          <cell r="U151">
            <v>1383</v>
          </cell>
          <cell r="V151">
            <v>52</v>
          </cell>
          <cell r="W151">
            <v>719</v>
          </cell>
          <cell r="X151">
            <v>7</v>
          </cell>
          <cell r="Y151">
            <v>50</v>
          </cell>
          <cell r="Z151" t="str">
            <v>SI</v>
          </cell>
          <cell r="AA151" t="str">
            <v>SI</v>
          </cell>
          <cell r="AC151" t="str">
            <v>x</v>
          </cell>
          <cell r="AG151" t="str">
            <v>C</v>
          </cell>
        </row>
        <row r="152">
          <cell r="A152" t="str">
            <v>16.06.163.SC.F</v>
          </cell>
          <cell r="B152" t="str">
            <v>SC</v>
          </cell>
          <cell r="C152" t="str">
            <v>BR-163</v>
          </cell>
          <cell r="G152" t="str">
            <v>16.06.163.SC.F</v>
          </cell>
          <cell r="H152" t="str">
            <v>NOVO</v>
          </cell>
          <cell r="I152" t="str">
            <v>GUARUJÁ DO SUL - SÃO JOSÉ DO CEDRO</v>
          </cell>
          <cell r="J152" t="str">
            <v>163BSC0028</v>
          </cell>
          <cell r="K152">
            <v>102.3</v>
          </cell>
          <cell r="L152">
            <v>111.3</v>
          </cell>
          <cell r="M152" t="str">
            <v>Simples</v>
          </cell>
          <cell r="N152" t="str">
            <v>SÃO JOSÉ DO CEDRO - GUARUJÁ DO SUL</v>
          </cell>
          <cell r="O152">
            <v>946</v>
          </cell>
          <cell r="P152">
            <v>2001</v>
          </cell>
          <cell r="Q152">
            <v>103.5</v>
          </cell>
          <cell r="R152" t="str">
            <v>163BSC0028</v>
          </cell>
          <cell r="S152">
            <v>2594</v>
          </cell>
          <cell r="T152">
            <v>3097</v>
          </cell>
          <cell r="U152">
            <v>1549</v>
          </cell>
          <cell r="V152">
            <v>52</v>
          </cell>
          <cell r="W152">
            <v>805</v>
          </cell>
          <cell r="X152">
            <v>7</v>
          </cell>
          <cell r="Y152">
            <v>56</v>
          </cell>
          <cell r="Z152">
            <v>20</v>
          </cell>
          <cell r="AA152">
            <v>35</v>
          </cell>
          <cell r="AC152" t="str">
            <v>x</v>
          </cell>
          <cell r="AG152" t="str">
            <v>C</v>
          </cell>
        </row>
        <row r="153">
          <cell r="A153" t="str">
            <v>16.07.280.SC.F</v>
          </cell>
          <cell r="B153" t="str">
            <v>SC</v>
          </cell>
          <cell r="C153" t="str">
            <v>BR-280</v>
          </cell>
          <cell r="G153" t="str">
            <v>16.07.280.SC.F</v>
          </cell>
          <cell r="H153" t="str">
            <v>NOVO</v>
          </cell>
          <cell r="I153" t="str">
            <v>GUARAMIRIM - ENTR BR-101</v>
          </cell>
          <cell r="J153" t="str">
            <v>280BSC0050</v>
          </cell>
          <cell r="K153">
            <v>36.200000000000003</v>
          </cell>
          <cell r="L153">
            <v>56.9</v>
          </cell>
          <cell r="M153" t="str">
            <v>Simples</v>
          </cell>
          <cell r="N153" t="str">
            <v>ENTR BR-101 - ENTR SC-413 (GUARAMIRIM)</v>
          </cell>
          <cell r="O153">
            <v>1046</v>
          </cell>
          <cell r="P153">
            <v>2001</v>
          </cell>
          <cell r="Q153">
            <v>24.3</v>
          </cell>
          <cell r="R153" t="str">
            <v>280BSC0020</v>
          </cell>
          <cell r="S153">
            <v>8903</v>
          </cell>
          <cell r="T153">
            <v>10631</v>
          </cell>
          <cell r="U153">
            <v>5316</v>
          </cell>
          <cell r="V153">
            <v>52</v>
          </cell>
          <cell r="W153">
            <v>2764</v>
          </cell>
          <cell r="X153">
            <v>7</v>
          </cell>
          <cell r="Y153">
            <v>193</v>
          </cell>
          <cell r="Z153">
            <v>20</v>
          </cell>
          <cell r="AA153">
            <v>20</v>
          </cell>
          <cell r="AC153" t="str">
            <v>x</v>
          </cell>
          <cell r="AG153" t="str">
            <v>Especial</v>
          </cell>
        </row>
        <row r="154">
          <cell r="A154" t="str">
            <v>16.01.282.SC.M</v>
          </cell>
          <cell r="B154" t="str">
            <v>SC</v>
          </cell>
          <cell r="C154" t="str">
            <v>BR-282</v>
          </cell>
          <cell r="G154" t="str">
            <v>16.01.282.SC.M</v>
          </cell>
          <cell r="H154" t="str">
            <v>MÓVEL</v>
          </cell>
          <cell r="I154" t="str">
            <v>CATANDUVAS - ENTR BR-153</v>
          </cell>
          <cell r="J154" t="str">
            <v>282BSC0295</v>
          </cell>
          <cell r="K154">
            <v>406.3</v>
          </cell>
          <cell r="L154">
            <v>433.9</v>
          </cell>
          <cell r="M154" t="str">
            <v>Simples</v>
          </cell>
          <cell r="N154" t="str">
            <v>CATANDUVAS - ENTR BR-153 (P/IRANI)</v>
          </cell>
          <cell r="O154">
            <v>286</v>
          </cell>
          <cell r="P154">
            <v>2000</v>
          </cell>
          <cell r="Q154">
            <v>434</v>
          </cell>
          <cell r="R154" t="str">
            <v>282BSC0295</v>
          </cell>
          <cell r="S154">
            <v>2692</v>
          </cell>
          <cell r="T154">
            <v>3311</v>
          </cell>
          <cell r="U154">
            <v>1656</v>
          </cell>
          <cell r="V154">
            <v>52</v>
          </cell>
          <cell r="W154">
            <v>861</v>
          </cell>
          <cell r="X154">
            <v>7</v>
          </cell>
          <cell r="Y154">
            <v>60</v>
          </cell>
          <cell r="Z154">
            <v>40</v>
          </cell>
          <cell r="AA154" t="str">
            <v>SI</v>
          </cell>
          <cell r="AD154" t="str">
            <v>x</v>
          </cell>
          <cell r="AG154" t="str">
            <v>-</v>
          </cell>
        </row>
        <row r="155">
          <cell r="A155" t="str">
            <v>16.09.470.SC.F</v>
          </cell>
          <cell r="B155" t="str">
            <v>SC</v>
          </cell>
          <cell r="C155" t="str">
            <v>BR-470</v>
          </cell>
          <cell r="F155" t="str">
            <v>x</v>
          </cell>
          <cell r="G155" t="str">
            <v>16.09.470.SC.F</v>
          </cell>
          <cell r="H155" t="str">
            <v>NOVO - C3</v>
          </cell>
          <cell r="I155" t="str">
            <v>RIO DO SUL - IBIRAMA</v>
          </cell>
          <cell r="J155" t="str">
            <v>470BSC0165</v>
          </cell>
          <cell r="K155">
            <v>130.30000000000001</v>
          </cell>
          <cell r="L155">
            <v>139.6</v>
          </cell>
          <cell r="M155" t="str">
            <v>Simples</v>
          </cell>
          <cell r="N155" t="str">
            <v>ENTR SC-429 (P/LONTRAS) - ENTR SC-302(A) (P/RIO DO SUL)</v>
          </cell>
          <cell r="O155">
            <v>1199</v>
          </cell>
          <cell r="P155">
            <v>2001</v>
          </cell>
          <cell r="Q155">
            <v>135</v>
          </cell>
          <cell r="R155" t="str">
            <v>470BSC0165</v>
          </cell>
          <cell r="S155">
            <v>8059</v>
          </cell>
          <cell r="T155">
            <v>9623</v>
          </cell>
          <cell r="U155">
            <v>4812</v>
          </cell>
          <cell r="V155">
            <v>52</v>
          </cell>
          <cell r="W155">
            <v>2502</v>
          </cell>
          <cell r="X155">
            <v>7</v>
          </cell>
          <cell r="Y155">
            <v>175</v>
          </cell>
          <cell r="Z155">
            <v>40</v>
          </cell>
          <cell r="AA155" t="str">
            <v>SI</v>
          </cell>
          <cell r="AC155" t="str">
            <v>x</v>
          </cell>
          <cell r="AG155" t="str">
            <v>A</v>
          </cell>
        </row>
        <row r="156">
          <cell r="A156" t="str">
            <v>16.10.470.SC.F</v>
          </cell>
          <cell r="B156" t="str">
            <v>SC</v>
          </cell>
          <cell r="C156" t="str">
            <v>BR-470</v>
          </cell>
          <cell r="F156" t="str">
            <v>x</v>
          </cell>
          <cell r="G156" t="str">
            <v>16.10.470.SC.F</v>
          </cell>
          <cell r="H156" t="str">
            <v>NOVO - C3</v>
          </cell>
          <cell r="I156" t="str">
            <v>ENTR BR-116 - CURITIBANOS</v>
          </cell>
          <cell r="J156" t="str">
            <v>470BSC0210</v>
          </cell>
          <cell r="K156">
            <v>234.5</v>
          </cell>
          <cell r="L156">
            <v>250.4</v>
          </cell>
          <cell r="M156" t="str">
            <v>Simples</v>
          </cell>
          <cell r="N156" t="str">
            <v>ENTR B-116 - ENTR SC-457 (P/ CURITIBANOS)</v>
          </cell>
          <cell r="O156">
            <v>1284</v>
          </cell>
          <cell r="P156">
            <v>2005</v>
          </cell>
          <cell r="Q156" t="str">
            <v>-</v>
          </cell>
          <cell r="R156" t="str">
            <v>470BSC0210</v>
          </cell>
          <cell r="S156">
            <v>7849</v>
          </cell>
          <cell r="T156">
            <v>8327</v>
          </cell>
          <cell r="U156">
            <v>4164</v>
          </cell>
          <cell r="V156">
            <v>50</v>
          </cell>
          <cell r="W156">
            <v>2082</v>
          </cell>
          <cell r="X156">
            <v>7</v>
          </cell>
          <cell r="Y156">
            <v>146</v>
          </cell>
          <cell r="Z156">
            <v>35</v>
          </cell>
          <cell r="AA156" t="str">
            <v>SI</v>
          </cell>
          <cell r="AB156" t="str">
            <v>x</v>
          </cell>
          <cell r="AG156" t="str">
            <v>A</v>
          </cell>
        </row>
        <row r="157">
          <cell r="A157" t="str">
            <v>21.01.101.SE.F</v>
          </cell>
          <cell r="B157" t="str">
            <v>SE</v>
          </cell>
          <cell r="C157" t="str">
            <v>BR-101</v>
          </cell>
          <cell r="G157" t="str">
            <v>21.01.101.SE.F</v>
          </cell>
          <cell r="H157" t="str">
            <v>NOVO</v>
          </cell>
          <cell r="I157" t="str">
            <v>NOSSA SENHORA DO SOCORRO - ARACAJU</v>
          </cell>
          <cell r="J157" t="str">
            <v>101BSE1200</v>
          </cell>
          <cell r="K157">
            <v>85.8</v>
          </cell>
          <cell r="L157">
            <v>89.5</v>
          </cell>
          <cell r="M157" t="str">
            <v>Em duplicação</v>
          </cell>
          <cell r="N157" t="str">
            <v>ENTR SE-432(B) (ACESSO NOSSA SENHORA DO SOCORRO) - ENTR BR-235(A)</v>
          </cell>
          <cell r="O157">
            <v>4057</v>
          </cell>
          <cell r="P157">
            <v>2005</v>
          </cell>
          <cell r="Q157" t="str">
            <v>-</v>
          </cell>
          <cell r="R157" t="str">
            <v>101BSE1200</v>
          </cell>
          <cell r="S157">
            <v>17695</v>
          </cell>
          <cell r="T157">
            <v>18773</v>
          </cell>
          <cell r="U157">
            <v>9387</v>
          </cell>
          <cell r="V157">
            <v>50</v>
          </cell>
          <cell r="W157">
            <v>4694</v>
          </cell>
          <cell r="X157">
            <v>7</v>
          </cell>
          <cell r="Y157">
            <v>329</v>
          </cell>
          <cell r="Z157" t="str">
            <v>SI</v>
          </cell>
          <cell r="AA157" t="str">
            <v>SI</v>
          </cell>
          <cell r="AB157" t="str">
            <v>x</v>
          </cell>
          <cell r="AG157" t="str">
            <v>Especial</v>
          </cell>
        </row>
        <row r="158">
          <cell r="A158" t="str">
            <v>21.02.101.SE.F</v>
          </cell>
          <cell r="B158" t="str">
            <v>SE</v>
          </cell>
          <cell r="C158" t="str">
            <v>BR-101</v>
          </cell>
          <cell r="G158" t="str">
            <v>21.02.101.SE.F</v>
          </cell>
          <cell r="H158" t="str">
            <v>NOVO</v>
          </cell>
          <cell r="I158" t="str">
            <v>DIVISA SE/BA - UMBAÍBA</v>
          </cell>
          <cell r="J158" t="str">
            <v>101BSE1390</v>
          </cell>
          <cell r="K158">
            <v>199.7</v>
          </cell>
          <cell r="L158">
            <v>206.1</v>
          </cell>
          <cell r="M158" t="str">
            <v>Simples</v>
          </cell>
          <cell r="N158" t="str">
            <v>ENTR SE-224 (CRISTINÁPOLIS) - DIV SE/BA</v>
          </cell>
          <cell r="O158">
            <v>4561</v>
          </cell>
          <cell r="P158">
            <v>2005</v>
          </cell>
          <cell r="Q158" t="str">
            <v>-</v>
          </cell>
          <cell r="R158" t="str">
            <v>101BSE1390</v>
          </cell>
          <cell r="S158">
            <v>7634</v>
          </cell>
          <cell r="T158">
            <v>8099</v>
          </cell>
          <cell r="U158">
            <v>4050</v>
          </cell>
          <cell r="V158">
            <v>50</v>
          </cell>
          <cell r="W158">
            <v>2025</v>
          </cell>
          <cell r="X158">
            <v>7</v>
          </cell>
          <cell r="Y158">
            <v>142</v>
          </cell>
          <cell r="Z158" t="str">
            <v>SI</v>
          </cell>
          <cell r="AA158" t="str">
            <v>SI</v>
          </cell>
          <cell r="AB158" t="str">
            <v>x</v>
          </cell>
          <cell r="AG158" t="str">
            <v>A</v>
          </cell>
        </row>
        <row r="159">
          <cell r="A159" t="str">
            <v>08.03.153.SP.F</v>
          </cell>
          <cell r="B159" t="str">
            <v>SP</v>
          </cell>
          <cell r="C159" t="str">
            <v>BR-153</v>
          </cell>
          <cell r="D159" t="str">
            <v>x</v>
          </cell>
          <cell r="G159" t="str">
            <v>08.03.153.SP.F</v>
          </cell>
          <cell r="H159" t="str">
            <v>NOVO - C1</v>
          </cell>
          <cell r="I159" t="str">
            <v>DIV SP/MG - NOVA GRANADA</v>
          </cell>
          <cell r="J159" t="str">
            <v>153BSP0953</v>
          </cell>
          <cell r="K159">
            <v>2.2999999999999998</v>
          </cell>
          <cell r="L159">
            <v>25.5</v>
          </cell>
          <cell r="M159" t="str">
            <v>Simples</v>
          </cell>
          <cell r="N159" t="str">
            <v>ENTR SP-322 (ICÉM) - ENTR SP-423</v>
          </cell>
          <cell r="O159">
            <v>2049</v>
          </cell>
          <cell r="P159">
            <v>2001</v>
          </cell>
          <cell r="Q159">
            <v>21.5</v>
          </cell>
          <cell r="R159" t="str">
            <v>153BSP0953</v>
          </cell>
          <cell r="S159">
            <v>4626</v>
          </cell>
          <cell r="T159">
            <v>5524</v>
          </cell>
          <cell r="U159">
            <v>2762</v>
          </cell>
          <cell r="V159">
            <v>44</v>
          </cell>
          <cell r="W159">
            <v>1215</v>
          </cell>
          <cell r="X159">
            <v>8</v>
          </cell>
          <cell r="Y159">
            <v>97</v>
          </cell>
          <cell r="Z159" t="str">
            <v>SI</v>
          </cell>
          <cell r="AA159" t="str">
            <v>SI</v>
          </cell>
          <cell r="AC159" t="str">
            <v>x</v>
          </cell>
          <cell r="AF159" t="str">
            <v>Concessão</v>
          </cell>
          <cell r="AG159" t="str">
            <v>B</v>
          </cell>
        </row>
        <row r="160">
          <cell r="A160" t="str">
            <v>08.04.153.SP.F</v>
          </cell>
          <cell r="B160" t="str">
            <v>SP</v>
          </cell>
          <cell r="C160" t="str">
            <v>BR-153</v>
          </cell>
          <cell r="D160" t="str">
            <v>x</v>
          </cell>
          <cell r="G160" t="str">
            <v>08.04.153.SP.F</v>
          </cell>
          <cell r="H160" t="str">
            <v>NOVO - C1</v>
          </cell>
          <cell r="I160" t="str">
            <v>JACI - SÃO JOSÉ DO RIO PRETO</v>
          </cell>
          <cell r="J160" t="str">
            <v>153BSP1010</v>
          </cell>
          <cell r="K160">
            <v>75.900000000000006</v>
          </cell>
          <cell r="L160">
            <v>99.9</v>
          </cell>
          <cell r="M160" t="str">
            <v>Simples</v>
          </cell>
          <cell r="N160" t="str">
            <v>ENTR SP-355 - ENTR SP-425</v>
          </cell>
          <cell r="O160">
            <v>2730</v>
          </cell>
          <cell r="P160">
            <v>2001</v>
          </cell>
          <cell r="Q160">
            <v>86</v>
          </cell>
          <cell r="R160" t="str">
            <v>153BSP1010</v>
          </cell>
          <cell r="S160">
            <v>6637</v>
          </cell>
          <cell r="T160">
            <v>7925</v>
          </cell>
          <cell r="U160">
            <v>3963</v>
          </cell>
          <cell r="V160">
            <v>42</v>
          </cell>
          <cell r="W160">
            <v>1664</v>
          </cell>
          <cell r="X160">
            <v>9</v>
          </cell>
          <cell r="Y160">
            <v>150</v>
          </cell>
          <cell r="Z160" t="str">
            <v>SI</v>
          </cell>
          <cell r="AA160" t="str">
            <v>SI</v>
          </cell>
          <cell r="AC160" t="str">
            <v>x</v>
          </cell>
          <cell r="AF160" t="str">
            <v>Concessão</v>
          </cell>
          <cell r="AG160" t="str">
            <v>A</v>
          </cell>
        </row>
        <row r="161">
          <cell r="A161" t="str">
            <v>08.05.153.SP.F</v>
          </cell>
          <cell r="B161" t="str">
            <v>SP</v>
          </cell>
          <cell r="C161" t="str">
            <v>BR-153</v>
          </cell>
          <cell r="D161" t="str">
            <v>x</v>
          </cell>
          <cell r="G161" t="str">
            <v>08.05.153.SP.F</v>
          </cell>
          <cell r="H161" t="str">
            <v>NOVO - C1</v>
          </cell>
          <cell r="I161" t="str">
            <v>ENTR BR-369 - OURINHOS</v>
          </cell>
          <cell r="J161" t="str">
            <v>153BSP1170</v>
          </cell>
          <cell r="K161">
            <v>337.3</v>
          </cell>
          <cell r="L161">
            <v>345.2</v>
          </cell>
          <cell r="M161" t="str">
            <v>Simples</v>
          </cell>
          <cell r="N161" t="str">
            <v>ENTR  BR-369(A)/SP-270 - ACESSO OURINHOA (AV. FABRIL)</v>
          </cell>
          <cell r="O161">
            <v>2138</v>
          </cell>
          <cell r="P161">
            <v>2001</v>
          </cell>
          <cell r="Q161">
            <v>347</v>
          </cell>
          <cell r="R161" t="str">
            <v>153BSP1190</v>
          </cell>
          <cell r="S161">
            <v>6570</v>
          </cell>
          <cell r="T161">
            <v>7845</v>
          </cell>
          <cell r="U161">
            <v>3923</v>
          </cell>
          <cell r="V161">
            <v>42</v>
          </cell>
          <cell r="W161">
            <v>1648</v>
          </cell>
          <cell r="X161">
            <v>9</v>
          </cell>
          <cell r="Y161">
            <v>148</v>
          </cell>
          <cell r="Z161" t="str">
            <v>SI</v>
          </cell>
          <cell r="AA161" t="str">
            <v>SI</v>
          </cell>
          <cell r="AC161" t="str">
            <v>x</v>
          </cell>
          <cell r="AF161" t="str">
            <v>Concessão</v>
          </cell>
          <cell r="AG161" t="str">
            <v>A</v>
          </cell>
        </row>
        <row r="162">
          <cell r="A162" t="str">
            <v>08.06.381.SP.F</v>
          </cell>
          <cell r="B162" t="str">
            <v>SP</v>
          </cell>
          <cell r="C162" t="str">
            <v>BR-381</v>
          </cell>
          <cell r="D162" t="str">
            <v>x</v>
          </cell>
          <cell r="G162" t="str">
            <v>08.06.381.SP.F</v>
          </cell>
          <cell r="H162" t="str">
            <v>NOVO - C1</v>
          </cell>
          <cell r="I162" t="str">
            <v>DIV SP/MG- MAIRIPORÃ</v>
          </cell>
          <cell r="J162" t="str">
            <v>381BSP0850</v>
          </cell>
          <cell r="K162">
            <v>36.299999999999997</v>
          </cell>
          <cell r="L162">
            <v>64.7</v>
          </cell>
          <cell r="M162" t="str">
            <v>Dupla</v>
          </cell>
          <cell r="N162" t="str">
            <v>ENTR SP-065 (ATIBAIA) - ENTR SP-023 (MAIRIPORÃ)</v>
          </cell>
          <cell r="O162">
            <v>5836</v>
          </cell>
          <cell r="P162">
            <v>1996</v>
          </cell>
          <cell r="Q162">
            <v>38</v>
          </cell>
          <cell r="R162" t="str">
            <v>381BSP0855</v>
          </cell>
          <cell r="S162">
            <v>20398</v>
          </cell>
          <cell r="T162">
            <v>28236</v>
          </cell>
          <cell r="U162">
            <v>14118</v>
          </cell>
          <cell r="V162">
            <v>31</v>
          </cell>
          <cell r="W162">
            <v>4377</v>
          </cell>
          <cell r="X162">
            <v>11</v>
          </cell>
          <cell r="Y162">
            <v>481</v>
          </cell>
          <cell r="Z162">
            <v>40</v>
          </cell>
          <cell r="AA162">
            <v>40</v>
          </cell>
          <cell r="AC162" t="str">
            <v>x</v>
          </cell>
          <cell r="AF162" t="str">
            <v>Concessão</v>
          </cell>
          <cell r="AG162" t="str">
            <v>Especial</v>
          </cell>
        </row>
        <row r="163">
          <cell r="A163" t="str">
            <v>23.01.153.TO.F</v>
          </cell>
          <cell r="B163" t="str">
            <v>TO</v>
          </cell>
          <cell r="C163" t="str">
            <v>BR-153</v>
          </cell>
          <cell r="G163" t="str">
            <v>23.01.153.TO.F</v>
          </cell>
          <cell r="H163" t="str">
            <v>NOVO</v>
          </cell>
          <cell r="I163" t="str">
            <v>WANDERLÂNDIA - ARAGUAÍNA</v>
          </cell>
          <cell r="J163" t="str">
            <v>153BTO0096</v>
          </cell>
          <cell r="K163">
            <v>106.8</v>
          </cell>
          <cell r="L163">
            <v>141.30000000000001</v>
          </cell>
          <cell r="M163" t="str">
            <v>Simples</v>
          </cell>
          <cell r="N163" t="str">
            <v>ENTR TO-420 - ENTR TO-222 (ARAGUAÍNA)</v>
          </cell>
          <cell r="O163">
            <v>2550</v>
          </cell>
          <cell r="P163">
            <v>2005</v>
          </cell>
          <cell r="Q163">
            <v>133</v>
          </cell>
          <cell r="R163" t="str">
            <v>153BTO0096</v>
          </cell>
          <cell r="S163">
            <v>3237</v>
          </cell>
          <cell r="T163">
            <v>3434</v>
          </cell>
          <cell r="U163">
            <v>1717</v>
          </cell>
          <cell r="V163">
            <v>60.1</v>
          </cell>
          <cell r="W163">
            <v>1032</v>
          </cell>
          <cell r="X163">
            <v>6.5</v>
          </cell>
          <cell r="Y163">
            <v>67</v>
          </cell>
          <cell r="Z163">
            <v>40</v>
          </cell>
          <cell r="AA163">
            <v>40</v>
          </cell>
          <cell r="AC163" t="str">
            <v>x</v>
          </cell>
          <cell r="AG163" t="str">
            <v>C</v>
          </cell>
        </row>
        <row r="164">
          <cell r="A164" t="str">
            <v>23.02.153.TO.F</v>
          </cell>
          <cell r="B164" t="str">
            <v>TO</v>
          </cell>
          <cell r="C164" t="str">
            <v>BR-153</v>
          </cell>
          <cell r="G164" t="str">
            <v>23.02.153.TO.F</v>
          </cell>
          <cell r="H164" t="str">
            <v>NOVO</v>
          </cell>
          <cell r="I164" t="str">
            <v>BARROLÂNDIA - MIRANORTE</v>
          </cell>
          <cell r="J164" t="str">
            <v>153BTO0154</v>
          </cell>
          <cell r="K164">
            <v>413.2</v>
          </cell>
          <cell r="L164">
            <v>450.7</v>
          </cell>
          <cell r="M164" t="str">
            <v>Simples</v>
          </cell>
          <cell r="N164" t="str">
            <v>ENTR TO-342/446 (MIRANORTE) - ENTR TO-348 (BARROLÂNDIA)</v>
          </cell>
          <cell r="O164">
            <v>3579</v>
          </cell>
          <cell r="P164">
            <v>2005</v>
          </cell>
          <cell r="Q164">
            <v>416</v>
          </cell>
          <cell r="R164" t="str">
            <v>153BTO0154</v>
          </cell>
          <cell r="S164">
            <v>2685</v>
          </cell>
          <cell r="T164">
            <v>2849</v>
          </cell>
          <cell r="U164">
            <v>1425</v>
          </cell>
          <cell r="V164">
            <v>74.099999999999994</v>
          </cell>
          <cell r="W164">
            <v>1056</v>
          </cell>
          <cell r="X164">
            <v>6.5</v>
          </cell>
          <cell r="Y164">
            <v>69</v>
          </cell>
          <cell r="Z164" t="str">
            <v>SI</v>
          </cell>
          <cell r="AA164" t="str">
            <v>SI</v>
          </cell>
          <cell r="AC164" t="str">
            <v>x</v>
          </cell>
          <cell r="AG164" t="str">
            <v>C</v>
          </cell>
        </row>
        <row r="165">
          <cell r="A165" t="str">
            <v>23.03.153.TO.F</v>
          </cell>
          <cell r="B165" t="str">
            <v>TO</v>
          </cell>
          <cell r="C165" t="str">
            <v>BR-153</v>
          </cell>
          <cell r="G165" t="str">
            <v>23.03.153.TO.F</v>
          </cell>
          <cell r="H165" t="str">
            <v>NOVO</v>
          </cell>
          <cell r="I165" t="str">
            <v>ALIANÇA DO TOCANTINS - GURUPI</v>
          </cell>
          <cell r="J165" t="str">
            <v>153BTO0250</v>
          </cell>
          <cell r="K165">
            <v>621.6</v>
          </cell>
          <cell r="L165">
            <v>670.1</v>
          </cell>
          <cell r="M165" t="str">
            <v>Simples</v>
          </cell>
          <cell r="N165" t="str">
            <v>ENTR TO-070 (ALIANÇA DO TOCANTINS) - ENTR BR-242(A)/TO-365/374 (GURUPI)</v>
          </cell>
          <cell r="O165">
            <v>3618</v>
          </cell>
          <cell r="P165">
            <v>2005</v>
          </cell>
          <cell r="R165" t="str">
            <v>153BTO0300</v>
          </cell>
          <cell r="S165">
            <v>2486</v>
          </cell>
          <cell r="T165">
            <v>2637</v>
          </cell>
          <cell r="U165">
            <v>1319</v>
          </cell>
          <cell r="V165">
            <v>77.599999999999994</v>
          </cell>
          <cell r="W165">
            <v>1024</v>
          </cell>
          <cell r="X165">
            <v>6.3</v>
          </cell>
          <cell r="Y165">
            <v>65</v>
          </cell>
          <cell r="Z165" t="str">
            <v>SI</v>
          </cell>
          <cell r="AA165" t="str">
            <v>SI</v>
          </cell>
          <cell r="AB165" t="str">
            <v>x</v>
          </cell>
          <cell r="AG165" t="str">
            <v>C</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bril 2000"/>
      <sheetName val="Orçamento"/>
      <sheetName val="Orçamento (2)"/>
      <sheetName val="Orçamento SubRogado"/>
      <sheetName val="Orçamento Saldo"/>
      <sheetName val="Plan5"/>
      <sheetName val="Plan6"/>
      <sheetName val="Plan7"/>
      <sheetName val="Plan8"/>
      <sheetName val="Plan9"/>
      <sheetName val="Plan10"/>
      <sheetName val="Plan11"/>
      <sheetName val="Plan12"/>
      <sheetName val="Plan13"/>
      <sheetName val="Plan14"/>
      <sheetName val="Plan15"/>
      <sheetName val="Plan16"/>
      <sheetName val="TABELA"/>
    </sheetNames>
    <sheetDataSet>
      <sheetData sheetId="0">
        <row r="4">
          <cell r="B4" t="str">
            <v>CODIGO</v>
          </cell>
          <cell r="C4" t="str">
            <v>DESCRICAO</v>
          </cell>
          <cell r="D4" t="str">
            <v>UNID.</v>
          </cell>
          <cell r="E4" t="str">
            <v>EQUIP.</v>
          </cell>
          <cell r="F4" t="str">
            <v>M. OBRA</v>
          </cell>
          <cell r="G4" t="str">
            <v>EXECUCAO</v>
          </cell>
          <cell r="H4" t="str">
            <v>MATERIAL</v>
          </cell>
          <cell r="I4" t="str">
            <v>TRANSPORTE</v>
          </cell>
          <cell r="J4" t="str">
            <v>BONIF.   (%)</v>
          </cell>
          <cell r="K4" t="str">
            <v>CUSTO TOTAL</v>
          </cell>
          <cell r="M4">
            <v>1.383</v>
          </cell>
        </row>
        <row r="5">
          <cell r="B5">
            <v>40000</v>
          </cell>
          <cell r="C5" t="str">
            <v>TERRAPLENAGEM</v>
          </cell>
        </row>
        <row r="6">
          <cell r="B6">
            <v>40110</v>
          </cell>
          <cell r="C6" t="str">
            <v>DESMATAMENTO, DESTOCAMENTO E LIMPEZA EM MATA</v>
          </cell>
          <cell r="D6" t="str">
            <v>m²</v>
          </cell>
          <cell r="E6">
            <v>0.22</v>
          </cell>
          <cell r="F6">
            <v>0.02</v>
          </cell>
          <cell r="G6">
            <v>0.24</v>
          </cell>
          <cell r="H6">
            <v>0</v>
          </cell>
          <cell r="I6" t="str">
            <v>-</v>
          </cell>
          <cell r="J6">
            <v>38.299999999999997</v>
          </cell>
          <cell r="K6">
            <v>0.33</v>
          </cell>
        </row>
        <row r="7">
          <cell r="B7">
            <v>40120</v>
          </cell>
          <cell r="C7" t="str">
            <v>DESMATAMENTO, DESTOCAMENTO E LIMPEZA EM CERRADO</v>
          </cell>
          <cell r="D7" t="str">
            <v>m²</v>
          </cell>
          <cell r="E7">
            <v>0.13</v>
          </cell>
          <cell r="F7">
            <v>0.01</v>
          </cell>
          <cell r="G7">
            <v>0.12</v>
          </cell>
          <cell r="H7">
            <v>0</v>
          </cell>
          <cell r="I7" t="str">
            <v>-</v>
          </cell>
          <cell r="J7">
            <v>38.299999999999997</v>
          </cell>
          <cell r="K7">
            <v>0.17</v>
          </cell>
          <cell r="N7">
            <v>0.12</v>
          </cell>
        </row>
        <row r="8">
          <cell r="B8">
            <v>40130</v>
          </cell>
          <cell r="C8" t="str">
            <v>DESTOCAMENTO E LIMPEZA</v>
          </cell>
          <cell r="D8" t="str">
            <v>m²</v>
          </cell>
          <cell r="E8">
            <v>0.12</v>
          </cell>
          <cell r="F8">
            <v>0.01</v>
          </cell>
          <cell r="G8">
            <v>0.13</v>
          </cell>
          <cell r="H8">
            <v>0</v>
          </cell>
          <cell r="I8" t="str">
            <v>-</v>
          </cell>
          <cell r="J8">
            <v>38.299999999999997</v>
          </cell>
          <cell r="K8">
            <v>0.18</v>
          </cell>
          <cell r="N8">
            <v>0.13</v>
          </cell>
        </row>
        <row r="9">
          <cell r="B9">
            <v>40140</v>
          </cell>
          <cell r="C9" t="str">
            <v>REMOCAO E LIMPEZA DE CAMADA VEGETAL</v>
          </cell>
          <cell r="D9" t="str">
            <v>m²</v>
          </cell>
          <cell r="E9">
            <v>7.0000000000000007E-2</v>
          </cell>
          <cell r="F9">
            <v>0</v>
          </cell>
          <cell r="G9">
            <v>7.0000000000000007E-2</v>
          </cell>
          <cell r="H9">
            <v>0</v>
          </cell>
          <cell r="I9" t="str">
            <v>-</v>
          </cell>
          <cell r="J9">
            <v>38.299999999999997</v>
          </cell>
          <cell r="K9">
            <v>0.1</v>
          </cell>
          <cell r="N9">
            <v>7.0000000000000007E-2</v>
          </cell>
        </row>
        <row r="10">
          <cell r="B10">
            <v>40201</v>
          </cell>
          <cell r="C10" t="str">
            <v>ESCAVACAO, CARGA E TRANSP. DE MATERIAL DE 1A. CATEGORIA DMT &lt;= 50M</v>
          </cell>
          <cell r="D10" t="str">
            <v>m³</v>
          </cell>
          <cell r="E10">
            <v>1.44</v>
          </cell>
          <cell r="F10">
            <v>0.05</v>
          </cell>
          <cell r="G10">
            <v>1.49</v>
          </cell>
          <cell r="H10">
            <v>0</v>
          </cell>
          <cell r="I10" t="str">
            <v>-</v>
          </cell>
          <cell r="J10">
            <v>38.299999999999997</v>
          </cell>
          <cell r="K10">
            <v>2.06</v>
          </cell>
          <cell r="N10">
            <v>1.49</v>
          </cell>
        </row>
        <row r="11">
          <cell r="B11">
            <v>40202</v>
          </cell>
          <cell r="C11" t="str">
            <v>ESCAVACAO, CARGA E TRANSP. DE MATERIAL DE 1A. CATEG. 50 =&lt;DMT&lt;= 200M</v>
          </cell>
          <cell r="D11" t="str">
            <v>m³</v>
          </cell>
          <cell r="E11">
            <v>2.58</v>
          </cell>
          <cell r="F11">
            <v>0.06</v>
          </cell>
          <cell r="G11">
            <v>2.62</v>
          </cell>
          <cell r="H11">
            <v>0</v>
          </cell>
          <cell r="I11" t="str">
            <v>-</v>
          </cell>
          <cell r="J11">
            <v>38.299999999999997</v>
          </cell>
          <cell r="K11">
            <v>3.62</v>
          </cell>
          <cell r="N11">
            <v>2.62</v>
          </cell>
        </row>
        <row r="12">
          <cell r="B12">
            <v>40203</v>
          </cell>
          <cell r="C12" t="str">
            <v>ESCAVACAO, CARGA E TRANSP. DE MATERIAL DE 1A. CATEG. 200=&lt;DMT&lt;=400M</v>
          </cell>
          <cell r="D12" t="str">
            <v>m³</v>
          </cell>
          <cell r="E12">
            <v>3.1</v>
          </cell>
          <cell r="F12">
            <v>0.06</v>
          </cell>
          <cell r="G12">
            <v>3.16</v>
          </cell>
          <cell r="H12">
            <v>0</v>
          </cell>
          <cell r="I12" t="str">
            <v>-</v>
          </cell>
          <cell r="J12">
            <v>38.299999999999997</v>
          </cell>
          <cell r="K12">
            <v>4.37</v>
          </cell>
          <cell r="N12">
            <v>3.16</v>
          </cell>
        </row>
        <row r="13">
          <cell r="B13">
            <v>40204</v>
          </cell>
          <cell r="C13" t="str">
            <v>ESCAVACAO, CARGA E TRANSP. DE MATERIAL DE 1A. CATEG. 400=&lt;DMT&lt;=600M</v>
          </cell>
          <cell r="D13" t="str">
            <v>m³</v>
          </cell>
          <cell r="E13">
            <v>3.62</v>
          </cell>
          <cell r="F13">
            <v>0.08</v>
          </cell>
          <cell r="G13">
            <v>3.7</v>
          </cell>
          <cell r="H13">
            <v>0</v>
          </cell>
          <cell r="I13" t="str">
            <v>-</v>
          </cell>
          <cell r="J13">
            <v>38.299999999999997</v>
          </cell>
          <cell r="K13">
            <v>5.12</v>
          </cell>
          <cell r="N13">
            <v>3.7</v>
          </cell>
        </row>
        <row r="14">
          <cell r="B14">
            <v>40205</v>
          </cell>
          <cell r="C14" t="str">
            <v>ESCAVACAO, CARGA E TRANSP. DE MATERIAL DE 1A. CATEG. 600=&lt;DMT&lt;=800M</v>
          </cell>
          <cell r="D14" t="str">
            <v>m³</v>
          </cell>
          <cell r="E14">
            <v>4.32</v>
          </cell>
          <cell r="F14">
            <v>7.0000000000000007E-2</v>
          </cell>
          <cell r="G14">
            <v>4.3899999999999997</v>
          </cell>
          <cell r="H14">
            <v>0</v>
          </cell>
          <cell r="I14" t="str">
            <v>-</v>
          </cell>
          <cell r="J14">
            <v>38.299999999999997</v>
          </cell>
          <cell r="K14">
            <v>6.07</v>
          </cell>
          <cell r="N14">
            <v>4.3899999999999997</v>
          </cell>
        </row>
        <row r="15">
          <cell r="B15">
            <v>40206</v>
          </cell>
          <cell r="C15" t="str">
            <v>ESCAVACAO, CARGA E TRANSP. DE MATERIAL DE 1A. CATEG. 800=&lt;DMT&lt;=1000M</v>
          </cell>
          <cell r="D15" t="str">
            <v>m³</v>
          </cell>
          <cell r="E15">
            <v>4.47</v>
          </cell>
          <cell r="F15">
            <v>7.0000000000000007E-2</v>
          </cell>
          <cell r="G15">
            <v>4.54</v>
          </cell>
          <cell r="H15">
            <v>0</v>
          </cell>
          <cell r="I15" t="str">
            <v>-</v>
          </cell>
          <cell r="J15">
            <v>38.299999999999997</v>
          </cell>
          <cell r="K15">
            <v>6.28</v>
          </cell>
          <cell r="N15">
            <v>4.54</v>
          </cell>
        </row>
        <row r="16">
          <cell r="B16">
            <v>40207</v>
          </cell>
          <cell r="C16" t="str">
            <v>ESCAVACAO, CARGA E TRANSP. (CAMINHAO) DE MATERIAL DE 1A. CATEG. 1000=&lt;DMT&lt;=1200</v>
          </cell>
          <cell r="D16" t="str">
            <v>m³</v>
          </cell>
          <cell r="E16">
            <v>3.69</v>
          </cell>
          <cell r="F16">
            <v>0.1</v>
          </cell>
          <cell r="G16">
            <v>3.79</v>
          </cell>
          <cell r="H16">
            <v>0</v>
          </cell>
          <cell r="I16" t="str">
            <v>-</v>
          </cell>
          <cell r="J16">
            <v>38.299999999999997</v>
          </cell>
          <cell r="K16">
            <v>5.24</v>
          </cell>
          <cell r="N16">
            <v>3.79</v>
          </cell>
        </row>
        <row r="17">
          <cell r="B17">
            <v>40208</v>
          </cell>
          <cell r="C17" t="str">
            <v>ESCAVACAO, CARGA E TRANSP. (CAMINHAO) DE MATERIAL DE 1A. CATEG. 1200=&lt;DMT&lt;=1400</v>
          </cell>
          <cell r="D17" t="str">
            <v>m³</v>
          </cell>
          <cell r="E17">
            <v>3.75</v>
          </cell>
          <cell r="F17">
            <v>0.11</v>
          </cell>
          <cell r="G17">
            <v>3.86</v>
          </cell>
          <cell r="H17">
            <v>0</v>
          </cell>
          <cell r="I17" t="str">
            <v>-</v>
          </cell>
          <cell r="J17">
            <v>38.299999999999997</v>
          </cell>
          <cell r="K17">
            <v>5.34</v>
          </cell>
          <cell r="N17">
            <v>3.86</v>
          </cell>
        </row>
        <row r="18">
          <cell r="B18">
            <v>40209</v>
          </cell>
          <cell r="C18" t="str">
            <v>ESCAVACAO, CARGA E TRANSP. (CAMINHAO) DE MATERIAL DE 1A. CATEG. 1400=&lt;DMT&lt;=1600</v>
          </cell>
          <cell r="D18" t="str">
            <v>m³</v>
          </cell>
          <cell r="E18">
            <v>3.8</v>
          </cell>
          <cell r="F18">
            <v>0.1</v>
          </cell>
          <cell r="G18">
            <v>3.9</v>
          </cell>
          <cell r="H18">
            <v>0</v>
          </cell>
          <cell r="I18" t="str">
            <v>-</v>
          </cell>
          <cell r="J18">
            <v>38.299999999999997</v>
          </cell>
          <cell r="K18">
            <v>5.39</v>
          </cell>
          <cell r="N18">
            <v>3.9</v>
          </cell>
        </row>
        <row r="19">
          <cell r="B19">
            <v>40210</v>
          </cell>
          <cell r="C19" t="str">
            <v>ESCAVACAO, CARGA E TRANSP. (CAMINHAO) DE MATERIAL DE 1A. CATEG. 1600=&lt;DMT&lt;=1800</v>
          </cell>
          <cell r="D19" t="str">
            <v>m³</v>
          </cell>
          <cell r="E19">
            <v>3.86</v>
          </cell>
          <cell r="F19">
            <v>0.11</v>
          </cell>
          <cell r="G19">
            <v>3.97</v>
          </cell>
          <cell r="H19">
            <v>0</v>
          </cell>
          <cell r="I19" t="str">
            <v>-</v>
          </cell>
          <cell r="J19">
            <v>38.299999999999997</v>
          </cell>
          <cell r="K19">
            <v>5.49</v>
          </cell>
          <cell r="N19">
            <v>3.97</v>
          </cell>
        </row>
        <row r="20">
          <cell r="B20">
            <v>40211</v>
          </cell>
          <cell r="C20" t="str">
            <v>ESCAVACAO, CARGA E TRANSP. (CAMINHAO) DE MATERIAL DE 1A. CATEG. 1800=&lt;DMT&lt;=2000</v>
          </cell>
          <cell r="D20" t="str">
            <v>m³</v>
          </cell>
          <cell r="E20">
            <v>3.91</v>
          </cell>
          <cell r="F20">
            <v>0.1</v>
          </cell>
          <cell r="G20">
            <v>4.01</v>
          </cell>
          <cell r="H20">
            <v>0</v>
          </cell>
          <cell r="I20" t="str">
            <v>-</v>
          </cell>
          <cell r="J20">
            <v>38.299999999999997</v>
          </cell>
          <cell r="K20">
            <v>5.55</v>
          </cell>
          <cell r="N20">
            <v>4.01</v>
          </cell>
        </row>
        <row r="21">
          <cell r="B21">
            <v>40212</v>
          </cell>
          <cell r="C21" t="str">
            <v>ESCAVACAO, CARGA E TRANSP. (CAMINHAO) DE MATERIAL DE 1A. CATEG. 2000=&lt;DMT&lt;=3000</v>
          </cell>
          <cell r="D21" t="str">
            <v>m³</v>
          </cell>
          <cell r="E21">
            <v>4.25</v>
          </cell>
          <cell r="F21">
            <v>0.1</v>
          </cell>
          <cell r="G21">
            <v>4.3499999999999996</v>
          </cell>
          <cell r="H21">
            <v>0</v>
          </cell>
          <cell r="I21" t="str">
            <v>-</v>
          </cell>
          <cell r="J21">
            <v>38.299999999999997</v>
          </cell>
          <cell r="K21">
            <v>6.02</v>
          </cell>
          <cell r="N21">
            <v>4.3499999999999996</v>
          </cell>
        </row>
        <row r="22">
          <cell r="B22">
            <v>40213</v>
          </cell>
          <cell r="C22" t="str">
            <v>ESCAVACAO, CARGA E TRANSP. (CAMINHAO) DE MATERIAL DE 1A. CATEG. 3000=&lt;DMT&lt;=5000</v>
          </cell>
          <cell r="D22" t="str">
            <v>m³</v>
          </cell>
          <cell r="E22">
            <v>5.38</v>
          </cell>
          <cell r="F22">
            <v>0.1</v>
          </cell>
          <cell r="G22">
            <v>5.46</v>
          </cell>
          <cell r="H22">
            <v>0</v>
          </cell>
          <cell r="I22" t="str">
            <v>-</v>
          </cell>
          <cell r="J22">
            <v>38.299999999999997</v>
          </cell>
          <cell r="K22">
            <v>7.55</v>
          </cell>
          <cell r="N22">
            <v>5.46</v>
          </cell>
        </row>
        <row r="23">
          <cell r="B23">
            <v>40301</v>
          </cell>
          <cell r="C23" t="str">
            <v>ESCAVACAO, CARGA E TRANSP. DE MATERIAL DE 2A. CATEG. DMT&lt;=50M</v>
          </cell>
          <cell r="D23" t="str">
            <v>m³</v>
          </cell>
          <cell r="E23">
            <v>2.56</v>
          </cell>
          <cell r="F23">
            <v>0.11</v>
          </cell>
          <cell r="G23">
            <v>2.67</v>
          </cell>
          <cell r="H23">
            <v>0</v>
          </cell>
          <cell r="I23" t="str">
            <v>-</v>
          </cell>
          <cell r="J23">
            <v>38.299999999999997</v>
          </cell>
          <cell r="K23">
            <v>3.69</v>
          </cell>
          <cell r="N23">
            <v>2.67</v>
          </cell>
        </row>
        <row r="24">
          <cell r="B24">
            <v>40302</v>
          </cell>
          <cell r="C24" t="str">
            <v>ESCAVACAO, CARGA E TRANSP. DE MATERIAL DE 2A. CATEG. 50=&lt;DMT200M</v>
          </cell>
          <cell r="D24" t="str">
            <v>m³</v>
          </cell>
          <cell r="E24">
            <v>4.58</v>
          </cell>
          <cell r="F24">
            <v>0.1</v>
          </cell>
          <cell r="G24">
            <v>4.68</v>
          </cell>
          <cell r="H24">
            <v>0</v>
          </cell>
          <cell r="I24" t="str">
            <v>-</v>
          </cell>
          <cell r="J24">
            <v>38.299999999999997</v>
          </cell>
          <cell r="K24">
            <v>6.47</v>
          </cell>
          <cell r="N24">
            <v>4.68</v>
          </cell>
        </row>
        <row r="25">
          <cell r="B25">
            <v>40303</v>
          </cell>
          <cell r="C25" t="str">
            <v>ESCAVACAO, CARGA E TRANSP. DE MATERIAL DE 2A. CATEG. 200=&lt;DMT&lt;=400M</v>
          </cell>
          <cell r="D25" t="str">
            <v>m³</v>
          </cell>
          <cell r="E25">
            <v>4.6100000000000003</v>
          </cell>
          <cell r="F25">
            <v>0.1</v>
          </cell>
          <cell r="G25">
            <v>4.71</v>
          </cell>
          <cell r="H25">
            <v>0</v>
          </cell>
          <cell r="I25" t="str">
            <v>-</v>
          </cell>
          <cell r="J25">
            <v>38.299999999999997</v>
          </cell>
          <cell r="K25">
            <v>6.51</v>
          </cell>
          <cell r="N25">
            <v>4.71</v>
          </cell>
        </row>
        <row r="26">
          <cell r="B26">
            <v>40304</v>
          </cell>
          <cell r="C26" t="str">
            <v>ESCAVACAO, CARGA E TRANSP. DE MATERIAL DE 2A. CATEG. 400=&lt;DMT&lt;=600M</v>
          </cell>
          <cell r="D26" t="str">
            <v>m³</v>
          </cell>
          <cell r="E26">
            <v>5.47</v>
          </cell>
          <cell r="F26">
            <v>0.12</v>
          </cell>
          <cell r="G26">
            <v>5.57</v>
          </cell>
          <cell r="H26">
            <v>0</v>
          </cell>
          <cell r="I26" t="str">
            <v>-</v>
          </cell>
          <cell r="J26">
            <v>38.299999999999997</v>
          </cell>
          <cell r="K26">
            <v>7.7</v>
          </cell>
          <cell r="N26">
            <v>5.57</v>
          </cell>
        </row>
        <row r="27">
          <cell r="B27">
            <v>40305</v>
          </cell>
          <cell r="C27" t="str">
            <v>ESCAVACAO, CARGA E TRANSP. DE MATERIAL DE 2A. CATEG. 600=&lt;DMT&lt;=800M</v>
          </cell>
          <cell r="D27" t="str">
            <v>m³</v>
          </cell>
          <cell r="E27">
            <v>6.12</v>
          </cell>
          <cell r="F27">
            <v>0.12</v>
          </cell>
          <cell r="G27">
            <v>6.24</v>
          </cell>
          <cell r="H27">
            <v>0</v>
          </cell>
          <cell r="I27" t="str">
            <v>-</v>
          </cell>
          <cell r="J27">
            <v>38.299999999999997</v>
          </cell>
          <cell r="K27">
            <v>8.6300000000000008</v>
          </cell>
          <cell r="N27">
            <v>6.24</v>
          </cell>
        </row>
        <row r="28">
          <cell r="B28">
            <v>40306</v>
          </cell>
          <cell r="C28" t="str">
            <v>ESCAVACAO, CARGA E TRANSP. DE MATERIAL DE 2A. CATEG. 800=&lt;DMT&lt;=1000M</v>
          </cell>
          <cell r="D28" t="str">
            <v>m³</v>
          </cell>
          <cell r="E28">
            <v>6.72</v>
          </cell>
          <cell r="F28">
            <v>0.13</v>
          </cell>
          <cell r="G28">
            <v>6.85</v>
          </cell>
          <cell r="H28">
            <v>0</v>
          </cell>
          <cell r="I28" t="str">
            <v>-</v>
          </cell>
          <cell r="J28">
            <v>38.299999999999997</v>
          </cell>
          <cell r="K28">
            <v>9.4700000000000006</v>
          </cell>
          <cell r="N28">
            <v>6.85</v>
          </cell>
        </row>
        <row r="29">
          <cell r="B29">
            <v>40307</v>
          </cell>
          <cell r="C29" t="str">
            <v>ESCAVACAO, CARGA E TRANSP. DE MATERIAL DE 2A. CATEG. 1000=&lt;DMT&lt;=1200M</v>
          </cell>
          <cell r="D29" t="str">
            <v>m³</v>
          </cell>
          <cell r="E29">
            <v>7.64</v>
          </cell>
          <cell r="F29">
            <v>0.13</v>
          </cell>
          <cell r="G29">
            <v>7.77</v>
          </cell>
          <cell r="H29">
            <v>0</v>
          </cell>
          <cell r="I29" t="str">
            <v>-</v>
          </cell>
          <cell r="J29">
            <v>38.299999999999997</v>
          </cell>
          <cell r="K29">
            <v>10.75</v>
          </cell>
          <cell r="N29">
            <v>7.77</v>
          </cell>
        </row>
        <row r="30">
          <cell r="B30">
            <v>40401</v>
          </cell>
          <cell r="C30" t="str">
            <v>ESCAVACAO, CARGA E TRANSP. DE MATERIAL DE 3A. CATEG. DMT &lt;=50M</v>
          </cell>
          <cell r="D30" t="str">
            <v>m³</v>
          </cell>
          <cell r="E30">
            <v>4.72</v>
          </cell>
          <cell r="F30">
            <v>0.54</v>
          </cell>
          <cell r="G30">
            <v>5.26</v>
          </cell>
          <cell r="H30">
            <v>6.91</v>
          </cell>
          <cell r="I30" t="str">
            <v>-</v>
          </cell>
          <cell r="J30">
            <v>38.299999999999997</v>
          </cell>
          <cell r="K30">
            <v>16.829999999999998</v>
          </cell>
          <cell r="N30">
            <v>12.17</v>
          </cell>
        </row>
        <row r="31">
          <cell r="B31">
            <v>40402</v>
          </cell>
          <cell r="C31" t="str">
            <v>ESCAVACAO, CARGA E TRANSP. DE MATERIAL DE 3A. CATEG. 50 &lt;DMT&lt;=200M</v>
          </cell>
          <cell r="D31" t="str">
            <v>m³</v>
          </cell>
          <cell r="E31">
            <v>7.28</v>
          </cell>
          <cell r="F31">
            <v>0.72</v>
          </cell>
          <cell r="G31">
            <v>8</v>
          </cell>
          <cell r="H31">
            <v>6.91</v>
          </cell>
          <cell r="I31" t="str">
            <v>-</v>
          </cell>
          <cell r="J31">
            <v>38.299999999999997</v>
          </cell>
          <cell r="K31">
            <v>20.62</v>
          </cell>
          <cell r="N31">
            <v>14.91</v>
          </cell>
        </row>
        <row r="32">
          <cell r="B32">
            <v>40403</v>
          </cell>
          <cell r="C32" t="str">
            <v>ESCAVACAO, CARGA E TRANSP. DE MATERIAL DE 3A. CATEG. 200&lt;DMT&lt;=400M</v>
          </cell>
          <cell r="D32" t="str">
            <v>m³</v>
          </cell>
          <cell r="E32">
            <v>7.42</v>
          </cell>
          <cell r="F32">
            <v>0.72</v>
          </cell>
          <cell r="G32">
            <v>8.14</v>
          </cell>
          <cell r="H32">
            <v>6.91</v>
          </cell>
          <cell r="I32" t="str">
            <v>-</v>
          </cell>
          <cell r="J32">
            <v>38.299999999999997</v>
          </cell>
          <cell r="K32">
            <v>20.81</v>
          </cell>
          <cell r="N32">
            <v>15.05</v>
          </cell>
        </row>
        <row r="33">
          <cell r="B33">
            <v>40404</v>
          </cell>
          <cell r="C33" t="str">
            <v>ESCAVACAO, CARGA E TRANSP. DE MATERIAL DE 3A. CATEG. 400&lt;DMT&lt;=600M</v>
          </cell>
          <cell r="D33" t="str">
            <v>m³</v>
          </cell>
          <cell r="E33">
            <v>7.5</v>
          </cell>
          <cell r="F33">
            <v>0.72</v>
          </cell>
          <cell r="G33">
            <v>8.2200000000000006</v>
          </cell>
          <cell r="H33">
            <v>6.91</v>
          </cell>
          <cell r="I33" t="str">
            <v>-</v>
          </cell>
          <cell r="J33">
            <v>38.299999999999997</v>
          </cell>
          <cell r="K33">
            <v>20.92</v>
          </cell>
          <cell r="N33">
            <v>15.13</v>
          </cell>
        </row>
        <row r="34">
          <cell r="B34">
            <v>40405</v>
          </cell>
          <cell r="C34" t="str">
            <v>ESCAVACAO, CARGA E TRANSP. DE MATERIAL DE 3A. CATEG. 600&lt;DMT&lt;=800M</v>
          </cell>
          <cell r="D34" t="str">
            <v>m³</v>
          </cell>
          <cell r="E34">
            <v>8.43</v>
          </cell>
          <cell r="F34">
            <v>0.72</v>
          </cell>
          <cell r="G34">
            <v>9.15</v>
          </cell>
          <cell r="H34">
            <v>6.91</v>
          </cell>
          <cell r="I34" t="str">
            <v>-</v>
          </cell>
          <cell r="J34">
            <v>38.299999999999997</v>
          </cell>
          <cell r="K34">
            <v>22.21</v>
          </cell>
          <cell r="N34">
            <v>16.060000000000002</v>
          </cell>
        </row>
        <row r="35">
          <cell r="B35">
            <v>40406</v>
          </cell>
          <cell r="C35" t="str">
            <v>ESCAVACAO, CARGA E TRANSP. DE MATERIAL DE 3A. CATEG. 800&lt;DMT&lt;=1000M</v>
          </cell>
          <cell r="D35" t="str">
            <v>m³</v>
          </cell>
          <cell r="E35">
            <v>8.5</v>
          </cell>
          <cell r="F35">
            <v>0.72</v>
          </cell>
          <cell r="G35">
            <v>9.2200000000000006</v>
          </cell>
          <cell r="H35">
            <v>6.91</v>
          </cell>
          <cell r="I35" t="str">
            <v>-</v>
          </cell>
          <cell r="J35">
            <v>38.299999999999997</v>
          </cell>
          <cell r="K35">
            <v>22.31</v>
          </cell>
          <cell r="N35">
            <v>16.130000000000003</v>
          </cell>
        </row>
        <row r="36">
          <cell r="B36">
            <v>40407</v>
          </cell>
          <cell r="C36" t="str">
            <v>ESCAVACAO, CARGA E TRANSP. DE MATERIAL DE 3A. CATEG. 1000&lt;DMT&lt;=1200M</v>
          </cell>
          <cell r="D36" t="str">
            <v>m³</v>
          </cell>
          <cell r="E36">
            <v>8.7100000000000009</v>
          </cell>
          <cell r="F36">
            <v>0.72</v>
          </cell>
          <cell r="G36">
            <v>9.43</v>
          </cell>
          <cell r="H36">
            <v>6.91</v>
          </cell>
          <cell r="I36" t="str">
            <v>-</v>
          </cell>
          <cell r="J36">
            <v>38.299999999999997</v>
          </cell>
          <cell r="K36">
            <v>22.6</v>
          </cell>
          <cell r="N36">
            <v>16.34</v>
          </cell>
        </row>
        <row r="37">
          <cell r="B37">
            <v>40510</v>
          </cell>
          <cell r="C37" t="str">
            <v>COMPACTACAO DE ATERROS A 95% DO PROCTOR NORMAL</v>
          </cell>
          <cell r="D37" t="str">
            <v>m³</v>
          </cell>
          <cell r="E37">
            <v>1</v>
          </cell>
          <cell r="F37">
            <v>7.0000000000000007E-2</v>
          </cell>
          <cell r="G37">
            <v>1.07</v>
          </cell>
          <cell r="H37">
            <v>0</v>
          </cell>
          <cell r="I37" t="str">
            <v>-</v>
          </cell>
          <cell r="J37">
            <v>38.299999999999997</v>
          </cell>
          <cell r="K37">
            <v>1.48</v>
          </cell>
          <cell r="N37">
            <v>1.07</v>
          </cell>
        </row>
        <row r="38">
          <cell r="B38">
            <v>40520</v>
          </cell>
          <cell r="C38" t="str">
            <v>COMPACTACAO DE ATERROS A 100% DO PROCTOR NORMAL</v>
          </cell>
          <cell r="D38" t="str">
            <v>m³</v>
          </cell>
          <cell r="E38">
            <v>1.41</v>
          </cell>
          <cell r="F38">
            <v>0.16</v>
          </cell>
          <cell r="G38">
            <v>1.57</v>
          </cell>
          <cell r="H38">
            <v>0</v>
          </cell>
          <cell r="I38" t="str">
            <v>-</v>
          </cell>
          <cell r="J38">
            <v>38.299999999999997</v>
          </cell>
          <cell r="K38">
            <v>2.17</v>
          </cell>
          <cell r="N38">
            <v>1.57</v>
          </cell>
        </row>
        <row r="39">
          <cell r="B39">
            <v>40620</v>
          </cell>
          <cell r="C39" t="str">
            <v>REVESTIMENTO PRIMARIO DE SOLO ESTABILIZADO</v>
          </cell>
          <cell r="D39" t="str">
            <v>m³</v>
          </cell>
          <cell r="E39">
            <v>1.8</v>
          </cell>
          <cell r="F39">
            <v>0.27</v>
          </cell>
          <cell r="G39">
            <v>2.0699999999999998</v>
          </cell>
          <cell r="H39">
            <v>3.58</v>
          </cell>
          <cell r="I39" t="str">
            <v>ACRESCER</v>
          </cell>
          <cell r="J39">
            <v>38.299999999999997</v>
          </cell>
          <cell r="K39">
            <v>7.81</v>
          </cell>
          <cell r="N39">
            <v>5.65</v>
          </cell>
        </row>
        <row r="40">
          <cell r="B40">
            <v>40710</v>
          </cell>
          <cell r="C40" t="str">
            <v>PREENCHIMENTO DE REBAIXO EM ROCHA</v>
          </cell>
          <cell r="D40" t="str">
            <v>m³</v>
          </cell>
          <cell r="E40">
            <v>0.88</v>
          </cell>
          <cell r="F40">
            <v>7.0000000000000007E-2</v>
          </cell>
          <cell r="G40">
            <v>0.95</v>
          </cell>
          <cell r="H40">
            <v>22.11</v>
          </cell>
          <cell r="I40" t="str">
            <v>ACRESCER</v>
          </cell>
          <cell r="J40">
            <v>38.299999999999997</v>
          </cell>
          <cell r="K40">
            <v>31.89</v>
          </cell>
          <cell r="N40">
            <v>23.06</v>
          </cell>
        </row>
        <row r="41">
          <cell r="B41">
            <v>40720</v>
          </cell>
          <cell r="C41" t="str">
            <v>REMOCAO DE SOLOS MOLES</v>
          </cell>
          <cell r="D41" t="str">
            <v>m³</v>
          </cell>
          <cell r="E41">
            <v>3.78</v>
          </cell>
          <cell r="F41">
            <v>0.09</v>
          </cell>
          <cell r="G41">
            <v>3.85</v>
          </cell>
          <cell r="H41">
            <v>0</v>
          </cell>
          <cell r="I41" t="str">
            <v>-</v>
          </cell>
          <cell r="J41">
            <v>38.299999999999997</v>
          </cell>
          <cell r="K41">
            <v>5.32</v>
          </cell>
          <cell r="N41">
            <v>3.85</v>
          </cell>
        </row>
        <row r="42">
          <cell r="B42">
            <v>40740</v>
          </cell>
          <cell r="C42" t="str">
            <v>COMPACTACAO DOS ATERROS DOS ENCONTROS DAS O.A.E. (ATE 50 CM DAS ALAS)</v>
          </cell>
          <cell r="D42" t="str">
            <v>m³</v>
          </cell>
          <cell r="E42">
            <v>4.66</v>
          </cell>
          <cell r="F42">
            <v>3.9</v>
          </cell>
          <cell r="G42">
            <v>8.56</v>
          </cell>
          <cell r="H42">
            <v>0</v>
          </cell>
          <cell r="I42" t="str">
            <v>-</v>
          </cell>
          <cell r="J42">
            <v>38.299999999999997</v>
          </cell>
          <cell r="K42">
            <v>11.84</v>
          </cell>
          <cell r="N42">
            <v>8.56</v>
          </cell>
        </row>
        <row r="43">
          <cell r="B43">
            <v>40790</v>
          </cell>
          <cell r="C43" t="str">
            <v>BOTA DENTRO</v>
          </cell>
          <cell r="D43" t="str">
            <v>m³</v>
          </cell>
          <cell r="E43">
            <v>1.31</v>
          </cell>
          <cell r="F43">
            <v>0.1</v>
          </cell>
          <cell r="G43">
            <v>1.41</v>
          </cell>
          <cell r="H43">
            <v>0</v>
          </cell>
          <cell r="I43" t="str">
            <v>-</v>
          </cell>
          <cell r="J43">
            <v>38.299999999999997</v>
          </cell>
          <cell r="K43">
            <v>1.95</v>
          </cell>
          <cell r="N43">
            <v>1.41</v>
          </cell>
        </row>
        <row r="44">
          <cell r="B44">
            <v>40910</v>
          </cell>
          <cell r="C44" t="str">
            <v>TRANSPORTE DE BRITA</v>
          </cell>
          <cell r="D44" t="str">
            <v>t.Km</v>
          </cell>
          <cell r="E44">
            <v>0.25</v>
          </cell>
          <cell r="F44">
            <v>0</v>
          </cell>
          <cell r="G44">
            <v>0.25</v>
          </cell>
          <cell r="H44">
            <v>0</v>
          </cell>
          <cell r="I44" t="str">
            <v>-</v>
          </cell>
          <cell r="J44">
            <v>38.299999999999997</v>
          </cell>
          <cell r="K44">
            <v>0.35</v>
          </cell>
          <cell r="N44">
            <v>0.25</v>
          </cell>
        </row>
        <row r="45">
          <cell r="B45">
            <v>50000</v>
          </cell>
          <cell r="C45" t="str">
            <v>PAVIMENTACAO</v>
          </cell>
          <cell r="N45">
            <v>0</v>
          </cell>
        </row>
        <row r="46">
          <cell r="B46">
            <v>50100</v>
          </cell>
          <cell r="C46" t="str">
            <v>REGULARIZACAO DO SUB-LEITO</v>
          </cell>
          <cell r="D46" t="str">
            <v>m²</v>
          </cell>
          <cell r="E46">
            <v>0.33</v>
          </cell>
          <cell r="F46">
            <v>0.04</v>
          </cell>
          <cell r="G46">
            <v>0.37</v>
          </cell>
          <cell r="H46">
            <v>0</v>
          </cell>
          <cell r="I46" t="str">
            <v>-</v>
          </cell>
          <cell r="J46">
            <v>38.299999999999997</v>
          </cell>
          <cell r="K46">
            <v>0.51</v>
          </cell>
          <cell r="N46">
            <v>0.37</v>
          </cell>
        </row>
        <row r="47">
          <cell r="B47">
            <v>50200</v>
          </cell>
          <cell r="C47" t="str">
            <v>REFORCO DE SUBLEITO</v>
          </cell>
          <cell r="D47" t="str">
            <v>m³</v>
          </cell>
          <cell r="E47">
            <v>1.97</v>
          </cell>
          <cell r="F47">
            <v>0.26</v>
          </cell>
          <cell r="G47">
            <v>2.23</v>
          </cell>
          <cell r="H47">
            <v>3.76</v>
          </cell>
          <cell r="I47" t="str">
            <v>ACRESCER</v>
          </cell>
          <cell r="J47">
            <v>38.299999999999997</v>
          </cell>
          <cell r="K47">
            <v>8.2799999999999994</v>
          </cell>
          <cell r="N47">
            <v>5.99</v>
          </cell>
        </row>
        <row r="48">
          <cell r="B48">
            <v>50210</v>
          </cell>
          <cell r="C48" t="str">
            <v>SUB-BASE DE SOLO ESTABILIZADO SEM MISTURA</v>
          </cell>
          <cell r="D48" t="str">
            <v>m³</v>
          </cell>
          <cell r="E48">
            <v>2.2799999999999998</v>
          </cell>
          <cell r="F48">
            <v>0.2</v>
          </cell>
          <cell r="G48">
            <v>2.46</v>
          </cell>
          <cell r="H48">
            <v>3.76</v>
          </cell>
          <cell r="I48" t="str">
            <v>ACRESCER</v>
          </cell>
          <cell r="J48">
            <v>38.299999999999997</v>
          </cell>
          <cell r="K48">
            <v>8.6</v>
          </cell>
          <cell r="N48">
            <v>6.22</v>
          </cell>
        </row>
        <row r="49">
          <cell r="B49">
            <v>50220</v>
          </cell>
          <cell r="C49" t="str">
            <v>SUB-BASE DE SOLO ESTABILIZADO C/MISTURA NA PISTA</v>
          </cell>
          <cell r="D49" t="str">
            <v>m³</v>
          </cell>
          <cell r="E49">
            <v>2.52</v>
          </cell>
          <cell r="F49">
            <v>0.2</v>
          </cell>
          <cell r="G49">
            <v>2.7</v>
          </cell>
          <cell r="H49">
            <v>3.76</v>
          </cell>
          <cell r="I49" t="str">
            <v>ACRESCER</v>
          </cell>
          <cell r="J49">
            <v>38.299999999999997</v>
          </cell>
          <cell r="K49">
            <v>8.93</v>
          </cell>
          <cell r="N49">
            <v>6.46</v>
          </cell>
        </row>
        <row r="50">
          <cell r="B50">
            <v>50230</v>
          </cell>
          <cell r="C50" t="str">
            <v>BASE DE SOLO ESTABILIZADO SEM MISTURA</v>
          </cell>
          <cell r="D50" t="str">
            <v>m³</v>
          </cell>
          <cell r="E50">
            <v>2.2799999999999998</v>
          </cell>
          <cell r="F50">
            <v>0.2</v>
          </cell>
          <cell r="G50">
            <v>2.46</v>
          </cell>
          <cell r="H50">
            <v>3.76</v>
          </cell>
          <cell r="I50" t="str">
            <v>ACRESCER</v>
          </cell>
          <cell r="J50">
            <v>38.299999999999997</v>
          </cell>
          <cell r="K50">
            <v>8.6</v>
          </cell>
          <cell r="N50">
            <v>6.22</v>
          </cell>
        </row>
        <row r="51">
          <cell r="B51">
            <v>50240</v>
          </cell>
          <cell r="C51" t="str">
            <v>BASE DE SOLO ESTABILIZADO C/ MISTURA NA PISTA</v>
          </cell>
          <cell r="D51" t="str">
            <v>m³</v>
          </cell>
          <cell r="E51">
            <v>2.52</v>
          </cell>
          <cell r="F51">
            <v>0.2</v>
          </cell>
          <cell r="G51">
            <v>2.7</v>
          </cell>
          <cell r="H51">
            <v>3.76</v>
          </cell>
          <cell r="I51" t="str">
            <v>ACRESCER</v>
          </cell>
          <cell r="J51">
            <v>38.299999999999997</v>
          </cell>
          <cell r="K51">
            <v>8.93</v>
          </cell>
          <cell r="N51">
            <v>6.46</v>
          </cell>
        </row>
        <row r="52">
          <cell r="B52">
            <v>50245</v>
          </cell>
          <cell r="C52" t="str">
            <v>BASE DE SOLO ESTABILIZADO C/ CIMENTO MISTURADO NA PISTA</v>
          </cell>
          <cell r="D52" t="str">
            <v>m³</v>
          </cell>
          <cell r="E52">
            <v>2.52</v>
          </cell>
          <cell r="F52">
            <v>0.2</v>
          </cell>
          <cell r="G52">
            <v>2.7</v>
          </cell>
          <cell r="H52">
            <v>20.27</v>
          </cell>
          <cell r="I52" t="str">
            <v>ACRESCER</v>
          </cell>
          <cell r="J52">
            <v>38.299999999999997</v>
          </cell>
          <cell r="K52">
            <v>31.77</v>
          </cell>
          <cell r="N52">
            <v>22.97</v>
          </cell>
        </row>
        <row r="53">
          <cell r="B53">
            <v>50250</v>
          </cell>
          <cell r="C53" t="str">
            <v>BASE DE SOLO MELHORADO COM CIMENTO C/MISTURA EM USINA</v>
          </cell>
          <cell r="D53" t="str">
            <v>m³</v>
          </cell>
          <cell r="E53">
            <v>2.4</v>
          </cell>
          <cell r="F53">
            <v>0.28999999999999998</v>
          </cell>
          <cell r="G53">
            <v>2.69</v>
          </cell>
          <cell r="H53">
            <v>13.27</v>
          </cell>
          <cell r="I53" t="str">
            <v>ACRESCER</v>
          </cell>
          <cell r="J53">
            <v>38.299999999999997</v>
          </cell>
          <cell r="K53">
            <v>22.07</v>
          </cell>
          <cell r="N53">
            <v>15.959999999999999</v>
          </cell>
        </row>
        <row r="54">
          <cell r="B54">
            <v>50260</v>
          </cell>
          <cell r="C54" t="str">
            <v>BASE ESTABILIZADO DE SOLO-BRITA C/ MISTURA EM USINA</v>
          </cell>
          <cell r="D54" t="str">
            <v>m³</v>
          </cell>
          <cell r="E54">
            <v>2.36</v>
          </cell>
          <cell r="F54">
            <v>0.31</v>
          </cell>
          <cell r="G54">
            <v>2.67</v>
          </cell>
          <cell r="H54">
            <v>29.17</v>
          </cell>
          <cell r="I54" t="str">
            <v>ACRESCER</v>
          </cell>
          <cell r="J54">
            <v>38.299999999999997</v>
          </cell>
          <cell r="K54">
            <v>44.03</v>
          </cell>
          <cell r="N54">
            <v>31.840000000000003</v>
          </cell>
        </row>
        <row r="55">
          <cell r="B55">
            <v>50270</v>
          </cell>
          <cell r="C55" t="str">
            <v>BASE BRITA GRADUADA</v>
          </cell>
          <cell r="D55" t="str">
            <v>m³</v>
          </cell>
          <cell r="E55">
            <v>2.36</v>
          </cell>
          <cell r="F55">
            <v>0.31</v>
          </cell>
          <cell r="G55">
            <v>2.67</v>
          </cell>
          <cell r="H55">
            <v>35.770000000000003</v>
          </cell>
          <cell r="I55" t="str">
            <v>ACRESCER</v>
          </cell>
          <cell r="J55">
            <v>38.299999999999997</v>
          </cell>
          <cell r="K55">
            <v>53.16</v>
          </cell>
          <cell r="N55">
            <v>38.440000000000005</v>
          </cell>
        </row>
        <row r="56">
          <cell r="B56">
            <v>50280</v>
          </cell>
          <cell r="C56" t="str">
            <v>BASE BICA CORRIDA</v>
          </cell>
          <cell r="D56" t="str">
            <v>m³</v>
          </cell>
          <cell r="E56">
            <v>2.36</v>
          </cell>
          <cell r="F56">
            <v>0.31</v>
          </cell>
          <cell r="G56">
            <v>2.67</v>
          </cell>
          <cell r="H56">
            <v>32.82</v>
          </cell>
          <cell r="I56" t="str">
            <v>ACRESCER</v>
          </cell>
          <cell r="J56">
            <v>38.299999999999997</v>
          </cell>
          <cell r="K56">
            <v>49.08</v>
          </cell>
          <cell r="N56">
            <v>35.49</v>
          </cell>
        </row>
        <row r="57">
          <cell r="B57">
            <v>50610</v>
          </cell>
          <cell r="C57" t="str">
            <v>IMPRIMACAO, EXECUCAO</v>
          </cell>
          <cell r="D57" t="str">
            <v>m²</v>
          </cell>
          <cell r="E57">
            <v>0.13</v>
          </cell>
          <cell r="F57">
            <v>0.04</v>
          </cell>
          <cell r="G57">
            <v>0.17</v>
          </cell>
          <cell r="H57">
            <v>0</v>
          </cell>
          <cell r="I57" t="str">
            <v>ACRESCER</v>
          </cell>
          <cell r="J57">
            <v>38.299999999999997</v>
          </cell>
          <cell r="K57">
            <v>0.24</v>
          </cell>
          <cell r="N57">
            <v>0.17</v>
          </cell>
        </row>
        <row r="58">
          <cell r="B58">
            <v>50620</v>
          </cell>
          <cell r="C58" t="str">
            <v>PINTURA DE LIGACAO - EXECUCAO</v>
          </cell>
          <cell r="D58" t="str">
            <v>m²</v>
          </cell>
          <cell r="E58">
            <v>0.13</v>
          </cell>
          <cell r="F58">
            <v>0.04</v>
          </cell>
          <cell r="G58">
            <v>0.17</v>
          </cell>
          <cell r="H58">
            <v>0</v>
          </cell>
          <cell r="I58" t="str">
            <v>ACRESCER</v>
          </cell>
          <cell r="J58">
            <v>38.299999999999997</v>
          </cell>
          <cell r="K58">
            <v>0.24</v>
          </cell>
          <cell r="N58">
            <v>0.17</v>
          </cell>
        </row>
        <row r="59">
          <cell r="B59">
            <v>50710</v>
          </cell>
          <cell r="C59" t="str">
            <v>TRATAMENTO SUPERFICIAL SIMPLES</v>
          </cell>
          <cell r="D59" t="str">
            <v>m²</v>
          </cell>
          <cell r="E59">
            <v>0.45</v>
          </cell>
          <cell r="F59">
            <v>0.04</v>
          </cell>
          <cell r="G59">
            <v>0.49</v>
          </cell>
          <cell r="H59">
            <v>0.19</v>
          </cell>
          <cell r="I59" t="str">
            <v>ACRESCER</v>
          </cell>
          <cell r="J59">
            <v>38.299999999999997</v>
          </cell>
          <cell r="K59">
            <v>0.94</v>
          </cell>
          <cell r="N59">
            <v>0.67999999999999994</v>
          </cell>
        </row>
        <row r="60">
          <cell r="B60">
            <v>50720</v>
          </cell>
          <cell r="C60" t="str">
            <v>TRATAMENTO SUPERFICIAL DUPLO</v>
          </cell>
          <cell r="D60" t="str">
            <v>m²</v>
          </cell>
          <cell r="E60">
            <v>0.85</v>
          </cell>
          <cell r="F60">
            <v>0.06</v>
          </cell>
          <cell r="G60">
            <v>0.89</v>
          </cell>
          <cell r="H60">
            <v>0.57999999999999996</v>
          </cell>
          <cell r="I60" t="str">
            <v>ACRESCER</v>
          </cell>
          <cell r="J60">
            <v>38.299999999999997</v>
          </cell>
          <cell r="K60">
            <v>2.0299999999999998</v>
          </cell>
          <cell r="N60">
            <v>1.47</v>
          </cell>
        </row>
        <row r="61">
          <cell r="B61">
            <v>50730</v>
          </cell>
          <cell r="C61" t="str">
            <v>TRATAMENTO SUPERFICIAL TRIPLO</v>
          </cell>
          <cell r="D61" t="str">
            <v>m²</v>
          </cell>
          <cell r="E61">
            <v>1.17</v>
          </cell>
          <cell r="F61">
            <v>0.08</v>
          </cell>
          <cell r="G61">
            <v>1.25</v>
          </cell>
          <cell r="H61">
            <v>0.91</v>
          </cell>
          <cell r="I61" t="str">
            <v>ACRESCER</v>
          </cell>
          <cell r="J61">
            <v>38.299999999999997</v>
          </cell>
          <cell r="K61">
            <v>2.99</v>
          </cell>
          <cell r="N61">
            <v>2.16</v>
          </cell>
        </row>
        <row r="62">
          <cell r="B62">
            <v>50735</v>
          </cell>
          <cell r="C62" t="str">
            <v>TRATAMENTO SUPERFICIAL DUPLO COM CAPA SELANTE</v>
          </cell>
          <cell r="D62" t="str">
            <v>m²</v>
          </cell>
          <cell r="E62">
            <v>1.1499999999999999</v>
          </cell>
          <cell r="F62">
            <v>0.06</v>
          </cell>
          <cell r="G62">
            <v>1.21</v>
          </cell>
          <cell r="H62">
            <v>0.7</v>
          </cell>
          <cell r="I62" t="str">
            <v>ACRESCER</v>
          </cell>
          <cell r="J62">
            <v>38.299999999999997</v>
          </cell>
          <cell r="K62">
            <v>2.64</v>
          </cell>
          <cell r="N62">
            <v>1.91</v>
          </cell>
        </row>
        <row r="63">
          <cell r="B63">
            <v>50737</v>
          </cell>
          <cell r="C63" t="str">
            <v>FOG (EXCLUSIVE EMULSAO ASFALTICA)</v>
          </cell>
          <cell r="D63" t="str">
            <v>m²</v>
          </cell>
          <cell r="E63">
            <v>0.25</v>
          </cell>
          <cell r="F63">
            <v>0.04</v>
          </cell>
          <cell r="G63">
            <v>0.28999999999999998</v>
          </cell>
          <cell r="H63">
            <v>0</v>
          </cell>
          <cell r="I63" t="str">
            <v>ACRESCER</v>
          </cell>
          <cell r="J63">
            <v>38.299999999999997</v>
          </cell>
          <cell r="K63">
            <v>0.4</v>
          </cell>
          <cell r="N63">
            <v>0.28999999999999998</v>
          </cell>
        </row>
        <row r="64">
          <cell r="B64">
            <v>50740</v>
          </cell>
          <cell r="C64" t="str">
            <v>CONCRETO BETUMINOSO USINADO A QUENTE (UTILIZANDO BRITA)</v>
          </cell>
          <cell r="D64" t="str">
            <v>m³</v>
          </cell>
          <cell r="E64">
            <v>19.88</v>
          </cell>
          <cell r="F64">
            <v>1.56</v>
          </cell>
          <cell r="G64">
            <v>21.44</v>
          </cell>
          <cell r="H64">
            <v>52.33</v>
          </cell>
          <cell r="I64" t="str">
            <v>ACRESCER</v>
          </cell>
          <cell r="J64">
            <v>38.299999999999997</v>
          </cell>
          <cell r="K64">
            <v>102.02</v>
          </cell>
          <cell r="N64">
            <v>73.77</v>
          </cell>
        </row>
        <row r="65">
          <cell r="B65">
            <v>50742</v>
          </cell>
          <cell r="C65" t="str">
            <v>CONCRETO BETUMINOSO USINADO A QUENTE (UTILIZANDO CASCALHO LAVADO C/ ADITIVO)</v>
          </cell>
          <cell r="D65" t="str">
            <v>m³</v>
          </cell>
          <cell r="E65">
            <v>19.88</v>
          </cell>
          <cell r="F65">
            <v>1.56</v>
          </cell>
          <cell r="G65">
            <v>21.44</v>
          </cell>
          <cell r="H65">
            <v>46.38</v>
          </cell>
          <cell r="I65" t="str">
            <v>ACRESCER</v>
          </cell>
          <cell r="J65">
            <v>38.299999999999997</v>
          </cell>
          <cell r="K65">
            <v>93.8</v>
          </cell>
          <cell r="N65">
            <v>67.820000000000007</v>
          </cell>
        </row>
        <row r="66">
          <cell r="B66">
            <v>50745</v>
          </cell>
          <cell r="C66" t="str">
            <v>CONCRETO BETUMINOSO USINADO A QUENTE PARA BINDER (UTILIZANDO BRITA)</v>
          </cell>
          <cell r="D66" t="str">
            <v>m³</v>
          </cell>
          <cell r="E66">
            <v>19.88</v>
          </cell>
          <cell r="F66">
            <v>1.56</v>
          </cell>
          <cell r="G66">
            <v>21.44</v>
          </cell>
          <cell r="H66">
            <v>45.62</v>
          </cell>
          <cell r="I66" t="str">
            <v>ACRESCER</v>
          </cell>
          <cell r="J66">
            <v>38.299999999999997</v>
          </cell>
          <cell r="K66">
            <v>92.74</v>
          </cell>
          <cell r="N66">
            <v>67.06</v>
          </cell>
        </row>
        <row r="67">
          <cell r="B67">
            <v>50748</v>
          </cell>
          <cell r="C67" t="str">
            <v>CONCRETO BETUMINOSO USINADO A QUENTE P/ BINDER (UTIL.CASCALHO LAVADO C/ ADITIVO</v>
          </cell>
          <cell r="D67" t="str">
            <v>m³</v>
          </cell>
          <cell r="E67">
            <v>19.88</v>
          </cell>
          <cell r="F67">
            <v>1.56</v>
          </cell>
          <cell r="G67">
            <v>21.44</v>
          </cell>
          <cell r="H67">
            <v>38.49</v>
          </cell>
          <cell r="I67" t="str">
            <v>ACRESCER</v>
          </cell>
          <cell r="J67">
            <v>38.299999999999997</v>
          </cell>
          <cell r="K67">
            <v>82.88</v>
          </cell>
          <cell r="N67">
            <v>59.930000000000007</v>
          </cell>
        </row>
        <row r="68">
          <cell r="B68">
            <v>50750</v>
          </cell>
          <cell r="C68" t="str">
            <v>PRE-MISTURADO A FRIO (UTILIZANDO BRITA)</v>
          </cell>
          <cell r="D68" t="str">
            <v>m³</v>
          </cell>
          <cell r="E68">
            <v>8.1999999999999993</v>
          </cell>
          <cell r="F68">
            <v>0.8</v>
          </cell>
          <cell r="G68">
            <v>9</v>
          </cell>
          <cell r="H68">
            <v>29.72</v>
          </cell>
          <cell r="I68" t="str">
            <v>ACRESCER</v>
          </cell>
          <cell r="J68">
            <v>38.299999999999997</v>
          </cell>
          <cell r="K68">
            <v>53.55</v>
          </cell>
          <cell r="N68">
            <v>38.72</v>
          </cell>
        </row>
        <row r="69">
          <cell r="B69">
            <v>50755</v>
          </cell>
          <cell r="C69" t="str">
            <v>PRE-MISTURADO A FRIO (UTILIZANDO CASCALHO)</v>
          </cell>
          <cell r="D69" t="str">
            <v>m³</v>
          </cell>
          <cell r="E69">
            <v>8.1999999999999993</v>
          </cell>
          <cell r="F69">
            <v>0.8</v>
          </cell>
          <cell r="G69">
            <v>9</v>
          </cell>
          <cell r="H69">
            <v>22.21</v>
          </cell>
          <cell r="I69" t="str">
            <v>ACRESCER</v>
          </cell>
          <cell r="J69">
            <v>38.299999999999997</v>
          </cell>
          <cell r="K69">
            <v>43.16</v>
          </cell>
          <cell r="N69">
            <v>31.21</v>
          </cell>
        </row>
        <row r="70">
          <cell r="B70">
            <v>52010</v>
          </cell>
          <cell r="C70" t="str">
            <v>TRANSPORTE DE MATERIAL DE JAZIDA P/SUB-BASE E BASE</v>
          </cell>
          <cell r="D70" t="str">
            <v>m³.Km</v>
          </cell>
          <cell r="E70">
            <v>0.41</v>
          </cell>
          <cell r="F70">
            <v>0</v>
          </cell>
          <cell r="G70">
            <v>0.41</v>
          </cell>
          <cell r="H70">
            <v>0</v>
          </cell>
          <cell r="I70" t="str">
            <v>-</v>
          </cell>
          <cell r="J70">
            <v>38.299999999999997</v>
          </cell>
          <cell r="K70">
            <v>0.56999999999999995</v>
          </cell>
          <cell r="N70">
            <v>0.41</v>
          </cell>
        </row>
        <row r="71">
          <cell r="B71">
            <v>52100</v>
          </cell>
          <cell r="C71" t="str">
            <v>FORNECIMENTO E TRANSPORTE DE CIMENTO ASFALTICO DE PENETRACAO CAP-20</v>
          </cell>
          <cell r="D71" t="str">
            <v>t</v>
          </cell>
          <cell r="E71">
            <v>0</v>
          </cell>
          <cell r="F71">
            <v>0</v>
          </cell>
          <cell r="G71">
            <v>0</v>
          </cell>
          <cell r="H71">
            <v>345.4</v>
          </cell>
          <cell r="I71" t="str">
            <v>ACRESCER</v>
          </cell>
          <cell r="J71">
            <v>15</v>
          </cell>
          <cell r="K71">
            <v>397.21</v>
          </cell>
          <cell r="N71">
            <v>345.4</v>
          </cell>
        </row>
        <row r="72">
          <cell r="B72">
            <v>52150</v>
          </cell>
          <cell r="C72" t="str">
            <v>FORNECIMENTO E TRANSPORTE DE CIMENTO ASFALTICO DE PENETRACAO CAP-7</v>
          </cell>
          <cell r="D72" t="str">
            <v>t</v>
          </cell>
          <cell r="E72">
            <v>0</v>
          </cell>
          <cell r="F72">
            <v>0</v>
          </cell>
          <cell r="G72">
            <v>0</v>
          </cell>
          <cell r="H72">
            <v>371.2</v>
          </cell>
          <cell r="I72" t="str">
            <v>ACRESCER</v>
          </cell>
          <cell r="J72">
            <v>15</v>
          </cell>
          <cell r="K72">
            <v>426.88</v>
          </cell>
          <cell r="N72">
            <v>371.2</v>
          </cell>
        </row>
        <row r="73">
          <cell r="B73">
            <v>52200</v>
          </cell>
          <cell r="C73" t="str">
            <v>FORNECIMENTO E TRANSPORTE DE ASFALTO DILUIDO CM-30</v>
          </cell>
          <cell r="D73" t="str">
            <v>t</v>
          </cell>
          <cell r="E73">
            <v>0</v>
          </cell>
          <cell r="F73">
            <v>0</v>
          </cell>
          <cell r="G73">
            <v>0</v>
          </cell>
          <cell r="H73">
            <v>524.26</v>
          </cell>
          <cell r="I73" t="str">
            <v>ACRESCER</v>
          </cell>
          <cell r="J73">
            <v>15</v>
          </cell>
          <cell r="K73">
            <v>602.9</v>
          </cell>
          <cell r="N73">
            <v>524.26</v>
          </cell>
        </row>
        <row r="74">
          <cell r="B74">
            <v>52250</v>
          </cell>
          <cell r="C74" t="str">
            <v>FORNECIMENTO E TRANSPORTE DE ASFALTO DILUIDO CM-70</v>
          </cell>
          <cell r="D74" t="str">
            <v>t</v>
          </cell>
          <cell r="E74">
            <v>0</v>
          </cell>
          <cell r="F74">
            <v>0</v>
          </cell>
          <cell r="G74">
            <v>0</v>
          </cell>
          <cell r="H74">
            <v>489.72</v>
          </cell>
          <cell r="I74" t="str">
            <v>ACRESCER</v>
          </cell>
          <cell r="J74">
            <v>15</v>
          </cell>
          <cell r="K74">
            <v>563.17999999999995</v>
          </cell>
          <cell r="N74">
            <v>489.72</v>
          </cell>
        </row>
        <row r="75">
          <cell r="B75">
            <v>52300</v>
          </cell>
          <cell r="C75" t="str">
            <v>FORNECIMENTO E TRANSPORTE DE EMULSAO ASFALTICA RR-2C</v>
          </cell>
          <cell r="D75" t="str">
            <v>t</v>
          </cell>
          <cell r="E75">
            <v>0</v>
          </cell>
          <cell r="F75">
            <v>0</v>
          </cell>
          <cell r="G75">
            <v>0</v>
          </cell>
          <cell r="H75">
            <v>423.82</v>
          </cell>
          <cell r="I75" t="str">
            <v>ACRESCER</v>
          </cell>
          <cell r="J75">
            <v>15</v>
          </cell>
          <cell r="K75">
            <v>487.39</v>
          </cell>
          <cell r="N75">
            <v>423.82</v>
          </cell>
        </row>
        <row r="76">
          <cell r="B76">
            <v>52400</v>
          </cell>
          <cell r="C76" t="str">
            <v>FORNECIMENTO E TRANSPORTE DE EMULSAO ASFALTICA RL-1C</v>
          </cell>
          <cell r="D76" t="str">
            <v>t</v>
          </cell>
          <cell r="E76">
            <v>0</v>
          </cell>
          <cell r="F76">
            <v>0</v>
          </cell>
          <cell r="G76">
            <v>0</v>
          </cell>
          <cell r="H76">
            <v>493.24</v>
          </cell>
          <cell r="I76" t="str">
            <v>ACRESCER</v>
          </cell>
          <cell r="J76">
            <v>15</v>
          </cell>
          <cell r="K76">
            <v>567.23</v>
          </cell>
          <cell r="N76">
            <v>493.24</v>
          </cell>
        </row>
        <row r="77">
          <cell r="B77">
            <v>52500</v>
          </cell>
          <cell r="C77" t="str">
            <v>FORNECIMENTO E TRANSPORTE DE EMULSAO ASFALTICA RM-1C</v>
          </cell>
          <cell r="D77" t="str">
            <v>t</v>
          </cell>
          <cell r="E77">
            <v>0</v>
          </cell>
          <cell r="F77">
            <v>0</v>
          </cell>
          <cell r="G77">
            <v>0</v>
          </cell>
          <cell r="H77">
            <v>478.28</v>
          </cell>
          <cell r="I77" t="str">
            <v>ACRESCER</v>
          </cell>
          <cell r="J77">
            <v>15</v>
          </cell>
          <cell r="K77">
            <v>550.02</v>
          </cell>
          <cell r="N77">
            <v>478.28</v>
          </cell>
        </row>
        <row r="78">
          <cell r="B78">
            <v>55000</v>
          </cell>
          <cell r="C78" t="str">
            <v>DRENAGEM</v>
          </cell>
          <cell r="N78">
            <v>0</v>
          </cell>
        </row>
        <row r="79">
          <cell r="B79">
            <v>55110</v>
          </cell>
          <cell r="C79" t="str">
            <v>DRENO LONGITUDINAL PARA CORTE EM ROCHA</v>
          </cell>
          <cell r="D79" t="str">
            <v>m</v>
          </cell>
          <cell r="E79">
            <v>0</v>
          </cell>
          <cell r="F79">
            <v>9.26</v>
          </cell>
          <cell r="G79">
            <v>9.26</v>
          </cell>
          <cell r="H79">
            <v>25.78</v>
          </cell>
          <cell r="I79" t="str">
            <v>ACRESCER</v>
          </cell>
          <cell r="J79">
            <v>38.299999999999997</v>
          </cell>
          <cell r="K79">
            <v>48.46</v>
          </cell>
          <cell r="N79">
            <v>35.04</v>
          </cell>
        </row>
        <row r="80">
          <cell r="B80">
            <v>55120</v>
          </cell>
          <cell r="C80" t="str">
            <v>DRENO LONGITUDINAL PARA CORTE EM SOLO TIPO A (COM BIDIM)</v>
          </cell>
          <cell r="D80" t="str">
            <v>m</v>
          </cell>
          <cell r="E80">
            <v>0</v>
          </cell>
          <cell r="F80">
            <v>8.74</v>
          </cell>
          <cell r="G80">
            <v>8.74</v>
          </cell>
          <cell r="H80">
            <v>35.380000000000003</v>
          </cell>
          <cell r="I80" t="str">
            <v>ACRESCER</v>
          </cell>
          <cell r="J80">
            <v>38.299999999999997</v>
          </cell>
          <cell r="K80">
            <v>61.02</v>
          </cell>
          <cell r="N80">
            <v>44.120000000000005</v>
          </cell>
        </row>
        <row r="81">
          <cell r="B81">
            <v>55130</v>
          </cell>
          <cell r="C81" t="str">
            <v>DRENO LONGITUDINAL PARA CORTE EM SOLO TIPO B (COM BIDIM)</v>
          </cell>
          <cell r="D81" t="str">
            <v>m</v>
          </cell>
          <cell r="E81">
            <v>0</v>
          </cell>
          <cell r="F81">
            <v>9.26</v>
          </cell>
          <cell r="G81">
            <v>9.26</v>
          </cell>
          <cell r="H81">
            <v>44.32</v>
          </cell>
          <cell r="I81" t="str">
            <v>ACRESCER</v>
          </cell>
          <cell r="J81">
            <v>38.299999999999997</v>
          </cell>
          <cell r="K81">
            <v>74.099999999999994</v>
          </cell>
          <cell r="N81">
            <v>53.58</v>
          </cell>
        </row>
        <row r="82">
          <cell r="B82">
            <v>55140</v>
          </cell>
          <cell r="C82" t="str">
            <v>DRENO LONGITUDINAL PARA CORTE EM SOLO TIPO C</v>
          </cell>
          <cell r="D82" t="str">
            <v>m</v>
          </cell>
          <cell r="E82">
            <v>0</v>
          </cell>
          <cell r="F82">
            <v>10.46</v>
          </cell>
          <cell r="G82">
            <v>10.46</v>
          </cell>
          <cell r="H82">
            <v>21.37</v>
          </cell>
          <cell r="I82" t="str">
            <v>ACRESCER</v>
          </cell>
          <cell r="J82">
            <v>38.299999999999997</v>
          </cell>
          <cell r="K82">
            <v>44.02</v>
          </cell>
          <cell r="N82">
            <v>31.830000000000002</v>
          </cell>
        </row>
        <row r="83">
          <cell r="B83">
            <v>55145</v>
          </cell>
          <cell r="C83" t="str">
            <v>DRENO LONGITUDINAL PARA CORTE EM SOLO TIPO D (SEM BIDIM)</v>
          </cell>
          <cell r="D83" t="str">
            <v>m³</v>
          </cell>
          <cell r="E83">
            <v>0</v>
          </cell>
          <cell r="F83">
            <v>7.37</v>
          </cell>
          <cell r="G83">
            <v>7.37</v>
          </cell>
          <cell r="H83">
            <v>26.56</v>
          </cell>
          <cell r="I83" t="str">
            <v>ACRESCER</v>
          </cell>
          <cell r="J83">
            <v>38.299999999999997</v>
          </cell>
          <cell r="K83">
            <v>46.93</v>
          </cell>
          <cell r="N83">
            <v>33.93</v>
          </cell>
        </row>
        <row r="84">
          <cell r="B84">
            <v>55150</v>
          </cell>
          <cell r="C84" t="str">
            <v>DRENO TRANSVERSAL DE BASE</v>
          </cell>
          <cell r="D84" t="str">
            <v>m</v>
          </cell>
          <cell r="E84">
            <v>0</v>
          </cell>
          <cell r="F84">
            <v>4.68</v>
          </cell>
          <cell r="G84">
            <v>4.68</v>
          </cell>
          <cell r="H84">
            <v>12.59</v>
          </cell>
          <cell r="I84" t="str">
            <v>ACRESCER</v>
          </cell>
          <cell r="J84">
            <v>38.299999999999997</v>
          </cell>
          <cell r="K84">
            <v>23.88</v>
          </cell>
          <cell r="N84">
            <v>17.27</v>
          </cell>
        </row>
        <row r="85">
          <cell r="B85">
            <v>55160</v>
          </cell>
          <cell r="C85" t="str">
            <v>MURO DE TESTA DE SAIDA DOS DRENOS</v>
          </cell>
          <cell r="D85" t="str">
            <v>Und</v>
          </cell>
          <cell r="E85">
            <v>0</v>
          </cell>
          <cell r="F85">
            <v>6.85</v>
          </cell>
          <cell r="G85">
            <v>6.85</v>
          </cell>
          <cell r="H85">
            <v>48.57</v>
          </cell>
          <cell r="I85" t="str">
            <v>ACRESCER</v>
          </cell>
          <cell r="J85">
            <v>38.299999999999997</v>
          </cell>
          <cell r="K85">
            <v>76.650000000000006</v>
          </cell>
          <cell r="N85">
            <v>55.42</v>
          </cell>
        </row>
        <row r="86">
          <cell r="B86">
            <v>55310</v>
          </cell>
          <cell r="C86" t="str">
            <v>VALETA DE PROTECAO SEM REVESTIMENTO</v>
          </cell>
          <cell r="D86" t="str">
            <v>m</v>
          </cell>
          <cell r="E86">
            <v>0</v>
          </cell>
          <cell r="F86">
            <v>0.77</v>
          </cell>
          <cell r="G86">
            <v>0.77</v>
          </cell>
          <cell r="H86">
            <v>2.65</v>
          </cell>
          <cell r="I86" t="str">
            <v>-</v>
          </cell>
          <cell r="J86">
            <v>38.299999999999997</v>
          </cell>
          <cell r="K86">
            <v>4.7300000000000004</v>
          </cell>
          <cell r="N86">
            <v>3.42</v>
          </cell>
        </row>
        <row r="87">
          <cell r="B87">
            <v>55320</v>
          </cell>
          <cell r="C87" t="str">
            <v>VALETA DE PROTECAO COM REVESTIMENTO VEGETAL</v>
          </cell>
          <cell r="D87" t="str">
            <v>m</v>
          </cell>
          <cell r="E87">
            <v>0</v>
          </cell>
          <cell r="F87">
            <v>3.05</v>
          </cell>
          <cell r="G87">
            <v>3.05</v>
          </cell>
          <cell r="H87">
            <v>9.93</v>
          </cell>
          <cell r="I87" t="str">
            <v>-</v>
          </cell>
          <cell r="J87">
            <v>38.299999999999997</v>
          </cell>
          <cell r="K87">
            <v>17.95</v>
          </cell>
          <cell r="N87">
            <v>12.98</v>
          </cell>
        </row>
        <row r="88">
          <cell r="B88">
            <v>55330</v>
          </cell>
          <cell r="C88" t="str">
            <v>VALETA DE PROTECAO COM REVESTIMENTO EM CONCRETO P/ CORTE</v>
          </cell>
          <cell r="D88" t="str">
            <v>m</v>
          </cell>
          <cell r="E88">
            <v>0</v>
          </cell>
          <cell r="F88">
            <v>9.3699999999999992</v>
          </cell>
          <cell r="G88">
            <v>9.3699999999999992</v>
          </cell>
          <cell r="H88">
            <v>40.19</v>
          </cell>
          <cell r="I88" t="str">
            <v>ACRESCER</v>
          </cell>
          <cell r="J88">
            <v>38.299999999999997</v>
          </cell>
          <cell r="K88">
            <v>68.540000000000006</v>
          </cell>
          <cell r="N88">
            <v>49.559999999999995</v>
          </cell>
        </row>
        <row r="89">
          <cell r="B89">
            <v>55340</v>
          </cell>
          <cell r="C89" t="str">
            <v>VALETA DE PROTECAO COM REVESTIMENTO EM CONCRETO P/ ATERRO</v>
          </cell>
          <cell r="D89" t="str">
            <v>m</v>
          </cell>
          <cell r="E89">
            <v>0</v>
          </cell>
          <cell r="F89">
            <v>14.08</v>
          </cell>
          <cell r="G89">
            <v>14.08</v>
          </cell>
          <cell r="H89">
            <v>55.4</v>
          </cell>
          <cell r="I89" t="str">
            <v>ACRESCER</v>
          </cell>
          <cell r="J89">
            <v>38.299999999999997</v>
          </cell>
          <cell r="K89">
            <v>96.09</v>
          </cell>
          <cell r="N89">
            <v>69.48</v>
          </cell>
        </row>
        <row r="90">
          <cell r="B90">
            <v>55410</v>
          </cell>
          <cell r="C90" t="str">
            <v>MEIO FIO SIMPLES</v>
          </cell>
          <cell r="D90" t="str">
            <v>m</v>
          </cell>
          <cell r="E90">
            <v>0</v>
          </cell>
          <cell r="F90">
            <v>0.84</v>
          </cell>
          <cell r="G90">
            <v>0.84</v>
          </cell>
          <cell r="H90">
            <v>5.51</v>
          </cell>
          <cell r="I90" t="str">
            <v>ACRESCER</v>
          </cell>
          <cell r="J90">
            <v>38.299999999999997</v>
          </cell>
          <cell r="K90">
            <v>8.7799999999999994</v>
          </cell>
          <cell r="N90">
            <v>6.35</v>
          </cell>
        </row>
        <row r="91">
          <cell r="B91">
            <v>55500</v>
          </cell>
          <cell r="C91" t="str">
            <v>SARJETA DE ATERRO OU MEIO FIO C/ SARJETA CONJUGADA</v>
          </cell>
          <cell r="D91" t="str">
            <v>m</v>
          </cell>
          <cell r="E91">
            <v>0</v>
          </cell>
          <cell r="F91">
            <v>1.23</v>
          </cell>
          <cell r="G91">
            <v>1.23</v>
          </cell>
          <cell r="H91">
            <v>8.07</v>
          </cell>
          <cell r="I91" t="str">
            <v>ACRESCER</v>
          </cell>
          <cell r="J91">
            <v>38.299999999999997</v>
          </cell>
          <cell r="K91">
            <v>12.86</v>
          </cell>
          <cell r="N91">
            <v>9.3000000000000007</v>
          </cell>
        </row>
        <row r="92">
          <cell r="B92">
            <v>55501</v>
          </cell>
          <cell r="C92" t="str">
            <v>ENTRADA D'AGUA TIPO I</v>
          </cell>
          <cell r="D92" t="str">
            <v>Und</v>
          </cell>
          <cell r="E92">
            <v>0</v>
          </cell>
          <cell r="F92">
            <v>14.6</v>
          </cell>
          <cell r="G92">
            <v>14.6</v>
          </cell>
          <cell r="H92">
            <v>104.93</v>
          </cell>
          <cell r="I92" t="str">
            <v>ACRESCER</v>
          </cell>
          <cell r="J92">
            <v>38.299999999999997</v>
          </cell>
          <cell r="K92">
            <v>165.31</v>
          </cell>
          <cell r="N92">
            <v>119.53</v>
          </cell>
        </row>
        <row r="93">
          <cell r="B93">
            <v>55502</v>
          </cell>
          <cell r="C93" t="str">
            <v>ENTRADA D'AGUA TIPO II</v>
          </cell>
          <cell r="D93" t="str">
            <v>Und</v>
          </cell>
          <cell r="E93">
            <v>0</v>
          </cell>
          <cell r="F93">
            <v>22.34</v>
          </cell>
          <cell r="G93">
            <v>22.34</v>
          </cell>
          <cell r="H93">
            <v>146.16</v>
          </cell>
          <cell r="I93" t="str">
            <v>ACRESCER</v>
          </cell>
          <cell r="J93">
            <v>38.299999999999997</v>
          </cell>
          <cell r="K93">
            <v>233.04</v>
          </cell>
          <cell r="N93">
            <v>168.5</v>
          </cell>
        </row>
        <row r="94">
          <cell r="B94">
            <v>55503</v>
          </cell>
          <cell r="C94" t="str">
            <v>DESCIDA D'AGUA TIPO I</v>
          </cell>
          <cell r="D94" t="str">
            <v>m</v>
          </cell>
          <cell r="E94">
            <v>0</v>
          </cell>
          <cell r="F94">
            <v>8.92</v>
          </cell>
          <cell r="G94">
            <v>8.92</v>
          </cell>
          <cell r="H94">
            <v>49.56</v>
          </cell>
          <cell r="I94" t="str">
            <v>ACRESCER</v>
          </cell>
          <cell r="J94">
            <v>38.299999999999997</v>
          </cell>
          <cell r="K94">
            <v>80.88</v>
          </cell>
          <cell r="N94">
            <v>58.480000000000004</v>
          </cell>
        </row>
        <row r="95">
          <cell r="B95">
            <v>55504</v>
          </cell>
          <cell r="C95" t="str">
            <v>DESCIDA D'AGUA TIPO II</v>
          </cell>
          <cell r="D95" t="str">
            <v>m</v>
          </cell>
          <cell r="E95">
            <v>0</v>
          </cell>
          <cell r="F95">
            <v>10.65</v>
          </cell>
          <cell r="G95">
            <v>10.65</v>
          </cell>
          <cell r="H95">
            <v>58.86</v>
          </cell>
          <cell r="I95" t="str">
            <v>ACRESCER</v>
          </cell>
          <cell r="J95">
            <v>38.299999999999997</v>
          </cell>
          <cell r="K95">
            <v>96.13</v>
          </cell>
          <cell r="N95">
            <v>69.510000000000005</v>
          </cell>
        </row>
        <row r="96">
          <cell r="B96">
            <v>55505</v>
          </cell>
          <cell r="C96" t="str">
            <v>BACIA DE AMORTECIMENTO TIPO I E II</v>
          </cell>
          <cell r="D96" t="str">
            <v>Und</v>
          </cell>
          <cell r="E96">
            <v>0</v>
          </cell>
          <cell r="F96">
            <v>10.06</v>
          </cell>
          <cell r="G96">
            <v>10.06</v>
          </cell>
          <cell r="H96">
            <v>63.92</v>
          </cell>
          <cell r="I96" t="str">
            <v>ACRESCER</v>
          </cell>
          <cell r="J96">
            <v>38.299999999999997</v>
          </cell>
          <cell r="K96">
            <v>102.31</v>
          </cell>
          <cell r="N96">
            <v>73.98</v>
          </cell>
        </row>
        <row r="97">
          <cell r="B97">
            <v>55506</v>
          </cell>
          <cell r="C97" t="str">
            <v>DESCIDA D'AGUA TIPO III P/ B.S.T.C. D=0,80 M</v>
          </cell>
          <cell r="D97" t="str">
            <v>m</v>
          </cell>
          <cell r="E97">
            <v>0</v>
          </cell>
          <cell r="F97">
            <v>14.11</v>
          </cell>
          <cell r="G97">
            <v>14.11</v>
          </cell>
          <cell r="H97">
            <v>92.85</v>
          </cell>
          <cell r="I97" t="str">
            <v>ACRESCER</v>
          </cell>
          <cell r="J97">
            <v>38.299999999999997</v>
          </cell>
          <cell r="K97">
            <v>147.93</v>
          </cell>
          <cell r="N97">
            <v>106.96</v>
          </cell>
        </row>
        <row r="98">
          <cell r="B98">
            <v>55507</v>
          </cell>
          <cell r="C98" t="str">
            <v>DESCIDA D'AGUA TIPO III P/ B.S.T.C. D=1,00 M</v>
          </cell>
          <cell r="D98" t="str">
            <v>m</v>
          </cell>
          <cell r="E98">
            <v>0</v>
          </cell>
          <cell r="F98">
            <v>15.54</v>
          </cell>
          <cell r="G98">
            <v>15.54</v>
          </cell>
          <cell r="H98">
            <v>105.24</v>
          </cell>
          <cell r="I98" t="str">
            <v>ACRESCER</v>
          </cell>
          <cell r="J98">
            <v>38.299999999999997</v>
          </cell>
          <cell r="K98">
            <v>167.04</v>
          </cell>
          <cell r="N98">
            <v>120.78</v>
          </cell>
        </row>
        <row r="99">
          <cell r="B99">
            <v>55508</v>
          </cell>
          <cell r="C99" t="str">
            <v>DESCIDA D'AGUA TIPO III P/ B.S.T.C. D=1,20 M</v>
          </cell>
          <cell r="D99" t="str">
            <v>m</v>
          </cell>
          <cell r="E99">
            <v>0</v>
          </cell>
          <cell r="F99">
            <v>16.82</v>
          </cell>
          <cell r="G99">
            <v>16.82</v>
          </cell>
          <cell r="H99">
            <v>117.89</v>
          </cell>
          <cell r="I99" t="str">
            <v>ACRESCER</v>
          </cell>
          <cell r="J99">
            <v>38.299999999999997</v>
          </cell>
          <cell r="K99">
            <v>186.3</v>
          </cell>
          <cell r="N99">
            <v>134.71</v>
          </cell>
        </row>
        <row r="100">
          <cell r="B100">
            <v>55510</v>
          </cell>
          <cell r="C100" t="str">
            <v>SARJETA DE CORTE TIPO A</v>
          </cell>
          <cell r="D100" t="str">
            <v>m</v>
          </cell>
          <cell r="E100">
            <v>0</v>
          </cell>
          <cell r="F100">
            <v>1.48</v>
          </cell>
          <cell r="G100">
            <v>1.48</v>
          </cell>
          <cell r="H100">
            <v>13.18</v>
          </cell>
          <cell r="I100" t="str">
            <v>ACRESCER</v>
          </cell>
          <cell r="J100">
            <v>38.299999999999997</v>
          </cell>
          <cell r="K100">
            <v>20.27</v>
          </cell>
          <cell r="N100">
            <v>14.66</v>
          </cell>
        </row>
        <row r="101">
          <cell r="B101">
            <v>55520</v>
          </cell>
          <cell r="C101" t="str">
            <v>SARJETA E CORTE TIPO  B</v>
          </cell>
          <cell r="D101" t="str">
            <v>m</v>
          </cell>
          <cell r="E101">
            <v>0</v>
          </cell>
          <cell r="F101">
            <v>1.58</v>
          </cell>
          <cell r="G101">
            <v>1.58</v>
          </cell>
          <cell r="H101">
            <v>16.190000000000001</v>
          </cell>
          <cell r="I101" t="str">
            <v>ACRESCER</v>
          </cell>
          <cell r="J101">
            <v>38.299999999999997</v>
          </cell>
          <cell r="K101">
            <v>24.58</v>
          </cell>
          <cell r="N101">
            <v>17.770000000000003</v>
          </cell>
        </row>
        <row r="102">
          <cell r="B102">
            <v>55610</v>
          </cell>
          <cell r="C102" t="str">
            <v>SAIDA D'AGUA DE SARJETA TIPO A</v>
          </cell>
          <cell r="D102" t="str">
            <v>Und</v>
          </cell>
          <cell r="E102">
            <v>0</v>
          </cell>
          <cell r="F102">
            <v>4.51</v>
          </cell>
          <cell r="G102">
            <v>4.51</v>
          </cell>
          <cell r="H102">
            <v>17.649999999999999</v>
          </cell>
          <cell r="I102" t="str">
            <v>ACRESCER</v>
          </cell>
          <cell r="J102">
            <v>38.299999999999997</v>
          </cell>
          <cell r="K102">
            <v>30.65</v>
          </cell>
          <cell r="N102">
            <v>22.159999999999997</v>
          </cell>
        </row>
        <row r="103">
          <cell r="B103">
            <v>55620</v>
          </cell>
          <cell r="C103" t="str">
            <v>SAIDA D'AGUA DA SARJETA TIPO B</v>
          </cell>
          <cell r="D103" t="str">
            <v>Und</v>
          </cell>
          <cell r="E103">
            <v>0</v>
          </cell>
          <cell r="F103">
            <v>5.61</v>
          </cell>
          <cell r="G103">
            <v>5.61</v>
          </cell>
          <cell r="H103">
            <v>20.8</v>
          </cell>
          <cell r="I103" t="str">
            <v>ACRESCER</v>
          </cell>
          <cell r="J103">
            <v>38.299999999999997</v>
          </cell>
          <cell r="K103">
            <v>36.53</v>
          </cell>
          <cell r="N103">
            <v>26.41</v>
          </cell>
        </row>
        <row r="104">
          <cell r="B104">
            <v>55710</v>
          </cell>
          <cell r="C104" t="str">
            <v>CAIXA COLETORA TIPO A</v>
          </cell>
          <cell r="D104" t="str">
            <v>Und</v>
          </cell>
          <cell r="E104">
            <v>0</v>
          </cell>
          <cell r="F104">
            <v>91.73</v>
          </cell>
          <cell r="G104">
            <v>91.73</v>
          </cell>
          <cell r="H104">
            <v>625.23</v>
          </cell>
          <cell r="I104" t="str">
            <v>ACRESCER</v>
          </cell>
          <cell r="J104">
            <v>38.299999999999997</v>
          </cell>
          <cell r="K104">
            <v>991.56</v>
          </cell>
          <cell r="N104">
            <v>716.96</v>
          </cell>
        </row>
        <row r="105">
          <cell r="B105">
            <v>55720</v>
          </cell>
          <cell r="C105" t="str">
            <v>CAIXA COLETORA TIPO B</v>
          </cell>
          <cell r="D105" t="str">
            <v>Und</v>
          </cell>
          <cell r="E105">
            <v>0</v>
          </cell>
          <cell r="F105">
            <v>103.58</v>
          </cell>
          <cell r="G105">
            <v>103.58</v>
          </cell>
          <cell r="H105">
            <v>619.24</v>
          </cell>
          <cell r="I105" t="str">
            <v>ACRESCER</v>
          </cell>
          <cell r="J105">
            <v>38.299999999999997</v>
          </cell>
          <cell r="K105">
            <v>999.66</v>
          </cell>
          <cell r="N105">
            <v>722.82</v>
          </cell>
        </row>
        <row r="106">
          <cell r="B106">
            <v>55730</v>
          </cell>
          <cell r="C106" t="str">
            <v>CAIXA COLETORA C/ RETENCAO DE DIVISA P/ TUBOS DE D=0,60 M</v>
          </cell>
          <cell r="D106" t="str">
            <v>Und</v>
          </cell>
          <cell r="E106">
            <v>0</v>
          </cell>
          <cell r="F106">
            <v>88.67</v>
          </cell>
          <cell r="G106">
            <v>88.67</v>
          </cell>
          <cell r="H106">
            <v>749.57</v>
          </cell>
          <cell r="I106" t="str">
            <v>ACRESCER</v>
          </cell>
          <cell r="J106">
            <v>38.299999999999997</v>
          </cell>
          <cell r="K106">
            <v>1159.29</v>
          </cell>
          <cell r="N106">
            <v>838.24</v>
          </cell>
        </row>
        <row r="107">
          <cell r="B107">
            <v>55735</v>
          </cell>
          <cell r="C107" t="str">
            <v>CAIXA COLETORA C/ RETENCAO DE DIVISA P/ TUBOS DE D=0,80 M</v>
          </cell>
          <cell r="D107" t="str">
            <v>Und</v>
          </cell>
          <cell r="E107">
            <v>0</v>
          </cell>
          <cell r="F107">
            <v>100.06</v>
          </cell>
          <cell r="G107">
            <v>100.06</v>
          </cell>
          <cell r="H107">
            <v>831.78</v>
          </cell>
          <cell r="I107" t="str">
            <v>ACRESCER</v>
          </cell>
          <cell r="J107">
            <v>38.299999999999997</v>
          </cell>
          <cell r="K107">
            <v>1288.73</v>
          </cell>
          <cell r="N107">
            <v>931.83999999999992</v>
          </cell>
        </row>
        <row r="108">
          <cell r="B108">
            <v>55740</v>
          </cell>
          <cell r="C108" t="str">
            <v>CAIXA COLETORA C/ RETENCAO DE DIVISA P/ TUBOS D=1,0 M</v>
          </cell>
          <cell r="D108" t="str">
            <v>Und</v>
          </cell>
          <cell r="E108">
            <v>0</v>
          </cell>
          <cell r="F108">
            <v>110.76</v>
          </cell>
          <cell r="G108">
            <v>110.76</v>
          </cell>
          <cell r="H108">
            <v>910.66</v>
          </cell>
          <cell r="I108" t="str">
            <v>ACRESCER</v>
          </cell>
          <cell r="J108">
            <v>38.299999999999997</v>
          </cell>
          <cell r="K108">
            <v>1412.62</v>
          </cell>
          <cell r="N108">
            <v>1021.42</v>
          </cell>
        </row>
        <row r="109">
          <cell r="B109">
            <v>55745</v>
          </cell>
          <cell r="C109" t="str">
            <v>CAIXA COLETORA C/ RETENCAO DE DIVISA P/ TUBOS D=1,20 M</v>
          </cell>
          <cell r="D109" t="str">
            <v>Und</v>
          </cell>
          <cell r="E109">
            <v>0</v>
          </cell>
          <cell r="F109">
            <v>121.62</v>
          </cell>
          <cell r="G109">
            <v>121.62</v>
          </cell>
          <cell r="H109">
            <v>985.95</v>
          </cell>
          <cell r="I109" t="str">
            <v>ACRESCER</v>
          </cell>
          <cell r="J109">
            <v>38.299999999999997</v>
          </cell>
          <cell r="K109">
            <v>1531.77</v>
          </cell>
          <cell r="N109">
            <v>1107.5700000000002</v>
          </cell>
        </row>
        <row r="110">
          <cell r="B110">
            <v>55750</v>
          </cell>
          <cell r="C110" t="str">
            <v>COLCHAO DRENANTE</v>
          </cell>
          <cell r="D110" t="str">
            <v>m³</v>
          </cell>
          <cell r="E110">
            <v>1.63</v>
          </cell>
          <cell r="F110">
            <v>0.22</v>
          </cell>
          <cell r="G110">
            <v>1.85</v>
          </cell>
          <cell r="H110">
            <v>25.78</v>
          </cell>
          <cell r="I110" t="str">
            <v>ACRESCER</v>
          </cell>
          <cell r="J110">
            <v>38.299999999999997</v>
          </cell>
          <cell r="K110">
            <v>38.21</v>
          </cell>
          <cell r="N110">
            <v>27.630000000000003</v>
          </cell>
        </row>
        <row r="111">
          <cell r="B111">
            <v>55760</v>
          </cell>
          <cell r="C111" t="str">
            <v>TAMPAO DE FERRO FUNDIDO PARA POCO DE VISITA</v>
          </cell>
          <cell r="D111" t="str">
            <v>Und</v>
          </cell>
          <cell r="E111">
            <v>0</v>
          </cell>
          <cell r="F111">
            <v>9.36</v>
          </cell>
          <cell r="G111">
            <v>9.36</v>
          </cell>
          <cell r="H111">
            <v>122.33</v>
          </cell>
          <cell r="I111" t="str">
            <v>ACRESCER</v>
          </cell>
          <cell r="J111">
            <v>38.299999999999997</v>
          </cell>
          <cell r="K111">
            <v>182.13</v>
          </cell>
          <cell r="N111">
            <v>131.69</v>
          </cell>
        </row>
        <row r="112">
          <cell r="B112">
            <v>55761</v>
          </cell>
          <cell r="C112" t="str">
            <v>CHAMINE EM ALVENARIA D=0,60M P/ ALTURA ATE 1,50M</v>
          </cell>
          <cell r="D112" t="str">
            <v>m</v>
          </cell>
          <cell r="E112">
            <v>0</v>
          </cell>
          <cell r="F112">
            <v>25</v>
          </cell>
          <cell r="G112">
            <v>25</v>
          </cell>
          <cell r="H112">
            <v>125.19</v>
          </cell>
          <cell r="I112" t="str">
            <v>ACRESCER</v>
          </cell>
          <cell r="J112">
            <v>38.299999999999997</v>
          </cell>
          <cell r="K112">
            <v>207.71</v>
          </cell>
          <cell r="N112">
            <v>150.19</v>
          </cell>
        </row>
        <row r="113">
          <cell r="B113">
            <v>55762</v>
          </cell>
          <cell r="C113" t="str">
            <v>CHAMINE EM ALVENARIA D=0,80M P/ 1,50 &lt; H &lt; 3,50M</v>
          </cell>
          <cell r="D113" t="str">
            <v>m</v>
          </cell>
          <cell r="E113">
            <v>0</v>
          </cell>
          <cell r="F113">
            <v>31.51</v>
          </cell>
          <cell r="G113">
            <v>31.51</v>
          </cell>
          <cell r="H113">
            <v>156.87</v>
          </cell>
          <cell r="I113" t="str">
            <v>ACRESCER</v>
          </cell>
          <cell r="J113">
            <v>38.299999999999997</v>
          </cell>
          <cell r="K113">
            <v>260.52999999999997</v>
          </cell>
          <cell r="N113">
            <v>188.38</v>
          </cell>
        </row>
        <row r="114">
          <cell r="B114">
            <v>55763</v>
          </cell>
          <cell r="C114" t="str">
            <v>CHAMINE EM ALVENARIA D=1,0M P/ ALTURA ACIMA DE 3,50M</v>
          </cell>
          <cell r="D114" t="str">
            <v>m</v>
          </cell>
          <cell r="E114">
            <v>0</v>
          </cell>
          <cell r="F114">
            <v>38.47</v>
          </cell>
          <cell r="G114">
            <v>38.47</v>
          </cell>
          <cell r="H114">
            <v>189.26</v>
          </cell>
          <cell r="I114" t="str">
            <v>ACRESCER</v>
          </cell>
          <cell r="J114">
            <v>38.299999999999997</v>
          </cell>
          <cell r="K114">
            <v>314.95</v>
          </cell>
          <cell r="N114">
            <v>227.73</v>
          </cell>
        </row>
        <row r="115">
          <cell r="B115">
            <v>55780</v>
          </cell>
          <cell r="C115" t="str">
            <v>POCO DE VISITA (CAIXA) EM ALVENARIA P/ GALERIA D=0,40M</v>
          </cell>
          <cell r="D115" t="str">
            <v>Und</v>
          </cell>
          <cell r="E115">
            <v>0</v>
          </cell>
          <cell r="F115">
            <v>93.26</v>
          </cell>
          <cell r="G115">
            <v>93.26</v>
          </cell>
          <cell r="H115">
            <v>557.66999999999996</v>
          </cell>
          <cell r="I115" t="str">
            <v>ACRESCER</v>
          </cell>
          <cell r="J115">
            <v>38.299999999999997</v>
          </cell>
          <cell r="K115">
            <v>900.24</v>
          </cell>
          <cell r="N115">
            <v>650.92999999999995</v>
          </cell>
        </row>
        <row r="116">
          <cell r="B116">
            <v>55781</v>
          </cell>
          <cell r="C116" t="str">
            <v>POCO DE VISITA (CAIXA) EM ALVENARIA P/ GALERIA D=0,60M</v>
          </cell>
          <cell r="D116" t="str">
            <v>Und</v>
          </cell>
          <cell r="E116">
            <v>0</v>
          </cell>
          <cell r="F116">
            <v>105.49</v>
          </cell>
          <cell r="G116">
            <v>105.49</v>
          </cell>
          <cell r="H116">
            <v>625.98</v>
          </cell>
          <cell r="I116" t="str">
            <v>ACRESCER</v>
          </cell>
          <cell r="J116">
            <v>38.299999999999997</v>
          </cell>
          <cell r="K116">
            <v>1011.62</v>
          </cell>
          <cell r="N116">
            <v>731.47</v>
          </cell>
        </row>
        <row r="117">
          <cell r="B117">
            <v>55782</v>
          </cell>
          <cell r="C117" t="str">
            <v>POCO DE VISITA (CAIXA) EM ALVENARIA P/ GALERIA D=0,80M</v>
          </cell>
          <cell r="D117" t="str">
            <v>Und</v>
          </cell>
          <cell r="E117">
            <v>0</v>
          </cell>
          <cell r="F117">
            <v>136.06</v>
          </cell>
          <cell r="G117">
            <v>136.06</v>
          </cell>
          <cell r="H117">
            <v>785.35</v>
          </cell>
          <cell r="I117" t="str">
            <v>ACRESCER</v>
          </cell>
          <cell r="J117">
            <v>38.299999999999997</v>
          </cell>
          <cell r="K117">
            <v>1274.31</v>
          </cell>
          <cell r="N117">
            <v>921.41000000000008</v>
          </cell>
        </row>
        <row r="118">
          <cell r="B118">
            <v>55783</v>
          </cell>
          <cell r="C118" t="str">
            <v>POCO DE VISITA (CAIXA) EM ALVENARIA P/ GALERIA D=1,00M</v>
          </cell>
          <cell r="D118" t="str">
            <v>Und</v>
          </cell>
          <cell r="E118">
            <v>0</v>
          </cell>
          <cell r="F118">
            <v>169.7</v>
          </cell>
          <cell r="G118">
            <v>169.7</v>
          </cell>
          <cell r="H118">
            <v>958.41</v>
          </cell>
          <cell r="I118" t="str">
            <v>ACRESCER</v>
          </cell>
          <cell r="J118">
            <v>38.299999999999997</v>
          </cell>
          <cell r="K118">
            <v>1560.18</v>
          </cell>
          <cell r="N118">
            <v>1128.1099999999999</v>
          </cell>
        </row>
        <row r="119">
          <cell r="B119">
            <v>55784</v>
          </cell>
          <cell r="C119" t="str">
            <v>POCO DE VISITA (CAIXA) EM ALVENARIA P/ GALERIA D=1,20M</v>
          </cell>
          <cell r="D119" t="str">
            <v>Und</v>
          </cell>
          <cell r="E119">
            <v>0</v>
          </cell>
          <cell r="F119">
            <v>198.06</v>
          </cell>
          <cell r="G119">
            <v>198.06</v>
          </cell>
          <cell r="H119">
            <v>1102.44</v>
          </cell>
          <cell r="I119" t="str">
            <v>ACRESCER</v>
          </cell>
          <cell r="J119">
            <v>38.299999999999997</v>
          </cell>
          <cell r="K119">
            <v>1798.59</v>
          </cell>
          <cell r="N119">
            <v>1300.5</v>
          </cell>
        </row>
        <row r="120">
          <cell r="B120">
            <v>55800</v>
          </cell>
          <cell r="C120" t="str">
            <v>CAIXA DE PASSAGEM EM ALVENARIA P/ TUBOS D=0,40M (1,44 X 1,24 X 0,80)</v>
          </cell>
          <cell r="D120" t="str">
            <v>Und</v>
          </cell>
          <cell r="E120">
            <v>0</v>
          </cell>
          <cell r="F120">
            <v>52.92</v>
          </cell>
          <cell r="G120">
            <v>52.92</v>
          </cell>
          <cell r="H120">
            <v>297.70999999999998</v>
          </cell>
          <cell r="I120" t="str">
            <v>ACRESCER</v>
          </cell>
          <cell r="J120">
            <v>38.299999999999997</v>
          </cell>
          <cell r="K120">
            <v>484.92</v>
          </cell>
          <cell r="N120">
            <v>350.63</v>
          </cell>
        </row>
        <row r="121">
          <cell r="B121">
            <v>55801</v>
          </cell>
          <cell r="C121" t="str">
            <v>CAIXA DE PASSAGEM EM ALVENARIA P/ TUBOS D=0,60M (1,94 X 1,44 X 1,00)</v>
          </cell>
          <cell r="D121" t="str">
            <v>Und</v>
          </cell>
          <cell r="E121">
            <v>0</v>
          </cell>
          <cell r="F121">
            <v>74.319999999999993</v>
          </cell>
          <cell r="G121">
            <v>74.319999999999993</v>
          </cell>
          <cell r="H121">
            <v>424.38</v>
          </cell>
          <cell r="I121" t="str">
            <v>ACRESCER</v>
          </cell>
          <cell r="J121">
            <v>38.299999999999997</v>
          </cell>
          <cell r="K121">
            <v>689.7</v>
          </cell>
          <cell r="N121">
            <v>498.7</v>
          </cell>
        </row>
        <row r="122">
          <cell r="B122">
            <v>55802</v>
          </cell>
          <cell r="C122" t="str">
            <v>CAIXA DE PASSAGEM EM ALVENARIA P/ TUBOS D=0,80M (1,94 X 1,74 X 1,30)</v>
          </cell>
          <cell r="D122" t="str">
            <v>Und</v>
          </cell>
          <cell r="E122">
            <v>0</v>
          </cell>
          <cell r="F122">
            <v>101.2</v>
          </cell>
          <cell r="G122">
            <v>101.2</v>
          </cell>
          <cell r="H122">
            <v>559.58000000000004</v>
          </cell>
          <cell r="I122" t="str">
            <v>ACRESCER</v>
          </cell>
          <cell r="J122">
            <v>38.299999999999997</v>
          </cell>
          <cell r="K122">
            <v>913.86</v>
          </cell>
          <cell r="N122">
            <v>660.78000000000009</v>
          </cell>
        </row>
        <row r="123">
          <cell r="B123">
            <v>55803</v>
          </cell>
          <cell r="C123" t="str">
            <v>CAIXA DE PASSAGEM EM ALVENARIA P/ TUBOS D=1,00M (1,94 X 2,04 X 1,60)</v>
          </cell>
          <cell r="D123" t="str">
            <v>Und</v>
          </cell>
          <cell r="E123">
            <v>0</v>
          </cell>
          <cell r="F123">
            <v>131.47999999999999</v>
          </cell>
          <cell r="G123">
            <v>131.47999999999999</v>
          </cell>
          <cell r="H123">
            <v>708.85</v>
          </cell>
          <cell r="I123" t="str">
            <v>ACRESCER</v>
          </cell>
          <cell r="J123">
            <v>38.299999999999997</v>
          </cell>
          <cell r="K123">
            <v>1162.18</v>
          </cell>
          <cell r="N123">
            <v>840.33</v>
          </cell>
        </row>
        <row r="124">
          <cell r="B124">
            <v>55804</v>
          </cell>
          <cell r="C124" t="str">
            <v>CAIXA DE PASSAGEM EM ALVENARIA P/ TUBOS D=1,20M (1,94 X 2,29 X 1,85)</v>
          </cell>
          <cell r="D124" t="str">
            <v>Und</v>
          </cell>
          <cell r="E124">
            <v>0</v>
          </cell>
          <cell r="F124">
            <v>158.4</v>
          </cell>
          <cell r="G124">
            <v>158.4</v>
          </cell>
          <cell r="H124">
            <v>838.6</v>
          </cell>
          <cell r="I124" t="str">
            <v>ACRESCER</v>
          </cell>
          <cell r="J124">
            <v>38.299999999999997</v>
          </cell>
          <cell r="K124">
            <v>1378.85</v>
          </cell>
          <cell r="N124">
            <v>997</v>
          </cell>
        </row>
        <row r="125">
          <cell r="B125">
            <v>60000</v>
          </cell>
          <cell r="C125" t="str">
            <v>OBRAS DE ARTE CORRENTE</v>
          </cell>
          <cell r="N125">
            <v>0</v>
          </cell>
        </row>
        <row r="126">
          <cell r="B126">
            <v>60101</v>
          </cell>
          <cell r="C126" t="str">
            <v>CORPO DE B.S.T.C. D=0,40 M TIPO CA-1 INCLUSIVE BERCO</v>
          </cell>
          <cell r="D126" t="str">
            <v>m</v>
          </cell>
          <cell r="E126">
            <v>0</v>
          </cell>
          <cell r="F126">
            <v>19.739999999999998</v>
          </cell>
          <cell r="G126">
            <v>19.739999999999998</v>
          </cell>
          <cell r="H126">
            <v>38.07</v>
          </cell>
          <cell r="I126" t="str">
            <v>ACRESCER</v>
          </cell>
          <cell r="J126">
            <v>38.299999999999997</v>
          </cell>
          <cell r="K126">
            <v>79.95</v>
          </cell>
          <cell r="N126">
            <v>57.81</v>
          </cell>
        </row>
        <row r="127">
          <cell r="B127">
            <v>60102</v>
          </cell>
          <cell r="C127" t="str">
            <v>CORPO DE B.S.T.C. D=0,60 M TIPO CA-1 INCLUSIVE BERCO</v>
          </cell>
          <cell r="D127" t="str">
            <v>m</v>
          </cell>
          <cell r="E127">
            <v>0</v>
          </cell>
          <cell r="F127">
            <v>20.6</v>
          </cell>
          <cell r="G127">
            <v>20.6</v>
          </cell>
          <cell r="H127">
            <v>68.2</v>
          </cell>
          <cell r="I127" t="str">
            <v>ACRESCER</v>
          </cell>
          <cell r="J127">
            <v>38.299999999999997</v>
          </cell>
          <cell r="K127">
            <v>122.81</v>
          </cell>
          <cell r="N127">
            <v>88.800000000000011</v>
          </cell>
        </row>
        <row r="128">
          <cell r="B128">
            <v>60103</v>
          </cell>
          <cell r="C128" t="str">
            <v>CORPO DE B.S.T.C. D=0,80 M TIPO CA-1 INCLUSIVE BERCO</v>
          </cell>
          <cell r="D128" t="str">
            <v>m</v>
          </cell>
          <cell r="E128">
            <v>0</v>
          </cell>
          <cell r="F128">
            <v>21.69</v>
          </cell>
          <cell r="G128">
            <v>21.69</v>
          </cell>
          <cell r="H128">
            <v>107.57</v>
          </cell>
          <cell r="I128" t="str">
            <v>ACRESCER</v>
          </cell>
          <cell r="J128">
            <v>38.299999999999997</v>
          </cell>
          <cell r="K128">
            <v>178.77</v>
          </cell>
          <cell r="N128">
            <v>129.26</v>
          </cell>
        </row>
        <row r="129">
          <cell r="B129">
            <v>60104</v>
          </cell>
          <cell r="C129" t="str">
            <v>CORPO DE B.S.T.C. D=1,00 M TIPO CA-1 INCLUSIVE BERCO</v>
          </cell>
          <cell r="D129" t="str">
            <v>m</v>
          </cell>
          <cell r="E129">
            <v>0</v>
          </cell>
          <cell r="F129">
            <v>22.78</v>
          </cell>
          <cell r="G129">
            <v>22.78</v>
          </cell>
          <cell r="H129">
            <v>154.22999999999999</v>
          </cell>
          <cell r="I129" t="str">
            <v>ACRESCER</v>
          </cell>
          <cell r="J129">
            <v>38.299999999999997</v>
          </cell>
          <cell r="K129">
            <v>244.8</v>
          </cell>
          <cell r="N129">
            <v>177.01</v>
          </cell>
        </row>
        <row r="130">
          <cell r="B130">
            <v>60105</v>
          </cell>
          <cell r="C130" t="str">
            <v>CORPO DE B.S.T.C. D=1,20 M TIPO CA-1 INCLUSIVE BERCO</v>
          </cell>
          <cell r="D130" t="str">
            <v>m</v>
          </cell>
          <cell r="E130">
            <v>0</v>
          </cell>
          <cell r="F130">
            <v>23.87</v>
          </cell>
          <cell r="G130">
            <v>23.87</v>
          </cell>
          <cell r="H130">
            <v>219.97</v>
          </cell>
          <cell r="I130" t="str">
            <v>ACRESCER</v>
          </cell>
          <cell r="J130">
            <v>38.299999999999997</v>
          </cell>
          <cell r="K130">
            <v>337.23</v>
          </cell>
          <cell r="N130">
            <v>243.84</v>
          </cell>
        </row>
        <row r="131">
          <cell r="B131">
            <v>60106</v>
          </cell>
          <cell r="C131" t="str">
            <v>CORPO DE B.D.T.C. D=0,80 M TIPO CA-1 INCLUSIVE BERCO</v>
          </cell>
          <cell r="D131" t="str">
            <v>m</v>
          </cell>
          <cell r="E131">
            <v>0</v>
          </cell>
          <cell r="F131">
            <v>34.479999999999997</v>
          </cell>
          <cell r="G131">
            <v>34.479999999999997</v>
          </cell>
          <cell r="H131">
            <v>211</v>
          </cell>
          <cell r="I131" t="str">
            <v>ACRESCER</v>
          </cell>
          <cell r="J131">
            <v>38.299999999999997</v>
          </cell>
          <cell r="K131">
            <v>339.5</v>
          </cell>
          <cell r="N131">
            <v>245.48</v>
          </cell>
        </row>
        <row r="132">
          <cell r="B132">
            <v>60107</v>
          </cell>
          <cell r="C132" t="str">
            <v>CORPO DE B.D.T.C. D=1,00 M TIPO CA-1 INCLUSIVE BERCO</v>
          </cell>
          <cell r="D132" t="str">
            <v>m</v>
          </cell>
          <cell r="E132">
            <v>0</v>
          </cell>
          <cell r="F132">
            <v>36.270000000000003</v>
          </cell>
          <cell r="G132">
            <v>36.270000000000003</v>
          </cell>
          <cell r="H132">
            <v>304.48</v>
          </cell>
          <cell r="I132" t="str">
            <v>ACRESCER</v>
          </cell>
          <cell r="J132">
            <v>38.299999999999997</v>
          </cell>
          <cell r="K132">
            <v>471.26</v>
          </cell>
          <cell r="N132">
            <v>340.75</v>
          </cell>
        </row>
        <row r="133">
          <cell r="B133">
            <v>60108</v>
          </cell>
          <cell r="C133" t="str">
            <v>CORPO DE B.D.T.C. D=1,20 M TIPO CA-1 INCLUSIVE BERCO</v>
          </cell>
          <cell r="D133" t="str">
            <v>m</v>
          </cell>
          <cell r="E133">
            <v>0</v>
          </cell>
          <cell r="F133">
            <v>38.06</v>
          </cell>
          <cell r="G133">
            <v>38.06</v>
          </cell>
          <cell r="H133">
            <v>432.08</v>
          </cell>
          <cell r="I133" t="str">
            <v>ACRESCER</v>
          </cell>
          <cell r="J133">
            <v>38.299999999999997</v>
          </cell>
          <cell r="K133">
            <v>650.20000000000005</v>
          </cell>
          <cell r="N133">
            <v>470.14</v>
          </cell>
        </row>
        <row r="134">
          <cell r="B134">
            <v>60110</v>
          </cell>
          <cell r="C134" t="str">
            <v>CORPO DE B.T.T.C. D=0,80 M TIPO CA-1 INCLUSIVE BERCO</v>
          </cell>
          <cell r="D134" t="str">
            <v>m</v>
          </cell>
          <cell r="E134">
            <v>0</v>
          </cell>
          <cell r="F134">
            <v>47.73</v>
          </cell>
          <cell r="G134">
            <v>47.73</v>
          </cell>
          <cell r="H134">
            <v>315.7</v>
          </cell>
          <cell r="I134" t="str">
            <v>ACRESCER</v>
          </cell>
          <cell r="J134">
            <v>38.299999999999997</v>
          </cell>
          <cell r="K134">
            <v>502.62</v>
          </cell>
          <cell r="N134">
            <v>363.43</v>
          </cell>
        </row>
        <row r="135">
          <cell r="B135">
            <v>60111</v>
          </cell>
          <cell r="C135" t="str">
            <v>CORPO DE B.T.T.C. D=1,00 M TIPO CA-1 INCLUSIVE BERCO</v>
          </cell>
          <cell r="D135" t="str">
            <v>m</v>
          </cell>
          <cell r="E135">
            <v>0</v>
          </cell>
          <cell r="F135">
            <v>51.01</v>
          </cell>
          <cell r="G135">
            <v>51.01</v>
          </cell>
          <cell r="H135">
            <v>453.12</v>
          </cell>
          <cell r="I135" t="str">
            <v>ACRESCER</v>
          </cell>
          <cell r="J135">
            <v>38.299999999999997</v>
          </cell>
          <cell r="K135">
            <v>697.21</v>
          </cell>
          <cell r="N135">
            <v>504.13</v>
          </cell>
        </row>
        <row r="136">
          <cell r="B136">
            <v>60112</v>
          </cell>
          <cell r="C136" t="str">
            <v>CORPO DE B.T.T.C  D=1,20 M TIPO CA-1 INCLUSIVE BERCO</v>
          </cell>
          <cell r="D136" t="str">
            <v>m</v>
          </cell>
          <cell r="E136">
            <v>0</v>
          </cell>
          <cell r="F136">
            <v>54.29</v>
          </cell>
          <cell r="G136">
            <v>54.29</v>
          </cell>
          <cell r="H136">
            <v>645.38</v>
          </cell>
          <cell r="I136" t="str">
            <v>ACRESCER</v>
          </cell>
          <cell r="J136">
            <v>38.299999999999997</v>
          </cell>
          <cell r="K136">
            <v>967.64</v>
          </cell>
          <cell r="N136">
            <v>699.67</v>
          </cell>
        </row>
        <row r="137">
          <cell r="B137">
            <v>60114</v>
          </cell>
          <cell r="C137" t="str">
            <v>CORPO DE B.S.T.C. D=0,60 M TIPO CA-2 INCLUSIVE BERCO</v>
          </cell>
          <cell r="D137" t="str">
            <v>m</v>
          </cell>
          <cell r="E137">
            <v>0</v>
          </cell>
          <cell r="F137">
            <v>20.6</v>
          </cell>
          <cell r="G137">
            <v>20.6</v>
          </cell>
          <cell r="H137">
            <v>81.2</v>
          </cell>
          <cell r="I137" t="str">
            <v>ACRESCER</v>
          </cell>
          <cell r="J137">
            <v>38.299999999999997</v>
          </cell>
          <cell r="K137">
            <v>140.79</v>
          </cell>
          <cell r="N137">
            <v>101.80000000000001</v>
          </cell>
        </row>
        <row r="138">
          <cell r="B138">
            <v>60115</v>
          </cell>
          <cell r="C138" t="str">
            <v>CORPO DE B.S.T.C. D=0,80 M TIPO CA-2 INCLUSIVE BERCO</v>
          </cell>
          <cell r="D138" t="str">
            <v>m</v>
          </cell>
          <cell r="E138">
            <v>0</v>
          </cell>
          <cell r="F138">
            <v>21.69</v>
          </cell>
          <cell r="G138">
            <v>21.69</v>
          </cell>
          <cell r="H138">
            <v>127.57</v>
          </cell>
          <cell r="I138" t="str">
            <v>ACRESCER</v>
          </cell>
          <cell r="J138">
            <v>38.299999999999997</v>
          </cell>
          <cell r="K138">
            <v>206.43</v>
          </cell>
          <cell r="N138">
            <v>149.26</v>
          </cell>
        </row>
        <row r="139">
          <cell r="B139">
            <v>60116</v>
          </cell>
          <cell r="C139" t="str">
            <v>CORPO DE B.S.T.C. D=1,00 M TIPO CA-2 INCLUSIVE BERCO</v>
          </cell>
          <cell r="D139" t="str">
            <v>m</v>
          </cell>
          <cell r="E139">
            <v>0</v>
          </cell>
          <cell r="F139">
            <v>22.78</v>
          </cell>
          <cell r="G139">
            <v>22.78</v>
          </cell>
          <cell r="H139">
            <v>182.23</v>
          </cell>
          <cell r="I139" t="str">
            <v>ACRESCER</v>
          </cell>
          <cell r="J139">
            <v>38.299999999999997</v>
          </cell>
          <cell r="K139">
            <v>283.52999999999997</v>
          </cell>
          <cell r="N139">
            <v>205.01</v>
          </cell>
        </row>
        <row r="140">
          <cell r="B140">
            <v>60117</v>
          </cell>
          <cell r="C140" t="str">
            <v>CORPO DE B.S.T.C. D=1,20 M TIPO CA-2 INCLUSIVE BERCO</v>
          </cell>
          <cell r="D140" t="str">
            <v>m</v>
          </cell>
          <cell r="E140">
            <v>0</v>
          </cell>
          <cell r="F140">
            <v>23.87</v>
          </cell>
          <cell r="G140">
            <v>23.87</v>
          </cell>
          <cell r="H140">
            <v>260.97000000000003</v>
          </cell>
          <cell r="I140" t="str">
            <v>ACRESCER</v>
          </cell>
          <cell r="J140">
            <v>38.299999999999997</v>
          </cell>
          <cell r="K140">
            <v>393.93</v>
          </cell>
          <cell r="N140">
            <v>284.84000000000003</v>
          </cell>
        </row>
        <row r="141">
          <cell r="B141">
            <v>60119</v>
          </cell>
          <cell r="C141" t="str">
            <v>CORPO DE B.D.T.C. D=0,80 M TIPO CA-2 INCLUSIVE BERCO</v>
          </cell>
          <cell r="D141" t="str">
            <v>m</v>
          </cell>
          <cell r="E141">
            <v>0</v>
          </cell>
          <cell r="F141">
            <v>34.479999999999997</v>
          </cell>
          <cell r="G141">
            <v>34.479999999999997</v>
          </cell>
          <cell r="H141">
            <v>251</v>
          </cell>
          <cell r="I141" t="str">
            <v>ACRESCER</v>
          </cell>
          <cell r="J141">
            <v>38.299999999999997</v>
          </cell>
          <cell r="K141">
            <v>394.82</v>
          </cell>
          <cell r="N141">
            <v>285.48</v>
          </cell>
        </row>
        <row r="142">
          <cell r="B142">
            <v>60120</v>
          </cell>
          <cell r="C142" t="str">
            <v>CORPO DE B.D.T.C. D=1,00 M TIPO CA-2 INCLUSIVE BERCO</v>
          </cell>
          <cell r="D142" t="str">
            <v>m</v>
          </cell>
          <cell r="E142">
            <v>0</v>
          </cell>
          <cell r="F142">
            <v>36.270000000000003</v>
          </cell>
          <cell r="G142">
            <v>36.270000000000003</v>
          </cell>
          <cell r="H142">
            <v>360.48</v>
          </cell>
          <cell r="I142" t="str">
            <v>ACRESCER</v>
          </cell>
          <cell r="J142">
            <v>38.299999999999997</v>
          </cell>
          <cell r="K142">
            <v>548.71</v>
          </cell>
          <cell r="N142">
            <v>396.75</v>
          </cell>
        </row>
        <row r="143">
          <cell r="B143">
            <v>60121</v>
          </cell>
          <cell r="C143" t="str">
            <v>CORPO DE B.D.T.C. D=1,20 M TIPO CA-2 INCLUSIVE BERCO</v>
          </cell>
          <cell r="D143" t="str">
            <v>m</v>
          </cell>
          <cell r="E143">
            <v>0</v>
          </cell>
          <cell r="F143">
            <v>38.06</v>
          </cell>
          <cell r="G143">
            <v>38.06</v>
          </cell>
          <cell r="H143">
            <v>514.08000000000004</v>
          </cell>
          <cell r="I143" t="str">
            <v>ACRESCER</v>
          </cell>
          <cell r="J143">
            <v>38.299999999999997</v>
          </cell>
          <cell r="K143">
            <v>763.61</v>
          </cell>
          <cell r="N143">
            <v>552.1400000000001</v>
          </cell>
        </row>
        <row r="144">
          <cell r="B144">
            <v>60123</v>
          </cell>
          <cell r="C144" t="str">
            <v>CORPO DE B.T.T.C. D=0,80 M TIPO CA-2 INCLUSIVE BERCO</v>
          </cell>
          <cell r="D144" t="str">
            <v>m</v>
          </cell>
          <cell r="E144">
            <v>0</v>
          </cell>
          <cell r="F144">
            <v>47.73</v>
          </cell>
          <cell r="G144">
            <v>47.73</v>
          </cell>
          <cell r="H144">
            <v>375.7</v>
          </cell>
          <cell r="I144" t="str">
            <v>ACRESCER</v>
          </cell>
          <cell r="J144">
            <v>38.299999999999997</v>
          </cell>
          <cell r="K144">
            <v>585.6</v>
          </cell>
          <cell r="N144">
            <v>423.43</v>
          </cell>
        </row>
        <row r="145">
          <cell r="B145">
            <v>60124</v>
          </cell>
          <cell r="C145" t="str">
            <v>CORPO DE B.T.T.C. D=1,00 M TIPO CA-2 INCLUSIVE BERCO</v>
          </cell>
          <cell r="D145" t="str">
            <v>m</v>
          </cell>
          <cell r="E145">
            <v>0</v>
          </cell>
          <cell r="F145">
            <v>51.01</v>
          </cell>
          <cell r="G145">
            <v>51.01</v>
          </cell>
          <cell r="H145">
            <v>537.12</v>
          </cell>
          <cell r="I145" t="str">
            <v>ACRESCER</v>
          </cell>
          <cell r="J145">
            <v>38.299999999999997</v>
          </cell>
          <cell r="K145">
            <v>813.38</v>
          </cell>
          <cell r="N145">
            <v>588.13</v>
          </cell>
        </row>
        <row r="146">
          <cell r="B146">
            <v>60125</v>
          </cell>
          <cell r="C146" t="str">
            <v>CORPO DE B.T.T.C. D=1,20 M TIPO CA-2 INCLUSIVE BERCO</v>
          </cell>
          <cell r="D146" t="str">
            <v>m</v>
          </cell>
          <cell r="E146">
            <v>0</v>
          </cell>
          <cell r="F146">
            <v>54.29</v>
          </cell>
          <cell r="G146">
            <v>54.29</v>
          </cell>
          <cell r="H146">
            <v>768.38</v>
          </cell>
          <cell r="I146" t="str">
            <v>ACRESCER</v>
          </cell>
          <cell r="J146">
            <v>38.299999999999997</v>
          </cell>
          <cell r="K146">
            <v>1137.75</v>
          </cell>
          <cell r="N146">
            <v>822.67</v>
          </cell>
        </row>
        <row r="147">
          <cell r="B147">
            <v>60131</v>
          </cell>
          <cell r="C147" t="str">
            <v>CORPO DE B.S.C.C. 1,50 X 1,50 M C/ ALTURA DE ATERRO 1,00 &lt; H &lt; 2,5 M</v>
          </cell>
          <cell r="D147" t="str">
            <v>m</v>
          </cell>
          <cell r="E147">
            <v>0</v>
          </cell>
          <cell r="F147">
            <v>27.61</v>
          </cell>
          <cell r="G147">
            <v>27.61</v>
          </cell>
          <cell r="H147">
            <v>328.82</v>
          </cell>
          <cell r="I147" t="str">
            <v>ACRESCER</v>
          </cell>
          <cell r="J147">
            <v>38.299999999999997</v>
          </cell>
          <cell r="K147">
            <v>492.94</v>
          </cell>
          <cell r="N147">
            <v>356.43</v>
          </cell>
        </row>
        <row r="148">
          <cell r="B148">
            <v>60132</v>
          </cell>
          <cell r="C148" t="str">
            <v>CORPO DE B.S.C.C. 1,50 X 1,50 M C/ ALTURA DE ATERRO 2,50 &lt; H &lt;= 5,00 M</v>
          </cell>
          <cell r="D148" t="str">
            <v>m</v>
          </cell>
          <cell r="E148">
            <v>0</v>
          </cell>
          <cell r="F148">
            <v>31.04</v>
          </cell>
          <cell r="G148">
            <v>31.04</v>
          </cell>
          <cell r="H148">
            <v>371.65</v>
          </cell>
          <cell r="I148" t="str">
            <v>ACRESCER</v>
          </cell>
          <cell r="J148">
            <v>38.299999999999997</v>
          </cell>
          <cell r="K148">
            <v>556.91999999999996</v>
          </cell>
          <cell r="N148">
            <v>402.69</v>
          </cell>
        </row>
        <row r="149">
          <cell r="B149">
            <v>60133</v>
          </cell>
          <cell r="C149" t="str">
            <v>CORPO DE B.S.C.C. 1,50 X 1,50 M C/ ALTURA DE ATERRO 5,00 &lt; H &lt;= 7,50 M</v>
          </cell>
          <cell r="D149" t="str">
            <v>m</v>
          </cell>
          <cell r="E149">
            <v>0</v>
          </cell>
          <cell r="F149">
            <v>34.479999999999997</v>
          </cell>
          <cell r="G149">
            <v>34.479999999999997</v>
          </cell>
          <cell r="H149">
            <v>424.02</v>
          </cell>
          <cell r="I149" t="str">
            <v>ACRESCER</v>
          </cell>
          <cell r="J149">
            <v>38.299999999999997</v>
          </cell>
          <cell r="K149">
            <v>634.11</v>
          </cell>
          <cell r="N149">
            <v>458.5</v>
          </cell>
        </row>
        <row r="150">
          <cell r="B150">
            <v>60134</v>
          </cell>
          <cell r="C150" t="str">
            <v>CORPO DE B.S.C.C. 1,50 X 1,50 M C/ ALTURA DE ATERRO 7,50 &lt; H &lt;= 10,00 M</v>
          </cell>
          <cell r="D150" t="str">
            <v>m</v>
          </cell>
          <cell r="E150">
            <v>0</v>
          </cell>
          <cell r="F150">
            <v>36.5</v>
          </cell>
          <cell r="G150">
            <v>36.5</v>
          </cell>
          <cell r="H150">
            <v>464.41</v>
          </cell>
          <cell r="I150" t="str">
            <v>ACRESCER</v>
          </cell>
          <cell r="J150">
            <v>38.299999999999997</v>
          </cell>
          <cell r="K150">
            <v>692.76</v>
          </cell>
          <cell r="N150">
            <v>500.91</v>
          </cell>
        </row>
        <row r="151">
          <cell r="B151">
            <v>60135</v>
          </cell>
          <cell r="C151" t="str">
            <v>CORPO DE B.S.C.C. 2,00 X 2,00 M C/ ALTURA DE ATERRO 1,00 &lt; H &lt;= 2,50 M</v>
          </cell>
          <cell r="D151" t="str">
            <v>m</v>
          </cell>
          <cell r="E151">
            <v>0</v>
          </cell>
          <cell r="F151">
            <v>42.43</v>
          </cell>
          <cell r="G151">
            <v>42.43</v>
          </cell>
          <cell r="H151">
            <v>481.64</v>
          </cell>
          <cell r="I151" t="str">
            <v>ACRESCER</v>
          </cell>
          <cell r="J151">
            <v>38.299999999999997</v>
          </cell>
          <cell r="K151">
            <v>724.79</v>
          </cell>
          <cell r="N151">
            <v>524.06999999999994</v>
          </cell>
        </row>
        <row r="152">
          <cell r="B152">
            <v>60136</v>
          </cell>
          <cell r="C152" t="str">
            <v>CORPO DE B.S.C.C. 2,00 X 2,00 M C/ ALTURA DE ATERRO 2,50 &lt; H &lt;= 5,00 M</v>
          </cell>
          <cell r="D152" t="str">
            <v>m</v>
          </cell>
          <cell r="E152">
            <v>0</v>
          </cell>
          <cell r="F152">
            <v>48.36</v>
          </cell>
          <cell r="G152">
            <v>48.36</v>
          </cell>
          <cell r="H152">
            <v>581.17999999999995</v>
          </cell>
          <cell r="I152" t="str">
            <v>ACRESCER</v>
          </cell>
          <cell r="J152">
            <v>38.299999999999997</v>
          </cell>
          <cell r="K152">
            <v>870.65</v>
          </cell>
          <cell r="N152">
            <v>629.54</v>
          </cell>
        </row>
        <row r="153">
          <cell r="B153">
            <v>60137</v>
          </cell>
          <cell r="C153" t="str">
            <v>CORPO DE B.S.C.C. 2,00 X 2,00 M C/ ALTURA DE ATERRO 5,00 &lt; H &lt;= 7,5 M</v>
          </cell>
          <cell r="D153" t="str">
            <v>m</v>
          </cell>
          <cell r="E153">
            <v>0</v>
          </cell>
          <cell r="F153">
            <v>54.76</v>
          </cell>
          <cell r="G153">
            <v>54.76</v>
          </cell>
          <cell r="H153">
            <v>670.23</v>
          </cell>
          <cell r="I153" t="str">
            <v>ACRESCER</v>
          </cell>
          <cell r="J153">
            <v>38.299999999999997</v>
          </cell>
          <cell r="K153">
            <v>1002.66</v>
          </cell>
          <cell r="N153">
            <v>724.99</v>
          </cell>
        </row>
        <row r="154">
          <cell r="B154">
            <v>60138</v>
          </cell>
          <cell r="C154" t="str">
            <v>CORPO DE B.S.C.C. 2,00 X 2,00 M C/ ALTURA DE ATERRO 7,50 &lt; H &lt;= 10,00 M</v>
          </cell>
          <cell r="D154" t="str">
            <v>m</v>
          </cell>
          <cell r="E154">
            <v>0</v>
          </cell>
          <cell r="F154">
            <v>58.19</v>
          </cell>
          <cell r="G154">
            <v>58.19</v>
          </cell>
          <cell r="H154">
            <v>740.82</v>
          </cell>
          <cell r="I154" t="str">
            <v>ACRESCER</v>
          </cell>
          <cell r="J154">
            <v>38.299999999999997</v>
          </cell>
          <cell r="K154">
            <v>1105.03</v>
          </cell>
          <cell r="N154">
            <v>799.01</v>
          </cell>
        </row>
        <row r="155">
          <cell r="B155">
            <v>60139</v>
          </cell>
          <cell r="C155" t="str">
            <v>CORPO DE B.S.C.C. 2,50 X 2,50 M C/ ALTURA DE ATERRO 1,00 &lt; H &lt; 2,5 M</v>
          </cell>
          <cell r="D155" t="str">
            <v>m</v>
          </cell>
          <cell r="E155">
            <v>0</v>
          </cell>
          <cell r="F155">
            <v>63.65</v>
          </cell>
          <cell r="G155">
            <v>63.65</v>
          </cell>
          <cell r="H155">
            <v>740.44</v>
          </cell>
          <cell r="I155" t="str">
            <v>ACRESCER</v>
          </cell>
          <cell r="J155">
            <v>38.299999999999997</v>
          </cell>
          <cell r="K155">
            <v>1112.06</v>
          </cell>
          <cell r="N155">
            <v>804.09</v>
          </cell>
        </row>
        <row r="156">
          <cell r="B156">
            <v>60140</v>
          </cell>
          <cell r="C156" t="str">
            <v>CORPO DE B.S.C.C. 2,50 X 2,50 M C/ ALTURA DE ATERRO 2,50 &lt; H &lt;= 5,00 M</v>
          </cell>
          <cell r="D156" t="str">
            <v>m</v>
          </cell>
          <cell r="E156">
            <v>0</v>
          </cell>
          <cell r="F156">
            <v>70.98</v>
          </cell>
          <cell r="G156">
            <v>70.98</v>
          </cell>
          <cell r="H156">
            <v>848.47</v>
          </cell>
          <cell r="I156" t="str">
            <v>ACRESCER</v>
          </cell>
          <cell r="J156">
            <v>38.299999999999997</v>
          </cell>
          <cell r="K156">
            <v>1271.5999999999999</v>
          </cell>
          <cell r="N156">
            <v>919.45</v>
          </cell>
        </row>
        <row r="157">
          <cell r="B157">
            <v>60141</v>
          </cell>
          <cell r="C157" t="str">
            <v>CORPO DE B.S.C.C. 2,50 X 2,50 M C/ ALTURA DE ATERRO 5,00 &lt; H &lt;= 7,50 M</v>
          </cell>
          <cell r="D157" t="str">
            <v>m</v>
          </cell>
          <cell r="E157">
            <v>0</v>
          </cell>
          <cell r="F157">
            <v>78.94</v>
          </cell>
          <cell r="G157">
            <v>78.94</v>
          </cell>
          <cell r="H157">
            <v>965.3</v>
          </cell>
          <cell r="I157" t="str">
            <v>ACRESCER</v>
          </cell>
          <cell r="J157">
            <v>38.299999999999997</v>
          </cell>
          <cell r="K157">
            <v>1444.18</v>
          </cell>
          <cell r="N157">
            <v>1044.24</v>
          </cell>
        </row>
        <row r="158">
          <cell r="B158">
            <v>60142</v>
          </cell>
          <cell r="C158" t="str">
            <v>CORPO DE B.S.C.C. 2,50 X 2,50 M C/ ALTURA DE ATERRO 7,50 &lt; H &lt;= 10,00 M</v>
          </cell>
          <cell r="D158" t="str">
            <v>m</v>
          </cell>
          <cell r="E158">
            <v>0</v>
          </cell>
          <cell r="F158">
            <v>87.83</v>
          </cell>
          <cell r="G158">
            <v>87.83</v>
          </cell>
          <cell r="H158">
            <v>1092.82</v>
          </cell>
          <cell r="I158" t="str">
            <v>ACRESCER</v>
          </cell>
          <cell r="J158">
            <v>38.299999999999997</v>
          </cell>
          <cell r="K158">
            <v>1632.84</v>
          </cell>
          <cell r="N158">
            <v>1180.6499999999999</v>
          </cell>
        </row>
        <row r="159">
          <cell r="B159">
            <v>60143</v>
          </cell>
          <cell r="C159" t="str">
            <v>CORPO DE B.S.C.C. 3,00 X 3,00 M C/ ALTURA DE ATERRO 1,00 &lt; H &lt;= 2,50 M</v>
          </cell>
          <cell r="D159" t="str">
            <v>m</v>
          </cell>
          <cell r="E159">
            <v>0</v>
          </cell>
          <cell r="F159">
            <v>80.34</v>
          </cell>
          <cell r="G159">
            <v>80.34</v>
          </cell>
          <cell r="H159">
            <v>956.91</v>
          </cell>
          <cell r="I159" t="str">
            <v>ACRESCER</v>
          </cell>
          <cell r="J159">
            <v>38.299999999999997</v>
          </cell>
          <cell r="K159">
            <v>1434.52</v>
          </cell>
          <cell r="N159">
            <v>1037.25</v>
          </cell>
        </row>
        <row r="160">
          <cell r="B160">
            <v>60144</v>
          </cell>
          <cell r="C160" t="str">
            <v>CORPO DE B.S.C.C. 3,00 X 3,00 M C/ ALTURA DE ATERRO 2,50 &lt; H &lt;= 5,00 M</v>
          </cell>
          <cell r="D160" t="str">
            <v>m</v>
          </cell>
          <cell r="E160">
            <v>0</v>
          </cell>
          <cell r="F160">
            <v>95.16</v>
          </cell>
          <cell r="G160">
            <v>95.16</v>
          </cell>
          <cell r="H160">
            <v>1191.08</v>
          </cell>
          <cell r="I160" t="str">
            <v>ACRESCER</v>
          </cell>
          <cell r="J160">
            <v>38.299999999999997</v>
          </cell>
          <cell r="K160">
            <v>1778.87</v>
          </cell>
          <cell r="N160">
            <v>1286.24</v>
          </cell>
        </row>
        <row r="161">
          <cell r="B161">
            <v>60145</v>
          </cell>
          <cell r="C161" t="str">
            <v>CORPO DE B.S.C.C. 3,00 X 3,00 M C/ ALTURA DE ATERRO 5,00 &lt; H &lt;= 7,50 M</v>
          </cell>
          <cell r="D161" t="str">
            <v>m</v>
          </cell>
          <cell r="E161">
            <v>0</v>
          </cell>
          <cell r="F161">
            <v>103.12</v>
          </cell>
          <cell r="G161">
            <v>103.12</v>
          </cell>
          <cell r="H161">
            <v>1274.54</v>
          </cell>
          <cell r="I161" t="str">
            <v>ACRESCER</v>
          </cell>
          <cell r="J161">
            <v>38.299999999999997</v>
          </cell>
          <cell r="K161">
            <v>1905.3</v>
          </cell>
          <cell r="N161">
            <v>1377.6599999999999</v>
          </cell>
        </row>
        <row r="162">
          <cell r="B162">
            <v>60146</v>
          </cell>
          <cell r="C162" t="str">
            <v>CORPO DE B.S.C.C. 3,00 X 3,00 M C/ ALTURA DE ATERRO 7,50 &lt; H &lt;= 10,00 M</v>
          </cell>
          <cell r="D162" t="str">
            <v>m</v>
          </cell>
          <cell r="E162">
            <v>0</v>
          </cell>
          <cell r="F162">
            <v>115.91</v>
          </cell>
          <cell r="G162">
            <v>115.91</v>
          </cell>
          <cell r="H162">
            <v>1486.29</v>
          </cell>
          <cell r="I162" t="str">
            <v>ACRESCER</v>
          </cell>
          <cell r="J162">
            <v>38.299999999999997</v>
          </cell>
          <cell r="K162">
            <v>2215.84</v>
          </cell>
          <cell r="N162">
            <v>1602.2</v>
          </cell>
        </row>
        <row r="163">
          <cell r="B163">
            <v>60147</v>
          </cell>
          <cell r="C163" t="str">
            <v>CORPO DE B.D.C.C. 1,50 X 1,50 M C/ ALTURA DE ATERRO 1,00 &lt; H &lt;= 2,50 M</v>
          </cell>
          <cell r="D163" t="str">
            <v>m</v>
          </cell>
          <cell r="E163">
            <v>0</v>
          </cell>
          <cell r="F163">
            <v>46.33</v>
          </cell>
          <cell r="G163">
            <v>46.33</v>
          </cell>
          <cell r="H163">
            <v>554.52</v>
          </cell>
          <cell r="I163" t="str">
            <v>ACRESCER</v>
          </cell>
          <cell r="J163">
            <v>38.299999999999997</v>
          </cell>
          <cell r="K163">
            <v>830.98</v>
          </cell>
          <cell r="N163">
            <v>600.85</v>
          </cell>
        </row>
        <row r="164">
          <cell r="B164">
            <v>60148</v>
          </cell>
          <cell r="C164" t="str">
            <v>CORPO DE B.D.C.C. 1,50 X 1,50 M C/ ALTURA DE ATERRO 2,50 &lt; H &lt;= 5,00 M</v>
          </cell>
          <cell r="D164" t="str">
            <v>m</v>
          </cell>
          <cell r="E164">
            <v>0</v>
          </cell>
          <cell r="F164">
            <v>49.76</v>
          </cell>
          <cell r="G164">
            <v>49.76</v>
          </cell>
          <cell r="H164">
            <v>598.74</v>
          </cell>
          <cell r="I164" t="str">
            <v>ACRESCER</v>
          </cell>
          <cell r="J164">
            <v>38.299999999999997</v>
          </cell>
          <cell r="K164">
            <v>896.88</v>
          </cell>
          <cell r="N164">
            <v>648.5</v>
          </cell>
        </row>
        <row r="165">
          <cell r="B165">
            <v>60149</v>
          </cell>
          <cell r="C165" t="str">
            <v>CORPO DE B.D.C.C. 1,50 X 1,50 M C/ ALTURA DE ATERRO 5,00 &lt; H &lt;= 7,50 M</v>
          </cell>
          <cell r="D165" t="str">
            <v>m</v>
          </cell>
          <cell r="E165">
            <v>0</v>
          </cell>
          <cell r="F165">
            <v>54.76</v>
          </cell>
          <cell r="G165">
            <v>54.76</v>
          </cell>
          <cell r="H165">
            <v>654.44000000000005</v>
          </cell>
          <cell r="I165" t="str">
            <v>ACRESCER</v>
          </cell>
          <cell r="J165">
            <v>38.299999999999997</v>
          </cell>
          <cell r="K165">
            <v>980.82</v>
          </cell>
          <cell r="N165">
            <v>709.2</v>
          </cell>
        </row>
        <row r="166">
          <cell r="B166">
            <v>60150</v>
          </cell>
          <cell r="C166" t="str">
            <v>CORPO DE B.D.C.C. 1,50 X 1,50 M C/ ALTURA DE ATERRO 7,50 &lt; H &lt;= 10,00 M</v>
          </cell>
          <cell r="D166" t="str">
            <v>m</v>
          </cell>
          <cell r="E166">
            <v>0</v>
          </cell>
          <cell r="F166">
            <v>58.66</v>
          </cell>
          <cell r="G166">
            <v>58.66</v>
          </cell>
          <cell r="H166">
            <v>734.36</v>
          </cell>
          <cell r="I166" t="str">
            <v>ACRESCER</v>
          </cell>
          <cell r="J166">
            <v>38.299999999999997</v>
          </cell>
          <cell r="K166">
            <v>1096.75</v>
          </cell>
          <cell r="N166">
            <v>793.02</v>
          </cell>
        </row>
        <row r="167">
          <cell r="B167">
            <v>60151</v>
          </cell>
          <cell r="C167" t="str">
            <v>CORPO DE B.D.C.C. 2,00 X 2,00 M C/ ALTURA DE ATERRO 1,00 &lt; H &lt;= 2,50 M</v>
          </cell>
          <cell r="D167" t="str">
            <v>m</v>
          </cell>
          <cell r="E167">
            <v>0</v>
          </cell>
          <cell r="F167">
            <v>70.040000000000006</v>
          </cell>
          <cell r="G167">
            <v>70.040000000000006</v>
          </cell>
          <cell r="H167">
            <v>786.82</v>
          </cell>
          <cell r="I167" t="str">
            <v>ACRESCER</v>
          </cell>
          <cell r="J167">
            <v>38.299999999999997</v>
          </cell>
          <cell r="K167">
            <v>1185.04</v>
          </cell>
          <cell r="N167">
            <v>856.86</v>
          </cell>
        </row>
        <row r="168">
          <cell r="B168">
            <v>60152</v>
          </cell>
          <cell r="C168" t="str">
            <v>CORPO DE B.D.C.C. 2,00 X 2,00 M C/ ALTURA DE ATERRO 2,50 &lt; H &lt;= 5,00 M</v>
          </cell>
          <cell r="D168" t="str">
            <v>m</v>
          </cell>
          <cell r="E168">
            <v>0</v>
          </cell>
          <cell r="F168">
            <v>78.94</v>
          </cell>
          <cell r="G168">
            <v>78.94</v>
          </cell>
          <cell r="H168">
            <v>906.33</v>
          </cell>
          <cell r="I168" t="str">
            <v>ACRESCER</v>
          </cell>
          <cell r="J168">
            <v>38.299999999999997</v>
          </cell>
          <cell r="K168">
            <v>1362.63</v>
          </cell>
          <cell r="N168">
            <v>985.27</v>
          </cell>
        </row>
        <row r="169">
          <cell r="B169">
            <v>60153</v>
          </cell>
          <cell r="C169" t="str">
            <v>CORPO DE B.D.C.C. 2,00 X 2,00 M C/ ALTURA DE ATERRO 5,00 &lt; H &lt;= 7,50 M</v>
          </cell>
          <cell r="D169" t="str">
            <v>m</v>
          </cell>
          <cell r="E169">
            <v>0</v>
          </cell>
          <cell r="F169">
            <v>85.33</v>
          </cell>
          <cell r="G169">
            <v>85.33</v>
          </cell>
          <cell r="H169">
            <v>1030.57</v>
          </cell>
          <cell r="I169" t="str">
            <v>ACRESCER</v>
          </cell>
          <cell r="J169">
            <v>38.299999999999997</v>
          </cell>
          <cell r="K169">
            <v>1543.29</v>
          </cell>
          <cell r="N169">
            <v>1115.8999999999999</v>
          </cell>
        </row>
        <row r="170">
          <cell r="B170">
            <v>60154</v>
          </cell>
          <cell r="C170" t="str">
            <v>CORPO DE B.D.C.C. 2,00 X 2,00 M C/ ALTURA DE ATERRO 7,50 &lt; H &lt;= 10,00 M</v>
          </cell>
          <cell r="D170" t="str">
            <v>m</v>
          </cell>
          <cell r="E170">
            <v>0</v>
          </cell>
          <cell r="F170">
            <v>92.2</v>
          </cell>
          <cell r="G170">
            <v>92.2</v>
          </cell>
          <cell r="H170">
            <v>1131.3399999999999</v>
          </cell>
          <cell r="I170" t="str">
            <v>ACRESCER</v>
          </cell>
          <cell r="J170">
            <v>38.299999999999997</v>
          </cell>
          <cell r="K170">
            <v>1692.16</v>
          </cell>
          <cell r="N170">
            <v>1223.54</v>
          </cell>
        </row>
        <row r="171">
          <cell r="B171">
            <v>60155</v>
          </cell>
          <cell r="C171" t="str">
            <v>CORPO DE B.D.C.C. 2,50 X 2,50 M C/ ALTURA DE ATERRO 1,00 &lt; H &lt;= 2,50 M</v>
          </cell>
          <cell r="D171" t="str">
            <v>m</v>
          </cell>
          <cell r="E171">
            <v>0</v>
          </cell>
          <cell r="F171">
            <v>103.58</v>
          </cell>
          <cell r="G171">
            <v>103.58</v>
          </cell>
          <cell r="H171">
            <v>1146.3499999999999</v>
          </cell>
          <cell r="I171" t="str">
            <v>ACRESCER</v>
          </cell>
          <cell r="J171">
            <v>38.299999999999997</v>
          </cell>
          <cell r="K171">
            <v>1728.65</v>
          </cell>
          <cell r="N171">
            <v>1249.9299999999998</v>
          </cell>
        </row>
        <row r="172">
          <cell r="B172">
            <v>60156</v>
          </cell>
          <cell r="C172" t="str">
            <v>CORPO DE B.D.C.C. 2,50 X 2,50 M C/ ALTURA DE ATERRO 2,50 &lt; H &lt;= 5,00 M</v>
          </cell>
          <cell r="D172" t="str">
            <v>m</v>
          </cell>
          <cell r="E172">
            <v>0</v>
          </cell>
          <cell r="F172">
            <v>109.98</v>
          </cell>
          <cell r="G172">
            <v>109.98</v>
          </cell>
          <cell r="H172">
            <v>1279.07</v>
          </cell>
          <cell r="I172" t="str">
            <v>ACRESCER</v>
          </cell>
          <cell r="J172">
            <v>38.299999999999997</v>
          </cell>
          <cell r="K172">
            <v>1921.06</v>
          </cell>
          <cell r="N172">
            <v>1389.05</v>
          </cell>
        </row>
        <row r="173">
          <cell r="B173">
            <v>60157</v>
          </cell>
          <cell r="C173" t="str">
            <v>CORPO DE B.D.C.C. 2,50 X 2,50 M C/ ALTURA DE ATERRO 5,00 &lt; H &lt;= 7,50 M</v>
          </cell>
          <cell r="D173" t="str">
            <v>m</v>
          </cell>
          <cell r="E173">
            <v>0</v>
          </cell>
          <cell r="F173">
            <v>127.76</v>
          </cell>
          <cell r="G173">
            <v>127.76</v>
          </cell>
          <cell r="H173">
            <v>1508.58</v>
          </cell>
          <cell r="I173" t="str">
            <v>ACRESCER</v>
          </cell>
          <cell r="J173">
            <v>38.299999999999997</v>
          </cell>
          <cell r="K173">
            <v>2263.06</v>
          </cell>
          <cell r="N173">
            <v>1636.34</v>
          </cell>
        </row>
        <row r="174">
          <cell r="B174">
            <v>60158</v>
          </cell>
          <cell r="C174" t="str">
            <v>CORPO DE B.D.C.C. 2,50 X 2,50 M C/ ALTURA DE ATERRO 7,50 &lt; H &lt;= 10,00 M</v>
          </cell>
          <cell r="D174" t="str">
            <v>m</v>
          </cell>
          <cell r="E174">
            <v>0</v>
          </cell>
          <cell r="F174">
            <v>134.63</v>
          </cell>
          <cell r="G174">
            <v>134.63</v>
          </cell>
          <cell r="H174">
            <v>1661.36</v>
          </cell>
          <cell r="I174" t="str">
            <v>ACRESCER</v>
          </cell>
          <cell r="J174">
            <v>38.299999999999997</v>
          </cell>
          <cell r="K174">
            <v>2483.85</v>
          </cell>
          <cell r="N174">
            <v>1795.9899999999998</v>
          </cell>
        </row>
        <row r="175">
          <cell r="B175">
            <v>60159</v>
          </cell>
          <cell r="C175" t="str">
            <v>CORPO DE B.D.C.C. 3,00 X 3,00 M C/ ALTURA DE ATERRO 1,00 &lt; H &lt;= 2,50 M</v>
          </cell>
          <cell r="D175" t="str">
            <v>m</v>
          </cell>
          <cell r="E175">
            <v>0</v>
          </cell>
          <cell r="F175">
            <v>134.63</v>
          </cell>
          <cell r="G175">
            <v>134.63</v>
          </cell>
          <cell r="H175">
            <v>1499.13</v>
          </cell>
          <cell r="I175" t="str">
            <v>ACRESCER</v>
          </cell>
          <cell r="J175">
            <v>38.299999999999997</v>
          </cell>
          <cell r="K175">
            <v>2259.4899999999998</v>
          </cell>
          <cell r="N175">
            <v>1633.7600000000002</v>
          </cell>
        </row>
        <row r="176">
          <cell r="B176">
            <v>60160</v>
          </cell>
          <cell r="C176" t="str">
            <v>CORPO DE B.D.C.C. 3,00 X 3,00 M C/ ALTURA DE ATERRO 2,50 &lt; H &lt;= 5,00 M</v>
          </cell>
          <cell r="D176" t="str">
            <v>m</v>
          </cell>
          <cell r="E176">
            <v>0</v>
          </cell>
          <cell r="F176">
            <v>153.82</v>
          </cell>
          <cell r="G176">
            <v>153.82</v>
          </cell>
          <cell r="H176">
            <v>1822.83</v>
          </cell>
          <cell r="I176" t="str">
            <v>ACRESCER</v>
          </cell>
          <cell r="J176">
            <v>38.299999999999997</v>
          </cell>
          <cell r="K176">
            <v>2733.71</v>
          </cell>
          <cell r="N176">
            <v>1976.6499999999999</v>
          </cell>
        </row>
        <row r="177">
          <cell r="B177">
            <v>60161</v>
          </cell>
          <cell r="C177" t="str">
            <v>CORPO DE B.D.C.C. 3,00 X 3,00 M C/ ALTURA DE ATERRO 5,00 &lt; H &lt;= 7,50 M</v>
          </cell>
          <cell r="D177" t="str">
            <v>m</v>
          </cell>
          <cell r="E177">
            <v>0</v>
          </cell>
          <cell r="F177">
            <v>173.63</v>
          </cell>
          <cell r="G177">
            <v>173.63</v>
          </cell>
          <cell r="H177">
            <v>2066.08</v>
          </cell>
          <cell r="I177" t="str">
            <v>ACRESCER</v>
          </cell>
          <cell r="J177">
            <v>38.299999999999997</v>
          </cell>
          <cell r="K177">
            <v>3097.52</v>
          </cell>
          <cell r="N177">
            <v>2239.71</v>
          </cell>
        </row>
        <row r="178">
          <cell r="B178">
            <v>60162</v>
          </cell>
          <cell r="C178" t="str">
            <v>CORPO DE B.D.C.C. 3,00 X 3,00 M C/ ALTURA DE ATERRO 7,50 &lt;H &lt;= 10,00 M</v>
          </cell>
          <cell r="D178" t="str">
            <v>m</v>
          </cell>
          <cell r="E178">
            <v>0</v>
          </cell>
          <cell r="F178">
            <v>186.42</v>
          </cell>
          <cell r="G178">
            <v>186.42</v>
          </cell>
          <cell r="H178">
            <v>2303.23</v>
          </cell>
          <cell r="I178" t="str">
            <v>ACRESCER</v>
          </cell>
          <cell r="J178">
            <v>38.299999999999997</v>
          </cell>
          <cell r="K178">
            <v>3443.19</v>
          </cell>
          <cell r="N178">
            <v>2489.65</v>
          </cell>
        </row>
        <row r="179">
          <cell r="B179">
            <v>60163</v>
          </cell>
          <cell r="C179" t="str">
            <v>CORPO DE B.T.C.C. 1,50 X 1,50 M C/ ALTURA DE ATERRO 1,00 &lt; H &lt;= 2,50 M</v>
          </cell>
          <cell r="D179" t="str">
            <v>m</v>
          </cell>
          <cell r="E179">
            <v>0</v>
          </cell>
          <cell r="F179">
            <v>63.65</v>
          </cell>
          <cell r="G179">
            <v>63.65</v>
          </cell>
          <cell r="H179">
            <v>782.69</v>
          </cell>
          <cell r="I179" t="str">
            <v>ACRESCER</v>
          </cell>
          <cell r="J179">
            <v>38.299999999999997</v>
          </cell>
          <cell r="K179">
            <v>1170.49</v>
          </cell>
          <cell r="N179">
            <v>846.34</v>
          </cell>
        </row>
        <row r="180">
          <cell r="B180">
            <v>60164</v>
          </cell>
          <cell r="C180" t="str">
            <v>CORPO DE B.T.C.C. 1,50 X 1,50 M C/ ALTURA DE ATERRO 2,50 &lt; H &lt;= 5,00M</v>
          </cell>
          <cell r="D180" t="str">
            <v>m</v>
          </cell>
          <cell r="E180">
            <v>0</v>
          </cell>
          <cell r="F180">
            <v>67.55</v>
          </cell>
          <cell r="G180">
            <v>67.55</v>
          </cell>
          <cell r="H180">
            <v>846.54</v>
          </cell>
          <cell r="I180" t="str">
            <v>ACRESCER</v>
          </cell>
          <cell r="J180">
            <v>38.299999999999997</v>
          </cell>
          <cell r="K180">
            <v>1264.19</v>
          </cell>
          <cell r="N180">
            <v>914.08999999999992</v>
          </cell>
        </row>
        <row r="181">
          <cell r="B181">
            <v>60165</v>
          </cell>
          <cell r="C181" t="str">
            <v>CORPO DE B.T.C.C. 1,50 X 1,50 M C/ ALTURA DE ATERRO 5,00 &lt; H &lt;= 7,50 M</v>
          </cell>
          <cell r="D181" t="str">
            <v>m</v>
          </cell>
          <cell r="E181">
            <v>0</v>
          </cell>
          <cell r="F181">
            <v>73.010000000000005</v>
          </cell>
          <cell r="G181">
            <v>73.010000000000005</v>
          </cell>
          <cell r="H181">
            <v>919.63</v>
          </cell>
          <cell r="I181" t="str">
            <v>ACRESCER</v>
          </cell>
          <cell r="J181">
            <v>38.299999999999997</v>
          </cell>
          <cell r="K181">
            <v>1372.82</v>
          </cell>
          <cell r="N181">
            <v>992.64</v>
          </cell>
        </row>
        <row r="182">
          <cell r="B182">
            <v>60166</v>
          </cell>
          <cell r="C182" t="str">
            <v>CORPO DE B.T.C.C. 1,50 X 1,50 M C/ ALTURA DE ATERRO 7,50 &lt; H &lt;= 10,00 M</v>
          </cell>
          <cell r="D182" t="str">
            <v>m</v>
          </cell>
          <cell r="E182">
            <v>0</v>
          </cell>
          <cell r="F182">
            <v>81.900000000000006</v>
          </cell>
          <cell r="G182">
            <v>81.900000000000006</v>
          </cell>
          <cell r="H182">
            <v>1032.3900000000001</v>
          </cell>
          <cell r="I182" t="str">
            <v>ACRESCER</v>
          </cell>
          <cell r="J182">
            <v>38.299999999999997</v>
          </cell>
          <cell r="K182">
            <v>1541.06</v>
          </cell>
          <cell r="N182">
            <v>1114.2900000000002</v>
          </cell>
        </row>
        <row r="183">
          <cell r="B183">
            <v>60167</v>
          </cell>
          <cell r="C183" t="str">
            <v>CORPO DE B.T.C.C. 2,00 X 2,00 M C/ ALTURA DE ATERRO 1,00 &lt; H &lt;= 2,50 M</v>
          </cell>
          <cell r="D183" t="str">
            <v>m</v>
          </cell>
          <cell r="E183">
            <v>0</v>
          </cell>
          <cell r="F183">
            <v>100.15</v>
          </cell>
          <cell r="G183">
            <v>100.15</v>
          </cell>
          <cell r="H183">
            <v>1111</v>
          </cell>
          <cell r="I183" t="str">
            <v>ACRESCER</v>
          </cell>
          <cell r="J183">
            <v>38.299999999999997</v>
          </cell>
          <cell r="K183">
            <v>1675.02</v>
          </cell>
          <cell r="N183">
            <v>1211.1500000000001</v>
          </cell>
        </row>
        <row r="184">
          <cell r="B184">
            <v>60168</v>
          </cell>
          <cell r="C184" t="str">
            <v>CORPO DE B.T.C.C. 2,00 X 2,00 M C/ ALTURA DE ATERRO 2,50 &lt; H &lt;= 5,00 M</v>
          </cell>
          <cell r="D184" t="str">
            <v>m</v>
          </cell>
          <cell r="E184">
            <v>0</v>
          </cell>
          <cell r="F184">
            <v>112.48</v>
          </cell>
          <cell r="G184">
            <v>112.48</v>
          </cell>
          <cell r="H184">
            <v>1274.76</v>
          </cell>
          <cell r="I184" t="str">
            <v>ACRESCER</v>
          </cell>
          <cell r="J184">
            <v>38.299999999999997</v>
          </cell>
          <cell r="K184">
            <v>1918.55</v>
          </cell>
          <cell r="N184">
            <v>1387.24</v>
          </cell>
        </row>
        <row r="185">
          <cell r="B185">
            <v>60169</v>
          </cell>
          <cell r="C185" t="str">
            <v>CORPO DE B.T.C.C. 2,00 X 2,00 M C/ ALTURA DE ATERRO 5,00 &lt; H &lt;= 7,50 M</v>
          </cell>
          <cell r="D185" t="str">
            <v>m</v>
          </cell>
          <cell r="E185">
            <v>0</v>
          </cell>
          <cell r="F185">
            <v>121.84</v>
          </cell>
          <cell r="G185">
            <v>121.84</v>
          </cell>
          <cell r="H185">
            <v>1456.7</v>
          </cell>
          <cell r="I185" t="str">
            <v>ACRESCER</v>
          </cell>
          <cell r="J185">
            <v>38.299999999999997</v>
          </cell>
          <cell r="K185">
            <v>2183.12</v>
          </cell>
          <cell r="N185">
            <v>1578.54</v>
          </cell>
        </row>
        <row r="186">
          <cell r="B186">
            <v>60170</v>
          </cell>
          <cell r="C186" t="str">
            <v>CORPO DE B.T.C.C. 2,00 X 2,00 M C/ ALTURA DE ATERRO 7,50 &lt; H &lt;= 10,00 M</v>
          </cell>
          <cell r="D186" t="str">
            <v>m</v>
          </cell>
          <cell r="E186">
            <v>0</v>
          </cell>
          <cell r="F186">
            <v>131.66</v>
          </cell>
          <cell r="G186">
            <v>131.66</v>
          </cell>
          <cell r="H186">
            <v>1600.99</v>
          </cell>
          <cell r="I186" t="str">
            <v>ACRESCER</v>
          </cell>
          <cell r="J186">
            <v>38.299999999999997</v>
          </cell>
          <cell r="K186">
            <v>2396.25</v>
          </cell>
          <cell r="N186">
            <v>1732.65</v>
          </cell>
        </row>
        <row r="187">
          <cell r="B187">
            <v>60171</v>
          </cell>
          <cell r="C187" t="str">
            <v>CORPO DE B.T.C.C. 2,50 X 2,50 M C/ ALTURA DE ATERRO 1,00 &lt; H &lt;= 2,50 M</v>
          </cell>
          <cell r="D187" t="str">
            <v>m</v>
          </cell>
          <cell r="E187">
            <v>0</v>
          </cell>
          <cell r="F187">
            <v>146.47999999999999</v>
          </cell>
          <cell r="G187">
            <v>146.47999999999999</v>
          </cell>
          <cell r="H187">
            <v>1608.12</v>
          </cell>
          <cell r="I187" t="str">
            <v>ACRESCER</v>
          </cell>
          <cell r="J187">
            <v>38.299999999999997</v>
          </cell>
          <cell r="K187">
            <v>2426.61</v>
          </cell>
          <cell r="N187">
            <v>1754.6</v>
          </cell>
        </row>
        <row r="188">
          <cell r="B188">
            <v>60172</v>
          </cell>
          <cell r="C188" t="str">
            <v>CORPO DE B.T.C.C. 2,50 X 2,50 M C/ ALTURA DE ATERRO 2,50 &lt; H &lt;= 5,00 M</v>
          </cell>
          <cell r="D188" t="str">
            <v>m</v>
          </cell>
          <cell r="E188">
            <v>0</v>
          </cell>
          <cell r="F188">
            <v>156.31</v>
          </cell>
          <cell r="G188">
            <v>156.31</v>
          </cell>
          <cell r="H188">
            <v>1806.02</v>
          </cell>
          <cell r="I188" t="str">
            <v>ACRESCER</v>
          </cell>
          <cell r="J188">
            <v>38.299999999999997</v>
          </cell>
          <cell r="K188">
            <v>2713.9</v>
          </cell>
          <cell r="N188">
            <v>1962.33</v>
          </cell>
        </row>
        <row r="189">
          <cell r="B189">
            <v>60173</v>
          </cell>
          <cell r="C189" t="str">
            <v>CORPO DE B.T.C.C. 2,50 X 2,50 M C/ ALTURA DE ATERRO 5,00 &lt; H &lt;= 7,50 M</v>
          </cell>
          <cell r="D189" t="str">
            <v>m</v>
          </cell>
          <cell r="E189">
            <v>0</v>
          </cell>
          <cell r="F189">
            <v>180.02</v>
          </cell>
          <cell r="G189">
            <v>180.02</v>
          </cell>
          <cell r="H189">
            <v>2121.4899999999998</v>
          </cell>
          <cell r="I189" t="str">
            <v>ACRESCER</v>
          </cell>
          <cell r="J189">
            <v>38.299999999999997</v>
          </cell>
          <cell r="K189">
            <v>3182.99</v>
          </cell>
          <cell r="N189">
            <v>2301.5099999999998</v>
          </cell>
        </row>
        <row r="190">
          <cell r="B190">
            <v>60174</v>
          </cell>
          <cell r="C190" t="str">
            <v>CORPO DE B.T.C.C. 2,50 X 2,50 M C/ ALTURA DE ATERRO 7,50 &lt; H &lt;= 10,00 M</v>
          </cell>
          <cell r="D190" t="str">
            <v>m</v>
          </cell>
          <cell r="E190">
            <v>0</v>
          </cell>
          <cell r="F190">
            <v>191.88</v>
          </cell>
          <cell r="G190">
            <v>191.88</v>
          </cell>
          <cell r="H190">
            <v>2343.48</v>
          </cell>
          <cell r="I190" t="str">
            <v>ACRESCER</v>
          </cell>
          <cell r="J190">
            <v>38.299999999999997</v>
          </cell>
          <cell r="K190">
            <v>3506.4</v>
          </cell>
          <cell r="N190">
            <v>2535.36</v>
          </cell>
        </row>
        <row r="191">
          <cell r="B191">
            <v>60175</v>
          </cell>
          <cell r="C191" t="str">
            <v>CORPO DE B.T.C.C. 3,00 X 3,00 M C/ ALTURA DE ATERRO 1,00 &lt; H &lt;= 2,50 M</v>
          </cell>
          <cell r="D191" t="str">
            <v>m</v>
          </cell>
          <cell r="E191">
            <v>0</v>
          </cell>
          <cell r="F191">
            <v>192.35</v>
          </cell>
          <cell r="G191">
            <v>192.35</v>
          </cell>
          <cell r="H191">
            <v>2121.34</v>
          </cell>
          <cell r="I191" t="str">
            <v>ACRESCER</v>
          </cell>
          <cell r="J191">
            <v>38.299999999999997</v>
          </cell>
          <cell r="K191">
            <v>3199.83</v>
          </cell>
          <cell r="N191">
            <v>2313.69</v>
          </cell>
        </row>
        <row r="192">
          <cell r="B192">
            <v>60176</v>
          </cell>
          <cell r="C192" t="str">
            <v>CORPO DE B.T.C.C. 3,00 X 3,00 M C/ ALTURA DE ATERRO 2,50 &lt; H &lt;= 5,00 M</v>
          </cell>
          <cell r="D192" t="str">
            <v>m</v>
          </cell>
          <cell r="E192">
            <v>0</v>
          </cell>
          <cell r="F192">
            <v>220.43</v>
          </cell>
          <cell r="G192">
            <v>220.43</v>
          </cell>
          <cell r="H192">
            <v>2582.46</v>
          </cell>
          <cell r="I192" t="str">
            <v>ACRESCER</v>
          </cell>
          <cell r="J192">
            <v>38.299999999999997</v>
          </cell>
          <cell r="K192">
            <v>3876.4</v>
          </cell>
          <cell r="N192">
            <v>2802.89</v>
          </cell>
        </row>
        <row r="193">
          <cell r="B193">
            <v>60177</v>
          </cell>
          <cell r="C193" t="str">
            <v>CORPO DE B.T.C.C. 3,00 X 3,00 M C/ ALTURA DE ATERRO 5,00 &lt; H &lt;= 7,50 M</v>
          </cell>
          <cell r="D193" t="str">
            <v>m</v>
          </cell>
          <cell r="E193">
            <v>0</v>
          </cell>
          <cell r="F193">
            <v>237.74</v>
          </cell>
          <cell r="G193">
            <v>237.74</v>
          </cell>
          <cell r="H193">
            <v>2925.32</v>
          </cell>
          <cell r="I193" t="str">
            <v>ACRESCER</v>
          </cell>
          <cell r="J193">
            <v>38.299999999999997</v>
          </cell>
          <cell r="K193">
            <v>4374.51</v>
          </cell>
          <cell r="N193">
            <v>3163.0600000000004</v>
          </cell>
        </row>
        <row r="194">
          <cell r="B194">
            <v>60178</v>
          </cell>
          <cell r="C194" t="str">
            <v>CORPO DE B.T.C.C. 3,00 X 3,00 M C/ ALTURA DE ATERRO 7,50 &lt; H &lt;= 10,00 M</v>
          </cell>
          <cell r="D194" t="str">
            <v>m</v>
          </cell>
          <cell r="E194">
            <v>0</v>
          </cell>
          <cell r="F194">
            <v>248.51</v>
          </cell>
          <cell r="G194">
            <v>248.51</v>
          </cell>
          <cell r="H194">
            <v>3263.51</v>
          </cell>
          <cell r="I194" t="str">
            <v>ACRESCER</v>
          </cell>
          <cell r="J194">
            <v>38.299999999999997</v>
          </cell>
          <cell r="K194">
            <v>4857.12</v>
          </cell>
          <cell r="N194">
            <v>3512.0200000000004</v>
          </cell>
        </row>
        <row r="195">
          <cell r="B195">
            <v>60202</v>
          </cell>
          <cell r="C195" t="str">
            <v>BOCA DE BUEIRO SIMPLES TUBULAR DE CONCRETO D=0,60 M</v>
          </cell>
          <cell r="D195" t="str">
            <v>Und</v>
          </cell>
          <cell r="E195">
            <v>0</v>
          </cell>
          <cell r="F195">
            <v>3.12</v>
          </cell>
          <cell r="G195">
            <v>3.12</v>
          </cell>
          <cell r="H195">
            <v>179.29</v>
          </cell>
          <cell r="I195" t="str">
            <v>ACRESCER</v>
          </cell>
          <cell r="J195">
            <v>38.299999999999997</v>
          </cell>
          <cell r="K195">
            <v>252.27</v>
          </cell>
          <cell r="N195">
            <v>182.41</v>
          </cell>
        </row>
        <row r="196">
          <cell r="B196">
            <v>60203</v>
          </cell>
          <cell r="C196" t="str">
            <v>BOCA DE BUEIRO SIMPLES TUBULAR DE CONCRETO D=0,80 M</v>
          </cell>
          <cell r="D196" t="str">
            <v>Und</v>
          </cell>
          <cell r="E196">
            <v>0</v>
          </cell>
          <cell r="F196">
            <v>3.12</v>
          </cell>
          <cell r="G196">
            <v>3.12</v>
          </cell>
          <cell r="H196">
            <v>305.83999999999997</v>
          </cell>
          <cell r="I196" t="str">
            <v>ACRESCER</v>
          </cell>
          <cell r="J196">
            <v>38.299999999999997</v>
          </cell>
          <cell r="K196">
            <v>427.29</v>
          </cell>
          <cell r="N196">
            <v>308.95999999999998</v>
          </cell>
        </row>
        <row r="197">
          <cell r="B197">
            <v>60204</v>
          </cell>
          <cell r="C197" t="str">
            <v>BOCA DE BUEIRO SIMPLES TUBULAR DE CONCRETO D=1,00 M</v>
          </cell>
          <cell r="D197" t="str">
            <v>Und</v>
          </cell>
          <cell r="E197">
            <v>0</v>
          </cell>
          <cell r="F197">
            <v>3.28</v>
          </cell>
          <cell r="G197">
            <v>3.28</v>
          </cell>
          <cell r="H197">
            <v>479.6</v>
          </cell>
          <cell r="I197" t="str">
            <v>ACRESCER</v>
          </cell>
          <cell r="J197">
            <v>38.299999999999997</v>
          </cell>
          <cell r="K197">
            <v>667.82</v>
          </cell>
          <cell r="N197">
            <v>482.88</v>
          </cell>
        </row>
        <row r="198">
          <cell r="B198">
            <v>60205</v>
          </cell>
          <cell r="C198" t="str">
            <v>BOCA DE BUEIRO SIMPLES TUBULAR DE CONCRETO D=1,20 M</v>
          </cell>
          <cell r="D198" t="str">
            <v>Und</v>
          </cell>
          <cell r="E198">
            <v>0</v>
          </cell>
          <cell r="F198">
            <v>3.28</v>
          </cell>
          <cell r="G198">
            <v>3.28</v>
          </cell>
          <cell r="H198">
            <v>693.99</v>
          </cell>
          <cell r="I198" t="str">
            <v>ACRESCER</v>
          </cell>
          <cell r="J198">
            <v>38.299999999999997</v>
          </cell>
          <cell r="K198">
            <v>964.32</v>
          </cell>
          <cell r="N198">
            <v>697.27</v>
          </cell>
        </row>
        <row r="199">
          <cell r="B199">
            <v>60206</v>
          </cell>
          <cell r="C199" t="str">
            <v>BOCA DE BUEIRO DUPLO TUBULAR DE CONCRETO D=0,80 M</v>
          </cell>
          <cell r="D199" t="str">
            <v>Und</v>
          </cell>
          <cell r="E199">
            <v>0</v>
          </cell>
          <cell r="F199">
            <v>4.76</v>
          </cell>
          <cell r="G199">
            <v>4.76</v>
          </cell>
          <cell r="H199">
            <v>433.42</v>
          </cell>
          <cell r="I199" t="str">
            <v>ACRESCER</v>
          </cell>
          <cell r="J199">
            <v>38.299999999999997</v>
          </cell>
          <cell r="K199">
            <v>606</v>
          </cell>
          <cell r="N199">
            <v>438.18</v>
          </cell>
        </row>
        <row r="200">
          <cell r="B200">
            <v>60207</v>
          </cell>
          <cell r="C200" t="str">
            <v>BOCA DE BUEIRO DUPLO TUBULAR DE CONCRETO D=1,00 M</v>
          </cell>
          <cell r="D200" t="str">
            <v>Und</v>
          </cell>
          <cell r="E200">
            <v>0</v>
          </cell>
          <cell r="F200">
            <v>4.76</v>
          </cell>
          <cell r="G200">
            <v>4.76</v>
          </cell>
          <cell r="H200">
            <v>664.36</v>
          </cell>
          <cell r="I200" t="str">
            <v>ACRESCER</v>
          </cell>
          <cell r="J200">
            <v>38.299999999999997</v>
          </cell>
          <cell r="K200">
            <v>925.39</v>
          </cell>
          <cell r="N200">
            <v>669.12</v>
          </cell>
        </row>
        <row r="201">
          <cell r="B201">
            <v>60208</v>
          </cell>
          <cell r="C201" t="str">
            <v>BOCA DE BUEIRO DUPLO TUBULAR DE CONCRETO D=1,20 M</v>
          </cell>
          <cell r="D201" t="str">
            <v>Und</v>
          </cell>
          <cell r="E201">
            <v>0</v>
          </cell>
          <cell r="F201">
            <v>4.76</v>
          </cell>
          <cell r="G201">
            <v>4.76</v>
          </cell>
          <cell r="H201">
            <v>943.32</v>
          </cell>
          <cell r="I201" t="str">
            <v>ACRESCER</v>
          </cell>
          <cell r="J201">
            <v>38.299999999999997</v>
          </cell>
          <cell r="K201">
            <v>1311.19</v>
          </cell>
          <cell r="N201">
            <v>948.08</v>
          </cell>
        </row>
        <row r="202">
          <cell r="B202">
            <v>60210</v>
          </cell>
          <cell r="C202" t="str">
            <v>BOCA DE BUEIRO TRIPLO TUBULAR DE CONCRETO D=0,80 M</v>
          </cell>
          <cell r="D202" t="str">
            <v>Und</v>
          </cell>
          <cell r="E202">
            <v>0</v>
          </cell>
          <cell r="F202">
            <v>6.24</v>
          </cell>
          <cell r="G202">
            <v>6.24</v>
          </cell>
          <cell r="H202">
            <v>565.87</v>
          </cell>
          <cell r="I202" t="str">
            <v>ACRESCER</v>
          </cell>
          <cell r="J202">
            <v>38.299999999999997</v>
          </cell>
          <cell r="K202">
            <v>791.23</v>
          </cell>
          <cell r="N202">
            <v>572.11</v>
          </cell>
        </row>
        <row r="203">
          <cell r="B203">
            <v>60211</v>
          </cell>
          <cell r="C203" t="str">
            <v>BOCA DE BUEIRO TRIPLO TUBULAR DE CONCRETO D=1,00 M</v>
          </cell>
          <cell r="D203" t="str">
            <v>Und</v>
          </cell>
          <cell r="E203">
            <v>0</v>
          </cell>
          <cell r="F203">
            <v>6.24</v>
          </cell>
          <cell r="G203">
            <v>6.24</v>
          </cell>
          <cell r="H203">
            <v>831.93</v>
          </cell>
          <cell r="I203" t="str">
            <v>ACRESCER</v>
          </cell>
          <cell r="J203">
            <v>38.299999999999997</v>
          </cell>
          <cell r="K203">
            <v>1159.19</v>
          </cell>
          <cell r="N203">
            <v>838.17</v>
          </cell>
        </row>
        <row r="204">
          <cell r="B204">
            <v>60212</v>
          </cell>
          <cell r="C204" t="str">
            <v>BOCA DE BUEIRO TRIPLO TUBULAR DE CONCRETO D=1,20 M</v>
          </cell>
          <cell r="D204" t="str">
            <v>Und</v>
          </cell>
          <cell r="E204">
            <v>0</v>
          </cell>
          <cell r="F204">
            <v>6.24</v>
          </cell>
          <cell r="G204">
            <v>6.24</v>
          </cell>
          <cell r="H204">
            <v>1192.6500000000001</v>
          </cell>
          <cell r="I204" t="str">
            <v>ACRESCER</v>
          </cell>
          <cell r="J204">
            <v>38.299999999999997</v>
          </cell>
          <cell r="K204">
            <v>1658.06</v>
          </cell>
          <cell r="N204">
            <v>1198.8900000000001</v>
          </cell>
        </row>
        <row r="205">
          <cell r="B205">
            <v>60231</v>
          </cell>
          <cell r="C205" t="str">
            <v>BOCA DE BUEIRO SIMPLES CELULAR DE CONCRETO DE 1,50 X 1,50 M</v>
          </cell>
          <cell r="D205" t="str">
            <v>Und</v>
          </cell>
          <cell r="E205">
            <v>0</v>
          </cell>
          <cell r="F205">
            <v>115.91</v>
          </cell>
          <cell r="G205">
            <v>115.91</v>
          </cell>
          <cell r="H205">
            <v>1603.11</v>
          </cell>
          <cell r="I205" t="str">
            <v>ACRESCER</v>
          </cell>
          <cell r="J205">
            <v>38.299999999999997</v>
          </cell>
          <cell r="K205">
            <v>2377.4</v>
          </cell>
          <cell r="N205">
            <v>1719.02</v>
          </cell>
        </row>
        <row r="206">
          <cell r="B206">
            <v>60232</v>
          </cell>
          <cell r="C206" t="str">
            <v>BOCA DE BUEIRO SIMPLES CELULAR DE CONCRETO DE 2,00 X 2,00 M</v>
          </cell>
          <cell r="D206" t="str">
            <v>Und</v>
          </cell>
          <cell r="E206">
            <v>0</v>
          </cell>
          <cell r="F206">
            <v>173.63</v>
          </cell>
          <cell r="G206">
            <v>173.63</v>
          </cell>
          <cell r="H206">
            <v>2422.4299999999998</v>
          </cell>
          <cell r="I206" t="str">
            <v>ACRESCER</v>
          </cell>
          <cell r="J206">
            <v>38.299999999999997</v>
          </cell>
          <cell r="K206">
            <v>3590.35</v>
          </cell>
          <cell r="N206">
            <v>2596.06</v>
          </cell>
        </row>
        <row r="207">
          <cell r="B207">
            <v>60233</v>
          </cell>
          <cell r="C207" t="str">
            <v>BOCA DE BUEIRO SIMPLES CELULAR DE CONCRETO DE 2,50 X 2,50 M</v>
          </cell>
          <cell r="D207" t="str">
            <v>Und</v>
          </cell>
          <cell r="E207">
            <v>0</v>
          </cell>
          <cell r="F207">
            <v>259.89999999999998</v>
          </cell>
          <cell r="G207">
            <v>259.89999999999998</v>
          </cell>
          <cell r="H207">
            <v>3711.92</v>
          </cell>
          <cell r="I207" t="str">
            <v>ACRESCER</v>
          </cell>
          <cell r="J207">
            <v>38.299999999999997</v>
          </cell>
          <cell r="K207">
            <v>5493.03</v>
          </cell>
          <cell r="N207">
            <v>3971.82</v>
          </cell>
        </row>
        <row r="208">
          <cell r="B208">
            <v>60234</v>
          </cell>
          <cell r="C208" t="str">
            <v>BOCA DE BUEIRO SIMPLES CELULAR DE CONCRETO DE 3,00 X 3,00 M</v>
          </cell>
          <cell r="D208" t="str">
            <v>Und</v>
          </cell>
          <cell r="E208">
            <v>0</v>
          </cell>
          <cell r="F208">
            <v>354.59</v>
          </cell>
          <cell r="G208">
            <v>354.59</v>
          </cell>
          <cell r="H208">
            <v>5093.26</v>
          </cell>
          <cell r="I208" t="str">
            <v>ACRESCER</v>
          </cell>
          <cell r="J208">
            <v>38.299999999999997</v>
          </cell>
          <cell r="K208">
            <v>7534.38</v>
          </cell>
          <cell r="N208">
            <v>5447.85</v>
          </cell>
        </row>
        <row r="209">
          <cell r="B209">
            <v>60235</v>
          </cell>
          <cell r="C209" t="str">
            <v>BOCA DE BUEIRO DUPLO CELULAR DE CONCRETO DE 1,50 X 1,50 M</v>
          </cell>
          <cell r="D209" t="str">
            <v>Und</v>
          </cell>
          <cell r="E209">
            <v>0</v>
          </cell>
          <cell r="F209">
            <v>146.94999999999999</v>
          </cell>
          <cell r="G209">
            <v>146.94999999999999</v>
          </cell>
          <cell r="H209">
            <v>2020.66</v>
          </cell>
          <cell r="I209" t="str">
            <v>ACRESCER</v>
          </cell>
          <cell r="J209">
            <v>38.299999999999997</v>
          </cell>
          <cell r="K209">
            <v>2997.8</v>
          </cell>
          <cell r="N209">
            <v>2167.61</v>
          </cell>
        </row>
        <row r="210">
          <cell r="B210">
            <v>60236</v>
          </cell>
          <cell r="C210" t="str">
            <v>BOCA DE BUEIRO DUPLO CELULAR DE CONCRETO DE 2,00 X 2,00 M</v>
          </cell>
          <cell r="D210" t="str">
            <v>Und</v>
          </cell>
          <cell r="E210">
            <v>0</v>
          </cell>
          <cell r="F210">
            <v>217.46</v>
          </cell>
          <cell r="G210">
            <v>217.46</v>
          </cell>
          <cell r="H210">
            <v>3075.03</v>
          </cell>
          <cell r="I210" t="str">
            <v>ACRESCER</v>
          </cell>
          <cell r="J210">
            <v>38.299999999999997</v>
          </cell>
          <cell r="K210">
            <v>4553.51</v>
          </cell>
          <cell r="N210">
            <v>3292.4900000000002</v>
          </cell>
        </row>
        <row r="211">
          <cell r="B211">
            <v>60237</v>
          </cell>
          <cell r="C211" t="str">
            <v>BOCA DE BUEIRO DUPLO CELULAR DE CONCRETO DE 2,50 X 2,50 M</v>
          </cell>
          <cell r="D211" t="str">
            <v>Und</v>
          </cell>
          <cell r="E211">
            <v>0</v>
          </cell>
          <cell r="F211">
            <v>330.41</v>
          </cell>
          <cell r="G211">
            <v>330.41</v>
          </cell>
          <cell r="H211">
            <v>4704.6499999999996</v>
          </cell>
          <cell r="I211" t="str">
            <v>ACRESCER</v>
          </cell>
          <cell r="J211">
            <v>38.299999999999997</v>
          </cell>
          <cell r="K211">
            <v>6963.49</v>
          </cell>
          <cell r="N211">
            <v>5035.0599999999995</v>
          </cell>
        </row>
        <row r="212">
          <cell r="B212">
            <v>60238</v>
          </cell>
          <cell r="C212" t="str">
            <v>BOCA DE BUEIRO DUPLO CELULAR DE CONCRETO DE 3,00 X 3,00 M</v>
          </cell>
          <cell r="D212" t="str">
            <v>Und</v>
          </cell>
          <cell r="E212">
            <v>0</v>
          </cell>
          <cell r="F212">
            <v>428.53</v>
          </cell>
          <cell r="G212">
            <v>428.53</v>
          </cell>
          <cell r="H212">
            <v>6433.48</v>
          </cell>
          <cell r="I212" t="str">
            <v>ACRESCER</v>
          </cell>
          <cell r="J212">
            <v>38.299999999999997</v>
          </cell>
          <cell r="K212">
            <v>9490.16</v>
          </cell>
          <cell r="N212">
            <v>6862.0099999999993</v>
          </cell>
        </row>
        <row r="213">
          <cell r="B213">
            <v>60239</v>
          </cell>
          <cell r="C213" t="str">
            <v>BOCA DE BUEIRO TRIPLO CELULAR DE CONCRETO DE 1,50 X 1,50 M</v>
          </cell>
          <cell r="D213" t="str">
            <v>Und</v>
          </cell>
          <cell r="E213">
            <v>0</v>
          </cell>
          <cell r="F213">
            <v>176.59</v>
          </cell>
          <cell r="G213">
            <v>176.59</v>
          </cell>
          <cell r="H213">
            <v>2454.65</v>
          </cell>
          <cell r="I213" t="str">
            <v>ACRESCER</v>
          </cell>
          <cell r="J213">
            <v>38.299999999999997</v>
          </cell>
          <cell r="K213">
            <v>3639</v>
          </cell>
          <cell r="N213">
            <v>2631.2400000000002</v>
          </cell>
        </row>
        <row r="214">
          <cell r="B214">
            <v>60240</v>
          </cell>
          <cell r="C214" t="str">
            <v>BOCA DE BUEIRO TRIPLO CECULAR DE CONCRETO DE 2,00 X 2,00 M</v>
          </cell>
          <cell r="D214" t="str">
            <v>Und</v>
          </cell>
          <cell r="E214">
            <v>0</v>
          </cell>
          <cell r="F214">
            <v>265.82</v>
          </cell>
          <cell r="G214">
            <v>265.82</v>
          </cell>
          <cell r="H214">
            <v>3771.2</v>
          </cell>
          <cell r="I214" t="str">
            <v>ACRESCER</v>
          </cell>
          <cell r="J214">
            <v>38.299999999999997</v>
          </cell>
          <cell r="K214">
            <v>5583.2</v>
          </cell>
          <cell r="N214">
            <v>4037.02</v>
          </cell>
        </row>
        <row r="215">
          <cell r="B215">
            <v>60241</v>
          </cell>
          <cell r="C215" t="str">
            <v>BOCA DE BUEIRO TRIPLO CECULAR DE CONCRETO DE 2,50 X 2,50 M</v>
          </cell>
          <cell r="D215" t="str">
            <v>Und</v>
          </cell>
          <cell r="E215">
            <v>0</v>
          </cell>
          <cell r="F215">
            <v>416.21</v>
          </cell>
          <cell r="G215">
            <v>416.21</v>
          </cell>
          <cell r="H215">
            <v>5702.77</v>
          </cell>
          <cell r="I215" t="str">
            <v>ACRESCER</v>
          </cell>
          <cell r="J215">
            <v>38.299999999999997</v>
          </cell>
          <cell r="K215">
            <v>8462.5499999999993</v>
          </cell>
          <cell r="N215">
            <v>6118.9800000000005</v>
          </cell>
        </row>
        <row r="216">
          <cell r="B216">
            <v>60242</v>
          </cell>
          <cell r="C216" t="str">
            <v>BOCA DE BUEIRO TRIPLO CELULAR DE CONCRETO DE 3,00 X 3,00 M</v>
          </cell>
          <cell r="D216" t="str">
            <v>Und</v>
          </cell>
          <cell r="E216">
            <v>0</v>
          </cell>
          <cell r="F216">
            <v>541.01</v>
          </cell>
          <cell r="G216">
            <v>541.01</v>
          </cell>
          <cell r="H216">
            <v>7805.15</v>
          </cell>
          <cell r="I216" t="str">
            <v>ACRESCER</v>
          </cell>
          <cell r="J216">
            <v>38.299999999999997</v>
          </cell>
          <cell r="K216">
            <v>11542.74</v>
          </cell>
          <cell r="N216">
            <v>8346.16</v>
          </cell>
        </row>
        <row r="217">
          <cell r="B217">
            <v>60302</v>
          </cell>
          <cell r="C217" t="str">
            <v>CORPO DE B.S.T.M. MINI-MULTIPLATE D=0,60 M (ESP=2,00 MM)</v>
          </cell>
          <cell r="D217" t="str">
            <v>m</v>
          </cell>
          <cell r="E217">
            <v>0</v>
          </cell>
          <cell r="F217">
            <v>20.079999999999998</v>
          </cell>
          <cell r="G217">
            <v>20.079999999999998</v>
          </cell>
          <cell r="H217">
            <v>193.2</v>
          </cell>
          <cell r="I217" t="str">
            <v>ACRESCER</v>
          </cell>
          <cell r="J217">
            <v>38.299999999999997</v>
          </cell>
          <cell r="K217">
            <v>294.97000000000003</v>
          </cell>
          <cell r="N217">
            <v>213.27999999999997</v>
          </cell>
        </row>
        <row r="218">
          <cell r="B218">
            <v>60304</v>
          </cell>
          <cell r="C218" t="str">
            <v>CORPO DE B.S.T.M. MINI-MULTIPLATE D=0,80 M (ESP=2,00 MM)</v>
          </cell>
          <cell r="D218" t="str">
            <v>m</v>
          </cell>
          <cell r="E218">
            <v>0</v>
          </cell>
          <cell r="F218">
            <v>26.33</v>
          </cell>
          <cell r="G218">
            <v>26.33</v>
          </cell>
          <cell r="H218">
            <v>248.4</v>
          </cell>
          <cell r="I218" t="str">
            <v>ACRESCER</v>
          </cell>
          <cell r="J218">
            <v>38.299999999999997</v>
          </cell>
          <cell r="K218">
            <v>379.95</v>
          </cell>
          <cell r="N218">
            <v>274.73</v>
          </cell>
        </row>
        <row r="219">
          <cell r="B219">
            <v>60308</v>
          </cell>
          <cell r="C219" t="str">
            <v>CORPO DE B.S.T.M. MINI-MULTIPLATE D=1,00 M (ESP=2,00 MM)</v>
          </cell>
          <cell r="D219" t="str">
            <v>m</v>
          </cell>
          <cell r="E219">
            <v>0</v>
          </cell>
          <cell r="F219">
            <v>31.94</v>
          </cell>
          <cell r="G219">
            <v>31.94</v>
          </cell>
          <cell r="H219">
            <v>308.2</v>
          </cell>
          <cell r="I219" t="str">
            <v>ACRESCER</v>
          </cell>
          <cell r="J219">
            <v>38.299999999999997</v>
          </cell>
          <cell r="K219">
            <v>470.41</v>
          </cell>
          <cell r="N219">
            <v>340.14</v>
          </cell>
        </row>
        <row r="220">
          <cell r="B220">
            <v>60313</v>
          </cell>
          <cell r="C220" t="str">
            <v>CORPO DE B.S.T.M. MINI-MULTIPLATE D=1,20 M (ESP=2,65 MM)</v>
          </cell>
          <cell r="D220" t="str">
            <v>m</v>
          </cell>
          <cell r="E220">
            <v>0</v>
          </cell>
          <cell r="F220">
            <v>44.64</v>
          </cell>
          <cell r="G220">
            <v>44.64</v>
          </cell>
          <cell r="H220">
            <v>451.47</v>
          </cell>
          <cell r="I220" t="str">
            <v>ACRESCER</v>
          </cell>
          <cell r="J220">
            <v>38.299999999999997</v>
          </cell>
          <cell r="K220">
            <v>686.12</v>
          </cell>
          <cell r="N220">
            <v>496.11</v>
          </cell>
        </row>
        <row r="221">
          <cell r="B221">
            <v>60317</v>
          </cell>
          <cell r="C221" t="str">
            <v>CORPO DE B.S.T.M. MINI-MULTIPLATE D=1,50 M (ESP=2,65 MM)</v>
          </cell>
          <cell r="D221" t="str">
            <v>m</v>
          </cell>
          <cell r="E221">
            <v>0</v>
          </cell>
          <cell r="F221">
            <v>54.3</v>
          </cell>
          <cell r="G221">
            <v>54.3</v>
          </cell>
          <cell r="H221">
            <v>558.75</v>
          </cell>
          <cell r="I221" t="str">
            <v>ACRESCER</v>
          </cell>
          <cell r="J221">
            <v>38.299999999999997</v>
          </cell>
          <cell r="K221">
            <v>847.85</v>
          </cell>
          <cell r="N221">
            <v>613.04999999999995</v>
          </cell>
        </row>
        <row r="222">
          <cell r="B222">
            <v>60318</v>
          </cell>
          <cell r="C222" t="str">
            <v>CORPO DE B.S.T.M. MINI-MULTIPLATE D=1,50 M (ESP=3,35 MM)</v>
          </cell>
          <cell r="D222" t="str">
            <v>m</v>
          </cell>
          <cell r="E222">
            <v>0</v>
          </cell>
          <cell r="F222">
            <v>62.03</v>
          </cell>
          <cell r="G222">
            <v>62.03</v>
          </cell>
          <cell r="H222">
            <v>652.08000000000004</v>
          </cell>
          <cell r="I222" t="str">
            <v>ACRESCER</v>
          </cell>
          <cell r="J222">
            <v>38.299999999999997</v>
          </cell>
          <cell r="K222">
            <v>987.61</v>
          </cell>
          <cell r="N222">
            <v>714.11</v>
          </cell>
        </row>
        <row r="223">
          <cell r="B223">
            <v>60326</v>
          </cell>
          <cell r="C223" t="str">
            <v>CORPO DE B.S.T.M. MINI-MULTIPLATE D=1,80 M (ESP=3,35 MM)</v>
          </cell>
          <cell r="D223" t="str">
            <v>m</v>
          </cell>
          <cell r="E223">
            <v>0</v>
          </cell>
          <cell r="F223">
            <v>75.349999999999994</v>
          </cell>
          <cell r="G223">
            <v>75.349999999999994</v>
          </cell>
          <cell r="H223">
            <v>790.02</v>
          </cell>
          <cell r="I223" t="str">
            <v>ACRESCER</v>
          </cell>
          <cell r="J223">
            <v>38.299999999999997</v>
          </cell>
          <cell r="K223">
            <v>1196.81</v>
          </cell>
          <cell r="N223">
            <v>865.37</v>
          </cell>
        </row>
        <row r="224">
          <cell r="B224">
            <v>60331</v>
          </cell>
          <cell r="C224" t="str">
            <v>CORPO DE B.S.T.M. MULTIPLATE D=1,90 M (ESP=2,65 MM)</v>
          </cell>
          <cell r="D224" t="str">
            <v>m</v>
          </cell>
          <cell r="E224">
            <v>0</v>
          </cell>
          <cell r="F224">
            <v>118.68</v>
          </cell>
          <cell r="G224">
            <v>118.68</v>
          </cell>
          <cell r="H224">
            <v>715.2</v>
          </cell>
          <cell r="I224" t="str">
            <v>ACRESCER</v>
          </cell>
          <cell r="J224">
            <v>38.299999999999997</v>
          </cell>
          <cell r="K224">
            <v>1153.26</v>
          </cell>
          <cell r="N224">
            <v>833.88000000000011</v>
          </cell>
        </row>
        <row r="225">
          <cell r="B225">
            <v>60332</v>
          </cell>
          <cell r="C225" t="str">
            <v>CORPO DE B.S.T.M. MULTIPLATE D=1,90 M (ESP=3,35 MM)</v>
          </cell>
          <cell r="D225" t="str">
            <v>m</v>
          </cell>
          <cell r="E225">
            <v>0</v>
          </cell>
          <cell r="F225">
            <v>131.01</v>
          </cell>
          <cell r="G225">
            <v>131.01</v>
          </cell>
          <cell r="H225">
            <v>831.82</v>
          </cell>
          <cell r="I225" t="str">
            <v>ACRESCER</v>
          </cell>
          <cell r="J225">
            <v>38.299999999999997</v>
          </cell>
          <cell r="K225">
            <v>1331.59</v>
          </cell>
          <cell r="N225">
            <v>962.83</v>
          </cell>
        </row>
        <row r="226">
          <cell r="B226">
            <v>60335</v>
          </cell>
          <cell r="C226" t="str">
            <v>CORPO DE B.S.T.M. MULTIPLATE D=2,30 M (ESP=2,65 MM)</v>
          </cell>
          <cell r="D226" t="str">
            <v>m</v>
          </cell>
          <cell r="E226">
            <v>0</v>
          </cell>
          <cell r="F226">
            <v>142.38</v>
          </cell>
          <cell r="G226">
            <v>142.38</v>
          </cell>
          <cell r="H226">
            <v>853.77</v>
          </cell>
          <cell r="I226" t="str">
            <v>ACRESCER</v>
          </cell>
          <cell r="J226">
            <v>38.299999999999997</v>
          </cell>
          <cell r="K226">
            <v>1377.68</v>
          </cell>
          <cell r="N226">
            <v>996.15</v>
          </cell>
        </row>
        <row r="227">
          <cell r="B227">
            <v>60336</v>
          </cell>
          <cell r="C227" t="str">
            <v>CORPO DE B.S.T.M. MULTIPLATE D=2,30 M (ESP=3,35 MM)</v>
          </cell>
          <cell r="D227" t="str">
            <v>m</v>
          </cell>
          <cell r="E227">
            <v>0</v>
          </cell>
          <cell r="F227">
            <v>157.29</v>
          </cell>
          <cell r="G227">
            <v>157.29</v>
          </cell>
          <cell r="H227">
            <v>999.02</v>
          </cell>
          <cell r="I227" t="str">
            <v>ACRESCER</v>
          </cell>
          <cell r="J227">
            <v>38.299999999999997</v>
          </cell>
          <cell r="K227">
            <v>1599.18</v>
          </cell>
          <cell r="N227">
            <v>1156.31</v>
          </cell>
        </row>
        <row r="228">
          <cell r="B228">
            <v>60339</v>
          </cell>
          <cell r="C228" t="str">
            <v>CORPO DE B.S.T.M. MULTIPLATE D=2,65 M (ESP=2,65 MM)</v>
          </cell>
          <cell r="D228" t="str">
            <v>m</v>
          </cell>
          <cell r="E228">
            <v>0</v>
          </cell>
          <cell r="F228">
            <v>166.33</v>
          </cell>
          <cell r="G228">
            <v>166.33</v>
          </cell>
          <cell r="H228">
            <v>1293.31</v>
          </cell>
          <cell r="I228" t="str">
            <v>ACRESCER</v>
          </cell>
          <cell r="J228">
            <v>38.299999999999997</v>
          </cell>
          <cell r="K228">
            <v>2018.68</v>
          </cell>
          <cell r="N228">
            <v>1459.6399999999999</v>
          </cell>
        </row>
        <row r="229">
          <cell r="B229">
            <v>60340</v>
          </cell>
          <cell r="C229" t="str">
            <v>CORPO DE B.S.T.M. MULTIPLATE D=2,65 M (ESP=3,35 MM)</v>
          </cell>
          <cell r="D229" t="str">
            <v>m</v>
          </cell>
          <cell r="E229">
            <v>0</v>
          </cell>
          <cell r="F229">
            <v>183.82</v>
          </cell>
          <cell r="G229">
            <v>183.82</v>
          </cell>
          <cell r="H229">
            <v>1454.64</v>
          </cell>
          <cell r="I229" t="str">
            <v>ACRESCER</v>
          </cell>
          <cell r="J229">
            <v>38.299999999999997</v>
          </cell>
          <cell r="K229">
            <v>2265.9899999999998</v>
          </cell>
          <cell r="N229">
            <v>1638.46</v>
          </cell>
        </row>
        <row r="230">
          <cell r="B230">
            <v>60343</v>
          </cell>
          <cell r="C230" t="str">
            <v>CORPO DE B.S.T.M. MULTIPLATE D=3,05 M (ESP=2,65 MM)</v>
          </cell>
          <cell r="D230" t="str">
            <v>m</v>
          </cell>
          <cell r="E230">
            <v>0</v>
          </cell>
          <cell r="F230">
            <v>190.79</v>
          </cell>
          <cell r="G230">
            <v>190.79</v>
          </cell>
          <cell r="H230">
            <v>1476.11</v>
          </cell>
          <cell r="I230" t="str">
            <v>ACRESCER</v>
          </cell>
          <cell r="J230">
            <v>38.299999999999997</v>
          </cell>
          <cell r="K230">
            <v>2305.3200000000002</v>
          </cell>
          <cell r="N230">
            <v>1666.8999999999999</v>
          </cell>
        </row>
        <row r="231">
          <cell r="B231">
            <v>60344</v>
          </cell>
          <cell r="C231" t="str">
            <v>CORPO DE B.S.T.M. MULTIPLATE D=3,05 M (ESP=3,85 MM)</v>
          </cell>
          <cell r="D231" t="str">
            <v>m</v>
          </cell>
          <cell r="E231">
            <v>0</v>
          </cell>
          <cell r="F231">
            <v>209.71</v>
          </cell>
          <cell r="G231">
            <v>209.71</v>
          </cell>
          <cell r="H231">
            <v>1663.64</v>
          </cell>
          <cell r="I231" t="str">
            <v>ACRESCER</v>
          </cell>
          <cell r="J231">
            <v>38.299999999999997</v>
          </cell>
          <cell r="K231">
            <v>2590.84</v>
          </cell>
          <cell r="N231">
            <v>1873.3500000000001</v>
          </cell>
        </row>
        <row r="232">
          <cell r="B232">
            <v>60347</v>
          </cell>
          <cell r="C232" t="str">
            <v>CORPO DE B.S.T.M. MULTIPLATE D=3,40 M (ESP=2,65 MM)</v>
          </cell>
          <cell r="D232" t="str">
            <v>m</v>
          </cell>
          <cell r="E232">
            <v>0</v>
          </cell>
          <cell r="F232">
            <v>216.58</v>
          </cell>
          <cell r="G232">
            <v>216.58</v>
          </cell>
          <cell r="H232">
            <v>1658.91</v>
          </cell>
          <cell r="I232" t="str">
            <v>ACRESCER</v>
          </cell>
          <cell r="J232">
            <v>38.299999999999997</v>
          </cell>
          <cell r="K232">
            <v>2593.8000000000002</v>
          </cell>
          <cell r="N232">
            <v>1875.49</v>
          </cell>
        </row>
        <row r="233">
          <cell r="B233">
            <v>60348</v>
          </cell>
          <cell r="C233" t="str">
            <v>CORPO DE B.S.T.M. MULTIPLATE D=3,40 M (ESP=3,35 MM)</v>
          </cell>
          <cell r="D233" t="str">
            <v>m</v>
          </cell>
          <cell r="E233">
            <v>0</v>
          </cell>
          <cell r="F233">
            <v>238.08</v>
          </cell>
          <cell r="G233">
            <v>238.08</v>
          </cell>
          <cell r="H233">
            <v>1868.46</v>
          </cell>
          <cell r="I233" t="str">
            <v>ACRESCER</v>
          </cell>
          <cell r="J233">
            <v>38.299999999999997</v>
          </cell>
          <cell r="K233">
            <v>2913.34</v>
          </cell>
          <cell r="N233">
            <v>2106.54</v>
          </cell>
        </row>
        <row r="234">
          <cell r="B234">
            <v>60351</v>
          </cell>
          <cell r="C234" t="str">
            <v>CORPO DE B.S.T.M. MULTIPLATE D=3,80 M (ESP=2,65 MM)</v>
          </cell>
          <cell r="D234" t="str">
            <v>m</v>
          </cell>
          <cell r="E234">
            <v>0</v>
          </cell>
          <cell r="F234">
            <v>241.97</v>
          </cell>
          <cell r="G234">
            <v>241.97</v>
          </cell>
          <cell r="H234">
            <v>1983.38</v>
          </cell>
          <cell r="I234" t="str">
            <v>ACRESCER</v>
          </cell>
          <cell r="J234">
            <v>38.299999999999997</v>
          </cell>
          <cell r="K234">
            <v>3077.66</v>
          </cell>
          <cell r="N234">
            <v>2225.35</v>
          </cell>
        </row>
        <row r="235">
          <cell r="B235">
            <v>60352</v>
          </cell>
          <cell r="C235" t="str">
            <v>CORPO DE B.S.T.M. MULTIPLATE D=3,80 M (ESP=3,35 MM)</v>
          </cell>
          <cell r="D235" t="str">
            <v>m</v>
          </cell>
          <cell r="E235">
            <v>0</v>
          </cell>
          <cell r="F235">
            <v>266.33999999999997</v>
          </cell>
          <cell r="G235">
            <v>266.33999999999997</v>
          </cell>
          <cell r="H235">
            <v>2077.46</v>
          </cell>
          <cell r="I235" t="str">
            <v>ACRESCER</v>
          </cell>
          <cell r="J235">
            <v>38.299999999999997</v>
          </cell>
          <cell r="K235">
            <v>3241.48</v>
          </cell>
          <cell r="N235">
            <v>2343.8000000000002</v>
          </cell>
        </row>
        <row r="236">
          <cell r="B236">
            <v>60355</v>
          </cell>
          <cell r="C236" t="str">
            <v>CORPO DE B.S.T.M. MULTIPLATE D=4,20 M (ESP=2,65 MM)</v>
          </cell>
          <cell r="D236" t="str">
            <v>m</v>
          </cell>
          <cell r="E236">
            <v>0</v>
          </cell>
          <cell r="F236">
            <v>267.89999999999998</v>
          </cell>
          <cell r="G236">
            <v>267.89999999999998</v>
          </cell>
          <cell r="H236">
            <v>2029.08</v>
          </cell>
          <cell r="I236" t="str">
            <v>ACRESCER</v>
          </cell>
          <cell r="J236">
            <v>38.299999999999997</v>
          </cell>
          <cell r="K236">
            <v>3176.72</v>
          </cell>
          <cell r="N236">
            <v>2296.98</v>
          </cell>
        </row>
        <row r="237">
          <cell r="B237">
            <v>60356</v>
          </cell>
          <cell r="C237" t="str">
            <v>CORPO DE B.S.T.M. MULTIPLATE D=4,20 M (ESP=3,35 MM)</v>
          </cell>
          <cell r="D237" t="str">
            <v>m</v>
          </cell>
          <cell r="E237">
            <v>0</v>
          </cell>
          <cell r="F237">
            <v>294.64</v>
          </cell>
          <cell r="G237">
            <v>294.64</v>
          </cell>
          <cell r="H237">
            <v>2286.46</v>
          </cell>
          <cell r="I237" t="str">
            <v>ACRESCER</v>
          </cell>
          <cell r="J237">
            <v>38.299999999999997</v>
          </cell>
          <cell r="K237">
            <v>3569.66</v>
          </cell>
          <cell r="N237">
            <v>2581.1</v>
          </cell>
        </row>
        <row r="238">
          <cell r="B238">
            <v>60359</v>
          </cell>
          <cell r="C238" t="str">
            <v>CORPO DE B.S.T.M. MULTIPLATE D=4,60 M (ESP=2,65 MM)</v>
          </cell>
          <cell r="D238" t="str">
            <v>m</v>
          </cell>
          <cell r="E238">
            <v>0</v>
          </cell>
          <cell r="F238">
            <v>295.13</v>
          </cell>
          <cell r="G238">
            <v>295.13</v>
          </cell>
          <cell r="H238">
            <v>2216.4299999999998</v>
          </cell>
          <cell r="I238" t="str">
            <v>ACRESCER</v>
          </cell>
          <cell r="J238">
            <v>38.299999999999997</v>
          </cell>
          <cell r="K238">
            <v>3473.49</v>
          </cell>
          <cell r="N238">
            <v>2511.56</v>
          </cell>
        </row>
        <row r="239">
          <cell r="B239">
            <v>60360</v>
          </cell>
          <cell r="C239" t="str">
            <v>CORPO DE B.S.T.M. MULTIPLATE D=4,60 M (ESP=3,35 MM)</v>
          </cell>
          <cell r="D239" t="str">
            <v>m</v>
          </cell>
          <cell r="E239">
            <v>0</v>
          </cell>
          <cell r="F239">
            <v>324.37</v>
          </cell>
          <cell r="G239">
            <v>324.37</v>
          </cell>
          <cell r="H239">
            <v>2495.46</v>
          </cell>
          <cell r="I239" t="str">
            <v>ACRESCER</v>
          </cell>
          <cell r="J239">
            <v>38.299999999999997</v>
          </cell>
          <cell r="K239">
            <v>3899.82</v>
          </cell>
          <cell r="N239">
            <v>2819.83</v>
          </cell>
        </row>
        <row r="240">
          <cell r="B240">
            <v>60401</v>
          </cell>
          <cell r="C240" t="str">
            <v>BOCA DE BUEIRO TUBULAR METALICO D=0,60 M</v>
          </cell>
          <cell r="D240" t="str">
            <v>Und</v>
          </cell>
          <cell r="E240">
            <v>0</v>
          </cell>
          <cell r="F240">
            <v>2.0299999999999998</v>
          </cell>
          <cell r="G240">
            <v>2.0299999999999998</v>
          </cell>
          <cell r="H240">
            <v>80.45</v>
          </cell>
          <cell r="I240" t="str">
            <v>ACRESCER</v>
          </cell>
          <cell r="J240">
            <v>38.299999999999997</v>
          </cell>
          <cell r="K240">
            <v>114.07</v>
          </cell>
          <cell r="N240">
            <v>82.48</v>
          </cell>
        </row>
        <row r="241">
          <cell r="B241">
            <v>60403</v>
          </cell>
          <cell r="C241" t="str">
            <v>BOCA DE BUEIRO TUBULAR METALICO D=0,80 M</v>
          </cell>
          <cell r="D241" t="str">
            <v>Und</v>
          </cell>
          <cell r="E241">
            <v>0</v>
          </cell>
          <cell r="F241">
            <v>2.8</v>
          </cell>
          <cell r="G241">
            <v>2.8</v>
          </cell>
          <cell r="H241">
            <v>121</v>
          </cell>
          <cell r="I241" t="str">
            <v>ACRESCER</v>
          </cell>
          <cell r="J241">
            <v>38.299999999999997</v>
          </cell>
          <cell r="K241">
            <v>171.22</v>
          </cell>
          <cell r="N241">
            <v>123.8</v>
          </cell>
        </row>
        <row r="242">
          <cell r="B242">
            <v>60407</v>
          </cell>
          <cell r="C242" t="str">
            <v>BOCA DE BUEIRO TUBULAR METALICO D=1,00 M</v>
          </cell>
          <cell r="D242" t="str">
            <v>Und</v>
          </cell>
          <cell r="E242">
            <v>0</v>
          </cell>
          <cell r="F242">
            <v>2.8</v>
          </cell>
          <cell r="G242">
            <v>2.8</v>
          </cell>
          <cell r="H242">
            <v>168.25</v>
          </cell>
          <cell r="I242" t="str">
            <v>ACRESCER</v>
          </cell>
          <cell r="J242">
            <v>38.299999999999997</v>
          </cell>
          <cell r="K242">
            <v>236.56</v>
          </cell>
          <cell r="N242">
            <v>171.05</v>
          </cell>
        </row>
        <row r="243">
          <cell r="B243">
            <v>60413</v>
          </cell>
          <cell r="C243" t="str">
            <v>BOCA DE BUEIRO TUBULAR METALICO D=1,20 M</v>
          </cell>
          <cell r="D243" t="str">
            <v>Und</v>
          </cell>
          <cell r="E243">
            <v>0</v>
          </cell>
          <cell r="F243">
            <v>2.8</v>
          </cell>
          <cell r="G243">
            <v>2.8</v>
          </cell>
          <cell r="H243">
            <v>222.39</v>
          </cell>
          <cell r="I243" t="str">
            <v>ACRESCER</v>
          </cell>
          <cell r="J243">
            <v>38.299999999999997</v>
          </cell>
          <cell r="K243">
            <v>311.44</v>
          </cell>
          <cell r="N243">
            <v>225.19</v>
          </cell>
        </row>
        <row r="244">
          <cell r="B244">
            <v>60417</v>
          </cell>
          <cell r="C244" t="str">
            <v>BOCA DE BUEIRO TUBULAR METALICO D=1,50 M</v>
          </cell>
          <cell r="D244" t="str">
            <v>Und</v>
          </cell>
          <cell r="E244">
            <v>0</v>
          </cell>
          <cell r="F244">
            <v>3.43</v>
          </cell>
          <cell r="G244">
            <v>3.43</v>
          </cell>
          <cell r="H244">
            <v>316.27999999999997</v>
          </cell>
          <cell r="I244" t="str">
            <v>ACRESCER</v>
          </cell>
          <cell r="J244">
            <v>38.299999999999997</v>
          </cell>
          <cell r="K244">
            <v>442.16</v>
          </cell>
          <cell r="N244">
            <v>319.70999999999998</v>
          </cell>
        </row>
        <row r="245">
          <cell r="B245">
            <v>60426</v>
          </cell>
          <cell r="C245" t="str">
            <v>BOCA DE BUEIRO TUBULAR METALICO D=1,80 M</v>
          </cell>
          <cell r="D245" t="str">
            <v>Und</v>
          </cell>
          <cell r="E245">
            <v>0</v>
          </cell>
          <cell r="F245">
            <v>3.43</v>
          </cell>
          <cell r="G245">
            <v>3.43</v>
          </cell>
          <cell r="H245">
            <v>425.6</v>
          </cell>
          <cell r="I245" t="str">
            <v>ACRESCER</v>
          </cell>
          <cell r="J245">
            <v>38.299999999999997</v>
          </cell>
          <cell r="K245">
            <v>593.35</v>
          </cell>
          <cell r="N245">
            <v>429.03000000000003</v>
          </cell>
        </row>
        <row r="246">
          <cell r="B246">
            <v>60431</v>
          </cell>
          <cell r="C246" t="str">
            <v>BOCA DE BUEIRO TUBULAR METALICO D=1,90 M</v>
          </cell>
          <cell r="D246" t="str">
            <v>Und</v>
          </cell>
          <cell r="E246">
            <v>0</v>
          </cell>
          <cell r="F246">
            <v>3.43</v>
          </cell>
          <cell r="G246">
            <v>3.43</v>
          </cell>
          <cell r="H246">
            <v>440.75</v>
          </cell>
          <cell r="I246" t="str">
            <v>ACRESCER</v>
          </cell>
          <cell r="J246">
            <v>38.299999999999997</v>
          </cell>
          <cell r="K246">
            <v>614.29999999999995</v>
          </cell>
          <cell r="N246">
            <v>444.18</v>
          </cell>
        </row>
        <row r="247">
          <cell r="B247">
            <v>60435</v>
          </cell>
          <cell r="C247" t="str">
            <v>BOCA DE BUEIRO TUBULAR METALICO D=2,30 M</v>
          </cell>
          <cell r="D247" t="str">
            <v>Und</v>
          </cell>
          <cell r="E247">
            <v>0</v>
          </cell>
          <cell r="F247">
            <v>5.46</v>
          </cell>
          <cell r="G247">
            <v>5.46</v>
          </cell>
          <cell r="H247">
            <v>641.80999999999995</v>
          </cell>
          <cell r="I247" t="str">
            <v>ACRESCER</v>
          </cell>
          <cell r="J247">
            <v>38.299999999999997</v>
          </cell>
          <cell r="K247">
            <v>895.17</v>
          </cell>
          <cell r="N247">
            <v>647.27</v>
          </cell>
        </row>
        <row r="248">
          <cell r="B248">
            <v>60439</v>
          </cell>
          <cell r="C248" t="str">
            <v>BOCA DE BUEIRO TUBULAR METALICO D=2,65 M</v>
          </cell>
          <cell r="D248" t="str">
            <v>Und</v>
          </cell>
          <cell r="E248">
            <v>0</v>
          </cell>
          <cell r="F248">
            <v>5.46</v>
          </cell>
          <cell r="G248">
            <v>5.46</v>
          </cell>
          <cell r="H248">
            <v>766.19</v>
          </cell>
          <cell r="I248" t="str">
            <v>ACRESCER</v>
          </cell>
          <cell r="J248">
            <v>38.299999999999997</v>
          </cell>
          <cell r="K248">
            <v>1067.19</v>
          </cell>
          <cell r="N248">
            <v>771.65000000000009</v>
          </cell>
        </row>
        <row r="249">
          <cell r="B249">
            <v>60443</v>
          </cell>
          <cell r="C249" t="str">
            <v>BOCA DE BUEIRO TUBULAR METALICO D=3,05 M</v>
          </cell>
          <cell r="D249" t="str">
            <v>Und</v>
          </cell>
          <cell r="E249">
            <v>0</v>
          </cell>
          <cell r="F249">
            <v>6.4</v>
          </cell>
          <cell r="G249">
            <v>6.4</v>
          </cell>
          <cell r="H249">
            <v>1046.08</v>
          </cell>
          <cell r="I249" t="str">
            <v>ACRESCER</v>
          </cell>
          <cell r="J249">
            <v>38.299999999999997</v>
          </cell>
          <cell r="K249">
            <v>1455.58</v>
          </cell>
          <cell r="N249">
            <v>1052.48</v>
          </cell>
        </row>
        <row r="250">
          <cell r="B250">
            <v>60447</v>
          </cell>
          <cell r="C250" t="str">
            <v>BOCA DE BUEIRO TUBULAR METALICO D=3,40 M</v>
          </cell>
          <cell r="D250" t="str">
            <v>Und</v>
          </cell>
          <cell r="E250">
            <v>0</v>
          </cell>
          <cell r="F250">
            <v>6.4</v>
          </cell>
          <cell r="G250">
            <v>6.4</v>
          </cell>
          <cell r="H250">
            <v>1267.49</v>
          </cell>
          <cell r="I250" t="str">
            <v>ACRESCER</v>
          </cell>
          <cell r="J250">
            <v>38.299999999999997</v>
          </cell>
          <cell r="K250">
            <v>1761.79</v>
          </cell>
          <cell r="N250">
            <v>1273.8900000000001</v>
          </cell>
        </row>
        <row r="251">
          <cell r="B251">
            <v>60451</v>
          </cell>
          <cell r="C251" t="str">
            <v>BOCA DE BUEIRO TUBULAR METALICO D=3,80 M</v>
          </cell>
          <cell r="D251" t="str">
            <v>Und</v>
          </cell>
          <cell r="E251">
            <v>0</v>
          </cell>
          <cell r="F251">
            <v>6.4</v>
          </cell>
          <cell r="G251">
            <v>6.4</v>
          </cell>
          <cell r="H251">
            <v>1429.43</v>
          </cell>
          <cell r="I251" t="str">
            <v>ACRESCER</v>
          </cell>
          <cell r="J251">
            <v>38.299999999999997</v>
          </cell>
          <cell r="K251">
            <v>1985.75</v>
          </cell>
          <cell r="N251">
            <v>1435.8300000000002</v>
          </cell>
        </row>
        <row r="252">
          <cell r="B252">
            <v>60455</v>
          </cell>
          <cell r="C252" t="str">
            <v>BOCA DE BUEIRO TUBULAR METALICO D=4,20 M</v>
          </cell>
          <cell r="D252" t="str">
            <v>Und</v>
          </cell>
          <cell r="E252">
            <v>0</v>
          </cell>
          <cell r="F252">
            <v>8.89</v>
          </cell>
          <cell r="G252">
            <v>8.89</v>
          </cell>
          <cell r="H252">
            <v>1707.02</v>
          </cell>
          <cell r="I252" t="str">
            <v>ACRESCER</v>
          </cell>
          <cell r="J252">
            <v>38.299999999999997</v>
          </cell>
          <cell r="K252">
            <v>2373.1</v>
          </cell>
          <cell r="N252">
            <v>1715.91</v>
          </cell>
        </row>
        <row r="253">
          <cell r="B253">
            <v>60459</v>
          </cell>
          <cell r="C253" t="str">
            <v>BOCA DE BUEIRO TUBULAR METALICO D=4,60 M</v>
          </cell>
          <cell r="D253" t="str">
            <v>Und</v>
          </cell>
          <cell r="E253">
            <v>0</v>
          </cell>
          <cell r="F253">
            <v>8.89</v>
          </cell>
          <cell r="G253">
            <v>8.89</v>
          </cell>
          <cell r="H253">
            <v>2008.85</v>
          </cell>
          <cell r="I253" t="str">
            <v>ACRESCER</v>
          </cell>
          <cell r="J253">
            <v>38.299999999999997</v>
          </cell>
          <cell r="K253">
            <v>2790.53</v>
          </cell>
          <cell r="N253">
            <v>2017.74</v>
          </cell>
        </row>
        <row r="254">
          <cell r="B254">
            <v>60501</v>
          </cell>
          <cell r="C254" t="str">
            <v>GALERIA SIMPLES D=0,40M, TIPO CA-1</v>
          </cell>
          <cell r="D254" t="str">
            <v>m</v>
          </cell>
          <cell r="E254">
            <v>0</v>
          </cell>
          <cell r="F254">
            <v>19.739999999999998</v>
          </cell>
          <cell r="G254">
            <v>19.739999999999998</v>
          </cell>
          <cell r="H254">
            <v>21.28</v>
          </cell>
          <cell r="I254" t="str">
            <v>ACRESCER</v>
          </cell>
          <cell r="J254">
            <v>38.299999999999997</v>
          </cell>
          <cell r="K254">
            <v>56.73</v>
          </cell>
          <cell r="N254">
            <v>41.019999999999996</v>
          </cell>
        </row>
        <row r="255">
          <cell r="B255">
            <v>60502</v>
          </cell>
          <cell r="C255" t="str">
            <v>GALERIA SIMPLES D=0,60M, TIPO CA-1</v>
          </cell>
          <cell r="D255" t="str">
            <v>m</v>
          </cell>
          <cell r="E255">
            <v>0</v>
          </cell>
          <cell r="F255">
            <v>20.6</v>
          </cell>
          <cell r="G255">
            <v>20.6</v>
          </cell>
          <cell r="H255">
            <v>38.700000000000003</v>
          </cell>
          <cell r="I255" t="str">
            <v>ACRESCER</v>
          </cell>
          <cell r="J255">
            <v>38.299999999999997</v>
          </cell>
          <cell r="K255">
            <v>82.01</v>
          </cell>
          <cell r="N255">
            <v>59.300000000000004</v>
          </cell>
        </row>
        <row r="256">
          <cell r="B256">
            <v>60503</v>
          </cell>
          <cell r="C256" t="str">
            <v>GALERIA SIMPLES D=0,80M, TIPO CA-1</v>
          </cell>
          <cell r="D256" t="str">
            <v>m</v>
          </cell>
          <cell r="E256">
            <v>0</v>
          </cell>
          <cell r="F256">
            <v>21.69</v>
          </cell>
          <cell r="G256">
            <v>21.69</v>
          </cell>
          <cell r="H256">
            <v>60.25</v>
          </cell>
          <cell r="I256" t="str">
            <v>ACRESCER</v>
          </cell>
          <cell r="J256">
            <v>38.299999999999997</v>
          </cell>
          <cell r="K256">
            <v>113.32</v>
          </cell>
          <cell r="N256">
            <v>81.94</v>
          </cell>
        </row>
        <row r="257">
          <cell r="B257">
            <v>60504</v>
          </cell>
          <cell r="C257" t="str">
            <v>GALERIA SIMPLES D=1,00M, TIPO CA-1</v>
          </cell>
          <cell r="D257" t="str">
            <v>m</v>
          </cell>
          <cell r="E257">
            <v>0</v>
          </cell>
          <cell r="F257">
            <v>22.78</v>
          </cell>
          <cell r="G257">
            <v>22.78</v>
          </cell>
          <cell r="H257">
            <v>85.39</v>
          </cell>
          <cell r="I257" t="str">
            <v>ACRESCER</v>
          </cell>
          <cell r="J257">
            <v>38.299999999999997</v>
          </cell>
          <cell r="K257">
            <v>149.6</v>
          </cell>
          <cell r="N257">
            <v>108.17</v>
          </cell>
        </row>
        <row r="258">
          <cell r="B258">
            <v>60505</v>
          </cell>
          <cell r="C258" t="str">
            <v>GALERIA SIMPLES D=1,20M, TIPO CA-1</v>
          </cell>
          <cell r="D258" t="str">
            <v>m</v>
          </cell>
          <cell r="E258">
            <v>0</v>
          </cell>
          <cell r="F258">
            <v>23.87</v>
          </cell>
          <cell r="G258">
            <v>23.87</v>
          </cell>
          <cell r="H258">
            <v>126.78</v>
          </cell>
          <cell r="I258" t="str">
            <v>ACRESCER</v>
          </cell>
          <cell r="J258">
            <v>38.299999999999997</v>
          </cell>
          <cell r="K258">
            <v>208.35</v>
          </cell>
          <cell r="N258">
            <v>150.65</v>
          </cell>
        </row>
        <row r="259">
          <cell r="B259">
            <v>60506</v>
          </cell>
          <cell r="C259" t="str">
            <v>GALERIA DUPLA, D=0,80M, TIPO CA-1</v>
          </cell>
          <cell r="D259" t="str">
            <v>m</v>
          </cell>
          <cell r="E259">
            <v>0</v>
          </cell>
          <cell r="F259">
            <v>34.479999999999997</v>
          </cell>
          <cell r="G259">
            <v>34.479999999999997</v>
          </cell>
          <cell r="H259">
            <v>120.78</v>
          </cell>
          <cell r="I259" t="str">
            <v>ACRESCER</v>
          </cell>
          <cell r="J259">
            <v>38.299999999999997</v>
          </cell>
          <cell r="K259">
            <v>214.72</v>
          </cell>
          <cell r="N259">
            <v>155.26</v>
          </cell>
        </row>
        <row r="260">
          <cell r="B260">
            <v>60507</v>
          </cell>
          <cell r="C260" t="str">
            <v>GALERIA DUPLA, D=1,00, TIPO CA-1</v>
          </cell>
          <cell r="D260" t="str">
            <v>m</v>
          </cell>
          <cell r="E260">
            <v>0</v>
          </cell>
          <cell r="F260">
            <v>36.270000000000003</v>
          </cell>
          <cell r="G260">
            <v>36.270000000000003</v>
          </cell>
          <cell r="H260">
            <v>172.18</v>
          </cell>
          <cell r="I260" t="str">
            <v>ACRESCER</v>
          </cell>
          <cell r="J260">
            <v>38.299999999999997</v>
          </cell>
          <cell r="K260">
            <v>288.29000000000002</v>
          </cell>
          <cell r="N260">
            <v>208.45000000000002</v>
          </cell>
        </row>
        <row r="261">
          <cell r="B261">
            <v>60508</v>
          </cell>
          <cell r="C261" t="str">
            <v>GALERIA DUPLA, D=1,20M, TIPO CA-1</v>
          </cell>
          <cell r="D261" t="str">
            <v>m</v>
          </cell>
          <cell r="E261">
            <v>0</v>
          </cell>
          <cell r="F261">
            <v>38.06</v>
          </cell>
          <cell r="G261">
            <v>38.06</v>
          </cell>
          <cell r="H261">
            <v>252.18</v>
          </cell>
          <cell r="I261" t="str">
            <v>ACRESCER</v>
          </cell>
          <cell r="J261">
            <v>38.299999999999997</v>
          </cell>
          <cell r="K261">
            <v>401.4</v>
          </cell>
          <cell r="N261">
            <v>290.24</v>
          </cell>
        </row>
        <row r="262">
          <cell r="B262">
            <v>60510</v>
          </cell>
          <cell r="C262" t="str">
            <v>GALERIA TRIPLA, D=0,80, TIPO CA-1</v>
          </cell>
          <cell r="D262" t="str">
            <v>m</v>
          </cell>
          <cell r="E262">
            <v>0</v>
          </cell>
          <cell r="F262">
            <v>47.73</v>
          </cell>
          <cell r="G262">
            <v>47.73</v>
          </cell>
          <cell r="H262">
            <v>182.57</v>
          </cell>
          <cell r="I262" t="str">
            <v>ACRESCER</v>
          </cell>
          <cell r="J262">
            <v>38.299999999999997</v>
          </cell>
          <cell r="K262">
            <v>318.5</v>
          </cell>
          <cell r="N262">
            <v>230.29999999999998</v>
          </cell>
        </row>
        <row r="263">
          <cell r="B263">
            <v>60511</v>
          </cell>
          <cell r="C263" t="str">
            <v>GALERIA TRIPLA, D=1,00M, TIPO CA-1</v>
          </cell>
          <cell r="D263" t="str">
            <v>m</v>
          </cell>
          <cell r="E263">
            <v>0</v>
          </cell>
          <cell r="F263">
            <v>51.01</v>
          </cell>
          <cell r="G263">
            <v>51.01</v>
          </cell>
          <cell r="H263">
            <v>257.57</v>
          </cell>
          <cell r="I263" t="str">
            <v>ACRESCER</v>
          </cell>
          <cell r="J263">
            <v>38.299999999999997</v>
          </cell>
          <cell r="K263">
            <v>426.77</v>
          </cell>
          <cell r="N263">
            <v>308.58</v>
          </cell>
        </row>
        <row r="264">
          <cell r="B264">
            <v>60512</v>
          </cell>
          <cell r="C264" t="str">
            <v>GALERIA TRIPLA, D=1,20M, TIPO CA-1</v>
          </cell>
          <cell r="D264" t="str">
            <v>m</v>
          </cell>
          <cell r="E264">
            <v>0</v>
          </cell>
          <cell r="F264">
            <v>54.29</v>
          </cell>
          <cell r="G264">
            <v>54.29</v>
          </cell>
          <cell r="H264">
            <v>378.96</v>
          </cell>
          <cell r="I264" t="str">
            <v>ACRESCER</v>
          </cell>
          <cell r="J264">
            <v>38.299999999999997</v>
          </cell>
          <cell r="K264">
            <v>599.17999999999995</v>
          </cell>
          <cell r="N264">
            <v>433.25</v>
          </cell>
        </row>
        <row r="265">
          <cell r="B265">
            <v>61110</v>
          </cell>
          <cell r="C265" t="str">
            <v>ESCAVACAO MANUAL DE VALAS EM MATERIAL DE 1A. CATEGORIA</v>
          </cell>
          <cell r="D265" t="str">
            <v>m³</v>
          </cell>
          <cell r="E265">
            <v>0</v>
          </cell>
          <cell r="F265">
            <v>9.83</v>
          </cell>
          <cell r="G265">
            <v>9.83</v>
          </cell>
          <cell r="H265">
            <v>0</v>
          </cell>
          <cell r="I265" t="str">
            <v>-</v>
          </cell>
          <cell r="J265">
            <v>38.299999999999997</v>
          </cell>
          <cell r="K265">
            <v>13.59</v>
          </cell>
          <cell r="N265">
            <v>9.83</v>
          </cell>
        </row>
        <row r="266">
          <cell r="B266">
            <v>61120</v>
          </cell>
          <cell r="C266" t="str">
            <v>ESCAVACAO MANUAL DE VALAS EM MATERIAL DE 2A. CATEGORIA</v>
          </cell>
          <cell r="D266" t="str">
            <v>m³</v>
          </cell>
          <cell r="E266">
            <v>0</v>
          </cell>
          <cell r="F266">
            <v>13.51</v>
          </cell>
          <cell r="G266">
            <v>13.51</v>
          </cell>
          <cell r="H266">
            <v>0</v>
          </cell>
          <cell r="I266" t="str">
            <v>-</v>
          </cell>
          <cell r="J266">
            <v>38.299999999999997</v>
          </cell>
          <cell r="K266">
            <v>18.68</v>
          </cell>
          <cell r="N266">
            <v>13.51</v>
          </cell>
        </row>
        <row r="267">
          <cell r="B267">
            <v>61130</v>
          </cell>
          <cell r="C267" t="str">
            <v>ESCAVACAO MANUAL DE VALAS EM MATERIAL DE 3A. CATEGORIA</v>
          </cell>
          <cell r="D267" t="str">
            <v>m³</v>
          </cell>
          <cell r="E267">
            <v>16.23</v>
          </cell>
          <cell r="F267">
            <v>2.95</v>
          </cell>
          <cell r="G267">
            <v>19.18</v>
          </cell>
          <cell r="H267">
            <v>13.51</v>
          </cell>
          <cell r="I267" t="str">
            <v>-</v>
          </cell>
          <cell r="J267">
            <v>38.299999999999997</v>
          </cell>
          <cell r="K267">
            <v>45.21</v>
          </cell>
          <cell r="N267">
            <v>32.69</v>
          </cell>
        </row>
        <row r="268">
          <cell r="B268">
            <v>61140</v>
          </cell>
          <cell r="C268" t="str">
            <v>ESCAVACAO MECANICA DE VALAS EM MATERIAL DE 1A. CATEGORIA</v>
          </cell>
          <cell r="D268" t="str">
            <v>m³</v>
          </cell>
          <cell r="E268">
            <v>2.37</v>
          </cell>
          <cell r="F268">
            <v>0.23</v>
          </cell>
          <cell r="G268">
            <v>2.6</v>
          </cell>
          <cell r="H268">
            <v>0</v>
          </cell>
          <cell r="I268" t="str">
            <v>-</v>
          </cell>
          <cell r="J268">
            <v>38.299999999999997</v>
          </cell>
          <cell r="K268">
            <v>3.6</v>
          </cell>
          <cell r="N268">
            <v>2.6</v>
          </cell>
        </row>
        <row r="269">
          <cell r="B269">
            <v>61150</v>
          </cell>
          <cell r="C269" t="str">
            <v>ESCAVACAO MECANICA DE VALAS EM MATERIAL DE 2A. CATEGORIA</v>
          </cell>
          <cell r="D269" t="str">
            <v>m³</v>
          </cell>
          <cell r="E269">
            <v>3.08</v>
          </cell>
          <cell r="F269">
            <v>0.31</v>
          </cell>
          <cell r="G269">
            <v>3.39</v>
          </cell>
          <cell r="H269">
            <v>0</v>
          </cell>
          <cell r="I269" t="str">
            <v>-</v>
          </cell>
          <cell r="J269">
            <v>38.299999999999997</v>
          </cell>
          <cell r="K269">
            <v>4.6900000000000004</v>
          </cell>
          <cell r="N269">
            <v>3.39</v>
          </cell>
        </row>
        <row r="270">
          <cell r="B270">
            <v>61160</v>
          </cell>
          <cell r="C270" t="str">
            <v>REATERRO E COMPACTACAO C/ PLACA VIBRATORIA</v>
          </cell>
          <cell r="D270" t="str">
            <v>m³</v>
          </cell>
          <cell r="E270">
            <v>0.59</v>
          </cell>
          <cell r="F270">
            <v>1.87</v>
          </cell>
          <cell r="G270">
            <v>2.46</v>
          </cell>
          <cell r="H270">
            <v>0</v>
          </cell>
          <cell r="I270" t="str">
            <v>-</v>
          </cell>
          <cell r="J270">
            <v>38.299999999999997</v>
          </cell>
          <cell r="K270">
            <v>3.4</v>
          </cell>
          <cell r="N270">
            <v>2.46</v>
          </cell>
        </row>
        <row r="271">
          <cell r="B271">
            <v>61170</v>
          </cell>
          <cell r="C271" t="str">
            <v>REATERRO MANUAL DE VALAS</v>
          </cell>
          <cell r="D271" t="str">
            <v>m³</v>
          </cell>
          <cell r="E271">
            <v>0</v>
          </cell>
          <cell r="F271">
            <v>1.47</v>
          </cell>
          <cell r="G271">
            <v>1.47</v>
          </cell>
          <cell r="H271">
            <v>0</v>
          </cell>
          <cell r="I271" t="str">
            <v>-</v>
          </cell>
          <cell r="J271">
            <v>38.299999999999997</v>
          </cell>
          <cell r="K271">
            <v>2.0299999999999998</v>
          </cell>
          <cell r="N271">
            <v>1.47</v>
          </cell>
        </row>
        <row r="272">
          <cell r="B272">
            <v>61180</v>
          </cell>
          <cell r="C272" t="str">
            <v>REATERRO E COMPACTACAO DE VALAS</v>
          </cell>
          <cell r="D272" t="str">
            <v>m³</v>
          </cell>
          <cell r="E272">
            <v>0</v>
          </cell>
          <cell r="F272">
            <v>10.039999999999999</v>
          </cell>
          <cell r="G272">
            <v>10.039999999999999</v>
          </cell>
          <cell r="H272">
            <v>0</v>
          </cell>
          <cell r="I272" t="str">
            <v>-</v>
          </cell>
          <cell r="J272">
            <v>38.299999999999997</v>
          </cell>
          <cell r="K272">
            <v>13.89</v>
          </cell>
          <cell r="N272">
            <v>10.039999999999999</v>
          </cell>
        </row>
        <row r="273">
          <cell r="B273">
            <v>61190</v>
          </cell>
          <cell r="C273" t="str">
            <v>ESCORAMENTO DE VALAS</v>
          </cell>
          <cell r="D273" t="str">
            <v>m²</v>
          </cell>
          <cell r="E273">
            <v>0</v>
          </cell>
          <cell r="F273">
            <v>7.78</v>
          </cell>
          <cell r="G273">
            <v>7.78</v>
          </cell>
          <cell r="H273">
            <v>2.61</v>
          </cell>
          <cell r="I273" t="str">
            <v>ACRESCER</v>
          </cell>
          <cell r="J273">
            <v>38.299999999999997</v>
          </cell>
          <cell r="K273">
            <v>14.37</v>
          </cell>
          <cell r="N273">
            <v>10.39</v>
          </cell>
        </row>
        <row r="274">
          <cell r="B274">
            <v>61200</v>
          </cell>
          <cell r="C274" t="str">
            <v>DEMOLICAO DE ESTRUTURA DE CONCRETO</v>
          </cell>
          <cell r="D274" t="str">
            <v>m³</v>
          </cell>
          <cell r="E274">
            <v>0</v>
          </cell>
          <cell r="F274">
            <v>15.56</v>
          </cell>
          <cell r="G274">
            <v>15.56</v>
          </cell>
          <cell r="H274">
            <v>0</v>
          </cell>
          <cell r="I274" t="str">
            <v>-</v>
          </cell>
          <cell r="J274">
            <v>38.299999999999997</v>
          </cell>
          <cell r="K274">
            <v>21.52</v>
          </cell>
          <cell r="N274">
            <v>15.56</v>
          </cell>
        </row>
        <row r="275">
          <cell r="B275">
            <v>61410</v>
          </cell>
          <cell r="C275" t="str">
            <v>REMOCAO DE BUEIROS TUBULARES</v>
          </cell>
          <cell r="D275" t="str">
            <v>m</v>
          </cell>
          <cell r="E275">
            <v>0</v>
          </cell>
          <cell r="F275">
            <v>19.66</v>
          </cell>
          <cell r="G275">
            <v>19.66</v>
          </cell>
          <cell r="H275">
            <v>0</v>
          </cell>
          <cell r="I275" t="str">
            <v>-</v>
          </cell>
          <cell r="J275">
            <v>38.299999999999997</v>
          </cell>
          <cell r="K275">
            <v>27.19</v>
          </cell>
          <cell r="N275">
            <v>19.66</v>
          </cell>
        </row>
        <row r="276">
          <cell r="B276">
            <v>61420</v>
          </cell>
          <cell r="C276" t="str">
            <v>REMOCAO DE BUEIRO TUBULAR METALICO D=0,60 A 1,20 M</v>
          </cell>
          <cell r="D276" t="str">
            <v>m</v>
          </cell>
          <cell r="E276">
            <v>2.58</v>
          </cell>
          <cell r="F276">
            <v>0.54</v>
          </cell>
          <cell r="G276">
            <v>3.12</v>
          </cell>
          <cell r="H276">
            <v>0</v>
          </cell>
          <cell r="I276" t="str">
            <v>-</v>
          </cell>
          <cell r="J276">
            <v>38.299999999999997</v>
          </cell>
          <cell r="K276">
            <v>4.3099999999999996</v>
          </cell>
          <cell r="N276">
            <v>3.12</v>
          </cell>
        </row>
        <row r="277">
          <cell r="B277">
            <v>61421</v>
          </cell>
          <cell r="C277" t="str">
            <v>REMOCAO DE BUEIRO TUBULAR METALICO D=1,20 A 1,80 M</v>
          </cell>
          <cell r="D277" t="str">
            <v>m</v>
          </cell>
          <cell r="E277">
            <v>2.9</v>
          </cell>
          <cell r="F277">
            <v>0.61</v>
          </cell>
          <cell r="G277">
            <v>3.51</v>
          </cell>
          <cell r="H277">
            <v>0</v>
          </cell>
          <cell r="I277" t="str">
            <v>-</v>
          </cell>
          <cell r="J277">
            <v>38.299999999999997</v>
          </cell>
          <cell r="K277">
            <v>4.8499999999999996</v>
          </cell>
          <cell r="N277">
            <v>3.51</v>
          </cell>
        </row>
        <row r="278">
          <cell r="B278">
            <v>61422</v>
          </cell>
          <cell r="C278" t="str">
            <v>REMOCAO DE BUEIRO TUBULAR METALICO D=1,80 A 3,00 M</v>
          </cell>
          <cell r="D278" t="str">
            <v>m</v>
          </cell>
          <cell r="E278">
            <v>5.81</v>
          </cell>
          <cell r="F278">
            <v>1.21</v>
          </cell>
          <cell r="G278">
            <v>7.02</v>
          </cell>
          <cell r="H278">
            <v>0</v>
          </cell>
          <cell r="I278" t="str">
            <v>-</v>
          </cell>
          <cell r="J278">
            <v>38.299999999999997</v>
          </cell>
          <cell r="K278">
            <v>9.7100000000000009</v>
          </cell>
          <cell r="N278">
            <v>7.02</v>
          </cell>
        </row>
        <row r="279">
          <cell r="B279">
            <v>61510</v>
          </cell>
          <cell r="C279" t="str">
            <v>DESMONTAGEM DE BUEIRO TUBULAR METALICO D=0,60 A 1,20 M</v>
          </cell>
          <cell r="D279" t="str">
            <v>m</v>
          </cell>
          <cell r="E279">
            <v>0</v>
          </cell>
          <cell r="F279">
            <v>9.01</v>
          </cell>
          <cell r="G279">
            <v>9.01</v>
          </cell>
          <cell r="H279">
            <v>0</v>
          </cell>
          <cell r="I279" t="str">
            <v>-</v>
          </cell>
          <cell r="J279">
            <v>38.299999999999997</v>
          </cell>
          <cell r="K279">
            <v>12.46</v>
          </cell>
          <cell r="N279">
            <v>9.01</v>
          </cell>
        </row>
        <row r="280">
          <cell r="B280">
            <v>61511</v>
          </cell>
          <cell r="C280" t="str">
            <v>DESMONTAGEM DE BUEIRO TUBULAR METALICO D=1,20 A 1,80 M</v>
          </cell>
          <cell r="D280" t="str">
            <v>m</v>
          </cell>
          <cell r="E280">
            <v>0</v>
          </cell>
          <cell r="F280">
            <v>11.47</v>
          </cell>
          <cell r="G280">
            <v>11.47</v>
          </cell>
          <cell r="H280">
            <v>0</v>
          </cell>
          <cell r="I280" t="str">
            <v>-</v>
          </cell>
          <cell r="J280">
            <v>38.299999999999997</v>
          </cell>
          <cell r="K280">
            <v>15.86</v>
          </cell>
          <cell r="N280">
            <v>11.47</v>
          </cell>
        </row>
        <row r="281">
          <cell r="B281">
            <v>61512</v>
          </cell>
          <cell r="C281" t="str">
            <v>DESMONTAGEM DE BUEIRO TUBULAR METALICO D=1,80 A 3,00 M</v>
          </cell>
          <cell r="D281" t="str">
            <v>m</v>
          </cell>
          <cell r="E281">
            <v>0</v>
          </cell>
          <cell r="F281">
            <v>20.07</v>
          </cell>
          <cell r="G281">
            <v>20.07</v>
          </cell>
          <cell r="H281">
            <v>0</v>
          </cell>
          <cell r="I281" t="str">
            <v>-</v>
          </cell>
          <cell r="J281">
            <v>38.299999999999997</v>
          </cell>
          <cell r="K281">
            <v>27.76</v>
          </cell>
          <cell r="N281">
            <v>20.07</v>
          </cell>
        </row>
        <row r="282">
          <cell r="B282">
            <v>61600</v>
          </cell>
          <cell r="C282" t="str">
            <v>BERCO DE CASCALHO</v>
          </cell>
          <cell r="D282" t="str">
            <v>m³</v>
          </cell>
          <cell r="E282">
            <v>0</v>
          </cell>
          <cell r="F282">
            <v>5.34</v>
          </cell>
          <cell r="G282">
            <v>5.34</v>
          </cell>
          <cell r="H282">
            <v>3.18</v>
          </cell>
          <cell r="I282" t="str">
            <v>ACRESCER</v>
          </cell>
          <cell r="J282">
            <v>38.299999999999997</v>
          </cell>
          <cell r="K282">
            <v>11.78</v>
          </cell>
          <cell r="N282">
            <v>8.52</v>
          </cell>
        </row>
        <row r="283">
          <cell r="B283">
            <v>61610</v>
          </cell>
          <cell r="C283" t="str">
            <v>BERCO C/ SOLO COMPACTADO PARA VALA EM ROCHA</v>
          </cell>
          <cell r="D283" t="str">
            <v>m³</v>
          </cell>
          <cell r="E283">
            <v>0</v>
          </cell>
          <cell r="F283">
            <v>5.09</v>
          </cell>
          <cell r="G283">
            <v>5.09</v>
          </cell>
          <cell r="H283">
            <v>3.2</v>
          </cell>
          <cell r="I283" t="str">
            <v>-</v>
          </cell>
          <cell r="J283">
            <v>38.299999999999997</v>
          </cell>
          <cell r="K283">
            <v>11.47</v>
          </cell>
          <cell r="N283">
            <v>8.2899999999999991</v>
          </cell>
        </row>
        <row r="284">
          <cell r="B284">
            <v>61611</v>
          </cell>
          <cell r="C284" t="str">
            <v>BERCO DE MADEIRA ROLICA</v>
          </cell>
          <cell r="D284" t="str">
            <v>m²</v>
          </cell>
          <cell r="E284">
            <v>0</v>
          </cell>
          <cell r="F284">
            <v>2.0499999999999998</v>
          </cell>
          <cell r="G284">
            <v>2.0499999999999998</v>
          </cell>
          <cell r="H284">
            <v>4</v>
          </cell>
          <cell r="I284" t="str">
            <v>ACRESCER</v>
          </cell>
          <cell r="J284">
            <v>38.299999999999997</v>
          </cell>
          <cell r="K284">
            <v>8.3699999999999992</v>
          </cell>
          <cell r="N284">
            <v>6.05</v>
          </cell>
        </row>
        <row r="285">
          <cell r="B285">
            <v>70000</v>
          </cell>
          <cell r="C285" t="str">
            <v>OBRAS DE ARTE ESPECIAL</v>
          </cell>
          <cell r="N285">
            <v>0</v>
          </cell>
        </row>
        <row r="286">
          <cell r="B286">
            <v>71000</v>
          </cell>
          <cell r="C286" t="str">
            <v>INFRA-ESTRUTURA</v>
          </cell>
          <cell r="N286">
            <v>0</v>
          </cell>
        </row>
        <row r="287">
          <cell r="B287">
            <v>71110</v>
          </cell>
          <cell r="C287" t="str">
            <v>ESCAVACAO P/ FUNDACAO EM MATERIAL DE 1A. CATEGORIA</v>
          </cell>
          <cell r="D287" t="str">
            <v>m³</v>
          </cell>
          <cell r="E287">
            <v>0</v>
          </cell>
          <cell r="F287">
            <v>11.06</v>
          </cell>
          <cell r="G287">
            <v>11.06</v>
          </cell>
          <cell r="H287">
            <v>0</v>
          </cell>
          <cell r="I287" t="str">
            <v>-</v>
          </cell>
          <cell r="J287">
            <v>38.299999999999997</v>
          </cell>
          <cell r="K287">
            <v>15.3</v>
          </cell>
          <cell r="N287">
            <v>11.06</v>
          </cell>
        </row>
        <row r="288">
          <cell r="B288">
            <v>71120</v>
          </cell>
          <cell r="C288" t="str">
            <v>ESCAVACAO P/ FUNDACAO EM MATERIAL DE 2A. CATEGORIA</v>
          </cell>
          <cell r="D288" t="str">
            <v>m³</v>
          </cell>
          <cell r="E288">
            <v>16.489999999999998</v>
          </cell>
          <cell r="F288">
            <v>3.04</v>
          </cell>
          <cell r="G288">
            <v>19.53</v>
          </cell>
          <cell r="H288">
            <v>0</v>
          </cell>
          <cell r="I288" t="str">
            <v>-</v>
          </cell>
          <cell r="J288">
            <v>38.299999999999997</v>
          </cell>
          <cell r="K288">
            <v>27.01</v>
          </cell>
          <cell r="N288">
            <v>19.53</v>
          </cell>
        </row>
        <row r="289">
          <cell r="B289">
            <v>71130</v>
          </cell>
          <cell r="C289" t="str">
            <v>ESCAVACAO P/ FUNDACAO EM MATERIAL DE 3A. CATEGORIA</v>
          </cell>
          <cell r="D289" t="str">
            <v>m³</v>
          </cell>
          <cell r="E289">
            <v>18.05</v>
          </cell>
          <cell r="F289">
            <v>3.28</v>
          </cell>
          <cell r="G289">
            <v>21.31</v>
          </cell>
          <cell r="H289">
            <v>13.51</v>
          </cell>
          <cell r="I289" t="str">
            <v>-</v>
          </cell>
          <cell r="J289">
            <v>38.299999999999997</v>
          </cell>
          <cell r="K289">
            <v>48.16</v>
          </cell>
          <cell r="N289">
            <v>34.82</v>
          </cell>
        </row>
        <row r="290">
          <cell r="B290">
            <v>71140</v>
          </cell>
          <cell r="C290" t="str">
            <v>ESCAVACAO P/ FUNDACAO EM MATERIAL DE 1A. CATEGORIA C/ ESGOTAMENTO</v>
          </cell>
          <cell r="D290" t="str">
            <v>m³</v>
          </cell>
          <cell r="E290">
            <v>0.18</v>
          </cell>
          <cell r="F290">
            <v>12.29</v>
          </cell>
          <cell r="G290">
            <v>12.47</v>
          </cell>
          <cell r="H290">
            <v>0</v>
          </cell>
          <cell r="I290" t="str">
            <v>-</v>
          </cell>
          <cell r="J290">
            <v>38.299999999999997</v>
          </cell>
          <cell r="K290">
            <v>17.25</v>
          </cell>
          <cell r="N290">
            <v>12.47</v>
          </cell>
        </row>
        <row r="291">
          <cell r="B291">
            <v>71150</v>
          </cell>
          <cell r="C291" t="str">
            <v>ESCAVACAO P/ FUNDACAO EM MATERIAL DE 2A. CATEGORIA C/ ESGOTAMENTO</v>
          </cell>
          <cell r="D291" t="str">
            <v>m³</v>
          </cell>
          <cell r="E291">
            <v>19.420000000000002</v>
          </cell>
          <cell r="F291">
            <v>3.55</v>
          </cell>
          <cell r="G291">
            <v>22.97</v>
          </cell>
          <cell r="H291">
            <v>0</v>
          </cell>
          <cell r="I291" t="str">
            <v>-</v>
          </cell>
          <cell r="J291">
            <v>38.299999999999997</v>
          </cell>
          <cell r="K291">
            <v>31.77</v>
          </cell>
          <cell r="N291">
            <v>22.97</v>
          </cell>
        </row>
        <row r="292">
          <cell r="B292">
            <v>71160</v>
          </cell>
          <cell r="C292" t="str">
            <v>ESCAVACAO P/ FUNDACAO EM MATERIAL DE 3A. CATEGORIA C/ ESGOTAMENTO</v>
          </cell>
          <cell r="D292" t="str">
            <v>m³</v>
          </cell>
          <cell r="E292">
            <v>20.47</v>
          </cell>
          <cell r="F292">
            <v>3.69</v>
          </cell>
          <cell r="G292">
            <v>24.16</v>
          </cell>
          <cell r="H292">
            <v>13.51</v>
          </cell>
          <cell r="I292" t="str">
            <v>-</v>
          </cell>
          <cell r="J292">
            <v>38.299999999999997</v>
          </cell>
          <cell r="K292">
            <v>52.1</v>
          </cell>
          <cell r="N292">
            <v>37.67</v>
          </cell>
        </row>
        <row r="293">
          <cell r="B293">
            <v>71170</v>
          </cell>
          <cell r="C293" t="str">
            <v>ESCORAMENTO DE VALAS</v>
          </cell>
          <cell r="D293" t="str">
            <v>m²</v>
          </cell>
          <cell r="E293">
            <v>0</v>
          </cell>
          <cell r="F293">
            <v>7.78</v>
          </cell>
          <cell r="G293">
            <v>7.78</v>
          </cell>
          <cell r="H293">
            <v>2.61</v>
          </cell>
          <cell r="I293" t="str">
            <v>ACRESCER</v>
          </cell>
          <cell r="J293">
            <v>38.299999999999997</v>
          </cell>
          <cell r="K293">
            <v>14.37</v>
          </cell>
          <cell r="N293">
            <v>10.39</v>
          </cell>
        </row>
        <row r="294">
          <cell r="B294">
            <v>71210</v>
          </cell>
          <cell r="C294" t="str">
            <v>ENSECADEIRA C/ PAREDE SIMPLES</v>
          </cell>
          <cell r="D294" t="str">
            <v>m²</v>
          </cell>
          <cell r="E294">
            <v>3.04</v>
          </cell>
          <cell r="F294">
            <v>11.3</v>
          </cell>
          <cell r="G294">
            <v>14.34</v>
          </cell>
          <cell r="H294">
            <v>29.05</v>
          </cell>
          <cell r="I294" t="str">
            <v>ACRESCER</v>
          </cell>
          <cell r="J294">
            <v>38.299999999999997</v>
          </cell>
          <cell r="K294">
            <v>60.01</v>
          </cell>
          <cell r="N294">
            <v>43.39</v>
          </cell>
        </row>
        <row r="295">
          <cell r="B295">
            <v>71220</v>
          </cell>
          <cell r="C295" t="str">
            <v>ENSECADEIRA C/ PAREDE DUPLA</v>
          </cell>
          <cell r="D295" t="str">
            <v>m²</v>
          </cell>
          <cell r="E295">
            <v>9.11</v>
          </cell>
          <cell r="F295">
            <v>33.9</v>
          </cell>
          <cell r="G295">
            <v>43.01</v>
          </cell>
          <cell r="H295">
            <v>57.22</v>
          </cell>
          <cell r="I295" t="str">
            <v>ACRESCER</v>
          </cell>
          <cell r="J295">
            <v>38.299999999999997</v>
          </cell>
          <cell r="K295">
            <v>138.62</v>
          </cell>
          <cell r="N295">
            <v>100.22999999999999</v>
          </cell>
        </row>
        <row r="296">
          <cell r="B296">
            <v>71310</v>
          </cell>
          <cell r="C296" t="str">
            <v>FORNECIMENTO E CRAVACAO DE ESTACA PRE-MOLDADA DE CONCRETO ARMADO 30 X 30 CM</v>
          </cell>
          <cell r="D296" t="str">
            <v>m</v>
          </cell>
          <cell r="E296">
            <v>7.18</v>
          </cell>
          <cell r="F296">
            <v>9.36</v>
          </cell>
          <cell r="G296">
            <v>16.54</v>
          </cell>
          <cell r="H296">
            <v>26.99</v>
          </cell>
          <cell r="I296" t="str">
            <v>ACRESCER</v>
          </cell>
          <cell r="J296">
            <v>38.299999999999997</v>
          </cell>
          <cell r="K296">
            <v>60.2</v>
          </cell>
          <cell r="N296">
            <v>43.53</v>
          </cell>
        </row>
        <row r="297">
          <cell r="B297">
            <v>71320</v>
          </cell>
          <cell r="C297" t="str">
            <v>FORNECIMENTO E CRAVACAO DE ESTACA PRE-MOLDADA DE CONCRETO ARMADO 40 X 40 CM</v>
          </cell>
          <cell r="D297" t="str">
            <v>m</v>
          </cell>
          <cell r="E297">
            <v>10.77</v>
          </cell>
          <cell r="F297">
            <v>14.04</v>
          </cell>
          <cell r="G297">
            <v>24.81</v>
          </cell>
          <cell r="H297">
            <v>47.34</v>
          </cell>
          <cell r="I297" t="str">
            <v>ACRESCER</v>
          </cell>
          <cell r="J297">
            <v>38.299999999999997</v>
          </cell>
          <cell r="K297">
            <v>99.78</v>
          </cell>
          <cell r="N297">
            <v>72.150000000000006</v>
          </cell>
        </row>
        <row r="298">
          <cell r="B298">
            <v>71330</v>
          </cell>
          <cell r="C298" t="str">
            <v>FORNECIMENTO E CRAVACAO DE ESTACA METALICA 2I-12"</v>
          </cell>
          <cell r="D298" t="str">
            <v>m</v>
          </cell>
          <cell r="E298">
            <v>3.08</v>
          </cell>
          <cell r="F298">
            <v>4.01</v>
          </cell>
          <cell r="G298">
            <v>7.09</v>
          </cell>
          <cell r="H298">
            <v>305</v>
          </cell>
          <cell r="I298" t="str">
            <v>ACRESCER</v>
          </cell>
          <cell r="J298">
            <v>38.299999999999997</v>
          </cell>
          <cell r="K298">
            <v>431.62</v>
          </cell>
          <cell r="N298">
            <v>312.08999999999997</v>
          </cell>
        </row>
        <row r="299">
          <cell r="B299">
            <v>71340</v>
          </cell>
          <cell r="C299" t="str">
            <v>FORNECIMENTO E CRAVACAO DE ESTACA METALICA DE 3 TRILHOS TR-37 SOLDADOS</v>
          </cell>
          <cell r="D299" t="str">
            <v>m</v>
          </cell>
          <cell r="E299">
            <v>3.11</v>
          </cell>
          <cell r="F299">
            <v>4.01</v>
          </cell>
          <cell r="G299">
            <v>7.12</v>
          </cell>
          <cell r="H299">
            <v>300.2</v>
          </cell>
          <cell r="I299" t="str">
            <v>ACRESCER</v>
          </cell>
          <cell r="J299">
            <v>38.299999999999997</v>
          </cell>
          <cell r="K299">
            <v>425.02</v>
          </cell>
          <cell r="N299">
            <v>307.32</v>
          </cell>
        </row>
        <row r="300">
          <cell r="B300">
            <v>71350</v>
          </cell>
          <cell r="C300" t="str">
            <v>FORNECIMENTO E CRAVACAO DE ESTACAS DE MADEIRA DE 0,20 A 0,30 M</v>
          </cell>
          <cell r="D300" t="str">
            <v>m</v>
          </cell>
          <cell r="E300">
            <v>1.98</v>
          </cell>
          <cell r="F300">
            <v>2.81</v>
          </cell>
          <cell r="G300">
            <v>4.79</v>
          </cell>
          <cell r="H300">
            <v>27.12</v>
          </cell>
          <cell r="I300" t="str">
            <v>ACRESCER</v>
          </cell>
          <cell r="J300">
            <v>38.299999999999997</v>
          </cell>
          <cell r="K300">
            <v>44.13</v>
          </cell>
          <cell r="N300">
            <v>31.91</v>
          </cell>
        </row>
        <row r="301">
          <cell r="B301">
            <v>71410</v>
          </cell>
          <cell r="C301" t="str">
            <v>ESCAVACAO, CRAVACAO E EXECUCAO DE TUBULAO A CEU ABERTO EM MAT. DE 1A. CAT.</v>
          </cell>
          <cell r="D301" t="str">
            <v>m³</v>
          </cell>
          <cell r="E301">
            <v>0.59</v>
          </cell>
          <cell r="F301">
            <v>164.62</v>
          </cell>
          <cell r="G301">
            <v>165.21</v>
          </cell>
          <cell r="H301">
            <v>9.2200000000000006</v>
          </cell>
          <cell r="I301" t="str">
            <v>-</v>
          </cell>
          <cell r="J301">
            <v>38.299999999999997</v>
          </cell>
          <cell r="K301">
            <v>241.24</v>
          </cell>
          <cell r="N301">
            <v>174.43</v>
          </cell>
        </row>
        <row r="302">
          <cell r="B302">
            <v>71420</v>
          </cell>
          <cell r="C302" t="str">
            <v>ESCAVACAO, CRAVACAO E EXECUCAO DE TUBULAO A CEU ABERTO EM MAT. DE 2A. CAT.</v>
          </cell>
          <cell r="D302" t="str">
            <v>m³</v>
          </cell>
          <cell r="E302">
            <v>110.11</v>
          </cell>
          <cell r="F302">
            <v>250.78</v>
          </cell>
          <cell r="G302">
            <v>360.89</v>
          </cell>
          <cell r="H302">
            <v>9.2200000000000006</v>
          </cell>
          <cell r="I302" t="str">
            <v>-</v>
          </cell>
          <cell r="J302">
            <v>38.299999999999997</v>
          </cell>
          <cell r="K302">
            <v>511.86</v>
          </cell>
          <cell r="N302">
            <v>370.11</v>
          </cell>
        </row>
        <row r="303">
          <cell r="B303">
            <v>71430</v>
          </cell>
          <cell r="C303" t="str">
            <v>ESCAVACAO, CRAVACAO E EXECUCAO DE TUBULAO A CEU ABERTO EM MAT. DE 3A. CAT.</v>
          </cell>
          <cell r="D303" t="str">
            <v>m³</v>
          </cell>
          <cell r="E303">
            <v>292.73</v>
          </cell>
          <cell r="F303">
            <v>366.76</v>
          </cell>
          <cell r="G303">
            <v>659.49</v>
          </cell>
          <cell r="H303">
            <v>22.73</v>
          </cell>
          <cell r="I303" t="str">
            <v>-</v>
          </cell>
          <cell r="J303">
            <v>38.299999999999997</v>
          </cell>
          <cell r="K303">
            <v>943.51</v>
          </cell>
          <cell r="N303">
            <v>682.22</v>
          </cell>
        </row>
        <row r="304">
          <cell r="B304">
            <v>71450</v>
          </cell>
          <cell r="C304" t="str">
            <v>CRAVACAO E EXECUCAO DE TUBULAO EM LAMINA D'AGUA</v>
          </cell>
          <cell r="D304" t="str">
            <v>m³</v>
          </cell>
          <cell r="E304">
            <v>53.12</v>
          </cell>
          <cell r="F304">
            <v>68.8</v>
          </cell>
          <cell r="G304">
            <v>121.92</v>
          </cell>
          <cell r="H304">
            <v>9.2200000000000006</v>
          </cell>
          <cell r="I304" t="str">
            <v>-</v>
          </cell>
          <cell r="J304">
            <v>38.299999999999997</v>
          </cell>
          <cell r="K304">
            <v>181.37</v>
          </cell>
          <cell r="N304">
            <v>131.14000000000001</v>
          </cell>
        </row>
        <row r="305">
          <cell r="B305">
            <v>71470</v>
          </cell>
          <cell r="C305" t="str">
            <v>ESCAVACAO, CRAVACAO E EXECUCAO DE TUBULAO A AR COMPRIMIDO EM MAT. DE 1A. CAT.</v>
          </cell>
          <cell r="D305" t="str">
            <v>m³</v>
          </cell>
          <cell r="E305">
            <v>90.12</v>
          </cell>
          <cell r="F305">
            <v>398.94</v>
          </cell>
          <cell r="G305">
            <v>489.06</v>
          </cell>
          <cell r="H305">
            <v>9.2200000000000006</v>
          </cell>
          <cell r="I305" t="str">
            <v>-</v>
          </cell>
          <cell r="J305">
            <v>38.299999999999997</v>
          </cell>
          <cell r="K305">
            <v>689.12</v>
          </cell>
          <cell r="N305">
            <v>498.28000000000003</v>
          </cell>
        </row>
        <row r="306">
          <cell r="B306">
            <v>71480</v>
          </cell>
          <cell r="C306" t="str">
            <v>ESCAVACAO, CRAVACAO E EXECUCAO DE TUBULAO A AR COMPRIMIDO EM MAT. DE 2A. CAT.</v>
          </cell>
          <cell r="D306" t="str">
            <v>m³</v>
          </cell>
          <cell r="E306">
            <v>283.91000000000003</v>
          </cell>
          <cell r="F306">
            <v>616.88</v>
          </cell>
          <cell r="G306">
            <v>900.79</v>
          </cell>
          <cell r="H306">
            <v>9.2200000000000006</v>
          </cell>
          <cell r="I306" t="str">
            <v>-</v>
          </cell>
          <cell r="J306">
            <v>38.299999999999997</v>
          </cell>
          <cell r="K306">
            <v>1258.54</v>
          </cell>
          <cell r="N306">
            <v>910.01</v>
          </cell>
        </row>
        <row r="307">
          <cell r="B307">
            <v>71490</v>
          </cell>
          <cell r="C307" t="str">
            <v>ESCAVACAO, CRAVACAO E EXECUCAO DE TUBULAO A AR COMPRIMIDO EM MAT. DE 3A. CAT.</v>
          </cell>
          <cell r="D307" t="str">
            <v>m³</v>
          </cell>
          <cell r="E307">
            <v>440.74</v>
          </cell>
          <cell r="F307">
            <v>980.51</v>
          </cell>
          <cell r="G307">
            <v>1421.25</v>
          </cell>
          <cell r="H307">
            <v>9.2200000000000006</v>
          </cell>
          <cell r="I307" t="str">
            <v>-</v>
          </cell>
          <cell r="J307">
            <v>38.299999999999997</v>
          </cell>
          <cell r="K307">
            <v>1978.34</v>
          </cell>
          <cell r="N307">
            <v>1430.47</v>
          </cell>
        </row>
        <row r="308">
          <cell r="B308">
            <v>71510</v>
          </cell>
          <cell r="C308" t="str">
            <v>FORMAS P/ TUBULAO</v>
          </cell>
          <cell r="D308" t="str">
            <v>m²</v>
          </cell>
          <cell r="E308">
            <v>0.32</v>
          </cell>
          <cell r="F308">
            <v>3.76</v>
          </cell>
          <cell r="G308">
            <v>4.08</v>
          </cell>
          <cell r="H308">
            <v>1.99</v>
          </cell>
          <cell r="I308" t="str">
            <v>ACRESCER</v>
          </cell>
          <cell r="J308">
            <v>38.299999999999997</v>
          </cell>
          <cell r="K308">
            <v>8.39</v>
          </cell>
          <cell r="N308">
            <v>6.07</v>
          </cell>
        </row>
        <row r="309">
          <cell r="B309">
            <v>71520</v>
          </cell>
          <cell r="C309" t="str">
            <v>FORMAS COMUNS DE MADEIRA</v>
          </cell>
          <cell r="D309" t="str">
            <v>m²</v>
          </cell>
          <cell r="E309">
            <v>0.32</v>
          </cell>
          <cell r="F309">
            <v>8.81</v>
          </cell>
          <cell r="G309">
            <v>9.1300000000000008</v>
          </cell>
          <cell r="H309">
            <v>7.2</v>
          </cell>
          <cell r="I309" t="str">
            <v>ACRESCER</v>
          </cell>
          <cell r="J309">
            <v>38.299999999999997</v>
          </cell>
          <cell r="K309">
            <v>22.58</v>
          </cell>
          <cell r="N309">
            <v>16.330000000000002</v>
          </cell>
        </row>
        <row r="310">
          <cell r="B310">
            <v>71610</v>
          </cell>
          <cell r="C310" t="str">
            <v>CONCRETO MAGRO 1:3:6</v>
          </cell>
          <cell r="D310" t="str">
            <v>m³</v>
          </cell>
          <cell r="E310">
            <v>4.0999999999999996</v>
          </cell>
          <cell r="F310">
            <v>21.29</v>
          </cell>
          <cell r="G310">
            <v>25.39</v>
          </cell>
          <cell r="H310">
            <v>70.540000000000006</v>
          </cell>
          <cell r="I310" t="str">
            <v>ACRESCER</v>
          </cell>
          <cell r="J310">
            <v>38.299999999999997</v>
          </cell>
          <cell r="K310">
            <v>132.66999999999999</v>
          </cell>
          <cell r="N310">
            <v>95.93</v>
          </cell>
        </row>
        <row r="311">
          <cell r="B311">
            <v>71620</v>
          </cell>
          <cell r="C311" t="str">
            <v>CONCRETO CICLOPICO FCK=150 KG/CM2</v>
          </cell>
          <cell r="D311" t="str">
            <v>m³</v>
          </cell>
          <cell r="E311">
            <v>0</v>
          </cell>
          <cell r="F311">
            <v>4.8099999999999996</v>
          </cell>
          <cell r="G311">
            <v>4.8099999999999996</v>
          </cell>
          <cell r="H311">
            <v>95.44</v>
          </cell>
          <cell r="I311" t="str">
            <v>ACRESCER</v>
          </cell>
          <cell r="J311">
            <v>38.299999999999997</v>
          </cell>
          <cell r="K311">
            <v>138.65</v>
          </cell>
          <cell r="N311">
            <v>100.25</v>
          </cell>
        </row>
        <row r="312">
          <cell r="B312">
            <v>71630</v>
          </cell>
          <cell r="C312" t="str">
            <v>CONCRETO ESTRUTURAL FCK=150 KG/CM2</v>
          </cell>
          <cell r="D312" t="str">
            <v>m³</v>
          </cell>
          <cell r="E312">
            <v>4.0999999999999996</v>
          </cell>
          <cell r="F312">
            <v>21.29</v>
          </cell>
          <cell r="G312">
            <v>25.39</v>
          </cell>
          <cell r="H312">
            <v>90.68</v>
          </cell>
          <cell r="I312" t="str">
            <v>ACRESCER</v>
          </cell>
          <cell r="J312">
            <v>38.299999999999997</v>
          </cell>
          <cell r="K312">
            <v>160.52000000000001</v>
          </cell>
          <cell r="N312">
            <v>116.07000000000001</v>
          </cell>
        </row>
        <row r="313">
          <cell r="B313">
            <v>71640</v>
          </cell>
          <cell r="C313" t="str">
            <v>CONCRETO ESTRUTURAL FCK=180 KM/CM2</v>
          </cell>
          <cell r="D313" t="str">
            <v>m³</v>
          </cell>
          <cell r="E313">
            <v>4.0999999999999996</v>
          </cell>
          <cell r="F313">
            <v>21.29</v>
          </cell>
          <cell r="G313">
            <v>25.39</v>
          </cell>
          <cell r="H313">
            <v>96.13</v>
          </cell>
          <cell r="I313" t="str">
            <v>ACRESCER</v>
          </cell>
          <cell r="J313">
            <v>38.299999999999997</v>
          </cell>
          <cell r="K313">
            <v>168.06</v>
          </cell>
          <cell r="N313">
            <v>121.52</v>
          </cell>
        </row>
        <row r="314">
          <cell r="B314">
            <v>71650</v>
          </cell>
          <cell r="C314" t="str">
            <v>CONCRETO ESTRUTURAL FCK=200 KG/CM2</v>
          </cell>
          <cell r="D314" t="str">
            <v>m³</v>
          </cell>
          <cell r="E314">
            <v>4.0999999999999996</v>
          </cell>
          <cell r="F314">
            <v>21.29</v>
          </cell>
          <cell r="G314">
            <v>25.39</v>
          </cell>
          <cell r="H314">
            <v>101.43</v>
          </cell>
          <cell r="I314" t="str">
            <v>ACRESCER</v>
          </cell>
          <cell r="J314">
            <v>38.299999999999997</v>
          </cell>
          <cell r="K314">
            <v>175.39</v>
          </cell>
          <cell r="N314">
            <v>126.82000000000001</v>
          </cell>
        </row>
        <row r="315">
          <cell r="B315">
            <v>71700</v>
          </cell>
          <cell r="C315" t="str">
            <v>FORNECIMENTO, PREPARO E COLOCACAO DE ACO CA-50 NAS FORMAS</v>
          </cell>
          <cell r="D315" t="str">
            <v>KG</v>
          </cell>
          <cell r="E315">
            <v>0</v>
          </cell>
          <cell r="F315">
            <v>0.71</v>
          </cell>
          <cell r="G315">
            <v>0.71</v>
          </cell>
          <cell r="H315">
            <v>1.17</v>
          </cell>
          <cell r="I315" t="str">
            <v>ACRESCER</v>
          </cell>
          <cell r="J315">
            <v>38.299999999999997</v>
          </cell>
          <cell r="K315">
            <v>2.6</v>
          </cell>
          <cell r="N315">
            <v>1.88</v>
          </cell>
        </row>
        <row r="316">
          <cell r="B316">
            <v>72000</v>
          </cell>
          <cell r="C316" t="str">
            <v>MESO-ESTRUTURA</v>
          </cell>
          <cell r="N316">
            <v>0</v>
          </cell>
        </row>
        <row r="317">
          <cell r="B317">
            <v>72120</v>
          </cell>
          <cell r="C317" t="str">
            <v>FORMAS COMUNS DE MADEIRA</v>
          </cell>
          <cell r="D317" t="str">
            <v>m²</v>
          </cell>
          <cell r="E317">
            <v>0.32</v>
          </cell>
          <cell r="F317">
            <v>8.81</v>
          </cell>
          <cell r="G317">
            <v>9.1300000000000008</v>
          </cell>
          <cell r="H317">
            <v>7.2</v>
          </cell>
          <cell r="I317" t="str">
            <v>ACRESCER</v>
          </cell>
          <cell r="J317">
            <v>38.299999999999997</v>
          </cell>
          <cell r="K317">
            <v>22.58</v>
          </cell>
          <cell r="N317">
            <v>16.330000000000002</v>
          </cell>
        </row>
        <row r="318">
          <cell r="B318">
            <v>72130</v>
          </cell>
          <cell r="C318" t="str">
            <v>FORMAS DE MADEIRA COMPENSADA PARA SUPERFICIE APARENTE</v>
          </cell>
          <cell r="D318" t="str">
            <v>m²</v>
          </cell>
          <cell r="E318">
            <v>0.32</v>
          </cell>
          <cell r="F318">
            <v>5.08</v>
          </cell>
          <cell r="G318">
            <v>5.4</v>
          </cell>
          <cell r="H318">
            <v>7.27</v>
          </cell>
          <cell r="I318" t="str">
            <v>ACRESCER</v>
          </cell>
          <cell r="J318">
            <v>38.299999999999997</v>
          </cell>
          <cell r="K318">
            <v>17.52</v>
          </cell>
          <cell r="N318">
            <v>12.67</v>
          </cell>
        </row>
        <row r="319">
          <cell r="B319">
            <v>72300</v>
          </cell>
          <cell r="C319" t="str">
            <v>CONCRETO ESTRUTURAL FCK=150 KG/CM2</v>
          </cell>
          <cell r="D319" t="str">
            <v>m³</v>
          </cell>
          <cell r="E319">
            <v>4.0999999999999996</v>
          </cell>
          <cell r="F319">
            <v>21.29</v>
          </cell>
          <cell r="G319">
            <v>25.39</v>
          </cell>
          <cell r="H319">
            <v>90.68</v>
          </cell>
          <cell r="I319" t="str">
            <v>ACRESCER</v>
          </cell>
          <cell r="J319">
            <v>38.299999999999997</v>
          </cell>
          <cell r="K319">
            <v>160.52000000000001</v>
          </cell>
          <cell r="N319">
            <v>116.07000000000001</v>
          </cell>
        </row>
        <row r="320">
          <cell r="B320">
            <v>72310</v>
          </cell>
          <cell r="C320" t="str">
            <v>CONCRETO ESTRUTURAL FCK=180 KG/CM2</v>
          </cell>
          <cell r="D320" t="str">
            <v>m³</v>
          </cell>
          <cell r="E320">
            <v>4.0999999999999996</v>
          </cell>
          <cell r="F320">
            <v>21.29</v>
          </cell>
          <cell r="G320">
            <v>25.39</v>
          </cell>
          <cell r="H320">
            <v>96.13</v>
          </cell>
          <cell r="I320" t="str">
            <v>ACRESCER</v>
          </cell>
          <cell r="J320">
            <v>38.299999999999997</v>
          </cell>
          <cell r="K320">
            <v>168.06</v>
          </cell>
          <cell r="N320">
            <v>121.52</v>
          </cell>
        </row>
        <row r="321">
          <cell r="B321">
            <v>72320</v>
          </cell>
          <cell r="C321" t="str">
            <v>CONCRETO ESTRUTURAL FCK=200 KG/CM2</v>
          </cell>
          <cell r="D321" t="str">
            <v>m³</v>
          </cell>
          <cell r="E321">
            <v>4.0999999999999996</v>
          </cell>
          <cell r="F321">
            <v>21.29</v>
          </cell>
          <cell r="G321">
            <v>25.39</v>
          </cell>
          <cell r="H321">
            <v>101.43</v>
          </cell>
          <cell r="I321" t="str">
            <v>ACRESCER</v>
          </cell>
          <cell r="J321">
            <v>38.299999999999997</v>
          </cell>
          <cell r="K321">
            <v>175.39</v>
          </cell>
          <cell r="N321">
            <v>126.82000000000001</v>
          </cell>
        </row>
        <row r="322">
          <cell r="B322">
            <v>72330</v>
          </cell>
          <cell r="C322" t="str">
            <v>CONCRETO ESTRUTURAL FCK=210 KG/CM2</v>
          </cell>
          <cell r="D322" t="str">
            <v>m³</v>
          </cell>
          <cell r="E322">
            <v>4.0999999999999996</v>
          </cell>
          <cell r="F322">
            <v>21.29</v>
          </cell>
          <cell r="G322">
            <v>25.39</v>
          </cell>
          <cell r="H322">
            <v>106.61</v>
          </cell>
          <cell r="I322" t="str">
            <v>ACRESCER</v>
          </cell>
          <cell r="J322">
            <v>38.299999999999997</v>
          </cell>
          <cell r="K322">
            <v>182.56</v>
          </cell>
          <cell r="N322">
            <v>132</v>
          </cell>
        </row>
        <row r="323">
          <cell r="B323">
            <v>72340</v>
          </cell>
          <cell r="C323" t="str">
            <v>CONCRETO ESTRUTURAL FCK=225 KG/CM2</v>
          </cell>
          <cell r="D323" t="str">
            <v>m³</v>
          </cell>
          <cell r="E323">
            <v>4.0999999999999996</v>
          </cell>
          <cell r="F323">
            <v>21.29</v>
          </cell>
          <cell r="G323">
            <v>25.39</v>
          </cell>
          <cell r="H323">
            <v>109.59</v>
          </cell>
          <cell r="I323" t="str">
            <v>ACRESCER</v>
          </cell>
          <cell r="J323">
            <v>38.299999999999997</v>
          </cell>
          <cell r="K323">
            <v>186.68</v>
          </cell>
          <cell r="N323">
            <v>134.98000000000002</v>
          </cell>
        </row>
        <row r="324">
          <cell r="B324">
            <v>72350</v>
          </cell>
          <cell r="C324" t="str">
            <v>CONCRETO ESTRUTURAL FCK=250 KG/CM2</v>
          </cell>
          <cell r="D324" t="str">
            <v>m³</v>
          </cell>
          <cell r="E324">
            <v>4.0999999999999996</v>
          </cell>
          <cell r="F324">
            <v>21.29</v>
          </cell>
          <cell r="G324">
            <v>25.39</v>
          </cell>
          <cell r="H324">
            <v>112.69</v>
          </cell>
          <cell r="I324" t="str">
            <v>ACRESCER</v>
          </cell>
          <cell r="J324">
            <v>38.299999999999997</v>
          </cell>
          <cell r="K324">
            <v>190.96</v>
          </cell>
          <cell r="N324">
            <v>138.07999999999998</v>
          </cell>
        </row>
        <row r="325">
          <cell r="B325">
            <v>72360</v>
          </cell>
          <cell r="C325" t="str">
            <v>CONCRETO ESTRUTURAL FCK=270 KG/CM2</v>
          </cell>
          <cell r="D325" t="str">
            <v>m³</v>
          </cell>
          <cell r="E325">
            <v>4.0999999999999996</v>
          </cell>
          <cell r="F325">
            <v>21.29</v>
          </cell>
          <cell r="G325">
            <v>25.39</v>
          </cell>
          <cell r="H325">
            <v>120.88</v>
          </cell>
          <cell r="I325" t="str">
            <v>ACRESCER</v>
          </cell>
          <cell r="J325">
            <v>38.299999999999997</v>
          </cell>
          <cell r="K325">
            <v>202.29</v>
          </cell>
          <cell r="N325">
            <v>146.26999999999998</v>
          </cell>
        </row>
        <row r="326">
          <cell r="B326">
            <v>72370</v>
          </cell>
          <cell r="C326" t="str">
            <v>CONCRETO ESTRUTURAL FCK=300 KG/CM2</v>
          </cell>
          <cell r="D326" t="str">
            <v>m³</v>
          </cell>
          <cell r="E326">
            <v>4.0999999999999996</v>
          </cell>
          <cell r="F326">
            <v>21.29</v>
          </cell>
          <cell r="G326">
            <v>25.39</v>
          </cell>
          <cell r="H326">
            <v>128.43</v>
          </cell>
          <cell r="I326" t="str">
            <v>ACRESCER</v>
          </cell>
          <cell r="J326">
            <v>38.299999999999997</v>
          </cell>
          <cell r="K326">
            <v>212.73</v>
          </cell>
          <cell r="N326">
            <v>153.82</v>
          </cell>
        </row>
        <row r="327">
          <cell r="B327">
            <v>72380</v>
          </cell>
          <cell r="C327" t="str">
            <v>CONCRETO ESTRUTURAL FCK=320 KG/CM2</v>
          </cell>
          <cell r="D327" t="str">
            <v>m³</v>
          </cell>
          <cell r="E327">
            <v>4.0999999999999996</v>
          </cell>
          <cell r="F327">
            <v>21.29</v>
          </cell>
          <cell r="G327">
            <v>25.39</v>
          </cell>
          <cell r="H327">
            <v>133.72</v>
          </cell>
          <cell r="I327" t="str">
            <v>ACRESCER</v>
          </cell>
          <cell r="J327">
            <v>38.299999999999997</v>
          </cell>
          <cell r="K327">
            <v>220.05</v>
          </cell>
          <cell r="N327">
            <v>159.11000000000001</v>
          </cell>
        </row>
        <row r="328">
          <cell r="B328">
            <v>72390</v>
          </cell>
          <cell r="C328" t="str">
            <v>CONCRETO ESTRUTURAL FCK=350 KG/CM2</v>
          </cell>
          <cell r="D328" t="str">
            <v>m³</v>
          </cell>
          <cell r="E328">
            <v>4.0999999999999996</v>
          </cell>
          <cell r="F328">
            <v>21.29</v>
          </cell>
          <cell r="G328">
            <v>25.39</v>
          </cell>
          <cell r="H328">
            <v>141.97999999999999</v>
          </cell>
          <cell r="I328" t="str">
            <v>ACRESCER</v>
          </cell>
          <cell r="J328">
            <v>38.299999999999997</v>
          </cell>
          <cell r="K328">
            <v>231.47</v>
          </cell>
          <cell r="N328">
            <v>167.37</v>
          </cell>
        </row>
        <row r="329">
          <cell r="B329">
            <v>72400</v>
          </cell>
          <cell r="C329" t="str">
            <v>FORNECIMENTO, PREPARO E COLOCACAO DE ACO CA-50 NAS FORMAS</v>
          </cell>
          <cell r="D329" t="str">
            <v>KG</v>
          </cell>
          <cell r="E329">
            <v>0</v>
          </cell>
          <cell r="F329">
            <v>0.71</v>
          </cell>
          <cell r="G329">
            <v>0.71</v>
          </cell>
          <cell r="H329">
            <v>1.17</v>
          </cell>
          <cell r="I329" t="str">
            <v>ACRESCER</v>
          </cell>
          <cell r="J329">
            <v>38.299999999999997</v>
          </cell>
          <cell r="K329">
            <v>2.6</v>
          </cell>
          <cell r="N329">
            <v>1.88</v>
          </cell>
        </row>
        <row r="330">
          <cell r="B330">
            <v>72500</v>
          </cell>
          <cell r="C330" t="str">
            <v>APARELHO DE APOIO EM NEOPRENE FRETADO</v>
          </cell>
          <cell r="D330" t="str">
            <v>Dm³</v>
          </cell>
          <cell r="E330">
            <v>0</v>
          </cell>
          <cell r="F330">
            <v>1.72</v>
          </cell>
          <cell r="G330">
            <v>1.72</v>
          </cell>
          <cell r="H330">
            <v>83</v>
          </cell>
          <cell r="I330" t="str">
            <v>ACRESCER</v>
          </cell>
          <cell r="J330">
            <v>38.299999999999997</v>
          </cell>
          <cell r="K330">
            <v>117.17</v>
          </cell>
          <cell r="N330">
            <v>84.72</v>
          </cell>
        </row>
        <row r="331">
          <cell r="B331">
            <v>72510</v>
          </cell>
          <cell r="C331" t="str">
            <v>APARELHO DE APOIO EM NEOFLON (NEOPRENE C/ TEFLON)</v>
          </cell>
          <cell r="D331" t="str">
            <v>Dm³</v>
          </cell>
          <cell r="E331">
            <v>0</v>
          </cell>
          <cell r="F331">
            <v>2.2200000000000002</v>
          </cell>
          <cell r="G331">
            <v>2.2200000000000002</v>
          </cell>
          <cell r="H331">
            <v>83</v>
          </cell>
          <cell r="I331" t="str">
            <v>ACRESCER</v>
          </cell>
          <cell r="J331">
            <v>38.299999999999997</v>
          </cell>
          <cell r="K331">
            <v>117.86</v>
          </cell>
          <cell r="N331">
            <v>85.22</v>
          </cell>
        </row>
        <row r="332">
          <cell r="B332">
            <v>74000</v>
          </cell>
          <cell r="C332" t="str">
            <v>SUPER-ESTRUTURA</v>
          </cell>
          <cell r="N332">
            <v>0</v>
          </cell>
        </row>
        <row r="333">
          <cell r="B333">
            <v>74002</v>
          </cell>
          <cell r="C333" t="str">
            <v>FORMAS COMUNS DE MADEIRA</v>
          </cell>
          <cell r="D333" t="str">
            <v>m²</v>
          </cell>
          <cell r="E333">
            <v>0.32</v>
          </cell>
          <cell r="F333">
            <v>8.81</v>
          </cell>
          <cell r="G333">
            <v>9.1300000000000008</v>
          </cell>
          <cell r="H333">
            <v>7.2</v>
          </cell>
          <cell r="I333" t="str">
            <v>ACRESCER</v>
          </cell>
          <cell r="J333">
            <v>38.299999999999997</v>
          </cell>
          <cell r="K333">
            <v>22.58</v>
          </cell>
          <cell r="N333">
            <v>16.330000000000002</v>
          </cell>
        </row>
        <row r="334">
          <cell r="B334">
            <v>74004</v>
          </cell>
          <cell r="C334" t="str">
            <v>FORMAS DE MADEIRA COMPENSADA P/ SUPERFICIE APARENTE</v>
          </cell>
          <cell r="D334" t="str">
            <v>m²</v>
          </cell>
          <cell r="E334">
            <v>0.32</v>
          </cell>
          <cell r="F334">
            <v>5.08</v>
          </cell>
          <cell r="G334">
            <v>5.4</v>
          </cell>
          <cell r="H334">
            <v>7.27</v>
          </cell>
          <cell r="I334" t="str">
            <v>ACRESCER</v>
          </cell>
          <cell r="J334">
            <v>38.299999999999997</v>
          </cell>
          <cell r="K334">
            <v>17.52</v>
          </cell>
          <cell r="N334">
            <v>12.67</v>
          </cell>
        </row>
        <row r="335">
          <cell r="B335">
            <v>74006</v>
          </cell>
          <cell r="C335" t="str">
            <v>CONCRETO ESTRUTURAL FCK=150 KG/CM2</v>
          </cell>
          <cell r="D335" t="str">
            <v>m³</v>
          </cell>
          <cell r="E335">
            <v>4.0999999999999996</v>
          </cell>
          <cell r="F335">
            <v>21.29</v>
          </cell>
          <cell r="G335">
            <v>25.39</v>
          </cell>
          <cell r="H335">
            <v>90.68</v>
          </cell>
          <cell r="I335" t="str">
            <v>ACRESCER</v>
          </cell>
          <cell r="J335">
            <v>38.299999999999997</v>
          </cell>
          <cell r="K335">
            <v>160.52000000000001</v>
          </cell>
          <cell r="N335">
            <v>116.07000000000001</v>
          </cell>
        </row>
        <row r="336">
          <cell r="B336">
            <v>74008</v>
          </cell>
          <cell r="C336" t="str">
            <v>CONCRETO ESTRUTURAL FCK=180 KG/CM2</v>
          </cell>
          <cell r="D336" t="str">
            <v>m³</v>
          </cell>
          <cell r="E336">
            <v>4.0999999999999996</v>
          </cell>
          <cell r="F336">
            <v>21.29</v>
          </cell>
          <cell r="G336">
            <v>25.39</v>
          </cell>
          <cell r="H336">
            <v>96.13</v>
          </cell>
          <cell r="I336" t="str">
            <v>ACRESCER</v>
          </cell>
          <cell r="J336">
            <v>38.299999999999997</v>
          </cell>
          <cell r="K336">
            <v>168.06</v>
          </cell>
          <cell r="N336">
            <v>121.52</v>
          </cell>
        </row>
        <row r="337">
          <cell r="B337">
            <v>74010</v>
          </cell>
          <cell r="C337" t="str">
            <v>CONCRETO ESTRUTURAL FCK=200 KG/CM2</v>
          </cell>
          <cell r="D337" t="str">
            <v>m³</v>
          </cell>
          <cell r="E337">
            <v>4.0999999999999996</v>
          </cell>
          <cell r="F337">
            <v>21.29</v>
          </cell>
          <cell r="G337">
            <v>25.39</v>
          </cell>
          <cell r="H337">
            <v>101.43</v>
          </cell>
          <cell r="I337" t="str">
            <v>ACRESCER</v>
          </cell>
          <cell r="J337">
            <v>38.299999999999997</v>
          </cell>
          <cell r="K337">
            <v>175.39</v>
          </cell>
          <cell r="N337">
            <v>126.82000000000001</v>
          </cell>
        </row>
        <row r="338">
          <cell r="B338">
            <v>74020</v>
          </cell>
          <cell r="C338" t="str">
            <v>CONCRETO ESTRUTURAL FCK=210 KG/CM2</v>
          </cell>
          <cell r="D338" t="str">
            <v>m³</v>
          </cell>
          <cell r="E338">
            <v>4.0999999999999996</v>
          </cell>
          <cell r="F338">
            <v>21.29</v>
          </cell>
          <cell r="G338">
            <v>25.39</v>
          </cell>
          <cell r="H338">
            <v>106.61</v>
          </cell>
          <cell r="I338" t="str">
            <v>ACRESCER</v>
          </cell>
          <cell r="J338">
            <v>38.299999999999997</v>
          </cell>
          <cell r="K338">
            <v>182.56</v>
          </cell>
          <cell r="N338">
            <v>132</v>
          </cell>
        </row>
        <row r="339">
          <cell r="B339">
            <v>74030</v>
          </cell>
          <cell r="C339" t="str">
            <v>CONCRETO ESTRUTURAL FCK=225 KG/CM2</v>
          </cell>
          <cell r="D339" t="str">
            <v>m³</v>
          </cell>
          <cell r="E339">
            <v>4.0999999999999996</v>
          </cell>
          <cell r="F339">
            <v>21.29</v>
          </cell>
          <cell r="G339">
            <v>25.39</v>
          </cell>
          <cell r="H339">
            <v>109.59</v>
          </cell>
          <cell r="I339" t="str">
            <v>ACRESCER</v>
          </cell>
          <cell r="J339">
            <v>38.299999999999997</v>
          </cell>
          <cell r="K339">
            <v>186.68</v>
          </cell>
          <cell r="N339">
            <v>134.98000000000002</v>
          </cell>
        </row>
        <row r="340">
          <cell r="B340">
            <v>74040</v>
          </cell>
          <cell r="C340" t="str">
            <v>CONCRETO ESTRUTURAL FCK=250 KG/CM2</v>
          </cell>
          <cell r="D340" t="str">
            <v>m³</v>
          </cell>
          <cell r="E340">
            <v>4.0999999999999996</v>
          </cell>
          <cell r="F340">
            <v>21.29</v>
          </cell>
          <cell r="G340">
            <v>25.39</v>
          </cell>
          <cell r="H340">
            <v>112.69</v>
          </cell>
          <cell r="I340" t="str">
            <v>ACRESCER</v>
          </cell>
          <cell r="J340">
            <v>38.299999999999997</v>
          </cell>
          <cell r="K340">
            <v>190.96</v>
          </cell>
          <cell r="N340">
            <v>138.07999999999998</v>
          </cell>
        </row>
        <row r="341">
          <cell r="B341">
            <v>74050</v>
          </cell>
          <cell r="C341" t="str">
            <v>CONCRETO ESTRUTURAL FCK=270 KG/CM2</v>
          </cell>
          <cell r="D341" t="str">
            <v>m³</v>
          </cell>
          <cell r="E341">
            <v>4.0999999999999996</v>
          </cell>
          <cell r="F341">
            <v>21.29</v>
          </cell>
          <cell r="G341">
            <v>25.39</v>
          </cell>
          <cell r="H341">
            <v>120.88</v>
          </cell>
          <cell r="I341" t="str">
            <v>ACRESCER</v>
          </cell>
          <cell r="J341">
            <v>38.299999999999997</v>
          </cell>
          <cell r="K341">
            <v>202.29</v>
          </cell>
          <cell r="N341">
            <v>146.26999999999998</v>
          </cell>
        </row>
        <row r="342">
          <cell r="B342">
            <v>74060</v>
          </cell>
          <cell r="C342" t="str">
            <v>CONCRETO ESTRUTURAL FCK=300 KG/CM2</v>
          </cell>
          <cell r="D342" t="str">
            <v>m³</v>
          </cell>
          <cell r="E342">
            <v>4.0999999999999996</v>
          </cell>
          <cell r="F342">
            <v>21.29</v>
          </cell>
          <cell r="G342">
            <v>25.39</v>
          </cell>
          <cell r="H342">
            <v>128.43</v>
          </cell>
          <cell r="I342" t="str">
            <v>ACRESCER</v>
          </cell>
          <cell r="J342">
            <v>38.299999999999997</v>
          </cell>
          <cell r="K342">
            <v>212.73</v>
          </cell>
          <cell r="N342">
            <v>153.82</v>
          </cell>
        </row>
        <row r="343">
          <cell r="B343">
            <v>74070</v>
          </cell>
          <cell r="C343" t="str">
            <v>CONCRETO ESTRUTURAL FCK=320 KG/CM2</v>
          </cell>
          <cell r="D343" t="str">
            <v>m³</v>
          </cell>
          <cell r="E343">
            <v>4.0999999999999996</v>
          </cell>
          <cell r="F343">
            <v>21.29</v>
          </cell>
          <cell r="G343">
            <v>25.39</v>
          </cell>
          <cell r="H343">
            <v>133.72</v>
          </cell>
          <cell r="I343" t="str">
            <v>ACRESCER</v>
          </cell>
          <cell r="J343">
            <v>38.299999999999997</v>
          </cell>
          <cell r="K343">
            <v>220.05</v>
          </cell>
          <cell r="N343">
            <v>159.11000000000001</v>
          </cell>
        </row>
        <row r="344">
          <cell r="B344">
            <v>74080</v>
          </cell>
          <cell r="C344" t="str">
            <v>CONCRETO ESTRUTURAL FCK=350 KG/CM2</v>
          </cell>
          <cell r="D344" t="str">
            <v>m³</v>
          </cell>
          <cell r="E344">
            <v>4.0999999999999996</v>
          </cell>
          <cell r="F344">
            <v>21.29</v>
          </cell>
          <cell r="G344">
            <v>25.39</v>
          </cell>
          <cell r="H344">
            <v>141.97999999999999</v>
          </cell>
          <cell r="I344" t="str">
            <v>ACRESCER</v>
          </cell>
          <cell r="J344">
            <v>38.299999999999997</v>
          </cell>
          <cell r="K344">
            <v>231.47</v>
          </cell>
          <cell r="N344">
            <v>167.37</v>
          </cell>
        </row>
        <row r="345">
          <cell r="B345">
            <v>74090</v>
          </cell>
          <cell r="C345" t="str">
            <v>FORNECIMENTO, PREPARO E COLOCACAO DE ACO CA-50 NAS FORMAS</v>
          </cell>
          <cell r="D345" t="str">
            <v>KG</v>
          </cell>
          <cell r="E345">
            <v>0</v>
          </cell>
          <cell r="F345">
            <v>0.71</v>
          </cell>
          <cell r="G345">
            <v>0.71</v>
          </cell>
          <cell r="H345">
            <v>1.17</v>
          </cell>
          <cell r="I345" t="str">
            <v>ACRESCER</v>
          </cell>
          <cell r="J345">
            <v>38.299999999999997</v>
          </cell>
          <cell r="K345">
            <v>2.6</v>
          </cell>
          <cell r="N345">
            <v>1.88</v>
          </cell>
        </row>
        <row r="346">
          <cell r="B346">
            <v>74100</v>
          </cell>
          <cell r="C346" t="str">
            <v>CIMBRAMENTO</v>
          </cell>
          <cell r="D346" t="str">
            <v>m³</v>
          </cell>
          <cell r="E346">
            <v>0</v>
          </cell>
          <cell r="F346">
            <v>8.19</v>
          </cell>
          <cell r="G346">
            <v>8.19</v>
          </cell>
          <cell r="H346">
            <v>1.88</v>
          </cell>
          <cell r="I346" t="str">
            <v>ACRESCER</v>
          </cell>
          <cell r="J346">
            <v>38.299999999999997</v>
          </cell>
          <cell r="K346">
            <v>13.93</v>
          </cell>
          <cell r="N346">
            <v>10.07</v>
          </cell>
        </row>
        <row r="347">
          <cell r="B347">
            <v>74200</v>
          </cell>
          <cell r="C347" t="str">
            <v>APARELHO DE APOIO EM NEOPRENDE FRETADO</v>
          </cell>
          <cell r="D347" t="str">
            <v>Dm³</v>
          </cell>
          <cell r="E347">
            <v>0</v>
          </cell>
          <cell r="F347">
            <v>1.72</v>
          </cell>
          <cell r="G347">
            <v>1.72</v>
          </cell>
          <cell r="H347">
            <v>83</v>
          </cell>
          <cell r="I347" t="str">
            <v>ACRESCER</v>
          </cell>
          <cell r="J347">
            <v>38.299999999999997</v>
          </cell>
          <cell r="K347">
            <v>117.17</v>
          </cell>
          <cell r="N347">
            <v>84.72</v>
          </cell>
        </row>
        <row r="348">
          <cell r="B348">
            <v>74315</v>
          </cell>
          <cell r="C348" t="str">
            <v>FORN. PREP. COLOC. PROTENSAO, INJ. E ANCORAGEM DE CABO 12 FIOS 7MM RB-150</v>
          </cell>
          <cell r="D348" t="str">
            <v>KG</v>
          </cell>
          <cell r="E348">
            <v>0</v>
          </cell>
          <cell r="F348">
            <v>2.1800000000000002</v>
          </cell>
          <cell r="G348">
            <v>2.1800000000000002</v>
          </cell>
          <cell r="H348">
            <v>6.23</v>
          </cell>
          <cell r="I348" t="str">
            <v>ACRESCER</v>
          </cell>
          <cell r="J348">
            <v>38.299999999999997</v>
          </cell>
          <cell r="K348">
            <v>11.63</v>
          </cell>
          <cell r="N348">
            <v>8.41</v>
          </cell>
        </row>
        <row r="349">
          <cell r="B349">
            <v>74325</v>
          </cell>
          <cell r="C349" t="str">
            <v>FORN. PREP. COLOC. PROTENSAO, INJ. E ANCORAGEM DE CABO 12 FIOS 8MM RB-150</v>
          </cell>
          <cell r="D349" t="str">
            <v>KG</v>
          </cell>
          <cell r="E349">
            <v>0</v>
          </cell>
          <cell r="F349">
            <v>2.1800000000000002</v>
          </cell>
          <cell r="G349">
            <v>2.1800000000000002</v>
          </cell>
          <cell r="H349">
            <v>6.07</v>
          </cell>
          <cell r="I349" t="str">
            <v>ACRESCER</v>
          </cell>
          <cell r="J349">
            <v>38.299999999999997</v>
          </cell>
          <cell r="K349">
            <v>11.41</v>
          </cell>
          <cell r="N349">
            <v>8.25</v>
          </cell>
        </row>
        <row r="350">
          <cell r="B350">
            <v>74335</v>
          </cell>
          <cell r="C350" t="str">
            <v>FORN. PREP. COLOC. PROTENCAO, INJ. E ANCORAGEM DE CABO 12 CORDOALHAS 1/2" RB-17</v>
          </cell>
          <cell r="D350" t="str">
            <v>KG</v>
          </cell>
          <cell r="E350">
            <v>0</v>
          </cell>
          <cell r="F350">
            <v>0.78</v>
          </cell>
          <cell r="G350">
            <v>0.78</v>
          </cell>
          <cell r="H350">
            <v>6.16</v>
          </cell>
          <cell r="I350" t="str">
            <v>ACRESCER</v>
          </cell>
          <cell r="J350">
            <v>38.299999999999997</v>
          </cell>
          <cell r="K350">
            <v>9.6</v>
          </cell>
          <cell r="N350">
            <v>6.94</v>
          </cell>
        </row>
        <row r="351">
          <cell r="B351">
            <v>74345</v>
          </cell>
          <cell r="C351" t="str">
            <v>FORN. PREP. COLOC. PROTENCAO, INJ. E ANCORAGEM DE CABO 12 CORDOALHAS 1/2" RB-19</v>
          </cell>
          <cell r="D351" t="str">
            <v>KG</v>
          </cell>
          <cell r="E351">
            <v>0</v>
          </cell>
          <cell r="F351">
            <v>0.78</v>
          </cell>
          <cell r="G351">
            <v>0.78</v>
          </cell>
          <cell r="H351">
            <v>6.39</v>
          </cell>
          <cell r="I351" t="str">
            <v>ACRESCER</v>
          </cell>
          <cell r="J351">
            <v>38.299999999999997</v>
          </cell>
          <cell r="K351">
            <v>9.92</v>
          </cell>
          <cell r="N351">
            <v>7.17</v>
          </cell>
        </row>
        <row r="352">
          <cell r="B352">
            <v>74355</v>
          </cell>
          <cell r="C352" t="str">
            <v>FORN. PREP. COLOC. PROTENCAO, INJ. E ANCORAGEM DE CABO  6 CORDOALHAS 1/2" RB-17</v>
          </cell>
          <cell r="D352" t="str">
            <v>KG</v>
          </cell>
          <cell r="E352">
            <v>0</v>
          </cell>
          <cell r="F352">
            <v>1.44</v>
          </cell>
          <cell r="G352">
            <v>1.44</v>
          </cell>
          <cell r="H352">
            <v>6.2</v>
          </cell>
          <cell r="I352" t="str">
            <v>ACRESCER</v>
          </cell>
          <cell r="J352">
            <v>38.299999999999997</v>
          </cell>
          <cell r="K352">
            <v>10.57</v>
          </cell>
          <cell r="N352">
            <v>7.6400000000000006</v>
          </cell>
        </row>
        <row r="353">
          <cell r="B353">
            <v>74365</v>
          </cell>
          <cell r="C353" t="str">
            <v>FORN. PREP. COLOC. PROTENCAO, INJ. E ANCORAGEM DE CABO  6 CORDOALHAS 1/2" RB-19</v>
          </cell>
          <cell r="D353" t="str">
            <v>KG</v>
          </cell>
          <cell r="E353">
            <v>0</v>
          </cell>
          <cell r="F353">
            <v>1.44</v>
          </cell>
          <cell r="G353">
            <v>1.44</v>
          </cell>
          <cell r="H353">
            <v>6.2</v>
          </cell>
          <cell r="I353" t="str">
            <v>ACRESCER</v>
          </cell>
          <cell r="J353">
            <v>38.299999999999997</v>
          </cell>
          <cell r="K353">
            <v>10.57</v>
          </cell>
          <cell r="N353">
            <v>7.6400000000000006</v>
          </cell>
        </row>
        <row r="354">
          <cell r="N354">
            <v>0</v>
          </cell>
        </row>
        <row r="355">
          <cell r="B355">
            <v>75000</v>
          </cell>
          <cell r="C355" t="str">
            <v>ACABAMENTOS</v>
          </cell>
          <cell r="N355">
            <v>0</v>
          </cell>
        </row>
        <row r="356">
          <cell r="B356">
            <v>75100</v>
          </cell>
          <cell r="C356" t="str">
            <v>JUNTA DE CANTONEIRA METALICA (4 X 4 X 3/8")</v>
          </cell>
          <cell r="D356" t="str">
            <v>m</v>
          </cell>
          <cell r="E356">
            <v>0</v>
          </cell>
          <cell r="F356">
            <v>6.14</v>
          </cell>
          <cell r="G356">
            <v>6.14</v>
          </cell>
          <cell r="H356">
            <v>17.010000000000002</v>
          </cell>
          <cell r="I356" t="str">
            <v>ACRESCER</v>
          </cell>
          <cell r="J356">
            <v>38.299999999999997</v>
          </cell>
          <cell r="K356">
            <v>32.020000000000003</v>
          </cell>
          <cell r="N356">
            <v>23.150000000000002</v>
          </cell>
        </row>
        <row r="357">
          <cell r="B357">
            <v>75110</v>
          </cell>
          <cell r="C357" t="str">
            <v>JUNTA DE DILATACAO E VEDACAO JUNTAFLEX / TRANSIFLEX OU SIMILAR</v>
          </cell>
          <cell r="D357" t="str">
            <v>m</v>
          </cell>
          <cell r="E357">
            <v>0</v>
          </cell>
          <cell r="F357">
            <v>5.9</v>
          </cell>
          <cell r="G357">
            <v>5.9</v>
          </cell>
          <cell r="H357">
            <v>840</v>
          </cell>
          <cell r="I357" t="str">
            <v>ACRESCER</v>
          </cell>
          <cell r="J357">
            <v>38.299999999999997</v>
          </cell>
          <cell r="K357">
            <v>1169.8800000000001</v>
          </cell>
          <cell r="N357">
            <v>845.9</v>
          </cell>
        </row>
        <row r="358">
          <cell r="B358">
            <v>75120</v>
          </cell>
          <cell r="C358" t="str">
            <v>JUNTA DE DILATACAO E VEDACAO TRA-FLEX OU SIMILAR</v>
          </cell>
          <cell r="D358" t="str">
            <v>m</v>
          </cell>
          <cell r="E358">
            <v>0</v>
          </cell>
          <cell r="F358">
            <v>2.87</v>
          </cell>
          <cell r="G358">
            <v>2.87</v>
          </cell>
          <cell r="H358">
            <v>96</v>
          </cell>
          <cell r="I358" t="str">
            <v>ACRESCER</v>
          </cell>
          <cell r="J358">
            <v>38.299999999999997</v>
          </cell>
          <cell r="K358">
            <v>136.74</v>
          </cell>
          <cell r="N358">
            <v>98.87</v>
          </cell>
        </row>
        <row r="359">
          <cell r="B359">
            <v>75130</v>
          </cell>
          <cell r="C359" t="str">
            <v>JUNTA DE DILATACAO E VEDACAO JUNTA "JEENE" OU SIMILAR</v>
          </cell>
          <cell r="D359" t="str">
            <v>m</v>
          </cell>
          <cell r="E359">
            <v>0</v>
          </cell>
          <cell r="F359">
            <v>1.56</v>
          </cell>
          <cell r="G359">
            <v>1.56</v>
          </cell>
          <cell r="H359">
            <v>357</v>
          </cell>
          <cell r="I359" t="str">
            <v>ACRESCER</v>
          </cell>
          <cell r="J359">
            <v>38.299999999999997</v>
          </cell>
          <cell r="K359">
            <v>495.89</v>
          </cell>
          <cell r="N359">
            <v>358.56</v>
          </cell>
        </row>
        <row r="360">
          <cell r="B360">
            <v>75140</v>
          </cell>
          <cell r="C360" t="str">
            <v>JUNTA DE DILATACAO E VEDACAO COM EMULSAO ASFALTICA ESTRUTURADA</v>
          </cell>
          <cell r="D360" t="str">
            <v>m</v>
          </cell>
          <cell r="E360">
            <v>0</v>
          </cell>
          <cell r="F360">
            <v>0.23</v>
          </cell>
          <cell r="G360">
            <v>0.23</v>
          </cell>
          <cell r="H360">
            <v>0.2</v>
          </cell>
          <cell r="I360" t="str">
            <v>ACRESCER</v>
          </cell>
          <cell r="J360">
            <v>38.299999999999997</v>
          </cell>
          <cell r="K360">
            <v>0.59</v>
          </cell>
          <cell r="N360">
            <v>0.43000000000000005</v>
          </cell>
        </row>
        <row r="361">
          <cell r="B361">
            <v>75200</v>
          </cell>
          <cell r="C361" t="str">
            <v>DRENO DE PVC D=3"</v>
          </cell>
          <cell r="D361" t="str">
            <v>Und</v>
          </cell>
          <cell r="E361">
            <v>0</v>
          </cell>
          <cell r="F361">
            <v>1.23</v>
          </cell>
          <cell r="G361">
            <v>1.23</v>
          </cell>
          <cell r="H361">
            <v>0.89</v>
          </cell>
          <cell r="I361" t="str">
            <v>-</v>
          </cell>
          <cell r="J361">
            <v>38.299999999999997</v>
          </cell>
          <cell r="K361">
            <v>2.93</v>
          </cell>
          <cell r="N361">
            <v>2.12</v>
          </cell>
        </row>
        <row r="362">
          <cell r="B362">
            <v>75300</v>
          </cell>
          <cell r="C362" t="str">
            <v>LIMPEZA E PINTURA DE SUPERFICIE APARENTE COM NATA DE CIMENTO</v>
          </cell>
          <cell r="D362" t="str">
            <v>m²</v>
          </cell>
          <cell r="E362">
            <v>0</v>
          </cell>
          <cell r="F362">
            <v>1.18</v>
          </cell>
          <cell r="G362">
            <v>1.18</v>
          </cell>
          <cell r="H362">
            <v>0.21</v>
          </cell>
          <cell r="I362" t="str">
            <v>ACRESCER</v>
          </cell>
          <cell r="J362">
            <v>38.299999999999997</v>
          </cell>
          <cell r="K362">
            <v>1.92</v>
          </cell>
          <cell r="N362">
            <v>1.39</v>
          </cell>
        </row>
        <row r="363">
          <cell r="B363">
            <v>75400</v>
          </cell>
          <cell r="C363" t="str">
            <v>GUARDA CORPO PADRAO DNER</v>
          </cell>
          <cell r="D363" t="str">
            <v>m</v>
          </cell>
          <cell r="E363">
            <v>0</v>
          </cell>
          <cell r="F363">
            <v>1.03</v>
          </cell>
          <cell r="G363">
            <v>1.03</v>
          </cell>
          <cell r="H363">
            <v>37</v>
          </cell>
          <cell r="I363" t="str">
            <v>ACRESCER</v>
          </cell>
          <cell r="J363">
            <v>38.299999999999997</v>
          </cell>
          <cell r="K363">
            <v>52.6</v>
          </cell>
          <cell r="N363">
            <v>38.03</v>
          </cell>
        </row>
        <row r="364">
          <cell r="B364">
            <v>75410</v>
          </cell>
          <cell r="C364" t="str">
            <v>GUARDA RODAS PADRAO DNER</v>
          </cell>
          <cell r="D364" t="str">
            <v>m</v>
          </cell>
          <cell r="E364">
            <v>0</v>
          </cell>
          <cell r="F364">
            <v>5.48</v>
          </cell>
          <cell r="G364">
            <v>5.48</v>
          </cell>
          <cell r="H364">
            <v>74.44</v>
          </cell>
          <cell r="I364" t="str">
            <v>ACRESCER</v>
          </cell>
          <cell r="J364">
            <v>38.299999999999997</v>
          </cell>
          <cell r="K364">
            <v>110.53</v>
          </cell>
          <cell r="N364">
            <v>79.92</v>
          </cell>
        </row>
        <row r="365">
          <cell r="B365">
            <v>75420</v>
          </cell>
          <cell r="C365" t="str">
            <v>GUARDA CORPO-GUARDA RODAS PADRAO DERMAT</v>
          </cell>
          <cell r="D365" t="str">
            <v>m</v>
          </cell>
          <cell r="E365">
            <v>0</v>
          </cell>
          <cell r="F365">
            <v>5.18</v>
          </cell>
          <cell r="G365">
            <v>5.18</v>
          </cell>
          <cell r="H365">
            <v>67.37</v>
          </cell>
          <cell r="I365" t="str">
            <v>ACRESCER</v>
          </cell>
          <cell r="J365">
            <v>38.299999999999997</v>
          </cell>
          <cell r="K365">
            <v>100.34</v>
          </cell>
          <cell r="N365">
            <v>72.550000000000011</v>
          </cell>
        </row>
        <row r="366">
          <cell r="B366">
            <v>75600</v>
          </cell>
          <cell r="C366" t="str">
            <v>LAJE DE TRANSICAO</v>
          </cell>
          <cell r="D366" t="str">
            <v>m³</v>
          </cell>
          <cell r="E366">
            <v>11.61</v>
          </cell>
          <cell r="F366">
            <v>34.630000000000003</v>
          </cell>
          <cell r="G366">
            <v>46.24</v>
          </cell>
          <cell r="H366">
            <v>291.55</v>
          </cell>
          <cell r="I366" t="str">
            <v>ACRESCER</v>
          </cell>
          <cell r="J366">
            <v>38.299999999999997</v>
          </cell>
          <cell r="K366">
            <v>467.16</v>
          </cell>
          <cell r="N366">
            <v>337.79</v>
          </cell>
        </row>
        <row r="367">
          <cell r="B367">
            <v>78000</v>
          </cell>
          <cell r="C367" t="str">
            <v>PONTE DE MADEIRA (TIPO I)</v>
          </cell>
          <cell r="N367">
            <v>0</v>
          </cell>
        </row>
        <row r="368">
          <cell r="B368">
            <v>78170</v>
          </cell>
          <cell r="C368" t="str">
            <v>FUNDACAO EM BLOCO DE CONCRETO (PONTE TIPO I)</v>
          </cell>
          <cell r="D368" t="str">
            <v>m³</v>
          </cell>
          <cell r="E368">
            <v>0</v>
          </cell>
          <cell r="F368">
            <v>8.42</v>
          </cell>
          <cell r="G368">
            <v>8.42</v>
          </cell>
          <cell r="H368">
            <v>135.07</v>
          </cell>
          <cell r="I368" t="str">
            <v>ACRESCER</v>
          </cell>
          <cell r="J368">
            <v>15</v>
          </cell>
          <cell r="K368">
            <v>165.01</v>
          </cell>
          <cell r="N368">
            <v>143.48999999999998</v>
          </cell>
        </row>
        <row r="369">
          <cell r="B369">
            <v>78180</v>
          </cell>
          <cell r="C369" t="str">
            <v>FUNDACAO EM ESTACA DE MADEIRA (PONTE TIPO I)</v>
          </cell>
          <cell r="D369" t="str">
            <v>Und</v>
          </cell>
          <cell r="E369">
            <v>19.84</v>
          </cell>
          <cell r="F369">
            <v>27.52</v>
          </cell>
          <cell r="G369">
            <v>47.36</v>
          </cell>
          <cell r="H369">
            <v>135.88</v>
          </cell>
          <cell r="I369" t="str">
            <v>ACRESCER</v>
          </cell>
          <cell r="J369">
            <v>15</v>
          </cell>
          <cell r="K369">
            <v>210.73</v>
          </cell>
          <cell r="N369">
            <v>183.24</v>
          </cell>
        </row>
        <row r="370">
          <cell r="B370">
            <v>78210</v>
          </cell>
          <cell r="C370" t="str">
            <v>CAVALETE C/ ALTURA MEDIA DOS ESTEIOS ATE 2,00 M (PONTE TIPO I)</v>
          </cell>
          <cell r="D370" t="str">
            <v>Und</v>
          </cell>
          <cell r="E370">
            <v>14.03</v>
          </cell>
          <cell r="F370">
            <v>386.57</v>
          </cell>
          <cell r="G370">
            <v>400.6</v>
          </cell>
          <cell r="H370">
            <v>1704.83</v>
          </cell>
          <cell r="I370" t="str">
            <v>ACRESCER</v>
          </cell>
          <cell r="J370">
            <v>15</v>
          </cell>
          <cell r="K370">
            <v>2421.2399999999998</v>
          </cell>
          <cell r="N370">
            <v>2105.4299999999998</v>
          </cell>
        </row>
        <row r="371">
          <cell r="B371">
            <v>78215</v>
          </cell>
          <cell r="C371" t="str">
            <v>CAVALETE C/ ALTURA MEDIA DOS ESTEIOS ENTRE 2,00 E 3,00 M (PONTE TIPO I)</v>
          </cell>
          <cell r="D371" t="str">
            <v>Und</v>
          </cell>
          <cell r="E371">
            <v>16.829999999999998</v>
          </cell>
          <cell r="F371">
            <v>483.21</v>
          </cell>
          <cell r="G371">
            <v>500.04</v>
          </cell>
          <cell r="H371">
            <v>2430.96</v>
          </cell>
          <cell r="I371" t="str">
            <v>ACRESCER</v>
          </cell>
          <cell r="J371">
            <v>15</v>
          </cell>
          <cell r="K371">
            <v>3370.65</v>
          </cell>
          <cell r="N371">
            <v>2931</v>
          </cell>
        </row>
        <row r="372">
          <cell r="B372">
            <v>78220</v>
          </cell>
          <cell r="C372" t="str">
            <v>CAVALETE C/ ALTURA MEDIA DOS ESTEIOS ENTRE 3,00 E 4,00 M (PONTE TIPO I)</v>
          </cell>
          <cell r="D372" t="str">
            <v>Und</v>
          </cell>
          <cell r="E372">
            <v>19.64</v>
          </cell>
          <cell r="F372">
            <v>579.85</v>
          </cell>
          <cell r="G372">
            <v>599.49</v>
          </cell>
          <cell r="H372">
            <v>2844.66</v>
          </cell>
          <cell r="I372" t="str">
            <v>ACRESCER</v>
          </cell>
          <cell r="J372">
            <v>15</v>
          </cell>
          <cell r="K372">
            <v>3960.77</v>
          </cell>
          <cell r="N372">
            <v>3444.1499999999996</v>
          </cell>
        </row>
        <row r="373">
          <cell r="B373">
            <v>78230</v>
          </cell>
          <cell r="C373" t="str">
            <v>CAVALETE C/ ALTURA MEDIA DOS ESTEIOS ENTRE 4,00 E 6,00 M (PONTE TIPO I)</v>
          </cell>
          <cell r="D373" t="str">
            <v>Und</v>
          </cell>
          <cell r="E373">
            <v>22.44</v>
          </cell>
          <cell r="F373">
            <v>773.14</v>
          </cell>
          <cell r="G373">
            <v>795.58</v>
          </cell>
          <cell r="H373">
            <v>3690.85</v>
          </cell>
          <cell r="I373" t="str">
            <v>ACRESCER</v>
          </cell>
          <cell r="J373">
            <v>15</v>
          </cell>
          <cell r="K373">
            <v>5159.3900000000003</v>
          </cell>
          <cell r="N373">
            <v>4486.43</v>
          </cell>
        </row>
        <row r="374">
          <cell r="B374">
            <v>78240</v>
          </cell>
          <cell r="C374" t="str">
            <v>CAVALETE C/ ALTURA MEDIA DOS ESTEIOS ENTRE 6,00 E 8,00 M (PONTE TIPO I)</v>
          </cell>
          <cell r="D374" t="str">
            <v>Und</v>
          </cell>
          <cell r="E374">
            <v>25.25</v>
          </cell>
          <cell r="F374">
            <v>933.66</v>
          </cell>
          <cell r="G374">
            <v>958.91</v>
          </cell>
          <cell r="H374">
            <v>4541.53</v>
          </cell>
          <cell r="I374" t="str">
            <v>ACRESCER</v>
          </cell>
          <cell r="J374">
            <v>15</v>
          </cell>
          <cell r="K374">
            <v>6325.51</v>
          </cell>
          <cell r="N374">
            <v>5500.44</v>
          </cell>
        </row>
        <row r="375">
          <cell r="B375">
            <v>78250</v>
          </cell>
          <cell r="C375" t="str">
            <v>CAVALETE C/ ALTURA MEDIA DOS ESTEIOS ENTRE 8,00 E 10,00 M (PONTE TIPO I)</v>
          </cell>
          <cell r="D375" t="str">
            <v>Und</v>
          </cell>
          <cell r="E375">
            <v>25.25</v>
          </cell>
          <cell r="F375">
            <v>1094.18</v>
          </cell>
          <cell r="G375">
            <v>1119.43</v>
          </cell>
          <cell r="H375">
            <v>5665.53</v>
          </cell>
          <cell r="I375" t="str">
            <v>ACRESCER</v>
          </cell>
          <cell r="J375">
            <v>15</v>
          </cell>
          <cell r="K375">
            <v>7802.7</v>
          </cell>
          <cell r="N375">
            <v>6784.96</v>
          </cell>
        </row>
        <row r="376">
          <cell r="B376">
            <v>78260</v>
          </cell>
          <cell r="C376" t="str">
            <v>VIGAMENTO SIMPLES (PONTE TIPO I)</v>
          </cell>
          <cell r="D376" t="str">
            <v>m</v>
          </cell>
          <cell r="E376">
            <v>17.95</v>
          </cell>
          <cell r="F376">
            <v>386.57</v>
          </cell>
          <cell r="G376">
            <v>404.52</v>
          </cell>
          <cell r="H376">
            <v>494.97</v>
          </cell>
          <cell r="I376" t="str">
            <v>ACRESCER</v>
          </cell>
          <cell r="J376">
            <v>15</v>
          </cell>
          <cell r="K376">
            <v>1034.4100000000001</v>
          </cell>
          <cell r="N376">
            <v>899.49</v>
          </cell>
        </row>
        <row r="377">
          <cell r="B377">
            <v>78320</v>
          </cell>
          <cell r="C377" t="str">
            <v>ARMACAO SIMPLES (PONTE TIPO I)</v>
          </cell>
          <cell r="D377" t="str">
            <v>Und</v>
          </cell>
          <cell r="E377">
            <v>28.35</v>
          </cell>
          <cell r="F377">
            <v>1159.7</v>
          </cell>
          <cell r="G377">
            <v>1188.05</v>
          </cell>
          <cell r="H377">
            <v>2392.08</v>
          </cell>
          <cell r="I377" t="str">
            <v>ACRESCER</v>
          </cell>
          <cell r="J377">
            <v>15</v>
          </cell>
          <cell r="K377">
            <v>4117.1499999999996</v>
          </cell>
          <cell r="N377">
            <v>3580.13</v>
          </cell>
        </row>
        <row r="378">
          <cell r="B378">
            <v>78330</v>
          </cell>
          <cell r="C378" t="str">
            <v>ARMACAO/BANZO (PONTE TIPO I)</v>
          </cell>
          <cell r="D378" t="str">
            <v>Und</v>
          </cell>
          <cell r="E378">
            <v>47.24</v>
          </cell>
          <cell r="F378">
            <v>1932.84</v>
          </cell>
          <cell r="G378">
            <v>1980.08</v>
          </cell>
          <cell r="H378">
            <v>4277.26</v>
          </cell>
          <cell r="I378" t="str">
            <v>ACRESCER</v>
          </cell>
          <cell r="J378">
            <v>15</v>
          </cell>
          <cell r="K378">
            <v>7195.94</v>
          </cell>
          <cell r="N378">
            <v>6257.34</v>
          </cell>
        </row>
        <row r="379">
          <cell r="B379">
            <v>78510</v>
          </cell>
          <cell r="C379" t="str">
            <v>ALAS E TESTAS DO CAIXAO DE ATERRO (PONTE TIPO I)</v>
          </cell>
          <cell r="D379" t="str">
            <v>m²</v>
          </cell>
          <cell r="E379">
            <v>1.68</v>
          </cell>
          <cell r="F379">
            <v>12.95</v>
          </cell>
          <cell r="G379">
            <v>14.63</v>
          </cell>
          <cell r="H379">
            <v>59.27</v>
          </cell>
          <cell r="I379" t="str">
            <v>ACRESCER</v>
          </cell>
          <cell r="J379">
            <v>15</v>
          </cell>
          <cell r="K379">
            <v>84.99</v>
          </cell>
          <cell r="N379">
            <v>73.900000000000006</v>
          </cell>
        </row>
        <row r="380">
          <cell r="B380">
            <v>79000</v>
          </cell>
          <cell r="C380" t="str">
            <v>PONTE DE MADEIRA (TIPO III)</v>
          </cell>
          <cell r="N380">
            <v>0</v>
          </cell>
        </row>
        <row r="381">
          <cell r="B381">
            <v>79170</v>
          </cell>
          <cell r="C381" t="str">
            <v>FUNDACAO EM BLOCO DE CONCRETO (PONTE TIPO III)</v>
          </cell>
          <cell r="D381" t="str">
            <v>m³</v>
          </cell>
          <cell r="E381">
            <v>0</v>
          </cell>
          <cell r="F381">
            <v>8.42</v>
          </cell>
          <cell r="G381">
            <v>8.42</v>
          </cell>
          <cell r="H381">
            <v>136.97999999999999</v>
          </cell>
          <cell r="I381" t="str">
            <v>ACRESCER</v>
          </cell>
          <cell r="J381">
            <v>15</v>
          </cell>
          <cell r="K381">
            <v>167.21</v>
          </cell>
          <cell r="N381">
            <v>145.39999999999998</v>
          </cell>
        </row>
        <row r="382">
          <cell r="B382">
            <v>79210</v>
          </cell>
          <cell r="C382" t="str">
            <v>CAVALETE C/ ALTURA MEDIA DOS ESTEIOS ATE 2,00 M (PONTE TIPO III)</v>
          </cell>
          <cell r="D382" t="str">
            <v>Und</v>
          </cell>
          <cell r="E382">
            <v>11.22</v>
          </cell>
          <cell r="F382">
            <v>483.21</v>
          </cell>
          <cell r="G382">
            <v>494.43</v>
          </cell>
          <cell r="H382">
            <v>791.53</v>
          </cell>
          <cell r="I382" t="str">
            <v>ACRESCER</v>
          </cell>
          <cell r="J382">
            <v>15</v>
          </cell>
          <cell r="K382">
            <v>1478.85</v>
          </cell>
          <cell r="N382">
            <v>1285.96</v>
          </cell>
        </row>
        <row r="383">
          <cell r="B383">
            <v>79215</v>
          </cell>
          <cell r="C383" t="str">
            <v>CAVALETE C/ ALTURA MEDIA DOS ESTEIOS  ENTRE 2,00 E 3,00M (PONTE TIPO III)</v>
          </cell>
          <cell r="D383" t="str">
            <v>Und</v>
          </cell>
          <cell r="E383">
            <v>14.03</v>
          </cell>
          <cell r="F383">
            <v>582.30999999999995</v>
          </cell>
          <cell r="G383">
            <v>596.34</v>
          </cell>
          <cell r="H383">
            <v>1465.63</v>
          </cell>
          <cell r="I383" t="str">
            <v>ACRESCER</v>
          </cell>
          <cell r="J383">
            <v>15</v>
          </cell>
          <cell r="K383">
            <v>2371.27</v>
          </cell>
          <cell r="N383">
            <v>2061.9700000000003</v>
          </cell>
        </row>
        <row r="384">
          <cell r="B384">
            <v>79220</v>
          </cell>
          <cell r="C384" t="str">
            <v>CAVALETE C/ ALTURA MEDIA DOS ESTEIOS ENTRE 3,00 E 4,00 M (PONTE TIPO III)</v>
          </cell>
          <cell r="D384" t="str">
            <v>Und</v>
          </cell>
          <cell r="E384">
            <v>14.03</v>
          </cell>
          <cell r="F384">
            <v>628.16999999999996</v>
          </cell>
          <cell r="G384">
            <v>642.20000000000005</v>
          </cell>
          <cell r="H384">
            <v>1879.33</v>
          </cell>
          <cell r="I384" t="str">
            <v>ACRESCER</v>
          </cell>
          <cell r="J384">
            <v>15</v>
          </cell>
          <cell r="K384">
            <v>2899.76</v>
          </cell>
          <cell r="N384">
            <v>2521.5299999999997</v>
          </cell>
        </row>
        <row r="385">
          <cell r="B385">
            <v>79230</v>
          </cell>
          <cell r="C385" t="str">
            <v>CAVALETE C/ ALTURA MEDIA DOS ESTEIOS ENTRE 4,00 E 6,00 M (PONTE TIPO III)</v>
          </cell>
          <cell r="D385" t="str">
            <v>Und</v>
          </cell>
          <cell r="E385">
            <v>16.829999999999998</v>
          </cell>
          <cell r="F385">
            <v>786.24</v>
          </cell>
          <cell r="G385">
            <v>803.07</v>
          </cell>
          <cell r="H385">
            <v>2672.01</v>
          </cell>
          <cell r="I385" t="str">
            <v>ACRESCER</v>
          </cell>
          <cell r="J385">
            <v>15</v>
          </cell>
          <cell r="K385">
            <v>3996.34</v>
          </cell>
          <cell r="N385">
            <v>3475.0800000000004</v>
          </cell>
        </row>
        <row r="386">
          <cell r="B386">
            <v>79240</v>
          </cell>
          <cell r="C386" t="str">
            <v>CAVALETE C/ ALTURA MEDIA DOS ESTEIOS ENTRE 6,00 E 8,00 M (PONTE TIPO III)</v>
          </cell>
          <cell r="D386" t="str">
            <v>Und</v>
          </cell>
          <cell r="E386">
            <v>19.64</v>
          </cell>
          <cell r="F386">
            <v>966.42</v>
          </cell>
          <cell r="G386">
            <v>986.06</v>
          </cell>
          <cell r="H386">
            <v>3464.68</v>
          </cell>
          <cell r="I386" t="str">
            <v>ACRESCER</v>
          </cell>
          <cell r="J386">
            <v>15</v>
          </cell>
          <cell r="K386">
            <v>5118.3500000000004</v>
          </cell>
          <cell r="N386">
            <v>4450.74</v>
          </cell>
        </row>
        <row r="387">
          <cell r="B387">
            <v>79250</v>
          </cell>
          <cell r="C387" t="str">
            <v>CAVALETE C/ ALTURA MEDIA DOS ESTEIOS ENTRE 8,00 E 10,00 M (PONTE TIPO III)</v>
          </cell>
          <cell r="D387" t="str">
            <v>Und</v>
          </cell>
          <cell r="E387">
            <v>22.44</v>
          </cell>
          <cell r="F387">
            <v>1115.48</v>
          </cell>
          <cell r="G387">
            <v>1137.92</v>
          </cell>
          <cell r="H387">
            <v>4535.18</v>
          </cell>
          <cell r="I387" t="str">
            <v>ACRESCER</v>
          </cell>
          <cell r="J387">
            <v>15</v>
          </cell>
          <cell r="K387">
            <v>6524.07</v>
          </cell>
          <cell r="N387">
            <v>5673.1</v>
          </cell>
        </row>
        <row r="388">
          <cell r="B388">
            <v>79260</v>
          </cell>
          <cell r="C388" t="str">
            <v>VIGAMENTO (PONTE TIPO III)</v>
          </cell>
          <cell r="D388" t="str">
            <v>m</v>
          </cell>
          <cell r="E388">
            <v>2.81</v>
          </cell>
          <cell r="F388">
            <v>96.64</v>
          </cell>
          <cell r="G388">
            <v>99.45</v>
          </cell>
          <cell r="H388">
            <v>432.88</v>
          </cell>
          <cell r="I388" t="str">
            <v>ACRESCER</v>
          </cell>
          <cell r="J388">
            <v>15</v>
          </cell>
          <cell r="K388">
            <v>612.17999999999995</v>
          </cell>
          <cell r="N388">
            <v>532.33000000000004</v>
          </cell>
        </row>
        <row r="389">
          <cell r="B389">
            <v>79270</v>
          </cell>
          <cell r="C389" t="str">
            <v>FORNECIMENTO E COLOCACAO DE SUB-VIGA (PONTE TIPO III)</v>
          </cell>
          <cell r="D389" t="str">
            <v>m</v>
          </cell>
          <cell r="E389">
            <v>0.37</v>
          </cell>
          <cell r="F389">
            <v>16.11</v>
          </cell>
          <cell r="G389">
            <v>16.48</v>
          </cell>
          <cell r="H389">
            <v>36.19</v>
          </cell>
          <cell r="I389" t="str">
            <v>ACRESCER</v>
          </cell>
          <cell r="J389">
            <v>15</v>
          </cell>
          <cell r="K389">
            <v>60.57</v>
          </cell>
          <cell r="N389">
            <v>52.67</v>
          </cell>
        </row>
        <row r="390">
          <cell r="B390">
            <v>79510</v>
          </cell>
          <cell r="C390" t="str">
            <v>ALAS E TESTAS DO CAIXAO DE ATERRO (PONTE TIPO III)</v>
          </cell>
          <cell r="D390" t="str">
            <v>m²</v>
          </cell>
          <cell r="E390">
            <v>2.2400000000000002</v>
          </cell>
          <cell r="F390">
            <v>11.21</v>
          </cell>
          <cell r="G390">
            <v>13.45</v>
          </cell>
          <cell r="H390">
            <v>59.8</v>
          </cell>
          <cell r="I390" t="str">
            <v>ACRESCER</v>
          </cell>
          <cell r="J390">
            <v>15</v>
          </cell>
          <cell r="K390">
            <v>84.24</v>
          </cell>
          <cell r="N390">
            <v>73.25</v>
          </cell>
        </row>
        <row r="391">
          <cell r="B391">
            <v>80000</v>
          </cell>
          <cell r="C391" t="str">
            <v>OBRAS COMPLEMENTARES</v>
          </cell>
          <cell r="N391">
            <v>0</v>
          </cell>
        </row>
        <row r="392">
          <cell r="B392">
            <v>80110</v>
          </cell>
          <cell r="C392" t="str">
            <v>REMOCAO E RECONSTRUCAO DE CERCAS</v>
          </cell>
          <cell r="D392" t="str">
            <v>m</v>
          </cell>
          <cell r="E392">
            <v>0</v>
          </cell>
          <cell r="F392">
            <v>2.39</v>
          </cell>
          <cell r="G392">
            <v>2.39</v>
          </cell>
          <cell r="H392">
            <v>0</v>
          </cell>
          <cell r="I392" t="str">
            <v>-</v>
          </cell>
          <cell r="J392">
            <v>38.299999999999997</v>
          </cell>
          <cell r="K392">
            <v>3.31</v>
          </cell>
          <cell r="N392">
            <v>2.39</v>
          </cell>
        </row>
        <row r="393">
          <cell r="B393">
            <v>80120</v>
          </cell>
          <cell r="C393" t="str">
            <v>CERCA DE ARAME FARPADO C/ 4 FIOS E MOURAO DE MADEIRA</v>
          </cell>
          <cell r="D393" t="str">
            <v>m</v>
          </cell>
          <cell r="E393">
            <v>0</v>
          </cell>
          <cell r="F393">
            <v>1.64</v>
          </cell>
          <cell r="G393">
            <v>1.64</v>
          </cell>
          <cell r="H393">
            <v>2.99</v>
          </cell>
          <cell r="I393" t="str">
            <v>ACRESCER</v>
          </cell>
          <cell r="J393">
            <v>38.299999999999997</v>
          </cell>
          <cell r="K393">
            <v>6.4</v>
          </cell>
          <cell r="N393">
            <v>4.63</v>
          </cell>
        </row>
        <row r="394">
          <cell r="B394">
            <v>80130</v>
          </cell>
          <cell r="C394" t="str">
            <v>CERCAS DE ARAME FARPADO C/ MOURAO DE CONCRETO (C/ 4 FIOS)</v>
          </cell>
          <cell r="D394" t="str">
            <v>m</v>
          </cell>
          <cell r="E394">
            <v>0</v>
          </cell>
          <cell r="F394">
            <v>1.64</v>
          </cell>
          <cell r="G394">
            <v>1.64</v>
          </cell>
          <cell r="H394">
            <v>3.63</v>
          </cell>
          <cell r="I394" t="str">
            <v>ACRESCER</v>
          </cell>
          <cell r="J394">
            <v>38.299999999999997</v>
          </cell>
          <cell r="K394">
            <v>7.29</v>
          </cell>
          <cell r="N394">
            <v>5.27</v>
          </cell>
        </row>
        <row r="395">
          <cell r="B395">
            <v>80210</v>
          </cell>
          <cell r="C395" t="str">
            <v>DEFENSA COM PERFIL E SUPORTE METALICO</v>
          </cell>
          <cell r="D395" t="str">
            <v>m</v>
          </cell>
          <cell r="E395">
            <v>0</v>
          </cell>
          <cell r="F395">
            <v>5.16</v>
          </cell>
          <cell r="G395">
            <v>5.16</v>
          </cell>
          <cell r="H395">
            <v>43.43</v>
          </cell>
          <cell r="I395" t="str">
            <v>ACRESCER</v>
          </cell>
          <cell r="J395">
            <v>38.299999999999997</v>
          </cell>
          <cell r="K395">
            <v>67.2</v>
          </cell>
          <cell r="N395">
            <v>48.59</v>
          </cell>
        </row>
        <row r="396">
          <cell r="B396">
            <v>80220</v>
          </cell>
          <cell r="C396" t="str">
            <v>DEFENSA COM PERFIL METALICO E SUPORTE DE MADEIRA</v>
          </cell>
          <cell r="D396" t="str">
            <v>m</v>
          </cell>
          <cell r="E396">
            <v>0</v>
          </cell>
          <cell r="F396">
            <v>5.2</v>
          </cell>
          <cell r="G396">
            <v>5.2</v>
          </cell>
          <cell r="H396">
            <v>27.89</v>
          </cell>
          <cell r="I396" t="str">
            <v>ACRESCER</v>
          </cell>
          <cell r="J396">
            <v>38.299999999999997</v>
          </cell>
          <cell r="K396">
            <v>45.76</v>
          </cell>
          <cell r="N396">
            <v>33.090000000000003</v>
          </cell>
        </row>
        <row r="397">
          <cell r="B397">
            <v>80301</v>
          </cell>
          <cell r="C397" t="str">
            <v>PLACA DE REGULAMENTACAO CIRCULAR D=0,80 M</v>
          </cell>
          <cell r="D397" t="str">
            <v>Und</v>
          </cell>
          <cell r="E397">
            <v>0</v>
          </cell>
          <cell r="F397">
            <v>7.62</v>
          </cell>
          <cell r="G397">
            <v>7.62</v>
          </cell>
          <cell r="H397">
            <v>62.88</v>
          </cell>
          <cell r="I397" t="str">
            <v>ACRESCER</v>
          </cell>
          <cell r="J397">
            <v>38.299999999999997</v>
          </cell>
          <cell r="K397">
            <v>97.5</v>
          </cell>
          <cell r="N397">
            <v>70.5</v>
          </cell>
        </row>
        <row r="398">
          <cell r="B398">
            <v>80302</v>
          </cell>
          <cell r="C398" t="str">
            <v>PLACA DE REGULAMENTACAO CIRCULAR D=1,00 M</v>
          </cell>
          <cell r="D398" t="str">
            <v>Und</v>
          </cell>
          <cell r="E398">
            <v>0</v>
          </cell>
          <cell r="F398">
            <v>7.62</v>
          </cell>
          <cell r="G398">
            <v>7.62</v>
          </cell>
          <cell r="H398">
            <v>94.1</v>
          </cell>
          <cell r="I398" t="str">
            <v>ACRESCER</v>
          </cell>
          <cell r="J398">
            <v>38.299999999999997</v>
          </cell>
          <cell r="K398">
            <v>140.68</v>
          </cell>
          <cell r="N398">
            <v>101.72</v>
          </cell>
        </row>
        <row r="399">
          <cell r="B399">
            <v>80303</v>
          </cell>
          <cell r="C399" t="str">
            <v>PLACA DE REGULAMENTACAO TRIANGULAR LADO=0,80 M</v>
          </cell>
          <cell r="D399" t="str">
            <v>Und</v>
          </cell>
          <cell r="E399">
            <v>0</v>
          </cell>
          <cell r="F399">
            <v>7.62</v>
          </cell>
          <cell r="G399">
            <v>7.62</v>
          </cell>
          <cell r="H399">
            <v>37.83</v>
          </cell>
          <cell r="I399" t="str">
            <v>ACRESCER</v>
          </cell>
          <cell r="J399">
            <v>38.299999999999997</v>
          </cell>
          <cell r="K399">
            <v>62.86</v>
          </cell>
          <cell r="N399">
            <v>45.449999999999996</v>
          </cell>
        </row>
        <row r="400">
          <cell r="B400">
            <v>80304</v>
          </cell>
          <cell r="C400" t="str">
            <v>PLACA DE REGULAMENTACAO TRIANGULAR LADO=1,00 M</v>
          </cell>
          <cell r="D400" t="str">
            <v>Und</v>
          </cell>
          <cell r="E400">
            <v>0</v>
          </cell>
          <cell r="F400">
            <v>7.62</v>
          </cell>
          <cell r="G400">
            <v>7.62</v>
          </cell>
          <cell r="H400">
            <v>55.05</v>
          </cell>
          <cell r="I400" t="str">
            <v>ACRESCER</v>
          </cell>
          <cell r="J400">
            <v>38.299999999999997</v>
          </cell>
          <cell r="K400">
            <v>86.67</v>
          </cell>
          <cell r="N400">
            <v>62.669999999999995</v>
          </cell>
        </row>
        <row r="401">
          <cell r="B401">
            <v>80305</v>
          </cell>
          <cell r="C401" t="str">
            <v>PLACA DE REGULAMENTACAO DE PARADA OBRIGATORIA (OCTAGONAL)</v>
          </cell>
          <cell r="D401" t="str">
            <v>Und</v>
          </cell>
          <cell r="E401">
            <v>0</v>
          </cell>
          <cell r="F401">
            <v>7.62</v>
          </cell>
          <cell r="G401">
            <v>7.62</v>
          </cell>
          <cell r="H401">
            <v>86.82</v>
          </cell>
          <cell r="I401" t="str">
            <v>ACRESCER</v>
          </cell>
          <cell r="J401">
            <v>38.299999999999997</v>
          </cell>
          <cell r="K401">
            <v>130.61000000000001</v>
          </cell>
          <cell r="N401">
            <v>94.44</v>
          </cell>
        </row>
        <row r="402">
          <cell r="B402">
            <v>80306</v>
          </cell>
          <cell r="C402" t="str">
            <v>PLACA DE ADVERTENCIA (0,80 X 0,80 M)</v>
          </cell>
          <cell r="D402" t="str">
            <v>Und</v>
          </cell>
          <cell r="E402">
            <v>0</v>
          </cell>
          <cell r="F402">
            <v>7.62</v>
          </cell>
          <cell r="G402">
            <v>7.62</v>
          </cell>
          <cell r="H402">
            <v>78.86</v>
          </cell>
          <cell r="I402" t="str">
            <v>ACRESCER</v>
          </cell>
          <cell r="J402">
            <v>38.299999999999997</v>
          </cell>
          <cell r="K402">
            <v>119.6</v>
          </cell>
          <cell r="N402">
            <v>86.48</v>
          </cell>
        </row>
        <row r="403">
          <cell r="B403">
            <v>80307</v>
          </cell>
          <cell r="C403" t="str">
            <v>PLACA DE ADVERTENCIA (1,00 X 1,00 M)</v>
          </cell>
          <cell r="D403" t="str">
            <v>Und</v>
          </cell>
          <cell r="E403">
            <v>0</v>
          </cell>
          <cell r="F403">
            <v>7.62</v>
          </cell>
          <cell r="G403">
            <v>7.62</v>
          </cell>
          <cell r="H403">
            <v>118.59</v>
          </cell>
          <cell r="I403" t="str">
            <v>ACRESCER</v>
          </cell>
          <cell r="J403">
            <v>38.299999999999997</v>
          </cell>
          <cell r="K403">
            <v>174.55</v>
          </cell>
          <cell r="N403">
            <v>126.21000000000001</v>
          </cell>
        </row>
        <row r="404">
          <cell r="B404">
            <v>80310</v>
          </cell>
          <cell r="C404" t="str">
            <v>PLACA DE IDENTIFICACAO DE RODOVIA</v>
          </cell>
          <cell r="D404" t="str">
            <v>Und</v>
          </cell>
          <cell r="E404">
            <v>0</v>
          </cell>
          <cell r="F404">
            <v>7.62</v>
          </cell>
          <cell r="G404">
            <v>7.62</v>
          </cell>
          <cell r="H404">
            <v>46.25</v>
          </cell>
          <cell r="I404" t="str">
            <v>ACRESCER</v>
          </cell>
          <cell r="J404">
            <v>38.299999999999997</v>
          </cell>
          <cell r="K404">
            <v>74.5</v>
          </cell>
          <cell r="N404">
            <v>53.87</v>
          </cell>
        </row>
        <row r="405">
          <cell r="B405">
            <v>80320</v>
          </cell>
          <cell r="C405" t="str">
            <v>MARCO QUILOMETRICO</v>
          </cell>
          <cell r="D405" t="str">
            <v>Und</v>
          </cell>
          <cell r="E405">
            <v>0</v>
          </cell>
          <cell r="F405">
            <v>7.62</v>
          </cell>
          <cell r="G405">
            <v>7.62</v>
          </cell>
          <cell r="H405">
            <v>41.43</v>
          </cell>
          <cell r="I405" t="str">
            <v>ACRESCER</v>
          </cell>
          <cell r="J405">
            <v>38.299999999999997</v>
          </cell>
          <cell r="K405">
            <v>67.84</v>
          </cell>
          <cell r="N405">
            <v>49.05</v>
          </cell>
        </row>
        <row r="406">
          <cell r="B406">
            <v>80330</v>
          </cell>
          <cell r="C406" t="str">
            <v>PLACA DE INDICACAO (1,00 X 0,40 M)</v>
          </cell>
          <cell r="D406" t="str">
            <v>Und</v>
          </cell>
          <cell r="E406">
            <v>0</v>
          </cell>
          <cell r="F406">
            <v>15.23</v>
          </cell>
          <cell r="G406">
            <v>15.23</v>
          </cell>
          <cell r="H406">
            <v>58.08</v>
          </cell>
          <cell r="I406" t="str">
            <v>ACRESCER</v>
          </cell>
          <cell r="J406">
            <v>38.299999999999997</v>
          </cell>
          <cell r="K406">
            <v>101.39</v>
          </cell>
          <cell r="N406">
            <v>73.31</v>
          </cell>
        </row>
        <row r="407">
          <cell r="B407">
            <v>80331</v>
          </cell>
          <cell r="C407" t="str">
            <v>PLACA DE INDICACAO (2,00 X 0,50 M)</v>
          </cell>
          <cell r="D407" t="str">
            <v>Und</v>
          </cell>
          <cell r="E407">
            <v>0</v>
          </cell>
          <cell r="F407">
            <v>15.23</v>
          </cell>
          <cell r="G407">
            <v>15.23</v>
          </cell>
          <cell r="H407">
            <v>131.44999999999999</v>
          </cell>
          <cell r="I407" t="str">
            <v>ACRESCER</v>
          </cell>
          <cell r="J407">
            <v>38.299999999999997</v>
          </cell>
          <cell r="K407">
            <v>202.86</v>
          </cell>
          <cell r="N407">
            <v>146.67999999999998</v>
          </cell>
        </row>
        <row r="408">
          <cell r="B408">
            <v>80332</v>
          </cell>
          <cell r="C408" t="str">
            <v>PLACA DE INDICACAO (2,00 X 1,00 M)</v>
          </cell>
          <cell r="D408" t="str">
            <v>Und</v>
          </cell>
          <cell r="E408">
            <v>0</v>
          </cell>
          <cell r="F408">
            <v>15.23</v>
          </cell>
          <cell r="G408">
            <v>15.23</v>
          </cell>
          <cell r="H408">
            <v>241.45</v>
          </cell>
          <cell r="I408" t="str">
            <v>ACRESCER</v>
          </cell>
          <cell r="J408">
            <v>38.299999999999997</v>
          </cell>
          <cell r="K408">
            <v>354.99</v>
          </cell>
          <cell r="N408">
            <v>256.68</v>
          </cell>
        </row>
        <row r="409">
          <cell r="B409">
            <v>80333</v>
          </cell>
          <cell r="C409" t="str">
            <v>PLACA DE INDICACAO (3,50 X 1,50 M)</v>
          </cell>
          <cell r="D409" t="str">
            <v>Und</v>
          </cell>
          <cell r="E409">
            <v>0</v>
          </cell>
          <cell r="F409">
            <v>15.23</v>
          </cell>
          <cell r="G409">
            <v>15.23</v>
          </cell>
          <cell r="H409">
            <v>601.59</v>
          </cell>
          <cell r="I409" t="str">
            <v>ACRESCER</v>
          </cell>
          <cell r="J409">
            <v>38.299999999999997</v>
          </cell>
          <cell r="K409">
            <v>853.06</v>
          </cell>
          <cell r="N409">
            <v>616.82000000000005</v>
          </cell>
        </row>
        <row r="410">
          <cell r="B410">
            <v>80334</v>
          </cell>
          <cell r="C410" t="str">
            <v>PORTICO DE 11,00 A 15,00 M DE VAO</v>
          </cell>
          <cell r="D410" t="str">
            <v>Und</v>
          </cell>
          <cell r="E410">
            <v>0</v>
          </cell>
          <cell r="F410">
            <v>462.74</v>
          </cell>
          <cell r="G410">
            <v>462.74</v>
          </cell>
          <cell r="H410">
            <v>9686.06</v>
          </cell>
          <cell r="I410" t="str">
            <v>ACRESCER</v>
          </cell>
          <cell r="J410">
            <v>38.299999999999997</v>
          </cell>
          <cell r="K410">
            <v>14035.79</v>
          </cell>
          <cell r="N410">
            <v>10148.799999999999</v>
          </cell>
        </row>
        <row r="411">
          <cell r="B411">
            <v>80335</v>
          </cell>
          <cell r="C411" t="str">
            <v>BANDEIRA SIMPLES</v>
          </cell>
          <cell r="D411" t="str">
            <v>Und</v>
          </cell>
          <cell r="E411">
            <v>0</v>
          </cell>
          <cell r="F411">
            <v>231.13</v>
          </cell>
          <cell r="G411">
            <v>231.13</v>
          </cell>
          <cell r="H411">
            <v>3843.03</v>
          </cell>
          <cell r="I411" t="str">
            <v>ACRESCER</v>
          </cell>
          <cell r="J411">
            <v>38.299999999999997</v>
          </cell>
          <cell r="K411">
            <v>5634.56</v>
          </cell>
          <cell r="N411">
            <v>4074.1600000000003</v>
          </cell>
        </row>
        <row r="412">
          <cell r="B412">
            <v>80336</v>
          </cell>
          <cell r="C412" t="str">
            <v>BANDEIRA DUPLA</v>
          </cell>
          <cell r="D412" t="str">
            <v>Und</v>
          </cell>
          <cell r="E412">
            <v>0</v>
          </cell>
          <cell r="F412">
            <v>231.13</v>
          </cell>
          <cell r="G412">
            <v>231.13</v>
          </cell>
          <cell r="H412">
            <v>4343.03</v>
          </cell>
          <cell r="I412" t="str">
            <v>ACRESCER</v>
          </cell>
          <cell r="J412">
            <v>38.299999999999997</v>
          </cell>
          <cell r="K412">
            <v>6326.06</v>
          </cell>
          <cell r="N412">
            <v>4574.16</v>
          </cell>
        </row>
        <row r="413">
          <cell r="B413">
            <v>80338</v>
          </cell>
          <cell r="C413" t="str">
            <v>BALIZADOR</v>
          </cell>
          <cell r="D413" t="str">
            <v>Und</v>
          </cell>
          <cell r="E413">
            <v>0</v>
          </cell>
          <cell r="F413">
            <v>1.52</v>
          </cell>
          <cell r="G413">
            <v>1.52</v>
          </cell>
          <cell r="H413">
            <v>6.37</v>
          </cell>
          <cell r="I413" t="str">
            <v>ACRESCER</v>
          </cell>
          <cell r="J413">
            <v>38.299999999999997</v>
          </cell>
          <cell r="K413">
            <v>10.91</v>
          </cell>
          <cell r="N413">
            <v>7.8900000000000006</v>
          </cell>
        </row>
        <row r="414">
          <cell r="B414">
            <v>80410</v>
          </cell>
          <cell r="C414" t="str">
            <v>PINTURA DE FAIXAS HORIZONTAIS P/ 1 ANO DE DURACAO</v>
          </cell>
          <cell r="D414" t="str">
            <v>m²</v>
          </cell>
          <cell r="E414">
            <v>0.23</v>
          </cell>
          <cell r="F414">
            <v>7.0000000000000007E-2</v>
          </cell>
          <cell r="G414">
            <v>0.3</v>
          </cell>
          <cell r="H414">
            <v>4.07</v>
          </cell>
          <cell r="I414" t="str">
            <v>-</v>
          </cell>
          <cell r="J414">
            <v>38.299999999999997</v>
          </cell>
          <cell r="K414">
            <v>6.04</v>
          </cell>
          <cell r="N414">
            <v>4.37</v>
          </cell>
        </row>
        <row r="415">
          <cell r="B415">
            <v>80415</v>
          </cell>
          <cell r="C415" t="str">
            <v>PINTURA DE FAIXAS HORIZONTAIS P/ 2 ANOS DE DURACAO</v>
          </cell>
          <cell r="D415" t="str">
            <v>m²</v>
          </cell>
          <cell r="E415">
            <v>0.23</v>
          </cell>
          <cell r="F415">
            <v>7.0000000000000007E-2</v>
          </cell>
          <cell r="G415">
            <v>0.3</v>
          </cell>
          <cell r="H415">
            <v>5.5</v>
          </cell>
          <cell r="I415" t="str">
            <v>-</v>
          </cell>
          <cell r="J415">
            <v>38.299999999999997</v>
          </cell>
          <cell r="K415">
            <v>8.02</v>
          </cell>
          <cell r="N415">
            <v>5.8</v>
          </cell>
        </row>
        <row r="416">
          <cell r="B416">
            <v>80420</v>
          </cell>
          <cell r="C416" t="str">
            <v>PINTURAS DE SETAS E ZEBRADOS P/ 1 ANO DE DURACAO</v>
          </cell>
          <cell r="D416" t="str">
            <v>m²</v>
          </cell>
          <cell r="E416">
            <v>0</v>
          </cell>
          <cell r="F416">
            <v>2.95</v>
          </cell>
          <cell r="G416">
            <v>2.95</v>
          </cell>
          <cell r="H416">
            <v>4.3099999999999996</v>
          </cell>
          <cell r="I416" t="str">
            <v>-</v>
          </cell>
          <cell r="J416">
            <v>38.299999999999997</v>
          </cell>
          <cell r="K416">
            <v>10.039999999999999</v>
          </cell>
          <cell r="N416">
            <v>7.26</v>
          </cell>
        </row>
        <row r="417">
          <cell r="B417">
            <v>80425</v>
          </cell>
          <cell r="C417" t="str">
            <v>PINTURA DE SETAS E ZEBRADOS P/ 2 ANOS DE DURACAO</v>
          </cell>
          <cell r="D417" t="str">
            <v>m²</v>
          </cell>
          <cell r="E417">
            <v>0</v>
          </cell>
          <cell r="F417">
            <v>2.81</v>
          </cell>
          <cell r="G417">
            <v>2.81</v>
          </cell>
          <cell r="H417">
            <v>5.74</v>
          </cell>
          <cell r="I417" t="str">
            <v>-</v>
          </cell>
          <cell r="J417">
            <v>38.299999999999997</v>
          </cell>
          <cell r="K417">
            <v>11.82</v>
          </cell>
          <cell r="N417">
            <v>8.5500000000000007</v>
          </cell>
        </row>
        <row r="418">
          <cell r="B418">
            <v>80430</v>
          </cell>
          <cell r="C418" t="str">
            <v>TACHA REFLETIVA BIDIRECIONAL</v>
          </cell>
          <cell r="D418" t="str">
            <v>Und</v>
          </cell>
          <cell r="E418">
            <v>0.44</v>
          </cell>
          <cell r="F418">
            <v>0.41</v>
          </cell>
          <cell r="G418">
            <v>0.85</v>
          </cell>
          <cell r="H418">
            <v>7.55</v>
          </cell>
          <cell r="I418" t="str">
            <v>-</v>
          </cell>
          <cell r="J418">
            <v>38.299999999999997</v>
          </cell>
          <cell r="K418">
            <v>11.62</v>
          </cell>
          <cell r="N418">
            <v>8.4</v>
          </cell>
        </row>
        <row r="419">
          <cell r="B419">
            <v>80435</v>
          </cell>
          <cell r="C419" t="str">
            <v>TACHAO REFLETIVO BIDIRECIONAL</v>
          </cell>
          <cell r="D419" t="str">
            <v>Und</v>
          </cell>
          <cell r="E419">
            <v>1.01</v>
          </cell>
          <cell r="F419">
            <v>0.94</v>
          </cell>
          <cell r="G419">
            <v>1.95</v>
          </cell>
          <cell r="H419">
            <v>14.52</v>
          </cell>
          <cell r="I419" t="str">
            <v>-</v>
          </cell>
          <cell r="J419">
            <v>38.299999999999997</v>
          </cell>
          <cell r="K419">
            <v>22.78</v>
          </cell>
          <cell r="N419">
            <v>16.47</v>
          </cell>
        </row>
        <row r="420">
          <cell r="B420">
            <v>80440</v>
          </cell>
          <cell r="C420" t="str">
            <v>TACHA REFLETIVA MONODIRECIONAL</v>
          </cell>
          <cell r="D420" t="str">
            <v>Und</v>
          </cell>
          <cell r="E420">
            <v>0.44</v>
          </cell>
          <cell r="F420">
            <v>0.41</v>
          </cell>
          <cell r="G420">
            <v>0.85</v>
          </cell>
          <cell r="H420">
            <v>6.79</v>
          </cell>
          <cell r="I420" t="str">
            <v>-</v>
          </cell>
          <cell r="J420">
            <v>38.299999999999997</v>
          </cell>
          <cell r="K420">
            <v>10.57</v>
          </cell>
          <cell r="N420">
            <v>7.64</v>
          </cell>
        </row>
        <row r="421">
          <cell r="B421">
            <v>80445</v>
          </cell>
          <cell r="C421" t="str">
            <v>TACHAO REFLETIVO MONODIRECIONAL</v>
          </cell>
          <cell r="D421" t="str">
            <v>Und</v>
          </cell>
          <cell r="E421">
            <v>1.01</v>
          </cell>
          <cell r="F421">
            <v>0.94</v>
          </cell>
          <cell r="G421">
            <v>1.95</v>
          </cell>
          <cell r="H421">
            <v>13.12</v>
          </cell>
          <cell r="I421" t="str">
            <v>-</v>
          </cell>
          <cell r="J421">
            <v>38.299999999999997</v>
          </cell>
          <cell r="K421">
            <v>20.84</v>
          </cell>
          <cell r="N421">
            <v>15.069999999999999</v>
          </cell>
        </row>
        <row r="422">
          <cell r="B422">
            <v>80511</v>
          </cell>
          <cell r="C422" t="str">
            <v>PLANTIO DE GRAMAS EM MUDAS</v>
          </cell>
          <cell r="D422" t="str">
            <v>m²</v>
          </cell>
          <cell r="E422">
            <v>0</v>
          </cell>
          <cell r="F422">
            <v>1.08</v>
          </cell>
          <cell r="G422">
            <v>1.08</v>
          </cell>
          <cell r="H422">
            <v>0.27</v>
          </cell>
          <cell r="I422" t="str">
            <v>-</v>
          </cell>
          <cell r="J422">
            <v>38.299999999999997</v>
          </cell>
          <cell r="K422">
            <v>1.87</v>
          </cell>
          <cell r="N422">
            <v>1.35</v>
          </cell>
        </row>
        <row r="423">
          <cell r="B423">
            <v>80512</v>
          </cell>
          <cell r="C423" t="str">
            <v>PLANTIO DE GRAMAS EM PLACAS</v>
          </cell>
          <cell r="D423" t="str">
            <v>m²</v>
          </cell>
          <cell r="E423">
            <v>0.19</v>
          </cell>
          <cell r="F423">
            <v>0.51</v>
          </cell>
          <cell r="G423">
            <v>0.7</v>
          </cell>
          <cell r="H423">
            <v>2.7</v>
          </cell>
          <cell r="I423" t="str">
            <v>-</v>
          </cell>
          <cell r="J423">
            <v>38.299999999999997</v>
          </cell>
          <cell r="K423">
            <v>4.7</v>
          </cell>
          <cell r="N423">
            <v>3.4000000000000004</v>
          </cell>
        </row>
        <row r="424">
          <cell r="B424">
            <v>80513</v>
          </cell>
          <cell r="C424" t="str">
            <v>HIDROSSEMEADURA</v>
          </cell>
          <cell r="D424" t="str">
            <v>m²</v>
          </cell>
          <cell r="E424">
            <v>0.15</v>
          </cell>
          <cell r="F424">
            <v>0.04</v>
          </cell>
          <cell r="G424">
            <v>0.19</v>
          </cell>
          <cell r="H424">
            <v>0.35</v>
          </cell>
          <cell r="I424" t="str">
            <v>-</v>
          </cell>
          <cell r="J424">
            <v>38.299999999999997</v>
          </cell>
          <cell r="K424">
            <v>0.75</v>
          </cell>
          <cell r="N424">
            <v>0.54</v>
          </cell>
        </row>
        <row r="425">
          <cell r="B425">
            <v>80514</v>
          </cell>
          <cell r="C425" t="str">
            <v>PLANTIO DE ARBUSTOS</v>
          </cell>
          <cell r="D425" t="str">
            <v>Und</v>
          </cell>
          <cell r="E425">
            <v>0</v>
          </cell>
          <cell r="F425">
            <v>1.82</v>
          </cell>
          <cell r="G425">
            <v>1.82</v>
          </cell>
          <cell r="H425">
            <v>5.5</v>
          </cell>
          <cell r="I425" t="str">
            <v>-</v>
          </cell>
          <cell r="J425">
            <v>38.299999999999997</v>
          </cell>
          <cell r="K425">
            <v>10.119999999999999</v>
          </cell>
          <cell r="N425">
            <v>7.32</v>
          </cell>
        </row>
        <row r="426">
          <cell r="B426">
            <v>80515</v>
          </cell>
          <cell r="C426" t="str">
            <v>PLANTIO DE ARVORES</v>
          </cell>
          <cell r="D426" t="str">
            <v>Und</v>
          </cell>
          <cell r="E426">
            <v>0</v>
          </cell>
          <cell r="F426">
            <v>3.63</v>
          </cell>
          <cell r="G426">
            <v>3.63</v>
          </cell>
          <cell r="H426">
            <v>13.74</v>
          </cell>
          <cell r="I426" t="str">
            <v>-</v>
          </cell>
          <cell r="J426">
            <v>38.299999999999997</v>
          </cell>
          <cell r="K426">
            <v>24.02</v>
          </cell>
          <cell r="N426">
            <v>17.37</v>
          </cell>
        </row>
        <row r="427">
          <cell r="B427">
            <v>80516</v>
          </cell>
          <cell r="C427" t="str">
            <v>GABIAO TIPO SACO</v>
          </cell>
          <cell r="D427" t="str">
            <v>m³</v>
          </cell>
          <cell r="E427">
            <v>3.81</v>
          </cell>
          <cell r="F427">
            <v>5.3</v>
          </cell>
          <cell r="G427">
            <v>9.11</v>
          </cell>
          <cell r="H427">
            <v>70.08</v>
          </cell>
          <cell r="I427" t="str">
            <v>ACRESCER</v>
          </cell>
          <cell r="J427">
            <v>38.299999999999997</v>
          </cell>
          <cell r="K427">
            <v>109.52</v>
          </cell>
          <cell r="N427">
            <v>79.19</v>
          </cell>
        </row>
        <row r="428">
          <cell r="B428">
            <v>80517</v>
          </cell>
          <cell r="C428" t="str">
            <v>GABIAO TIPO CAIXA</v>
          </cell>
          <cell r="D428" t="str">
            <v>m³</v>
          </cell>
          <cell r="E428">
            <v>0</v>
          </cell>
          <cell r="F428">
            <v>18.62</v>
          </cell>
          <cell r="G428">
            <v>18.62</v>
          </cell>
          <cell r="H428">
            <v>63.1</v>
          </cell>
          <cell r="I428" t="str">
            <v>ACRESCER</v>
          </cell>
          <cell r="J428">
            <v>38.299999999999997</v>
          </cell>
          <cell r="K428">
            <v>113.02</v>
          </cell>
          <cell r="N428">
            <v>81.72</v>
          </cell>
        </row>
        <row r="429">
          <cell r="B429">
            <v>80518</v>
          </cell>
          <cell r="C429" t="str">
            <v>GABIAO TIPO COLCHAO</v>
          </cell>
          <cell r="D429" t="str">
            <v>m²</v>
          </cell>
          <cell r="E429">
            <v>0</v>
          </cell>
          <cell r="F429">
            <v>5.57</v>
          </cell>
          <cell r="G429">
            <v>5.57</v>
          </cell>
          <cell r="H429">
            <v>25.16</v>
          </cell>
          <cell r="I429" t="str">
            <v>ACRESCER</v>
          </cell>
          <cell r="J429">
            <v>38.299999999999997</v>
          </cell>
          <cell r="K429">
            <v>42.5</v>
          </cell>
          <cell r="N429">
            <v>30.73</v>
          </cell>
        </row>
        <row r="430">
          <cell r="B430">
            <v>80519</v>
          </cell>
          <cell r="C430" t="str">
            <v>SACO C/ AREIA E CIMENTO</v>
          </cell>
          <cell r="D430" t="str">
            <v>Und</v>
          </cell>
          <cell r="E430">
            <v>0.16</v>
          </cell>
          <cell r="F430">
            <v>0.7</v>
          </cell>
          <cell r="G430">
            <v>0.86</v>
          </cell>
          <cell r="H430">
            <v>1.1599999999999999</v>
          </cell>
          <cell r="I430" t="str">
            <v>ACRESCER</v>
          </cell>
          <cell r="J430">
            <v>38.299999999999997</v>
          </cell>
          <cell r="K430">
            <v>2.79</v>
          </cell>
          <cell r="N430">
            <v>2.02</v>
          </cell>
        </row>
        <row r="431">
          <cell r="B431">
            <v>80520</v>
          </cell>
          <cell r="C431" t="str">
            <v>ENROCAMENTO C/ PEDRA DE MAO JOGADA</v>
          </cell>
          <cell r="D431" t="str">
            <v>m³</v>
          </cell>
          <cell r="E431">
            <v>0</v>
          </cell>
          <cell r="F431">
            <v>6.14</v>
          </cell>
          <cell r="G431">
            <v>6.14</v>
          </cell>
          <cell r="H431">
            <v>15.08</v>
          </cell>
          <cell r="I431" t="str">
            <v>ACRESCER</v>
          </cell>
          <cell r="J431">
            <v>38.299999999999997</v>
          </cell>
          <cell r="K431">
            <v>29.35</v>
          </cell>
          <cell r="N431">
            <v>21.22</v>
          </cell>
        </row>
        <row r="432">
          <cell r="B432">
            <v>80521</v>
          </cell>
          <cell r="C432" t="str">
            <v>ENROCAMENTO C/ PEDRA DE MAO ARRUMADA</v>
          </cell>
          <cell r="D432" t="str">
            <v>m³</v>
          </cell>
          <cell r="E432">
            <v>0</v>
          </cell>
          <cell r="F432">
            <v>14.74</v>
          </cell>
          <cell r="G432">
            <v>14.74</v>
          </cell>
          <cell r="H432">
            <v>18.100000000000001</v>
          </cell>
          <cell r="I432" t="str">
            <v>ACRESCER</v>
          </cell>
          <cell r="J432">
            <v>38.299999999999997</v>
          </cell>
          <cell r="K432">
            <v>45.42</v>
          </cell>
          <cell r="N432">
            <v>32.840000000000003</v>
          </cell>
        </row>
        <row r="433">
          <cell r="B433">
            <v>80522</v>
          </cell>
          <cell r="C433" t="str">
            <v>ENROCAMENTO C/ PEDRA DE MAO ARGAMASSADA</v>
          </cell>
          <cell r="D433" t="str">
            <v>m³</v>
          </cell>
          <cell r="E433">
            <v>0</v>
          </cell>
          <cell r="F433">
            <v>26.21</v>
          </cell>
          <cell r="G433">
            <v>26.21</v>
          </cell>
          <cell r="H433">
            <v>50.23</v>
          </cell>
          <cell r="I433" t="str">
            <v>ACRESCER</v>
          </cell>
          <cell r="J433">
            <v>38.299999999999997</v>
          </cell>
          <cell r="K433">
            <v>105.72</v>
          </cell>
          <cell r="N433">
            <v>76.44</v>
          </cell>
        </row>
        <row r="434">
          <cell r="B434">
            <v>80610</v>
          </cell>
          <cell r="C434" t="str">
            <v>PASSAGEM DE PEDESTRE/GADO DE 2,18 X 2,23 M (ESP=2,65 MM</v>
          </cell>
          <cell r="D434" t="str">
            <v>m</v>
          </cell>
          <cell r="E434">
            <v>0</v>
          </cell>
          <cell r="F434">
            <v>134.4</v>
          </cell>
          <cell r="G434">
            <v>134.4</v>
          </cell>
          <cell r="H434">
            <v>1068.45</v>
          </cell>
          <cell r="I434" t="str">
            <v>ACRESCER</v>
          </cell>
          <cell r="J434">
            <v>38.299999999999997</v>
          </cell>
          <cell r="K434">
            <v>1663.54</v>
          </cell>
          <cell r="N434">
            <v>1202.8500000000001</v>
          </cell>
        </row>
        <row r="435">
          <cell r="B435">
            <v>80620</v>
          </cell>
          <cell r="C435" t="str">
            <v>MATA-BURRO EM MADEIRA</v>
          </cell>
          <cell r="D435" t="str">
            <v>Und</v>
          </cell>
          <cell r="E435">
            <v>0</v>
          </cell>
          <cell r="F435">
            <v>237.51</v>
          </cell>
          <cell r="G435">
            <v>237.51</v>
          </cell>
          <cell r="H435">
            <v>569.25</v>
          </cell>
          <cell r="I435" t="str">
            <v>ACRESCER</v>
          </cell>
          <cell r="J435">
            <v>38.299999999999997</v>
          </cell>
          <cell r="K435">
            <v>1115.75</v>
          </cell>
          <cell r="N435">
            <v>806.76</v>
          </cell>
        </row>
        <row r="436">
          <cell r="B436">
            <v>80630</v>
          </cell>
          <cell r="C436" t="str">
            <v>PORTEIRA EM MADEIRA</v>
          </cell>
          <cell r="D436" t="str">
            <v>Und</v>
          </cell>
          <cell r="E436">
            <v>0</v>
          </cell>
          <cell r="F436">
            <v>209.66</v>
          </cell>
          <cell r="G436">
            <v>209.66</v>
          </cell>
          <cell r="H436">
            <v>95.91</v>
          </cell>
          <cell r="I436" t="str">
            <v>ACRESCER</v>
          </cell>
          <cell r="J436">
            <v>38.299999999999997</v>
          </cell>
          <cell r="K436">
            <v>422.6</v>
          </cell>
          <cell r="N436">
            <v>305.57</v>
          </cell>
        </row>
        <row r="437">
          <cell r="B437">
            <v>80710</v>
          </cell>
          <cell r="C437" t="str">
            <v>CALCAMENTO COM PARALEPIPEDO - ASSENTE EM AREIA</v>
          </cell>
          <cell r="D437" t="str">
            <v>m²</v>
          </cell>
          <cell r="E437">
            <v>0</v>
          </cell>
          <cell r="F437">
            <v>6.38</v>
          </cell>
          <cell r="G437">
            <v>6.38</v>
          </cell>
          <cell r="H437">
            <v>16.82</v>
          </cell>
          <cell r="I437" t="str">
            <v>ACRESCER</v>
          </cell>
          <cell r="J437">
            <v>38.299999999999997</v>
          </cell>
          <cell r="K437">
            <v>32.090000000000003</v>
          </cell>
          <cell r="N437">
            <v>23.2</v>
          </cell>
        </row>
        <row r="438">
          <cell r="B438">
            <v>90000</v>
          </cell>
          <cell r="C438" t="str">
            <v>SERVICOS DE CONSERVACAO</v>
          </cell>
          <cell r="N438">
            <v>0</v>
          </cell>
        </row>
        <row r="439">
          <cell r="B439">
            <v>90100</v>
          </cell>
          <cell r="C439" t="str">
            <v>SERVICOS DE MANUTENCAO DE ROTINA E CORRETIVA</v>
          </cell>
          <cell r="N439">
            <v>0</v>
          </cell>
        </row>
        <row r="440">
          <cell r="B440">
            <v>90110</v>
          </cell>
          <cell r="C440" t="str">
            <v>TAPA BURACO COM MISTURA BETUMINOSA</v>
          </cell>
          <cell r="D440" t="str">
            <v>m³</v>
          </cell>
          <cell r="E440">
            <v>10.74</v>
          </cell>
          <cell r="F440">
            <v>39.32</v>
          </cell>
          <cell r="G440">
            <v>50.06</v>
          </cell>
          <cell r="H440">
            <v>0</v>
          </cell>
          <cell r="I440" t="str">
            <v>-</v>
          </cell>
          <cell r="J440">
            <v>40.5</v>
          </cell>
          <cell r="K440">
            <v>70.33</v>
          </cell>
          <cell r="N440">
            <v>50.06</v>
          </cell>
        </row>
        <row r="441">
          <cell r="B441">
            <v>90111</v>
          </cell>
          <cell r="C441" t="str">
            <v>REMENDO PROFUNDO</v>
          </cell>
          <cell r="D441" t="str">
            <v>m³</v>
          </cell>
          <cell r="E441">
            <v>41.63</v>
          </cell>
          <cell r="F441">
            <v>32.76</v>
          </cell>
          <cell r="G441">
            <v>74.39</v>
          </cell>
          <cell r="H441">
            <v>0</v>
          </cell>
          <cell r="I441" t="str">
            <v>-</v>
          </cell>
          <cell r="J441">
            <v>40.5</v>
          </cell>
          <cell r="K441">
            <v>104.52</v>
          </cell>
          <cell r="N441">
            <v>74.39</v>
          </cell>
        </row>
        <row r="442">
          <cell r="B442">
            <v>90112</v>
          </cell>
          <cell r="C442" t="str">
            <v>SELAGEM DE TRINCA</v>
          </cell>
          <cell r="D442" t="str">
            <v>L</v>
          </cell>
          <cell r="E442">
            <v>0.75</v>
          </cell>
          <cell r="F442">
            <v>0.25</v>
          </cell>
          <cell r="G442">
            <v>0.98</v>
          </cell>
          <cell r="H442">
            <v>0.09</v>
          </cell>
          <cell r="I442" t="str">
            <v>-</v>
          </cell>
          <cell r="J442">
            <v>40.5</v>
          </cell>
          <cell r="K442">
            <v>1.5</v>
          </cell>
          <cell r="N442">
            <v>1.07</v>
          </cell>
        </row>
        <row r="443">
          <cell r="B443">
            <v>90113</v>
          </cell>
          <cell r="C443" t="str">
            <v>CORRECAO DE DEFEITO LOCALIZADO DO REVESTIMENTO BETUMINOSO</v>
          </cell>
          <cell r="D443" t="str">
            <v>m³</v>
          </cell>
          <cell r="E443">
            <v>7.14</v>
          </cell>
          <cell r="F443">
            <v>13.1</v>
          </cell>
          <cell r="G443">
            <v>20.239999999999998</v>
          </cell>
          <cell r="H443">
            <v>0</v>
          </cell>
          <cell r="I443" t="str">
            <v>-</v>
          </cell>
          <cell r="J443">
            <v>40.5</v>
          </cell>
          <cell r="K443">
            <v>28.44</v>
          </cell>
          <cell r="N443">
            <v>20.239999999999998</v>
          </cell>
        </row>
        <row r="444">
          <cell r="B444">
            <v>90114</v>
          </cell>
          <cell r="C444" t="str">
            <v>LIMPEZA MANUAL DE VALETA DE CORTE</v>
          </cell>
          <cell r="D444" t="str">
            <v>m</v>
          </cell>
          <cell r="E444">
            <v>0.02</v>
          </cell>
          <cell r="F444">
            <v>0.15</v>
          </cell>
          <cell r="G444">
            <v>0.17</v>
          </cell>
          <cell r="H444">
            <v>0</v>
          </cell>
          <cell r="I444" t="str">
            <v>-</v>
          </cell>
          <cell r="J444">
            <v>40.5</v>
          </cell>
          <cell r="K444">
            <v>0.24</v>
          </cell>
          <cell r="N444">
            <v>0.17</v>
          </cell>
        </row>
        <row r="445">
          <cell r="B445">
            <v>90115</v>
          </cell>
          <cell r="C445" t="str">
            <v>LIMPEZA MANUAL DE VALA DE DRENAGEM</v>
          </cell>
          <cell r="D445" t="str">
            <v>m</v>
          </cell>
          <cell r="E445">
            <v>0.48</v>
          </cell>
          <cell r="F445">
            <v>2.95</v>
          </cell>
          <cell r="G445">
            <v>3.43</v>
          </cell>
          <cell r="H445">
            <v>0</v>
          </cell>
          <cell r="I445" t="str">
            <v>-</v>
          </cell>
          <cell r="J445">
            <v>40.5</v>
          </cell>
          <cell r="K445">
            <v>4.82</v>
          </cell>
          <cell r="N445">
            <v>3.43</v>
          </cell>
        </row>
        <row r="446">
          <cell r="B446">
            <v>90116</v>
          </cell>
          <cell r="C446" t="str">
            <v>LIMPEZA DE SARJETA E MEIO-FIO</v>
          </cell>
          <cell r="D446" t="str">
            <v>m</v>
          </cell>
          <cell r="E446">
            <v>0.02</v>
          </cell>
          <cell r="F446">
            <v>0.11</v>
          </cell>
          <cell r="G446">
            <v>0.11</v>
          </cell>
          <cell r="H446">
            <v>0</v>
          </cell>
          <cell r="I446" t="str">
            <v>-</v>
          </cell>
          <cell r="J446">
            <v>40.5</v>
          </cell>
          <cell r="K446">
            <v>0.15</v>
          </cell>
          <cell r="N446">
            <v>0.11</v>
          </cell>
        </row>
        <row r="447">
          <cell r="B447">
            <v>90117</v>
          </cell>
          <cell r="C447" t="str">
            <v>LIMPEZA DE BUEIRO</v>
          </cell>
          <cell r="D447" t="str">
            <v>m³</v>
          </cell>
          <cell r="E447">
            <v>0.97</v>
          </cell>
          <cell r="F447">
            <v>3.44</v>
          </cell>
          <cell r="G447">
            <v>4.41</v>
          </cell>
          <cell r="H447">
            <v>0</v>
          </cell>
          <cell r="I447" t="str">
            <v>-</v>
          </cell>
          <cell r="J447">
            <v>40.5</v>
          </cell>
          <cell r="K447">
            <v>6.2</v>
          </cell>
          <cell r="N447">
            <v>4.41</v>
          </cell>
        </row>
        <row r="448">
          <cell r="B448">
            <v>90118</v>
          </cell>
          <cell r="C448" t="str">
            <v>DESOBSTRUCAO DE BUEIRO</v>
          </cell>
          <cell r="D448" t="str">
            <v>m³</v>
          </cell>
          <cell r="E448">
            <v>4.84</v>
          </cell>
          <cell r="F448">
            <v>29.48</v>
          </cell>
          <cell r="G448">
            <v>34.32</v>
          </cell>
          <cell r="H448">
            <v>0</v>
          </cell>
          <cell r="I448" t="str">
            <v>-</v>
          </cell>
          <cell r="J448">
            <v>40.5</v>
          </cell>
          <cell r="K448">
            <v>48.22</v>
          </cell>
          <cell r="N448">
            <v>34.32</v>
          </cell>
        </row>
        <row r="449">
          <cell r="B449">
            <v>90119</v>
          </cell>
          <cell r="C449" t="str">
            <v>LIMPEZA DE PLACA DE SINALIZACAO</v>
          </cell>
          <cell r="D449" t="str">
            <v>m²</v>
          </cell>
          <cell r="E449">
            <v>0.49</v>
          </cell>
          <cell r="F449">
            <v>1.47</v>
          </cell>
          <cell r="G449">
            <v>1.96</v>
          </cell>
          <cell r="H449">
            <v>0</v>
          </cell>
          <cell r="I449" t="str">
            <v>-</v>
          </cell>
          <cell r="J449">
            <v>40.5</v>
          </cell>
          <cell r="K449">
            <v>2.75</v>
          </cell>
          <cell r="N449">
            <v>1.96</v>
          </cell>
        </row>
        <row r="450">
          <cell r="B450">
            <v>90120</v>
          </cell>
          <cell r="C450" t="str">
            <v>CAIACAO</v>
          </cell>
          <cell r="D450" t="str">
            <v>m²</v>
          </cell>
          <cell r="E450">
            <v>0.05</v>
          </cell>
          <cell r="F450">
            <v>0.26</v>
          </cell>
          <cell r="G450">
            <v>0.28999999999999998</v>
          </cell>
          <cell r="H450">
            <v>0.02</v>
          </cell>
          <cell r="I450" t="str">
            <v>-</v>
          </cell>
          <cell r="J450">
            <v>40.5</v>
          </cell>
          <cell r="K450">
            <v>0.44</v>
          </cell>
          <cell r="N450">
            <v>0.31</v>
          </cell>
        </row>
        <row r="451">
          <cell r="B451">
            <v>90121</v>
          </cell>
          <cell r="C451" t="str">
            <v>ROCADA MANUAL</v>
          </cell>
          <cell r="D451" t="str">
            <v>HA</v>
          </cell>
          <cell r="E451">
            <v>40.33</v>
          </cell>
          <cell r="F451">
            <v>245.67</v>
          </cell>
          <cell r="G451">
            <v>286</v>
          </cell>
          <cell r="H451">
            <v>0</v>
          </cell>
          <cell r="I451" t="str">
            <v>-</v>
          </cell>
          <cell r="J451">
            <v>40.5</v>
          </cell>
          <cell r="K451">
            <v>401.83</v>
          </cell>
          <cell r="N451">
            <v>286</v>
          </cell>
        </row>
        <row r="452">
          <cell r="B452">
            <v>90122</v>
          </cell>
          <cell r="C452" t="str">
            <v>ROCADA MECANIZADA</v>
          </cell>
          <cell r="D452" t="str">
            <v>HA</v>
          </cell>
          <cell r="E452">
            <v>115.4</v>
          </cell>
          <cell r="F452">
            <v>19.64</v>
          </cell>
          <cell r="G452">
            <v>135.04</v>
          </cell>
          <cell r="H452">
            <v>0</v>
          </cell>
          <cell r="I452" t="str">
            <v>-</v>
          </cell>
          <cell r="J452">
            <v>40.5</v>
          </cell>
          <cell r="K452">
            <v>189.73</v>
          </cell>
          <cell r="N452">
            <v>135.04</v>
          </cell>
        </row>
        <row r="453">
          <cell r="B453">
            <v>90123</v>
          </cell>
          <cell r="C453" t="str">
            <v>CAPINA MANUAL</v>
          </cell>
          <cell r="D453" t="str">
            <v>m²</v>
          </cell>
          <cell r="E453">
            <v>0.02</v>
          </cell>
          <cell r="F453">
            <v>0.11</v>
          </cell>
          <cell r="G453">
            <v>0.11</v>
          </cell>
          <cell r="H453">
            <v>0</v>
          </cell>
          <cell r="I453" t="str">
            <v>-</v>
          </cell>
          <cell r="J453">
            <v>40.5</v>
          </cell>
          <cell r="K453">
            <v>0.15</v>
          </cell>
          <cell r="N453">
            <v>0.11</v>
          </cell>
        </row>
        <row r="454">
          <cell r="B454">
            <v>90124</v>
          </cell>
          <cell r="C454" t="str">
            <v>RECOMPOSICAO DE DESCIDA D'AGUA</v>
          </cell>
          <cell r="D454" t="str">
            <v>m</v>
          </cell>
          <cell r="E454">
            <v>1.61</v>
          </cell>
          <cell r="F454">
            <v>9.56</v>
          </cell>
          <cell r="G454">
            <v>11.17</v>
          </cell>
          <cell r="H454">
            <v>15.86</v>
          </cell>
          <cell r="I454" t="str">
            <v>-</v>
          </cell>
          <cell r="J454">
            <v>40.5</v>
          </cell>
          <cell r="K454">
            <v>37.979999999999997</v>
          </cell>
          <cell r="N454">
            <v>27.03</v>
          </cell>
        </row>
        <row r="455">
          <cell r="B455">
            <v>90125</v>
          </cell>
          <cell r="C455" t="str">
            <v>RECOMPOSICAO DE VALETA NAO REVESTIDA</v>
          </cell>
          <cell r="D455" t="str">
            <v>m</v>
          </cell>
          <cell r="E455">
            <v>0.19</v>
          </cell>
          <cell r="F455">
            <v>0.66</v>
          </cell>
          <cell r="G455">
            <v>0.85</v>
          </cell>
          <cell r="H455">
            <v>0</v>
          </cell>
          <cell r="I455" t="str">
            <v>-</v>
          </cell>
          <cell r="J455">
            <v>40.5</v>
          </cell>
          <cell r="K455">
            <v>1.19</v>
          </cell>
          <cell r="N455">
            <v>0.85</v>
          </cell>
        </row>
        <row r="456">
          <cell r="B456">
            <v>90126</v>
          </cell>
          <cell r="C456" t="str">
            <v>RECOMPOSICAO DE VALETA REVESTIDA</v>
          </cell>
          <cell r="D456" t="str">
            <v>m</v>
          </cell>
          <cell r="E456">
            <v>2.42</v>
          </cell>
          <cell r="F456">
            <v>14.34</v>
          </cell>
          <cell r="G456">
            <v>16.760000000000002</v>
          </cell>
          <cell r="H456">
            <v>19.55</v>
          </cell>
          <cell r="I456" t="str">
            <v>-</v>
          </cell>
          <cell r="J456">
            <v>40.5</v>
          </cell>
          <cell r="K456">
            <v>51.02</v>
          </cell>
          <cell r="N456">
            <v>36.31</v>
          </cell>
        </row>
        <row r="457">
          <cell r="B457">
            <v>90127</v>
          </cell>
          <cell r="C457" t="str">
            <v>RECOMPOSICAO DE MEIO FIO C/ SARJETA CONJUGADA</v>
          </cell>
          <cell r="D457" t="str">
            <v>m</v>
          </cell>
          <cell r="E457">
            <v>0.69</v>
          </cell>
          <cell r="F457">
            <v>4.0999999999999996</v>
          </cell>
          <cell r="G457">
            <v>4.79</v>
          </cell>
          <cell r="H457">
            <v>5.35</v>
          </cell>
          <cell r="I457" t="str">
            <v>-</v>
          </cell>
          <cell r="J457">
            <v>40.5</v>
          </cell>
          <cell r="K457">
            <v>14.25</v>
          </cell>
          <cell r="N457">
            <v>10.14</v>
          </cell>
        </row>
        <row r="458">
          <cell r="B458">
            <v>90128</v>
          </cell>
          <cell r="C458" t="str">
            <v>RECOMPOSICAO DE OUTROS DISPOSITIVOS DE DRENAGEM</v>
          </cell>
          <cell r="D458" t="str">
            <v>m³</v>
          </cell>
          <cell r="E458">
            <v>14.24</v>
          </cell>
          <cell r="F458">
            <v>84.32</v>
          </cell>
          <cell r="G458">
            <v>98.56</v>
          </cell>
          <cell r="H458">
            <v>153.85</v>
          </cell>
          <cell r="I458" t="str">
            <v>-</v>
          </cell>
          <cell r="J458">
            <v>40.5</v>
          </cell>
          <cell r="K458">
            <v>354.64</v>
          </cell>
          <cell r="N458">
            <v>252.41</v>
          </cell>
        </row>
        <row r="459">
          <cell r="B459">
            <v>90130</v>
          </cell>
          <cell r="C459" t="str">
            <v>RECOMPOSICAO DE EMPRESTIMOS E JAZIDAS</v>
          </cell>
          <cell r="D459" t="str">
            <v>m²</v>
          </cell>
          <cell r="E459">
            <v>0.16</v>
          </cell>
          <cell r="F459">
            <v>0.01</v>
          </cell>
          <cell r="G459">
            <v>0.17</v>
          </cell>
          <cell r="H459">
            <v>7.0000000000000007E-2</v>
          </cell>
          <cell r="I459" t="str">
            <v>-</v>
          </cell>
          <cell r="J459">
            <v>40.5</v>
          </cell>
          <cell r="K459">
            <v>0.34</v>
          </cell>
          <cell r="N459">
            <v>0.24000000000000002</v>
          </cell>
        </row>
        <row r="460">
          <cell r="B460">
            <v>90131</v>
          </cell>
          <cell r="C460" t="str">
            <v>RECOMPOSICAO DE CAMINHO DE SERVICO</v>
          </cell>
          <cell r="D460" t="str">
            <v>m²</v>
          </cell>
          <cell r="E460">
            <v>0.14000000000000001</v>
          </cell>
          <cell r="F460">
            <v>0.01</v>
          </cell>
          <cell r="G460">
            <v>0.13</v>
          </cell>
          <cell r="H460">
            <v>0.01</v>
          </cell>
          <cell r="I460" t="str">
            <v>-</v>
          </cell>
          <cell r="J460">
            <v>40.5</v>
          </cell>
          <cell r="K460">
            <v>0.2</v>
          </cell>
          <cell r="N460">
            <v>0.14000000000000001</v>
          </cell>
        </row>
        <row r="461">
          <cell r="B461">
            <v>90140</v>
          </cell>
          <cell r="C461" t="str">
            <v>RECOMPOSICAO DE GUARDA CORPO</v>
          </cell>
          <cell r="D461" t="str">
            <v>m</v>
          </cell>
          <cell r="E461">
            <v>12.84</v>
          </cell>
          <cell r="F461">
            <v>10.65</v>
          </cell>
          <cell r="G461">
            <v>23.49</v>
          </cell>
          <cell r="H461">
            <v>10.18</v>
          </cell>
          <cell r="I461" t="str">
            <v>-</v>
          </cell>
          <cell r="J461">
            <v>40.5</v>
          </cell>
          <cell r="K461">
            <v>47.31</v>
          </cell>
          <cell r="N461">
            <v>33.67</v>
          </cell>
        </row>
        <row r="462">
          <cell r="B462">
            <v>90141</v>
          </cell>
          <cell r="C462" t="str">
            <v>RECOMPOSICAO DE BALIZADOR</v>
          </cell>
          <cell r="D462" t="str">
            <v>Und</v>
          </cell>
          <cell r="E462">
            <v>0.4</v>
          </cell>
          <cell r="F462">
            <v>1.23</v>
          </cell>
          <cell r="G462">
            <v>1.63</v>
          </cell>
          <cell r="H462">
            <v>0</v>
          </cell>
          <cell r="I462" t="str">
            <v>-</v>
          </cell>
          <cell r="J462">
            <v>40.5</v>
          </cell>
          <cell r="K462">
            <v>2.29</v>
          </cell>
          <cell r="N462">
            <v>1.63</v>
          </cell>
        </row>
        <row r="463">
          <cell r="B463">
            <v>90142</v>
          </cell>
          <cell r="C463" t="str">
            <v>RECOMPOSICAO DE PLACA DE SINALIZACAO</v>
          </cell>
          <cell r="D463" t="str">
            <v>m²</v>
          </cell>
          <cell r="E463">
            <v>1.38</v>
          </cell>
          <cell r="F463">
            <v>4.01</v>
          </cell>
          <cell r="G463">
            <v>5.39</v>
          </cell>
          <cell r="H463">
            <v>0</v>
          </cell>
          <cell r="I463" t="str">
            <v>-</v>
          </cell>
          <cell r="J463">
            <v>40.5</v>
          </cell>
          <cell r="K463">
            <v>7.57</v>
          </cell>
          <cell r="N463">
            <v>5.39</v>
          </cell>
        </row>
        <row r="464">
          <cell r="B464">
            <v>90143</v>
          </cell>
          <cell r="C464" t="str">
            <v>RECOMPOSICAO DE DEFENSA METALICA</v>
          </cell>
          <cell r="D464" t="str">
            <v>m</v>
          </cell>
          <cell r="E464">
            <v>0.39</v>
          </cell>
          <cell r="F464">
            <v>1.1200000000000001</v>
          </cell>
          <cell r="G464">
            <v>1.51</v>
          </cell>
          <cell r="H464">
            <v>0</v>
          </cell>
          <cell r="I464" t="str">
            <v>-</v>
          </cell>
          <cell r="J464">
            <v>40.5</v>
          </cell>
          <cell r="K464">
            <v>2.12</v>
          </cell>
          <cell r="N464">
            <v>1.51</v>
          </cell>
        </row>
        <row r="465">
          <cell r="B465">
            <v>90144</v>
          </cell>
          <cell r="C465" t="str">
            <v>RENOVACAO MANUAL DA SINALIZACAO HORIZONTAL</v>
          </cell>
          <cell r="D465" t="str">
            <v>m²</v>
          </cell>
          <cell r="E465">
            <v>0</v>
          </cell>
          <cell r="F465">
            <v>2.95</v>
          </cell>
          <cell r="G465">
            <v>2.95</v>
          </cell>
          <cell r="H465">
            <v>4.43</v>
          </cell>
          <cell r="I465" t="str">
            <v>-</v>
          </cell>
          <cell r="J465">
            <v>40.5</v>
          </cell>
          <cell r="K465">
            <v>10.37</v>
          </cell>
          <cell r="N465">
            <v>7.38</v>
          </cell>
        </row>
        <row r="466">
          <cell r="B466">
            <v>90145</v>
          </cell>
          <cell r="C466" t="str">
            <v>RENOVACAO MECANIZADA DA SINALIZACAO HORIZONTAL</v>
          </cell>
          <cell r="D466" t="str">
            <v>m²</v>
          </cell>
          <cell r="E466">
            <v>0.48</v>
          </cell>
          <cell r="F466">
            <v>0.15</v>
          </cell>
          <cell r="G466">
            <v>0.63</v>
          </cell>
          <cell r="H466">
            <v>4.43</v>
          </cell>
          <cell r="I466" t="str">
            <v>-</v>
          </cell>
          <cell r="J466">
            <v>40.5</v>
          </cell>
          <cell r="K466">
            <v>7.11</v>
          </cell>
          <cell r="N466">
            <v>5.0599999999999996</v>
          </cell>
        </row>
        <row r="467">
          <cell r="B467">
            <v>90146</v>
          </cell>
          <cell r="C467" t="str">
            <v>RECOMPOSICAO TOTAL DE CERCA</v>
          </cell>
          <cell r="D467" t="str">
            <v>m</v>
          </cell>
          <cell r="E467">
            <v>0</v>
          </cell>
          <cell r="F467">
            <v>1.18</v>
          </cell>
          <cell r="G467">
            <v>1.18</v>
          </cell>
          <cell r="H467">
            <v>2.99</v>
          </cell>
          <cell r="I467" t="str">
            <v>-</v>
          </cell>
          <cell r="J467">
            <v>40.5</v>
          </cell>
          <cell r="K467">
            <v>5.86</v>
          </cell>
          <cell r="N467">
            <v>4.17</v>
          </cell>
        </row>
        <row r="468">
          <cell r="B468">
            <v>90147</v>
          </cell>
          <cell r="C468" t="str">
            <v>RECOMPOSICAO PARCIAL DE CERCA (MOIRAO)</v>
          </cell>
          <cell r="D468" t="str">
            <v>m</v>
          </cell>
          <cell r="E468">
            <v>0</v>
          </cell>
          <cell r="F468">
            <v>0.74</v>
          </cell>
          <cell r="G468">
            <v>0.74</v>
          </cell>
          <cell r="H468">
            <v>2.5499999999999998</v>
          </cell>
          <cell r="I468" t="str">
            <v>-</v>
          </cell>
          <cell r="J468">
            <v>40.5</v>
          </cell>
          <cell r="K468">
            <v>4.62</v>
          </cell>
          <cell r="N468">
            <v>3.29</v>
          </cell>
        </row>
        <row r="469">
          <cell r="B469">
            <v>90148</v>
          </cell>
          <cell r="C469" t="str">
            <v>RECOMPOSICAO PARCIAL DE CERCA DE ARAME</v>
          </cell>
          <cell r="D469" t="str">
            <v>m</v>
          </cell>
          <cell r="E469">
            <v>0</v>
          </cell>
          <cell r="F469">
            <v>0.49</v>
          </cell>
          <cell r="G469">
            <v>0.49</v>
          </cell>
          <cell r="H469">
            <v>0.46</v>
          </cell>
          <cell r="I469" t="str">
            <v>-</v>
          </cell>
          <cell r="J469">
            <v>40.5</v>
          </cell>
          <cell r="K469">
            <v>1.33</v>
          </cell>
          <cell r="N469">
            <v>0.95</v>
          </cell>
        </row>
        <row r="470">
          <cell r="B470">
            <v>90149</v>
          </cell>
          <cell r="C470" t="str">
            <v>TAPA PANELA</v>
          </cell>
          <cell r="D470" t="str">
            <v>m³</v>
          </cell>
          <cell r="E470">
            <v>0</v>
          </cell>
          <cell r="F470">
            <v>7.86</v>
          </cell>
          <cell r="G470">
            <v>7.86</v>
          </cell>
          <cell r="H470">
            <v>3.18</v>
          </cell>
          <cell r="I470" t="str">
            <v>-</v>
          </cell>
          <cell r="J470">
            <v>40.5</v>
          </cell>
          <cell r="K470">
            <v>15.51</v>
          </cell>
          <cell r="N470">
            <v>11.040000000000001</v>
          </cell>
        </row>
        <row r="471">
          <cell r="B471">
            <v>90150</v>
          </cell>
          <cell r="C471" t="str">
            <v>PATROLAMENTO</v>
          </cell>
          <cell r="D471" t="str">
            <v>m²</v>
          </cell>
          <cell r="E471">
            <v>0.02</v>
          </cell>
          <cell r="F471">
            <v>0.01</v>
          </cell>
          <cell r="G471">
            <v>0.03</v>
          </cell>
          <cell r="H471">
            <v>0</v>
          </cell>
          <cell r="I471" t="str">
            <v>-</v>
          </cell>
          <cell r="J471">
            <v>40.5</v>
          </cell>
          <cell r="K471">
            <v>0.04</v>
          </cell>
          <cell r="N471">
            <v>0.03</v>
          </cell>
        </row>
        <row r="472">
          <cell r="B472">
            <v>90151</v>
          </cell>
          <cell r="C472" t="str">
            <v>VALETA DE PROTECAO E SAIDA D'AGUA C/ MAQUINA</v>
          </cell>
          <cell r="D472" t="str">
            <v>m³</v>
          </cell>
          <cell r="E472">
            <v>1.03</v>
          </cell>
          <cell r="F472">
            <v>7.0000000000000007E-2</v>
          </cell>
          <cell r="G472">
            <v>1.1000000000000001</v>
          </cell>
          <cell r="H472">
            <v>0</v>
          </cell>
          <cell r="I472" t="str">
            <v>-</v>
          </cell>
          <cell r="J472">
            <v>40.5</v>
          </cell>
          <cell r="K472">
            <v>1.55</v>
          </cell>
          <cell r="N472">
            <v>1.1000000000000001</v>
          </cell>
        </row>
        <row r="473">
          <cell r="B473">
            <v>90152</v>
          </cell>
          <cell r="C473" t="str">
            <v>SUBSTITUICAO DE SECAO DE ESTEIO (PONTE TIPO I)</v>
          </cell>
          <cell r="D473" t="str">
            <v>m</v>
          </cell>
          <cell r="E473">
            <v>31.28</v>
          </cell>
          <cell r="F473">
            <v>170.32</v>
          </cell>
          <cell r="G473">
            <v>201.6</v>
          </cell>
          <cell r="H473">
            <v>334.9</v>
          </cell>
          <cell r="I473" t="str">
            <v>-</v>
          </cell>
          <cell r="J473">
            <v>15</v>
          </cell>
          <cell r="K473">
            <v>616.98</v>
          </cell>
          <cell r="N473">
            <v>536.5</v>
          </cell>
        </row>
        <row r="474">
          <cell r="B474">
            <v>90153</v>
          </cell>
          <cell r="C474" t="str">
            <v>SUBSTITUICAO DE TRANSVERSINA TRAVESSEIRO (PONTE TIPO I)</v>
          </cell>
          <cell r="D474" t="str">
            <v>m</v>
          </cell>
          <cell r="E474">
            <v>4.07</v>
          </cell>
          <cell r="F474">
            <v>22.18</v>
          </cell>
          <cell r="G474">
            <v>26.25</v>
          </cell>
          <cell r="H474">
            <v>44.24</v>
          </cell>
          <cell r="I474" t="str">
            <v>-</v>
          </cell>
          <cell r="J474">
            <v>15</v>
          </cell>
          <cell r="K474">
            <v>81.06</v>
          </cell>
          <cell r="N474">
            <v>70.490000000000009</v>
          </cell>
        </row>
        <row r="475">
          <cell r="B475">
            <v>90154</v>
          </cell>
          <cell r="C475" t="str">
            <v>SUBSTITUICAO DE SUB-VIGA (PONTE TIPO I)</v>
          </cell>
          <cell r="D475" t="str">
            <v>m</v>
          </cell>
          <cell r="E475">
            <v>6.98</v>
          </cell>
          <cell r="F475">
            <v>38.020000000000003</v>
          </cell>
          <cell r="G475">
            <v>45</v>
          </cell>
          <cell r="H475">
            <v>45.84</v>
          </cell>
          <cell r="I475" t="str">
            <v>-</v>
          </cell>
          <cell r="J475">
            <v>15</v>
          </cell>
          <cell r="K475">
            <v>104.47</v>
          </cell>
          <cell r="N475">
            <v>90.84</v>
          </cell>
        </row>
        <row r="476">
          <cell r="B476">
            <v>90155</v>
          </cell>
          <cell r="C476" t="str">
            <v>SUBSTITUICAO DE LONGARINA (PONTE TIPO I)</v>
          </cell>
          <cell r="D476" t="str">
            <v>m</v>
          </cell>
          <cell r="E476">
            <v>3.91</v>
          </cell>
          <cell r="F476">
            <v>21.29</v>
          </cell>
          <cell r="G476">
            <v>25.2</v>
          </cell>
          <cell r="H476">
            <v>32.51</v>
          </cell>
          <cell r="I476" t="str">
            <v>-</v>
          </cell>
          <cell r="J476">
            <v>15</v>
          </cell>
          <cell r="K476">
            <v>66.37</v>
          </cell>
          <cell r="N476">
            <v>57.709999999999994</v>
          </cell>
        </row>
        <row r="477">
          <cell r="B477">
            <v>90156</v>
          </cell>
          <cell r="C477" t="str">
            <v>SUBSTITUICAO DE ASSOALHO (PONTE TIPO I)</v>
          </cell>
          <cell r="D477" t="str">
            <v>m²</v>
          </cell>
          <cell r="E477">
            <v>3.13</v>
          </cell>
          <cell r="F477">
            <v>17.03</v>
          </cell>
          <cell r="G477">
            <v>20.16</v>
          </cell>
          <cell r="H477">
            <v>33.18</v>
          </cell>
          <cell r="I477" t="str">
            <v>-</v>
          </cell>
          <cell r="J477">
            <v>15</v>
          </cell>
          <cell r="K477">
            <v>61.34</v>
          </cell>
          <cell r="N477">
            <v>53.34</v>
          </cell>
        </row>
        <row r="478">
          <cell r="B478">
            <v>90157</v>
          </cell>
          <cell r="C478" t="str">
            <v>SUBSTITUICAO DA TRAVA DO RODEIO (PONTE TIPO I)</v>
          </cell>
          <cell r="D478" t="str">
            <v>m</v>
          </cell>
          <cell r="E478">
            <v>0.39</v>
          </cell>
          <cell r="F478">
            <v>2.13</v>
          </cell>
          <cell r="G478">
            <v>2.52</v>
          </cell>
          <cell r="H478">
            <v>8.9700000000000006</v>
          </cell>
          <cell r="I478" t="str">
            <v>-</v>
          </cell>
          <cell r="J478">
            <v>15</v>
          </cell>
          <cell r="K478">
            <v>13.21</v>
          </cell>
          <cell r="N478">
            <v>11.49</v>
          </cell>
        </row>
        <row r="479">
          <cell r="B479">
            <v>90158</v>
          </cell>
          <cell r="C479" t="str">
            <v>SUBSTITUICAO DE RODEIRO (PONTE TIPO I)</v>
          </cell>
          <cell r="D479" t="str">
            <v>m</v>
          </cell>
          <cell r="E479">
            <v>1.3</v>
          </cell>
          <cell r="F479">
            <v>7.1</v>
          </cell>
          <cell r="G479">
            <v>8.4</v>
          </cell>
          <cell r="H479">
            <v>31.32</v>
          </cell>
          <cell r="I479" t="str">
            <v>-</v>
          </cell>
          <cell r="J479">
            <v>15</v>
          </cell>
          <cell r="K479">
            <v>45.68</v>
          </cell>
          <cell r="N479">
            <v>39.72</v>
          </cell>
        </row>
        <row r="480">
          <cell r="B480">
            <v>90159</v>
          </cell>
          <cell r="C480" t="str">
            <v>SUBSTITUICAO DE GUARDA RODAS (PONTE TIPO I)</v>
          </cell>
          <cell r="D480" t="str">
            <v>m</v>
          </cell>
          <cell r="E480">
            <v>0.49</v>
          </cell>
          <cell r="F480">
            <v>2.66</v>
          </cell>
          <cell r="G480">
            <v>3.15</v>
          </cell>
          <cell r="H480">
            <v>8.85</v>
          </cell>
          <cell r="I480" t="str">
            <v>-</v>
          </cell>
          <cell r="J480">
            <v>15</v>
          </cell>
          <cell r="K480">
            <v>13.8</v>
          </cell>
          <cell r="N480">
            <v>12</v>
          </cell>
        </row>
        <row r="481">
          <cell r="B481">
            <v>90160</v>
          </cell>
          <cell r="C481" t="str">
            <v>SUBSTITUICAO DE GUARDA-CORPO (PONTE TIPO I)</v>
          </cell>
          <cell r="D481" t="str">
            <v>m</v>
          </cell>
          <cell r="E481">
            <v>1.3</v>
          </cell>
          <cell r="F481">
            <v>7.1</v>
          </cell>
          <cell r="G481">
            <v>8.4</v>
          </cell>
          <cell r="H481">
            <v>41.6</v>
          </cell>
          <cell r="I481" t="str">
            <v>-</v>
          </cell>
          <cell r="J481">
            <v>15</v>
          </cell>
          <cell r="K481">
            <v>57.5</v>
          </cell>
          <cell r="N481">
            <v>50</v>
          </cell>
        </row>
        <row r="482">
          <cell r="B482">
            <v>90161</v>
          </cell>
          <cell r="C482" t="str">
            <v>SUBSTITUICAO DE PROTECAO DO RODEIRO (PONTE TIPO I)</v>
          </cell>
          <cell r="D482" t="str">
            <v>m</v>
          </cell>
          <cell r="E482">
            <v>0.78</v>
          </cell>
          <cell r="F482">
            <v>4.26</v>
          </cell>
          <cell r="G482">
            <v>5.04</v>
          </cell>
          <cell r="H482">
            <v>18.670000000000002</v>
          </cell>
          <cell r="I482" t="str">
            <v>-</v>
          </cell>
          <cell r="J482">
            <v>15</v>
          </cell>
          <cell r="K482">
            <v>27.27</v>
          </cell>
          <cell r="N482">
            <v>23.71</v>
          </cell>
        </row>
        <row r="483">
          <cell r="B483">
            <v>90162</v>
          </cell>
          <cell r="C483" t="str">
            <v>SUBSTITUICAO DA ARMACAO SIMPLES (PONTE TIPO I)</v>
          </cell>
          <cell r="D483" t="str">
            <v>Und</v>
          </cell>
          <cell r="E483">
            <v>217.22</v>
          </cell>
          <cell r="F483">
            <v>1182.78</v>
          </cell>
          <cell r="G483">
            <v>1400</v>
          </cell>
          <cell r="H483">
            <v>2137.11</v>
          </cell>
          <cell r="I483" t="str">
            <v>-</v>
          </cell>
          <cell r="J483">
            <v>15</v>
          </cell>
          <cell r="K483">
            <v>4067.68</v>
          </cell>
          <cell r="N483">
            <v>3537.11</v>
          </cell>
        </row>
        <row r="484">
          <cell r="B484">
            <v>90163</v>
          </cell>
          <cell r="C484" t="str">
            <v>SUBSTITUICAO DA ARMACAO COM BANZO (PONTE TIPO I)</v>
          </cell>
          <cell r="D484" t="str">
            <v>Und</v>
          </cell>
          <cell r="E484">
            <v>391</v>
          </cell>
          <cell r="F484">
            <v>2129</v>
          </cell>
          <cell r="G484">
            <v>2520</v>
          </cell>
          <cell r="H484">
            <v>3762.3</v>
          </cell>
          <cell r="I484" t="str">
            <v>-</v>
          </cell>
          <cell r="J484">
            <v>15</v>
          </cell>
          <cell r="K484">
            <v>7224.65</v>
          </cell>
          <cell r="N484">
            <v>6282.3</v>
          </cell>
        </row>
        <row r="485">
          <cell r="B485">
            <v>90170</v>
          </cell>
          <cell r="C485" t="str">
            <v>SUBSTITUICAO DA SECAO DE ESTEIOS (PONTE TIPO III)</v>
          </cell>
          <cell r="D485" t="str">
            <v>m</v>
          </cell>
          <cell r="E485">
            <v>8.42</v>
          </cell>
          <cell r="F485">
            <v>169.37</v>
          </cell>
          <cell r="G485">
            <v>177.79</v>
          </cell>
          <cell r="H485">
            <v>321.54000000000002</v>
          </cell>
          <cell r="I485" t="str">
            <v>-</v>
          </cell>
          <cell r="J485">
            <v>15</v>
          </cell>
          <cell r="K485">
            <v>574.23</v>
          </cell>
          <cell r="N485">
            <v>499.33000000000004</v>
          </cell>
        </row>
        <row r="486">
          <cell r="B486">
            <v>90171</v>
          </cell>
          <cell r="C486" t="str">
            <v>SUBSTITUICAO DA TRANSVERSINA TRAVESSEIRO (PONTE TIPO III)</v>
          </cell>
          <cell r="D486" t="str">
            <v>m</v>
          </cell>
          <cell r="E486">
            <v>1.1200000000000001</v>
          </cell>
          <cell r="F486">
            <v>21.54</v>
          </cell>
          <cell r="G486">
            <v>22.66</v>
          </cell>
          <cell r="H486">
            <v>29.85</v>
          </cell>
          <cell r="I486" t="str">
            <v>-</v>
          </cell>
          <cell r="J486">
            <v>15</v>
          </cell>
          <cell r="K486">
            <v>60.39</v>
          </cell>
          <cell r="N486">
            <v>52.510000000000005</v>
          </cell>
        </row>
        <row r="487">
          <cell r="B487">
            <v>90172</v>
          </cell>
          <cell r="C487" t="str">
            <v>SUBSTITUICAO DE SUB-VIGAS (PONTE TIPO III)</v>
          </cell>
          <cell r="D487" t="str">
            <v>m</v>
          </cell>
          <cell r="E487">
            <v>1.1200000000000001</v>
          </cell>
          <cell r="F487">
            <v>23.75</v>
          </cell>
          <cell r="G487">
            <v>24.87</v>
          </cell>
          <cell r="H487">
            <v>35.79</v>
          </cell>
          <cell r="I487" t="str">
            <v>-</v>
          </cell>
          <cell r="J487">
            <v>15</v>
          </cell>
          <cell r="K487">
            <v>69.760000000000005</v>
          </cell>
          <cell r="N487">
            <v>60.66</v>
          </cell>
        </row>
        <row r="488">
          <cell r="B488">
            <v>90173</v>
          </cell>
          <cell r="C488" t="str">
            <v>SUBSTITUICAO DE LONGARINAS (PONTE TIPO III)</v>
          </cell>
          <cell r="D488" t="str">
            <v>m</v>
          </cell>
          <cell r="E488">
            <v>1.1200000000000001</v>
          </cell>
          <cell r="F488">
            <v>20.65</v>
          </cell>
          <cell r="G488">
            <v>21.77</v>
          </cell>
          <cell r="H488">
            <v>26.77</v>
          </cell>
          <cell r="I488" t="str">
            <v>-</v>
          </cell>
          <cell r="J488">
            <v>15</v>
          </cell>
          <cell r="K488">
            <v>55.82</v>
          </cell>
          <cell r="N488">
            <v>48.54</v>
          </cell>
        </row>
        <row r="489">
          <cell r="B489">
            <v>90174</v>
          </cell>
          <cell r="C489" t="str">
            <v>SUBSTITUICAO DE GUARDA-RODAS (PONTE TIPO III)</v>
          </cell>
          <cell r="D489" t="str">
            <v>m</v>
          </cell>
          <cell r="E489">
            <v>1.1200000000000001</v>
          </cell>
          <cell r="F489">
            <v>5.17</v>
          </cell>
          <cell r="G489">
            <v>6.29</v>
          </cell>
          <cell r="H489">
            <v>19.59</v>
          </cell>
          <cell r="I489" t="str">
            <v>-</v>
          </cell>
          <cell r="J489">
            <v>15</v>
          </cell>
          <cell r="K489">
            <v>29.76</v>
          </cell>
          <cell r="N489">
            <v>25.88</v>
          </cell>
        </row>
        <row r="490">
          <cell r="B490">
            <v>90180</v>
          </cell>
          <cell r="C490" t="str">
            <v>PONTE DE MADEIRA EM VIGAMENTO SIMPLES C/ FUNDACAO DIRETA (TIPO I)</v>
          </cell>
          <cell r="D490" t="str">
            <v>m</v>
          </cell>
          <cell r="E490">
            <v>0</v>
          </cell>
          <cell r="F490">
            <v>0</v>
          </cell>
          <cell r="G490">
            <v>0</v>
          </cell>
          <cell r="H490">
            <v>1958.7</v>
          </cell>
          <cell r="I490" t="str">
            <v>-</v>
          </cell>
          <cell r="J490">
            <v>15</v>
          </cell>
          <cell r="K490">
            <v>2252.5100000000002</v>
          </cell>
          <cell r="N490">
            <v>1958.7</v>
          </cell>
        </row>
        <row r="491">
          <cell r="B491">
            <v>90181</v>
          </cell>
          <cell r="C491" t="str">
            <v>PONTE DE MADEIRA EM VIGAMENTO SIMPLES C/ FUNDACAO EM ESTACA (TIPO I)</v>
          </cell>
          <cell r="D491" t="str">
            <v>m</v>
          </cell>
          <cell r="E491">
            <v>0</v>
          </cell>
          <cell r="F491">
            <v>0</v>
          </cell>
          <cell r="G491">
            <v>0</v>
          </cell>
          <cell r="H491">
            <v>1971.72</v>
          </cell>
          <cell r="I491" t="str">
            <v>-</v>
          </cell>
          <cell r="J491">
            <v>15</v>
          </cell>
          <cell r="K491">
            <v>2267.48</v>
          </cell>
          <cell r="N491">
            <v>1971.72</v>
          </cell>
        </row>
        <row r="492">
          <cell r="B492">
            <v>90182</v>
          </cell>
          <cell r="C492" t="str">
            <v>PONTE DE MADEIRA EM VIGAMENTO ARMADO C/ FUNDACAO DIRETA (TIPO I)</v>
          </cell>
          <cell r="D492" t="str">
            <v>m</v>
          </cell>
          <cell r="E492">
            <v>0</v>
          </cell>
          <cell r="F492">
            <v>0</v>
          </cell>
          <cell r="G492">
            <v>0</v>
          </cell>
          <cell r="H492">
            <v>2032.5</v>
          </cell>
          <cell r="I492" t="str">
            <v>-</v>
          </cell>
          <cell r="J492">
            <v>15</v>
          </cell>
          <cell r="K492">
            <v>2337.38</v>
          </cell>
          <cell r="N492">
            <v>2032.5</v>
          </cell>
        </row>
        <row r="493">
          <cell r="B493">
            <v>90183</v>
          </cell>
          <cell r="C493" t="str">
            <v>PONTE DE MADEIRA EM VIGAMENTO ARMADO C/ FUNDACAO EM ESTACA (TIPO I)</v>
          </cell>
          <cell r="D493" t="str">
            <v>m</v>
          </cell>
          <cell r="E493">
            <v>0</v>
          </cell>
          <cell r="F493">
            <v>0</v>
          </cell>
          <cell r="G493">
            <v>0</v>
          </cell>
          <cell r="H493">
            <v>2040.3</v>
          </cell>
          <cell r="I493" t="str">
            <v>-</v>
          </cell>
          <cell r="J493">
            <v>15</v>
          </cell>
          <cell r="K493">
            <v>2346.35</v>
          </cell>
          <cell r="N493">
            <v>2040.3</v>
          </cell>
        </row>
        <row r="494">
          <cell r="B494">
            <v>90184</v>
          </cell>
          <cell r="C494" t="str">
            <v>PONTE DE MADEIRA EM VIGAMENTO SIMPLES C/ FUNDACAO DIRETA (TIPO III)</v>
          </cell>
          <cell r="D494" t="str">
            <v>m</v>
          </cell>
          <cell r="E494">
            <v>0</v>
          </cell>
          <cell r="F494">
            <v>0</v>
          </cell>
          <cell r="G494">
            <v>0</v>
          </cell>
          <cell r="H494">
            <v>1643.85</v>
          </cell>
          <cell r="I494" t="str">
            <v>-</v>
          </cell>
          <cell r="J494">
            <v>15</v>
          </cell>
          <cell r="K494">
            <v>1890.43</v>
          </cell>
          <cell r="N494">
            <v>1643.85</v>
          </cell>
        </row>
        <row r="495">
          <cell r="B495">
            <v>90185</v>
          </cell>
          <cell r="C495" t="str">
            <v>PONTE DE MADEIRA EM VIGAMENTO SIMPLES C/ FUNDACAO EM ESTACA (TIPO III)</v>
          </cell>
          <cell r="D495" t="str">
            <v>m</v>
          </cell>
          <cell r="E495">
            <v>0</v>
          </cell>
          <cell r="F495">
            <v>0</v>
          </cell>
          <cell r="G495">
            <v>0</v>
          </cell>
          <cell r="H495">
            <v>1652.42</v>
          </cell>
          <cell r="I495" t="str">
            <v>-</v>
          </cell>
          <cell r="J495">
            <v>15</v>
          </cell>
          <cell r="K495">
            <v>1900.28</v>
          </cell>
          <cell r="N495">
            <v>1652.42</v>
          </cell>
        </row>
        <row r="496">
          <cell r="B496">
            <v>90186</v>
          </cell>
          <cell r="C496" t="str">
            <v>ALAS E TESTAS DO CAIXAO DE ATERRO (PONTE TIPO I)</v>
          </cell>
          <cell r="D496" t="str">
            <v>m²</v>
          </cell>
          <cell r="E496">
            <v>1.68</v>
          </cell>
          <cell r="F496">
            <v>12.95</v>
          </cell>
          <cell r="G496">
            <v>14.63</v>
          </cell>
          <cell r="H496">
            <v>72.95</v>
          </cell>
          <cell r="I496" t="str">
            <v>ACRESCER</v>
          </cell>
          <cell r="J496">
            <v>15</v>
          </cell>
          <cell r="K496">
            <v>100.72</v>
          </cell>
          <cell r="N496">
            <v>87.58</v>
          </cell>
        </row>
        <row r="497">
          <cell r="B497">
            <v>90187</v>
          </cell>
          <cell r="C497" t="str">
            <v>ALAS E TESTA DO CAIXAO DE ATERRO (PONTE TIPO III)</v>
          </cell>
          <cell r="D497" t="str">
            <v>m²</v>
          </cell>
          <cell r="E497">
            <v>2.2400000000000002</v>
          </cell>
          <cell r="F497">
            <v>11.21</v>
          </cell>
          <cell r="G497">
            <v>13.45</v>
          </cell>
          <cell r="H497">
            <v>59.8</v>
          </cell>
          <cell r="I497" t="str">
            <v>ACRESCER</v>
          </cell>
          <cell r="J497">
            <v>15</v>
          </cell>
          <cell r="K497">
            <v>84.24</v>
          </cell>
          <cell r="N497">
            <v>73.25</v>
          </cell>
        </row>
        <row r="498">
          <cell r="B498">
            <v>90188</v>
          </cell>
          <cell r="C498" t="str">
            <v>FUNDACAO EM BLOCO DE CONCRETO (PONTE TIPO I)</v>
          </cell>
          <cell r="D498" t="str">
            <v>m³</v>
          </cell>
          <cell r="E498">
            <v>0</v>
          </cell>
          <cell r="F498">
            <v>8.42</v>
          </cell>
          <cell r="G498">
            <v>8.42</v>
          </cell>
          <cell r="H498">
            <v>135.07</v>
          </cell>
          <cell r="I498" t="str">
            <v>ACRESCER</v>
          </cell>
          <cell r="J498">
            <v>15</v>
          </cell>
          <cell r="K498">
            <v>165.01</v>
          </cell>
          <cell r="N498">
            <v>143.48999999999998</v>
          </cell>
        </row>
        <row r="499">
          <cell r="B499">
            <v>90189</v>
          </cell>
          <cell r="C499" t="str">
            <v>FUNDACAO EM ESTACA DE MADEIRA (PONTES TIPO I E III)</v>
          </cell>
          <cell r="D499" t="str">
            <v>Und</v>
          </cell>
          <cell r="E499">
            <v>19.84</v>
          </cell>
          <cell r="F499">
            <v>27.52</v>
          </cell>
          <cell r="G499">
            <v>47.36</v>
          </cell>
          <cell r="H499">
            <v>135.88</v>
          </cell>
          <cell r="I499" t="str">
            <v>ACRESCER</v>
          </cell>
          <cell r="J499">
            <v>15</v>
          </cell>
          <cell r="K499">
            <v>210.73</v>
          </cell>
          <cell r="N499">
            <v>183.24</v>
          </cell>
        </row>
        <row r="500">
          <cell r="B500">
            <v>90190</v>
          </cell>
          <cell r="C500" t="str">
            <v>FUNDACAO EM BLOCO DE CONCRETO (PONTE TIPO III)</v>
          </cell>
          <cell r="D500" t="str">
            <v>m³</v>
          </cell>
          <cell r="E500">
            <v>0</v>
          </cell>
          <cell r="F500">
            <v>8.42</v>
          </cell>
          <cell r="G500">
            <v>8.42</v>
          </cell>
          <cell r="H500">
            <v>136.97999999999999</v>
          </cell>
          <cell r="I500" t="str">
            <v>ACRESCER</v>
          </cell>
          <cell r="J500">
            <v>15</v>
          </cell>
          <cell r="K500">
            <v>167.21</v>
          </cell>
          <cell r="N500">
            <v>145.39999999999998</v>
          </cell>
        </row>
        <row r="501">
          <cell r="B501">
            <v>90200</v>
          </cell>
          <cell r="C501" t="str">
            <v>SERVICO DE MANUTENCAO PREVENTINA PERIODICA</v>
          </cell>
          <cell r="N501">
            <v>0</v>
          </cell>
        </row>
        <row r="502">
          <cell r="B502">
            <v>90210</v>
          </cell>
          <cell r="C502" t="str">
            <v>EXEC. SUB-BASE/BASE ESTABILIZADA (EXCLUSIVE MAT.)P/ CORREÇO DEFEITO LOCALIZADO, INCLUSIVE REMOÇAO DO PAVIMENTO E SUB-BASE DANIFICADOS</v>
          </cell>
          <cell r="D502" t="str">
            <v>m³</v>
          </cell>
          <cell r="E502">
            <v>10.25</v>
          </cell>
          <cell r="F502">
            <v>0.64</v>
          </cell>
          <cell r="G502">
            <v>10.89</v>
          </cell>
          <cell r="H502">
            <v>0</v>
          </cell>
          <cell r="I502" t="str">
            <v>-</v>
          </cell>
          <cell r="J502">
            <v>40.5</v>
          </cell>
          <cell r="K502">
            <v>15.3</v>
          </cell>
          <cell r="N502">
            <v>10.89</v>
          </cell>
        </row>
        <row r="503">
          <cell r="B503">
            <v>90211</v>
          </cell>
          <cell r="C503" t="str">
            <v>IMPRIMACAO ( C/ CANETA CAM. ESPARGIDOR)E USADO C/ CÓDIGO 90.210</v>
          </cell>
          <cell r="D503" t="str">
            <v>m²</v>
          </cell>
          <cell r="E503">
            <v>0.13</v>
          </cell>
          <cell r="F503">
            <v>0.06</v>
          </cell>
          <cell r="G503">
            <v>0.19</v>
          </cell>
          <cell r="H503">
            <v>0</v>
          </cell>
          <cell r="I503" t="str">
            <v>ACRESCER</v>
          </cell>
          <cell r="J503">
            <v>40.5</v>
          </cell>
          <cell r="K503">
            <v>0.27</v>
          </cell>
          <cell r="N503">
            <v>0.19</v>
          </cell>
        </row>
        <row r="504">
          <cell r="B504">
            <v>90212</v>
          </cell>
          <cell r="C504" t="str">
            <v>CAPA SELANTE C/ PEDRISCO</v>
          </cell>
          <cell r="D504" t="str">
            <v>m²</v>
          </cell>
          <cell r="E504">
            <v>0.26</v>
          </cell>
          <cell r="F504">
            <v>0.05</v>
          </cell>
          <cell r="G504">
            <v>0.31</v>
          </cell>
          <cell r="H504">
            <v>0.14000000000000001</v>
          </cell>
          <cell r="I504" t="str">
            <v>ACRESCER</v>
          </cell>
          <cell r="J504">
            <v>40.5</v>
          </cell>
          <cell r="K504">
            <v>0.63</v>
          </cell>
          <cell r="N504">
            <v>0.45</v>
          </cell>
        </row>
        <row r="505">
          <cell r="B505">
            <v>90213</v>
          </cell>
          <cell r="C505" t="str">
            <v>CAPA SELANTE C/ AREIA</v>
          </cell>
          <cell r="D505" t="str">
            <v>m²</v>
          </cell>
          <cell r="E505">
            <v>0.26</v>
          </cell>
          <cell r="F505">
            <v>0.05</v>
          </cell>
          <cell r="G505">
            <v>0.31</v>
          </cell>
          <cell r="H505">
            <v>7.0000000000000007E-2</v>
          </cell>
          <cell r="I505" t="str">
            <v>ACRESCER</v>
          </cell>
          <cell r="J505">
            <v>40.5</v>
          </cell>
          <cell r="K505">
            <v>0.53</v>
          </cell>
          <cell r="N505">
            <v>0.38</v>
          </cell>
        </row>
        <row r="506">
          <cell r="B506">
            <v>90214</v>
          </cell>
          <cell r="C506" t="str">
            <v>TRATAMENTO SUPERFICIAL DUPLO</v>
          </cell>
          <cell r="D506" t="str">
            <v>m²</v>
          </cell>
          <cell r="E506">
            <v>0.84</v>
          </cell>
          <cell r="F506">
            <v>0.14000000000000001</v>
          </cell>
          <cell r="G506">
            <v>0.98</v>
          </cell>
          <cell r="H506">
            <v>0.57999999999999996</v>
          </cell>
          <cell r="I506" t="str">
            <v>ACRESCER</v>
          </cell>
          <cell r="J506">
            <v>40.5</v>
          </cell>
          <cell r="K506">
            <v>2.19</v>
          </cell>
          <cell r="N506">
            <v>1.56</v>
          </cell>
        </row>
        <row r="507">
          <cell r="B507">
            <v>90215</v>
          </cell>
          <cell r="C507" t="str">
            <v>LAMA ASFALTICA GROSSA</v>
          </cell>
          <cell r="D507" t="str">
            <v>m²</v>
          </cell>
          <cell r="E507">
            <v>0.26</v>
          </cell>
          <cell r="F507">
            <v>0.09</v>
          </cell>
          <cell r="G507">
            <v>0.35</v>
          </cell>
          <cell r="H507">
            <v>0.14000000000000001</v>
          </cell>
          <cell r="I507" t="str">
            <v>ACRESCER</v>
          </cell>
          <cell r="J507">
            <v>40.5</v>
          </cell>
          <cell r="K507">
            <v>0.69</v>
          </cell>
          <cell r="N507">
            <v>0.49</v>
          </cell>
        </row>
        <row r="508">
          <cell r="B508">
            <v>90216</v>
          </cell>
          <cell r="C508" t="str">
            <v>LAMA ASFALTICA FINA</v>
          </cell>
          <cell r="D508" t="str">
            <v>m²</v>
          </cell>
          <cell r="E508">
            <v>0.25</v>
          </cell>
          <cell r="F508">
            <v>0.09</v>
          </cell>
          <cell r="G508">
            <v>0.34</v>
          </cell>
          <cell r="H508">
            <v>7.0000000000000007E-2</v>
          </cell>
          <cell r="I508" t="str">
            <v>ACRESCER</v>
          </cell>
          <cell r="J508">
            <v>40.5</v>
          </cell>
          <cell r="K508">
            <v>0.57999999999999996</v>
          </cell>
          <cell r="N508">
            <v>0.41000000000000003</v>
          </cell>
        </row>
        <row r="509">
          <cell r="B509">
            <v>90217</v>
          </cell>
          <cell r="C509" t="str">
            <v>RECOMPOSICAO DO REVESTIMENTO C/ MISTURA BETUMINOSA A FRIO</v>
          </cell>
          <cell r="D509" t="str">
            <v>m³</v>
          </cell>
          <cell r="E509">
            <v>11.06</v>
          </cell>
          <cell r="F509">
            <v>3.01</v>
          </cell>
          <cell r="G509">
            <v>14.07</v>
          </cell>
          <cell r="H509">
            <v>0</v>
          </cell>
          <cell r="I509" t="str">
            <v>ACRESCER</v>
          </cell>
          <cell r="J509">
            <v>40.5</v>
          </cell>
          <cell r="K509">
            <v>19.77</v>
          </cell>
          <cell r="N509">
            <v>14.07</v>
          </cell>
        </row>
        <row r="510">
          <cell r="B510">
            <v>90218</v>
          </cell>
          <cell r="C510" t="str">
            <v>RECOMPOSICAO DE REVESTIMENTO C/ MISTURA BETUMINOSA A QUENTE</v>
          </cell>
          <cell r="D510" t="str">
            <v>m³</v>
          </cell>
          <cell r="E510">
            <v>12.51</v>
          </cell>
          <cell r="F510">
            <v>2.93</v>
          </cell>
          <cell r="G510">
            <v>15.44</v>
          </cell>
          <cell r="H510">
            <v>0</v>
          </cell>
          <cell r="I510" t="str">
            <v>ACRESCER</v>
          </cell>
          <cell r="J510">
            <v>40.5</v>
          </cell>
          <cell r="K510">
            <v>21.69</v>
          </cell>
          <cell r="N510">
            <v>15.44</v>
          </cell>
        </row>
        <row r="511">
          <cell r="B511">
            <v>90219</v>
          </cell>
          <cell r="C511" t="str">
            <v>REMOCAO DE PAVIMENTO</v>
          </cell>
          <cell r="D511" t="str">
            <v>m³</v>
          </cell>
          <cell r="E511">
            <v>6.2</v>
          </cell>
          <cell r="F511">
            <v>0.33</v>
          </cell>
          <cell r="G511">
            <v>6.53</v>
          </cell>
          <cell r="H511">
            <v>0</v>
          </cell>
          <cell r="I511" t="str">
            <v>-</v>
          </cell>
          <cell r="J511">
            <v>40.5</v>
          </cell>
          <cell r="K511">
            <v>9.17</v>
          </cell>
          <cell r="N511">
            <v>6.53</v>
          </cell>
        </row>
        <row r="512">
          <cell r="B512">
            <v>90220</v>
          </cell>
          <cell r="C512" t="str">
            <v>COMBATE A EXSUDACAO</v>
          </cell>
          <cell r="D512" t="str">
            <v>m²</v>
          </cell>
          <cell r="E512">
            <v>0.36</v>
          </cell>
          <cell r="F512">
            <v>0.12</v>
          </cell>
          <cell r="G512">
            <v>0.48</v>
          </cell>
          <cell r="H512">
            <v>0.08</v>
          </cell>
          <cell r="I512" t="str">
            <v>ACRESCER</v>
          </cell>
          <cell r="J512">
            <v>40.5</v>
          </cell>
          <cell r="K512">
            <v>0.79</v>
          </cell>
          <cell r="N512">
            <v>0.55999999999999994</v>
          </cell>
        </row>
        <row r="513">
          <cell r="B513">
            <v>90221</v>
          </cell>
          <cell r="C513" t="str">
            <v>LIMPEZA DE PONTE</v>
          </cell>
          <cell r="D513" t="str">
            <v>m</v>
          </cell>
          <cell r="E513">
            <v>1.39</v>
          </cell>
          <cell r="F513">
            <v>1.47</v>
          </cell>
          <cell r="G513">
            <v>2.86</v>
          </cell>
          <cell r="H513">
            <v>0</v>
          </cell>
          <cell r="I513" t="str">
            <v>-</v>
          </cell>
          <cell r="J513">
            <v>40.5</v>
          </cell>
          <cell r="K513">
            <v>4.0199999999999996</v>
          </cell>
          <cell r="N513">
            <v>2.86</v>
          </cell>
        </row>
        <row r="514">
          <cell r="B514">
            <v>90222</v>
          </cell>
          <cell r="C514" t="str">
            <v>RECOMPOSIAO DO REVESTIMENTO COM AREIA-ASFALTO A QUENTE</v>
          </cell>
          <cell r="D514" t="str">
            <v>m³</v>
          </cell>
          <cell r="E514">
            <v>9.74</v>
          </cell>
          <cell r="F514">
            <v>1.04</v>
          </cell>
          <cell r="G514">
            <v>10.76</v>
          </cell>
          <cell r="H514">
            <v>29.18</v>
          </cell>
          <cell r="I514" t="str">
            <v>ACRESCER</v>
          </cell>
          <cell r="J514">
            <v>40.5</v>
          </cell>
          <cell r="K514">
            <v>56.12</v>
          </cell>
          <cell r="N514">
            <v>39.94</v>
          </cell>
        </row>
        <row r="515">
          <cell r="B515">
            <v>90230</v>
          </cell>
          <cell r="C515" t="str">
            <v>CONFORMACAO DE PISTA P/ REVESTIMENTO PRIMARIO</v>
          </cell>
          <cell r="D515" t="str">
            <v>m²</v>
          </cell>
          <cell r="E515">
            <v>0.05</v>
          </cell>
          <cell r="F515">
            <v>0.01</v>
          </cell>
          <cell r="G515">
            <v>0.06</v>
          </cell>
          <cell r="H515">
            <v>0</v>
          </cell>
          <cell r="I515" t="str">
            <v>-</v>
          </cell>
          <cell r="J515">
            <v>40.5</v>
          </cell>
          <cell r="K515">
            <v>0.08</v>
          </cell>
          <cell r="N515">
            <v>0.06</v>
          </cell>
        </row>
        <row r="516">
          <cell r="B516">
            <v>90231</v>
          </cell>
          <cell r="C516" t="str">
            <v>ESPALHAMENTO DE MATERIAL DE REVESTIMENTO PRIMARIO</v>
          </cell>
          <cell r="D516" t="str">
            <v>m²</v>
          </cell>
          <cell r="E516">
            <v>7.0000000000000007E-2</v>
          </cell>
          <cell r="F516">
            <v>0.01</v>
          </cell>
          <cell r="G516">
            <v>0.08</v>
          </cell>
          <cell r="H516">
            <v>0</v>
          </cell>
          <cell r="I516" t="str">
            <v>-</v>
          </cell>
          <cell r="J516">
            <v>40.5</v>
          </cell>
          <cell r="K516">
            <v>0.11</v>
          </cell>
          <cell r="N516">
            <v>0.08</v>
          </cell>
        </row>
        <row r="517">
          <cell r="B517">
            <v>90232</v>
          </cell>
          <cell r="C517" t="str">
            <v>COMPACTACAO DE REVESTIMENTO PRIMARIO</v>
          </cell>
          <cell r="D517" t="str">
            <v>m³</v>
          </cell>
          <cell r="E517">
            <v>1.0900000000000001</v>
          </cell>
          <cell r="F517">
            <v>0.08</v>
          </cell>
          <cell r="G517">
            <v>1.17</v>
          </cell>
          <cell r="H517">
            <v>0</v>
          </cell>
          <cell r="I517" t="str">
            <v>-</v>
          </cell>
          <cell r="J517">
            <v>40.5</v>
          </cell>
          <cell r="K517">
            <v>1.64</v>
          </cell>
          <cell r="N517">
            <v>1.17</v>
          </cell>
        </row>
        <row r="518">
          <cell r="B518">
            <v>90300</v>
          </cell>
          <cell r="C518" t="str">
            <v>SERVICOS DE MANUTENCAO EMERGENCIAL</v>
          </cell>
          <cell r="N518">
            <v>0</v>
          </cell>
        </row>
        <row r="519">
          <cell r="B519">
            <v>90310</v>
          </cell>
          <cell r="C519" t="str">
            <v>RECOMPOSICAO MANUAL DE ATERRO</v>
          </cell>
          <cell r="D519" t="str">
            <v>m³</v>
          </cell>
          <cell r="E519">
            <v>8.32</v>
          </cell>
          <cell r="F519">
            <v>8.6</v>
          </cell>
          <cell r="G519">
            <v>16.920000000000002</v>
          </cell>
          <cell r="H519">
            <v>0</v>
          </cell>
          <cell r="I519" t="str">
            <v>-</v>
          </cell>
          <cell r="J519">
            <v>40.5</v>
          </cell>
          <cell r="K519">
            <v>23.77</v>
          </cell>
          <cell r="N519">
            <v>16.920000000000002</v>
          </cell>
        </row>
        <row r="520">
          <cell r="B520">
            <v>90311</v>
          </cell>
          <cell r="C520" t="str">
            <v>RECOMPOSICAO MECANIZADA DE ATERRO</v>
          </cell>
          <cell r="D520" t="str">
            <v>m³</v>
          </cell>
          <cell r="E520">
            <v>8.48</v>
          </cell>
          <cell r="F520">
            <v>0.86</v>
          </cell>
          <cell r="G520">
            <v>9.34</v>
          </cell>
          <cell r="H520">
            <v>3.18</v>
          </cell>
          <cell r="I520" t="str">
            <v>-</v>
          </cell>
          <cell r="J520">
            <v>40.5</v>
          </cell>
          <cell r="K520">
            <v>17.59</v>
          </cell>
          <cell r="N520">
            <v>12.52</v>
          </cell>
        </row>
        <row r="521">
          <cell r="B521">
            <v>90312</v>
          </cell>
          <cell r="C521" t="str">
            <v>REMOCAO MANUAL DE BARREIRA</v>
          </cell>
          <cell r="D521" t="str">
            <v>m³</v>
          </cell>
          <cell r="E521">
            <v>10.15</v>
          </cell>
          <cell r="F521">
            <v>4.47</v>
          </cell>
          <cell r="G521">
            <v>14.62</v>
          </cell>
          <cell r="H521">
            <v>0</v>
          </cell>
          <cell r="I521" t="str">
            <v>-</v>
          </cell>
          <cell r="J521">
            <v>40.5</v>
          </cell>
          <cell r="K521">
            <v>20.54</v>
          </cell>
          <cell r="N521">
            <v>14.62</v>
          </cell>
        </row>
        <row r="522">
          <cell r="B522">
            <v>90313</v>
          </cell>
          <cell r="C522" t="str">
            <v>REMOCAO MECANIZADA DE BARREIRA</v>
          </cell>
          <cell r="D522" t="str">
            <v>m³</v>
          </cell>
          <cell r="E522">
            <v>5.6</v>
          </cell>
          <cell r="F522">
            <v>0.39</v>
          </cell>
          <cell r="G522">
            <v>5.99</v>
          </cell>
          <cell r="H522">
            <v>0</v>
          </cell>
          <cell r="I522" t="str">
            <v>-</v>
          </cell>
          <cell r="J522">
            <v>40.5</v>
          </cell>
          <cell r="K522">
            <v>8.42</v>
          </cell>
          <cell r="N522">
            <v>5.99</v>
          </cell>
        </row>
        <row r="523">
          <cell r="B523">
            <v>90315</v>
          </cell>
          <cell r="C523" t="str">
            <v>ESCARIFICACAO PARA RECOMPOSICAO DE SUB-BASE E BASE</v>
          </cell>
          <cell r="D523" t="str">
            <v>m³</v>
          </cell>
          <cell r="E523">
            <v>0.1</v>
          </cell>
          <cell r="F523">
            <v>0.04</v>
          </cell>
          <cell r="G523">
            <v>0.14000000000000001</v>
          </cell>
          <cell r="H523">
            <v>0</v>
          </cell>
          <cell r="I523" t="str">
            <v>-</v>
          </cell>
          <cell r="J523">
            <v>40.5</v>
          </cell>
          <cell r="K523">
            <v>0.2</v>
          </cell>
          <cell r="N523">
            <v>0.14000000000000001</v>
          </cell>
        </row>
        <row r="524">
          <cell r="B524">
            <v>90316</v>
          </cell>
          <cell r="C524" t="str">
            <v>RECOMPOSICAO DE SUB-BASE E BASE ESTABIL. GRANUL. S/ MISTURA - EXECUCAO</v>
          </cell>
          <cell r="D524" t="str">
            <v>m³</v>
          </cell>
          <cell r="E524">
            <v>2.2799999999999998</v>
          </cell>
          <cell r="F524">
            <v>0.2</v>
          </cell>
          <cell r="G524">
            <v>2.46</v>
          </cell>
          <cell r="H524">
            <v>0</v>
          </cell>
          <cell r="I524" t="str">
            <v>-</v>
          </cell>
          <cell r="J524">
            <v>40.5</v>
          </cell>
          <cell r="K524">
            <v>3.46</v>
          </cell>
          <cell r="N524">
            <v>2.46</v>
          </cell>
        </row>
        <row r="525">
          <cell r="B525">
            <v>90400</v>
          </cell>
          <cell r="C525" t="str">
            <v>SERVICOS DE MELHORAMENTOS</v>
          </cell>
          <cell r="N525">
            <v>0</v>
          </cell>
        </row>
        <row r="526">
          <cell r="B526">
            <v>90410</v>
          </cell>
          <cell r="C526" t="str">
            <v>DESMATAMENTO, DESTOCAMENTO E LIMPEZA EM MATA</v>
          </cell>
          <cell r="D526" t="str">
            <v>m²</v>
          </cell>
          <cell r="E526">
            <v>0.22</v>
          </cell>
          <cell r="F526">
            <v>0.02</v>
          </cell>
          <cell r="G526">
            <v>0.24</v>
          </cell>
          <cell r="H526">
            <v>0</v>
          </cell>
          <cell r="I526" t="str">
            <v>-</v>
          </cell>
          <cell r="J526">
            <v>40.5</v>
          </cell>
          <cell r="K526">
            <v>0.34</v>
          </cell>
          <cell r="N526">
            <v>0.24</v>
          </cell>
        </row>
        <row r="527">
          <cell r="B527">
            <v>90411</v>
          </cell>
          <cell r="C527" t="str">
            <v>DESMATAMENTO, DESTOCAMENTO E LIMPEZA EM CERRADO</v>
          </cell>
          <cell r="D527" t="str">
            <v>m²</v>
          </cell>
          <cell r="E527">
            <v>0.13</v>
          </cell>
          <cell r="F527">
            <v>0.01</v>
          </cell>
          <cell r="G527">
            <v>0.12</v>
          </cell>
          <cell r="H527">
            <v>0</v>
          </cell>
          <cell r="I527" t="str">
            <v>-</v>
          </cell>
          <cell r="J527">
            <v>40.5</v>
          </cell>
          <cell r="K527">
            <v>0.17</v>
          </cell>
          <cell r="N527">
            <v>0.12</v>
          </cell>
        </row>
        <row r="528">
          <cell r="B528">
            <v>90412</v>
          </cell>
          <cell r="C528" t="str">
            <v>DESTOCAMENTO E LIMPEZA</v>
          </cell>
          <cell r="D528" t="str">
            <v>m²</v>
          </cell>
          <cell r="E528">
            <v>0.12</v>
          </cell>
          <cell r="F528">
            <v>0.01</v>
          </cell>
          <cell r="G528">
            <v>0.13</v>
          </cell>
          <cell r="H528">
            <v>0</v>
          </cell>
          <cell r="I528" t="str">
            <v>-</v>
          </cell>
          <cell r="J528">
            <v>40.5</v>
          </cell>
          <cell r="K528">
            <v>0.18</v>
          </cell>
          <cell r="N528">
            <v>0.13</v>
          </cell>
        </row>
        <row r="529">
          <cell r="B529">
            <v>90413</v>
          </cell>
          <cell r="C529" t="str">
            <v>REMOCAO E LIMPEZA DE CAMADA VEGETAL</v>
          </cell>
          <cell r="D529" t="str">
            <v>m²</v>
          </cell>
          <cell r="E529">
            <v>7.0000000000000007E-2</v>
          </cell>
          <cell r="F529">
            <v>0</v>
          </cell>
          <cell r="G529">
            <v>7.0000000000000007E-2</v>
          </cell>
          <cell r="H529">
            <v>0</v>
          </cell>
          <cell r="I529" t="str">
            <v>-</v>
          </cell>
          <cell r="J529">
            <v>40.5</v>
          </cell>
          <cell r="K529">
            <v>0.1</v>
          </cell>
          <cell r="N529">
            <v>7.0000000000000007E-2</v>
          </cell>
        </row>
        <row r="530">
          <cell r="B530">
            <v>90414</v>
          </cell>
          <cell r="C530" t="str">
            <v>DESMATAMENTO MANUAL NAS BAIXADAS EM MATA</v>
          </cell>
          <cell r="D530" t="str">
            <v>m²</v>
          </cell>
          <cell r="E530">
            <v>0</v>
          </cell>
          <cell r="F530">
            <v>0.04</v>
          </cell>
          <cell r="G530">
            <v>0.04</v>
          </cell>
          <cell r="H530">
            <v>0</v>
          </cell>
          <cell r="I530" t="str">
            <v>-</v>
          </cell>
          <cell r="J530">
            <v>40.5</v>
          </cell>
          <cell r="K530">
            <v>0.06</v>
          </cell>
          <cell r="N530">
            <v>0.04</v>
          </cell>
        </row>
        <row r="531">
          <cell r="B531">
            <v>90415</v>
          </cell>
          <cell r="C531" t="str">
            <v>REGULARIZACAO MECANIZADA DA FAIXA DE DOMINIO</v>
          </cell>
          <cell r="D531" t="str">
            <v>m²</v>
          </cell>
          <cell r="E531">
            <v>0.14000000000000001</v>
          </cell>
          <cell r="F531">
            <v>0.03</v>
          </cell>
          <cell r="G531">
            <v>0.17</v>
          </cell>
          <cell r="H531">
            <v>0</v>
          </cell>
          <cell r="I531" t="str">
            <v>-</v>
          </cell>
          <cell r="J531">
            <v>40.5</v>
          </cell>
          <cell r="K531">
            <v>0.24</v>
          </cell>
          <cell r="N531">
            <v>0.17</v>
          </cell>
        </row>
        <row r="532">
          <cell r="B532">
            <v>90416</v>
          </cell>
          <cell r="C532" t="str">
            <v>ESCAV., CARGA, TRANSP. E ESPALHAM. DE MAT. DE 1A. CATEG. C/ LAMINA</v>
          </cell>
          <cell r="D532" t="str">
            <v>m³</v>
          </cell>
          <cell r="E532">
            <v>1.44</v>
          </cell>
          <cell r="F532">
            <v>0.1</v>
          </cell>
          <cell r="G532">
            <v>1.52</v>
          </cell>
          <cell r="H532">
            <v>0</v>
          </cell>
          <cell r="I532" t="str">
            <v>-</v>
          </cell>
          <cell r="J532">
            <v>40.5</v>
          </cell>
          <cell r="K532">
            <v>2.14</v>
          </cell>
          <cell r="N532">
            <v>1.52</v>
          </cell>
        </row>
        <row r="533">
          <cell r="B533">
            <v>90417</v>
          </cell>
          <cell r="C533" t="str">
            <v>ESCAV., CARGA, TRANSP. E ESPALHAM. DE MAT. DE 2A. CATEG. C/ LAMINA E ESCARIF.</v>
          </cell>
          <cell r="D533" t="str">
            <v>m³</v>
          </cell>
          <cell r="E533">
            <v>2.59</v>
          </cell>
          <cell r="F533">
            <v>0.11</v>
          </cell>
          <cell r="G533">
            <v>2.7</v>
          </cell>
          <cell r="H533">
            <v>0</v>
          </cell>
          <cell r="I533" t="str">
            <v>-</v>
          </cell>
          <cell r="J533">
            <v>40.5</v>
          </cell>
          <cell r="K533">
            <v>3.79</v>
          </cell>
          <cell r="N533">
            <v>2.7</v>
          </cell>
        </row>
        <row r="534">
          <cell r="B534">
            <v>90418</v>
          </cell>
          <cell r="C534" t="str">
            <v>ESCAVACAO, CARGA E TRANSP. DE MAT. DE 3A. CATEG. C/ LAMINA</v>
          </cell>
          <cell r="D534" t="str">
            <v>m³</v>
          </cell>
          <cell r="E534">
            <v>4.72</v>
          </cell>
          <cell r="F534">
            <v>0.54</v>
          </cell>
          <cell r="G534">
            <v>5.26</v>
          </cell>
          <cell r="H534">
            <v>6.91</v>
          </cell>
          <cell r="I534" t="str">
            <v>-</v>
          </cell>
          <cell r="J534">
            <v>40.5</v>
          </cell>
          <cell r="K534">
            <v>17.100000000000001</v>
          </cell>
          <cell r="N534">
            <v>12.17</v>
          </cell>
        </row>
        <row r="535">
          <cell r="B535">
            <v>90420</v>
          </cell>
          <cell r="C535" t="str">
            <v>ESCAVACAO E CARGA DE MATERIAL DE 1A. CATEGORIA</v>
          </cell>
          <cell r="D535" t="str">
            <v>m³</v>
          </cell>
          <cell r="E535">
            <v>1.74</v>
          </cell>
          <cell r="F535">
            <v>0.06</v>
          </cell>
          <cell r="G535">
            <v>1.8</v>
          </cell>
          <cell r="H535">
            <v>0</v>
          </cell>
          <cell r="I535" t="str">
            <v>-</v>
          </cell>
          <cell r="J535">
            <v>40.5</v>
          </cell>
          <cell r="K535">
            <v>2.5299999999999998</v>
          </cell>
          <cell r="N535">
            <v>1.8</v>
          </cell>
        </row>
        <row r="536">
          <cell r="B536">
            <v>90421</v>
          </cell>
          <cell r="C536" t="str">
            <v>ESCAVACAO E CARGA DE MATERIAL DE 2A. CATEGORIA</v>
          </cell>
          <cell r="D536" t="str">
            <v>m³</v>
          </cell>
          <cell r="E536">
            <v>3.28</v>
          </cell>
          <cell r="F536">
            <v>0.12</v>
          </cell>
          <cell r="G536">
            <v>3.4</v>
          </cell>
          <cell r="H536">
            <v>0</v>
          </cell>
          <cell r="I536" t="str">
            <v>-</v>
          </cell>
          <cell r="J536">
            <v>40.5</v>
          </cell>
          <cell r="K536">
            <v>4.78</v>
          </cell>
          <cell r="N536">
            <v>3.4</v>
          </cell>
        </row>
        <row r="537">
          <cell r="B537">
            <v>90422</v>
          </cell>
          <cell r="C537" t="str">
            <v>ESCAVACAO E CARGA DE MATERIAL DE 3A. CATEGORIA</v>
          </cell>
          <cell r="D537" t="str">
            <v>m³</v>
          </cell>
          <cell r="E537">
            <v>5.7</v>
          </cell>
          <cell r="F537">
            <v>0.54</v>
          </cell>
          <cell r="G537">
            <v>6.24</v>
          </cell>
          <cell r="H537">
            <v>6.91</v>
          </cell>
          <cell r="I537" t="str">
            <v>-</v>
          </cell>
          <cell r="J537">
            <v>40.5</v>
          </cell>
          <cell r="K537">
            <v>18.48</v>
          </cell>
          <cell r="N537">
            <v>13.15</v>
          </cell>
        </row>
        <row r="538">
          <cell r="B538">
            <v>90423</v>
          </cell>
          <cell r="C538" t="str">
            <v>TRANSPORTE DE MATERIAL ESCAVADO P/ TERRAPLENAGEM COM 50 &lt; DMT &lt;= 200 M</v>
          </cell>
          <cell r="D538" t="str">
            <v>m³</v>
          </cell>
          <cell r="E538">
            <v>0.61</v>
          </cell>
          <cell r="F538">
            <v>0</v>
          </cell>
          <cell r="G538">
            <v>0.61</v>
          </cell>
          <cell r="H538">
            <v>0</v>
          </cell>
          <cell r="I538" t="str">
            <v>-</v>
          </cell>
          <cell r="J538">
            <v>40.5</v>
          </cell>
          <cell r="K538">
            <v>0.86</v>
          </cell>
          <cell r="N538">
            <v>0.61</v>
          </cell>
        </row>
        <row r="539">
          <cell r="B539">
            <v>90424</v>
          </cell>
          <cell r="C539" t="str">
            <v>TRANSPORTE DE MATERIAL ESCAVADO PARA TERRAPLENAGEM COM 200 &lt; DMT &lt; = 400 M</v>
          </cell>
          <cell r="D539" t="str">
            <v>m³</v>
          </cell>
          <cell r="E539">
            <v>0.8</v>
          </cell>
          <cell r="F539">
            <v>0</v>
          </cell>
          <cell r="G539">
            <v>0.8</v>
          </cell>
          <cell r="H539">
            <v>0</v>
          </cell>
          <cell r="I539" t="str">
            <v>-</v>
          </cell>
          <cell r="J539">
            <v>40.5</v>
          </cell>
          <cell r="K539">
            <v>1.1200000000000001</v>
          </cell>
          <cell r="N539">
            <v>0.8</v>
          </cell>
        </row>
        <row r="540">
          <cell r="B540">
            <v>90425</v>
          </cell>
          <cell r="C540" t="str">
            <v>TRANSPORTE DE MATERIAL ESCAVADO PARA TERRAPLENAGEM COM 400 &lt; DMT &lt; = 600 M</v>
          </cell>
          <cell r="D540" t="str">
            <v>m³</v>
          </cell>
          <cell r="E540">
            <v>0.96</v>
          </cell>
          <cell r="F540">
            <v>0</v>
          </cell>
          <cell r="G540">
            <v>0.96</v>
          </cell>
          <cell r="H540">
            <v>0</v>
          </cell>
          <cell r="I540" t="str">
            <v>-</v>
          </cell>
          <cell r="J540">
            <v>40.5</v>
          </cell>
          <cell r="K540">
            <v>1.35</v>
          </cell>
          <cell r="N540">
            <v>0.96</v>
          </cell>
        </row>
        <row r="541">
          <cell r="B541">
            <v>90426</v>
          </cell>
          <cell r="C541" t="str">
            <v>TRANSPORTE DE MATERIAL ESCAVADO PARA TERRAPLENAGEM COM 600 &lt; DMT &lt; = 800 M</v>
          </cell>
          <cell r="D541" t="str">
            <v>m³</v>
          </cell>
          <cell r="E541">
            <v>1.08</v>
          </cell>
          <cell r="F541">
            <v>0</v>
          </cell>
          <cell r="G541">
            <v>1.08</v>
          </cell>
          <cell r="H541">
            <v>0</v>
          </cell>
          <cell r="I541" t="str">
            <v>-</v>
          </cell>
          <cell r="J541">
            <v>40.5</v>
          </cell>
          <cell r="K541">
            <v>1.52</v>
          </cell>
          <cell r="N541">
            <v>1.08</v>
          </cell>
        </row>
        <row r="542">
          <cell r="B542">
            <v>90427</v>
          </cell>
          <cell r="C542" t="str">
            <v>TRANSPORTE DE MATERIAL ESCAVADO PARA TERRAPLENAGEM COM 800 &lt; DMT &lt; = 1000 M</v>
          </cell>
          <cell r="D542" t="str">
            <v>m³</v>
          </cell>
          <cell r="E542">
            <v>1.1399999999999999</v>
          </cell>
          <cell r="F542">
            <v>0</v>
          </cell>
          <cell r="G542">
            <v>1.1399999999999999</v>
          </cell>
          <cell r="H542">
            <v>0</v>
          </cell>
          <cell r="I542" t="str">
            <v>-</v>
          </cell>
          <cell r="J542">
            <v>40.5</v>
          </cell>
          <cell r="K542">
            <v>1.6</v>
          </cell>
          <cell r="N542">
            <v>1.1399999999999999</v>
          </cell>
        </row>
        <row r="543">
          <cell r="B543">
            <v>90428</v>
          </cell>
          <cell r="C543" t="str">
            <v>TRANSPORTE DE MATERIAL ESCAVADO PARA TERRAPLENAGEM COM 1000 &lt; DMT &lt; = 1200 M</v>
          </cell>
          <cell r="D543" t="str">
            <v>m³</v>
          </cell>
          <cell r="E543">
            <v>1.2</v>
          </cell>
          <cell r="F543">
            <v>0</v>
          </cell>
          <cell r="G543">
            <v>1.2</v>
          </cell>
          <cell r="H543">
            <v>0</v>
          </cell>
          <cell r="I543" t="str">
            <v>-</v>
          </cell>
          <cell r="J543">
            <v>40.5</v>
          </cell>
          <cell r="K543">
            <v>1.69</v>
          </cell>
          <cell r="N543">
            <v>1.2</v>
          </cell>
        </row>
        <row r="544">
          <cell r="B544">
            <v>90429</v>
          </cell>
          <cell r="C544" t="str">
            <v>TRANSPORTE DE MATERIAL ESCAVADO PARA TERRAPLENAGEM COM 1200 &lt; DMT &lt; = 1400 M</v>
          </cell>
          <cell r="D544" t="str">
            <v>m³</v>
          </cell>
          <cell r="E544">
            <v>1.28</v>
          </cell>
          <cell r="F544">
            <v>0</v>
          </cell>
          <cell r="G544">
            <v>1.28</v>
          </cell>
          <cell r="H544">
            <v>0</v>
          </cell>
          <cell r="I544" t="str">
            <v>-</v>
          </cell>
          <cell r="J544">
            <v>40.5</v>
          </cell>
          <cell r="K544">
            <v>1.8</v>
          </cell>
          <cell r="N544">
            <v>1.28</v>
          </cell>
        </row>
        <row r="545">
          <cell r="B545">
            <v>90430</v>
          </cell>
          <cell r="C545" t="str">
            <v>TRANSPORTE DE MATERIAL ESCAVADO PARA TERRAPLENAGEM COM 1400 &lt; DMT &lt; = 1600 M</v>
          </cell>
          <cell r="D545" t="str">
            <v>m³</v>
          </cell>
          <cell r="E545">
            <v>1.31</v>
          </cell>
          <cell r="F545">
            <v>0</v>
          </cell>
          <cell r="G545">
            <v>1.31</v>
          </cell>
          <cell r="H545">
            <v>0</v>
          </cell>
          <cell r="I545" t="str">
            <v>-</v>
          </cell>
          <cell r="J545">
            <v>40.5</v>
          </cell>
          <cell r="K545">
            <v>1.84</v>
          </cell>
          <cell r="N545">
            <v>1.31</v>
          </cell>
        </row>
        <row r="546">
          <cell r="B546">
            <v>90431</v>
          </cell>
          <cell r="C546" t="str">
            <v>TRANSPORTE DE MATERIAL ESCAVADO PARA TERRAPLENAGEM COM 1600 &lt; DMT &lt; = 1800 M</v>
          </cell>
          <cell r="D546" t="str">
            <v>m³</v>
          </cell>
          <cell r="E546">
            <v>1.4</v>
          </cell>
          <cell r="F546">
            <v>0</v>
          </cell>
          <cell r="G546">
            <v>1.4</v>
          </cell>
          <cell r="H546">
            <v>0</v>
          </cell>
          <cell r="I546" t="str">
            <v>-</v>
          </cell>
          <cell r="J546">
            <v>40.5</v>
          </cell>
          <cell r="K546">
            <v>1.97</v>
          </cell>
          <cell r="N546">
            <v>1.4</v>
          </cell>
        </row>
        <row r="547">
          <cell r="B547">
            <v>90432</v>
          </cell>
          <cell r="C547" t="str">
            <v>TRANSPORTE DE MATERIAL ESCAVADO PARA TERRAPLENAGEM COM 1800 &lt; DMT &lt; = 2000 M</v>
          </cell>
          <cell r="D547" t="str">
            <v>m³</v>
          </cell>
          <cell r="E547">
            <v>1.45</v>
          </cell>
          <cell r="F547">
            <v>0</v>
          </cell>
          <cell r="G547">
            <v>1.45</v>
          </cell>
          <cell r="H547">
            <v>0</v>
          </cell>
          <cell r="I547" t="str">
            <v>-</v>
          </cell>
          <cell r="J547">
            <v>40.5</v>
          </cell>
          <cell r="K547">
            <v>2.04</v>
          </cell>
          <cell r="N547">
            <v>1.45</v>
          </cell>
        </row>
        <row r="548">
          <cell r="B548">
            <v>90433</v>
          </cell>
          <cell r="C548" t="str">
            <v>TRANSPORTE DE MATERIAL ESCAVADO PARA TERRAPLENAGEM COM 2000 &lt; DMT &lt; = 3000 M</v>
          </cell>
          <cell r="D548" t="str">
            <v>m³</v>
          </cell>
          <cell r="E548">
            <v>1.67</v>
          </cell>
          <cell r="F548">
            <v>0</v>
          </cell>
          <cell r="G548">
            <v>1.67</v>
          </cell>
          <cell r="H548">
            <v>0</v>
          </cell>
          <cell r="I548" t="str">
            <v>-</v>
          </cell>
          <cell r="J548">
            <v>40.5</v>
          </cell>
          <cell r="K548">
            <v>2.35</v>
          </cell>
          <cell r="N548">
            <v>1.67</v>
          </cell>
        </row>
        <row r="549">
          <cell r="B549">
            <v>90434</v>
          </cell>
          <cell r="C549" t="str">
            <v>TRANSPORTE DE MATERIAL ESCAVADO PARA TERRAPLENAGEM COM 3000 &lt; DMT &lt; = 5000 M</v>
          </cell>
          <cell r="D549" t="str">
            <v>m³</v>
          </cell>
          <cell r="E549">
            <v>2.17</v>
          </cell>
          <cell r="F549">
            <v>0</v>
          </cell>
          <cell r="G549">
            <v>2.17</v>
          </cell>
          <cell r="H549">
            <v>0</v>
          </cell>
          <cell r="I549" t="str">
            <v>-</v>
          </cell>
          <cell r="J549">
            <v>40.5</v>
          </cell>
          <cell r="K549">
            <v>3.05</v>
          </cell>
          <cell r="N549">
            <v>2.17</v>
          </cell>
        </row>
        <row r="550">
          <cell r="B550">
            <v>90435</v>
          </cell>
          <cell r="C550" t="str">
            <v>ESPALHAMENTO DE MATERIAL DE 1A. E 2A. CATEGORIA</v>
          </cell>
          <cell r="D550" t="str">
            <v>m³</v>
          </cell>
          <cell r="E550">
            <v>0.3</v>
          </cell>
          <cell r="F550">
            <v>0.02</v>
          </cell>
          <cell r="G550">
            <v>0.32</v>
          </cell>
          <cell r="H550">
            <v>0</v>
          </cell>
          <cell r="I550" t="str">
            <v>-</v>
          </cell>
          <cell r="J550">
            <v>40.5</v>
          </cell>
          <cell r="K550">
            <v>0.45</v>
          </cell>
          <cell r="N550">
            <v>0.32</v>
          </cell>
        </row>
        <row r="551">
          <cell r="B551">
            <v>90436</v>
          </cell>
          <cell r="C551" t="str">
            <v>COMPACTACAO DE ATERROS A 95% DO PROCTOR NORMAL</v>
          </cell>
          <cell r="D551" t="str">
            <v>m³</v>
          </cell>
          <cell r="E551">
            <v>0.91</v>
          </cell>
          <cell r="F551">
            <v>0.06</v>
          </cell>
          <cell r="G551">
            <v>0.97</v>
          </cell>
          <cell r="H551">
            <v>0</v>
          </cell>
          <cell r="I551" t="str">
            <v>-</v>
          </cell>
          <cell r="J551">
            <v>40.5</v>
          </cell>
          <cell r="K551">
            <v>1.36</v>
          </cell>
          <cell r="N551">
            <v>0.97</v>
          </cell>
        </row>
        <row r="552">
          <cell r="B552">
            <v>90437</v>
          </cell>
          <cell r="C552" t="str">
            <v>COMPACTACAO DE ATERROS A 100% DO PROCTOR NORMAL</v>
          </cell>
          <cell r="D552" t="str">
            <v>m³</v>
          </cell>
          <cell r="E552">
            <v>1.29</v>
          </cell>
          <cell r="F552">
            <v>0.15</v>
          </cell>
          <cell r="G552">
            <v>1.42</v>
          </cell>
          <cell r="H552">
            <v>0</v>
          </cell>
          <cell r="I552" t="str">
            <v>-</v>
          </cell>
          <cell r="J552">
            <v>40.5</v>
          </cell>
          <cell r="K552">
            <v>2</v>
          </cell>
          <cell r="N552">
            <v>1.42</v>
          </cell>
        </row>
        <row r="553">
          <cell r="B553">
            <v>90438</v>
          </cell>
          <cell r="C553" t="str">
            <v>SECAO PADRAO</v>
          </cell>
          <cell r="D553" t="str">
            <v>m²</v>
          </cell>
          <cell r="E553">
            <v>0.22</v>
          </cell>
          <cell r="F553">
            <v>0.04</v>
          </cell>
          <cell r="G553">
            <v>0.26</v>
          </cell>
          <cell r="H553">
            <v>0</v>
          </cell>
          <cell r="I553" t="str">
            <v>-</v>
          </cell>
          <cell r="J553">
            <v>40.5</v>
          </cell>
          <cell r="K553">
            <v>0.37</v>
          </cell>
          <cell r="N553">
            <v>0.26</v>
          </cell>
        </row>
        <row r="554">
          <cell r="B554">
            <v>90439</v>
          </cell>
          <cell r="C554" t="str">
            <v>COMPACTACAO DA SECAO PADRAO 100% DO PROCTOR NORMAL</v>
          </cell>
          <cell r="D554" t="str">
            <v>m²</v>
          </cell>
          <cell r="E554">
            <v>0.14000000000000001</v>
          </cell>
          <cell r="F554">
            <v>0.03</v>
          </cell>
          <cell r="G554">
            <v>0.17</v>
          </cell>
          <cell r="H554">
            <v>0</v>
          </cell>
          <cell r="I554" t="str">
            <v>-</v>
          </cell>
          <cell r="J554">
            <v>40.5</v>
          </cell>
          <cell r="K554">
            <v>0.24</v>
          </cell>
          <cell r="N554">
            <v>0.17</v>
          </cell>
        </row>
        <row r="555">
          <cell r="B555">
            <v>90441</v>
          </cell>
          <cell r="C555" t="str">
            <v>TRANSPORTE DE MATERIAL DE JAZIDA</v>
          </cell>
          <cell r="D555" t="str">
            <v>m³.Km</v>
          </cell>
          <cell r="E555">
            <v>0.41</v>
          </cell>
          <cell r="F555">
            <v>0</v>
          </cell>
          <cell r="G555">
            <v>0.41</v>
          </cell>
          <cell r="H555">
            <v>0</v>
          </cell>
          <cell r="I555" t="str">
            <v>-</v>
          </cell>
          <cell r="J555">
            <v>40.5</v>
          </cell>
          <cell r="K555">
            <v>0.57999999999999996</v>
          </cell>
          <cell r="N555">
            <v>0.41</v>
          </cell>
        </row>
        <row r="556">
          <cell r="B556">
            <v>90442</v>
          </cell>
          <cell r="C556" t="str">
            <v>REVESTIMENTO PRIMARIO DE SOLO ESTABILIZADO</v>
          </cell>
          <cell r="D556" t="str">
            <v>m³</v>
          </cell>
          <cell r="E556">
            <v>1.8</v>
          </cell>
          <cell r="F556">
            <v>0.27</v>
          </cell>
          <cell r="G556">
            <v>2.0699999999999998</v>
          </cell>
          <cell r="H556">
            <v>3.58</v>
          </cell>
          <cell r="I556" t="str">
            <v>ACRESCER</v>
          </cell>
          <cell r="J556">
            <v>40.5</v>
          </cell>
          <cell r="K556">
            <v>7.94</v>
          </cell>
          <cell r="N556">
            <v>5.65</v>
          </cell>
        </row>
        <row r="557">
          <cell r="B557">
            <v>90444</v>
          </cell>
          <cell r="C557" t="str">
            <v>ASSENTAMENTO DE DRENO PROFUNDO</v>
          </cell>
          <cell r="D557" t="str">
            <v>m</v>
          </cell>
          <cell r="E557">
            <v>0</v>
          </cell>
          <cell r="F557">
            <v>5.94</v>
          </cell>
          <cell r="G557">
            <v>5.94</v>
          </cell>
          <cell r="H557">
            <v>19.559999999999999</v>
          </cell>
          <cell r="I557" t="str">
            <v>ACRESCER</v>
          </cell>
          <cell r="J557">
            <v>40.5</v>
          </cell>
          <cell r="K557">
            <v>35.83</v>
          </cell>
          <cell r="N557">
            <v>25.5</v>
          </cell>
        </row>
        <row r="558">
          <cell r="B558">
            <v>90460</v>
          </cell>
          <cell r="C558" t="str">
            <v>CORPO DE BUEIRO SIMPLES TUBULAR DE CONCRETO D=0,40 M TIPO CA-1 INC. BERCO</v>
          </cell>
          <cell r="D558" t="str">
            <v>m</v>
          </cell>
          <cell r="E558">
            <v>0</v>
          </cell>
          <cell r="F558">
            <v>19.739999999999998</v>
          </cell>
          <cell r="G558">
            <v>19.739999999999998</v>
          </cell>
          <cell r="H558">
            <v>38.07</v>
          </cell>
          <cell r="I558" t="str">
            <v>ACRESCER</v>
          </cell>
          <cell r="J558">
            <v>40.5</v>
          </cell>
          <cell r="K558">
            <v>81.22</v>
          </cell>
          <cell r="N558">
            <v>57.81</v>
          </cell>
        </row>
        <row r="559">
          <cell r="B559">
            <v>90461</v>
          </cell>
          <cell r="C559" t="str">
            <v>CORPO DE BUEIRO SIMPLES TUBULAR DE CONCRETO D=0,60 M TIPO CA-1 INC. BERCO</v>
          </cell>
          <cell r="D559" t="str">
            <v>m</v>
          </cell>
          <cell r="E559">
            <v>0</v>
          </cell>
          <cell r="F559">
            <v>20.6</v>
          </cell>
          <cell r="G559">
            <v>20.6</v>
          </cell>
          <cell r="H559">
            <v>68.2</v>
          </cell>
          <cell r="I559" t="str">
            <v>ACRESCER</v>
          </cell>
          <cell r="J559">
            <v>40.5</v>
          </cell>
          <cell r="K559">
            <v>124.76</v>
          </cell>
          <cell r="N559">
            <v>88.800000000000011</v>
          </cell>
        </row>
        <row r="560">
          <cell r="B560">
            <v>90462</v>
          </cell>
          <cell r="C560" t="str">
            <v>CORPO DE BUEIRO SIMPLES TUBULAR DE CONCRETO D=0,80 M TIPO CA-1 INC. BERCO</v>
          </cell>
          <cell r="D560" t="str">
            <v>m</v>
          </cell>
          <cell r="E560">
            <v>0</v>
          </cell>
          <cell r="F560">
            <v>21.69</v>
          </cell>
          <cell r="G560">
            <v>21.69</v>
          </cell>
          <cell r="H560">
            <v>107.57</v>
          </cell>
          <cell r="I560" t="str">
            <v>ACRESCER</v>
          </cell>
          <cell r="J560">
            <v>40.5</v>
          </cell>
          <cell r="K560">
            <v>181.61</v>
          </cell>
          <cell r="N560">
            <v>129.26</v>
          </cell>
        </row>
        <row r="561">
          <cell r="B561">
            <v>90463</v>
          </cell>
          <cell r="C561" t="str">
            <v>CORPO DE BUEIRO SIMPLES TUBULAR DE CONCRETO D=1,00 M TIPO CA-1 INC. BERCO</v>
          </cell>
          <cell r="D561" t="str">
            <v>m</v>
          </cell>
          <cell r="E561">
            <v>0</v>
          </cell>
          <cell r="F561">
            <v>22.78</v>
          </cell>
          <cell r="G561">
            <v>22.78</v>
          </cell>
          <cell r="H561">
            <v>154.22999999999999</v>
          </cell>
          <cell r="I561" t="str">
            <v>ACRESCER</v>
          </cell>
          <cell r="J561">
            <v>40.5</v>
          </cell>
          <cell r="K561">
            <v>248.7</v>
          </cell>
          <cell r="N561">
            <v>177.01</v>
          </cell>
        </row>
        <row r="562">
          <cell r="B562">
            <v>90464</v>
          </cell>
          <cell r="C562" t="str">
            <v>CORPO DE BUEIRO SIMPLES TUBULAR DE CONCRETO D=1,20 M TIPO CA-1 INC. BERCO</v>
          </cell>
          <cell r="D562" t="str">
            <v>m</v>
          </cell>
          <cell r="E562">
            <v>0</v>
          </cell>
          <cell r="F562">
            <v>23.87</v>
          </cell>
          <cell r="G562">
            <v>23.87</v>
          </cell>
          <cell r="H562">
            <v>219.97</v>
          </cell>
          <cell r="I562" t="str">
            <v>ACRESCER</v>
          </cell>
          <cell r="J562">
            <v>40.5</v>
          </cell>
          <cell r="K562">
            <v>342.6</v>
          </cell>
          <cell r="N562">
            <v>243.84</v>
          </cell>
        </row>
        <row r="563">
          <cell r="B563">
            <v>90465</v>
          </cell>
          <cell r="C563" t="str">
            <v>CORPO DE BUEIRO DUPLO TUBULAR DE CONCRETO D=0,80 M TIPO CA-1 INC. BERCO</v>
          </cell>
          <cell r="D563" t="str">
            <v>m</v>
          </cell>
          <cell r="E563">
            <v>0</v>
          </cell>
          <cell r="F563">
            <v>34.479999999999997</v>
          </cell>
          <cell r="G563">
            <v>34.479999999999997</v>
          </cell>
          <cell r="H563">
            <v>211</v>
          </cell>
          <cell r="I563" t="str">
            <v>ACRESCER</v>
          </cell>
          <cell r="J563">
            <v>40.5</v>
          </cell>
          <cell r="K563">
            <v>344.9</v>
          </cell>
          <cell r="N563">
            <v>245.48</v>
          </cell>
        </row>
        <row r="564">
          <cell r="B564">
            <v>90466</v>
          </cell>
          <cell r="C564" t="str">
            <v>CORPO DE BUEIRO DUPLO TUBULAR DE CONCRETO D=1,00 M TIPO CA-1 INC. BERCO</v>
          </cell>
          <cell r="D564" t="str">
            <v>m</v>
          </cell>
          <cell r="E564">
            <v>0</v>
          </cell>
          <cell r="F564">
            <v>36.270000000000003</v>
          </cell>
          <cell r="G564">
            <v>36.270000000000003</v>
          </cell>
          <cell r="H564">
            <v>304.48</v>
          </cell>
          <cell r="I564" t="str">
            <v>ACRESCER</v>
          </cell>
          <cell r="J564">
            <v>40.5</v>
          </cell>
          <cell r="K564">
            <v>478.75</v>
          </cell>
          <cell r="N564">
            <v>340.75</v>
          </cell>
        </row>
        <row r="565">
          <cell r="B565">
            <v>90467</v>
          </cell>
          <cell r="C565" t="str">
            <v>CORPO DE BUEIRO DUPLO TUBULAR DE CONCRETO D=1,20 M TIPO CA-1 INC. BERCO</v>
          </cell>
          <cell r="D565" t="str">
            <v>m</v>
          </cell>
          <cell r="E565">
            <v>0</v>
          </cell>
          <cell r="F565">
            <v>38.06</v>
          </cell>
          <cell r="G565">
            <v>38.06</v>
          </cell>
          <cell r="H565">
            <v>432.08</v>
          </cell>
          <cell r="I565" t="str">
            <v>ACRESCER</v>
          </cell>
          <cell r="J565">
            <v>40.5</v>
          </cell>
          <cell r="K565">
            <v>660.55</v>
          </cell>
          <cell r="N565">
            <v>470.14</v>
          </cell>
        </row>
        <row r="566">
          <cell r="B566">
            <v>90468</v>
          </cell>
          <cell r="C566" t="str">
            <v>CORPO DE BUEIRO TRIPLO TUBULAR DE CONCRETO D=0,80 M TIPO CA-1 INC. BERCO</v>
          </cell>
          <cell r="D566" t="str">
            <v>m</v>
          </cell>
          <cell r="E566">
            <v>0</v>
          </cell>
          <cell r="F566">
            <v>47.73</v>
          </cell>
          <cell r="G566">
            <v>47.73</v>
          </cell>
          <cell r="H566">
            <v>315.7</v>
          </cell>
          <cell r="I566" t="str">
            <v>ACRESCER</v>
          </cell>
          <cell r="J566">
            <v>40.5</v>
          </cell>
          <cell r="K566">
            <v>510.62</v>
          </cell>
          <cell r="N566">
            <v>363.43</v>
          </cell>
        </row>
        <row r="567">
          <cell r="B567">
            <v>90469</v>
          </cell>
          <cell r="C567" t="str">
            <v>CORPO DE BUEIRO TRIPLO TUBULAR DE CONCRETO D=1,00 M TIPO CA-1 INC. BERCO</v>
          </cell>
          <cell r="D567" t="str">
            <v>m</v>
          </cell>
          <cell r="E567">
            <v>0</v>
          </cell>
          <cell r="F567">
            <v>51.01</v>
          </cell>
          <cell r="G567">
            <v>51.01</v>
          </cell>
          <cell r="H567">
            <v>453.12</v>
          </cell>
          <cell r="I567" t="str">
            <v>ACRESCER</v>
          </cell>
          <cell r="J567">
            <v>40.5</v>
          </cell>
          <cell r="K567">
            <v>708.3</v>
          </cell>
          <cell r="N567">
            <v>504.13</v>
          </cell>
        </row>
        <row r="568">
          <cell r="B568">
            <v>90470</v>
          </cell>
          <cell r="C568" t="str">
            <v>CORPO DE BUEIRO TRIPLO TUBULAR DE CONCRETO D=1,20 M TIPO CA-1 INC. BERCO</v>
          </cell>
          <cell r="D568" t="str">
            <v>m</v>
          </cell>
          <cell r="E568">
            <v>0</v>
          </cell>
          <cell r="F568">
            <v>54.29</v>
          </cell>
          <cell r="G568">
            <v>54.29</v>
          </cell>
          <cell r="H568">
            <v>645.38</v>
          </cell>
          <cell r="I568" t="str">
            <v>ACRESCER</v>
          </cell>
          <cell r="J568">
            <v>40.5</v>
          </cell>
          <cell r="K568">
            <v>983.04</v>
          </cell>
          <cell r="N568">
            <v>699.67</v>
          </cell>
        </row>
        <row r="569">
          <cell r="B569">
            <v>90471</v>
          </cell>
          <cell r="C569" t="str">
            <v>BOCA DE BUEIRO SIMPLES TUBULAR DE CONCRETO D=0,60 M</v>
          </cell>
          <cell r="D569" t="str">
            <v>Und</v>
          </cell>
          <cell r="E569">
            <v>0</v>
          </cell>
          <cell r="F569">
            <v>3.12</v>
          </cell>
          <cell r="G569">
            <v>3.12</v>
          </cell>
          <cell r="H569">
            <v>179.29</v>
          </cell>
          <cell r="I569" t="str">
            <v>ACRESCER</v>
          </cell>
          <cell r="J569">
            <v>40.5</v>
          </cell>
          <cell r="K569">
            <v>256.29000000000002</v>
          </cell>
          <cell r="N569">
            <v>182.41</v>
          </cell>
        </row>
        <row r="570">
          <cell r="B570">
            <v>90472</v>
          </cell>
          <cell r="C570" t="str">
            <v>BOCA DE BUEIRO SIMPLES TUBULAR DE CONCRETO D=0,80 M</v>
          </cell>
          <cell r="D570" t="str">
            <v>Und</v>
          </cell>
          <cell r="E570">
            <v>0</v>
          </cell>
          <cell r="F570">
            <v>3.12</v>
          </cell>
          <cell r="G570">
            <v>3.12</v>
          </cell>
          <cell r="H570">
            <v>305.83999999999997</v>
          </cell>
          <cell r="I570" t="str">
            <v>ACRESCER</v>
          </cell>
          <cell r="J570">
            <v>40.5</v>
          </cell>
          <cell r="K570">
            <v>434.09</v>
          </cell>
          <cell r="N570">
            <v>308.95999999999998</v>
          </cell>
        </row>
        <row r="571">
          <cell r="B571">
            <v>90473</v>
          </cell>
          <cell r="C571" t="str">
            <v>BOCA DE BUEIRO SIMPLES TUBULAR DE CONCRETO D=1,00 M</v>
          </cell>
          <cell r="D571" t="str">
            <v>Und</v>
          </cell>
          <cell r="E571">
            <v>0</v>
          </cell>
          <cell r="F571">
            <v>3.28</v>
          </cell>
          <cell r="G571">
            <v>3.28</v>
          </cell>
          <cell r="H571">
            <v>479.6</v>
          </cell>
          <cell r="I571" t="str">
            <v>ACRESCER</v>
          </cell>
          <cell r="J571">
            <v>40.5</v>
          </cell>
          <cell r="K571">
            <v>678.45</v>
          </cell>
          <cell r="N571">
            <v>482.88</v>
          </cell>
        </row>
        <row r="572">
          <cell r="B572">
            <v>90474</v>
          </cell>
          <cell r="C572" t="str">
            <v>BOCA DE BUEIRO SIMPLES TUBULAR DE CONCRETO D=1,20 M</v>
          </cell>
          <cell r="D572" t="str">
            <v>Und</v>
          </cell>
          <cell r="E572">
            <v>0</v>
          </cell>
          <cell r="F572">
            <v>3.28</v>
          </cell>
          <cell r="G572">
            <v>3.28</v>
          </cell>
          <cell r="H572">
            <v>693.99</v>
          </cell>
          <cell r="I572" t="str">
            <v>ACRESCER</v>
          </cell>
          <cell r="J572">
            <v>40.5</v>
          </cell>
          <cell r="K572">
            <v>979.66</v>
          </cell>
          <cell r="N572">
            <v>697.27</v>
          </cell>
        </row>
        <row r="573">
          <cell r="B573">
            <v>90475</v>
          </cell>
          <cell r="C573" t="str">
            <v>BOCA DE BUEIRO DUPLO TUBULAR DE CONCRETO D=0,80 M</v>
          </cell>
          <cell r="D573" t="str">
            <v>Und</v>
          </cell>
          <cell r="E573">
            <v>0</v>
          </cell>
          <cell r="F573">
            <v>4.76</v>
          </cell>
          <cell r="G573">
            <v>4.76</v>
          </cell>
          <cell r="H573">
            <v>433.42</v>
          </cell>
          <cell r="I573" t="str">
            <v>ACRESCER</v>
          </cell>
          <cell r="J573">
            <v>40.5</v>
          </cell>
          <cell r="K573">
            <v>615.64</v>
          </cell>
          <cell r="N573">
            <v>438.18</v>
          </cell>
        </row>
        <row r="574">
          <cell r="B574">
            <v>90476</v>
          </cell>
          <cell r="C574" t="str">
            <v>BOCA DE BUEIRO DUPLO TUBULAR DE CONCRETO D=1,00 M</v>
          </cell>
          <cell r="D574" t="str">
            <v>Und</v>
          </cell>
          <cell r="E574">
            <v>0</v>
          </cell>
          <cell r="F574">
            <v>4.76</v>
          </cell>
          <cell r="G574">
            <v>4.76</v>
          </cell>
          <cell r="H574">
            <v>664.36</v>
          </cell>
          <cell r="I574" t="str">
            <v>ACRESCER</v>
          </cell>
          <cell r="J574">
            <v>40.5</v>
          </cell>
          <cell r="K574">
            <v>940.11</v>
          </cell>
          <cell r="N574">
            <v>669.12</v>
          </cell>
        </row>
        <row r="575">
          <cell r="B575">
            <v>90477</v>
          </cell>
          <cell r="C575" t="str">
            <v>BOCA DE BUEIRO DUPLO TUBULAR DE CONCRETO D=1,20 M</v>
          </cell>
          <cell r="D575" t="str">
            <v>Und</v>
          </cell>
          <cell r="E575">
            <v>0</v>
          </cell>
          <cell r="F575">
            <v>15.99</v>
          </cell>
          <cell r="G575">
            <v>15.99</v>
          </cell>
          <cell r="H575">
            <v>943.32</v>
          </cell>
          <cell r="I575" t="str">
            <v>ACRESCER</v>
          </cell>
          <cell r="J575">
            <v>40.5</v>
          </cell>
          <cell r="K575">
            <v>1347.83</v>
          </cell>
          <cell r="N575">
            <v>959.31000000000006</v>
          </cell>
        </row>
        <row r="576">
          <cell r="B576">
            <v>90478</v>
          </cell>
          <cell r="C576" t="str">
            <v>BOCA DE BUEIRO TRIPLO TUBULAR DE CONCRETO D=0,80 M</v>
          </cell>
          <cell r="D576" t="str">
            <v>Und</v>
          </cell>
          <cell r="E576">
            <v>0</v>
          </cell>
          <cell r="F576">
            <v>6.24</v>
          </cell>
          <cell r="G576">
            <v>6.24</v>
          </cell>
          <cell r="H576">
            <v>565.87</v>
          </cell>
          <cell r="I576" t="str">
            <v>ACRESCER</v>
          </cell>
          <cell r="J576">
            <v>40.5</v>
          </cell>
          <cell r="K576">
            <v>803.81</v>
          </cell>
          <cell r="N576">
            <v>572.11</v>
          </cell>
        </row>
        <row r="577">
          <cell r="B577">
            <v>90479</v>
          </cell>
          <cell r="C577" t="str">
            <v>BOCA DE BUEIRO TRIPLO TUBULAR DE CONCRETO D=1,00 M</v>
          </cell>
          <cell r="D577" t="str">
            <v>Und</v>
          </cell>
          <cell r="E577">
            <v>0</v>
          </cell>
          <cell r="F577">
            <v>6.24</v>
          </cell>
          <cell r="G577">
            <v>6.24</v>
          </cell>
          <cell r="H577">
            <v>831.93</v>
          </cell>
          <cell r="I577" t="str">
            <v>ACRESCER</v>
          </cell>
          <cell r="J577">
            <v>40.5</v>
          </cell>
          <cell r="K577">
            <v>1177.6300000000001</v>
          </cell>
          <cell r="N577">
            <v>838.17</v>
          </cell>
        </row>
        <row r="578">
          <cell r="B578">
            <v>90480</v>
          </cell>
          <cell r="C578" t="str">
            <v>BOCA DE BUEIRO TRIPLO TUBULAR DE CONCRET0 D=1,20 M</v>
          </cell>
          <cell r="D578" t="str">
            <v>Und</v>
          </cell>
          <cell r="E578">
            <v>0</v>
          </cell>
          <cell r="F578">
            <v>6.24</v>
          </cell>
          <cell r="G578">
            <v>6.24</v>
          </cell>
          <cell r="H578">
            <v>1192.6500000000001</v>
          </cell>
          <cell r="I578" t="str">
            <v>ACRESCER</v>
          </cell>
          <cell r="J578">
            <v>40.5</v>
          </cell>
          <cell r="K578">
            <v>1684.44</v>
          </cell>
          <cell r="N578">
            <v>1198.8900000000001</v>
          </cell>
        </row>
        <row r="579">
          <cell r="B579">
            <v>90490</v>
          </cell>
          <cell r="C579" t="str">
            <v>REDUTOR DE VELOCIDADE (SONORIZADOR) C/ L=5,00 M</v>
          </cell>
          <cell r="D579" t="str">
            <v>m</v>
          </cell>
          <cell r="E579">
            <v>0</v>
          </cell>
          <cell r="F579">
            <v>18</v>
          </cell>
          <cell r="G579">
            <v>18</v>
          </cell>
          <cell r="H579">
            <v>153.88999999999999</v>
          </cell>
          <cell r="I579" t="str">
            <v>ACRESCER</v>
          </cell>
          <cell r="J579">
            <v>40.5</v>
          </cell>
          <cell r="K579">
            <v>241.51</v>
          </cell>
          <cell r="N579">
            <v>171.89</v>
          </cell>
        </row>
        <row r="580">
          <cell r="B580">
            <v>90491</v>
          </cell>
          <cell r="C580" t="str">
            <v>REDUTOR DE VELOCIDAE (ONDULACAO) C/ L=3,70 M</v>
          </cell>
          <cell r="D580" t="str">
            <v>m</v>
          </cell>
          <cell r="E580">
            <v>0</v>
          </cell>
          <cell r="F580">
            <v>10.61</v>
          </cell>
          <cell r="G580">
            <v>10.61</v>
          </cell>
          <cell r="H580">
            <v>105.41</v>
          </cell>
          <cell r="I580" t="str">
            <v>ACRESCER</v>
          </cell>
          <cell r="J580">
            <v>40.5</v>
          </cell>
          <cell r="K580">
            <v>163.01</v>
          </cell>
          <cell r="N580">
            <v>116.02</v>
          </cell>
        </row>
        <row r="581">
          <cell r="B581">
            <v>90500</v>
          </cell>
          <cell r="C581" t="str">
            <v>SERVICOS AUXILIARES</v>
          </cell>
          <cell r="N581">
            <v>0</v>
          </cell>
        </row>
        <row r="582">
          <cell r="B582">
            <v>90510</v>
          </cell>
          <cell r="C582" t="str">
            <v>MISTURA BETUMINOSA A FRIO EM BETONEIRA</v>
          </cell>
          <cell r="D582" t="str">
            <v>m³</v>
          </cell>
          <cell r="E582">
            <v>2.96</v>
          </cell>
          <cell r="F582">
            <v>6.55</v>
          </cell>
          <cell r="G582">
            <v>9.51</v>
          </cell>
          <cell r="H582">
            <v>31.42</v>
          </cell>
          <cell r="I582" t="str">
            <v>ACRESCER</v>
          </cell>
          <cell r="J582">
            <v>40.5</v>
          </cell>
          <cell r="K582">
            <v>57.51</v>
          </cell>
          <cell r="N582">
            <v>40.93</v>
          </cell>
        </row>
        <row r="583">
          <cell r="B583">
            <v>90511</v>
          </cell>
          <cell r="C583" t="str">
            <v>MISTURA BETUMINOSA USINADA A FRIO</v>
          </cell>
          <cell r="D583" t="str">
            <v>m³</v>
          </cell>
          <cell r="E583">
            <v>3.64</v>
          </cell>
          <cell r="F583">
            <v>1.08</v>
          </cell>
          <cell r="G583">
            <v>4.72</v>
          </cell>
          <cell r="H583">
            <v>31.42</v>
          </cell>
          <cell r="I583" t="str">
            <v>ACRESCER</v>
          </cell>
          <cell r="J583">
            <v>40.5</v>
          </cell>
          <cell r="K583">
            <v>50.78</v>
          </cell>
          <cell r="N583">
            <v>36.14</v>
          </cell>
        </row>
        <row r="584">
          <cell r="B584">
            <v>90512</v>
          </cell>
          <cell r="C584" t="str">
            <v>MISTURA BETUMINOSA USINADO A QUENTE</v>
          </cell>
          <cell r="D584" t="str">
            <v>m³</v>
          </cell>
          <cell r="E584">
            <v>17.350000000000001</v>
          </cell>
          <cell r="F584">
            <v>1.29</v>
          </cell>
          <cell r="G584">
            <v>18.64</v>
          </cell>
          <cell r="H584">
            <v>44.92</v>
          </cell>
          <cell r="I584" t="str">
            <v>ACRESCER</v>
          </cell>
          <cell r="J584">
            <v>40.5</v>
          </cell>
          <cell r="K584">
            <v>89.3</v>
          </cell>
          <cell r="N584">
            <v>63.56</v>
          </cell>
        </row>
        <row r="585">
          <cell r="B585">
            <v>90513</v>
          </cell>
          <cell r="C585" t="str">
            <v>BASE SOLO ESTABIL. GRANULOM. P/ REMENDO PROFUNDO (MAT.-VOL. COMPACTADO)</v>
          </cell>
          <cell r="D585" t="str">
            <v>m³</v>
          </cell>
          <cell r="E585">
            <v>0</v>
          </cell>
          <cell r="F585">
            <v>0</v>
          </cell>
          <cell r="G585">
            <v>0</v>
          </cell>
          <cell r="H585">
            <v>4.45</v>
          </cell>
          <cell r="I585" t="str">
            <v>ACRESCER</v>
          </cell>
          <cell r="J585">
            <v>40.5</v>
          </cell>
          <cell r="K585">
            <v>6.25</v>
          </cell>
          <cell r="N585">
            <v>4.45</v>
          </cell>
        </row>
        <row r="586">
          <cell r="B586">
            <v>90514</v>
          </cell>
          <cell r="C586" t="str">
            <v>BASE SOLO BRITA P/ REMENDO PROF. C/ 40% BRITA(MAT.- VOL. COMPACTADO)</v>
          </cell>
          <cell r="D586" t="str">
            <v>m³</v>
          </cell>
          <cell r="E586">
            <v>0</v>
          </cell>
          <cell r="F586">
            <v>0</v>
          </cell>
          <cell r="G586">
            <v>0</v>
          </cell>
          <cell r="H586">
            <v>17.11</v>
          </cell>
          <cell r="I586" t="str">
            <v>ACRESCER</v>
          </cell>
          <cell r="J586">
            <v>40.5</v>
          </cell>
          <cell r="K586">
            <v>24.04</v>
          </cell>
          <cell r="N586">
            <v>17.11</v>
          </cell>
        </row>
        <row r="587">
          <cell r="B587">
            <v>90515</v>
          </cell>
          <cell r="C587" t="str">
            <v>BASE DE BRITA PARA REMENDO PROFUNDO</v>
          </cell>
          <cell r="D587" t="str">
            <v>m³</v>
          </cell>
          <cell r="E587">
            <v>0</v>
          </cell>
          <cell r="F587">
            <v>0</v>
          </cell>
          <cell r="G587">
            <v>0</v>
          </cell>
          <cell r="H587">
            <v>36.1</v>
          </cell>
          <cell r="I587" t="str">
            <v>ACRESCER</v>
          </cell>
          <cell r="J587">
            <v>40.5</v>
          </cell>
          <cell r="K587">
            <v>50.72</v>
          </cell>
          <cell r="N587">
            <v>36.1</v>
          </cell>
        </row>
        <row r="588">
          <cell r="B588">
            <v>90516</v>
          </cell>
          <cell r="C588" t="str">
            <v>CONCRETO DE CIMENTO PORTLAND</v>
          </cell>
          <cell r="D588" t="str">
            <v>m³</v>
          </cell>
          <cell r="E588">
            <v>8.14</v>
          </cell>
          <cell r="F588">
            <v>67.16</v>
          </cell>
          <cell r="G588">
            <v>75.3</v>
          </cell>
          <cell r="H588">
            <v>90.68</v>
          </cell>
          <cell r="I588" t="str">
            <v>ACRESCER</v>
          </cell>
          <cell r="J588">
            <v>40.5</v>
          </cell>
          <cell r="K588">
            <v>233.2</v>
          </cell>
          <cell r="N588">
            <v>165.98000000000002</v>
          </cell>
        </row>
        <row r="589">
          <cell r="B589">
            <v>90517</v>
          </cell>
          <cell r="C589" t="str">
            <v>CONCRETO CICLOPICO COM 30% DE PEDRA DE MAO</v>
          </cell>
          <cell r="D589" t="str">
            <v>m³</v>
          </cell>
          <cell r="E589">
            <v>5.5</v>
          </cell>
          <cell r="F589">
            <v>45.38</v>
          </cell>
          <cell r="G589">
            <v>50.88</v>
          </cell>
          <cell r="H589">
            <v>67.92</v>
          </cell>
          <cell r="I589" t="str">
            <v>ACRESCER</v>
          </cell>
          <cell r="J589">
            <v>40.5</v>
          </cell>
          <cell r="K589">
            <v>166.91</v>
          </cell>
          <cell r="N589">
            <v>118.80000000000001</v>
          </cell>
        </row>
        <row r="590">
          <cell r="B590">
            <v>90518</v>
          </cell>
          <cell r="C590" t="str">
            <v>CONCRETO MAGRO</v>
          </cell>
          <cell r="D590" t="str">
            <v>m³</v>
          </cell>
          <cell r="E590">
            <v>8.14</v>
          </cell>
          <cell r="F590">
            <v>67.16</v>
          </cell>
          <cell r="G590">
            <v>75.3</v>
          </cell>
          <cell r="H590">
            <v>70.540000000000006</v>
          </cell>
          <cell r="I590" t="str">
            <v>ACRESCER</v>
          </cell>
          <cell r="J590">
            <v>40.5</v>
          </cell>
          <cell r="K590">
            <v>204.91</v>
          </cell>
          <cell r="N590">
            <v>145.84</v>
          </cell>
        </row>
        <row r="591">
          <cell r="B591">
            <v>90519</v>
          </cell>
          <cell r="C591" t="str">
            <v>ARGAMASSA DE CIMENTO E AREIA 1:3</v>
          </cell>
          <cell r="D591" t="str">
            <v>m³</v>
          </cell>
          <cell r="E591">
            <v>8.14</v>
          </cell>
          <cell r="F591">
            <v>67.16</v>
          </cell>
          <cell r="G591">
            <v>75.3</v>
          </cell>
          <cell r="H591">
            <v>106.03</v>
          </cell>
          <cell r="I591" t="str">
            <v>ACRESCER</v>
          </cell>
          <cell r="J591">
            <v>40.5</v>
          </cell>
          <cell r="K591">
            <v>254.77</v>
          </cell>
          <cell r="N591">
            <v>181.32999999999998</v>
          </cell>
        </row>
        <row r="592">
          <cell r="B592">
            <v>90520</v>
          </cell>
          <cell r="C592" t="str">
            <v>ARGAMASSA DE CIMENTO E AREIA 1:4</v>
          </cell>
          <cell r="D592" t="str">
            <v>m³</v>
          </cell>
          <cell r="E592">
            <v>8.14</v>
          </cell>
          <cell r="F592">
            <v>67.16</v>
          </cell>
          <cell r="G592">
            <v>75.3</v>
          </cell>
          <cell r="H592">
            <v>86.13</v>
          </cell>
          <cell r="I592" t="str">
            <v>ACRESCER</v>
          </cell>
          <cell r="J592">
            <v>40.5</v>
          </cell>
          <cell r="K592">
            <v>226.81</v>
          </cell>
          <cell r="N592">
            <v>161.43</v>
          </cell>
        </row>
        <row r="593">
          <cell r="B593">
            <v>90521</v>
          </cell>
          <cell r="C593" t="str">
            <v>FORMAS</v>
          </cell>
          <cell r="D593" t="str">
            <v>m²</v>
          </cell>
          <cell r="E593">
            <v>0.13</v>
          </cell>
          <cell r="F593">
            <v>6.22</v>
          </cell>
          <cell r="G593">
            <v>6.35</v>
          </cell>
          <cell r="H593">
            <v>1.93</v>
          </cell>
          <cell r="I593" t="str">
            <v>ACRESCER</v>
          </cell>
          <cell r="J593">
            <v>40.5</v>
          </cell>
          <cell r="K593">
            <v>11.63</v>
          </cell>
          <cell r="N593">
            <v>8.2799999999999994</v>
          </cell>
        </row>
        <row r="594">
          <cell r="B594">
            <v>90522</v>
          </cell>
          <cell r="C594" t="str">
            <v>DOBRAGEM E COLOCACAO DE ARMADURA</v>
          </cell>
          <cell r="D594" t="str">
            <v>KG</v>
          </cell>
          <cell r="E594">
            <v>0</v>
          </cell>
          <cell r="F594">
            <v>0.75</v>
          </cell>
          <cell r="G594">
            <v>0.75</v>
          </cell>
          <cell r="H594">
            <v>1.17</v>
          </cell>
          <cell r="I594" t="str">
            <v>ACRESCER</v>
          </cell>
          <cell r="J594">
            <v>40.5</v>
          </cell>
          <cell r="K594">
            <v>2.7</v>
          </cell>
          <cell r="N594">
            <v>1.92</v>
          </cell>
        </row>
        <row r="595">
          <cell r="B595">
            <v>90523</v>
          </cell>
          <cell r="C595" t="str">
            <v>ESCAVACAO MANUAL EM MATERIAL DE 1A. CATEGORIA</v>
          </cell>
          <cell r="D595" t="str">
            <v>m³</v>
          </cell>
          <cell r="E595">
            <v>0</v>
          </cell>
          <cell r="F595">
            <v>7.37</v>
          </cell>
          <cell r="G595">
            <v>7.37</v>
          </cell>
          <cell r="H595">
            <v>0</v>
          </cell>
          <cell r="I595" t="str">
            <v>-</v>
          </cell>
          <cell r="J595">
            <v>40.5</v>
          </cell>
          <cell r="K595">
            <v>10.35</v>
          </cell>
          <cell r="N595">
            <v>7.37</v>
          </cell>
        </row>
        <row r="596">
          <cell r="B596">
            <v>90524</v>
          </cell>
          <cell r="C596" t="str">
            <v>ESCAVACAO MANUAL EM MATERIAL DE 2A. CATEGORIA</v>
          </cell>
          <cell r="D596" t="str">
            <v>m³</v>
          </cell>
          <cell r="E596">
            <v>0</v>
          </cell>
          <cell r="F596">
            <v>17.87</v>
          </cell>
          <cell r="G596">
            <v>17.87</v>
          </cell>
          <cell r="H596">
            <v>0</v>
          </cell>
          <cell r="I596" t="str">
            <v>-</v>
          </cell>
          <cell r="J596">
            <v>40.5</v>
          </cell>
          <cell r="K596">
            <v>25.11</v>
          </cell>
          <cell r="N596">
            <v>17.87</v>
          </cell>
        </row>
        <row r="597">
          <cell r="B597">
            <v>90525</v>
          </cell>
          <cell r="C597" t="str">
            <v>ESCAVACAO MANUAL DE VALAS EM MATERIAL DE 3A. CATEGORIA</v>
          </cell>
          <cell r="D597" t="str">
            <v>m³</v>
          </cell>
          <cell r="E597">
            <v>11.82</v>
          </cell>
          <cell r="F597">
            <v>4.75</v>
          </cell>
          <cell r="G597">
            <v>16.57</v>
          </cell>
          <cell r="H597">
            <v>13.51</v>
          </cell>
          <cell r="I597" t="str">
            <v>-</v>
          </cell>
          <cell r="J597">
            <v>40.5</v>
          </cell>
          <cell r="K597">
            <v>42.26</v>
          </cell>
          <cell r="N597">
            <v>30.08</v>
          </cell>
        </row>
        <row r="598">
          <cell r="B598">
            <v>90526</v>
          </cell>
          <cell r="C598" t="str">
            <v>ESCAVACAO MECANICA DE VALAS EM MATERIAL DE 1A. CATEGORIA</v>
          </cell>
          <cell r="D598" t="str">
            <v>m³</v>
          </cell>
          <cell r="E598">
            <v>2.37</v>
          </cell>
          <cell r="F598">
            <v>0.23</v>
          </cell>
          <cell r="G598">
            <v>2.6</v>
          </cell>
          <cell r="H598">
            <v>0</v>
          </cell>
          <cell r="I598" t="str">
            <v>-</v>
          </cell>
          <cell r="J598">
            <v>40.5</v>
          </cell>
          <cell r="K598">
            <v>3.65</v>
          </cell>
          <cell r="N598">
            <v>2.6</v>
          </cell>
        </row>
        <row r="599">
          <cell r="B599">
            <v>90527</v>
          </cell>
          <cell r="C599" t="str">
            <v>ESCAVACAO MECANICA DE VALAS EM MATERIAL DE 2A. CATEGORIA</v>
          </cell>
          <cell r="D599" t="str">
            <v>m³</v>
          </cell>
          <cell r="E599">
            <v>3.08</v>
          </cell>
          <cell r="F599">
            <v>0.31</v>
          </cell>
          <cell r="G599">
            <v>3.39</v>
          </cell>
          <cell r="H599">
            <v>0</v>
          </cell>
          <cell r="I599" t="str">
            <v>-</v>
          </cell>
          <cell r="J599">
            <v>40.5</v>
          </cell>
          <cell r="K599">
            <v>4.76</v>
          </cell>
          <cell r="N599">
            <v>3.39</v>
          </cell>
        </row>
        <row r="600">
          <cell r="B600">
            <v>90528</v>
          </cell>
          <cell r="C600" t="str">
            <v>REATERRO E APILOAMENTO</v>
          </cell>
          <cell r="D600" t="str">
            <v>m³</v>
          </cell>
          <cell r="E600">
            <v>0</v>
          </cell>
          <cell r="F600">
            <v>3.69</v>
          </cell>
          <cell r="G600">
            <v>3.69</v>
          </cell>
          <cell r="H600">
            <v>0</v>
          </cell>
          <cell r="I600" t="str">
            <v>-</v>
          </cell>
          <cell r="J600">
            <v>40.5</v>
          </cell>
          <cell r="K600">
            <v>5.18</v>
          </cell>
          <cell r="N600">
            <v>3.69</v>
          </cell>
        </row>
        <row r="601">
          <cell r="B601">
            <v>90529</v>
          </cell>
          <cell r="C601" t="str">
            <v>ESCAVACAO E CARGA DE MATERIAL DE JAZIDA EM SOLO DE CLASSIFICACO UNICA</v>
          </cell>
          <cell r="D601" t="str">
            <v>m³</v>
          </cell>
          <cell r="E601">
            <v>2.46</v>
          </cell>
          <cell r="F601">
            <v>0.1</v>
          </cell>
          <cell r="G601">
            <v>2.56</v>
          </cell>
          <cell r="H601">
            <v>0.33</v>
          </cell>
          <cell r="I601" t="str">
            <v>-</v>
          </cell>
          <cell r="J601">
            <v>40.5</v>
          </cell>
          <cell r="K601">
            <v>4.0599999999999996</v>
          </cell>
          <cell r="N601">
            <v>2.89</v>
          </cell>
        </row>
        <row r="602">
          <cell r="B602">
            <v>90533</v>
          </cell>
          <cell r="C602" t="str">
            <v>ASSENTAMENTO DE TUBO D=0,40 M</v>
          </cell>
          <cell r="D602" t="str">
            <v>m</v>
          </cell>
          <cell r="E602">
            <v>0</v>
          </cell>
          <cell r="F602">
            <v>6.72</v>
          </cell>
          <cell r="G602">
            <v>6.72</v>
          </cell>
          <cell r="H602">
            <v>0</v>
          </cell>
          <cell r="I602" t="str">
            <v>ACRESCER</v>
          </cell>
          <cell r="J602">
            <v>40.5</v>
          </cell>
          <cell r="K602">
            <v>9.44</v>
          </cell>
          <cell r="N602">
            <v>6.72</v>
          </cell>
        </row>
        <row r="603">
          <cell r="B603">
            <v>90534</v>
          </cell>
          <cell r="C603" t="str">
            <v>ASSENTAMENTO DE TUBO D=0,60 M</v>
          </cell>
          <cell r="D603" t="str">
            <v>m</v>
          </cell>
          <cell r="E603">
            <v>0</v>
          </cell>
          <cell r="F603">
            <v>11.19</v>
          </cell>
          <cell r="G603">
            <v>11.19</v>
          </cell>
          <cell r="H603">
            <v>0</v>
          </cell>
          <cell r="I603" t="str">
            <v>ACRESCER</v>
          </cell>
          <cell r="J603">
            <v>40.5</v>
          </cell>
          <cell r="K603">
            <v>15.72</v>
          </cell>
          <cell r="N603">
            <v>11.19</v>
          </cell>
        </row>
        <row r="604">
          <cell r="B604">
            <v>90535</v>
          </cell>
          <cell r="C604" t="str">
            <v>ASSENTAMENTO DE TUBO D=0,80 M</v>
          </cell>
          <cell r="D604" t="str">
            <v>m</v>
          </cell>
          <cell r="E604">
            <v>0</v>
          </cell>
          <cell r="F604">
            <v>13.43</v>
          </cell>
          <cell r="G604">
            <v>13.43</v>
          </cell>
          <cell r="H604">
            <v>0</v>
          </cell>
          <cell r="I604" t="str">
            <v>ACRESCER</v>
          </cell>
          <cell r="J604">
            <v>40.5</v>
          </cell>
          <cell r="K604">
            <v>18.87</v>
          </cell>
          <cell r="N604">
            <v>13.43</v>
          </cell>
        </row>
        <row r="605">
          <cell r="B605">
            <v>90536</v>
          </cell>
          <cell r="C605" t="str">
            <v>ASSENTAMENTO DE TUBO D=1,00 M</v>
          </cell>
          <cell r="D605" t="str">
            <v>m</v>
          </cell>
          <cell r="E605">
            <v>0</v>
          </cell>
          <cell r="F605">
            <v>16.79</v>
          </cell>
          <cell r="G605">
            <v>16.79</v>
          </cell>
          <cell r="H605">
            <v>0</v>
          </cell>
          <cell r="I605" t="str">
            <v>ACRESCER</v>
          </cell>
          <cell r="J605">
            <v>40.5</v>
          </cell>
          <cell r="K605">
            <v>23.59</v>
          </cell>
          <cell r="N605">
            <v>16.79</v>
          </cell>
        </row>
        <row r="606">
          <cell r="B606">
            <v>90537</v>
          </cell>
          <cell r="C606" t="str">
            <v>ASSENTAMENTO DE TUBO D=1,20 M</v>
          </cell>
          <cell r="D606" t="str">
            <v>m</v>
          </cell>
          <cell r="E606">
            <v>0</v>
          </cell>
          <cell r="F606">
            <v>27.98</v>
          </cell>
          <cell r="G606">
            <v>27.98</v>
          </cell>
          <cell r="H606">
            <v>0</v>
          </cell>
          <cell r="I606" t="str">
            <v>ACRESCER</v>
          </cell>
          <cell r="J606">
            <v>40.5</v>
          </cell>
          <cell r="K606">
            <v>39.31</v>
          </cell>
          <cell r="N606">
            <v>27.98</v>
          </cell>
        </row>
        <row r="607">
          <cell r="B607">
            <v>90541</v>
          </cell>
          <cell r="C607" t="str">
            <v>TRANSPORTE COMERCIAL EM CARROCERIA</v>
          </cell>
          <cell r="D607" t="str">
            <v>t.Km</v>
          </cell>
          <cell r="E607">
            <v>0.13</v>
          </cell>
          <cell r="F607">
            <v>0</v>
          </cell>
          <cell r="G607">
            <v>0.13</v>
          </cell>
          <cell r="H607">
            <v>0</v>
          </cell>
          <cell r="I607" t="str">
            <v>-</v>
          </cell>
          <cell r="J607">
            <v>40.5</v>
          </cell>
          <cell r="K607">
            <v>0.18</v>
          </cell>
          <cell r="N607">
            <v>0.13</v>
          </cell>
        </row>
        <row r="608">
          <cell r="B608">
            <v>90542</v>
          </cell>
          <cell r="C608" t="str">
            <v>TRANSPORTE COMERCIAL EM BASCULANTE</v>
          </cell>
          <cell r="D608" t="str">
            <v>t.Km</v>
          </cell>
          <cell r="E608">
            <v>0.14000000000000001</v>
          </cell>
          <cell r="F608">
            <v>0</v>
          </cell>
          <cell r="G608">
            <v>0.14000000000000001</v>
          </cell>
          <cell r="H608">
            <v>0</v>
          </cell>
          <cell r="I608" t="str">
            <v>-</v>
          </cell>
          <cell r="J608">
            <v>40.5</v>
          </cell>
          <cell r="K608">
            <v>0.2</v>
          </cell>
          <cell r="N608">
            <v>0.14000000000000001</v>
          </cell>
        </row>
        <row r="609">
          <cell r="B609">
            <v>90543</v>
          </cell>
          <cell r="C609" t="str">
            <v>TRANSPORTE LOCAL EM BASCULANTE</v>
          </cell>
          <cell r="D609" t="str">
            <v>t.Km</v>
          </cell>
          <cell r="E609">
            <v>0.17</v>
          </cell>
          <cell r="F609">
            <v>0</v>
          </cell>
          <cell r="G609">
            <v>0.17</v>
          </cell>
          <cell r="H609">
            <v>0</v>
          </cell>
          <cell r="I609" t="str">
            <v>-</v>
          </cell>
          <cell r="J609">
            <v>40.5</v>
          </cell>
          <cell r="K609">
            <v>0.24</v>
          </cell>
          <cell r="N609">
            <v>0.17</v>
          </cell>
        </row>
        <row r="610">
          <cell r="B610">
            <v>90544</v>
          </cell>
          <cell r="C610" t="str">
            <v>TRANSPORTE DE MATERIAL DE JAZIDA</v>
          </cell>
          <cell r="D610" t="str">
            <v>t.Km</v>
          </cell>
          <cell r="E610">
            <v>0.25</v>
          </cell>
          <cell r="F610">
            <v>0</v>
          </cell>
          <cell r="G610">
            <v>0.25</v>
          </cell>
          <cell r="H610">
            <v>0</v>
          </cell>
          <cell r="I610" t="str">
            <v>-</v>
          </cell>
          <cell r="J610">
            <v>40.5</v>
          </cell>
          <cell r="K610">
            <v>0.35</v>
          </cell>
          <cell r="N610">
            <v>0.25</v>
          </cell>
        </row>
        <row r="611">
          <cell r="B611">
            <v>90555</v>
          </cell>
          <cell r="C611" t="str">
            <v>FABRICACAO DE BALIZADOR DE CONCRETO</v>
          </cell>
          <cell r="D611" t="str">
            <v>Und</v>
          </cell>
          <cell r="E611">
            <v>0</v>
          </cell>
          <cell r="F611">
            <v>0</v>
          </cell>
          <cell r="G611">
            <v>0</v>
          </cell>
          <cell r="H611">
            <v>2.4500000000000002</v>
          </cell>
          <cell r="I611" t="str">
            <v>-</v>
          </cell>
          <cell r="J611">
            <v>40.5</v>
          </cell>
          <cell r="K611">
            <v>3.44</v>
          </cell>
          <cell r="N611">
            <v>2.4500000000000002</v>
          </cell>
        </row>
        <row r="612">
          <cell r="B612">
            <v>90556</v>
          </cell>
          <cell r="C612" t="str">
            <v>FABRICACAO DE GUARDA CORPO PADRAO DERMAT</v>
          </cell>
          <cell r="D612" t="str">
            <v>m</v>
          </cell>
          <cell r="E612">
            <v>0</v>
          </cell>
          <cell r="F612">
            <v>0</v>
          </cell>
          <cell r="G612">
            <v>0</v>
          </cell>
          <cell r="H612">
            <v>17.32</v>
          </cell>
          <cell r="I612" t="str">
            <v>-</v>
          </cell>
          <cell r="J612">
            <v>40.5</v>
          </cell>
          <cell r="K612">
            <v>24.33</v>
          </cell>
          <cell r="N612">
            <v>17.32</v>
          </cell>
        </row>
        <row r="613">
          <cell r="B613">
            <v>90557</v>
          </cell>
          <cell r="C613" t="str">
            <v>AREIA EXTRAIDA</v>
          </cell>
          <cell r="D613" t="str">
            <v>m³</v>
          </cell>
          <cell r="E613">
            <v>3.73</v>
          </cell>
          <cell r="F613">
            <v>2.96</v>
          </cell>
          <cell r="G613">
            <v>6.69</v>
          </cell>
          <cell r="H613">
            <v>4.29</v>
          </cell>
          <cell r="I613" t="str">
            <v>-</v>
          </cell>
          <cell r="J613">
            <v>40.5</v>
          </cell>
          <cell r="K613">
            <v>15.43</v>
          </cell>
          <cell r="N613">
            <v>10.98</v>
          </cell>
        </row>
        <row r="614">
          <cell r="B614">
            <v>90558</v>
          </cell>
          <cell r="C614" t="str">
            <v>BRITA PRODUZIDA</v>
          </cell>
          <cell r="D614" t="str">
            <v>m³</v>
          </cell>
          <cell r="E614">
            <v>13.68</v>
          </cell>
          <cell r="F614">
            <v>2.86</v>
          </cell>
          <cell r="G614">
            <v>16.54</v>
          </cell>
          <cell r="H614">
            <v>6.9</v>
          </cell>
          <cell r="I614" t="str">
            <v>-</v>
          </cell>
          <cell r="J614">
            <v>40.5</v>
          </cell>
          <cell r="K614">
            <v>32.93</v>
          </cell>
          <cell r="N614">
            <v>23.439999999999998</v>
          </cell>
        </row>
        <row r="615">
          <cell r="B615">
            <v>90559</v>
          </cell>
          <cell r="C615" t="str">
            <v>ROCHA EXTRAIDA</v>
          </cell>
          <cell r="D615" t="str">
            <v>m³</v>
          </cell>
          <cell r="E615">
            <v>1.79</v>
          </cell>
          <cell r="F615">
            <v>0.17</v>
          </cell>
          <cell r="G615">
            <v>1.94</v>
          </cell>
          <cell r="H615">
            <v>5.37</v>
          </cell>
          <cell r="I615" t="str">
            <v>-</v>
          </cell>
          <cell r="J615">
            <v>40.5</v>
          </cell>
          <cell r="K615">
            <v>10.27</v>
          </cell>
          <cell r="N615">
            <v>7.3100000000000005</v>
          </cell>
        </row>
        <row r="616">
          <cell r="B616">
            <v>90560</v>
          </cell>
          <cell r="C616" t="str">
            <v>EXTRACAO E PRODUCAO DE PEDRA DE MAO</v>
          </cell>
          <cell r="D616" t="str">
            <v>m³</v>
          </cell>
          <cell r="E616">
            <v>6.84</v>
          </cell>
          <cell r="F616">
            <v>1.43</v>
          </cell>
          <cell r="G616">
            <v>8.27</v>
          </cell>
          <cell r="H616">
            <v>6.81</v>
          </cell>
          <cell r="I616" t="str">
            <v>-</v>
          </cell>
          <cell r="J616">
            <v>40.5</v>
          </cell>
          <cell r="K616">
            <v>21.19</v>
          </cell>
          <cell r="N616">
            <v>15.079999999999998</v>
          </cell>
        </row>
        <row r="617">
          <cell r="B617">
            <v>90570</v>
          </cell>
          <cell r="C617" t="str">
            <v>PLACA DE SINALIZACAO E SUPORTE</v>
          </cell>
          <cell r="D617" t="str">
            <v>m²</v>
          </cell>
          <cell r="E617">
            <v>0</v>
          </cell>
          <cell r="F617">
            <v>0</v>
          </cell>
          <cell r="G617">
            <v>0</v>
          </cell>
          <cell r="H617">
            <v>118.59</v>
          </cell>
          <cell r="I617" t="str">
            <v>-</v>
          </cell>
          <cell r="J617">
            <v>40.5</v>
          </cell>
          <cell r="K617">
            <v>166.62</v>
          </cell>
          <cell r="N617">
            <v>118.59</v>
          </cell>
        </row>
        <row r="618">
          <cell r="B618">
            <v>90571</v>
          </cell>
          <cell r="C618" t="str">
            <v>DEFENSA METALICA</v>
          </cell>
          <cell r="D618" t="str">
            <v>m</v>
          </cell>
          <cell r="E618">
            <v>0</v>
          </cell>
          <cell r="F618">
            <v>0</v>
          </cell>
          <cell r="G618">
            <v>0</v>
          </cell>
          <cell r="H618">
            <v>43.43</v>
          </cell>
          <cell r="I618" t="str">
            <v>-</v>
          </cell>
          <cell r="J618">
            <v>40.5</v>
          </cell>
          <cell r="K618">
            <v>61.02</v>
          </cell>
          <cell r="N618">
            <v>43.43</v>
          </cell>
        </row>
        <row r="619">
          <cell r="B619">
            <v>90535</v>
          </cell>
          <cell r="C619" t="str">
            <v>ASSENTAMENTO DE TUBO D=0,80 M</v>
          </cell>
          <cell r="D619" t="str">
            <v>m</v>
          </cell>
          <cell r="E619">
            <v>0</v>
          </cell>
          <cell r="F619">
            <v>12.14</v>
          </cell>
          <cell r="G619">
            <v>12.14</v>
          </cell>
          <cell r="H619">
            <v>0</v>
          </cell>
          <cell r="I619" t="str">
            <v>ACRESCER</v>
          </cell>
          <cell r="J619">
            <v>40.5</v>
          </cell>
          <cell r="K619">
            <v>17.059999999999999</v>
          </cell>
          <cell r="N619">
            <v>12.14</v>
          </cell>
        </row>
        <row r="620">
          <cell r="B620">
            <v>90536</v>
          </cell>
          <cell r="C620" t="str">
            <v>ASSENTAMENTO DE TUBO D=1,00 M</v>
          </cell>
          <cell r="D620" t="str">
            <v>m</v>
          </cell>
          <cell r="E620">
            <v>0</v>
          </cell>
          <cell r="F620">
            <v>15.18</v>
          </cell>
          <cell r="G620">
            <v>15.18</v>
          </cell>
          <cell r="H620">
            <v>0</v>
          </cell>
          <cell r="I620" t="str">
            <v>ACRESCER</v>
          </cell>
          <cell r="J620">
            <v>40.5</v>
          </cell>
          <cell r="K620">
            <v>21.33</v>
          </cell>
          <cell r="N620">
            <v>15.18</v>
          </cell>
        </row>
        <row r="621">
          <cell r="B621">
            <v>90537</v>
          </cell>
          <cell r="C621" t="str">
            <v>ASSENTAMENTO DE TUBO D=1,20 M</v>
          </cell>
          <cell r="D621" t="str">
            <v>m</v>
          </cell>
          <cell r="E621">
            <v>0</v>
          </cell>
          <cell r="F621">
            <v>25.3</v>
          </cell>
          <cell r="G621">
            <v>25.3</v>
          </cell>
          <cell r="H621">
            <v>0</v>
          </cell>
          <cell r="I621" t="str">
            <v>ACRESCER</v>
          </cell>
          <cell r="J621">
            <v>40.5</v>
          </cell>
          <cell r="K621">
            <v>35.549999999999997</v>
          </cell>
          <cell r="N621">
            <v>25.3</v>
          </cell>
        </row>
        <row r="622">
          <cell r="B622">
            <v>90541</v>
          </cell>
          <cell r="C622" t="str">
            <v>TRANSPORTE COMERCIAL EM CARROCERIA</v>
          </cell>
          <cell r="D622" t="str">
            <v>t.Km</v>
          </cell>
          <cell r="E622">
            <v>0.11</v>
          </cell>
          <cell r="F622">
            <v>0</v>
          </cell>
          <cell r="G622">
            <v>0.11</v>
          </cell>
          <cell r="H622">
            <v>0</v>
          </cell>
          <cell r="I622" t="str">
            <v>-</v>
          </cell>
          <cell r="J622">
            <v>40.5</v>
          </cell>
          <cell r="K622">
            <v>0.15</v>
          </cell>
          <cell r="N622">
            <v>0.11</v>
          </cell>
        </row>
        <row r="623">
          <cell r="B623">
            <v>90542</v>
          </cell>
          <cell r="C623" t="str">
            <v>TRANSPORTE COMERCIAL EM BASCULANTE</v>
          </cell>
          <cell r="D623" t="str">
            <v>t.Km</v>
          </cell>
          <cell r="E623">
            <v>0.13</v>
          </cell>
          <cell r="F623">
            <v>0</v>
          </cell>
          <cell r="G623">
            <v>0.13</v>
          </cell>
          <cell r="H623">
            <v>0</v>
          </cell>
          <cell r="I623" t="str">
            <v>-</v>
          </cell>
          <cell r="J623">
            <v>40.5</v>
          </cell>
          <cell r="K623">
            <v>0.18</v>
          </cell>
          <cell r="N623">
            <v>0.13</v>
          </cell>
        </row>
        <row r="624">
          <cell r="B624">
            <v>90543</v>
          </cell>
          <cell r="C624" t="str">
            <v>TRANSPORTE LOCAL EM BASCULANTE</v>
          </cell>
          <cell r="D624" t="str">
            <v>t.Km</v>
          </cell>
          <cell r="E624">
            <v>0.16</v>
          </cell>
          <cell r="F624">
            <v>0</v>
          </cell>
          <cell r="G624">
            <v>0.16</v>
          </cell>
          <cell r="H624">
            <v>0</v>
          </cell>
          <cell r="I624" t="str">
            <v>-</v>
          </cell>
          <cell r="J624">
            <v>40.5</v>
          </cell>
          <cell r="K624">
            <v>0.22</v>
          </cell>
          <cell r="N624">
            <v>0.16</v>
          </cell>
        </row>
        <row r="625">
          <cell r="B625">
            <v>90544</v>
          </cell>
          <cell r="C625" t="str">
            <v>TRANSPORTE DE MATERIAL DE JAZIDA</v>
          </cell>
          <cell r="D625" t="str">
            <v>t.Km</v>
          </cell>
          <cell r="E625">
            <v>0.22</v>
          </cell>
          <cell r="F625">
            <v>0</v>
          </cell>
          <cell r="G625">
            <v>0.22</v>
          </cell>
          <cell r="H625">
            <v>0</v>
          </cell>
          <cell r="I625" t="str">
            <v>-</v>
          </cell>
          <cell r="J625">
            <v>40.5</v>
          </cell>
          <cell r="K625">
            <v>0.31</v>
          </cell>
          <cell r="N625">
            <v>0.22</v>
          </cell>
        </row>
        <row r="626">
          <cell r="B626">
            <v>90555</v>
          </cell>
          <cell r="C626" t="str">
            <v>FABRICACAO DE BALIZADOR DE CONCRETO</v>
          </cell>
          <cell r="D626" t="str">
            <v>Und</v>
          </cell>
          <cell r="E626">
            <v>0</v>
          </cell>
          <cell r="F626">
            <v>0</v>
          </cell>
          <cell r="G626">
            <v>0</v>
          </cell>
          <cell r="H626">
            <v>2.02</v>
          </cell>
          <cell r="I626" t="str">
            <v>-</v>
          </cell>
          <cell r="J626">
            <v>40.5</v>
          </cell>
          <cell r="K626">
            <v>2.84</v>
          </cell>
          <cell r="N626">
            <v>2.02</v>
          </cell>
        </row>
        <row r="627">
          <cell r="B627">
            <v>90556</v>
          </cell>
          <cell r="C627" t="str">
            <v>FABRICACAO DE GUARDA CORPO PADRAO DERMAT</v>
          </cell>
          <cell r="D627" t="str">
            <v>m</v>
          </cell>
          <cell r="E627">
            <v>0</v>
          </cell>
          <cell r="F627">
            <v>0</v>
          </cell>
          <cell r="G627">
            <v>0</v>
          </cell>
          <cell r="H627">
            <v>14.96</v>
          </cell>
          <cell r="I627" t="str">
            <v>-</v>
          </cell>
          <cell r="J627">
            <v>40.5</v>
          </cell>
          <cell r="K627">
            <v>21.02</v>
          </cell>
          <cell r="N627">
            <v>14.96</v>
          </cell>
        </row>
        <row r="628">
          <cell r="B628">
            <v>90557</v>
          </cell>
          <cell r="C628" t="str">
            <v>AREIA EXTRAIDA</v>
          </cell>
          <cell r="D628" t="str">
            <v>m³</v>
          </cell>
          <cell r="E628">
            <v>3.18</v>
          </cell>
          <cell r="F628">
            <v>2.68</v>
          </cell>
          <cell r="G628">
            <v>5.86</v>
          </cell>
          <cell r="H628">
            <v>3.43</v>
          </cell>
          <cell r="I628" t="str">
            <v>-</v>
          </cell>
          <cell r="J628">
            <v>40.5</v>
          </cell>
          <cell r="K628">
            <v>13.05</v>
          </cell>
          <cell r="N628">
            <v>9.2900000000000009</v>
          </cell>
        </row>
        <row r="629">
          <cell r="B629">
            <v>90558</v>
          </cell>
          <cell r="C629" t="str">
            <v>BRITA PRODUZIDA</v>
          </cell>
          <cell r="D629" t="str">
            <v>m³</v>
          </cell>
          <cell r="E629">
            <v>12.91</v>
          </cell>
          <cell r="F629">
            <v>2.59</v>
          </cell>
          <cell r="G629">
            <v>15.5</v>
          </cell>
          <cell r="H629">
            <v>5.27</v>
          </cell>
          <cell r="I629" t="str">
            <v>-</v>
          </cell>
          <cell r="J629">
            <v>40.5</v>
          </cell>
          <cell r="K629">
            <v>29.18</v>
          </cell>
          <cell r="N629">
            <v>20.77</v>
          </cell>
        </row>
        <row r="630">
          <cell r="B630">
            <v>90559</v>
          </cell>
          <cell r="C630" t="str">
            <v>ROCHA EXTRAIDA</v>
          </cell>
          <cell r="D630" t="str">
            <v>m³</v>
          </cell>
          <cell r="E630">
            <v>1.48</v>
          </cell>
          <cell r="F630">
            <v>0.15</v>
          </cell>
          <cell r="G630">
            <v>1.63</v>
          </cell>
          <cell r="H630">
            <v>4.54</v>
          </cell>
          <cell r="I630" t="str">
            <v>-</v>
          </cell>
          <cell r="J630">
            <v>40.5</v>
          </cell>
          <cell r="K630">
            <v>8.67</v>
          </cell>
          <cell r="N630">
            <v>6.17</v>
          </cell>
        </row>
        <row r="631">
          <cell r="B631">
            <v>90560</v>
          </cell>
          <cell r="C631" t="str">
            <v>EXTRACAO E PRODUCAO DE PEDRA DE MAO</v>
          </cell>
          <cell r="D631" t="str">
            <v>m³</v>
          </cell>
          <cell r="E631">
            <v>6.46</v>
          </cell>
          <cell r="F631">
            <v>1.29</v>
          </cell>
          <cell r="G631">
            <v>7.75</v>
          </cell>
          <cell r="H631">
            <v>5.37</v>
          </cell>
          <cell r="I631" t="str">
            <v>-</v>
          </cell>
          <cell r="J631">
            <v>40.5</v>
          </cell>
          <cell r="K631">
            <v>18.43</v>
          </cell>
          <cell r="N631">
            <v>13.120000000000001</v>
          </cell>
        </row>
        <row r="632">
          <cell r="B632">
            <v>90570</v>
          </cell>
          <cell r="C632" t="str">
            <v>PLACA DE SINALIZACAO E SUPORTE</v>
          </cell>
          <cell r="D632" t="str">
            <v>m²</v>
          </cell>
          <cell r="E632">
            <v>0</v>
          </cell>
          <cell r="F632">
            <v>0</v>
          </cell>
          <cell r="G632">
            <v>0</v>
          </cell>
          <cell r="H632">
            <v>112.92</v>
          </cell>
          <cell r="I632" t="str">
            <v>-</v>
          </cell>
          <cell r="J632">
            <v>40.5</v>
          </cell>
          <cell r="K632">
            <v>158.65</v>
          </cell>
          <cell r="N632">
            <v>112.92</v>
          </cell>
        </row>
        <row r="633">
          <cell r="B633">
            <v>90571</v>
          </cell>
          <cell r="C633" t="str">
            <v>DEFENSA METALICA</v>
          </cell>
          <cell r="D633" t="str">
            <v>m</v>
          </cell>
          <cell r="E633">
            <v>0</v>
          </cell>
          <cell r="F633">
            <v>0</v>
          </cell>
          <cell r="G633">
            <v>0</v>
          </cell>
          <cell r="H633">
            <v>41.05</v>
          </cell>
          <cell r="I633" t="str">
            <v>-</v>
          </cell>
          <cell r="J633">
            <v>40.5</v>
          </cell>
          <cell r="K633">
            <v>57.68</v>
          </cell>
          <cell r="N633">
            <v>41.05</v>
          </cell>
        </row>
        <row r="634">
          <cell r="B634">
            <v>90556</v>
          </cell>
          <cell r="C634" t="str">
            <v>Fabricacao De Guarda Corpo Padrao Dermat</v>
          </cell>
          <cell r="D634" t="str">
            <v>m</v>
          </cell>
          <cell r="E634">
            <v>0</v>
          </cell>
          <cell r="F634">
            <v>0</v>
          </cell>
          <cell r="G634">
            <v>0</v>
          </cell>
          <cell r="H634">
            <v>14.07</v>
          </cell>
          <cell r="I634" t="str">
            <v>-</v>
          </cell>
          <cell r="J634">
            <v>40.5</v>
          </cell>
          <cell r="K634">
            <v>19.760000000000002</v>
          </cell>
          <cell r="N634">
            <v>14.07</v>
          </cell>
        </row>
        <row r="635">
          <cell r="B635">
            <v>90557</v>
          </cell>
          <cell r="C635" t="str">
            <v>Areia Extraida</v>
          </cell>
          <cell r="D635" t="str">
            <v>m³</v>
          </cell>
          <cell r="E635">
            <v>2.69</v>
          </cell>
          <cell r="F635">
            <v>2.57</v>
          </cell>
          <cell r="G635">
            <v>5.26</v>
          </cell>
          <cell r="H635">
            <v>3.22</v>
          </cell>
          <cell r="I635" t="str">
            <v>-</v>
          </cell>
          <cell r="J635">
            <v>40.5</v>
          </cell>
          <cell r="K635">
            <v>11.91</v>
          </cell>
          <cell r="N635">
            <v>8.48</v>
          </cell>
        </row>
        <row r="636">
          <cell r="B636">
            <v>90558</v>
          </cell>
          <cell r="C636" t="str">
            <v>Brita Produzida</v>
          </cell>
          <cell r="D636" t="str">
            <v>m³</v>
          </cell>
          <cell r="E636">
            <v>11.23</v>
          </cell>
          <cell r="F636">
            <v>2.48</v>
          </cell>
          <cell r="G636">
            <v>13.71</v>
          </cell>
          <cell r="H636">
            <v>4.37</v>
          </cell>
          <cell r="I636" t="str">
            <v>-</v>
          </cell>
          <cell r="J636">
            <v>40.5</v>
          </cell>
          <cell r="K636">
            <v>25.4</v>
          </cell>
          <cell r="N636">
            <v>18.080000000000002</v>
          </cell>
        </row>
        <row r="637">
          <cell r="B637">
            <v>90559</v>
          </cell>
          <cell r="C637" t="str">
            <v>Rocha Extraida</v>
          </cell>
          <cell r="D637" t="str">
            <v>m³</v>
          </cell>
          <cell r="E637">
            <v>1.25</v>
          </cell>
          <cell r="F637">
            <v>0.14000000000000001</v>
          </cell>
          <cell r="G637">
            <v>1.39</v>
          </cell>
          <cell r="H637">
            <v>3.56</v>
          </cell>
          <cell r="I637" t="str">
            <v>-</v>
          </cell>
          <cell r="J637">
            <v>40.5</v>
          </cell>
          <cell r="K637">
            <v>6.95</v>
          </cell>
          <cell r="N637">
            <v>4.95</v>
          </cell>
        </row>
        <row r="638">
          <cell r="B638">
            <v>90560</v>
          </cell>
          <cell r="C638" t="str">
            <v>Extracao E Producao De Pedra De Mao</v>
          </cell>
          <cell r="D638" t="str">
            <v>m³</v>
          </cell>
          <cell r="E638">
            <v>5.63</v>
          </cell>
          <cell r="F638">
            <v>1.24</v>
          </cell>
          <cell r="G638">
            <v>6.85</v>
          </cell>
          <cell r="H638">
            <v>4.4000000000000004</v>
          </cell>
          <cell r="I638" t="str">
            <v>-</v>
          </cell>
          <cell r="J638">
            <v>40.5</v>
          </cell>
          <cell r="K638">
            <v>15.8</v>
          </cell>
          <cell r="N638">
            <v>11.25</v>
          </cell>
        </row>
        <row r="639">
          <cell r="B639">
            <v>90570</v>
          </cell>
          <cell r="C639" t="str">
            <v>Placa De Sinalizacao E Suporte</v>
          </cell>
          <cell r="D639" t="str">
            <v>m²</v>
          </cell>
          <cell r="E639">
            <v>0</v>
          </cell>
          <cell r="F639">
            <v>0</v>
          </cell>
          <cell r="G639">
            <v>0</v>
          </cell>
          <cell r="H639">
            <v>109.99</v>
          </cell>
          <cell r="I639" t="str">
            <v>-</v>
          </cell>
          <cell r="J639">
            <v>40.5</v>
          </cell>
          <cell r="K639">
            <v>154.53</v>
          </cell>
          <cell r="N639">
            <v>109.99</v>
          </cell>
        </row>
        <row r="640">
          <cell r="B640">
            <v>90571</v>
          </cell>
          <cell r="C640" t="str">
            <v>Defensa Metalica</v>
          </cell>
          <cell r="D640" t="str">
            <v>m</v>
          </cell>
          <cell r="E640">
            <v>0</v>
          </cell>
          <cell r="F640">
            <v>0</v>
          </cell>
          <cell r="G640">
            <v>0</v>
          </cell>
          <cell r="H640">
            <v>39.75</v>
          </cell>
          <cell r="I640" t="str">
            <v>-</v>
          </cell>
          <cell r="J640">
            <v>40.5</v>
          </cell>
          <cell r="K640">
            <v>55.84</v>
          </cell>
          <cell r="N640">
            <v>39.75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ÁRIO"/>
      <sheetName val="CROQUIS"/>
      <sheetName val="MATBET CUSTO"/>
      <sheetName val="MATBET PREÇO UNIT"/>
      <sheetName val="SERVIÇOS"/>
      <sheetName val="MOBIL-CANT"/>
      <sheetName val="ORÇAMENTO"/>
      <sheetName val="TLCB5"/>
      <sheetName val="TLMR"/>
      <sheetName val="TCC4"/>
      <sheetName val="TLMB"/>
      <sheetName val="TCCB10"/>
      <sheetName val="CRONOGAMA 1º"/>
      <sheetName val="CRONOGAMA 2º"/>
      <sheetName val="COMPOSIÇÕES"/>
      <sheetName val="COMPOSIÇÕES2"/>
    </sheetNames>
    <sheetDataSet>
      <sheetData sheetId="0" refreshError="1">
        <row r="3">
          <cell r="B3">
            <v>0.23899999999999999</v>
          </cell>
        </row>
        <row r="5">
          <cell r="D5">
            <v>1.99</v>
          </cell>
        </row>
        <row r="6">
          <cell r="D6">
            <v>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bril 2000"/>
    </sheetNames>
    <sheetDataSet>
      <sheetData sheetId="0">
        <row r="4">
          <cell r="B4" t="str">
            <v>CODIGO</v>
          </cell>
          <cell r="C4" t="str">
            <v>DESCRICAO</v>
          </cell>
          <cell r="D4" t="str">
            <v>UNID.</v>
          </cell>
          <cell r="E4" t="str">
            <v>EQUIP.</v>
          </cell>
          <cell r="F4" t="str">
            <v>M. OBRA</v>
          </cell>
          <cell r="G4" t="str">
            <v>EXECUCAO</v>
          </cell>
          <cell r="H4" t="str">
            <v>MATERIAL</v>
          </cell>
          <cell r="I4" t="str">
            <v>TRANSPORTE</v>
          </cell>
          <cell r="J4" t="str">
            <v>BONIF.   (%)</v>
          </cell>
          <cell r="K4" t="str">
            <v>CUSTO TOTAL</v>
          </cell>
          <cell r="M4">
            <v>1.383</v>
          </cell>
        </row>
        <row r="5">
          <cell r="B5">
            <v>40000</v>
          </cell>
          <cell r="C5" t="str">
            <v>TERRAPLENAGEM</v>
          </cell>
        </row>
        <row r="6">
          <cell r="B6">
            <v>40110</v>
          </cell>
          <cell r="C6" t="str">
            <v>DESMATAMENTO, DESTOCAMENTO E LIMPEZA EM MATA</v>
          </cell>
          <cell r="D6" t="str">
            <v>m²</v>
          </cell>
          <cell r="E6">
            <v>0.22</v>
          </cell>
          <cell r="F6">
            <v>0.02</v>
          </cell>
          <cell r="G6">
            <v>0.24</v>
          </cell>
          <cell r="H6">
            <v>0</v>
          </cell>
          <cell r="I6" t="str">
            <v>-</v>
          </cell>
          <cell r="J6">
            <v>38.299999999999997</v>
          </cell>
          <cell r="K6">
            <v>0.33</v>
          </cell>
        </row>
        <row r="7">
          <cell r="B7">
            <v>40120</v>
          </cell>
          <cell r="C7" t="str">
            <v>DESMATAMENTO, DESTOCAMENTO E LIMPEZA EM CERRADO</v>
          </cell>
          <cell r="D7" t="str">
            <v>m²</v>
          </cell>
          <cell r="E7">
            <v>0.13</v>
          </cell>
          <cell r="F7">
            <v>0.01</v>
          </cell>
          <cell r="G7">
            <v>0.12</v>
          </cell>
          <cell r="H7">
            <v>0</v>
          </cell>
          <cell r="I7" t="str">
            <v>-</v>
          </cell>
          <cell r="J7">
            <v>38.299999999999997</v>
          </cell>
          <cell r="K7">
            <v>0.17</v>
          </cell>
          <cell r="N7">
            <v>0.12</v>
          </cell>
        </row>
        <row r="8">
          <cell r="B8">
            <v>40130</v>
          </cell>
          <cell r="C8" t="str">
            <v>DESTOCAMENTO E LIMPEZA</v>
          </cell>
          <cell r="D8" t="str">
            <v>m²</v>
          </cell>
          <cell r="E8">
            <v>0.12</v>
          </cell>
          <cell r="F8">
            <v>0.01</v>
          </cell>
          <cell r="G8">
            <v>0.13</v>
          </cell>
          <cell r="H8">
            <v>0</v>
          </cell>
          <cell r="I8" t="str">
            <v>-</v>
          </cell>
          <cell r="J8">
            <v>38.299999999999997</v>
          </cell>
          <cell r="K8">
            <v>0.18</v>
          </cell>
          <cell r="N8">
            <v>0.13</v>
          </cell>
        </row>
        <row r="9">
          <cell r="B9">
            <v>40140</v>
          </cell>
          <cell r="C9" t="str">
            <v>REMOCAO E LIMPEZA DE CAMADA VEGETAL</v>
          </cell>
          <cell r="D9" t="str">
            <v>m²</v>
          </cell>
          <cell r="E9">
            <v>7.0000000000000007E-2</v>
          </cell>
          <cell r="F9">
            <v>0</v>
          </cell>
          <cell r="G9">
            <v>7.0000000000000007E-2</v>
          </cell>
          <cell r="H9">
            <v>0</v>
          </cell>
          <cell r="I9" t="str">
            <v>-</v>
          </cell>
          <cell r="J9">
            <v>38.299999999999997</v>
          </cell>
          <cell r="K9">
            <v>0.1</v>
          </cell>
          <cell r="N9">
            <v>7.0000000000000007E-2</v>
          </cell>
        </row>
        <row r="10">
          <cell r="B10">
            <v>40201</v>
          </cell>
          <cell r="C10" t="str">
            <v>ESCAVACAO, CARGA E TRANSP. DE MATERIAL DE 1A. CATEGORIA DMT &lt;= 50M</v>
          </cell>
          <cell r="D10" t="str">
            <v>m³</v>
          </cell>
          <cell r="E10">
            <v>1.44</v>
          </cell>
          <cell r="F10">
            <v>0.05</v>
          </cell>
          <cell r="G10">
            <v>1.49</v>
          </cell>
          <cell r="H10">
            <v>0</v>
          </cell>
          <cell r="I10" t="str">
            <v>-</v>
          </cell>
          <cell r="J10">
            <v>38.299999999999997</v>
          </cell>
          <cell r="K10">
            <v>2.06</v>
          </cell>
          <cell r="N10">
            <v>1.49</v>
          </cell>
        </row>
        <row r="11">
          <cell r="B11">
            <v>40202</v>
          </cell>
          <cell r="C11" t="str">
            <v>ESCAVACAO, CARGA E TRANSP. DE MATERIAL DE 1A. CATEG. 50 =&lt;DMT&lt;= 200M</v>
          </cell>
          <cell r="D11" t="str">
            <v>m³</v>
          </cell>
          <cell r="E11">
            <v>2.58</v>
          </cell>
          <cell r="F11">
            <v>0.06</v>
          </cell>
          <cell r="G11">
            <v>2.62</v>
          </cell>
          <cell r="H11">
            <v>0</v>
          </cell>
          <cell r="I11" t="str">
            <v>-</v>
          </cell>
          <cell r="J11">
            <v>38.299999999999997</v>
          </cell>
          <cell r="K11">
            <v>3.62</v>
          </cell>
          <cell r="N11">
            <v>2.62</v>
          </cell>
        </row>
        <row r="12">
          <cell r="B12">
            <v>40203</v>
          </cell>
          <cell r="C12" t="str">
            <v>ESCAVACAO, CARGA E TRANSP. DE MATERIAL DE 1A. CATEG. 200=&lt;DMT&lt;=400M</v>
          </cell>
          <cell r="D12" t="str">
            <v>m³</v>
          </cell>
          <cell r="E12">
            <v>3.1</v>
          </cell>
          <cell r="F12">
            <v>0.06</v>
          </cell>
          <cell r="G12">
            <v>3.16</v>
          </cell>
          <cell r="H12">
            <v>0</v>
          </cell>
          <cell r="I12" t="str">
            <v>-</v>
          </cell>
          <cell r="J12">
            <v>38.299999999999997</v>
          </cell>
          <cell r="K12">
            <v>4.37</v>
          </cell>
          <cell r="N12">
            <v>3.16</v>
          </cell>
        </row>
        <row r="13">
          <cell r="B13">
            <v>40204</v>
          </cell>
          <cell r="C13" t="str">
            <v>ESCAVACAO, CARGA E TRANSP. DE MATERIAL DE 1A. CATEG. 400=&lt;DMT&lt;=600M</v>
          </cell>
          <cell r="D13" t="str">
            <v>m³</v>
          </cell>
          <cell r="E13">
            <v>3.62</v>
          </cell>
          <cell r="F13">
            <v>0.08</v>
          </cell>
          <cell r="G13">
            <v>3.7</v>
          </cell>
          <cell r="H13">
            <v>0</v>
          </cell>
          <cell r="I13" t="str">
            <v>-</v>
          </cell>
          <cell r="J13">
            <v>38.299999999999997</v>
          </cell>
          <cell r="K13">
            <v>5.12</v>
          </cell>
          <cell r="N13">
            <v>3.7</v>
          </cell>
        </row>
        <row r="14">
          <cell r="B14">
            <v>40205</v>
          </cell>
          <cell r="C14" t="str">
            <v>ESCAVACAO, CARGA E TRANSP. DE MATERIAL DE 1A. CATEG. 600=&lt;DMT&lt;=800M</v>
          </cell>
          <cell r="D14" t="str">
            <v>m³</v>
          </cell>
          <cell r="E14">
            <v>4.32</v>
          </cell>
          <cell r="F14">
            <v>7.0000000000000007E-2</v>
          </cell>
          <cell r="G14">
            <v>4.3899999999999997</v>
          </cell>
          <cell r="H14">
            <v>0</v>
          </cell>
          <cell r="I14" t="str">
            <v>-</v>
          </cell>
          <cell r="J14">
            <v>38.299999999999997</v>
          </cell>
          <cell r="K14">
            <v>6.07</v>
          </cell>
          <cell r="N14">
            <v>4.3899999999999997</v>
          </cell>
        </row>
        <row r="15">
          <cell r="B15">
            <v>40206</v>
          </cell>
          <cell r="C15" t="str">
            <v>ESCAVACAO, CARGA E TRANSP. DE MATERIAL DE 1A. CATEG. 800=&lt;DMT&lt;=1000M</v>
          </cell>
          <cell r="D15" t="str">
            <v>m³</v>
          </cell>
          <cell r="E15">
            <v>4.47</v>
          </cell>
          <cell r="F15">
            <v>7.0000000000000007E-2</v>
          </cell>
          <cell r="G15">
            <v>4.54</v>
          </cell>
          <cell r="H15">
            <v>0</v>
          </cell>
          <cell r="I15" t="str">
            <v>-</v>
          </cell>
          <cell r="J15">
            <v>38.299999999999997</v>
          </cell>
          <cell r="K15">
            <v>6.28</v>
          </cell>
          <cell r="N15">
            <v>4.54</v>
          </cell>
        </row>
        <row r="16">
          <cell r="B16">
            <v>40207</v>
          </cell>
          <cell r="C16" t="str">
            <v>ESCAVACAO, CARGA E TRANSP. (CAMINHAO) DE MATERIAL DE 1A. CATEG. 1000=&lt;DMT&lt;=1200</v>
          </cell>
          <cell r="D16" t="str">
            <v>m³</v>
          </cell>
          <cell r="E16">
            <v>3.69</v>
          </cell>
          <cell r="F16">
            <v>0.1</v>
          </cell>
          <cell r="G16">
            <v>3.79</v>
          </cell>
          <cell r="H16">
            <v>0</v>
          </cell>
          <cell r="I16" t="str">
            <v>-</v>
          </cell>
          <cell r="J16">
            <v>38.299999999999997</v>
          </cell>
          <cell r="K16">
            <v>5.24</v>
          </cell>
          <cell r="N16">
            <v>3.79</v>
          </cell>
        </row>
        <row r="17">
          <cell r="B17">
            <v>40208</v>
          </cell>
          <cell r="C17" t="str">
            <v>ESCAVACAO, CARGA E TRANSP. (CAMINHAO) DE MATERIAL DE 1A. CATEG. 1200=&lt;DMT&lt;=1400</v>
          </cell>
          <cell r="D17" t="str">
            <v>m³</v>
          </cell>
          <cell r="E17">
            <v>3.75</v>
          </cell>
          <cell r="F17">
            <v>0.11</v>
          </cell>
          <cell r="G17">
            <v>3.86</v>
          </cell>
          <cell r="H17">
            <v>0</v>
          </cell>
          <cell r="I17" t="str">
            <v>-</v>
          </cell>
          <cell r="J17">
            <v>38.299999999999997</v>
          </cell>
          <cell r="K17">
            <v>5.34</v>
          </cell>
          <cell r="N17">
            <v>3.86</v>
          </cell>
        </row>
        <row r="18">
          <cell r="B18">
            <v>40209</v>
          </cell>
          <cell r="C18" t="str">
            <v>ESCAVACAO, CARGA E TRANSP. (CAMINHAO) DE MATERIAL DE 1A. CATEG. 1400=&lt;DMT&lt;=1600</v>
          </cell>
          <cell r="D18" t="str">
            <v>m³</v>
          </cell>
          <cell r="E18">
            <v>3.8</v>
          </cell>
          <cell r="F18">
            <v>0.1</v>
          </cell>
          <cell r="G18">
            <v>3.9</v>
          </cell>
          <cell r="H18">
            <v>0</v>
          </cell>
          <cell r="I18" t="str">
            <v>-</v>
          </cell>
          <cell r="J18">
            <v>38.299999999999997</v>
          </cell>
          <cell r="K18">
            <v>5.39</v>
          </cell>
          <cell r="N18">
            <v>3.9</v>
          </cell>
        </row>
        <row r="19">
          <cell r="B19">
            <v>40210</v>
          </cell>
          <cell r="C19" t="str">
            <v>ESCAVACAO, CARGA E TRANSP. (CAMINHAO) DE MATERIAL DE 1A. CATEG. 1600=&lt;DMT&lt;=1800</v>
          </cell>
          <cell r="D19" t="str">
            <v>m³</v>
          </cell>
          <cell r="E19">
            <v>3.86</v>
          </cell>
          <cell r="F19">
            <v>0.11</v>
          </cell>
          <cell r="G19">
            <v>3.97</v>
          </cell>
          <cell r="H19">
            <v>0</v>
          </cell>
          <cell r="I19" t="str">
            <v>-</v>
          </cell>
          <cell r="J19">
            <v>38.299999999999997</v>
          </cell>
          <cell r="K19">
            <v>5.49</v>
          </cell>
          <cell r="N19">
            <v>3.97</v>
          </cell>
        </row>
        <row r="20">
          <cell r="B20">
            <v>40211</v>
          </cell>
          <cell r="C20" t="str">
            <v>ESCAVACAO, CARGA E TRANSP. (CAMINHAO) DE MATERIAL DE 1A. CATEG. 1800=&lt;DMT&lt;=2000</v>
          </cell>
          <cell r="D20" t="str">
            <v>m³</v>
          </cell>
          <cell r="E20">
            <v>3.91</v>
          </cell>
          <cell r="F20">
            <v>0.1</v>
          </cell>
          <cell r="G20">
            <v>4.01</v>
          </cell>
          <cell r="H20">
            <v>0</v>
          </cell>
          <cell r="I20" t="str">
            <v>-</v>
          </cell>
          <cell r="J20">
            <v>38.299999999999997</v>
          </cell>
          <cell r="K20">
            <v>5.55</v>
          </cell>
          <cell r="N20">
            <v>4.01</v>
          </cell>
        </row>
        <row r="21">
          <cell r="B21">
            <v>40212</v>
          </cell>
          <cell r="C21" t="str">
            <v>ESCAVACAO, CARGA E TRANSP. (CAMINHAO) DE MATERIAL DE 1A. CATEG. 2000=&lt;DMT&lt;=3000</v>
          </cell>
          <cell r="D21" t="str">
            <v>m³</v>
          </cell>
          <cell r="E21">
            <v>4.25</v>
          </cell>
          <cell r="F21">
            <v>0.1</v>
          </cell>
          <cell r="G21">
            <v>4.3499999999999996</v>
          </cell>
          <cell r="H21">
            <v>0</v>
          </cell>
          <cell r="I21" t="str">
            <v>-</v>
          </cell>
          <cell r="J21">
            <v>38.299999999999997</v>
          </cell>
          <cell r="K21">
            <v>6.02</v>
          </cell>
          <cell r="N21">
            <v>4.3499999999999996</v>
          </cell>
        </row>
        <row r="22">
          <cell r="B22">
            <v>40213</v>
          </cell>
          <cell r="C22" t="str">
            <v>ESCAVACAO, CARGA E TRANSP. (CAMINHAO) DE MATERIAL DE 1A. CATEG. 3000=&lt;DMT&lt;=5000</v>
          </cell>
          <cell r="D22" t="str">
            <v>m³</v>
          </cell>
          <cell r="E22">
            <v>5.38</v>
          </cell>
          <cell r="F22">
            <v>0.1</v>
          </cell>
          <cell r="G22">
            <v>5.46</v>
          </cell>
          <cell r="H22">
            <v>0</v>
          </cell>
          <cell r="I22" t="str">
            <v>-</v>
          </cell>
          <cell r="J22">
            <v>38.299999999999997</v>
          </cell>
          <cell r="K22">
            <v>7.55</v>
          </cell>
          <cell r="N22">
            <v>5.46</v>
          </cell>
        </row>
        <row r="23">
          <cell r="B23">
            <v>40301</v>
          </cell>
          <cell r="C23" t="str">
            <v>ESCAVACAO, CARGA E TRANSP. DE MATERIAL DE 2A. CATEG. DMT&lt;=50M</v>
          </cell>
          <cell r="D23" t="str">
            <v>m³</v>
          </cell>
          <cell r="E23">
            <v>2.56</v>
          </cell>
          <cell r="F23">
            <v>0.11</v>
          </cell>
          <cell r="G23">
            <v>2.67</v>
          </cell>
          <cell r="H23">
            <v>0</v>
          </cell>
          <cell r="I23" t="str">
            <v>-</v>
          </cell>
          <cell r="J23">
            <v>38.299999999999997</v>
          </cell>
          <cell r="K23">
            <v>3.69</v>
          </cell>
          <cell r="N23">
            <v>2.67</v>
          </cell>
        </row>
        <row r="24">
          <cell r="B24">
            <v>40302</v>
          </cell>
          <cell r="C24" t="str">
            <v>ESCAVACAO, CARGA E TRANSP. DE MATERIAL DE 2A. CATEG. 50=&lt;DMT200M</v>
          </cell>
          <cell r="D24" t="str">
            <v>m³</v>
          </cell>
          <cell r="E24">
            <v>4.58</v>
          </cell>
          <cell r="F24">
            <v>0.1</v>
          </cell>
          <cell r="G24">
            <v>4.68</v>
          </cell>
          <cell r="H24">
            <v>0</v>
          </cell>
          <cell r="I24" t="str">
            <v>-</v>
          </cell>
          <cell r="J24">
            <v>38.299999999999997</v>
          </cell>
          <cell r="K24">
            <v>6.47</v>
          </cell>
          <cell r="N24">
            <v>4.68</v>
          </cell>
        </row>
        <row r="25">
          <cell r="B25">
            <v>40303</v>
          </cell>
          <cell r="C25" t="str">
            <v>ESCAVACAO, CARGA E TRANSP. DE MATERIAL DE 2A. CATEG. 200=&lt;DMT&lt;=400M</v>
          </cell>
          <cell r="D25" t="str">
            <v>m³</v>
          </cell>
          <cell r="E25">
            <v>4.6100000000000003</v>
          </cell>
          <cell r="F25">
            <v>0.1</v>
          </cell>
          <cell r="G25">
            <v>4.71</v>
          </cell>
          <cell r="H25">
            <v>0</v>
          </cell>
          <cell r="I25" t="str">
            <v>-</v>
          </cell>
          <cell r="J25">
            <v>38.299999999999997</v>
          </cell>
          <cell r="K25">
            <v>6.51</v>
          </cell>
          <cell r="N25">
            <v>4.71</v>
          </cell>
        </row>
        <row r="26">
          <cell r="B26">
            <v>40304</v>
          </cell>
          <cell r="C26" t="str">
            <v>ESCAVACAO, CARGA E TRANSP. DE MATERIAL DE 2A. CATEG. 400=&lt;DMT&lt;=600M</v>
          </cell>
          <cell r="D26" t="str">
            <v>m³</v>
          </cell>
          <cell r="E26">
            <v>5.47</v>
          </cell>
          <cell r="F26">
            <v>0.12</v>
          </cell>
          <cell r="G26">
            <v>5.57</v>
          </cell>
          <cell r="H26">
            <v>0</v>
          </cell>
          <cell r="I26" t="str">
            <v>-</v>
          </cell>
          <cell r="J26">
            <v>38.299999999999997</v>
          </cell>
          <cell r="K26">
            <v>7.7</v>
          </cell>
          <cell r="N26">
            <v>5.57</v>
          </cell>
        </row>
        <row r="27">
          <cell r="B27">
            <v>40305</v>
          </cell>
          <cell r="C27" t="str">
            <v>ESCAVACAO, CARGA E TRANSP. DE MATERIAL DE 2A. CATEG. 600=&lt;DMT&lt;=800M</v>
          </cell>
          <cell r="D27" t="str">
            <v>m³</v>
          </cell>
          <cell r="E27">
            <v>6.12</v>
          </cell>
          <cell r="F27">
            <v>0.12</v>
          </cell>
          <cell r="G27">
            <v>6.24</v>
          </cell>
          <cell r="H27">
            <v>0</v>
          </cell>
          <cell r="I27" t="str">
            <v>-</v>
          </cell>
          <cell r="J27">
            <v>38.299999999999997</v>
          </cell>
          <cell r="K27">
            <v>8.6300000000000008</v>
          </cell>
          <cell r="N27">
            <v>6.24</v>
          </cell>
        </row>
        <row r="28">
          <cell r="B28">
            <v>40306</v>
          </cell>
          <cell r="C28" t="str">
            <v>ESCAVACAO, CARGA E TRANSP. DE MATERIAL DE 2A. CATEG. 800=&lt;DMT&lt;=1000M</v>
          </cell>
          <cell r="D28" t="str">
            <v>m³</v>
          </cell>
          <cell r="E28">
            <v>6.72</v>
          </cell>
          <cell r="F28">
            <v>0.13</v>
          </cell>
          <cell r="G28">
            <v>6.85</v>
          </cell>
          <cell r="H28">
            <v>0</v>
          </cell>
          <cell r="I28" t="str">
            <v>-</v>
          </cell>
          <cell r="J28">
            <v>38.299999999999997</v>
          </cell>
          <cell r="K28">
            <v>9.4700000000000006</v>
          </cell>
          <cell r="N28">
            <v>6.85</v>
          </cell>
        </row>
        <row r="29">
          <cell r="B29">
            <v>40307</v>
          </cell>
          <cell r="C29" t="str">
            <v>ESCAVACAO, CARGA E TRANSP. DE MATERIAL DE 2A. CATEG. 1000=&lt;DMT&lt;=1200M</v>
          </cell>
          <cell r="D29" t="str">
            <v>m³</v>
          </cell>
          <cell r="E29">
            <v>7.64</v>
          </cell>
          <cell r="F29">
            <v>0.13</v>
          </cell>
          <cell r="G29">
            <v>7.77</v>
          </cell>
          <cell r="H29">
            <v>0</v>
          </cell>
          <cell r="I29" t="str">
            <v>-</v>
          </cell>
          <cell r="J29">
            <v>38.299999999999997</v>
          </cell>
          <cell r="K29">
            <v>10.75</v>
          </cell>
          <cell r="N29">
            <v>7.77</v>
          </cell>
        </row>
        <row r="30">
          <cell r="B30">
            <v>40401</v>
          </cell>
          <cell r="C30" t="str">
            <v>ESCAVACAO, CARGA E TRANSP. DE MATERIAL DE 3A. CATEG. DMT &lt;=50M</v>
          </cell>
          <cell r="D30" t="str">
            <v>m³</v>
          </cell>
          <cell r="E30">
            <v>4.72</v>
          </cell>
          <cell r="F30">
            <v>0.54</v>
          </cell>
          <cell r="G30">
            <v>5.26</v>
          </cell>
          <cell r="H30">
            <v>6.91</v>
          </cell>
          <cell r="I30" t="str">
            <v>-</v>
          </cell>
          <cell r="J30">
            <v>38.299999999999997</v>
          </cell>
          <cell r="K30">
            <v>16.829999999999998</v>
          </cell>
          <cell r="N30">
            <v>12.17</v>
          </cell>
        </row>
        <row r="31">
          <cell r="B31">
            <v>40402</v>
          </cell>
          <cell r="C31" t="str">
            <v>ESCAVACAO, CARGA E TRANSP. DE MATERIAL DE 3A. CATEG. 50 &lt;DMT&lt;=200M</v>
          </cell>
          <cell r="D31" t="str">
            <v>m³</v>
          </cell>
          <cell r="E31">
            <v>7.28</v>
          </cell>
          <cell r="F31">
            <v>0.72</v>
          </cell>
          <cell r="G31">
            <v>8</v>
          </cell>
          <cell r="H31">
            <v>6.91</v>
          </cell>
          <cell r="I31" t="str">
            <v>-</v>
          </cell>
          <cell r="J31">
            <v>38.299999999999997</v>
          </cell>
          <cell r="K31">
            <v>20.62</v>
          </cell>
          <cell r="N31">
            <v>14.91</v>
          </cell>
        </row>
        <row r="32">
          <cell r="B32">
            <v>40403</v>
          </cell>
          <cell r="C32" t="str">
            <v>ESCAVACAO, CARGA E TRANSP. DE MATERIAL DE 3A. CATEG. 200&lt;DMT&lt;=400M</v>
          </cell>
          <cell r="D32" t="str">
            <v>m³</v>
          </cell>
          <cell r="E32">
            <v>7.42</v>
          </cell>
          <cell r="F32">
            <v>0.72</v>
          </cell>
          <cell r="G32">
            <v>8.14</v>
          </cell>
          <cell r="H32">
            <v>6.91</v>
          </cell>
          <cell r="I32" t="str">
            <v>-</v>
          </cell>
          <cell r="J32">
            <v>38.299999999999997</v>
          </cell>
          <cell r="K32">
            <v>20.81</v>
          </cell>
          <cell r="N32">
            <v>15.05</v>
          </cell>
        </row>
        <row r="33">
          <cell r="B33">
            <v>40404</v>
          </cell>
          <cell r="C33" t="str">
            <v>ESCAVACAO, CARGA E TRANSP. DE MATERIAL DE 3A. CATEG. 400&lt;DMT&lt;=600M</v>
          </cell>
          <cell r="D33" t="str">
            <v>m³</v>
          </cell>
          <cell r="E33">
            <v>7.5</v>
          </cell>
          <cell r="F33">
            <v>0.72</v>
          </cell>
          <cell r="G33">
            <v>8.2200000000000006</v>
          </cell>
          <cell r="H33">
            <v>6.91</v>
          </cell>
          <cell r="I33" t="str">
            <v>-</v>
          </cell>
          <cell r="J33">
            <v>38.299999999999997</v>
          </cell>
          <cell r="K33">
            <v>20.92</v>
          </cell>
          <cell r="N33">
            <v>15.13</v>
          </cell>
        </row>
        <row r="34">
          <cell r="B34">
            <v>40405</v>
          </cell>
          <cell r="C34" t="str">
            <v>ESCAVACAO, CARGA E TRANSP. DE MATERIAL DE 3A. CATEG. 600&lt;DMT&lt;=800M</v>
          </cell>
          <cell r="D34" t="str">
            <v>m³</v>
          </cell>
          <cell r="E34">
            <v>8.43</v>
          </cell>
          <cell r="F34">
            <v>0.72</v>
          </cell>
          <cell r="G34">
            <v>9.15</v>
          </cell>
          <cell r="H34">
            <v>6.91</v>
          </cell>
          <cell r="I34" t="str">
            <v>-</v>
          </cell>
          <cell r="J34">
            <v>38.299999999999997</v>
          </cell>
          <cell r="K34">
            <v>22.21</v>
          </cell>
          <cell r="N34">
            <v>16.060000000000002</v>
          </cell>
        </row>
        <row r="35">
          <cell r="B35">
            <v>40406</v>
          </cell>
          <cell r="C35" t="str">
            <v>ESCAVACAO, CARGA E TRANSP. DE MATERIAL DE 3A. CATEG. 800&lt;DMT&lt;=1000M</v>
          </cell>
          <cell r="D35" t="str">
            <v>m³</v>
          </cell>
          <cell r="E35">
            <v>8.5</v>
          </cell>
          <cell r="F35">
            <v>0.72</v>
          </cell>
          <cell r="G35">
            <v>9.2200000000000006</v>
          </cell>
          <cell r="H35">
            <v>6.91</v>
          </cell>
          <cell r="I35" t="str">
            <v>-</v>
          </cell>
          <cell r="J35">
            <v>38.299999999999997</v>
          </cell>
          <cell r="K35">
            <v>22.31</v>
          </cell>
          <cell r="N35">
            <v>16.130000000000003</v>
          </cell>
        </row>
        <row r="36">
          <cell r="B36">
            <v>40407</v>
          </cell>
          <cell r="C36" t="str">
            <v>ESCAVACAO, CARGA E TRANSP. DE MATERIAL DE 3A. CATEG. 1000&lt;DMT&lt;=1200M</v>
          </cell>
          <cell r="D36" t="str">
            <v>m³</v>
          </cell>
          <cell r="E36">
            <v>8.7100000000000009</v>
          </cell>
          <cell r="F36">
            <v>0.72</v>
          </cell>
          <cell r="G36">
            <v>9.43</v>
          </cell>
          <cell r="H36">
            <v>6.91</v>
          </cell>
          <cell r="I36" t="str">
            <v>-</v>
          </cell>
          <cell r="J36">
            <v>38.299999999999997</v>
          </cell>
          <cell r="K36">
            <v>22.6</v>
          </cell>
          <cell r="N36">
            <v>16.34</v>
          </cell>
        </row>
        <row r="37">
          <cell r="B37">
            <v>40510</v>
          </cell>
          <cell r="C37" t="str">
            <v>COMPACTACAO DE ATERROS A 95% DO PROCTOR NORMAL</v>
          </cell>
          <cell r="D37" t="str">
            <v>m³</v>
          </cell>
          <cell r="E37">
            <v>1</v>
          </cell>
          <cell r="F37">
            <v>7.0000000000000007E-2</v>
          </cell>
          <cell r="G37">
            <v>1.07</v>
          </cell>
          <cell r="H37">
            <v>0</v>
          </cell>
          <cell r="I37" t="str">
            <v>-</v>
          </cell>
          <cell r="J37">
            <v>38.299999999999997</v>
          </cell>
          <cell r="K37">
            <v>1.48</v>
          </cell>
          <cell r="N37">
            <v>1.07</v>
          </cell>
        </row>
        <row r="38">
          <cell r="B38">
            <v>40520</v>
          </cell>
          <cell r="C38" t="str">
            <v>COMPACTACAO DE ATERROS A 100% DO PROCTOR NORMAL</v>
          </cell>
          <cell r="D38" t="str">
            <v>m³</v>
          </cell>
          <cell r="E38">
            <v>1.41</v>
          </cell>
          <cell r="F38">
            <v>0.16</v>
          </cell>
          <cell r="G38">
            <v>1.57</v>
          </cell>
          <cell r="H38">
            <v>0</v>
          </cell>
          <cell r="I38" t="str">
            <v>-</v>
          </cell>
          <cell r="J38">
            <v>38.299999999999997</v>
          </cell>
          <cell r="K38">
            <v>2.17</v>
          </cell>
          <cell r="N38">
            <v>1.57</v>
          </cell>
        </row>
        <row r="39">
          <cell r="B39">
            <v>40620</v>
          </cell>
          <cell r="C39" t="str">
            <v>REVESTIMENTO PRIMARIO DE SOLO ESTABILIZADO</v>
          </cell>
          <cell r="D39" t="str">
            <v>m³</v>
          </cell>
          <cell r="E39">
            <v>1.8</v>
          </cell>
          <cell r="F39">
            <v>0.27</v>
          </cell>
          <cell r="G39">
            <v>2.0699999999999998</v>
          </cell>
          <cell r="H39">
            <v>3.58</v>
          </cell>
          <cell r="I39" t="str">
            <v>ACRESCER</v>
          </cell>
          <cell r="J39">
            <v>38.299999999999997</v>
          </cell>
          <cell r="K39">
            <v>7.81</v>
          </cell>
          <cell r="N39">
            <v>5.65</v>
          </cell>
        </row>
        <row r="40">
          <cell r="B40">
            <v>40710</v>
          </cell>
          <cell r="C40" t="str">
            <v>PREENCHIMENTO DE REBAIXO EM ROCHA</v>
          </cell>
          <cell r="D40" t="str">
            <v>m³</v>
          </cell>
          <cell r="E40">
            <v>0.88</v>
          </cell>
          <cell r="F40">
            <v>7.0000000000000007E-2</v>
          </cell>
          <cell r="G40">
            <v>0.95</v>
          </cell>
          <cell r="H40">
            <v>22.11</v>
          </cell>
          <cell r="I40" t="str">
            <v>ACRESCER</v>
          </cell>
          <cell r="J40">
            <v>38.299999999999997</v>
          </cell>
          <cell r="K40">
            <v>31.89</v>
          </cell>
          <cell r="N40">
            <v>23.06</v>
          </cell>
        </row>
        <row r="41">
          <cell r="B41">
            <v>40720</v>
          </cell>
          <cell r="C41" t="str">
            <v>REMOCAO DE SOLOS MOLES</v>
          </cell>
          <cell r="D41" t="str">
            <v>m³</v>
          </cell>
          <cell r="E41">
            <v>3.78</v>
          </cell>
          <cell r="F41">
            <v>0.09</v>
          </cell>
          <cell r="G41">
            <v>3.85</v>
          </cell>
          <cell r="H41">
            <v>0</v>
          </cell>
          <cell r="I41" t="str">
            <v>-</v>
          </cell>
          <cell r="J41">
            <v>38.299999999999997</v>
          </cell>
          <cell r="K41">
            <v>5.32</v>
          </cell>
          <cell r="N41">
            <v>3.85</v>
          </cell>
        </row>
        <row r="42">
          <cell r="B42">
            <v>40740</v>
          </cell>
          <cell r="C42" t="str">
            <v>COMPACTACAO DOS ATERROS DOS ENCONTROS DAS O.A.E. (ATE 50 CM DAS ALAS)</v>
          </cell>
          <cell r="D42" t="str">
            <v>m³</v>
          </cell>
          <cell r="E42">
            <v>4.66</v>
          </cell>
          <cell r="F42">
            <v>3.9</v>
          </cell>
          <cell r="G42">
            <v>8.56</v>
          </cell>
          <cell r="H42">
            <v>0</v>
          </cell>
          <cell r="I42" t="str">
            <v>-</v>
          </cell>
          <cell r="J42">
            <v>38.299999999999997</v>
          </cell>
          <cell r="K42">
            <v>11.84</v>
          </cell>
          <cell r="N42">
            <v>8.56</v>
          </cell>
        </row>
        <row r="43">
          <cell r="B43">
            <v>40790</v>
          </cell>
          <cell r="C43" t="str">
            <v>BOTA DENTRO</v>
          </cell>
          <cell r="D43" t="str">
            <v>m³</v>
          </cell>
          <cell r="E43">
            <v>1.31</v>
          </cell>
          <cell r="F43">
            <v>0.1</v>
          </cell>
          <cell r="G43">
            <v>1.41</v>
          </cell>
          <cell r="H43">
            <v>0</v>
          </cell>
          <cell r="I43" t="str">
            <v>-</v>
          </cell>
          <cell r="J43">
            <v>38.299999999999997</v>
          </cell>
          <cell r="K43">
            <v>1.95</v>
          </cell>
          <cell r="N43">
            <v>1.41</v>
          </cell>
        </row>
        <row r="44">
          <cell r="B44">
            <v>40910</v>
          </cell>
          <cell r="C44" t="str">
            <v>TRANSPORTE DE BRITA</v>
          </cell>
          <cell r="D44" t="str">
            <v>t.Km</v>
          </cell>
          <cell r="E44">
            <v>0.25</v>
          </cell>
          <cell r="F44">
            <v>0</v>
          </cell>
          <cell r="G44">
            <v>0.25</v>
          </cell>
          <cell r="H44">
            <v>0</v>
          </cell>
          <cell r="I44" t="str">
            <v>-</v>
          </cell>
          <cell r="J44">
            <v>38.299999999999997</v>
          </cell>
          <cell r="K44">
            <v>0.35</v>
          </cell>
          <cell r="N44">
            <v>0.25</v>
          </cell>
        </row>
        <row r="45">
          <cell r="B45">
            <v>50000</v>
          </cell>
          <cell r="C45" t="str">
            <v>PAVIMENTACAO</v>
          </cell>
          <cell r="N45">
            <v>0</v>
          </cell>
        </row>
        <row r="46">
          <cell r="B46">
            <v>50100</v>
          </cell>
          <cell r="C46" t="str">
            <v>REGULARIZACAO DO SUB-LEITO</v>
          </cell>
          <cell r="D46" t="str">
            <v>m²</v>
          </cell>
          <cell r="E46">
            <v>0.33</v>
          </cell>
          <cell r="F46">
            <v>0.04</v>
          </cell>
          <cell r="G46">
            <v>0.37</v>
          </cell>
          <cell r="H46">
            <v>0</v>
          </cell>
          <cell r="I46" t="str">
            <v>-</v>
          </cell>
          <cell r="J46">
            <v>38.299999999999997</v>
          </cell>
          <cell r="K46">
            <v>0.51</v>
          </cell>
          <cell r="N46">
            <v>0.37</v>
          </cell>
        </row>
        <row r="47">
          <cell r="B47">
            <v>50200</v>
          </cell>
          <cell r="C47" t="str">
            <v>REFORCO DE SUBLEITO</v>
          </cell>
          <cell r="D47" t="str">
            <v>m³</v>
          </cell>
          <cell r="E47">
            <v>1.97</v>
          </cell>
          <cell r="F47">
            <v>0.26</v>
          </cell>
          <cell r="G47">
            <v>2.23</v>
          </cell>
          <cell r="H47">
            <v>3.76</v>
          </cell>
          <cell r="I47" t="str">
            <v>ACRESCER</v>
          </cell>
          <cell r="J47">
            <v>38.299999999999997</v>
          </cell>
          <cell r="K47">
            <v>8.2799999999999994</v>
          </cell>
          <cell r="N47">
            <v>5.99</v>
          </cell>
        </row>
        <row r="48">
          <cell r="B48">
            <v>50210</v>
          </cell>
          <cell r="C48" t="str">
            <v>SUB-BASE DE SOLO ESTABILIZADO SEM MISTURA</v>
          </cell>
          <cell r="D48" t="str">
            <v>m³</v>
          </cell>
          <cell r="E48">
            <v>2.2799999999999998</v>
          </cell>
          <cell r="F48">
            <v>0.2</v>
          </cell>
          <cell r="G48">
            <v>2.46</v>
          </cell>
          <cell r="H48">
            <v>3.76</v>
          </cell>
          <cell r="I48" t="str">
            <v>ACRESCER</v>
          </cell>
          <cell r="J48">
            <v>38.299999999999997</v>
          </cell>
          <cell r="K48">
            <v>8.6</v>
          </cell>
          <cell r="N48">
            <v>6.22</v>
          </cell>
        </row>
        <row r="49">
          <cell r="B49">
            <v>50220</v>
          </cell>
          <cell r="C49" t="str">
            <v>SUB-BASE DE SOLO ESTABILIZADO C/MISTURA NA PISTA</v>
          </cell>
          <cell r="D49" t="str">
            <v>m³</v>
          </cell>
          <cell r="E49">
            <v>2.52</v>
          </cell>
          <cell r="F49">
            <v>0.2</v>
          </cell>
          <cell r="G49">
            <v>2.7</v>
          </cell>
          <cell r="H49">
            <v>3.76</v>
          </cell>
          <cell r="I49" t="str">
            <v>ACRESCER</v>
          </cell>
          <cell r="J49">
            <v>38.299999999999997</v>
          </cell>
          <cell r="K49">
            <v>8.93</v>
          </cell>
          <cell r="N49">
            <v>6.46</v>
          </cell>
        </row>
        <row r="50">
          <cell r="B50">
            <v>50230</v>
          </cell>
          <cell r="C50" t="str">
            <v>BASE DE SOLO ESTABILIZADO SEM MISTURA</v>
          </cell>
          <cell r="D50" t="str">
            <v>m³</v>
          </cell>
          <cell r="E50">
            <v>2.2799999999999998</v>
          </cell>
          <cell r="F50">
            <v>0.2</v>
          </cell>
          <cell r="G50">
            <v>2.46</v>
          </cell>
          <cell r="H50">
            <v>3.76</v>
          </cell>
          <cell r="I50" t="str">
            <v>ACRESCER</v>
          </cell>
          <cell r="J50">
            <v>38.299999999999997</v>
          </cell>
          <cell r="K50">
            <v>8.6</v>
          </cell>
          <cell r="N50">
            <v>6.22</v>
          </cell>
        </row>
        <row r="51">
          <cell r="B51">
            <v>50240</v>
          </cell>
          <cell r="C51" t="str">
            <v>BASE DE SOLO ESTABILIZADO C/ MISTURA NA PISTA</v>
          </cell>
          <cell r="D51" t="str">
            <v>m³</v>
          </cell>
          <cell r="E51">
            <v>2.52</v>
          </cell>
          <cell r="F51">
            <v>0.2</v>
          </cell>
          <cell r="G51">
            <v>2.7</v>
          </cell>
          <cell r="H51">
            <v>3.76</v>
          </cell>
          <cell r="I51" t="str">
            <v>ACRESCER</v>
          </cell>
          <cell r="J51">
            <v>38.299999999999997</v>
          </cell>
          <cell r="K51">
            <v>8.93</v>
          </cell>
          <cell r="N51">
            <v>6.46</v>
          </cell>
        </row>
        <row r="52">
          <cell r="B52">
            <v>50245</v>
          </cell>
          <cell r="C52" t="str">
            <v>BASE DE SOLO ESTABILIZADO C/ CIMENTO MISTURADO NA PISTA</v>
          </cell>
          <cell r="D52" t="str">
            <v>m³</v>
          </cell>
          <cell r="E52">
            <v>2.52</v>
          </cell>
          <cell r="F52">
            <v>0.2</v>
          </cell>
          <cell r="G52">
            <v>2.7</v>
          </cell>
          <cell r="H52">
            <v>20.27</v>
          </cell>
          <cell r="I52" t="str">
            <v>ACRESCER</v>
          </cell>
          <cell r="J52">
            <v>38.299999999999997</v>
          </cell>
          <cell r="K52">
            <v>31.77</v>
          </cell>
          <cell r="N52">
            <v>22.97</v>
          </cell>
        </row>
        <row r="53">
          <cell r="B53">
            <v>50250</v>
          </cell>
          <cell r="C53" t="str">
            <v>BASE DE SOLO MELHORADO COM CIMENTO C/MISTURA EM USINA</v>
          </cell>
          <cell r="D53" t="str">
            <v>m³</v>
          </cell>
          <cell r="E53">
            <v>2.4</v>
          </cell>
          <cell r="F53">
            <v>0.28999999999999998</v>
          </cell>
          <cell r="G53">
            <v>2.69</v>
          </cell>
          <cell r="H53">
            <v>13.27</v>
          </cell>
          <cell r="I53" t="str">
            <v>ACRESCER</v>
          </cell>
          <cell r="J53">
            <v>38.299999999999997</v>
          </cell>
          <cell r="K53">
            <v>22.07</v>
          </cell>
          <cell r="N53">
            <v>15.959999999999999</v>
          </cell>
        </row>
        <row r="54">
          <cell r="B54">
            <v>50260</v>
          </cell>
          <cell r="C54" t="str">
            <v>BASE ESTABILIZADO DE SOLO-BRITA C/ MISTURA EM USINA</v>
          </cell>
          <cell r="D54" t="str">
            <v>m³</v>
          </cell>
          <cell r="E54">
            <v>2.36</v>
          </cell>
          <cell r="F54">
            <v>0.31</v>
          </cell>
          <cell r="G54">
            <v>2.67</v>
          </cell>
          <cell r="H54">
            <v>29.17</v>
          </cell>
          <cell r="I54" t="str">
            <v>ACRESCER</v>
          </cell>
          <cell r="J54">
            <v>38.299999999999997</v>
          </cell>
          <cell r="K54">
            <v>44.03</v>
          </cell>
          <cell r="N54">
            <v>31.840000000000003</v>
          </cell>
        </row>
        <row r="55">
          <cell r="B55">
            <v>50270</v>
          </cell>
          <cell r="C55" t="str">
            <v>BASE BRITA GRADUADA</v>
          </cell>
          <cell r="D55" t="str">
            <v>m³</v>
          </cell>
          <cell r="E55">
            <v>2.36</v>
          </cell>
          <cell r="F55">
            <v>0.31</v>
          </cell>
          <cell r="G55">
            <v>2.67</v>
          </cell>
          <cell r="H55">
            <v>35.770000000000003</v>
          </cell>
          <cell r="I55" t="str">
            <v>ACRESCER</v>
          </cell>
          <cell r="J55">
            <v>38.299999999999997</v>
          </cell>
          <cell r="K55">
            <v>53.16</v>
          </cell>
          <cell r="N55">
            <v>38.440000000000005</v>
          </cell>
        </row>
        <row r="56">
          <cell r="B56">
            <v>50280</v>
          </cell>
          <cell r="C56" t="str">
            <v>BASE BICA CORRIDA</v>
          </cell>
          <cell r="D56" t="str">
            <v>m³</v>
          </cell>
          <cell r="E56">
            <v>2.36</v>
          </cell>
          <cell r="F56">
            <v>0.31</v>
          </cell>
          <cell r="G56">
            <v>2.67</v>
          </cell>
          <cell r="H56">
            <v>32.82</v>
          </cell>
          <cell r="I56" t="str">
            <v>ACRESCER</v>
          </cell>
          <cell r="J56">
            <v>38.299999999999997</v>
          </cell>
          <cell r="K56">
            <v>49.08</v>
          </cell>
          <cell r="N56">
            <v>35.49</v>
          </cell>
        </row>
        <row r="57">
          <cell r="B57">
            <v>50610</v>
          </cell>
          <cell r="C57" t="str">
            <v>IMPRIMACAO, EXECUCAO</v>
          </cell>
          <cell r="D57" t="str">
            <v>m²</v>
          </cell>
          <cell r="E57">
            <v>0.13</v>
          </cell>
          <cell r="F57">
            <v>0.04</v>
          </cell>
          <cell r="G57">
            <v>0.17</v>
          </cell>
          <cell r="H57">
            <v>0</v>
          </cell>
          <cell r="I57" t="str">
            <v>ACRESCER</v>
          </cell>
          <cell r="J57">
            <v>38.299999999999997</v>
          </cell>
          <cell r="K57">
            <v>0.24</v>
          </cell>
          <cell r="N57">
            <v>0.17</v>
          </cell>
        </row>
        <row r="58">
          <cell r="B58">
            <v>50620</v>
          </cell>
          <cell r="C58" t="str">
            <v>PINTURA DE LIGACAO - EXECUCAO</v>
          </cell>
          <cell r="D58" t="str">
            <v>m²</v>
          </cell>
          <cell r="E58">
            <v>0.13</v>
          </cell>
          <cell r="F58">
            <v>0.04</v>
          </cell>
          <cell r="G58">
            <v>0.17</v>
          </cell>
          <cell r="H58">
            <v>0</v>
          </cell>
          <cell r="I58" t="str">
            <v>ACRESCER</v>
          </cell>
          <cell r="J58">
            <v>38.299999999999997</v>
          </cell>
          <cell r="K58">
            <v>0.24</v>
          </cell>
          <cell r="N58">
            <v>0.17</v>
          </cell>
        </row>
        <row r="59">
          <cell r="B59">
            <v>50710</v>
          </cell>
          <cell r="C59" t="str">
            <v>TRATAMENTO SUPERFICIAL SIMPLES</v>
          </cell>
          <cell r="D59" t="str">
            <v>m²</v>
          </cell>
          <cell r="E59">
            <v>0.45</v>
          </cell>
          <cell r="F59">
            <v>0.04</v>
          </cell>
          <cell r="G59">
            <v>0.49</v>
          </cell>
          <cell r="H59">
            <v>0.19</v>
          </cell>
          <cell r="I59" t="str">
            <v>ACRESCER</v>
          </cell>
          <cell r="J59">
            <v>38.299999999999997</v>
          </cell>
          <cell r="K59">
            <v>0.94</v>
          </cell>
          <cell r="N59">
            <v>0.67999999999999994</v>
          </cell>
        </row>
        <row r="60">
          <cell r="B60">
            <v>50720</v>
          </cell>
          <cell r="C60" t="str">
            <v>TRATAMENTO SUPERFICIAL DUPLO</v>
          </cell>
          <cell r="D60" t="str">
            <v>m²</v>
          </cell>
          <cell r="E60">
            <v>0.85</v>
          </cell>
          <cell r="F60">
            <v>0.06</v>
          </cell>
          <cell r="G60">
            <v>0.89</v>
          </cell>
          <cell r="H60">
            <v>0.57999999999999996</v>
          </cell>
          <cell r="I60" t="str">
            <v>ACRESCER</v>
          </cell>
          <cell r="J60">
            <v>38.299999999999997</v>
          </cell>
          <cell r="K60">
            <v>2.0299999999999998</v>
          </cell>
          <cell r="N60">
            <v>1.47</v>
          </cell>
        </row>
        <row r="61">
          <cell r="B61">
            <v>50730</v>
          </cell>
          <cell r="C61" t="str">
            <v>TRATAMENTO SUPERFICIAL TRIPLO</v>
          </cell>
          <cell r="D61" t="str">
            <v>m²</v>
          </cell>
          <cell r="E61">
            <v>1.17</v>
          </cell>
          <cell r="F61">
            <v>0.08</v>
          </cell>
          <cell r="G61">
            <v>1.25</v>
          </cell>
          <cell r="H61">
            <v>0.91</v>
          </cell>
          <cell r="I61" t="str">
            <v>ACRESCER</v>
          </cell>
          <cell r="J61">
            <v>38.299999999999997</v>
          </cell>
          <cell r="K61">
            <v>2.99</v>
          </cell>
          <cell r="N61">
            <v>2.16</v>
          </cell>
        </row>
        <row r="62">
          <cell r="B62">
            <v>50735</v>
          </cell>
          <cell r="C62" t="str">
            <v>TRATAMENTO SUPERFICIAL DUPLO COM CAPA SELANTE</v>
          </cell>
          <cell r="D62" t="str">
            <v>m²</v>
          </cell>
          <cell r="E62">
            <v>1.1499999999999999</v>
          </cell>
          <cell r="F62">
            <v>0.06</v>
          </cell>
          <cell r="G62">
            <v>1.21</v>
          </cell>
          <cell r="H62">
            <v>0.7</v>
          </cell>
          <cell r="I62" t="str">
            <v>ACRESCER</v>
          </cell>
          <cell r="J62">
            <v>38.299999999999997</v>
          </cell>
          <cell r="K62">
            <v>2.64</v>
          </cell>
          <cell r="N62">
            <v>1.91</v>
          </cell>
        </row>
        <row r="63">
          <cell r="B63">
            <v>50737</v>
          </cell>
          <cell r="C63" t="str">
            <v>FOG (EXCLUSIVE EMULSAO ASFALTICA)</v>
          </cell>
          <cell r="D63" t="str">
            <v>m²</v>
          </cell>
          <cell r="E63">
            <v>0.25</v>
          </cell>
          <cell r="F63">
            <v>0.04</v>
          </cell>
          <cell r="G63">
            <v>0.28999999999999998</v>
          </cell>
          <cell r="H63">
            <v>0</v>
          </cell>
          <cell r="I63" t="str">
            <v>ACRESCER</v>
          </cell>
          <cell r="J63">
            <v>38.299999999999997</v>
          </cell>
          <cell r="K63">
            <v>0.4</v>
          </cell>
          <cell r="N63">
            <v>0.28999999999999998</v>
          </cell>
        </row>
        <row r="64">
          <cell r="B64">
            <v>50740</v>
          </cell>
          <cell r="C64" t="str">
            <v>CONCRETO BETUMINOSO USINADO A QUENTE (UTILIZANDO BRITA)</v>
          </cell>
          <cell r="D64" t="str">
            <v>m³</v>
          </cell>
          <cell r="E64">
            <v>19.88</v>
          </cell>
          <cell r="F64">
            <v>1.56</v>
          </cell>
          <cell r="G64">
            <v>21.44</v>
          </cell>
          <cell r="H64">
            <v>52.33</v>
          </cell>
          <cell r="I64" t="str">
            <v>ACRESCER</v>
          </cell>
          <cell r="J64">
            <v>38.299999999999997</v>
          </cell>
          <cell r="K64">
            <v>102.02</v>
          </cell>
          <cell r="N64">
            <v>73.77</v>
          </cell>
        </row>
        <row r="65">
          <cell r="B65">
            <v>50742</v>
          </cell>
          <cell r="C65" t="str">
            <v>CONCRETO BETUMINOSO USINADO A QUENTE (UTILIZANDO CASCALHO LAVADO C/ ADITIVO)</v>
          </cell>
          <cell r="D65" t="str">
            <v>m³</v>
          </cell>
          <cell r="E65">
            <v>19.88</v>
          </cell>
          <cell r="F65">
            <v>1.56</v>
          </cell>
          <cell r="G65">
            <v>21.44</v>
          </cell>
          <cell r="H65">
            <v>46.38</v>
          </cell>
          <cell r="I65" t="str">
            <v>ACRESCER</v>
          </cell>
          <cell r="J65">
            <v>38.299999999999997</v>
          </cell>
          <cell r="K65">
            <v>93.8</v>
          </cell>
          <cell r="N65">
            <v>67.820000000000007</v>
          </cell>
        </row>
        <row r="66">
          <cell r="B66">
            <v>50745</v>
          </cell>
          <cell r="C66" t="str">
            <v>CONCRETO BETUMINOSO USINADO A QUENTE PARA BINDER (UTILIZANDO BRITA)</v>
          </cell>
          <cell r="D66" t="str">
            <v>m³</v>
          </cell>
          <cell r="E66">
            <v>19.88</v>
          </cell>
          <cell r="F66">
            <v>1.56</v>
          </cell>
          <cell r="G66">
            <v>21.44</v>
          </cell>
          <cell r="H66">
            <v>45.62</v>
          </cell>
          <cell r="I66" t="str">
            <v>ACRESCER</v>
          </cell>
          <cell r="J66">
            <v>38.299999999999997</v>
          </cell>
          <cell r="K66">
            <v>92.74</v>
          </cell>
          <cell r="N66">
            <v>67.06</v>
          </cell>
        </row>
        <row r="67">
          <cell r="B67">
            <v>50748</v>
          </cell>
          <cell r="C67" t="str">
            <v>CONCRETO BETUMINOSO USINADO A QUENTE P/ BINDER (UTIL.CASCALHO LAVADO C/ ADITIVO</v>
          </cell>
          <cell r="D67" t="str">
            <v>m³</v>
          </cell>
          <cell r="E67">
            <v>19.88</v>
          </cell>
          <cell r="F67">
            <v>1.56</v>
          </cell>
          <cell r="G67">
            <v>21.44</v>
          </cell>
          <cell r="H67">
            <v>38.49</v>
          </cell>
          <cell r="I67" t="str">
            <v>ACRESCER</v>
          </cell>
          <cell r="J67">
            <v>38.299999999999997</v>
          </cell>
          <cell r="K67">
            <v>82.88</v>
          </cell>
          <cell r="N67">
            <v>59.930000000000007</v>
          </cell>
        </row>
        <row r="68">
          <cell r="B68">
            <v>50750</v>
          </cell>
          <cell r="C68" t="str">
            <v>PRE-MISTURADO A FRIO (UTILIZANDO BRITA)</v>
          </cell>
          <cell r="D68" t="str">
            <v>m³</v>
          </cell>
          <cell r="E68">
            <v>8.1999999999999993</v>
          </cell>
          <cell r="F68">
            <v>0.8</v>
          </cell>
          <cell r="G68">
            <v>9</v>
          </cell>
          <cell r="H68">
            <v>29.72</v>
          </cell>
          <cell r="I68" t="str">
            <v>ACRESCER</v>
          </cell>
          <cell r="J68">
            <v>38.299999999999997</v>
          </cell>
          <cell r="K68">
            <v>53.55</v>
          </cell>
          <cell r="N68">
            <v>38.72</v>
          </cell>
        </row>
        <row r="69">
          <cell r="B69">
            <v>50755</v>
          </cell>
          <cell r="C69" t="str">
            <v>PRE-MISTURADO A FRIO (UTILIZANDO CASCALHO)</v>
          </cell>
          <cell r="D69" t="str">
            <v>m³</v>
          </cell>
          <cell r="E69">
            <v>8.1999999999999993</v>
          </cell>
          <cell r="F69">
            <v>0.8</v>
          </cell>
          <cell r="G69">
            <v>9</v>
          </cell>
          <cell r="H69">
            <v>22.21</v>
          </cell>
          <cell r="I69" t="str">
            <v>ACRESCER</v>
          </cell>
          <cell r="J69">
            <v>38.299999999999997</v>
          </cell>
          <cell r="K69">
            <v>43.16</v>
          </cell>
          <cell r="N69">
            <v>31.21</v>
          </cell>
        </row>
        <row r="70">
          <cell r="B70">
            <v>52010</v>
          </cell>
          <cell r="C70" t="str">
            <v>TRANSPORTE DE MATERIAL DE JAZIDA P/SUB-BASE E BASE</v>
          </cell>
          <cell r="D70" t="str">
            <v>m³.Km</v>
          </cell>
          <cell r="E70">
            <v>0.41</v>
          </cell>
          <cell r="F70">
            <v>0</v>
          </cell>
          <cell r="G70">
            <v>0.41</v>
          </cell>
          <cell r="H70">
            <v>0</v>
          </cell>
          <cell r="I70" t="str">
            <v>-</v>
          </cell>
          <cell r="J70">
            <v>38.299999999999997</v>
          </cell>
          <cell r="K70">
            <v>0.56999999999999995</v>
          </cell>
          <cell r="N70">
            <v>0.41</v>
          </cell>
        </row>
        <row r="71">
          <cell r="B71">
            <v>52100</v>
          </cell>
          <cell r="C71" t="str">
            <v>FORNECIMENTO E TRANSPORTE DE CIMENTO ASFALTICO DE PENETRACAO CAP-20</v>
          </cell>
          <cell r="D71" t="str">
            <v>t</v>
          </cell>
          <cell r="E71">
            <v>0</v>
          </cell>
          <cell r="F71">
            <v>0</v>
          </cell>
          <cell r="G71">
            <v>0</v>
          </cell>
          <cell r="H71">
            <v>345.4</v>
          </cell>
          <cell r="I71" t="str">
            <v>ACRESCER</v>
          </cell>
          <cell r="J71">
            <v>15</v>
          </cell>
          <cell r="K71">
            <v>397.21</v>
          </cell>
          <cell r="N71">
            <v>345.4</v>
          </cell>
        </row>
        <row r="72">
          <cell r="B72">
            <v>52150</v>
          </cell>
          <cell r="C72" t="str">
            <v>FORNECIMENTO E TRANSPORTE DE CIMENTO ASFALTICO DE PENETRACAO CAP-7</v>
          </cell>
          <cell r="D72" t="str">
            <v>t</v>
          </cell>
          <cell r="E72">
            <v>0</v>
          </cell>
          <cell r="F72">
            <v>0</v>
          </cell>
          <cell r="G72">
            <v>0</v>
          </cell>
          <cell r="H72">
            <v>371.2</v>
          </cell>
          <cell r="I72" t="str">
            <v>ACRESCER</v>
          </cell>
          <cell r="J72">
            <v>15</v>
          </cell>
          <cell r="K72">
            <v>426.88</v>
          </cell>
          <cell r="N72">
            <v>371.2</v>
          </cell>
        </row>
        <row r="73">
          <cell r="B73">
            <v>52200</v>
          </cell>
          <cell r="C73" t="str">
            <v>FORNECIMENTO E TRANSPORTE DE ASFALTO DILUIDO CM-30</v>
          </cell>
          <cell r="D73" t="str">
            <v>t</v>
          </cell>
          <cell r="E73">
            <v>0</v>
          </cell>
          <cell r="F73">
            <v>0</v>
          </cell>
          <cell r="G73">
            <v>0</v>
          </cell>
          <cell r="H73">
            <v>524.26</v>
          </cell>
          <cell r="I73" t="str">
            <v>ACRESCER</v>
          </cell>
          <cell r="J73">
            <v>15</v>
          </cell>
          <cell r="K73">
            <v>602.9</v>
          </cell>
          <cell r="N73">
            <v>524.26</v>
          </cell>
        </row>
        <row r="74">
          <cell r="B74">
            <v>52250</v>
          </cell>
          <cell r="C74" t="str">
            <v>FORNECIMENTO E TRANSPORTE DE ASFALTO DILUIDO CM-70</v>
          </cell>
          <cell r="D74" t="str">
            <v>t</v>
          </cell>
          <cell r="E74">
            <v>0</v>
          </cell>
          <cell r="F74">
            <v>0</v>
          </cell>
          <cell r="G74">
            <v>0</v>
          </cell>
          <cell r="H74">
            <v>489.72</v>
          </cell>
          <cell r="I74" t="str">
            <v>ACRESCER</v>
          </cell>
          <cell r="J74">
            <v>15</v>
          </cell>
          <cell r="K74">
            <v>563.17999999999995</v>
          </cell>
          <cell r="N74">
            <v>489.72</v>
          </cell>
        </row>
        <row r="75">
          <cell r="B75">
            <v>52300</v>
          </cell>
          <cell r="C75" t="str">
            <v>FORNECIMENTO E TRANSPORTE DE EMULSAO ASFALTICA RR-2C</v>
          </cell>
          <cell r="D75" t="str">
            <v>t</v>
          </cell>
          <cell r="E75">
            <v>0</v>
          </cell>
          <cell r="F75">
            <v>0</v>
          </cell>
          <cell r="G75">
            <v>0</v>
          </cell>
          <cell r="H75">
            <v>423.82</v>
          </cell>
          <cell r="I75" t="str">
            <v>ACRESCER</v>
          </cell>
          <cell r="J75">
            <v>15</v>
          </cell>
          <cell r="K75">
            <v>487.39</v>
          </cell>
          <cell r="N75">
            <v>423.82</v>
          </cell>
        </row>
        <row r="76">
          <cell r="B76">
            <v>52400</v>
          </cell>
          <cell r="C76" t="str">
            <v>FORNECIMENTO E TRANSPORTE DE EMULSAO ASFALTICA RL-1C</v>
          </cell>
          <cell r="D76" t="str">
            <v>t</v>
          </cell>
          <cell r="E76">
            <v>0</v>
          </cell>
          <cell r="F76">
            <v>0</v>
          </cell>
          <cell r="G76">
            <v>0</v>
          </cell>
          <cell r="H76">
            <v>493.24</v>
          </cell>
          <cell r="I76" t="str">
            <v>ACRESCER</v>
          </cell>
          <cell r="J76">
            <v>15</v>
          </cell>
          <cell r="K76">
            <v>567.23</v>
          </cell>
          <cell r="N76">
            <v>493.24</v>
          </cell>
        </row>
        <row r="77">
          <cell r="B77">
            <v>52500</v>
          </cell>
          <cell r="C77" t="str">
            <v>FORNECIMENTO E TRANSPORTE DE EMULSAO ASFALTICA RM-1C</v>
          </cell>
          <cell r="D77" t="str">
            <v>t</v>
          </cell>
          <cell r="E77">
            <v>0</v>
          </cell>
          <cell r="F77">
            <v>0</v>
          </cell>
          <cell r="G77">
            <v>0</v>
          </cell>
          <cell r="H77">
            <v>478.28</v>
          </cell>
          <cell r="I77" t="str">
            <v>ACRESCER</v>
          </cell>
          <cell r="J77">
            <v>15</v>
          </cell>
          <cell r="K77">
            <v>550.02</v>
          </cell>
          <cell r="N77">
            <v>478.28</v>
          </cell>
        </row>
        <row r="78">
          <cell r="B78">
            <v>55000</v>
          </cell>
          <cell r="C78" t="str">
            <v>DRENAGEM</v>
          </cell>
          <cell r="N78">
            <v>0</v>
          </cell>
        </row>
        <row r="79">
          <cell r="B79">
            <v>55110</v>
          </cell>
          <cell r="C79" t="str">
            <v>DRENO LONGITUDINAL PARA CORTE EM ROCHA</v>
          </cell>
          <cell r="D79" t="str">
            <v>m</v>
          </cell>
          <cell r="E79">
            <v>0</v>
          </cell>
          <cell r="F79">
            <v>9.26</v>
          </cell>
          <cell r="G79">
            <v>9.26</v>
          </cell>
          <cell r="H79">
            <v>25.78</v>
          </cell>
          <cell r="I79" t="str">
            <v>ACRESCER</v>
          </cell>
          <cell r="J79">
            <v>38.299999999999997</v>
          </cell>
          <cell r="K79">
            <v>48.46</v>
          </cell>
          <cell r="N79">
            <v>35.04</v>
          </cell>
        </row>
        <row r="80">
          <cell r="B80">
            <v>55120</v>
          </cell>
          <cell r="C80" t="str">
            <v>DRENO LONGITUDINAL PARA CORTE EM SOLO TIPO A (COM BIDIM)</v>
          </cell>
          <cell r="D80" t="str">
            <v>m</v>
          </cell>
          <cell r="E80">
            <v>0</v>
          </cell>
          <cell r="F80">
            <v>8.74</v>
          </cell>
          <cell r="G80">
            <v>8.74</v>
          </cell>
          <cell r="H80">
            <v>35.380000000000003</v>
          </cell>
          <cell r="I80" t="str">
            <v>ACRESCER</v>
          </cell>
          <cell r="J80">
            <v>38.299999999999997</v>
          </cell>
          <cell r="K80">
            <v>61.02</v>
          </cell>
          <cell r="N80">
            <v>44.120000000000005</v>
          </cell>
        </row>
        <row r="81">
          <cell r="B81">
            <v>55130</v>
          </cell>
          <cell r="C81" t="str">
            <v>DRENO LONGITUDINAL PARA CORTE EM SOLO TIPO B (COM BIDIM)</v>
          </cell>
          <cell r="D81" t="str">
            <v>m</v>
          </cell>
          <cell r="E81">
            <v>0</v>
          </cell>
          <cell r="F81">
            <v>9.26</v>
          </cell>
          <cell r="G81">
            <v>9.26</v>
          </cell>
          <cell r="H81">
            <v>44.32</v>
          </cell>
          <cell r="I81" t="str">
            <v>ACRESCER</v>
          </cell>
          <cell r="J81">
            <v>38.299999999999997</v>
          </cell>
          <cell r="K81">
            <v>74.099999999999994</v>
          </cell>
          <cell r="N81">
            <v>53.58</v>
          </cell>
        </row>
        <row r="82">
          <cell r="B82">
            <v>55140</v>
          </cell>
          <cell r="C82" t="str">
            <v>DRENO LONGITUDINAL PARA CORTE EM SOLO TIPO C</v>
          </cell>
          <cell r="D82" t="str">
            <v>m</v>
          </cell>
          <cell r="E82">
            <v>0</v>
          </cell>
          <cell r="F82">
            <v>10.46</v>
          </cell>
          <cell r="G82">
            <v>10.46</v>
          </cell>
          <cell r="H82">
            <v>21.37</v>
          </cell>
          <cell r="I82" t="str">
            <v>ACRESCER</v>
          </cell>
          <cell r="J82">
            <v>38.299999999999997</v>
          </cell>
          <cell r="K82">
            <v>44.02</v>
          </cell>
          <cell r="N82">
            <v>31.830000000000002</v>
          </cell>
        </row>
        <row r="83">
          <cell r="B83">
            <v>55145</v>
          </cell>
          <cell r="C83" t="str">
            <v>DRENO LONGITUDINAL PARA CORTE EM SOLO TIPO D (SEM BIDIM)</v>
          </cell>
          <cell r="D83" t="str">
            <v>m³</v>
          </cell>
          <cell r="E83">
            <v>0</v>
          </cell>
          <cell r="F83">
            <v>7.37</v>
          </cell>
          <cell r="G83">
            <v>7.37</v>
          </cell>
          <cell r="H83">
            <v>26.56</v>
          </cell>
          <cell r="I83" t="str">
            <v>ACRESCER</v>
          </cell>
          <cell r="J83">
            <v>38.299999999999997</v>
          </cell>
          <cell r="K83">
            <v>46.93</v>
          </cell>
          <cell r="N83">
            <v>33.93</v>
          </cell>
        </row>
        <row r="84">
          <cell r="B84">
            <v>55150</v>
          </cell>
          <cell r="C84" t="str">
            <v>DRENO TRANSVERSAL DE BASE</v>
          </cell>
          <cell r="D84" t="str">
            <v>m</v>
          </cell>
          <cell r="E84">
            <v>0</v>
          </cell>
          <cell r="F84">
            <v>4.68</v>
          </cell>
          <cell r="G84">
            <v>4.68</v>
          </cell>
          <cell r="H84">
            <v>12.59</v>
          </cell>
          <cell r="I84" t="str">
            <v>ACRESCER</v>
          </cell>
          <cell r="J84">
            <v>38.299999999999997</v>
          </cell>
          <cell r="K84">
            <v>23.88</v>
          </cell>
          <cell r="N84">
            <v>17.27</v>
          </cell>
        </row>
        <row r="85">
          <cell r="B85">
            <v>55160</v>
          </cell>
          <cell r="C85" t="str">
            <v>MURO DE TESTA DE SAIDA DOS DRENOS</v>
          </cell>
          <cell r="D85" t="str">
            <v>Und</v>
          </cell>
          <cell r="E85">
            <v>0</v>
          </cell>
          <cell r="F85">
            <v>6.85</v>
          </cell>
          <cell r="G85">
            <v>6.85</v>
          </cell>
          <cell r="H85">
            <v>48.57</v>
          </cell>
          <cell r="I85" t="str">
            <v>ACRESCER</v>
          </cell>
          <cell r="J85">
            <v>38.299999999999997</v>
          </cell>
          <cell r="K85">
            <v>76.650000000000006</v>
          </cell>
          <cell r="N85">
            <v>55.42</v>
          </cell>
        </row>
        <row r="86">
          <cell r="B86">
            <v>55310</v>
          </cell>
          <cell r="C86" t="str">
            <v>VALETA DE PROTECAO SEM REVESTIMENTO</v>
          </cell>
          <cell r="D86" t="str">
            <v>m</v>
          </cell>
          <cell r="E86">
            <v>0</v>
          </cell>
          <cell r="F86">
            <v>0.77</v>
          </cell>
          <cell r="G86">
            <v>0.77</v>
          </cell>
          <cell r="H86">
            <v>2.65</v>
          </cell>
          <cell r="I86" t="str">
            <v>-</v>
          </cell>
          <cell r="J86">
            <v>38.299999999999997</v>
          </cell>
          <cell r="K86">
            <v>4.7300000000000004</v>
          </cell>
          <cell r="N86">
            <v>3.42</v>
          </cell>
        </row>
        <row r="87">
          <cell r="B87">
            <v>55320</v>
          </cell>
          <cell r="C87" t="str">
            <v>VALETA DE PROTECAO COM REVESTIMENTO VEGETAL</v>
          </cell>
          <cell r="D87" t="str">
            <v>m</v>
          </cell>
          <cell r="E87">
            <v>0</v>
          </cell>
          <cell r="F87">
            <v>3.05</v>
          </cell>
          <cell r="G87">
            <v>3.05</v>
          </cell>
          <cell r="H87">
            <v>9.93</v>
          </cell>
          <cell r="I87" t="str">
            <v>-</v>
          </cell>
          <cell r="J87">
            <v>38.299999999999997</v>
          </cell>
          <cell r="K87">
            <v>17.95</v>
          </cell>
          <cell r="N87">
            <v>12.98</v>
          </cell>
        </row>
        <row r="88">
          <cell r="B88">
            <v>55330</v>
          </cell>
          <cell r="C88" t="str">
            <v>VALETA DE PROTECAO COM REVESTIMENTO EM CONCRETO P/ CORTE</v>
          </cell>
          <cell r="D88" t="str">
            <v>m</v>
          </cell>
          <cell r="E88">
            <v>0</v>
          </cell>
          <cell r="F88">
            <v>9.3699999999999992</v>
          </cell>
          <cell r="G88">
            <v>9.3699999999999992</v>
          </cell>
          <cell r="H88">
            <v>40.19</v>
          </cell>
          <cell r="I88" t="str">
            <v>ACRESCER</v>
          </cell>
          <cell r="J88">
            <v>38.299999999999997</v>
          </cell>
          <cell r="K88">
            <v>68.540000000000006</v>
          </cell>
          <cell r="N88">
            <v>49.559999999999995</v>
          </cell>
        </row>
        <row r="89">
          <cell r="B89">
            <v>55340</v>
          </cell>
          <cell r="C89" t="str">
            <v>VALETA DE PROTECAO COM REVESTIMENTO EM CONCRETO P/ ATERRO</v>
          </cell>
          <cell r="D89" t="str">
            <v>m</v>
          </cell>
          <cell r="E89">
            <v>0</v>
          </cell>
          <cell r="F89">
            <v>14.08</v>
          </cell>
          <cell r="G89">
            <v>14.08</v>
          </cell>
          <cell r="H89">
            <v>55.4</v>
          </cell>
          <cell r="I89" t="str">
            <v>ACRESCER</v>
          </cell>
          <cell r="J89">
            <v>38.299999999999997</v>
          </cell>
          <cell r="K89">
            <v>96.09</v>
          </cell>
          <cell r="N89">
            <v>69.48</v>
          </cell>
        </row>
        <row r="90">
          <cell r="B90">
            <v>55410</v>
          </cell>
          <cell r="C90" t="str">
            <v>MEIO FIO SIMPLES</v>
          </cell>
          <cell r="D90" t="str">
            <v>m</v>
          </cell>
          <cell r="E90">
            <v>0</v>
          </cell>
          <cell r="F90">
            <v>0.84</v>
          </cell>
          <cell r="G90">
            <v>0.84</v>
          </cell>
          <cell r="H90">
            <v>5.51</v>
          </cell>
          <cell r="I90" t="str">
            <v>ACRESCER</v>
          </cell>
          <cell r="J90">
            <v>38.299999999999997</v>
          </cell>
          <cell r="K90">
            <v>8.7799999999999994</v>
          </cell>
          <cell r="N90">
            <v>6.35</v>
          </cell>
        </row>
        <row r="91">
          <cell r="B91">
            <v>55500</v>
          </cell>
          <cell r="C91" t="str">
            <v>SARJETA DE ATERRO OU MEIO FIO C/ SARJETA CONJUGADA</v>
          </cell>
          <cell r="D91" t="str">
            <v>m</v>
          </cell>
          <cell r="E91">
            <v>0</v>
          </cell>
          <cell r="F91">
            <v>1.23</v>
          </cell>
          <cell r="G91">
            <v>1.23</v>
          </cell>
          <cell r="H91">
            <v>8.07</v>
          </cell>
          <cell r="I91" t="str">
            <v>ACRESCER</v>
          </cell>
          <cell r="J91">
            <v>38.299999999999997</v>
          </cell>
          <cell r="K91">
            <v>12.86</v>
          </cell>
          <cell r="N91">
            <v>9.3000000000000007</v>
          </cell>
        </row>
        <row r="92">
          <cell r="B92">
            <v>55501</v>
          </cell>
          <cell r="C92" t="str">
            <v>ENTRADA D'AGUA TIPO I</v>
          </cell>
          <cell r="D92" t="str">
            <v>Und</v>
          </cell>
          <cell r="E92">
            <v>0</v>
          </cell>
          <cell r="F92">
            <v>14.6</v>
          </cell>
          <cell r="G92">
            <v>14.6</v>
          </cell>
          <cell r="H92">
            <v>104.93</v>
          </cell>
          <cell r="I92" t="str">
            <v>ACRESCER</v>
          </cell>
          <cell r="J92">
            <v>38.299999999999997</v>
          </cell>
          <cell r="K92">
            <v>165.31</v>
          </cell>
          <cell r="N92">
            <v>119.53</v>
          </cell>
        </row>
        <row r="93">
          <cell r="B93">
            <v>55502</v>
          </cell>
          <cell r="C93" t="str">
            <v>ENTRADA D'AGUA TIPO II</v>
          </cell>
          <cell r="D93" t="str">
            <v>Und</v>
          </cell>
          <cell r="E93">
            <v>0</v>
          </cell>
          <cell r="F93">
            <v>22.34</v>
          </cell>
          <cell r="G93">
            <v>22.34</v>
          </cell>
          <cell r="H93">
            <v>146.16</v>
          </cell>
          <cell r="I93" t="str">
            <v>ACRESCER</v>
          </cell>
          <cell r="J93">
            <v>38.299999999999997</v>
          </cell>
          <cell r="K93">
            <v>233.04</v>
          </cell>
          <cell r="N93">
            <v>168.5</v>
          </cell>
        </row>
        <row r="94">
          <cell r="B94">
            <v>55503</v>
          </cell>
          <cell r="C94" t="str">
            <v>DESCIDA D'AGUA TIPO I</v>
          </cell>
          <cell r="D94" t="str">
            <v>m</v>
          </cell>
          <cell r="E94">
            <v>0</v>
          </cell>
          <cell r="F94">
            <v>8.92</v>
          </cell>
          <cell r="G94">
            <v>8.92</v>
          </cell>
          <cell r="H94">
            <v>49.56</v>
          </cell>
          <cell r="I94" t="str">
            <v>ACRESCER</v>
          </cell>
          <cell r="J94">
            <v>38.299999999999997</v>
          </cell>
          <cell r="K94">
            <v>80.88</v>
          </cell>
          <cell r="N94">
            <v>58.480000000000004</v>
          </cell>
        </row>
        <row r="95">
          <cell r="B95">
            <v>55504</v>
          </cell>
          <cell r="C95" t="str">
            <v>DESCIDA D'AGUA TIPO II</v>
          </cell>
          <cell r="D95" t="str">
            <v>m</v>
          </cell>
          <cell r="E95">
            <v>0</v>
          </cell>
          <cell r="F95">
            <v>10.65</v>
          </cell>
          <cell r="G95">
            <v>10.65</v>
          </cell>
          <cell r="H95">
            <v>58.86</v>
          </cell>
          <cell r="I95" t="str">
            <v>ACRESCER</v>
          </cell>
          <cell r="J95">
            <v>38.299999999999997</v>
          </cell>
          <cell r="K95">
            <v>96.13</v>
          </cell>
          <cell r="N95">
            <v>69.510000000000005</v>
          </cell>
        </row>
        <row r="96">
          <cell r="B96">
            <v>55505</v>
          </cell>
          <cell r="C96" t="str">
            <v>BACIA DE AMORTECIMENTO TIPO I E II</v>
          </cell>
          <cell r="D96" t="str">
            <v>Und</v>
          </cell>
          <cell r="E96">
            <v>0</v>
          </cell>
          <cell r="F96">
            <v>10.06</v>
          </cell>
          <cell r="G96">
            <v>10.06</v>
          </cell>
          <cell r="H96">
            <v>63.92</v>
          </cell>
          <cell r="I96" t="str">
            <v>ACRESCER</v>
          </cell>
          <cell r="J96">
            <v>38.299999999999997</v>
          </cell>
          <cell r="K96">
            <v>102.31</v>
          </cell>
          <cell r="N96">
            <v>73.98</v>
          </cell>
        </row>
        <row r="97">
          <cell r="B97">
            <v>55506</v>
          </cell>
          <cell r="C97" t="str">
            <v>DESCIDA D'AGUA TIPO III P/ B.S.T.C. D=0,80 M</v>
          </cell>
          <cell r="D97" t="str">
            <v>m</v>
          </cell>
          <cell r="E97">
            <v>0</v>
          </cell>
          <cell r="F97">
            <v>14.11</v>
          </cell>
          <cell r="G97">
            <v>14.11</v>
          </cell>
          <cell r="H97">
            <v>92.85</v>
          </cell>
          <cell r="I97" t="str">
            <v>ACRESCER</v>
          </cell>
          <cell r="J97">
            <v>38.299999999999997</v>
          </cell>
          <cell r="K97">
            <v>147.93</v>
          </cell>
          <cell r="N97">
            <v>106.96</v>
          </cell>
        </row>
        <row r="98">
          <cell r="B98">
            <v>55507</v>
          </cell>
          <cell r="C98" t="str">
            <v>DESCIDA D'AGUA TIPO III P/ B.S.T.C. D=1,00 M</v>
          </cell>
          <cell r="D98" t="str">
            <v>m</v>
          </cell>
          <cell r="E98">
            <v>0</v>
          </cell>
          <cell r="F98">
            <v>15.54</v>
          </cell>
          <cell r="G98">
            <v>15.54</v>
          </cell>
          <cell r="H98">
            <v>105.24</v>
          </cell>
          <cell r="I98" t="str">
            <v>ACRESCER</v>
          </cell>
          <cell r="J98">
            <v>38.299999999999997</v>
          </cell>
          <cell r="K98">
            <v>167.04</v>
          </cell>
          <cell r="N98">
            <v>120.78</v>
          </cell>
        </row>
        <row r="99">
          <cell r="B99">
            <v>55508</v>
          </cell>
          <cell r="C99" t="str">
            <v>DESCIDA D'AGUA TIPO III P/ B.S.T.C. D=1,20 M</v>
          </cell>
          <cell r="D99" t="str">
            <v>m</v>
          </cell>
          <cell r="E99">
            <v>0</v>
          </cell>
          <cell r="F99">
            <v>16.82</v>
          </cell>
          <cell r="G99">
            <v>16.82</v>
          </cell>
          <cell r="H99">
            <v>117.89</v>
          </cell>
          <cell r="I99" t="str">
            <v>ACRESCER</v>
          </cell>
          <cell r="J99">
            <v>38.299999999999997</v>
          </cell>
          <cell r="K99">
            <v>186.3</v>
          </cell>
          <cell r="N99">
            <v>134.71</v>
          </cell>
        </row>
        <row r="100">
          <cell r="B100">
            <v>55510</v>
          </cell>
          <cell r="C100" t="str">
            <v>SARJETA DE CORTE TIPO A</v>
          </cell>
          <cell r="D100" t="str">
            <v>m</v>
          </cell>
          <cell r="E100">
            <v>0</v>
          </cell>
          <cell r="F100">
            <v>1.48</v>
          </cell>
          <cell r="G100">
            <v>1.48</v>
          </cell>
          <cell r="H100">
            <v>13.18</v>
          </cell>
          <cell r="I100" t="str">
            <v>ACRESCER</v>
          </cell>
          <cell r="J100">
            <v>38.299999999999997</v>
          </cell>
          <cell r="K100">
            <v>20.27</v>
          </cell>
          <cell r="N100">
            <v>14.66</v>
          </cell>
        </row>
        <row r="101">
          <cell r="B101">
            <v>55520</v>
          </cell>
          <cell r="C101" t="str">
            <v>SARJETA E CORTE TIPO  B</v>
          </cell>
          <cell r="D101" t="str">
            <v>m</v>
          </cell>
          <cell r="E101">
            <v>0</v>
          </cell>
          <cell r="F101">
            <v>1.58</v>
          </cell>
          <cell r="G101">
            <v>1.58</v>
          </cell>
          <cell r="H101">
            <v>16.190000000000001</v>
          </cell>
          <cell r="I101" t="str">
            <v>ACRESCER</v>
          </cell>
          <cell r="J101">
            <v>38.299999999999997</v>
          </cell>
          <cell r="K101">
            <v>24.58</v>
          </cell>
          <cell r="N101">
            <v>17.770000000000003</v>
          </cell>
        </row>
        <row r="102">
          <cell r="B102">
            <v>55610</v>
          </cell>
          <cell r="C102" t="str">
            <v>SAIDA D'AGUA DE SARJETA TIPO A</v>
          </cell>
          <cell r="D102" t="str">
            <v>Und</v>
          </cell>
          <cell r="E102">
            <v>0</v>
          </cell>
          <cell r="F102">
            <v>4.51</v>
          </cell>
          <cell r="G102">
            <v>4.51</v>
          </cell>
          <cell r="H102">
            <v>17.649999999999999</v>
          </cell>
          <cell r="I102" t="str">
            <v>ACRESCER</v>
          </cell>
          <cell r="J102">
            <v>38.299999999999997</v>
          </cell>
          <cell r="K102">
            <v>30.65</v>
          </cell>
          <cell r="N102">
            <v>22.159999999999997</v>
          </cell>
        </row>
        <row r="103">
          <cell r="B103">
            <v>55620</v>
          </cell>
          <cell r="C103" t="str">
            <v>SAIDA D'AGUA DA SARJETA TIPO B</v>
          </cell>
          <cell r="D103" t="str">
            <v>Und</v>
          </cell>
          <cell r="E103">
            <v>0</v>
          </cell>
          <cell r="F103">
            <v>5.61</v>
          </cell>
          <cell r="G103">
            <v>5.61</v>
          </cell>
          <cell r="H103">
            <v>20.8</v>
          </cell>
          <cell r="I103" t="str">
            <v>ACRESCER</v>
          </cell>
          <cell r="J103">
            <v>38.299999999999997</v>
          </cell>
          <cell r="K103">
            <v>36.53</v>
          </cell>
          <cell r="N103">
            <v>26.41</v>
          </cell>
        </row>
        <row r="104">
          <cell r="B104">
            <v>55710</v>
          </cell>
          <cell r="C104" t="str">
            <v>CAIXA COLETORA TIPO A</v>
          </cell>
          <cell r="D104" t="str">
            <v>Und</v>
          </cell>
          <cell r="E104">
            <v>0</v>
          </cell>
          <cell r="F104">
            <v>91.73</v>
          </cell>
          <cell r="G104">
            <v>91.73</v>
          </cell>
          <cell r="H104">
            <v>625.23</v>
          </cell>
          <cell r="I104" t="str">
            <v>ACRESCER</v>
          </cell>
          <cell r="J104">
            <v>38.299999999999997</v>
          </cell>
          <cell r="K104">
            <v>991.56</v>
          </cell>
          <cell r="N104">
            <v>716.96</v>
          </cell>
        </row>
        <row r="105">
          <cell r="B105">
            <v>55720</v>
          </cell>
          <cell r="C105" t="str">
            <v>CAIXA COLETORA TIPO B</v>
          </cell>
          <cell r="D105" t="str">
            <v>Und</v>
          </cell>
          <cell r="E105">
            <v>0</v>
          </cell>
          <cell r="F105">
            <v>103.58</v>
          </cell>
          <cell r="G105">
            <v>103.58</v>
          </cell>
          <cell r="H105">
            <v>619.24</v>
          </cell>
          <cell r="I105" t="str">
            <v>ACRESCER</v>
          </cell>
          <cell r="J105">
            <v>38.299999999999997</v>
          </cell>
          <cell r="K105">
            <v>999.66</v>
          </cell>
          <cell r="N105">
            <v>722.82</v>
          </cell>
        </row>
        <row r="106">
          <cell r="B106">
            <v>55730</v>
          </cell>
          <cell r="C106" t="str">
            <v>CAIXA COLETORA C/ RETENCAO DE DIVISA P/ TUBOS DE D=0,60 M</v>
          </cell>
          <cell r="D106" t="str">
            <v>Und</v>
          </cell>
          <cell r="E106">
            <v>0</v>
          </cell>
          <cell r="F106">
            <v>88.67</v>
          </cell>
          <cell r="G106">
            <v>88.67</v>
          </cell>
          <cell r="H106">
            <v>749.57</v>
          </cell>
          <cell r="I106" t="str">
            <v>ACRESCER</v>
          </cell>
          <cell r="J106">
            <v>38.299999999999997</v>
          </cell>
          <cell r="K106">
            <v>1159.29</v>
          </cell>
          <cell r="N106">
            <v>838.24</v>
          </cell>
        </row>
        <row r="107">
          <cell r="B107">
            <v>55735</v>
          </cell>
          <cell r="C107" t="str">
            <v>CAIXA COLETORA C/ RETENCAO DE DIVISA P/ TUBOS DE D=0,80 M</v>
          </cell>
          <cell r="D107" t="str">
            <v>Und</v>
          </cell>
          <cell r="E107">
            <v>0</v>
          </cell>
          <cell r="F107">
            <v>100.06</v>
          </cell>
          <cell r="G107">
            <v>100.06</v>
          </cell>
          <cell r="H107">
            <v>831.78</v>
          </cell>
          <cell r="I107" t="str">
            <v>ACRESCER</v>
          </cell>
          <cell r="J107">
            <v>38.299999999999997</v>
          </cell>
          <cell r="K107">
            <v>1288.73</v>
          </cell>
          <cell r="N107">
            <v>931.83999999999992</v>
          </cell>
        </row>
        <row r="108">
          <cell r="B108">
            <v>55740</v>
          </cell>
          <cell r="C108" t="str">
            <v>CAIXA COLETORA C/ RETENCAO DE DIVISA P/ TUBOS D=1,0 M</v>
          </cell>
          <cell r="D108" t="str">
            <v>Und</v>
          </cell>
          <cell r="E108">
            <v>0</v>
          </cell>
          <cell r="F108">
            <v>110.76</v>
          </cell>
          <cell r="G108">
            <v>110.76</v>
          </cell>
          <cell r="H108">
            <v>910.66</v>
          </cell>
          <cell r="I108" t="str">
            <v>ACRESCER</v>
          </cell>
          <cell r="J108">
            <v>38.299999999999997</v>
          </cell>
          <cell r="K108">
            <v>1412.62</v>
          </cell>
          <cell r="N108">
            <v>1021.42</v>
          </cell>
        </row>
        <row r="109">
          <cell r="B109">
            <v>55745</v>
          </cell>
          <cell r="C109" t="str">
            <v>CAIXA COLETORA C/ RETENCAO DE DIVISA P/ TUBOS D=1,20 M</v>
          </cell>
          <cell r="D109" t="str">
            <v>Und</v>
          </cell>
          <cell r="E109">
            <v>0</v>
          </cell>
          <cell r="F109">
            <v>121.62</v>
          </cell>
          <cell r="G109">
            <v>121.62</v>
          </cell>
          <cell r="H109">
            <v>985.95</v>
          </cell>
          <cell r="I109" t="str">
            <v>ACRESCER</v>
          </cell>
          <cell r="J109">
            <v>38.299999999999997</v>
          </cell>
          <cell r="K109">
            <v>1531.77</v>
          </cell>
          <cell r="N109">
            <v>1107.5700000000002</v>
          </cell>
        </row>
        <row r="110">
          <cell r="B110">
            <v>55750</v>
          </cell>
          <cell r="C110" t="str">
            <v>COLCHAO DRENANTE</v>
          </cell>
          <cell r="D110" t="str">
            <v>m³</v>
          </cell>
          <cell r="E110">
            <v>1.63</v>
          </cell>
          <cell r="F110">
            <v>0.22</v>
          </cell>
          <cell r="G110">
            <v>1.85</v>
          </cell>
          <cell r="H110">
            <v>25.78</v>
          </cell>
          <cell r="I110" t="str">
            <v>ACRESCER</v>
          </cell>
          <cell r="J110">
            <v>38.299999999999997</v>
          </cell>
          <cell r="K110">
            <v>38.21</v>
          </cell>
          <cell r="N110">
            <v>27.630000000000003</v>
          </cell>
        </row>
        <row r="111">
          <cell r="B111">
            <v>55760</v>
          </cell>
          <cell r="C111" t="str">
            <v>TAMPAO DE FERRO FUNDIDO PARA POCO DE VISITA</v>
          </cell>
          <cell r="D111" t="str">
            <v>Und</v>
          </cell>
          <cell r="E111">
            <v>0</v>
          </cell>
          <cell r="F111">
            <v>9.36</v>
          </cell>
          <cell r="G111">
            <v>9.36</v>
          </cell>
          <cell r="H111">
            <v>122.33</v>
          </cell>
          <cell r="I111" t="str">
            <v>ACRESCER</v>
          </cell>
          <cell r="J111">
            <v>38.299999999999997</v>
          </cell>
          <cell r="K111">
            <v>182.13</v>
          </cell>
          <cell r="N111">
            <v>131.69</v>
          </cell>
        </row>
        <row r="112">
          <cell r="B112">
            <v>55761</v>
          </cell>
          <cell r="C112" t="str">
            <v>CHAMINE EM ALVENARIA D=0,60M P/ ALTURA ATE 1,50M</v>
          </cell>
          <cell r="D112" t="str">
            <v>m</v>
          </cell>
          <cell r="E112">
            <v>0</v>
          </cell>
          <cell r="F112">
            <v>25</v>
          </cell>
          <cell r="G112">
            <v>25</v>
          </cell>
          <cell r="H112">
            <v>125.19</v>
          </cell>
          <cell r="I112" t="str">
            <v>ACRESCER</v>
          </cell>
          <cell r="J112">
            <v>38.299999999999997</v>
          </cell>
          <cell r="K112">
            <v>207.71</v>
          </cell>
          <cell r="N112">
            <v>150.19</v>
          </cell>
        </row>
        <row r="113">
          <cell r="B113">
            <v>55762</v>
          </cell>
          <cell r="C113" t="str">
            <v>CHAMINE EM ALVENARIA D=0,80M P/ 1,50 &lt; H &lt; 3,50M</v>
          </cell>
          <cell r="D113" t="str">
            <v>m</v>
          </cell>
          <cell r="E113">
            <v>0</v>
          </cell>
          <cell r="F113">
            <v>31.51</v>
          </cell>
          <cell r="G113">
            <v>31.51</v>
          </cell>
          <cell r="H113">
            <v>156.87</v>
          </cell>
          <cell r="I113" t="str">
            <v>ACRESCER</v>
          </cell>
          <cell r="J113">
            <v>38.299999999999997</v>
          </cell>
          <cell r="K113">
            <v>260.52999999999997</v>
          </cell>
          <cell r="N113">
            <v>188.38</v>
          </cell>
        </row>
        <row r="114">
          <cell r="B114">
            <v>55763</v>
          </cell>
          <cell r="C114" t="str">
            <v>CHAMINE EM ALVENARIA D=1,0M P/ ALTURA ACIMA DE 3,50M</v>
          </cell>
          <cell r="D114" t="str">
            <v>m</v>
          </cell>
          <cell r="E114">
            <v>0</v>
          </cell>
          <cell r="F114">
            <v>38.47</v>
          </cell>
          <cell r="G114">
            <v>38.47</v>
          </cell>
          <cell r="H114">
            <v>189.26</v>
          </cell>
          <cell r="I114" t="str">
            <v>ACRESCER</v>
          </cell>
          <cell r="J114">
            <v>38.299999999999997</v>
          </cell>
          <cell r="K114">
            <v>314.95</v>
          </cell>
          <cell r="N114">
            <v>227.73</v>
          </cell>
        </row>
        <row r="115">
          <cell r="B115">
            <v>55780</v>
          </cell>
          <cell r="C115" t="str">
            <v>POCO DE VISITA (CAIXA) EM ALVENARIA P/ GALERIA D=0,40M</v>
          </cell>
          <cell r="D115" t="str">
            <v>Und</v>
          </cell>
          <cell r="E115">
            <v>0</v>
          </cell>
          <cell r="F115">
            <v>93.26</v>
          </cell>
          <cell r="G115">
            <v>93.26</v>
          </cell>
          <cell r="H115">
            <v>557.66999999999996</v>
          </cell>
          <cell r="I115" t="str">
            <v>ACRESCER</v>
          </cell>
          <cell r="J115">
            <v>38.299999999999997</v>
          </cell>
          <cell r="K115">
            <v>900.24</v>
          </cell>
          <cell r="N115">
            <v>650.92999999999995</v>
          </cell>
        </row>
        <row r="116">
          <cell r="B116">
            <v>55781</v>
          </cell>
          <cell r="C116" t="str">
            <v>POCO DE VISITA (CAIXA) EM ALVENARIA P/ GALERIA D=0,60M</v>
          </cell>
          <cell r="D116" t="str">
            <v>Und</v>
          </cell>
          <cell r="E116">
            <v>0</v>
          </cell>
          <cell r="F116">
            <v>105.49</v>
          </cell>
          <cell r="G116">
            <v>105.49</v>
          </cell>
          <cell r="H116">
            <v>625.98</v>
          </cell>
          <cell r="I116" t="str">
            <v>ACRESCER</v>
          </cell>
          <cell r="J116">
            <v>38.299999999999997</v>
          </cell>
          <cell r="K116">
            <v>1011.62</v>
          </cell>
          <cell r="N116">
            <v>731.47</v>
          </cell>
        </row>
        <row r="117">
          <cell r="B117">
            <v>55782</v>
          </cell>
          <cell r="C117" t="str">
            <v>POCO DE VISITA (CAIXA) EM ALVENARIA P/ GALERIA D=0,80M</v>
          </cell>
          <cell r="D117" t="str">
            <v>Und</v>
          </cell>
          <cell r="E117">
            <v>0</v>
          </cell>
          <cell r="F117">
            <v>136.06</v>
          </cell>
          <cell r="G117">
            <v>136.06</v>
          </cell>
          <cell r="H117">
            <v>785.35</v>
          </cell>
          <cell r="I117" t="str">
            <v>ACRESCER</v>
          </cell>
          <cell r="J117">
            <v>38.299999999999997</v>
          </cell>
          <cell r="K117">
            <v>1274.31</v>
          </cell>
          <cell r="N117">
            <v>921.41000000000008</v>
          </cell>
        </row>
        <row r="118">
          <cell r="B118">
            <v>55783</v>
          </cell>
          <cell r="C118" t="str">
            <v>POCO DE VISITA (CAIXA) EM ALVENARIA P/ GALERIA D=1,00M</v>
          </cell>
          <cell r="D118" t="str">
            <v>Und</v>
          </cell>
          <cell r="E118">
            <v>0</v>
          </cell>
          <cell r="F118">
            <v>169.7</v>
          </cell>
          <cell r="G118">
            <v>169.7</v>
          </cell>
          <cell r="H118">
            <v>958.41</v>
          </cell>
          <cell r="I118" t="str">
            <v>ACRESCER</v>
          </cell>
          <cell r="J118">
            <v>38.299999999999997</v>
          </cell>
          <cell r="K118">
            <v>1560.18</v>
          </cell>
          <cell r="N118">
            <v>1128.1099999999999</v>
          </cell>
        </row>
        <row r="119">
          <cell r="B119">
            <v>55784</v>
          </cell>
          <cell r="C119" t="str">
            <v>POCO DE VISITA (CAIXA) EM ALVENARIA P/ GALERIA D=1,20M</v>
          </cell>
          <cell r="D119" t="str">
            <v>Und</v>
          </cell>
          <cell r="E119">
            <v>0</v>
          </cell>
          <cell r="F119">
            <v>198.06</v>
          </cell>
          <cell r="G119">
            <v>198.06</v>
          </cell>
          <cell r="H119">
            <v>1102.44</v>
          </cell>
          <cell r="I119" t="str">
            <v>ACRESCER</v>
          </cell>
          <cell r="J119">
            <v>38.299999999999997</v>
          </cell>
          <cell r="K119">
            <v>1798.59</v>
          </cell>
          <cell r="N119">
            <v>1300.5</v>
          </cell>
        </row>
        <row r="120">
          <cell r="B120">
            <v>55800</v>
          </cell>
          <cell r="C120" t="str">
            <v>CAIXA DE PASSAGEM EM ALVENARIA P/ TUBOS D=0,40M (1,44 X 1,24 X 0,80)</v>
          </cell>
          <cell r="D120" t="str">
            <v>Und</v>
          </cell>
          <cell r="E120">
            <v>0</v>
          </cell>
          <cell r="F120">
            <v>52.92</v>
          </cell>
          <cell r="G120">
            <v>52.92</v>
          </cell>
          <cell r="H120">
            <v>297.70999999999998</v>
          </cell>
          <cell r="I120" t="str">
            <v>ACRESCER</v>
          </cell>
          <cell r="J120">
            <v>38.299999999999997</v>
          </cell>
          <cell r="K120">
            <v>484.92</v>
          </cell>
          <cell r="N120">
            <v>350.63</v>
          </cell>
        </row>
        <row r="121">
          <cell r="B121">
            <v>55801</v>
          </cell>
          <cell r="C121" t="str">
            <v>CAIXA DE PASSAGEM EM ALVENARIA P/ TUBOS D=0,60M (1,94 X 1,44 X 1,00)</v>
          </cell>
          <cell r="D121" t="str">
            <v>Und</v>
          </cell>
          <cell r="E121">
            <v>0</v>
          </cell>
          <cell r="F121">
            <v>74.319999999999993</v>
          </cell>
          <cell r="G121">
            <v>74.319999999999993</v>
          </cell>
          <cell r="H121">
            <v>424.38</v>
          </cell>
          <cell r="I121" t="str">
            <v>ACRESCER</v>
          </cell>
          <cell r="J121">
            <v>38.299999999999997</v>
          </cell>
          <cell r="K121">
            <v>689.7</v>
          </cell>
          <cell r="N121">
            <v>498.7</v>
          </cell>
        </row>
        <row r="122">
          <cell r="B122">
            <v>55802</v>
          </cell>
          <cell r="C122" t="str">
            <v>CAIXA DE PASSAGEM EM ALVENARIA P/ TUBOS D=0,80M (1,94 X 1,74 X 1,30)</v>
          </cell>
          <cell r="D122" t="str">
            <v>Und</v>
          </cell>
          <cell r="E122">
            <v>0</v>
          </cell>
          <cell r="F122">
            <v>101.2</v>
          </cell>
          <cell r="G122">
            <v>101.2</v>
          </cell>
          <cell r="H122">
            <v>559.58000000000004</v>
          </cell>
          <cell r="I122" t="str">
            <v>ACRESCER</v>
          </cell>
          <cell r="J122">
            <v>38.299999999999997</v>
          </cell>
          <cell r="K122">
            <v>913.86</v>
          </cell>
          <cell r="N122">
            <v>660.78000000000009</v>
          </cell>
        </row>
        <row r="123">
          <cell r="B123">
            <v>55803</v>
          </cell>
          <cell r="C123" t="str">
            <v>CAIXA DE PASSAGEM EM ALVENARIA P/ TUBOS D=1,00M (1,94 X 2,04 X 1,60)</v>
          </cell>
          <cell r="D123" t="str">
            <v>Und</v>
          </cell>
          <cell r="E123">
            <v>0</v>
          </cell>
          <cell r="F123">
            <v>131.47999999999999</v>
          </cell>
          <cell r="G123">
            <v>131.47999999999999</v>
          </cell>
          <cell r="H123">
            <v>708.85</v>
          </cell>
          <cell r="I123" t="str">
            <v>ACRESCER</v>
          </cell>
          <cell r="J123">
            <v>38.299999999999997</v>
          </cell>
          <cell r="K123">
            <v>1162.18</v>
          </cell>
          <cell r="N123">
            <v>840.33</v>
          </cell>
        </row>
        <row r="124">
          <cell r="B124">
            <v>55804</v>
          </cell>
          <cell r="C124" t="str">
            <v>CAIXA DE PASSAGEM EM ALVENARIA P/ TUBOS D=1,20M (1,94 X 2,29 X 1,85)</v>
          </cell>
          <cell r="D124" t="str">
            <v>Und</v>
          </cell>
          <cell r="E124">
            <v>0</v>
          </cell>
          <cell r="F124">
            <v>158.4</v>
          </cell>
          <cell r="G124">
            <v>158.4</v>
          </cell>
          <cell r="H124">
            <v>838.6</v>
          </cell>
          <cell r="I124" t="str">
            <v>ACRESCER</v>
          </cell>
          <cell r="J124">
            <v>38.299999999999997</v>
          </cell>
          <cell r="K124">
            <v>1378.85</v>
          </cell>
          <cell r="N124">
            <v>997</v>
          </cell>
        </row>
        <row r="125">
          <cell r="B125">
            <v>60000</v>
          </cell>
          <cell r="C125" t="str">
            <v>OBRAS DE ARTE CORRENTE</v>
          </cell>
          <cell r="N125">
            <v>0</v>
          </cell>
        </row>
        <row r="126">
          <cell r="B126">
            <v>60101</v>
          </cell>
          <cell r="C126" t="str">
            <v>CORPO DE B.S.T.C. D=0,40 M TIPO CA-1 INCLUSIVE BERCO</v>
          </cell>
          <cell r="D126" t="str">
            <v>m</v>
          </cell>
          <cell r="E126">
            <v>0</v>
          </cell>
          <cell r="F126">
            <v>19.739999999999998</v>
          </cell>
          <cell r="G126">
            <v>19.739999999999998</v>
          </cell>
          <cell r="H126">
            <v>38.07</v>
          </cell>
          <cell r="I126" t="str">
            <v>ACRESCER</v>
          </cell>
          <cell r="J126">
            <v>38.299999999999997</v>
          </cell>
          <cell r="K126">
            <v>79.95</v>
          </cell>
          <cell r="N126">
            <v>57.81</v>
          </cell>
        </row>
        <row r="127">
          <cell r="B127">
            <v>60102</v>
          </cell>
          <cell r="C127" t="str">
            <v>CORPO DE B.S.T.C. D=0,60 M TIPO CA-1 INCLUSIVE BERCO</v>
          </cell>
          <cell r="D127" t="str">
            <v>m</v>
          </cell>
          <cell r="E127">
            <v>0</v>
          </cell>
          <cell r="F127">
            <v>20.6</v>
          </cell>
          <cell r="G127">
            <v>20.6</v>
          </cell>
          <cell r="H127">
            <v>68.2</v>
          </cell>
          <cell r="I127" t="str">
            <v>ACRESCER</v>
          </cell>
          <cell r="J127">
            <v>38.299999999999997</v>
          </cell>
          <cell r="K127">
            <v>122.81</v>
          </cell>
          <cell r="N127">
            <v>88.800000000000011</v>
          </cell>
        </row>
        <row r="128">
          <cell r="B128">
            <v>60103</v>
          </cell>
          <cell r="C128" t="str">
            <v>CORPO DE B.S.T.C. D=0,80 M TIPO CA-1 INCLUSIVE BERCO</v>
          </cell>
          <cell r="D128" t="str">
            <v>m</v>
          </cell>
          <cell r="E128">
            <v>0</v>
          </cell>
          <cell r="F128">
            <v>21.69</v>
          </cell>
          <cell r="G128">
            <v>21.69</v>
          </cell>
          <cell r="H128">
            <v>107.57</v>
          </cell>
          <cell r="I128" t="str">
            <v>ACRESCER</v>
          </cell>
          <cell r="J128">
            <v>38.299999999999997</v>
          </cell>
          <cell r="K128">
            <v>178.77</v>
          </cell>
          <cell r="N128">
            <v>129.26</v>
          </cell>
        </row>
        <row r="129">
          <cell r="B129">
            <v>60104</v>
          </cell>
          <cell r="C129" t="str">
            <v>CORPO DE B.S.T.C. D=1,00 M TIPO CA-1 INCLUSIVE BERCO</v>
          </cell>
          <cell r="D129" t="str">
            <v>m</v>
          </cell>
          <cell r="E129">
            <v>0</v>
          </cell>
          <cell r="F129">
            <v>22.78</v>
          </cell>
          <cell r="G129">
            <v>22.78</v>
          </cell>
          <cell r="H129">
            <v>154.22999999999999</v>
          </cell>
          <cell r="I129" t="str">
            <v>ACRESCER</v>
          </cell>
          <cell r="J129">
            <v>38.299999999999997</v>
          </cell>
          <cell r="K129">
            <v>244.8</v>
          </cell>
          <cell r="N129">
            <v>177.01</v>
          </cell>
        </row>
        <row r="130">
          <cell r="B130">
            <v>60105</v>
          </cell>
          <cell r="C130" t="str">
            <v>CORPO DE B.S.T.C. D=1,20 M TIPO CA-1 INCLUSIVE BERCO</v>
          </cell>
          <cell r="D130" t="str">
            <v>m</v>
          </cell>
          <cell r="E130">
            <v>0</v>
          </cell>
          <cell r="F130">
            <v>23.87</v>
          </cell>
          <cell r="G130">
            <v>23.87</v>
          </cell>
          <cell r="H130">
            <v>219.97</v>
          </cell>
          <cell r="I130" t="str">
            <v>ACRESCER</v>
          </cell>
          <cell r="J130">
            <v>38.299999999999997</v>
          </cell>
          <cell r="K130">
            <v>337.23</v>
          </cell>
          <cell r="N130">
            <v>243.84</v>
          </cell>
        </row>
        <row r="131">
          <cell r="B131">
            <v>60106</v>
          </cell>
          <cell r="C131" t="str">
            <v>CORPO DE B.D.T.C. D=0,80 M TIPO CA-1 INCLUSIVE BERCO</v>
          </cell>
          <cell r="D131" t="str">
            <v>m</v>
          </cell>
          <cell r="E131">
            <v>0</v>
          </cell>
          <cell r="F131">
            <v>34.479999999999997</v>
          </cell>
          <cell r="G131">
            <v>34.479999999999997</v>
          </cell>
          <cell r="H131">
            <v>211</v>
          </cell>
          <cell r="I131" t="str">
            <v>ACRESCER</v>
          </cell>
          <cell r="J131">
            <v>38.299999999999997</v>
          </cell>
          <cell r="K131">
            <v>339.5</v>
          </cell>
          <cell r="N131">
            <v>245.48</v>
          </cell>
        </row>
        <row r="132">
          <cell r="B132">
            <v>60107</v>
          </cell>
          <cell r="C132" t="str">
            <v>CORPO DE B.D.T.C. D=1,00 M TIPO CA-1 INCLUSIVE BERCO</v>
          </cell>
          <cell r="D132" t="str">
            <v>m</v>
          </cell>
          <cell r="E132">
            <v>0</v>
          </cell>
          <cell r="F132">
            <v>36.270000000000003</v>
          </cell>
          <cell r="G132">
            <v>36.270000000000003</v>
          </cell>
          <cell r="H132">
            <v>304.48</v>
          </cell>
          <cell r="I132" t="str">
            <v>ACRESCER</v>
          </cell>
          <cell r="J132">
            <v>38.299999999999997</v>
          </cell>
          <cell r="K132">
            <v>471.26</v>
          </cell>
          <cell r="N132">
            <v>340.75</v>
          </cell>
        </row>
        <row r="133">
          <cell r="B133">
            <v>60108</v>
          </cell>
          <cell r="C133" t="str">
            <v>CORPO DE B.D.T.C. D=1,20 M TIPO CA-1 INCLUSIVE BERCO</v>
          </cell>
          <cell r="D133" t="str">
            <v>m</v>
          </cell>
          <cell r="E133">
            <v>0</v>
          </cell>
          <cell r="F133">
            <v>38.06</v>
          </cell>
          <cell r="G133">
            <v>38.06</v>
          </cell>
          <cell r="H133">
            <v>432.08</v>
          </cell>
          <cell r="I133" t="str">
            <v>ACRESCER</v>
          </cell>
          <cell r="J133">
            <v>38.299999999999997</v>
          </cell>
          <cell r="K133">
            <v>650.20000000000005</v>
          </cell>
          <cell r="N133">
            <v>470.14</v>
          </cell>
        </row>
        <row r="134">
          <cell r="B134">
            <v>60110</v>
          </cell>
          <cell r="C134" t="str">
            <v>CORPO DE B.T.T.C. D=0,80 M TIPO CA-1 INCLUSIVE BERCO</v>
          </cell>
          <cell r="D134" t="str">
            <v>m</v>
          </cell>
          <cell r="E134">
            <v>0</v>
          </cell>
          <cell r="F134">
            <v>47.73</v>
          </cell>
          <cell r="G134">
            <v>47.73</v>
          </cell>
          <cell r="H134">
            <v>315.7</v>
          </cell>
          <cell r="I134" t="str">
            <v>ACRESCER</v>
          </cell>
          <cell r="J134">
            <v>38.299999999999997</v>
          </cell>
          <cell r="K134">
            <v>502.62</v>
          </cell>
          <cell r="N134">
            <v>363.43</v>
          </cell>
        </row>
        <row r="135">
          <cell r="B135">
            <v>60111</v>
          </cell>
          <cell r="C135" t="str">
            <v>CORPO DE B.T.T.C. D=1,00 M TIPO CA-1 INCLUSIVE BERCO</v>
          </cell>
          <cell r="D135" t="str">
            <v>m</v>
          </cell>
          <cell r="E135">
            <v>0</v>
          </cell>
          <cell r="F135">
            <v>51.01</v>
          </cell>
          <cell r="G135">
            <v>51.01</v>
          </cell>
          <cell r="H135">
            <v>453.12</v>
          </cell>
          <cell r="I135" t="str">
            <v>ACRESCER</v>
          </cell>
          <cell r="J135">
            <v>38.299999999999997</v>
          </cell>
          <cell r="K135">
            <v>697.21</v>
          </cell>
          <cell r="N135">
            <v>504.13</v>
          </cell>
        </row>
        <row r="136">
          <cell r="B136">
            <v>60112</v>
          </cell>
          <cell r="C136" t="str">
            <v>CORPO DE B.T.T.C  D=1,20 M TIPO CA-1 INCLUSIVE BERCO</v>
          </cell>
          <cell r="D136" t="str">
            <v>m</v>
          </cell>
          <cell r="E136">
            <v>0</v>
          </cell>
          <cell r="F136">
            <v>54.29</v>
          </cell>
          <cell r="G136">
            <v>54.29</v>
          </cell>
          <cell r="H136">
            <v>645.38</v>
          </cell>
          <cell r="I136" t="str">
            <v>ACRESCER</v>
          </cell>
          <cell r="J136">
            <v>38.299999999999997</v>
          </cell>
          <cell r="K136">
            <v>967.64</v>
          </cell>
          <cell r="N136">
            <v>699.67</v>
          </cell>
        </row>
        <row r="137">
          <cell r="B137">
            <v>60114</v>
          </cell>
          <cell r="C137" t="str">
            <v>CORPO DE B.S.T.C. D=0,60 M TIPO CA-2 INCLUSIVE BERCO</v>
          </cell>
          <cell r="D137" t="str">
            <v>m</v>
          </cell>
          <cell r="E137">
            <v>0</v>
          </cell>
          <cell r="F137">
            <v>20.6</v>
          </cell>
          <cell r="G137">
            <v>20.6</v>
          </cell>
          <cell r="H137">
            <v>81.2</v>
          </cell>
          <cell r="I137" t="str">
            <v>ACRESCER</v>
          </cell>
          <cell r="J137">
            <v>38.299999999999997</v>
          </cell>
          <cell r="K137">
            <v>140.79</v>
          </cell>
          <cell r="N137">
            <v>101.80000000000001</v>
          </cell>
        </row>
        <row r="138">
          <cell r="B138">
            <v>60115</v>
          </cell>
          <cell r="C138" t="str">
            <v>CORPO DE B.S.T.C. D=0,80 M TIPO CA-2 INCLUSIVE BERCO</v>
          </cell>
          <cell r="D138" t="str">
            <v>m</v>
          </cell>
          <cell r="E138">
            <v>0</v>
          </cell>
          <cell r="F138">
            <v>21.69</v>
          </cell>
          <cell r="G138">
            <v>21.69</v>
          </cell>
          <cell r="H138">
            <v>127.57</v>
          </cell>
          <cell r="I138" t="str">
            <v>ACRESCER</v>
          </cell>
          <cell r="J138">
            <v>38.299999999999997</v>
          </cell>
          <cell r="K138">
            <v>206.43</v>
          </cell>
          <cell r="N138">
            <v>149.26</v>
          </cell>
        </row>
        <row r="139">
          <cell r="B139">
            <v>60116</v>
          </cell>
          <cell r="C139" t="str">
            <v>CORPO DE B.S.T.C. D=1,00 M TIPO CA-2 INCLUSIVE BERCO</v>
          </cell>
          <cell r="D139" t="str">
            <v>m</v>
          </cell>
          <cell r="E139">
            <v>0</v>
          </cell>
          <cell r="F139">
            <v>22.78</v>
          </cell>
          <cell r="G139">
            <v>22.78</v>
          </cell>
          <cell r="H139">
            <v>182.23</v>
          </cell>
          <cell r="I139" t="str">
            <v>ACRESCER</v>
          </cell>
          <cell r="J139">
            <v>38.299999999999997</v>
          </cell>
          <cell r="K139">
            <v>283.52999999999997</v>
          </cell>
          <cell r="N139">
            <v>205.01</v>
          </cell>
        </row>
        <row r="140">
          <cell r="B140">
            <v>60117</v>
          </cell>
          <cell r="C140" t="str">
            <v>CORPO DE B.S.T.C. D=1,20 M TIPO CA-2 INCLUSIVE BERCO</v>
          </cell>
          <cell r="D140" t="str">
            <v>m</v>
          </cell>
          <cell r="E140">
            <v>0</v>
          </cell>
          <cell r="F140">
            <v>23.87</v>
          </cell>
          <cell r="G140">
            <v>23.87</v>
          </cell>
          <cell r="H140">
            <v>260.97000000000003</v>
          </cell>
          <cell r="I140" t="str">
            <v>ACRESCER</v>
          </cell>
          <cell r="J140">
            <v>38.299999999999997</v>
          </cell>
          <cell r="K140">
            <v>393.93</v>
          </cell>
          <cell r="N140">
            <v>284.84000000000003</v>
          </cell>
        </row>
        <row r="141">
          <cell r="B141">
            <v>60119</v>
          </cell>
          <cell r="C141" t="str">
            <v>CORPO DE B.D.T.C. D=0,80 M TIPO CA-2 INCLUSIVE BERCO</v>
          </cell>
          <cell r="D141" t="str">
            <v>m</v>
          </cell>
          <cell r="E141">
            <v>0</v>
          </cell>
          <cell r="F141">
            <v>34.479999999999997</v>
          </cell>
          <cell r="G141">
            <v>34.479999999999997</v>
          </cell>
          <cell r="H141">
            <v>251</v>
          </cell>
          <cell r="I141" t="str">
            <v>ACRESCER</v>
          </cell>
          <cell r="J141">
            <v>38.299999999999997</v>
          </cell>
          <cell r="K141">
            <v>394.82</v>
          </cell>
          <cell r="N141">
            <v>285.48</v>
          </cell>
        </row>
        <row r="142">
          <cell r="B142">
            <v>60120</v>
          </cell>
          <cell r="C142" t="str">
            <v>CORPO DE B.D.T.C. D=1,00 M TIPO CA-2 INCLUSIVE BERCO</v>
          </cell>
          <cell r="D142" t="str">
            <v>m</v>
          </cell>
          <cell r="E142">
            <v>0</v>
          </cell>
          <cell r="F142">
            <v>36.270000000000003</v>
          </cell>
          <cell r="G142">
            <v>36.270000000000003</v>
          </cell>
          <cell r="H142">
            <v>360.48</v>
          </cell>
          <cell r="I142" t="str">
            <v>ACRESCER</v>
          </cell>
          <cell r="J142">
            <v>38.299999999999997</v>
          </cell>
          <cell r="K142">
            <v>548.71</v>
          </cell>
          <cell r="N142">
            <v>396.75</v>
          </cell>
        </row>
        <row r="143">
          <cell r="B143">
            <v>60121</v>
          </cell>
          <cell r="C143" t="str">
            <v>CORPO DE B.D.T.C. D=1,20 M TIPO CA-2 INCLUSIVE BERCO</v>
          </cell>
          <cell r="D143" t="str">
            <v>m</v>
          </cell>
          <cell r="E143">
            <v>0</v>
          </cell>
          <cell r="F143">
            <v>38.06</v>
          </cell>
          <cell r="G143">
            <v>38.06</v>
          </cell>
          <cell r="H143">
            <v>514.08000000000004</v>
          </cell>
          <cell r="I143" t="str">
            <v>ACRESCER</v>
          </cell>
          <cell r="J143">
            <v>38.299999999999997</v>
          </cell>
          <cell r="K143">
            <v>763.61</v>
          </cell>
          <cell r="N143">
            <v>552.1400000000001</v>
          </cell>
        </row>
        <row r="144">
          <cell r="B144">
            <v>60123</v>
          </cell>
          <cell r="C144" t="str">
            <v>CORPO DE B.T.T.C. D=0,80 M TIPO CA-2 INCLUSIVE BERCO</v>
          </cell>
          <cell r="D144" t="str">
            <v>m</v>
          </cell>
          <cell r="E144">
            <v>0</v>
          </cell>
          <cell r="F144">
            <v>47.73</v>
          </cell>
          <cell r="G144">
            <v>47.73</v>
          </cell>
          <cell r="H144">
            <v>375.7</v>
          </cell>
          <cell r="I144" t="str">
            <v>ACRESCER</v>
          </cell>
          <cell r="J144">
            <v>38.299999999999997</v>
          </cell>
          <cell r="K144">
            <v>585.6</v>
          </cell>
          <cell r="N144">
            <v>423.43</v>
          </cell>
        </row>
        <row r="145">
          <cell r="B145">
            <v>60124</v>
          </cell>
          <cell r="C145" t="str">
            <v>CORPO DE B.T.T.C. D=1,00 M TIPO CA-2 INCLUSIVE BERCO</v>
          </cell>
          <cell r="D145" t="str">
            <v>m</v>
          </cell>
          <cell r="E145">
            <v>0</v>
          </cell>
          <cell r="F145">
            <v>51.01</v>
          </cell>
          <cell r="G145">
            <v>51.01</v>
          </cell>
          <cell r="H145">
            <v>537.12</v>
          </cell>
          <cell r="I145" t="str">
            <v>ACRESCER</v>
          </cell>
          <cell r="J145">
            <v>38.299999999999997</v>
          </cell>
          <cell r="K145">
            <v>813.38</v>
          </cell>
          <cell r="N145">
            <v>588.13</v>
          </cell>
        </row>
        <row r="146">
          <cell r="B146">
            <v>60125</v>
          </cell>
          <cell r="C146" t="str">
            <v>CORPO DE B.T.T.C. D=1,20 M TIPO CA-2 INCLUSIVE BERCO</v>
          </cell>
          <cell r="D146" t="str">
            <v>m</v>
          </cell>
          <cell r="E146">
            <v>0</v>
          </cell>
          <cell r="F146">
            <v>54.29</v>
          </cell>
          <cell r="G146">
            <v>54.29</v>
          </cell>
          <cell r="H146">
            <v>768.38</v>
          </cell>
          <cell r="I146" t="str">
            <v>ACRESCER</v>
          </cell>
          <cell r="J146">
            <v>38.299999999999997</v>
          </cell>
          <cell r="K146">
            <v>1137.75</v>
          </cell>
          <cell r="N146">
            <v>822.67</v>
          </cell>
        </row>
        <row r="147">
          <cell r="B147">
            <v>60131</v>
          </cell>
          <cell r="C147" t="str">
            <v>CORPO DE B.S.C.C. 1,50 X 1,50 M C/ ALTURA DE ATERRO 1,00 &lt; H &lt; 2,5 M</v>
          </cell>
          <cell r="D147" t="str">
            <v>m</v>
          </cell>
          <cell r="E147">
            <v>0</v>
          </cell>
          <cell r="F147">
            <v>27.61</v>
          </cell>
          <cell r="G147">
            <v>27.61</v>
          </cell>
          <cell r="H147">
            <v>328.82</v>
          </cell>
          <cell r="I147" t="str">
            <v>ACRESCER</v>
          </cell>
          <cell r="J147">
            <v>38.299999999999997</v>
          </cell>
          <cell r="K147">
            <v>492.94</v>
          </cell>
          <cell r="N147">
            <v>356.43</v>
          </cell>
        </row>
        <row r="148">
          <cell r="B148">
            <v>60132</v>
          </cell>
          <cell r="C148" t="str">
            <v>CORPO DE B.S.C.C. 1,50 X 1,50 M C/ ALTURA DE ATERRO 2,50 &lt; H &lt;= 5,00 M</v>
          </cell>
          <cell r="D148" t="str">
            <v>m</v>
          </cell>
          <cell r="E148">
            <v>0</v>
          </cell>
          <cell r="F148">
            <v>31.04</v>
          </cell>
          <cell r="G148">
            <v>31.04</v>
          </cell>
          <cell r="H148">
            <v>371.65</v>
          </cell>
          <cell r="I148" t="str">
            <v>ACRESCER</v>
          </cell>
          <cell r="J148">
            <v>38.299999999999997</v>
          </cell>
          <cell r="K148">
            <v>556.91999999999996</v>
          </cell>
          <cell r="N148">
            <v>402.69</v>
          </cell>
        </row>
        <row r="149">
          <cell r="B149">
            <v>60133</v>
          </cell>
          <cell r="C149" t="str">
            <v>CORPO DE B.S.C.C. 1,50 X 1,50 M C/ ALTURA DE ATERRO 5,00 &lt; H &lt;= 7,50 M</v>
          </cell>
          <cell r="D149" t="str">
            <v>m</v>
          </cell>
          <cell r="E149">
            <v>0</v>
          </cell>
          <cell r="F149">
            <v>34.479999999999997</v>
          </cell>
          <cell r="G149">
            <v>34.479999999999997</v>
          </cell>
          <cell r="H149">
            <v>424.02</v>
          </cell>
          <cell r="I149" t="str">
            <v>ACRESCER</v>
          </cell>
          <cell r="J149">
            <v>38.299999999999997</v>
          </cell>
          <cell r="K149">
            <v>634.11</v>
          </cell>
          <cell r="N149">
            <v>458.5</v>
          </cell>
        </row>
        <row r="150">
          <cell r="B150">
            <v>60134</v>
          </cell>
          <cell r="C150" t="str">
            <v>CORPO DE B.S.C.C. 1,50 X 1,50 M C/ ALTURA DE ATERRO 7,50 &lt; H &lt;= 10,00 M</v>
          </cell>
          <cell r="D150" t="str">
            <v>m</v>
          </cell>
          <cell r="E150">
            <v>0</v>
          </cell>
          <cell r="F150">
            <v>36.5</v>
          </cell>
          <cell r="G150">
            <v>36.5</v>
          </cell>
          <cell r="H150">
            <v>464.41</v>
          </cell>
          <cell r="I150" t="str">
            <v>ACRESCER</v>
          </cell>
          <cell r="J150">
            <v>38.299999999999997</v>
          </cell>
          <cell r="K150">
            <v>692.76</v>
          </cell>
          <cell r="N150">
            <v>500.91</v>
          </cell>
        </row>
        <row r="151">
          <cell r="B151">
            <v>60135</v>
          </cell>
          <cell r="C151" t="str">
            <v>CORPO DE B.S.C.C. 2,00 X 2,00 M C/ ALTURA DE ATERRO 1,00 &lt; H &lt;= 2,50 M</v>
          </cell>
          <cell r="D151" t="str">
            <v>m</v>
          </cell>
          <cell r="E151">
            <v>0</v>
          </cell>
          <cell r="F151">
            <v>42.43</v>
          </cell>
          <cell r="G151">
            <v>42.43</v>
          </cell>
          <cell r="H151">
            <v>481.64</v>
          </cell>
          <cell r="I151" t="str">
            <v>ACRESCER</v>
          </cell>
          <cell r="J151">
            <v>38.299999999999997</v>
          </cell>
          <cell r="K151">
            <v>724.79</v>
          </cell>
          <cell r="N151">
            <v>524.06999999999994</v>
          </cell>
        </row>
        <row r="152">
          <cell r="B152">
            <v>60136</v>
          </cell>
          <cell r="C152" t="str">
            <v>CORPO DE B.S.C.C. 2,00 X 2,00 M C/ ALTURA DE ATERRO 2,50 &lt; H &lt;= 5,00 M</v>
          </cell>
          <cell r="D152" t="str">
            <v>m</v>
          </cell>
          <cell r="E152">
            <v>0</v>
          </cell>
          <cell r="F152">
            <v>48.36</v>
          </cell>
          <cell r="G152">
            <v>48.36</v>
          </cell>
          <cell r="H152">
            <v>581.17999999999995</v>
          </cell>
          <cell r="I152" t="str">
            <v>ACRESCER</v>
          </cell>
          <cell r="J152">
            <v>38.299999999999997</v>
          </cell>
          <cell r="K152">
            <v>870.65</v>
          </cell>
          <cell r="N152">
            <v>629.54</v>
          </cell>
        </row>
        <row r="153">
          <cell r="B153">
            <v>60137</v>
          </cell>
          <cell r="C153" t="str">
            <v>CORPO DE B.S.C.C. 2,00 X 2,00 M C/ ALTURA DE ATERRO 5,00 &lt; H &lt;= 7,5 M</v>
          </cell>
          <cell r="D153" t="str">
            <v>m</v>
          </cell>
          <cell r="E153">
            <v>0</v>
          </cell>
          <cell r="F153">
            <v>54.76</v>
          </cell>
          <cell r="G153">
            <v>54.76</v>
          </cell>
          <cell r="H153">
            <v>670.23</v>
          </cell>
          <cell r="I153" t="str">
            <v>ACRESCER</v>
          </cell>
          <cell r="J153">
            <v>38.299999999999997</v>
          </cell>
          <cell r="K153">
            <v>1002.66</v>
          </cell>
          <cell r="N153">
            <v>724.99</v>
          </cell>
        </row>
        <row r="154">
          <cell r="B154">
            <v>60138</v>
          </cell>
          <cell r="C154" t="str">
            <v>CORPO DE B.S.C.C. 2,00 X 2,00 M C/ ALTURA DE ATERRO 7,50 &lt; H &lt;= 10,00 M</v>
          </cell>
          <cell r="D154" t="str">
            <v>m</v>
          </cell>
          <cell r="E154">
            <v>0</v>
          </cell>
          <cell r="F154">
            <v>58.19</v>
          </cell>
          <cell r="G154">
            <v>58.19</v>
          </cell>
          <cell r="H154">
            <v>740.82</v>
          </cell>
          <cell r="I154" t="str">
            <v>ACRESCER</v>
          </cell>
          <cell r="J154">
            <v>38.299999999999997</v>
          </cell>
          <cell r="K154">
            <v>1105.03</v>
          </cell>
          <cell r="N154">
            <v>799.01</v>
          </cell>
        </row>
        <row r="155">
          <cell r="B155">
            <v>60139</v>
          </cell>
          <cell r="C155" t="str">
            <v>CORPO DE B.S.C.C. 2,50 X 2,50 M C/ ALTURA DE ATERRO 1,00 &lt; H &lt; 2,5 M</v>
          </cell>
          <cell r="D155" t="str">
            <v>m</v>
          </cell>
          <cell r="E155">
            <v>0</v>
          </cell>
          <cell r="F155">
            <v>63.65</v>
          </cell>
          <cell r="G155">
            <v>63.65</v>
          </cell>
          <cell r="H155">
            <v>740.44</v>
          </cell>
          <cell r="I155" t="str">
            <v>ACRESCER</v>
          </cell>
          <cell r="J155">
            <v>38.299999999999997</v>
          </cell>
          <cell r="K155">
            <v>1112.06</v>
          </cell>
          <cell r="N155">
            <v>804.09</v>
          </cell>
        </row>
        <row r="156">
          <cell r="B156">
            <v>60140</v>
          </cell>
          <cell r="C156" t="str">
            <v>CORPO DE B.S.C.C. 2,50 X 2,50 M C/ ALTURA DE ATERRO 2,50 &lt; H &lt;= 5,00 M</v>
          </cell>
          <cell r="D156" t="str">
            <v>m</v>
          </cell>
          <cell r="E156">
            <v>0</v>
          </cell>
          <cell r="F156">
            <v>70.98</v>
          </cell>
          <cell r="G156">
            <v>70.98</v>
          </cell>
          <cell r="H156">
            <v>848.47</v>
          </cell>
          <cell r="I156" t="str">
            <v>ACRESCER</v>
          </cell>
          <cell r="J156">
            <v>38.299999999999997</v>
          </cell>
          <cell r="K156">
            <v>1271.5999999999999</v>
          </cell>
          <cell r="N156">
            <v>919.45</v>
          </cell>
        </row>
        <row r="157">
          <cell r="B157">
            <v>60141</v>
          </cell>
          <cell r="C157" t="str">
            <v>CORPO DE B.S.C.C. 2,50 X 2,50 M C/ ALTURA DE ATERRO 5,00 &lt; H &lt;= 7,50 M</v>
          </cell>
          <cell r="D157" t="str">
            <v>m</v>
          </cell>
          <cell r="E157">
            <v>0</v>
          </cell>
          <cell r="F157">
            <v>78.94</v>
          </cell>
          <cell r="G157">
            <v>78.94</v>
          </cell>
          <cell r="H157">
            <v>965.3</v>
          </cell>
          <cell r="I157" t="str">
            <v>ACRESCER</v>
          </cell>
          <cell r="J157">
            <v>38.299999999999997</v>
          </cell>
          <cell r="K157">
            <v>1444.18</v>
          </cell>
          <cell r="N157">
            <v>1044.24</v>
          </cell>
        </row>
        <row r="158">
          <cell r="B158">
            <v>60142</v>
          </cell>
          <cell r="C158" t="str">
            <v>CORPO DE B.S.C.C. 2,50 X 2,50 M C/ ALTURA DE ATERRO 7,50 &lt; H &lt;= 10,00 M</v>
          </cell>
          <cell r="D158" t="str">
            <v>m</v>
          </cell>
          <cell r="E158">
            <v>0</v>
          </cell>
          <cell r="F158">
            <v>87.83</v>
          </cell>
          <cell r="G158">
            <v>87.83</v>
          </cell>
          <cell r="H158">
            <v>1092.82</v>
          </cell>
          <cell r="I158" t="str">
            <v>ACRESCER</v>
          </cell>
          <cell r="J158">
            <v>38.299999999999997</v>
          </cell>
          <cell r="K158">
            <v>1632.84</v>
          </cell>
          <cell r="N158">
            <v>1180.6499999999999</v>
          </cell>
        </row>
        <row r="159">
          <cell r="B159">
            <v>60143</v>
          </cell>
          <cell r="C159" t="str">
            <v>CORPO DE B.S.C.C. 3,00 X 3,00 M C/ ALTURA DE ATERRO 1,00 &lt; H &lt;= 2,50 M</v>
          </cell>
          <cell r="D159" t="str">
            <v>m</v>
          </cell>
          <cell r="E159">
            <v>0</v>
          </cell>
          <cell r="F159">
            <v>80.34</v>
          </cell>
          <cell r="G159">
            <v>80.34</v>
          </cell>
          <cell r="H159">
            <v>956.91</v>
          </cell>
          <cell r="I159" t="str">
            <v>ACRESCER</v>
          </cell>
          <cell r="J159">
            <v>38.299999999999997</v>
          </cell>
          <cell r="K159">
            <v>1434.52</v>
          </cell>
          <cell r="N159">
            <v>1037.25</v>
          </cell>
        </row>
        <row r="160">
          <cell r="B160">
            <v>60144</v>
          </cell>
          <cell r="C160" t="str">
            <v>CORPO DE B.S.C.C. 3,00 X 3,00 M C/ ALTURA DE ATERRO 2,50 &lt; H &lt;= 5,00 M</v>
          </cell>
          <cell r="D160" t="str">
            <v>m</v>
          </cell>
          <cell r="E160">
            <v>0</v>
          </cell>
          <cell r="F160">
            <v>95.16</v>
          </cell>
          <cell r="G160">
            <v>95.16</v>
          </cell>
          <cell r="H160">
            <v>1191.08</v>
          </cell>
          <cell r="I160" t="str">
            <v>ACRESCER</v>
          </cell>
          <cell r="J160">
            <v>38.299999999999997</v>
          </cell>
          <cell r="K160">
            <v>1778.87</v>
          </cell>
          <cell r="N160">
            <v>1286.24</v>
          </cell>
        </row>
        <row r="161">
          <cell r="B161">
            <v>60145</v>
          </cell>
          <cell r="C161" t="str">
            <v>CORPO DE B.S.C.C. 3,00 X 3,00 M C/ ALTURA DE ATERRO 5,00 &lt; H &lt;= 7,50 M</v>
          </cell>
          <cell r="D161" t="str">
            <v>m</v>
          </cell>
          <cell r="E161">
            <v>0</v>
          </cell>
          <cell r="F161">
            <v>103.12</v>
          </cell>
          <cell r="G161">
            <v>103.12</v>
          </cell>
          <cell r="H161">
            <v>1274.54</v>
          </cell>
          <cell r="I161" t="str">
            <v>ACRESCER</v>
          </cell>
          <cell r="J161">
            <v>38.299999999999997</v>
          </cell>
          <cell r="K161">
            <v>1905.3</v>
          </cell>
          <cell r="N161">
            <v>1377.6599999999999</v>
          </cell>
        </row>
        <row r="162">
          <cell r="B162">
            <v>60146</v>
          </cell>
          <cell r="C162" t="str">
            <v>CORPO DE B.S.C.C. 3,00 X 3,00 M C/ ALTURA DE ATERRO 7,50 &lt; H &lt;= 10,00 M</v>
          </cell>
          <cell r="D162" t="str">
            <v>m</v>
          </cell>
          <cell r="E162">
            <v>0</v>
          </cell>
          <cell r="F162">
            <v>115.91</v>
          </cell>
          <cell r="G162">
            <v>115.91</v>
          </cell>
          <cell r="H162">
            <v>1486.29</v>
          </cell>
          <cell r="I162" t="str">
            <v>ACRESCER</v>
          </cell>
          <cell r="J162">
            <v>38.299999999999997</v>
          </cell>
          <cell r="K162">
            <v>2215.84</v>
          </cell>
          <cell r="N162">
            <v>1602.2</v>
          </cell>
        </row>
        <row r="163">
          <cell r="B163">
            <v>60147</v>
          </cell>
          <cell r="C163" t="str">
            <v>CORPO DE B.D.C.C. 1,50 X 1,50 M C/ ALTURA DE ATERRO 1,00 &lt; H &lt;= 2,50 M</v>
          </cell>
          <cell r="D163" t="str">
            <v>m</v>
          </cell>
          <cell r="E163">
            <v>0</v>
          </cell>
          <cell r="F163">
            <v>46.33</v>
          </cell>
          <cell r="G163">
            <v>46.33</v>
          </cell>
          <cell r="H163">
            <v>554.52</v>
          </cell>
          <cell r="I163" t="str">
            <v>ACRESCER</v>
          </cell>
          <cell r="J163">
            <v>38.299999999999997</v>
          </cell>
          <cell r="K163">
            <v>830.98</v>
          </cell>
          <cell r="N163">
            <v>600.85</v>
          </cell>
        </row>
        <row r="164">
          <cell r="B164">
            <v>60148</v>
          </cell>
          <cell r="C164" t="str">
            <v>CORPO DE B.D.C.C. 1,50 X 1,50 M C/ ALTURA DE ATERRO 2,50 &lt; H &lt;= 5,00 M</v>
          </cell>
          <cell r="D164" t="str">
            <v>m</v>
          </cell>
          <cell r="E164">
            <v>0</v>
          </cell>
          <cell r="F164">
            <v>49.76</v>
          </cell>
          <cell r="G164">
            <v>49.76</v>
          </cell>
          <cell r="H164">
            <v>598.74</v>
          </cell>
          <cell r="I164" t="str">
            <v>ACRESCER</v>
          </cell>
          <cell r="J164">
            <v>38.299999999999997</v>
          </cell>
          <cell r="K164">
            <v>896.88</v>
          </cell>
          <cell r="N164">
            <v>648.5</v>
          </cell>
        </row>
        <row r="165">
          <cell r="B165">
            <v>60149</v>
          </cell>
          <cell r="C165" t="str">
            <v>CORPO DE B.D.C.C. 1,50 X 1,50 M C/ ALTURA DE ATERRO 5,00 &lt; H &lt;= 7,50 M</v>
          </cell>
          <cell r="D165" t="str">
            <v>m</v>
          </cell>
          <cell r="E165">
            <v>0</v>
          </cell>
          <cell r="F165">
            <v>54.76</v>
          </cell>
          <cell r="G165">
            <v>54.76</v>
          </cell>
          <cell r="H165">
            <v>654.44000000000005</v>
          </cell>
          <cell r="I165" t="str">
            <v>ACRESCER</v>
          </cell>
          <cell r="J165">
            <v>38.299999999999997</v>
          </cell>
          <cell r="K165">
            <v>980.82</v>
          </cell>
          <cell r="N165">
            <v>709.2</v>
          </cell>
        </row>
        <row r="166">
          <cell r="B166">
            <v>60150</v>
          </cell>
          <cell r="C166" t="str">
            <v>CORPO DE B.D.C.C. 1,50 X 1,50 M C/ ALTURA DE ATERRO 7,50 &lt; H &lt;= 10,00 M</v>
          </cell>
          <cell r="D166" t="str">
            <v>m</v>
          </cell>
          <cell r="E166">
            <v>0</v>
          </cell>
          <cell r="F166">
            <v>58.66</v>
          </cell>
          <cell r="G166">
            <v>58.66</v>
          </cell>
          <cell r="H166">
            <v>734.36</v>
          </cell>
          <cell r="I166" t="str">
            <v>ACRESCER</v>
          </cell>
          <cell r="J166">
            <v>38.299999999999997</v>
          </cell>
          <cell r="K166">
            <v>1096.75</v>
          </cell>
          <cell r="N166">
            <v>793.02</v>
          </cell>
        </row>
        <row r="167">
          <cell r="B167">
            <v>60151</v>
          </cell>
          <cell r="C167" t="str">
            <v>CORPO DE B.D.C.C. 2,00 X 2,00 M C/ ALTURA DE ATERRO 1,00 &lt; H &lt;= 2,50 M</v>
          </cell>
          <cell r="D167" t="str">
            <v>m</v>
          </cell>
          <cell r="E167">
            <v>0</v>
          </cell>
          <cell r="F167">
            <v>70.040000000000006</v>
          </cell>
          <cell r="G167">
            <v>70.040000000000006</v>
          </cell>
          <cell r="H167">
            <v>786.82</v>
          </cell>
          <cell r="I167" t="str">
            <v>ACRESCER</v>
          </cell>
          <cell r="J167">
            <v>38.299999999999997</v>
          </cell>
          <cell r="K167">
            <v>1185.04</v>
          </cell>
          <cell r="N167">
            <v>856.86</v>
          </cell>
        </row>
        <row r="168">
          <cell r="B168">
            <v>60152</v>
          </cell>
          <cell r="C168" t="str">
            <v>CORPO DE B.D.C.C. 2,00 X 2,00 M C/ ALTURA DE ATERRO 2,50 &lt; H &lt;= 5,00 M</v>
          </cell>
          <cell r="D168" t="str">
            <v>m</v>
          </cell>
          <cell r="E168">
            <v>0</v>
          </cell>
          <cell r="F168">
            <v>78.94</v>
          </cell>
          <cell r="G168">
            <v>78.94</v>
          </cell>
          <cell r="H168">
            <v>906.33</v>
          </cell>
          <cell r="I168" t="str">
            <v>ACRESCER</v>
          </cell>
          <cell r="J168">
            <v>38.299999999999997</v>
          </cell>
          <cell r="K168">
            <v>1362.63</v>
          </cell>
          <cell r="N168">
            <v>985.27</v>
          </cell>
        </row>
        <row r="169">
          <cell r="B169">
            <v>60153</v>
          </cell>
          <cell r="C169" t="str">
            <v>CORPO DE B.D.C.C. 2,00 X 2,00 M C/ ALTURA DE ATERRO 5,00 &lt; H &lt;= 7,50 M</v>
          </cell>
          <cell r="D169" t="str">
            <v>m</v>
          </cell>
          <cell r="E169">
            <v>0</v>
          </cell>
          <cell r="F169">
            <v>85.33</v>
          </cell>
          <cell r="G169">
            <v>85.33</v>
          </cell>
          <cell r="H169">
            <v>1030.57</v>
          </cell>
          <cell r="I169" t="str">
            <v>ACRESCER</v>
          </cell>
          <cell r="J169">
            <v>38.299999999999997</v>
          </cell>
          <cell r="K169">
            <v>1543.29</v>
          </cell>
          <cell r="N169">
            <v>1115.8999999999999</v>
          </cell>
        </row>
        <row r="170">
          <cell r="B170">
            <v>60154</v>
          </cell>
          <cell r="C170" t="str">
            <v>CORPO DE B.D.C.C. 2,00 X 2,00 M C/ ALTURA DE ATERRO 7,50 &lt; H &lt;= 10,00 M</v>
          </cell>
          <cell r="D170" t="str">
            <v>m</v>
          </cell>
          <cell r="E170">
            <v>0</v>
          </cell>
          <cell r="F170">
            <v>92.2</v>
          </cell>
          <cell r="G170">
            <v>92.2</v>
          </cell>
          <cell r="H170">
            <v>1131.3399999999999</v>
          </cell>
          <cell r="I170" t="str">
            <v>ACRESCER</v>
          </cell>
          <cell r="J170">
            <v>38.299999999999997</v>
          </cell>
          <cell r="K170">
            <v>1692.16</v>
          </cell>
          <cell r="N170">
            <v>1223.54</v>
          </cell>
        </row>
        <row r="171">
          <cell r="B171">
            <v>60155</v>
          </cell>
          <cell r="C171" t="str">
            <v>CORPO DE B.D.C.C. 2,50 X 2,50 M C/ ALTURA DE ATERRO 1,00 &lt; H &lt;= 2,50 M</v>
          </cell>
          <cell r="D171" t="str">
            <v>m</v>
          </cell>
          <cell r="E171">
            <v>0</v>
          </cell>
          <cell r="F171">
            <v>103.58</v>
          </cell>
          <cell r="G171">
            <v>103.58</v>
          </cell>
          <cell r="H171">
            <v>1146.3499999999999</v>
          </cell>
          <cell r="I171" t="str">
            <v>ACRESCER</v>
          </cell>
          <cell r="J171">
            <v>38.299999999999997</v>
          </cell>
          <cell r="K171">
            <v>1728.65</v>
          </cell>
          <cell r="N171">
            <v>1249.9299999999998</v>
          </cell>
        </row>
        <row r="172">
          <cell r="B172">
            <v>60156</v>
          </cell>
          <cell r="C172" t="str">
            <v>CORPO DE B.D.C.C. 2,50 X 2,50 M C/ ALTURA DE ATERRO 2,50 &lt; H &lt;= 5,00 M</v>
          </cell>
          <cell r="D172" t="str">
            <v>m</v>
          </cell>
          <cell r="E172">
            <v>0</v>
          </cell>
          <cell r="F172">
            <v>109.98</v>
          </cell>
          <cell r="G172">
            <v>109.98</v>
          </cell>
          <cell r="H172">
            <v>1279.07</v>
          </cell>
          <cell r="I172" t="str">
            <v>ACRESCER</v>
          </cell>
          <cell r="J172">
            <v>38.299999999999997</v>
          </cell>
          <cell r="K172">
            <v>1921.06</v>
          </cell>
          <cell r="N172">
            <v>1389.05</v>
          </cell>
        </row>
        <row r="173">
          <cell r="B173">
            <v>60157</v>
          </cell>
          <cell r="C173" t="str">
            <v>CORPO DE B.D.C.C. 2,50 X 2,50 M C/ ALTURA DE ATERRO 5,00 &lt; H &lt;= 7,50 M</v>
          </cell>
          <cell r="D173" t="str">
            <v>m</v>
          </cell>
          <cell r="E173">
            <v>0</v>
          </cell>
          <cell r="F173">
            <v>127.76</v>
          </cell>
          <cell r="G173">
            <v>127.76</v>
          </cell>
          <cell r="H173">
            <v>1508.58</v>
          </cell>
          <cell r="I173" t="str">
            <v>ACRESCER</v>
          </cell>
          <cell r="J173">
            <v>38.299999999999997</v>
          </cell>
          <cell r="K173">
            <v>2263.06</v>
          </cell>
          <cell r="N173">
            <v>1636.34</v>
          </cell>
        </row>
        <row r="174">
          <cell r="B174">
            <v>60158</v>
          </cell>
          <cell r="C174" t="str">
            <v>CORPO DE B.D.C.C. 2,50 X 2,50 M C/ ALTURA DE ATERRO 7,50 &lt; H &lt;= 10,00 M</v>
          </cell>
          <cell r="D174" t="str">
            <v>m</v>
          </cell>
          <cell r="E174">
            <v>0</v>
          </cell>
          <cell r="F174">
            <v>134.63</v>
          </cell>
          <cell r="G174">
            <v>134.63</v>
          </cell>
          <cell r="H174">
            <v>1661.36</v>
          </cell>
          <cell r="I174" t="str">
            <v>ACRESCER</v>
          </cell>
          <cell r="J174">
            <v>38.299999999999997</v>
          </cell>
          <cell r="K174">
            <v>2483.85</v>
          </cell>
          <cell r="N174">
            <v>1795.9899999999998</v>
          </cell>
        </row>
        <row r="175">
          <cell r="B175">
            <v>60159</v>
          </cell>
          <cell r="C175" t="str">
            <v>CORPO DE B.D.C.C. 3,00 X 3,00 M C/ ALTURA DE ATERRO 1,00 &lt; H &lt;= 2,50 M</v>
          </cell>
          <cell r="D175" t="str">
            <v>m</v>
          </cell>
          <cell r="E175">
            <v>0</v>
          </cell>
          <cell r="F175">
            <v>134.63</v>
          </cell>
          <cell r="G175">
            <v>134.63</v>
          </cell>
          <cell r="H175">
            <v>1499.13</v>
          </cell>
          <cell r="I175" t="str">
            <v>ACRESCER</v>
          </cell>
          <cell r="J175">
            <v>38.299999999999997</v>
          </cell>
          <cell r="K175">
            <v>2259.4899999999998</v>
          </cell>
          <cell r="N175">
            <v>1633.7600000000002</v>
          </cell>
        </row>
        <row r="176">
          <cell r="B176">
            <v>60160</v>
          </cell>
          <cell r="C176" t="str">
            <v>CORPO DE B.D.C.C. 3,00 X 3,00 M C/ ALTURA DE ATERRO 2,50 &lt; H &lt;= 5,00 M</v>
          </cell>
          <cell r="D176" t="str">
            <v>m</v>
          </cell>
          <cell r="E176">
            <v>0</v>
          </cell>
          <cell r="F176">
            <v>153.82</v>
          </cell>
          <cell r="G176">
            <v>153.82</v>
          </cell>
          <cell r="H176">
            <v>1822.83</v>
          </cell>
          <cell r="I176" t="str">
            <v>ACRESCER</v>
          </cell>
          <cell r="J176">
            <v>38.299999999999997</v>
          </cell>
          <cell r="K176">
            <v>2733.71</v>
          </cell>
          <cell r="N176">
            <v>1976.6499999999999</v>
          </cell>
        </row>
        <row r="177">
          <cell r="B177">
            <v>60161</v>
          </cell>
          <cell r="C177" t="str">
            <v>CORPO DE B.D.C.C. 3,00 X 3,00 M C/ ALTURA DE ATERRO 5,00 &lt; H &lt;= 7,50 M</v>
          </cell>
          <cell r="D177" t="str">
            <v>m</v>
          </cell>
          <cell r="E177">
            <v>0</v>
          </cell>
          <cell r="F177">
            <v>173.63</v>
          </cell>
          <cell r="G177">
            <v>173.63</v>
          </cell>
          <cell r="H177">
            <v>2066.08</v>
          </cell>
          <cell r="I177" t="str">
            <v>ACRESCER</v>
          </cell>
          <cell r="J177">
            <v>38.299999999999997</v>
          </cell>
          <cell r="K177">
            <v>3097.52</v>
          </cell>
          <cell r="N177">
            <v>2239.71</v>
          </cell>
        </row>
        <row r="178">
          <cell r="B178">
            <v>60162</v>
          </cell>
          <cell r="C178" t="str">
            <v>CORPO DE B.D.C.C. 3,00 X 3,00 M C/ ALTURA DE ATERRO 7,50 &lt;H &lt;= 10,00 M</v>
          </cell>
          <cell r="D178" t="str">
            <v>m</v>
          </cell>
          <cell r="E178">
            <v>0</v>
          </cell>
          <cell r="F178">
            <v>186.42</v>
          </cell>
          <cell r="G178">
            <v>186.42</v>
          </cell>
          <cell r="H178">
            <v>2303.23</v>
          </cell>
          <cell r="I178" t="str">
            <v>ACRESCER</v>
          </cell>
          <cell r="J178">
            <v>38.299999999999997</v>
          </cell>
          <cell r="K178">
            <v>3443.19</v>
          </cell>
          <cell r="N178">
            <v>2489.65</v>
          </cell>
        </row>
        <row r="179">
          <cell r="B179">
            <v>60163</v>
          </cell>
          <cell r="C179" t="str">
            <v>CORPO DE B.T.C.C. 1,50 X 1,50 M C/ ALTURA DE ATERRO 1,00 &lt; H &lt;= 2,50 M</v>
          </cell>
          <cell r="D179" t="str">
            <v>m</v>
          </cell>
          <cell r="E179">
            <v>0</v>
          </cell>
          <cell r="F179">
            <v>63.65</v>
          </cell>
          <cell r="G179">
            <v>63.65</v>
          </cell>
          <cell r="H179">
            <v>782.69</v>
          </cell>
          <cell r="I179" t="str">
            <v>ACRESCER</v>
          </cell>
          <cell r="J179">
            <v>38.299999999999997</v>
          </cell>
          <cell r="K179">
            <v>1170.49</v>
          </cell>
          <cell r="N179">
            <v>846.34</v>
          </cell>
        </row>
        <row r="180">
          <cell r="B180">
            <v>60164</v>
          </cell>
          <cell r="C180" t="str">
            <v>CORPO DE B.T.C.C. 1,50 X 1,50 M C/ ALTURA DE ATERRO 2,50 &lt; H &lt;= 5,00M</v>
          </cell>
          <cell r="D180" t="str">
            <v>m</v>
          </cell>
          <cell r="E180">
            <v>0</v>
          </cell>
          <cell r="F180">
            <v>67.55</v>
          </cell>
          <cell r="G180">
            <v>67.55</v>
          </cell>
          <cell r="H180">
            <v>846.54</v>
          </cell>
          <cell r="I180" t="str">
            <v>ACRESCER</v>
          </cell>
          <cell r="J180">
            <v>38.299999999999997</v>
          </cell>
          <cell r="K180">
            <v>1264.19</v>
          </cell>
          <cell r="N180">
            <v>914.08999999999992</v>
          </cell>
        </row>
        <row r="181">
          <cell r="B181">
            <v>60165</v>
          </cell>
          <cell r="C181" t="str">
            <v>CORPO DE B.T.C.C. 1,50 X 1,50 M C/ ALTURA DE ATERRO 5,00 &lt; H &lt;= 7,50 M</v>
          </cell>
          <cell r="D181" t="str">
            <v>m</v>
          </cell>
          <cell r="E181">
            <v>0</v>
          </cell>
          <cell r="F181">
            <v>73.010000000000005</v>
          </cell>
          <cell r="G181">
            <v>73.010000000000005</v>
          </cell>
          <cell r="H181">
            <v>919.63</v>
          </cell>
          <cell r="I181" t="str">
            <v>ACRESCER</v>
          </cell>
          <cell r="J181">
            <v>38.299999999999997</v>
          </cell>
          <cell r="K181">
            <v>1372.82</v>
          </cell>
          <cell r="N181">
            <v>992.64</v>
          </cell>
        </row>
        <row r="182">
          <cell r="B182">
            <v>60166</v>
          </cell>
          <cell r="C182" t="str">
            <v>CORPO DE B.T.C.C. 1,50 X 1,50 M C/ ALTURA DE ATERRO 7,50 &lt; H &lt;= 10,00 M</v>
          </cell>
          <cell r="D182" t="str">
            <v>m</v>
          </cell>
          <cell r="E182">
            <v>0</v>
          </cell>
          <cell r="F182">
            <v>81.900000000000006</v>
          </cell>
          <cell r="G182">
            <v>81.900000000000006</v>
          </cell>
          <cell r="H182">
            <v>1032.3900000000001</v>
          </cell>
          <cell r="I182" t="str">
            <v>ACRESCER</v>
          </cell>
          <cell r="J182">
            <v>38.299999999999997</v>
          </cell>
          <cell r="K182">
            <v>1541.06</v>
          </cell>
          <cell r="N182">
            <v>1114.2900000000002</v>
          </cell>
        </row>
        <row r="183">
          <cell r="B183">
            <v>60167</v>
          </cell>
          <cell r="C183" t="str">
            <v>CORPO DE B.T.C.C. 2,00 X 2,00 M C/ ALTURA DE ATERRO 1,00 &lt; H &lt;= 2,50 M</v>
          </cell>
          <cell r="D183" t="str">
            <v>m</v>
          </cell>
          <cell r="E183">
            <v>0</v>
          </cell>
          <cell r="F183">
            <v>100.15</v>
          </cell>
          <cell r="G183">
            <v>100.15</v>
          </cell>
          <cell r="H183">
            <v>1111</v>
          </cell>
          <cell r="I183" t="str">
            <v>ACRESCER</v>
          </cell>
          <cell r="J183">
            <v>38.299999999999997</v>
          </cell>
          <cell r="K183">
            <v>1675.02</v>
          </cell>
          <cell r="N183">
            <v>1211.1500000000001</v>
          </cell>
        </row>
        <row r="184">
          <cell r="B184">
            <v>60168</v>
          </cell>
          <cell r="C184" t="str">
            <v>CORPO DE B.T.C.C. 2,00 X 2,00 M C/ ALTURA DE ATERRO 2,50 &lt; H &lt;= 5,00 M</v>
          </cell>
          <cell r="D184" t="str">
            <v>m</v>
          </cell>
          <cell r="E184">
            <v>0</v>
          </cell>
          <cell r="F184">
            <v>112.48</v>
          </cell>
          <cell r="G184">
            <v>112.48</v>
          </cell>
          <cell r="H184">
            <v>1274.76</v>
          </cell>
          <cell r="I184" t="str">
            <v>ACRESCER</v>
          </cell>
          <cell r="J184">
            <v>38.299999999999997</v>
          </cell>
          <cell r="K184">
            <v>1918.55</v>
          </cell>
          <cell r="N184">
            <v>1387.24</v>
          </cell>
        </row>
        <row r="185">
          <cell r="B185">
            <v>60169</v>
          </cell>
          <cell r="C185" t="str">
            <v>CORPO DE B.T.C.C. 2,00 X 2,00 M C/ ALTURA DE ATERRO 5,00 &lt; H &lt;= 7,50 M</v>
          </cell>
          <cell r="D185" t="str">
            <v>m</v>
          </cell>
          <cell r="E185">
            <v>0</v>
          </cell>
          <cell r="F185">
            <v>121.84</v>
          </cell>
          <cell r="G185">
            <v>121.84</v>
          </cell>
          <cell r="H185">
            <v>1456.7</v>
          </cell>
          <cell r="I185" t="str">
            <v>ACRESCER</v>
          </cell>
          <cell r="J185">
            <v>38.299999999999997</v>
          </cell>
          <cell r="K185">
            <v>2183.12</v>
          </cell>
          <cell r="N185">
            <v>1578.54</v>
          </cell>
        </row>
        <row r="186">
          <cell r="B186">
            <v>60170</v>
          </cell>
          <cell r="C186" t="str">
            <v>CORPO DE B.T.C.C. 2,00 X 2,00 M C/ ALTURA DE ATERRO 7,50 &lt; H &lt;= 10,00 M</v>
          </cell>
          <cell r="D186" t="str">
            <v>m</v>
          </cell>
          <cell r="E186">
            <v>0</v>
          </cell>
          <cell r="F186">
            <v>131.66</v>
          </cell>
          <cell r="G186">
            <v>131.66</v>
          </cell>
          <cell r="H186">
            <v>1600.99</v>
          </cell>
          <cell r="I186" t="str">
            <v>ACRESCER</v>
          </cell>
          <cell r="J186">
            <v>38.299999999999997</v>
          </cell>
          <cell r="K186">
            <v>2396.25</v>
          </cell>
          <cell r="N186">
            <v>1732.65</v>
          </cell>
        </row>
        <row r="187">
          <cell r="B187">
            <v>60171</v>
          </cell>
          <cell r="C187" t="str">
            <v>CORPO DE B.T.C.C. 2,50 X 2,50 M C/ ALTURA DE ATERRO 1,00 &lt; H &lt;= 2,50 M</v>
          </cell>
          <cell r="D187" t="str">
            <v>m</v>
          </cell>
          <cell r="E187">
            <v>0</v>
          </cell>
          <cell r="F187">
            <v>146.47999999999999</v>
          </cell>
          <cell r="G187">
            <v>146.47999999999999</v>
          </cell>
          <cell r="H187">
            <v>1608.12</v>
          </cell>
          <cell r="I187" t="str">
            <v>ACRESCER</v>
          </cell>
          <cell r="J187">
            <v>38.299999999999997</v>
          </cell>
          <cell r="K187">
            <v>2426.61</v>
          </cell>
          <cell r="N187">
            <v>1754.6</v>
          </cell>
        </row>
        <row r="188">
          <cell r="B188">
            <v>60172</v>
          </cell>
          <cell r="C188" t="str">
            <v>CORPO DE B.T.C.C. 2,50 X 2,50 M C/ ALTURA DE ATERRO 2,50 &lt; H &lt;= 5,00 M</v>
          </cell>
          <cell r="D188" t="str">
            <v>m</v>
          </cell>
          <cell r="E188">
            <v>0</v>
          </cell>
          <cell r="F188">
            <v>156.31</v>
          </cell>
          <cell r="G188">
            <v>156.31</v>
          </cell>
          <cell r="H188">
            <v>1806.02</v>
          </cell>
          <cell r="I188" t="str">
            <v>ACRESCER</v>
          </cell>
          <cell r="J188">
            <v>38.299999999999997</v>
          </cell>
          <cell r="K188">
            <v>2713.9</v>
          </cell>
          <cell r="N188">
            <v>1962.33</v>
          </cell>
        </row>
        <row r="189">
          <cell r="B189">
            <v>60173</v>
          </cell>
          <cell r="C189" t="str">
            <v>CORPO DE B.T.C.C. 2,50 X 2,50 M C/ ALTURA DE ATERRO 5,00 &lt; H &lt;= 7,50 M</v>
          </cell>
          <cell r="D189" t="str">
            <v>m</v>
          </cell>
          <cell r="E189">
            <v>0</v>
          </cell>
          <cell r="F189">
            <v>180.02</v>
          </cell>
          <cell r="G189">
            <v>180.02</v>
          </cell>
          <cell r="H189">
            <v>2121.4899999999998</v>
          </cell>
          <cell r="I189" t="str">
            <v>ACRESCER</v>
          </cell>
          <cell r="J189">
            <v>38.299999999999997</v>
          </cell>
          <cell r="K189">
            <v>3182.99</v>
          </cell>
          <cell r="N189">
            <v>2301.5099999999998</v>
          </cell>
        </row>
        <row r="190">
          <cell r="B190">
            <v>60174</v>
          </cell>
          <cell r="C190" t="str">
            <v>CORPO DE B.T.C.C. 2,50 X 2,50 M C/ ALTURA DE ATERRO 7,50 &lt; H &lt;= 10,00 M</v>
          </cell>
          <cell r="D190" t="str">
            <v>m</v>
          </cell>
          <cell r="E190">
            <v>0</v>
          </cell>
          <cell r="F190">
            <v>191.88</v>
          </cell>
          <cell r="G190">
            <v>191.88</v>
          </cell>
          <cell r="H190">
            <v>2343.48</v>
          </cell>
          <cell r="I190" t="str">
            <v>ACRESCER</v>
          </cell>
          <cell r="J190">
            <v>38.299999999999997</v>
          </cell>
          <cell r="K190">
            <v>3506.4</v>
          </cell>
          <cell r="N190">
            <v>2535.36</v>
          </cell>
        </row>
        <row r="191">
          <cell r="B191">
            <v>60175</v>
          </cell>
          <cell r="C191" t="str">
            <v>CORPO DE B.T.C.C. 3,00 X 3,00 M C/ ALTURA DE ATERRO 1,00 &lt; H &lt;= 2,50 M</v>
          </cell>
          <cell r="D191" t="str">
            <v>m</v>
          </cell>
          <cell r="E191">
            <v>0</v>
          </cell>
          <cell r="F191">
            <v>192.35</v>
          </cell>
          <cell r="G191">
            <v>192.35</v>
          </cell>
          <cell r="H191">
            <v>2121.34</v>
          </cell>
          <cell r="I191" t="str">
            <v>ACRESCER</v>
          </cell>
          <cell r="J191">
            <v>38.299999999999997</v>
          </cell>
          <cell r="K191">
            <v>3199.83</v>
          </cell>
          <cell r="N191">
            <v>2313.69</v>
          </cell>
        </row>
        <row r="192">
          <cell r="B192">
            <v>60176</v>
          </cell>
          <cell r="C192" t="str">
            <v>CORPO DE B.T.C.C. 3,00 X 3,00 M C/ ALTURA DE ATERRO 2,50 &lt; H &lt;= 5,00 M</v>
          </cell>
          <cell r="D192" t="str">
            <v>m</v>
          </cell>
          <cell r="E192">
            <v>0</v>
          </cell>
          <cell r="F192">
            <v>220.43</v>
          </cell>
          <cell r="G192">
            <v>220.43</v>
          </cell>
          <cell r="H192">
            <v>2582.46</v>
          </cell>
          <cell r="I192" t="str">
            <v>ACRESCER</v>
          </cell>
          <cell r="J192">
            <v>38.299999999999997</v>
          </cell>
          <cell r="K192">
            <v>3876.4</v>
          </cell>
          <cell r="N192">
            <v>2802.89</v>
          </cell>
        </row>
        <row r="193">
          <cell r="B193">
            <v>60177</v>
          </cell>
          <cell r="C193" t="str">
            <v>CORPO DE B.T.C.C. 3,00 X 3,00 M C/ ALTURA DE ATERRO 5,00 &lt; H &lt;= 7,50 M</v>
          </cell>
          <cell r="D193" t="str">
            <v>m</v>
          </cell>
          <cell r="E193">
            <v>0</v>
          </cell>
          <cell r="F193">
            <v>237.74</v>
          </cell>
          <cell r="G193">
            <v>237.74</v>
          </cell>
          <cell r="H193">
            <v>2925.32</v>
          </cell>
          <cell r="I193" t="str">
            <v>ACRESCER</v>
          </cell>
          <cell r="J193">
            <v>38.299999999999997</v>
          </cell>
          <cell r="K193">
            <v>4374.51</v>
          </cell>
          <cell r="N193">
            <v>3163.0600000000004</v>
          </cell>
        </row>
        <row r="194">
          <cell r="B194">
            <v>60178</v>
          </cell>
          <cell r="C194" t="str">
            <v>CORPO DE B.T.C.C. 3,00 X 3,00 M C/ ALTURA DE ATERRO 7,50 &lt; H &lt;= 10,00 M</v>
          </cell>
          <cell r="D194" t="str">
            <v>m</v>
          </cell>
          <cell r="E194">
            <v>0</v>
          </cell>
          <cell r="F194">
            <v>248.51</v>
          </cell>
          <cell r="G194">
            <v>248.51</v>
          </cell>
          <cell r="H194">
            <v>3263.51</v>
          </cell>
          <cell r="I194" t="str">
            <v>ACRESCER</v>
          </cell>
          <cell r="J194">
            <v>38.299999999999997</v>
          </cell>
          <cell r="K194">
            <v>4857.12</v>
          </cell>
          <cell r="N194">
            <v>3512.0200000000004</v>
          </cell>
        </row>
        <row r="195">
          <cell r="B195">
            <v>60202</v>
          </cell>
          <cell r="C195" t="str">
            <v>BOCA DE BUEIRO SIMPLES TUBULAR DE CONCRETO D=0,60 M</v>
          </cell>
          <cell r="D195" t="str">
            <v>Und</v>
          </cell>
          <cell r="E195">
            <v>0</v>
          </cell>
          <cell r="F195">
            <v>3.12</v>
          </cell>
          <cell r="G195">
            <v>3.12</v>
          </cell>
          <cell r="H195">
            <v>179.29</v>
          </cell>
          <cell r="I195" t="str">
            <v>ACRESCER</v>
          </cell>
          <cell r="J195">
            <v>38.299999999999997</v>
          </cell>
          <cell r="K195">
            <v>252.27</v>
          </cell>
          <cell r="N195">
            <v>182.41</v>
          </cell>
        </row>
        <row r="196">
          <cell r="B196">
            <v>60203</v>
          </cell>
          <cell r="C196" t="str">
            <v>BOCA DE BUEIRO SIMPLES TUBULAR DE CONCRETO D=0,80 M</v>
          </cell>
          <cell r="D196" t="str">
            <v>Und</v>
          </cell>
          <cell r="E196">
            <v>0</v>
          </cell>
          <cell r="F196">
            <v>3.12</v>
          </cell>
          <cell r="G196">
            <v>3.12</v>
          </cell>
          <cell r="H196">
            <v>305.83999999999997</v>
          </cell>
          <cell r="I196" t="str">
            <v>ACRESCER</v>
          </cell>
          <cell r="J196">
            <v>38.299999999999997</v>
          </cell>
          <cell r="K196">
            <v>427.29</v>
          </cell>
          <cell r="N196">
            <v>308.95999999999998</v>
          </cell>
        </row>
        <row r="197">
          <cell r="B197">
            <v>60204</v>
          </cell>
          <cell r="C197" t="str">
            <v>BOCA DE BUEIRO SIMPLES TUBULAR DE CONCRETO D=1,00 M</v>
          </cell>
          <cell r="D197" t="str">
            <v>Und</v>
          </cell>
          <cell r="E197">
            <v>0</v>
          </cell>
          <cell r="F197">
            <v>3.28</v>
          </cell>
          <cell r="G197">
            <v>3.28</v>
          </cell>
          <cell r="H197">
            <v>479.6</v>
          </cell>
          <cell r="I197" t="str">
            <v>ACRESCER</v>
          </cell>
          <cell r="J197">
            <v>38.299999999999997</v>
          </cell>
          <cell r="K197">
            <v>667.82</v>
          </cell>
          <cell r="N197">
            <v>482.88</v>
          </cell>
        </row>
        <row r="198">
          <cell r="B198">
            <v>60205</v>
          </cell>
          <cell r="C198" t="str">
            <v>BOCA DE BUEIRO SIMPLES TUBULAR DE CONCRETO D=1,20 M</v>
          </cell>
          <cell r="D198" t="str">
            <v>Und</v>
          </cell>
          <cell r="E198">
            <v>0</v>
          </cell>
          <cell r="F198">
            <v>3.28</v>
          </cell>
          <cell r="G198">
            <v>3.28</v>
          </cell>
          <cell r="H198">
            <v>693.99</v>
          </cell>
          <cell r="I198" t="str">
            <v>ACRESCER</v>
          </cell>
          <cell r="J198">
            <v>38.299999999999997</v>
          </cell>
          <cell r="K198">
            <v>964.32</v>
          </cell>
          <cell r="N198">
            <v>697.27</v>
          </cell>
        </row>
        <row r="199">
          <cell r="B199">
            <v>60206</v>
          </cell>
          <cell r="C199" t="str">
            <v>BOCA DE BUEIRO DUPLO TUBULAR DE CONCRETO D=0,80 M</v>
          </cell>
          <cell r="D199" t="str">
            <v>Und</v>
          </cell>
          <cell r="E199">
            <v>0</v>
          </cell>
          <cell r="F199">
            <v>4.76</v>
          </cell>
          <cell r="G199">
            <v>4.76</v>
          </cell>
          <cell r="H199">
            <v>433.42</v>
          </cell>
          <cell r="I199" t="str">
            <v>ACRESCER</v>
          </cell>
          <cell r="J199">
            <v>38.299999999999997</v>
          </cell>
          <cell r="K199">
            <v>606</v>
          </cell>
          <cell r="N199">
            <v>438.18</v>
          </cell>
        </row>
        <row r="200">
          <cell r="B200">
            <v>60207</v>
          </cell>
          <cell r="C200" t="str">
            <v>BOCA DE BUEIRO DUPLO TUBULAR DE CONCRETO D=1,00 M</v>
          </cell>
          <cell r="D200" t="str">
            <v>Und</v>
          </cell>
          <cell r="E200">
            <v>0</v>
          </cell>
          <cell r="F200">
            <v>4.76</v>
          </cell>
          <cell r="G200">
            <v>4.76</v>
          </cell>
          <cell r="H200">
            <v>664.36</v>
          </cell>
          <cell r="I200" t="str">
            <v>ACRESCER</v>
          </cell>
          <cell r="J200">
            <v>38.299999999999997</v>
          </cell>
          <cell r="K200">
            <v>925.39</v>
          </cell>
          <cell r="N200">
            <v>669.12</v>
          </cell>
        </row>
        <row r="201">
          <cell r="B201">
            <v>60208</v>
          </cell>
          <cell r="C201" t="str">
            <v>BOCA DE BUEIRO DUPLO TUBULAR DE CONCRETO D=1,20 M</v>
          </cell>
          <cell r="D201" t="str">
            <v>Und</v>
          </cell>
          <cell r="E201">
            <v>0</v>
          </cell>
          <cell r="F201">
            <v>4.76</v>
          </cell>
          <cell r="G201">
            <v>4.76</v>
          </cell>
          <cell r="H201">
            <v>943.32</v>
          </cell>
          <cell r="I201" t="str">
            <v>ACRESCER</v>
          </cell>
          <cell r="J201">
            <v>38.299999999999997</v>
          </cell>
          <cell r="K201">
            <v>1311.19</v>
          </cell>
          <cell r="N201">
            <v>948.08</v>
          </cell>
        </row>
        <row r="202">
          <cell r="B202">
            <v>60210</v>
          </cell>
          <cell r="C202" t="str">
            <v>BOCA DE BUEIRO TRIPLO TUBULAR DE CONCRETO D=0,80 M</v>
          </cell>
          <cell r="D202" t="str">
            <v>Und</v>
          </cell>
          <cell r="E202">
            <v>0</v>
          </cell>
          <cell r="F202">
            <v>6.24</v>
          </cell>
          <cell r="G202">
            <v>6.24</v>
          </cell>
          <cell r="H202">
            <v>565.87</v>
          </cell>
          <cell r="I202" t="str">
            <v>ACRESCER</v>
          </cell>
          <cell r="J202">
            <v>38.299999999999997</v>
          </cell>
          <cell r="K202">
            <v>791.23</v>
          </cell>
          <cell r="N202">
            <v>572.11</v>
          </cell>
        </row>
        <row r="203">
          <cell r="B203">
            <v>60211</v>
          </cell>
          <cell r="C203" t="str">
            <v>BOCA DE BUEIRO TRIPLO TUBULAR DE CONCRETO D=1,00 M</v>
          </cell>
          <cell r="D203" t="str">
            <v>Und</v>
          </cell>
          <cell r="E203">
            <v>0</v>
          </cell>
          <cell r="F203">
            <v>6.24</v>
          </cell>
          <cell r="G203">
            <v>6.24</v>
          </cell>
          <cell r="H203">
            <v>831.93</v>
          </cell>
          <cell r="I203" t="str">
            <v>ACRESCER</v>
          </cell>
          <cell r="J203">
            <v>38.299999999999997</v>
          </cell>
          <cell r="K203">
            <v>1159.19</v>
          </cell>
          <cell r="N203">
            <v>838.17</v>
          </cell>
        </row>
        <row r="204">
          <cell r="B204">
            <v>60212</v>
          </cell>
          <cell r="C204" t="str">
            <v>BOCA DE BUEIRO TRIPLO TUBULAR DE CONCRETO D=1,20 M</v>
          </cell>
          <cell r="D204" t="str">
            <v>Und</v>
          </cell>
          <cell r="E204">
            <v>0</v>
          </cell>
          <cell r="F204">
            <v>6.24</v>
          </cell>
          <cell r="G204">
            <v>6.24</v>
          </cell>
          <cell r="H204">
            <v>1192.6500000000001</v>
          </cell>
          <cell r="I204" t="str">
            <v>ACRESCER</v>
          </cell>
          <cell r="J204">
            <v>38.299999999999997</v>
          </cell>
          <cell r="K204">
            <v>1658.06</v>
          </cell>
          <cell r="N204">
            <v>1198.8900000000001</v>
          </cell>
        </row>
        <row r="205">
          <cell r="B205">
            <v>60231</v>
          </cell>
          <cell r="C205" t="str">
            <v>BOCA DE BUEIRO SIMPLES CELULAR DE CONCRETO DE 1,50 X 1,50 M</v>
          </cell>
          <cell r="D205" t="str">
            <v>Und</v>
          </cell>
          <cell r="E205">
            <v>0</v>
          </cell>
          <cell r="F205">
            <v>115.91</v>
          </cell>
          <cell r="G205">
            <v>115.91</v>
          </cell>
          <cell r="H205">
            <v>1603.11</v>
          </cell>
          <cell r="I205" t="str">
            <v>ACRESCER</v>
          </cell>
          <cell r="J205">
            <v>38.299999999999997</v>
          </cell>
          <cell r="K205">
            <v>2377.4</v>
          </cell>
          <cell r="N205">
            <v>1719.02</v>
          </cell>
        </row>
        <row r="206">
          <cell r="B206">
            <v>60232</v>
          </cell>
          <cell r="C206" t="str">
            <v>BOCA DE BUEIRO SIMPLES CELULAR DE CONCRETO DE 2,00 X 2,00 M</v>
          </cell>
          <cell r="D206" t="str">
            <v>Und</v>
          </cell>
          <cell r="E206">
            <v>0</v>
          </cell>
          <cell r="F206">
            <v>173.63</v>
          </cell>
          <cell r="G206">
            <v>173.63</v>
          </cell>
          <cell r="H206">
            <v>2422.4299999999998</v>
          </cell>
          <cell r="I206" t="str">
            <v>ACRESCER</v>
          </cell>
          <cell r="J206">
            <v>38.299999999999997</v>
          </cell>
          <cell r="K206">
            <v>3590.35</v>
          </cell>
          <cell r="N206">
            <v>2596.06</v>
          </cell>
        </row>
        <row r="207">
          <cell r="B207">
            <v>60233</v>
          </cell>
          <cell r="C207" t="str">
            <v>BOCA DE BUEIRO SIMPLES CELULAR DE CONCRETO DE 2,50 X 2,50 M</v>
          </cell>
          <cell r="D207" t="str">
            <v>Und</v>
          </cell>
          <cell r="E207">
            <v>0</v>
          </cell>
          <cell r="F207">
            <v>259.89999999999998</v>
          </cell>
          <cell r="G207">
            <v>259.89999999999998</v>
          </cell>
          <cell r="H207">
            <v>3711.92</v>
          </cell>
          <cell r="I207" t="str">
            <v>ACRESCER</v>
          </cell>
          <cell r="J207">
            <v>38.299999999999997</v>
          </cell>
          <cell r="K207">
            <v>5493.03</v>
          </cell>
          <cell r="N207">
            <v>3971.82</v>
          </cell>
        </row>
        <row r="208">
          <cell r="B208">
            <v>60234</v>
          </cell>
          <cell r="C208" t="str">
            <v>BOCA DE BUEIRO SIMPLES CELULAR DE CONCRETO DE 3,00 X 3,00 M</v>
          </cell>
          <cell r="D208" t="str">
            <v>Und</v>
          </cell>
          <cell r="E208">
            <v>0</v>
          </cell>
          <cell r="F208">
            <v>354.59</v>
          </cell>
          <cell r="G208">
            <v>354.59</v>
          </cell>
          <cell r="H208">
            <v>5093.26</v>
          </cell>
          <cell r="I208" t="str">
            <v>ACRESCER</v>
          </cell>
          <cell r="J208">
            <v>38.299999999999997</v>
          </cell>
          <cell r="K208">
            <v>7534.38</v>
          </cell>
          <cell r="N208">
            <v>5447.85</v>
          </cell>
        </row>
        <row r="209">
          <cell r="B209">
            <v>60235</v>
          </cell>
          <cell r="C209" t="str">
            <v>BOCA DE BUEIRO DUPLO CELULAR DE CONCRETO DE 1,50 X 1,50 M</v>
          </cell>
          <cell r="D209" t="str">
            <v>Und</v>
          </cell>
          <cell r="E209">
            <v>0</v>
          </cell>
          <cell r="F209">
            <v>146.94999999999999</v>
          </cell>
          <cell r="G209">
            <v>146.94999999999999</v>
          </cell>
          <cell r="H209">
            <v>2020.66</v>
          </cell>
          <cell r="I209" t="str">
            <v>ACRESCER</v>
          </cell>
          <cell r="J209">
            <v>38.299999999999997</v>
          </cell>
          <cell r="K209">
            <v>2997.8</v>
          </cell>
          <cell r="N209">
            <v>2167.61</v>
          </cell>
        </row>
        <row r="210">
          <cell r="B210">
            <v>60236</v>
          </cell>
          <cell r="C210" t="str">
            <v>BOCA DE BUEIRO DUPLO CELULAR DE CONCRETO DE 2,00 X 2,00 M</v>
          </cell>
          <cell r="D210" t="str">
            <v>Und</v>
          </cell>
          <cell r="E210">
            <v>0</v>
          </cell>
          <cell r="F210">
            <v>217.46</v>
          </cell>
          <cell r="G210">
            <v>217.46</v>
          </cell>
          <cell r="H210">
            <v>3075.03</v>
          </cell>
          <cell r="I210" t="str">
            <v>ACRESCER</v>
          </cell>
          <cell r="J210">
            <v>38.299999999999997</v>
          </cell>
          <cell r="K210">
            <v>4553.51</v>
          </cell>
          <cell r="N210">
            <v>3292.4900000000002</v>
          </cell>
        </row>
        <row r="211">
          <cell r="B211">
            <v>60237</v>
          </cell>
          <cell r="C211" t="str">
            <v>BOCA DE BUEIRO DUPLO CELULAR DE CONCRETO DE 2,50 X 2,50 M</v>
          </cell>
          <cell r="D211" t="str">
            <v>Und</v>
          </cell>
          <cell r="E211">
            <v>0</v>
          </cell>
          <cell r="F211">
            <v>330.41</v>
          </cell>
          <cell r="G211">
            <v>330.41</v>
          </cell>
          <cell r="H211">
            <v>4704.6499999999996</v>
          </cell>
          <cell r="I211" t="str">
            <v>ACRESCER</v>
          </cell>
          <cell r="J211">
            <v>38.299999999999997</v>
          </cell>
          <cell r="K211">
            <v>6963.49</v>
          </cell>
          <cell r="N211">
            <v>5035.0599999999995</v>
          </cell>
        </row>
        <row r="212">
          <cell r="B212">
            <v>60238</v>
          </cell>
          <cell r="C212" t="str">
            <v>BOCA DE BUEIRO DUPLO CELULAR DE CONCRETO DE 3,00 X 3,00 M</v>
          </cell>
          <cell r="D212" t="str">
            <v>Und</v>
          </cell>
          <cell r="E212">
            <v>0</v>
          </cell>
          <cell r="F212">
            <v>428.53</v>
          </cell>
          <cell r="G212">
            <v>428.53</v>
          </cell>
          <cell r="H212">
            <v>6433.48</v>
          </cell>
          <cell r="I212" t="str">
            <v>ACRESCER</v>
          </cell>
          <cell r="J212">
            <v>38.299999999999997</v>
          </cell>
          <cell r="K212">
            <v>9490.16</v>
          </cell>
          <cell r="N212">
            <v>6862.0099999999993</v>
          </cell>
        </row>
        <row r="213">
          <cell r="B213">
            <v>60239</v>
          </cell>
          <cell r="C213" t="str">
            <v>BOCA DE BUEIRO TRIPLO CELULAR DE CONCRETO DE 1,50 X 1,50 M</v>
          </cell>
          <cell r="D213" t="str">
            <v>Und</v>
          </cell>
          <cell r="E213">
            <v>0</v>
          </cell>
          <cell r="F213">
            <v>176.59</v>
          </cell>
          <cell r="G213">
            <v>176.59</v>
          </cell>
          <cell r="H213">
            <v>2454.65</v>
          </cell>
          <cell r="I213" t="str">
            <v>ACRESCER</v>
          </cell>
          <cell r="J213">
            <v>38.299999999999997</v>
          </cell>
          <cell r="K213">
            <v>3639</v>
          </cell>
          <cell r="N213">
            <v>2631.2400000000002</v>
          </cell>
        </row>
        <row r="214">
          <cell r="B214">
            <v>60240</v>
          </cell>
          <cell r="C214" t="str">
            <v>BOCA DE BUEIRO TRIPLO CECULAR DE CONCRETO DE 2,00 X 2,00 M</v>
          </cell>
          <cell r="D214" t="str">
            <v>Und</v>
          </cell>
          <cell r="E214">
            <v>0</v>
          </cell>
          <cell r="F214">
            <v>265.82</v>
          </cell>
          <cell r="G214">
            <v>265.82</v>
          </cell>
          <cell r="H214">
            <v>3771.2</v>
          </cell>
          <cell r="I214" t="str">
            <v>ACRESCER</v>
          </cell>
          <cell r="J214">
            <v>38.299999999999997</v>
          </cell>
          <cell r="K214">
            <v>5583.2</v>
          </cell>
          <cell r="N214">
            <v>4037.02</v>
          </cell>
        </row>
        <row r="215">
          <cell r="B215">
            <v>60241</v>
          </cell>
          <cell r="C215" t="str">
            <v>BOCA DE BUEIRO TRIPLO CECULAR DE CONCRETO DE 2,50 X 2,50 M</v>
          </cell>
          <cell r="D215" t="str">
            <v>Und</v>
          </cell>
          <cell r="E215">
            <v>0</v>
          </cell>
          <cell r="F215">
            <v>416.21</v>
          </cell>
          <cell r="G215">
            <v>416.21</v>
          </cell>
          <cell r="H215">
            <v>5702.77</v>
          </cell>
          <cell r="I215" t="str">
            <v>ACRESCER</v>
          </cell>
          <cell r="J215">
            <v>38.299999999999997</v>
          </cell>
          <cell r="K215">
            <v>8462.5499999999993</v>
          </cell>
          <cell r="N215">
            <v>6118.9800000000005</v>
          </cell>
        </row>
        <row r="216">
          <cell r="B216">
            <v>60242</v>
          </cell>
          <cell r="C216" t="str">
            <v>BOCA DE BUEIRO TRIPLO CELULAR DE CONCRETO DE 3,00 X 3,00 M</v>
          </cell>
          <cell r="D216" t="str">
            <v>Und</v>
          </cell>
          <cell r="E216">
            <v>0</v>
          </cell>
          <cell r="F216">
            <v>541.01</v>
          </cell>
          <cell r="G216">
            <v>541.01</v>
          </cell>
          <cell r="H216">
            <v>7805.15</v>
          </cell>
          <cell r="I216" t="str">
            <v>ACRESCER</v>
          </cell>
          <cell r="J216">
            <v>38.299999999999997</v>
          </cell>
          <cell r="K216">
            <v>11542.74</v>
          </cell>
          <cell r="N216">
            <v>8346.16</v>
          </cell>
        </row>
        <row r="217">
          <cell r="B217">
            <v>60302</v>
          </cell>
          <cell r="C217" t="str">
            <v>CORPO DE B.S.T.M. MINI-MULTIPLATE D=0,60 M (ESP=2,00 MM)</v>
          </cell>
          <cell r="D217" t="str">
            <v>m</v>
          </cell>
          <cell r="E217">
            <v>0</v>
          </cell>
          <cell r="F217">
            <v>20.079999999999998</v>
          </cell>
          <cell r="G217">
            <v>20.079999999999998</v>
          </cell>
          <cell r="H217">
            <v>193.2</v>
          </cell>
          <cell r="I217" t="str">
            <v>ACRESCER</v>
          </cell>
          <cell r="J217">
            <v>38.299999999999997</v>
          </cell>
          <cell r="K217">
            <v>294.97000000000003</v>
          </cell>
          <cell r="N217">
            <v>213.27999999999997</v>
          </cell>
        </row>
        <row r="218">
          <cell r="B218">
            <v>60304</v>
          </cell>
          <cell r="C218" t="str">
            <v>CORPO DE B.S.T.M. MINI-MULTIPLATE D=0,80 M (ESP=2,00 MM)</v>
          </cell>
          <cell r="D218" t="str">
            <v>m</v>
          </cell>
          <cell r="E218">
            <v>0</v>
          </cell>
          <cell r="F218">
            <v>26.33</v>
          </cell>
          <cell r="G218">
            <v>26.33</v>
          </cell>
          <cell r="H218">
            <v>248.4</v>
          </cell>
          <cell r="I218" t="str">
            <v>ACRESCER</v>
          </cell>
          <cell r="J218">
            <v>38.299999999999997</v>
          </cell>
          <cell r="K218">
            <v>379.95</v>
          </cell>
          <cell r="N218">
            <v>274.73</v>
          </cell>
        </row>
        <row r="219">
          <cell r="B219">
            <v>60308</v>
          </cell>
          <cell r="C219" t="str">
            <v>CORPO DE B.S.T.M. MINI-MULTIPLATE D=1,00 M (ESP=2,00 MM)</v>
          </cell>
          <cell r="D219" t="str">
            <v>m</v>
          </cell>
          <cell r="E219">
            <v>0</v>
          </cell>
          <cell r="F219">
            <v>31.94</v>
          </cell>
          <cell r="G219">
            <v>31.94</v>
          </cell>
          <cell r="H219">
            <v>308.2</v>
          </cell>
          <cell r="I219" t="str">
            <v>ACRESCER</v>
          </cell>
          <cell r="J219">
            <v>38.299999999999997</v>
          </cell>
          <cell r="K219">
            <v>470.41</v>
          </cell>
          <cell r="N219">
            <v>340.14</v>
          </cell>
        </row>
        <row r="220">
          <cell r="B220">
            <v>60313</v>
          </cell>
          <cell r="C220" t="str">
            <v>CORPO DE B.S.T.M. MINI-MULTIPLATE D=1,20 M (ESP=2,65 MM)</v>
          </cell>
          <cell r="D220" t="str">
            <v>m</v>
          </cell>
          <cell r="E220">
            <v>0</v>
          </cell>
          <cell r="F220">
            <v>44.64</v>
          </cell>
          <cell r="G220">
            <v>44.64</v>
          </cell>
          <cell r="H220">
            <v>451.47</v>
          </cell>
          <cell r="I220" t="str">
            <v>ACRESCER</v>
          </cell>
          <cell r="J220">
            <v>38.299999999999997</v>
          </cell>
          <cell r="K220">
            <v>686.12</v>
          </cell>
          <cell r="N220">
            <v>496.11</v>
          </cell>
        </row>
        <row r="221">
          <cell r="B221">
            <v>60317</v>
          </cell>
          <cell r="C221" t="str">
            <v>CORPO DE B.S.T.M. MINI-MULTIPLATE D=1,50 M (ESP=2,65 MM)</v>
          </cell>
          <cell r="D221" t="str">
            <v>m</v>
          </cell>
          <cell r="E221">
            <v>0</v>
          </cell>
          <cell r="F221">
            <v>54.3</v>
          </cell>
          <cell r="G221">
            <v>54.3</v>
          </cell>
          <cell r="H221">
            <v>558.75</v>
          </cell>
          <cell r="I221" t="str">
            <v>ACRESCER</v>
          </cell>
          <cell r="J221">
            <v>38.299999999999997</v>
          </cell>
          <cell r="K221">
            <v>847.85</v>
          </cell>
          <cell r="N221">
            <v>613.04999999999995</v>
          </cell>
        </row>
        <row r="222">
          <cell r="B222">
            <v>60318</v>
          </cell>
          <cell r="C222" t="str">
            <v>CORPO DE B.S.T.M. MINI-MULTIPLATE D=1,50 M (ESP=3,35 MM)</v>
          </cell>
          <cell r="D222" t="str">
            <v>m</v>
          </cell>
          <cell r="E222">
            <v>0</v>
          </cell>
          <cell r="F222">
            <v>62.03</v>
          </cell>
          <cell r="G222">
            <v>62.03</v>
          </cell>
          <cell r="H222">
            <v>652.08000000000004</v>
          </cell>
          <cell r="I222" t="str">
            <v>ACRESCER</v>
          </cell>
          <cell r="J222">
            <v>38.299999999999997</v>
          </cell>
          <cell r="K222">
            <v>987.61</v>
          </cell>
          <cell r="N222">
            <v>714.11</v>
          </cell>
        </row>
        <row r="223">
          <cell r="B223">
            <v>60326</v>
          </cell>
          <cell r="C223" t="str">
            <v>CORPO DE B.S.T.M. MINI-MULTIPLATE D=1,80 M (ESP=3,35 MM)</v>
          </cell>
          <cell r="D223" t="str">
            <v>m</v>
          </cell>
          <cell r="E223">
            <v>0</v>
          </cell>
          <cell r="F223">
            <v>75.349999999999994</v>
          </cell>
          <cell r="G223">
            <v>75.349999999999994</v>
          </cell>
          <cell r="H223">
            <v>790.02</v>
          </cell>
          <cell r="I223" t="str">
            <v>ACRESCER</v>
          </cell>
          <cell r="J223">
            <v>38.299999999999997</v>
          </cell>
          <cell r="K223">
            <v>1196.81</v>
          </cell>
          <cell r="N223">
            <v>865.37</v>
          </cell>
        </row>
        <row r="224">
          <cell r="B224">
            <v>60331</v>
          </cell>
          <cell r="C224" t="str">
            <v>CORPO DE B.S.T.M. MULTIPLATE D=1,90 M (ESP=2,65 MM)</v>
          </cell>
          <cell r="D224" t="str">
            <v>m</v>
          </cell>
          <cell r="E224">
            <v>0</v>
          </cell>
          <cell r="F224">
            <v>118.68</v>
          </cell>
          <cell r="G224">
            <v>118.68</v>
          </cell>
          <cell r="H224">
            <v>715.2</v>
          </cell>
          <cell r="I224" t="str">
            <v>ACRESCER</v>
          </cell>
          <cell r="J224">
            <v>38.299999999999997</v>
          </cell>
          <cell r="K224">
            <v>1153.26</v>
          </cell>
          <cell r="N224">
            <v>833.88000000000011</v>
          </cell>
        </row>
        <row r="225">
          <cell r="B225">
            <v>60332</v>
          </cell>
          <cell r="C225" t="str">
            <v>CORPO DE B.S.T.M. MULTIPLATE D=1,90 M (ESP=3,35 MM)</v>
          </cell>
          <cell r="D225" t="str">
            <v>m</v>
          </cell>
          <cell r="E225">
            <v>0</v>
          </cell>
          <cell r="F225">
            <v>131.01</v>
          </cell>
          <cell r="G225">
            <v>131.01</v>
          </cell>
          <cell r="H225">
            <v>831.82</v>
          </cell>
          <cell r="I225" t="str">
            <v>ACRESCER</v>
          </cell>
          <cell r="J225">
            <v>38.299999999999997</v>
          </cell>
          <cell r="K225">
            <v>1331.59</v>
          </cell>
          <cell r="N225">
            <v>962.83</v>
          </cell>
        </row>
        <row r="226">
          <cell r="B226">
            <v>60335</v>
          </cell>
          <cell r="C226" t="str">
            <v>CORPO DE B.S.T.M. MULTIPLATE D=2,30 M (ESP=2,65 MM)</v>
          </cell>
          <cell r="D226" t="str">
            <v>m</v>
          </cell>
          <cell r="E226">
            <v>0</v>
          </cell>
          <cell r="F226">
            <v>142.38</v>
          </cell>
          <cell r="G226">
            <v>142.38</v>
          </cell>
          <cell r="H226">
            <v>853.77</v>
          </cell>
          <cell r="I226" t="str">
            <v>ACRESCER</v>
          </cell>
          <cell r="J226">
            <v>38.299999999999997</v>
          </cell>
          <cell r="K226">
            <v>1377.68</v>
          </cell>
          <cell r="N226">
            <v>996.15</v>
          </cell>
        </row>
        <row r="227">
          <cell r="B227">
            <v>60336</v>
          </cell>
          <cell r="C227" t="str">
            <v>CORPO DE B.S.T.M. MULTIPLATE D=2,30 M (ESP=3,35 MM)</v>
          </cell>
          <cell r="D227" t="str">
            <v>m</v>
          </cell>
          <cell r="E227">
            <v>0</v>
          </cell>
          <cell r="F227">
            <v>157.29</v>
          </cell>
          <cell r="G227">
            <v>157.29</v>
          </cell>
          <cell r="H227">
            <v>999.02</v>
          </cell>
          <cell r="I227" t="str">
            <v>ACRESCER</v>
          </cell>
          <cell r="J227">
            <v>38.299999999999997</v>
          </cell>
          <cell r="K227">
            <v>1599.18</v>
          </cell>
          <cell r="N227">
            <v>1156.31</v>
          </cell>
        </row>
        <row r="228">
          <cell r="B228">
            <v>60339</v>
          </cell>
          <cell r="C228" t="str">
            <v>CORPO DE B.S.T.M. MULTIPLATE D=2,65 M (ESP=2,65 MM)</v>
          </cell>
          <cell r="D228" t="str">
            <v>m</v>
          </cell>
          <cell r="E228">
            <v>0</v>
          </cell>
          <cell r="F228">
            <v>166.33</v>
          </cell>
          <cell r="G228">
            <v>166.33</v>
          </cell>
          <cell r="H228">
            <v>1293.31</v>
          </cell>
          <cell r="I228" t="str">
            <v>ACRESCER</v>
          </cell>
          <cell r="J228">
            <v>38.299999999999997</v>
          </cell>
          <cell r="K228">
            <v>2018.68</v>
          </cell>
          <cell r="N228">
            <v>1459.6399999999999</v>
          </cell>
        </row>
        <row r="229">
          <cell r="B229">
            <v>60340</v>
          </cell>
          <cell r="C229" t="str">
            <v>CORPO DE B.S.T.M. MULTIPLATE D=2,65 M (ESP=3,35 MM)</v>
          </cell>
          <cell r="D229" t="str">
            <v>m</v>
          </cell>
          <cell r="E229">
            <v>0</v>
          </cell>
          <cell r="F229">
            <v>183.82</v>
          </cell>
          <cell r="G229">
            <v>183.82</v>
          </cell>
          <cell r="H229">
            <v>1454.64</v>
          </cell>
          <cell r="I229" t="str">
            <v>ACRESCER</v>
          </cell>
          <cell r="J229">
            <v>38.299999999999997</v>
          </cell>
          <cell r="K229">
            <v>2265.9899999999998</v>
          </cell>
          <cell r="N229">
            <v>1638.46</v>
          </cell>
        </row>
        <row r="230">
          <cell r="B230">
            <v>60343</v>
          </cell>
          <cell r="C230" t="str">
            <v>CORPO DE B.S.T.M. MULTIPLATE D=3,05 M (ESP=2,65 MM)</v>
          </cell>
          <cell r="D230" t="str">
            <v>m</v>
          </cell>
          <cell r="E230">
            <v>0</v>
          </cell>
          <cell r="F230">
            <v>190.79</v>
          </cell>
          <cell r="G230">
            <v>190.79</v>
          </cell>
          <cell r="H230">
            <v>1476.11</v>
          </cell>
          <cell r="I230" t="str">
            <v>ACRESCER</v>
          </cell>
          <cell r="J230">
            <v>38.299999999999997</v>
          </cell>
          <cell r="K230">
            <v>2305.3200000000002</v>
          </cell>
          <cell r="N230">
            <v>1666.8999999999999</v>
          </cell>
        </row>
        <row r="231">
          <cell r="B231">
            <v>60344</v>
          </cell>
          <cell r="C231" t="str">
            <v>CORPO DE B.S.T.M. MULTIPLATE D=3,05 M (ESP=3,85 MM)</v>
          </cell>
          <cell r="D231" t="str">
            <v>m</v>
          </cell>
          <cell r="E231">
            <v>0</v>
          </cell>
          <cell r="F231">
            <v>209.71</v>
          </cell>
          <cell r="G231">
            <v>209.71</v>
          </cell>
          <cell r="H231">
            <v>1663.64</v>
          </cell>
          <cell r="I231" t="str">
            <v>ACRESCER</v>
          </cell>
          <cell r="J231">
            <v>38.299999999999997</v>
          </cell>
          <cell r="K231">
            <v>2590.84</v>
          </cell>
          <cell r="N231">
            <v>1873.3500000000001</v>
          </cell>
        </row>
        <row r="232">
          <cell r="B232">
            <v>60347</v>
          </cell>
          <cell r="C232" t="str">
            <v>CORPO DE B.S.T.M. MULTIPLATE D=3,40 M (ESP=2,65 MM)</v>
          </cell>
          <cell r="D232" t="str">
            <v>m</v>
          </cell>
          <cell r="E232">
            <v>0</v>
          </cell>
          <cell r="F232">
            <v>216.58</v>
          </cell>
          <cell r="G232">
            <v>216.58</v>
          </cell>
          <cell r="H232">
            <v>1658.91</v>
          </cell>
          <cell r="I232" t="str">
            <v>ACRESCER</v>
          </cell>
          <cell r="J232">
            <v>38.299999999999997</v>
          </cell>
          <cell r="K232">
            <v>2593.8000000000002</v>
          </cell>
          <cell r="N232">
            <v>1875.49</v>
          </cell>
        </row>
        <row r="233">
          <cell r="B233">
            <v>60348</v>
          </cell>
          <cell r="C233" t="str">
            <v>CORPO DE B.S.T.M. MULTIPLATE D=3,40 M (ESP=3,35 MM)</v>
          </cell>
          <cell r="D233" t="str">
            <v>m</v>
          </cell>
          <cell r="E233">
            <v>0</v>
          </cell>
          <cell r="F233">
            <v>238.08</v>
          </cell>
          <cell r="G233">
            <v>238.08</v>
          </cell>
          <cell r="H233">
            <v>1868.46</v>
          </cell>
          <cell r="I233" t="str">
            <v>ACRESCER</v>
          </cell>
          <cell r="J233">
            <v>38.299999999999997</v>
          </cell>
          <cell r="K233">
            <v>2913.34</v>
          </cell>
          <cell r="N233">
            <v>2106.54</v>
          </cell>
        </row>
        <row r="234">
          <cell r="B234">
            <v>60351</v>
          </cell>
          <cell r="C234" t="str">
            <v>CORPO DE B.S.T.M. MULTIPLATE D=3,80 M (ESP=2,65 MM)</v>
          </cell>
          <cell r="D234" t="str">
            <v>m</v>
          </cell>
          <cell r="E234">
            <v>0</v>
          </cell>
          <cell r="F234">
            <v>241.97</v>
          </cell>
          <cell r="G234">
            <v>241.97</v>
          </cell>
          <cell r="H234">
            <v>1983.38</v>
          </cell>
          <cell r="I234" t="str">
            <v>ACRESCER</v>
          </cell>
          <cell r="J234">
            <v>38.299999999999997</v>
          </cell>
          <cell r="K234">
            <v>3077.66</v>
          </cell>
          <cell r="N234">
            <v>2225.35</v>
          </cell>
        </row>
        <row r="235">
          <cell r="B235">
            <v>60352</v>
          </cell>
          <cell r="C235" t="str">
            <v>CORPO DE B.S.T.M. MULTIPLATE D=3,80 M (ESP=3,35 MM)</v>
          </cell>
          <cell r="D235" t="str">
            <v>m</v>
          </cell>
          <cell r="E235">
            <v>0</v>
          </cell>
          <cell r="F235">
            <v>266.33999999999997</v>
          </cell>
          <cell r="G235">
            <v>266.33999999999997</v>
          </cell>
          <cell r="H235">
            <v>2077.46</v>
          </cell>
          <cell r="I235" t="str">
            <v>ACRESCER</v>
          </cell>
          <cell r="J235">
            <v>38.299999999999997</v>
          </cell>
          <cell r="K235">
            <v>3241.48</v>
          </cell>
          <cell r="N235">
            <v>2343.8000000000002</v>
          </cell>
        </row>
        <row r="236">
          <cell r="B236">
            <v>60355</v>
          </cell>
          <cell r="C236" t="str">
            <v>CORPO DE B.S.T.M. MULTIPLATE D=4,20 M (ESP=2,65 MM)</v>
          </cell>
          <cell r="D236" t="str">
            <v>m</v>
          </cell>
          <cell r="E236">
            <v>0</v>
          </cell>
          <cell r="F236">
            <v>267.89999999999998</v>
          </cell>
          <cell r="G236">
            <v>267.89999999999998</v>
          </cell>
          <cell r="H236">
            <v>2029.08</v>
          </cell>
          <cell r="I236" t="str">
            <v>ACRESCER</v>
          </cell>
          <cell r="J236">
            <v>38.299999999999997</v>
          </cell>
          <cell r="K236">
            <v>3176.72</v>
          </cell>
          <cell r="N236">
            <v>2296.98</v>
          </cell>
        </row>
        <row r="237">
          <cell r="B237">
            <v>60356</v>
          </cell>
          <cell r="C237" t="str">
            <v>CORPO DE B.S.T.M. MULTIPLATE D=4,20 M (ESP=3,35 MM)</v>
          </cell>
          <cell r="D237" t="str">
            <v>m</v>
          </cell>
          <cell r="E237">
            <v>0</v>
          </cell>
          <cell r="F237">
            <v>294.64</v>
          </cell>
          <cell r="G237">
            <v>294.64</v>
          </cell>
          <cell r="H237">
            <v>2286.46</v>
          </cell>
          <cell r="I237" t="str">
            <v>ACRESCER</v>
          </cell>
          <cell r="J237">
            <v>38.299999999999997</v>
          </cell>
          <cell r="K237">
            <v>3569.66</v>
          </cell>
          <cell r="N237">
            <v>2581.1</v>
          </cell>
        </row>
        <row r="238">
          <cell r="B238">
            <v>60359</v>
          </cell>
          <cell r="C238" t="str">
            <v>CORPO DE B.S.T.M. MULTIPLATE D=4,60 M (ESP=2,65 MM)</v>
          </cell>
          <cell r="D238" t="str">
            <v>m</v>
          </cell>
          <cell r="E238">
            <v>0</v>
          </cell>
          <cell r="F238">
            <v>295.13</v>
          </cell>
          <cell r="G238">
            <v>295.13</v>
          </cell>
          <cell r="H238">
            <v>2216.4299999999998</v>
          </cell>
          <cell r="I238" t="str">
            <v>ACRESCER</v>
          </cell>
          <cell r="J238">
            <v>38.299999999999997</v>
          </cell>
          <cell r="K238">
            <v>3473.49</v>
          </cell>
          <cell r="N238">
            <v>2511.56</v>
          </cell>
        </row>
        <row r="239">
          <cell r="B239">
            <v>60360</v>
          </cell>
          <cell r="C239" t="str">
            <v>CORPO DE B.S.T.M. MULTIPLATE D=4,60 M (ESP=3,35 MM)</v>
          </cell>
          <cell r="D239" t="str">
            <v>m</v>
          </cell>
          <cell r="E239">
            <v>0</v>
          </cell>
          <cell r="F239">
            <v>324.37</v>
          </cell>
          <cell r="G239">
            <v>324.37</v>
          </cell>
          <cell r="H239">
            <v>2495.46</v>
          </cell>
          <cell r="I239" t="str">
            <v>ACRESCER</v>
          </cell>
          <cell r="J239">
            <v>38.299999999999997</v>
          </cell>
          <cell r="K239">
            <v>3899.82</v>
          </cell>
          <cell r="N239">
            <v>2819.83</v>
          </cell>
        </row>
        <row r="240">
          <cell r="B240">
            <v>60401</v>
          </cell>
          <cell r="C240" t="str">
            <v>BOCA DE BUEIRO TUBULAR METALICO D=0,60 M</v>
          </cell>
          <cell r="D240" t="str">
            <v>Und</v>
          </cell>
          <cell r="E240">
            <v>0</v>
          </cell>
          <cell r="F240">
            <v>2.0299999999999998</v>
          </cell>
          <cell r="G240">
            <v>2.0299999999999998</v>
          </cell>
          <cell r="H240">
            <v>80.45</v>
          </cell>
          <cell r="I240" t="str">
            <v>ACRESCER</v>
          </cell>
          <cell r="J240">
            <v>38.299999999999997</v>
          </cell>
          <cell r="K240">
            <v>114.07</v>
          </cell>
          <cell r="N240">
            <v>82.48</v>
          </cell>
        </row>
        <row r="241">
          <cell r="B241">
            <v>60403</v>
          </cell>
          <cell r="C241" t="str">
            <v>BOCA DE BUEIRO TUBULAR METALICO D=0,80 M</v>
          </cell>
          <cell r="D241" t="str">
            <v>Und</v>
          </cell>
          <cell r="E241">
            <v>0</v>
          </cell>
          <cell r="F241">
            <v>2.8</v>
          </cell>
          <cell r="G241">
            <v>2.8</v>
          </cell>
          <cell r="H241">
            <v>121</v>
          </cell>
          <cell r="I241" t="str">
            <v>ACRESCER</v>
          </cell>
          <cell r="J241">
            <v>38.299999999999997</v>
          </cell>
          <cell r="K241">
            <v>171.22</v>
          </cell>
          <cell r="N241">
            <v>123.8</v>
          </cell>
        </row>
        <row r="242">
          <cell r="B242">
            <v>60407</v>
          </cell>
          <cell r="C242" t="str">
            <v>BOCA DE BUEIRO TUBULAR METALICO D=1,00 M</v>
          </cell>
          <cell r="D242" t="str">
            <v>Und</v>
          </cell>
          <cell r="E242">
            <v>0</v>
          </cell>
          <cell r="F242">
            <v>2.8</v>
          </cell>
          <cell r="G242">
            <v>2.8</v>
          </cell>
          <cell r="H242">
            <v>168.25</v>
          </cell>
          <cell r="I242" t="str">
            <v>ACRESCER</v>
          </cell>
          <cell r="J242">
            <v>38.299999999999997</v>
          </cell>
          <cell r="K242">
            <v>236.56</v>
          </cell>
          <cell r="N242">
            <v>171.05</v>
          </cell>
        </row>
        <row r="243">
          <cell r="B243">
            <v>60413</v>
          </cell>
          <cell r="C243" t="str">
            <v>BOCA DE BUEIRO TUBULAR METALICO D=1,20 M</v>
          </cell>
          <cell r="D243" t="str">
            <v>Und</v>
          </cell>
          <cell r="E243">
            <v>0</v>
          </cell>
          <cell r="F243">
            <v>2.8</v>
          </cell>
          <cell r="G243">
            <v>2.8</v>
          </cell>
          <cell r="H243">
            <v>222.39</v>
          </cell>
          <cell r="I243" t="str">
            <v>ACRESCER</v>
          </cell>
          <cell r="J243">
            <v>38.299999999999997</v>
          </cell>
          <cell r="K243">
            <v>311.44</v>
          </cell>
          <cell r="N243">
            <v>225.19</v>
          </cell>
        </row>
        <row r="244">
          <cell r="B244">
            <v>60417</v>
          </cell>
          <cell r="C244" t="str">
            <v>BOCA DE BUEIRO TUBULAR METALICO D=1,50 M</v>
          </cell>
          <cell r="D244" t="str">
            <v>Und</v>
          </cell>
          <cell r="E244">
            <v>0</v>
          </cell>
          <cell r="F244">
            <v>3.43</v>
          </cell>
          <cell r="G244">
            <v>3.43</v>
          </cell>
          <cell r="H244">
            <v>316.27999999999997</v>
          </cell>
          <cell r="I244" t="str">
            <v>ACRESCER</v>
          </cell>
          <cell r="J244">
            <v>38.299999999999997</v>
          </cell>
          <cell r="K244">
            <v>442.16</v>
          </cell>
          <cell r="N244">
            <v>319.70999999999998</v>
          </cell>
        </row>
        <row r="245">
          <cell r="B245">
            <v>60426</v>
          </cell>
          <cell r="C245" t="str">
            <v>BOCA DE BUEIRO TUBULAR METALICO D=1,80 M</v>
          </cell>
          <cell r="D245" t="str">
            <v>Und</v>
          </cell>
          <cell r="E245">
            <v>0</v>
          </cell>
          <cell r="F245">
            <v>3.43</v>
          </cell>
          <cell r="G245">
            <v>3.43</v>
          </cell>
          <cell r="H245">
            <v>425.6</v>
          </cell>
          <cell r="I245" t="str">
            <v>ACRESCER</v>
          </cell>
          <cell r="J245">
            <v>38.299999999999997</v>
          </cell>
          <cell r="K245">
            <v>593.35</v>
          </cell>
          <cell r="N245">
            <v>429.03000000000003</v>
          </cell>
        </row>
        <row r="246">
          <cell r="B246">
            <v>60431</v>
          </cell>
          <cell r="C246" t="str">
            <v>BOCA DE BUEIRO TUBULAR METALICO D=1,90 M</v>
          </cell>
          <cell r="D246" t="str">
            <v>Und</v>
          </cell>
          <cell r="E246">
            <v>0</v>
          </cell>
          <cell r="F246">
            <v>3.43</v>
          </cell>
          <cell r="G246">
            <v>3.43</v>
          </cell>
          <cell r="H246">
            <v>440.75</v>
          </cell>
          <cell r="I246" t="str">
            <v>ACRESCER</v>
          </cell>
          <cell r="J246">
            <v>38.299999999999997</v>
          </cell>
          <cell r="K246">
            <v>614.29999999999995</v>
          </cell>
          <cell r="N246">
            <v>444.18</v>
          </cell>
        </row>
        <row r="247">
          <cell r="B247">
            <v>60435</v>
          </cell>
          <cell r="C247" t="str">
            <v>BOCA DE BUEIRO TUBULAR METALICO D=2,30 M</v>
          </cell>
          <cell r="D247" t="str">
            <v>Und</v>
          </cell>
          <cell r="E247">
            <v>0</v>
          </cell>
          <cell r="F247">
            <v>5.46</v>
          </cell>
          <cell r="G247">
            <v>5.46</v>
          </cell>
          <cell r="H247">
            <v>641.80999999999995</v>
          </cell>
          <cell r="I247" t="str">
            <v>ACRESCER</v>
          </cell>
          <cell r="J247">
            <v>38.299999999999997</v>
          </cell>
          <cell r="K247">
            <v>895.17</v>
          </cell>
          <cell r="N247">
            <v>647.27</v>
          </cell>
        </row>
        <row r="248">
          <cell r="B248">
            <v>60439</v>
          </cell>
          <cell r="C248" t="str">
            <v>BOCA DE BUEIRO TUBULAR METALICO D=2,65 M</v>
          </cell>
          <cell r="D248" t="str">
            <v>Und</v>
          </cell>
          <cell r="E248">
            <v>0</v>
          </cell>
          <cell r="F248">
            <v>5.46</v>
          </cell>
          <cell r="G248">
            <v>5.46</v>
          </cell>
          <cell r="H248">
            <v>766.19</v>
          </cell>
          <cell r="I248" t="str">
            <v>ACRESCER</v>
          </cell>
          <cell r="J248">
            <v>38.299999999999997</v>
          </cell>
          <cell r="K248">
            <v>1067.19</v>
          </cell>
          <cell r="N248">
            <v>771.65000000000009</v>
          </cell>
        </row>
        <row r="249">
          <cell r="B249">
            <v>60443</v>
          </cell>
          <cell r="C249" t="str">
            <v>BOCA DE BUEIRO TUBULAR METALICO D=3,05 M</v>
          </cell>
          <cell r="D249" t="str">
            <v>Und</v>
          </cell>
          <cell r="E249">
            <v>0</v>
          </cell>
          <cell r="F249">
            <v>6.4</v>
          </cell>
          <cell r="G249">
            <v>6.4</v>
          </cell>
          <cell r="H249">
            <v>1046.08</v>
          </cell>
          <cell r="I249" t="str">
            <v>ACRESCER</v>
          </cell>
          <cell r="J249">
            <v>38.299999999999997</v>
          </cell>
          <cell r="K249">
            <v>1455.58</v>
          </cell>
          <cell r="N249">
            <v>1052.48</v>
          </cell>
        </row>
        <row r="250">
          <cell r="B250">
            <v>60447</v>
          </cell>
          <cell r="C250" t="str">
            <v>BOCA DE BUEIRO TUBULAR METALICO D=3,40 M</v>
          </cell>
          <cell r="D250" t="str">
            <v>Und</v>
          </cell>
          <cell r="E250">
            <v>0</v>
          </cell>
          <cell r="F250">
            <v>6.4</v>
          </cell>
          <cell r="G250">
            <v>6.4</v>
          </cell>
          <cell r="H250">
            <v>1267.49</v>
          </cell>
          <cell r="I250" t="str">
            <v>ACRESCER</v>
          </cell>
          <cell r="J250">
            <v>38.299999999999997</v>
          </cell>
          <cell r="K250">
            <v>1761.79</v>
          </cell>
          <cell r="N250">
            <v>1273.8900000000001</v>
          </cell>
        </row>
        <row r="251">
          <cell r="B251">
            <v>60451</v>
          </cell>
          <cell r="C251" t="str">
            <v>BOCA DE BUEIRO TUBULAR METALICO D=3,80 M</v>
          </cell>
          <cell r="D251" t="str">
            <v>Und</v>
          </cell>
          <cell r="E251">
            <v>0</v>
          </cell>
          <cell r="F251">
            <v>6.4</v>
          </cell>
          <cell r="G251">
            <v>6.4</v>
          </cell>
          <cell r="H251">
            <v>1429.43</v>
          </cell>
          <cell r="I251" t="str">
            <v>ACRESCER</v>
          </cell>
          <cell r="J251">
            <v>38.299999999999997</v>
          </cell>
          <cell r="K251">
            <v>1985.75</v>
          </cell>
          <cell r="N251">
            <v>1435.8300000000002</v>
          </cell>
        </row>
        <row r="252">
          <cell r="B252">
            <v>60455</v>
          </cell>
          <cell r="C252" t="str">
            <v>BOCA DE BUEIRO TUBULAR METALICO D=4,20 M</v>
          </cell>
          <cell r="D252" t="str">
            <v>Und</v>
          </cell>
          <cell r="E252">
            <v>0</v>
          </cell>
          <cell r="F252">
            <v>8.89</v>
          </cell>
          <cell r="G252">
            <v>8.89</v>
          </cell>
          <cell r="H252">
            <v>1707.02</v>
          </cell>
          <cell r="I252" t="str">
            <v>ACRESCER</v>
          </cell>
          <cell r="J252">
            <v>38.299999999999997</v>
          </cell>
          <cell r="K252">
            <v>2373.1</v>
          </cell>
          <cell r="N252">
            <v>1715.91</v>
          </cell>
        </row>
        <row r="253">
          <cell r="B253">
            <v>60459</v>
          </cell>
          <cell r="C253" t="str">
            <v>BOCA DE BUEIRO TUBULAR METALICO D=4,60 M</v>
          </cell>
          <cell r="D253" t="str">
            <v>Und</v>
          </cell>
          <cell r="E253">
            <v>0</v>
          </cell>
          <cell r="F253">
            <v>8.89</v>
          </cell>
          <cell r="G253">
            <v>8.89</v>
          </cell>
          <cell r="H253">
            <v>2008.85</v>
          </cell>
          <cell r="I253" t="str">
            <v>ACRESCER</v>
          </cell>
          <cell r="J253">
            <v>38.299999999999997</v>
          </cell>
          <cell r="K253">
            <v>2790.53</v>
          </cell>
          <cell r="N253">
            <v>2017.74</v>
          </cell>
        </row>
        <row r="254">
          <cell r="B254">
            <v>60501</v>
          </cell>
          <cell r="C254" t="str">
            <v>GALERIA SIMPLES D=0,40M, TIPO CA-1</v>
          </cell>
          <cell r="D254" t="str">
            <v>m</v>
          </cell>
          <cell r="E254">
            <v>0</v>
          </cell>
          <cell r="F254">
            <v>19.739999999999998</v>
          </cell>
          <cell r="G254">
            <v>19.739999999999998</v>
          </cell>
          <cell r="H254">
            <v>21.28</v>
          </cell>
          <cell r="I254" t="str">
            <v>ACRESCER</v>
          </cell>
          <cell r="J254">
            <v>38.299999999999997</v>
          </cell>
          <cell r="K254">
            <v>56.73</v>
          </cell>
          <cell r="N254">
            <v>41.019999999999996</v>
          </cell>
        </row>
        <row r="255">
          <cell r="B255">
            <v>60502</v>
          </cell>
          <cell r="C255" t="str">
            <v>GALERIA SIMPLES D=0,60M, TIPO CA-1</v>
          </cell>
          <cell r="D255" t="str">
            <v>m</v>
          </cell>
          <cell r="E255">
            <v>0</v>
          </cell>
          <cell r="F255">
            <v>20.6</v>
          </cell>
          <cell r="G255">
            <v>20.6</v>
          </cell>
          <cell r="H255">
            <v>38.700000000000003</v>
          </cell>
          <cell r="I255" t="str">
            <v>ACRESCER</v>
          </cell>
          <cell r="J255">
            <v>38.299999999999997</v>
          </cell>
          <cell r="K255">
            <v>82.01</v>
          </cell>
          <cell r="N255">
            <v>59.300000000000004</v>
          </cell>
        </row>
        <row r="256">
          <cell r="B256">
            <v>60503</v>
          </cell>
          <cell r="C256" t="str">
            <v>GALERIA SIMPLES D=0,80M, TIPO CA-1</v>
          </cell>
          <cell r="D256" t="str">
            <v>m</v>
          </cell>
          <cell r="E256">
            <v>0</v>
          </cell>
          <cell r="F256">
            <v>21.69</v>
          </cell>
          <cell r="G256">
            <v>21.69</v>
          </cell>
          <cell r="H256">
            <v>60.25</v>
          </cell>
          <cell r="I256" t="str">
            <v>ACRESCER</v>
          </cell>
          <cell r="J256">
            <v>38.299999999999997</v>
          </cell>
          <cell r="K256">
            <v>113.32</v>
          </cell>
          <cell r="N256">
            <v>81.94</v>
          </cell>
        </row>
        <row r="257">
          <cell r="B257">
            <v>60504</v>
          </cell>
          <cell r="C257" t="str">
            <v>GALERIA SIMPLES D=1,00M, TIPO CA-1</v>
          </cell>
          <cell r="D257" t="str">
            <v>m</v>
          </cell>
          <cell r="E257">
            <v>0</v>
          </cell>
          <cell r="F257">
            <v>22.78</v>
          </cell>
          <cell r="G257">
            <v>22.78</v>
          </cell>
          <cell r="H257">
            <v>85.39</v>
          </cell>
          <cell r="I257" t="str">
            <v>ACRESCER</v>
          </cell>
          <cell r="J257">
            <v>38.299999999999997</v>
          </cell>
          <cell r="K257">
            <v>149.6</v>
          </cell>
          <cell r="N257">
            <v>108.17</v>
          </cell>
        </row>
        <row r="258">
          <cell r="B258">
            <v>60505</v>
          </cell>
          <cell r="C258" t="str">
            <v>GALERIA SIMPLES D=1,20M, TIPO CA-1</v>
          </cell>
          <cell r="D258" t="str">
            <v>m</v>
          </cell>
          <cell r="E258">
            <v>0</v>
          </cell>
          <cell r="F258">
            <v>23.87</v>
          </cell>
          <cell r="G258">
            <v>23.87</v>
          </cell>
          <cell r="H258">
            <v>126.78</v>
          </cell>
          <cell r="I258" t="str">
            <v>ACRESCER</v>
          </cell>
          <cell r="J258">
            <v>38.299999999999997</v>
          </cell>
          <cell r="K258">
            <v>208.35</v>
          </cell>
          <cell r="N258">
            <v>150.65</v>
          </cell>
        </row>
        <row r="259">
          <cell r="B259">
            <v>60506</v>
          </cell>
          <cell r="C259" t="str">
            <v>GALERIA DUPLA, D=0,80M, TIPO CA-1</v>
          </cell>
          <cell r="D259" t="str">
            <v>m</v>
          </cell>
          <cell r="E259">
            <v>0</v>
          </cell>
          <cell r="F259">
            <v>34.479999999999997</v>
          </cell>
          <cell r="G259">
            <v>34.479999999999997</v>
          </cell>
          <cell r="H259">
            <v>120.78</v>
          </cell>
          <cell r="I259" t="str">
            <v>ACRESCER</v>
          </cell>
          <cell r="J259">
            <v>38.299999999999997</v>
          </cell>
          <cell r="K259">
            <v>214.72</v>
          </cell>
          <cell r="N259">
            <v>155.26</v>
          </cell>
        </row>
        <row r="260">
          <cell r="B260">
            <v>60507</v>
          </cell>
          <cell r="C260" t="str">
            <v>GALERIA DUPLA, D=1,00, TIPO CA-1</v>
          </cell>
          <cell r="D260" t="str">
            <v>m</v>
          </cell>
          <cell r="E260">
            <v>0</v>
          </cell>
          <cell r="F260">
            <v>36.270000000000003</v>
          </cell>
          <cell r="G260">
            <v>36.270000000000003</v>
          </cell>
          <cell r="H260">
            <v>172.18</v>
          </cell>
          <cell r="I260" t="str">
            <v>ACRESCER</v>
          </cell>
          <cell r="J260">
            <v>38.299999999999997</v>
          </cell>
          <cell r="K260">
            <v>288.29000000000002</v>
          </cell>
          <cell r="N260">
            <v>208.45000000000002</v>
          </cell>
        </row>
        <row r="261">
          <cell r="B261">
            <v>60508</v>
          </cell>
          <cell r="C261" t="str">
            <v>GALERIA DUPLA, D=1,20M, TIPO CA-1</v>
          </cell>
          <cell r="D261" t="str">
            <v>m</v>
          </cell>
          <cell r="E261">
            <v>0</v>
          </cell>
          <cell r="F261">
            <v>38.06</v>
          </cell>
          <cell r="G261">
            <v>38.06</v>
          </cell>
          <cell r="H261">
            <v>252.18</v>
          </cell>
          <cell r="I261" t="str">
            <v>ACRESCER</v>
          </cell>
          <cell r="J261">
            <v>38.299999999999997</v>
          </cell>
          <cell r="K261">
            <v>401.4</v>
          </cell>
          <cell r="N261">
            <v>290.24</v>
          </cell>
        </row>
        <row r="262">
          <cell r="B262">
            <v>60510</v>
          </cell>
          <cell r="C262" t="str">
            <v>GALERIA TRIPLA, D=0,80, TIPO CA-1</v>
          </cell>
          <cell r="D262" t="str">
            <v>m</v>
          </cell>
          <cell r="E262">
            <v>0</v>
          </cell>
          <cell r="F262">
            <v>47.73</v>
          </cell>
          <cell r="G262">
            <v>47.73</v>
          </cell>
          <cell r="H262">
            <v>182.57</v>
          </cell>
          <cell r="I262" t="str">
            <v>ACRESCER</v>
          </cell>
          <cell r="J262">
            <v>38.299999999999997</v>
          </cell>
          <cell r="K262">
            <v>318.5</v>
          </cell>
          <cell r="N262">
            <v>230.29999999999998</v>
          </cell>
        </row>
        <row r="263">
          <cell r="B263">
            <v>60511</v>
          </cell>
          <cell r="C263" t="str">
            <v>GALERIA TRIPLA, D=1,00M, TIPO CA-1</v>
          </cell>
          <cell r="D263" t="str">
            <v>m</v>
          </cell>
          <cell r="E263">
            <v>0</v>
          </cell>
          <cell r="F263">
            <v>51.01</v>
          </cell>
          <cell r="G263">
            <v>51.01</v>
          </cell>
          <cell r="H263">
            <v>257.57</v>
          </cell>
          <cell r="I263" t="str">
            <v>ACRESCER</v>
          </cell>
          <cell r="J263">
            <v>38.299999999999997</v>
          </cell>
          <cell r="K263">
            <v>426.77</v>
          </cell>
          <cell r="N263">
            <v>308.58</v>
          </cell>
        </row>
        <row r="264">
          <cell r="B264">
            <v>60512</v>
          </cell>
          <cell r="C264" t="str">
            <v>GALERIA TRIPLA, D=1,20M, TIPO CA-1</v>
          </cell>
          <cell r="D264" t="str">
            <v>m</v>
          </cell>
          <cell r="E264">
            <v>0</v>
          </cell>
          <cell r="F264">
            <v>54.29</v>
          </cell>
          <cell r="G264">
            <v>54.29</v>
          </cell>
          <cell r="H264">
            <v>378.96</v>
          </cell>
          <cell r="I264" t="str">
            <v>ACRESCER</v>
          </cell>
          <cell r="J264">
            <v>38.299999999999997</v>
          </cell>
          <cell r="K264">
            <v>599.17999999999995</v>
          </cell>
          <cell r="N264">
            <v>433.25</v>
          </cell>
        </row>
        <row r="265">
          <cell r="B265">
            <v>61110</v>
          </cell>
          <cell r="C265" t="str">
            <v>ESCAVACAO MANUAL DE VALAS EM MATERIAL DE 1A. CATEGORIA</v>
          </cell>
          <cell r="D265" t="str">
            <v>m³</v>
          </cell>
          <cell r="E265">
            <v>0</v>
          </cell>
          <cell r="F265">
            <v>9.83</v>
          </cell>
          <cell r="G265">
            <v>9.83</v>
          </cell>
          <cell r="H265">
            <v>0</v>
          </cell>
          <cell r="I265" t="str">
            <v>-</v>
          </cell>
          <cell r="J265">
            <v>38.299999999999997</v>
          </cell>
          <cell r="K265">
            <v>13.59</v>
          </cell>
          <cell r="N265">
            <v>9.83</v>
          </cell>
        </row>
        <row r="266">
          <cell r="B266">
            <v>61120</v>
          </cell>
          <cell r="C266" t="str">
            <v>ESCAVACAO MANUAL DE VALAS EM MATERIAL DE 2A. CATEGORIA</v>
          </cell>
          <cell r="D266" t="str">
            <v>m³</v>
          </cell>
          <cell r="E266">
            <v>0</v>
          </cell>
          <cell r="F266">
            <v>13.51</v>
          </cell>
          <cell r="G266">
            <v>13.51</v>
          </cell>
          <cell r="H266">
            <v>0</v>
          </cell>
          <cell r="I266" t="str">
            <v>-</v>
          </cell>
          <cell r="J266">
            <v>38.299999999999997</v>
          </cell>
          <cell r="K266">
            <v>18.68</v>
          </cell>
          <cell r="N266">
            <v>13.51</v>
          </cell>
        </row>
        <row r="267">
          <cell r="B267">
            <v>61130</v>
          </cell>
          <cell r="C267" t="str">
            <v>ESCAVACAO MANUAL DE VALAS EM MATERIAL DE 3A. CATEGORIA</v>
          </cell>
          <cell r="D267" t="str">
            <v>m³</v>
          </cell>
          <cell r="E267">
            <v>16.23</v>
          </cell>
          <cell r="F267">
            <v>2.95</v>
          </cell>
          <cell r="G267">
            <v>19.18</v>
          </cell>
          <cell r="H267">
            <v>13.51</v>
          </cell>
          <cell r="I267" t="str">
            <v>-</v>
          </cell>
          <cell r="J267">
            <v>38.299999999999997</v>
          </cell>
          <cell r="K267">
            <v>45.21</v>
          </cell>
          <cell r="N267">
            <v>32.69</v>
          </cell>
        </row>
        <row r="268">
          <cell r="B268">
            <v>61140</v>
          </cell>
          <cell r="C268" t="str">
            <v>ESCAVACAO MECANICA DE VALAS EM MATERIAL DE 1A. CATEGORIA</v>
          </cell>
          <cell r="D268" t="str">
            <v>m³</v>
          </cell>
          <cell r="E268">
            <v>2.37</v>
          </cell>
          <cell r="F268">
            <v>0.23</v>
          </cell>
          <cell r="G268">
            <v>2.6</v>
          </cell>
          <cell r="H268">
            <v>0</v>
          </cell>
          <cell r="I268" t="str">
            <v>-</v>
          </cell>
          <cell r="J268">
            <v>38.299999999999997</v>
          </cell>
          <cell r="K268">
            <v>3.6</v>
          </cell>
          <cell r="N268">
            <v>2.6</v>
          </cell>
        </row>
        <row r="269">
          <cell r="B269">
            <v>61150</v>
          </cell>
          <cell r="C269" t="str">
            <v>ESCAVACAO MECANICA DE VALAS EM MATERIAL DE 2A. CATEGORIA</v>
          </cell>
          <cell r="D269" t="str">
            <v>m³</v>
          </cell>
          <cell r="E269">
            <v>3.08</v>
          </cell>
          <cell r="F269">
            <v>0.31</v>
          </cell>
          <cell r="G269">
            <v>3.39</v>
          </cell>
          <cell r="H269">
            <v>0</v>
          </cell>
          <cell r="I269" t="str">
            <v>-</v>
          </cell>
          <cell r="J269">
            <v>38.299999999999997</v>
          </cell>
          <cell r="K269">
            <v>4.6900000000000004</v>
          </cell>
          <cell r="N269">
            <v>3.39</v>
          </cell>
        </row>
        <row r="270">
          <cell r="B270">
            <v>61160</v>
          </cell>
          <cell r="C270" t="str">
            <v>REATERRO E COMPACTACAO C/ PLACA VIBRATORIA</v>
          </cell>
          <cell r="D270" t="str">
            <v>m³</v>
          </cell>
          <cell r="E270">
            <v>0.59</v>
          </cell>
          <cell r="F270">
            <v>1.87</v>
          </cell>
          <cell r="G270">
            <v>2.46</v>
          </cell>
          <cell r="H270">
            <v>0</v>
          </cell>
          <cell r="I270" t="str">
            <v>-</v>
          </cell>
          <cell r="J270">
            <v>38.299999999999997</v>
          </cell>
          <cell r="K270">
            <v>3.4</v>
          </cell>
          <cell r="N270">
            <v>2.46</v>
          </cell>
        </row>
        <row r="271">
          <cell r="B271">
            <v>61170</v>
          </cell>
          <cell r="C271" t="str">
            <v>REATERRO MANUAL DE VALAS</v>
          </cell>
          <cell r="D271" t="str">
            <v>m³</v>
          </cell>
          <cell r="E271">
            <v>0</v>
          </cell>
          <cell r="F271">
            <v>1.47</v>
          </cell>
          <cell r="G271">
            <v>1.47</v>
          </cell>
          <cell r="H271">
            <v>0</v>
          </cell>
          <cell r="I271" t="str">
            <v>-</v>
          </cell>
          <cell r="J271">
            <v>38.299999999999997</v>
          </cell>
          <cell r="K271">
            <v>2.0299999999999998</v>
          </cell>
          <cell r="N271">
            <v>1.47</v>
          </cell>
        </row>
        <row r="272">
          <cell r="B272">
            <v>61180</v>
          </cell>
          <cell r="C272" t="str">
            <v>REATERRO E COMPACTACAO DE VALAS</v>
          </cell>
          <cell r="D272" t="str">
            <v>m³</v>
          </cell>
          <cell r="E272">
            <v>0</v>
          </cell>
          <cell r="F272">
            <v>10.039999999999999</v>
          </cell>
          <cell r="G272">
            <v>10.039999999999999</v>
          </cell>
          <cell r="H272">
            <v>0</v>
          </cell>
          <cell r="I272" t="str">
            <v>-</v>
          </cell>
          <cell r="J272">
            <v>38.299999999999997</v>
          </cell>
          <cell r="K272">
            <v>13.89</v>
          </cell>
          <cell r="N272">
            <v>10.039999999999999</v>
          </cell>
        </row>
        <row r="273">
          <cell r="B273">
            <v>61190</v>
          </cell>
          <cell r="C273" t="str">
            <v>ESCORAMENTO DE VALAS</v>
          </cell>
          <cell r="D273" t="str">
            <v>m²</v>
          </cell>
          <cell r="E273">
            <v>0</v>
          </cell>
          <cell r="F273">
            <v>7.78</v>
          </cell>
          <cell r="G273">
            <v>7.78</v>
          </cell>
          <cell r="H273">
            <v>2.61</v>
          </cell>
          <cell r="I273" t="str">
            <v>ACRESCER</v>
          </cell>
          <cell r="J273">
            <v>38.299999999999997</v>
          </cell>
          <cell r="K273">
            <v>14.37</v>
          </cell>
          <cell r="N273">
            <v>10.39</v>
          </cell>
        </row>
        <row r="274">
          <cell r="B274">
            <v>61200</v>
          </cell>
          <cell r="C274" t="str">
            <v>DEMOLICAO DE ESTRUTURA DE CONCRETO</v>
          </cell>
          <cell r="D274" t="str">
            <v>m³</v>
          </cell>
          <cell r="E274">
            <v>0</v>
          </cell>
          <cell r="F274">
            <v>15.56</v>
          </cell>
          <cell r="G274">
            <v>15.56</v>
          </cell>
          <cell r="H274">
            <v>0</v>
          </cell>
          <cell r="I274" t="str">
            <v>-</v>
          </cell>
          <cell r="J274">
            <v>38.299999999999997</v>
          </cell>
          <cell r="K274">
            <v>21.52</v>
          </cell>
          <cell r="N274">
            <v>15.56</v>
          </cell>
        </row>
        <row r="275">
          <cell r="B275">
            <v>61410</v>
          </cell>
          <cell r="C275" t="str">
            <v>REMOCAO DE BUEIROS TUBULARES</v>
          </cell>
          <cell r="D275" t="str">
            <v>m</v>
          </cell>
          <cell r="E275">
            <v>0</v>
          </cell>
          <cell r="F275">
            <v>19.66</v>
          </cell>
          <cell r="G275">
            <v>19.66</v>
          </cell>
          <cell r="H275">
            <v>0</v>
          </cell>
          <cell r="I275" t="str">
            <v>-</v>
          </cell>
          <cell r="J275">
            <v>38.299999999999997</v>
          </cell>
          <cell r="K275">
            <v>27.19</v>
          </cell>
          <cell r="N275">
            <v>19.66</v>
          </cell>
        </row>
        <row r="276">
          <cell r="B276">
            <v>61420</v>
          </cell>
          <cell r="C276" t="str">
            <v>REMOCAO DE BUEIRO TUBULAR METALICO D=0,60 A 1,20 M</v>
          </cell>
          <cell r="D276" t="str">
            <v>m</v>
          </cell>
          <cell r="E276">
            <v>2.58</v>
          </cell>
          <cell r="F276">
            <v>0.54</v>
          </cell>
          <cell r="G276">
            <v>3.12</v>
          </cell>
          <cell r="H276">
            <v>0</v>
          </cell>
          <cell r="I276" t="str">
            <v>-</v>
          </cell>
          <cell r="J276">
            <v>38.299999999999997</v>
          </cell>
          <cell r="K276">
            <v>4.3099999999999996</v>
          </cell>
          <cell r="N276">
            <v>3.12</v>
          </cell>
        </row>
        <row r="277">
          <cell r="B277">
            <v>61421</v>
          </cell>
          <cell r="C277" t="str">
            <v>REMOCAO DE BUEIRO TUBULAR METALICO D=1,20 A 1,80 M</v>
          </cell>
          <cell r="D277" t="str">
            <v>m</v>
          </cell>
          <cell r="E277">
            <v>2.9</v>
          </cell>
          <cell r="F277">
            <v>0.61</v>
          </cell>
          <cell r="G277">
            <v>3.51</v>
          </cell>
          <cell r="H277">
            <v>0</v>
          </cell>
          <cell r="I277" t="str">
            <v>-</v>
          </cell>
          <cell r="J277">
            <v>38.299999999999997</v>
          </cell>
          <cell r="K277">
            <v>4.8499999999999996</v>
          </cell>
          <cell r="N277">
            <v>3.51</v>
          </cell>
        </row>
        <row r="278">
          <cell r="B278">
            <v>61422</v>
          </cell>
          <cell r="C278" t="str">
            <v>REMOCAO DE BUEIRO TUBULAR METALICO D=1,80 A 3,00 M</v>
          </cell>
          <cell r="D278" t="str">
            <v>m</v>
          </cell>
          <cell r="E278">
            <v>5.81</v>
          </cell>
          <cell r="F278">
            <v>1.21</v>
          </cell>
          <cell r="G278">
            <v>7.02</v>
          </cell>
          <cell r="H278">
            <v>0</v>
          </cell>
          <cell r="I278" t="str">
            <v>-</v>
          </cell>
          <cell r="J278">
            <v>38.299999999999997</v>
          </cell>
          <cell r="K278">
            <v>9.7100000000000009</v>
          </cell>
          <cell r="N278">
            <v>7.02</v>
          </cell>
        </row>
        <row r="279">
          <cell r="B279">
            <v>61510</v>
          </cell>
          <cell r="C279" t="str">
            <v>DESMONTAGEM DE BUEIRO TUBULAR METALICO D=0,60 A 1,20 M</v>
          </cell>
          <cell r="D279" t="str">
            <v>m</v>
          </cell>
          <cell r="E279">
            <v>0</v>
          </cell>
          <cell r="F279">
            <v>9.01</v>
          </cell>
          <cell r="G279">
            <v>9.01</v>
          </cell>
          <cell r="H279">
            <v>0</v>
          </cell>
          <cell r="I279" t="str">
            <v>-</v>
          </cell>
          <cell r="J279">
            <v>38.299999999999997</v>
          </cell>
          <cell r="K279">
            <v>12.46</v>
          </cell>
          <cell r="N279">
            <v>9.01</v>
          </cell>
        </row>
        <row r="280">
          <cell r="B280">
            <v>61511</v>
          </cell>
          <cell r="C280" t="str">
            <v>DESMONTAGEM DE BUEIRO TUBULAR METALICO D=1,20 A 1,80 M</v>
          </cell>
          <cell r="D280" t="str">
            <v>m</v>
          </cell>
          <cell r="E280">
            <v>0</v>
          </cell>
          <cell r="F280">
            <v>11.47</v>
          </cell>
          <cell r="G280">
            <v>11.47</v>
          </cell>
          <cell r="H280">
            <v>0</v>
          </cell>
          <cell r="I280" t="str">
            <v>-</v>
          </cell>
          <cell r="J280">
            <v>38.299999999999997</v>
          </cell>
          <cell r="K280">
            <v>15.86</v>
          </cell>
          <cell r="N280">
            <v>11.47</v>
          </cell>
        </row>
        <row r="281">
          <cell r="B281">
            <v>61512</v>
          </cell>
          <cell r="C281" t="str">
            <v>DESMONTAGEM DE BUEIRO TUBULAR METALICO D=1,80 A 3,00 M</v>
          </cell>
          <cell r="D281" t="str">
            <v>m</v>
          </cell>
          <cell r="E281">
            <v>0</v>
          </cell>
          <cell r="F281">
            <v>20.07</v>
          </cell>
          <cell r="G281">
            <v>20.07</v>
          </cell>
          <cell r="H281">
            <v>0</v>
          </cell>
          <cell r="I281" t="str">
            <v>-</v>
          </cell>
          <cell r="J281">
            <v>38.299999999999997</v>
          </cell>
          <cell r="K281">
            <v>27.76</v>
          </cell>
          <cell r="N281">
            <v>20.07</v>
          </cell>
        </row>
        <row r="282">
          <cell r="B282">
            <v>61600</v>
          </cell>
          <cell r="C282" t="str">
            <v>BERCO DE CASCALHO</v>
          </cell>
          <cell r="D282" t="str">
            <v>m³</v>
          </cell>
          <cell r="E282">
            <v>0</v>
          </cell>
          <cell r="F282">
            <v>5.34</v>
          </cell>
          <cell r="G282">
            <v>5.34</v>
          </cell>
          <cell r="H282">
            <v>3.18</v>
          </cell>
          <cell r="I282" t="str">
            <v>ACRESCER</v>
          </cell>
          <cell r="J282">
            <v>38.299999999999997</v>
          </cell>
          <cell r="K282">
            <v>11.78</v>
          </cell>
          <cell r="N282">
            <v>8.52</v>
          </cell>
        </row>
        <row r="283">
          <cell r="B283">
            <v>61610</v>
          </cell>
          <cell r="C283" t="str">
            <v>BERCO C/ SOLO COMPACTADO PARA VALA EM ROCHA</v>
          </cell>
          <cell r="D283" t="str">
            <v>m³</v>
          </cell>
          <cell r="E283">
            <v>0</v>
          </cell>
          <cell r="F283">
            <v>5.09</v>
          </cell>
          <cell r="G283">
            <v>5.09</v>
          </cell>
          <cell r="H283">
            <v>3.2</v>
          </cell>
          <cell r="I283" t="str">
            <v>-</v>
          </cell>
          <cell r="J283">
            <v>38.299999999999997</v>
          </cell>
          <cell r="K283">
            <v>11.47</v>
          </cell>
          <cell r="N283">
            <v>8.2899999999999991</v>
          </cell>
        </row>
        <row r="284">
          <cell r="B284">
            <v>61611</v>
          </cell>
          <cell r="C284" t="str">
            <v>BERCO DE MADEIRA ROLICA</v>
          </cell>
          <cell r="D284" t="str">
            <v>m²</v>
          </cell>
          <cell r="E284">
            <v>0</v>
          </cell>
          <cell r="F284">
            <v>2.0499999999999998</v>
          </cell>
          <cell r="G284">
            <v>2.0499999999999998</v>
          </cell>
          <cell r="H284">
            <v>4</v>
          </cell>
          <cell r="I284" t="str">
            <v>ACRESCER</v>
          </cell>
          <cell r="J284">
            <v>38.299999999999997</v>
          </cell>
          <cell r="K284">
            <v>8.3699999999999992</v>
          </cell>
          <cell r="N284">
            <v>6.05</v>
          </cell>
        </row>
        <row r="285">
          <cell r="B285">
            <v>70000</v>
          </cell>
          <cell r="C285" t="str">
            <v>OBRAS DE ARTE ESPECIAL</v>
          </cell>
          <cell r="N285">
            <v>0</v>
          </cell>
        </row>
        <row r="286">
          <cell r="B286">
            <v>71000</v>
          </cell>
          <cell r="C286" t="str">
            <v>INFRA-ESTRUTURA</v>
          </cell>
          <cell r="N286">
            <v>0</v>
          </cell>
        </row>
        <row r="287">
          <cell r="B287">
            <v>71110</v>
          </cell>
          <cell r="C287" t="str">
            <v>ESCAVACAO P/ FUNDACAO EM MATERIAL DE 1A. CATEGORIA</v>
          </cell>
          <cell r="D287" t="str">
            <v>m³</v>
          </cell>
          <cell r="E287">
            <v>0</v>
          </cell>
          <cell r="F287">
            <v>11.06</v>
          </cell>
          <cell r="G287">
            <v>11.06</v>
          </cell>
          <cell r="H287">
            <v>0</v>
          </cell>
          <cell r="I287" t="str">
            <v>-</v>
          </cell>
          <cell r="J287">
            <v>38.299999999999997</v>
          </cell>
          <cell r="K287">
            <v>15.3</v>
          </cell>
          <cell r="N287">
            <v>11.06</v>
          </cell>
        </row>
        <row r="288">
          <cell r="B288">
            <v>71120</v>
          </cell>
          <cell r="C288" t="str">
            <v>ESCAVACAO P/ FUNDACAO EM MATERIAL DE 2A. CATEGORIA</v>
          </cell>
          <cell r="D288" t="str">
            <v>m³</v>
          </cell>
          <cell r="E288">
            <v>16.489999999999998</v>
          </cell>
          <cell r="F288">
            <v>3.04</v>
          </cell>
          <cell r="G288">
            <v>19.53</v>
          </cell>
          <cell r="H288">
            <v>0</v>
          </cell>
          <cell r="I288" t="str">
            <v>-</v>
          </cell>
          <cell r="J288">
            <v>38.299999999999997</v>
          </cell>
          <cell r="K288">
            <v>27.01</v>
          </cell>
          <cell r="N288">
            <v>19.53</v>
          </cell>
        </row>
        <row r="289">
          <cell r="B289">
            <v>71130</v>
          </cell>
          <cell r="C289" t="str">
            <v>ESCAVACAO P/ FUNDACAO EM MATERIAL DE 3A. CATEGORIA</v>
          </cell>
          <cell r="D289" t="str">
            <v>m³</v>
          </cell>
          <cell r="E289">
            <v>18.05</v>
          </cell>
          <cell r="F289">
            <v>3.28</v>
          </cell>
          <cell r="G289">
            <v>21.31</v>
          </cell>
          <cell r="H289">
            <v>13.51</v>
          </cell>
          <cell r="I289" t="str">
            <v>-</v>
          </cell>
          <cell r="J289">
            <v>38.299999999999997</v>
          </cell>
          <cell r="K289">
            <v>48.16</v>
          </cell>
          <cell r="N289">
            <v>34.82</v>
          </cell>
        </row>
        <row r="290">
          <cell r="B290">
            <v>71140</v>
          </cell>
          <cell r="C290" t="str">
            <v>ESCAVACAO P/ FUNDACAO EM MATERIAL DE 1A. CATEGORIA C/ ESGOTAMENTO</v>
          </cell>
          <cell r="D290" t="str">
            <v>m³</v>
          </cell>
          <cell r="E290">
            <v>0.18</v>
          </cell>
          <cell r="F290">
            <v>12.29</v>
          </cell>
          <cell r="G290">
            <v>12.47</v>
          </cell>
          <cell r="H290">
            <v>0</v>
          </cell>
          <cell r="I290" t="str">
            <v>-</v>
          </cell>
          <cell r="J290">
            <v>38.299999999999997</v>
          </cell>
          <cell r="K290">
            <v>17.25</v>
          </cell>
          <cell r="N290">
            <v>12.47</v>
          </cell>
        </row>
        <row r="291">
          <cell r="B291">
            <v>71150</v>
          </cell>
          <cell r="C291" t="str">
            <v>ESCAVACAO P/ FUNDACAO EM MATERIAL DE 2A. CATEGORIA C/ ESGOTAMENTO</v>
          </cell>
          <cell r="D291" t="str">
            <v>m³</v>
          </cell>
          <cell r="E291">
            <v>19.420000000000002</v>
          </cell>
          <cell r="F291">
            <v>3.55</v>
          </cell>
          <cell r="G291">
            <v>22.97</v>
          </cell>
          <cell r="H291">
            <v>0</v>
          </cell>
          <cell r="I291" t="str">
            <v>-</v>
          </cell>
          <cell r="J291">
            <v>38.299999999999997</v>
          </cell>
          <cell r="K291">
            <v>31.77</v>
          </cell>
          <cell r="N291">
            <v>22.97</v>
          </cell>
        </row>
        <row r="292">
          <cell r="B292">
            <v>71160</v>
          </cell>
          <cell r="C292" t="str">
            <v>ESCAVACAO P/ FUNDACAO EM MATERIAL DE 3A. CATEGORIA C/ ESGOTAMENTO</v>
          </cell>
          <cell r="D292" t="str">
            <v>m³</v>
          </cell>
          <cell r="E292">
            <v>20.47</v>
          </cell>
          <cell r="F292">
            <v>3.69</v>
          </cell>
          <cell r="G292">
            <v>24.16</v>
          </cell>
          <cell r="H292">
            <v>13.51</v>
          </cell>
          <cell r="I292" t="str">
            <v>-</v>
          </cell>
          <cell r="J292">
            <v>38.299999999999997</v>
          </cell>
          <cell r="K292">
            <v>52.1</v>
          </cell>
          <cell r="N292">
            <v>37.67</v>
          </cell>
        </row>
        <row r="293">
          <cell r="B293">
            <v>71170</v>
          </cell>
          <cell r="C293" t="str">
            <v>ESCORAMENTO DE VALAS</v>
          </cell>
          <cell r="D293" t="str">
            <v>m²</v>
          </cell>
          <cell r="E293">
            <v>0</v>
          </cell>
          <cell r="F293">
            <v>7.78</v>
          </cell>
          <cell r="G293">
            <v>7.78</v>
          </cell>
          <cell r="H293">
            <v>2.61</v>
          </cell>
          <cell r="I293" t="str">
            <v>ACRESCER</v>
          </cell>
          <cell r="J293">
            <v>38.299999999999997</v>
          </cell>
          <cell r="K293">
            <v>14.37</v>
          </cell>
          <cell r="N293">
            <v>10.39</v>
          </cell>
        </row>
        <row r="294">
          <cell r="B294">
            <v>71210</v>
          </cell>
          <cell r="C294" t="str">
            <v>ENSECADEIRA C/ PAREDE SIMPLES</v>
          </cell>
          <cell r="D294" t="str">
            <v>m²</v>
          </cell>
          <cell r="E294">
            <v>3.04</v>
          </cell>
          <cell r="F294">
            <v>11.3</v>
          </cell>
          <cell r="G294">
            <v>14.34</v>
          </cell>
          <cell r="H294">
            <v>29.05</v>
          </cell>
          <cell r="I294" t="str">
            <v>ACRESCER</v>
          </cell>
          <cell r="J294">
            <v>38.299999999999997</v>
          </cell>
          <cell r="K294">
            <v>60.01</v>
          </cell>
          <cell r="N294">
            <v>43.39</v>
          </cell>
        </row>
        <row r="295">
          <cell r="B295">
            <v>71220</v>
          </cell>
          <cell r="C295" t="str">
            <v>ENSECADEIRA C/ PAREDE DUPLA</v>
          </cell>
          <cell r="D295" t="str">
            <v>m²</v>
          </cell>
          <cell r="E295">
            <v>9.11</v>
          </cell>
          <cell r="F295">
            <v>33.9</v>
          </cell>
          <cell r="G295">
            <v>43.01</v>
          </cell>
          <cell r="H295">
            <v>57.22</v>
          </cell>
          <cell r="I295" t="str">
            <v>ACRESCER</v>
          </cell>
          <cell r="J295">
            <v>38.299999999999997</v>
          </cell>
          <cell r="K295">
            <v>138.62</v>
          </cell>
          <cell r="N295">
            <v>100.22999999999999</v>
          </cell>
        </row>
        <row r="296">
          <cell r="B296">
            <v>71310</v>
          </cell>
          <cell r="C296" t="str">
            <v>FORNECIMENTO E CRAVACAO DE ESTACA PRE-MOLDADA DE CONCRETO ARMADO 30 X 30 CM</v>
          </cell>
          <cell r="D296" t="str">
            <v>m</v>
          </cell>
          <cell r="E296">
            <v>7.18</v>
          </cell>
          <cell r="F296">
            <v>9.36</v>
          </cell>
          <cell r="G296">
            <v>16.54</v>
          </cell>
          <cell r="H296">
            <v>26.99</v>
          </cell>
          <cell r="I296" t="str">
            <v>ACRESCER</v>
          </cell>
          <cell r="J296">
            <v>38.299999999999997</v>
          </cell>
          <cell r="K296">
            <v>60.2</v>
          </cell>
          <cell r="N296">
            <v>43.53</v>
          </cell>
        </row>
        <row r="297">
          <cell r="B297">
            <v>71320</v>
          </cell>
          <cell r="C297" t="str">
            <v>FORNECIMENTO E CRAVACAO DE ESTACA PRE-MOLDADA DE CONCRETO ARMADO 40 X 40 CM</v>
          </cell>
          <cell r="D297" t="str">
            <v>m</v>
          </cell>
          <cell r="E297">
            <v>10.77</v>
          </cell>
          <cell r="F297">
            <v>14.04</v>
          </cell>
          <cell r="G297">
            <v>24.81</v>
          </cell>
          <cell r="H297">
            <v>47.34</v>
          </cell>
          <cell r="I297" t="str">
            <v>ACRESCER</v>
          </cell>
          <cell r="J297">
            <v>38.299999999999997</v>
          </cell>
          <cell r="K297">
            <v>99.78</v>
          </cell>
          <cell r="N297">
            <v>72.150000000000006</v>
          </cell>
        </row>
        <row r="298">
          <cell r="B298">
            <v>71330</v>
          </cell>
          <cell r="C298" t="str">
            <v>FORNECIMENTO E CRAVACAO DE ESTACA METALICA 2I-12"</v>
          </cell>
          <cell r="D298" t="str">
            <v>m</v>
          </cell>
          <cell r="E298">
            <v>3.08</v>
          </cell>
          <cell r="F298">
            <v>4.01</v>
          </cell>
          <cell r="G298">
            <v>7.09</v>
          </cell>
          <cell r="H298">
            <v>305</v>
          </cell>
          <cell r="I298" t="str">
            <v>ACRESCER</v>
          </cell>
          <cell r="J298">
            <v>38.299999999999997</v>
          </cell>
          <cell r="K298">
            <v>431.62</v>
          </cell>
          <cell r="N298">
            <v>312.08999999999997</v>
          </cell>
        </row>
        <row r="299">
          <cell r="B299">
            <v>71340</v>
          </cell>
          <cell r="C299" t="str">
            <v>FORNECIMENTO E CRAVACAO DE ESTACA METALICA DE 3 TRILHOS TR-37 SOLDADOS</v>
          </cell>
          <cell r="D299" t="str">
            <v>m</v>
          </cell>
          <cell r="E299">
            <v>3.11</v>
          </cell>
          <cell r="F299">
            <v>4.01</v>
          </cell>
          <cell r="G299">
            <v>7.12</v>
          </cell>
          <cell r="H299">
            <v>300.2</v>
          </cell>
          <cell r="I299" t="str">
            <v>ACRESCER</v>
          </cell>
          <cell r="J299">
            <v>38.299999999999997</v>
          </cell>
          <cell r="K299">
            <v>425.02</v>
          </cell>
          <cell r="N299">
            <v>307.32</v>
          </cell>
        </row>
        <row r="300">
          <cell r="B300">
            <v>71350</v>
          </cell>
          <cell r="C300" t="str">
            <v>FORNECIMENTO E CRAVACAO DE ESTACAS DE MADEIRA DE 0,20 A 0,30 M</v>
          </cell>
          <cell r="D300" t="str">
            <v>m</v>
          </cell>
          <cell r="E300">
            <v>1.98</v>
          </cell>
          <cell r="F300">
            <v>2.81</v>
          </cell>
          <cell r="G300">
            <v>4.79</v>
          </cell>
          <cell r="H300">
            <v>27.12</v>
          </cell>
          <cell r="I300" t="str">
            <v>ACRESCER</v>
          </cell>
          <cell r="J300">
            <v>38.299999999999997</v>
          </cell>
          <cell r="K300">
            <v>44.13</v>
          </cell>
          <cell r="N300">
            <v>31.91</v>
          </cell>
        </row>
        <row r="301">
          <cell r="B301">
            <v>71410</v>
          </cell>
          <cell r="C301" t="str">
            <v>ESCAVACAO, CRAVACAO E EXECUCAO DE TUBULAO A CEU ABERTO EM MAT. DE 1A. CAT.</v>
          </cell>
          <cell r="D301" t="str">
            <v>m³</v>
          </cell>
          <cell r="E301">
            <v>0.59</v>
          </cell>
          <cell r="F301">
            <v>164.62</v>
          </cell>
          <cell r="G301">
            <v>165.21</v>
          </cell>
          <cell r="H301">
            <v>9.2200000000000006</v>
          </cell>
          <cell r="I301" t="str">
            <v>-</v>
          </cell>
          <cell r="J301">
            <v>38.299999999999997</v>
          </cell>
          <cell r="K301">
            <v>241.24</v>
          </cell>
          <cell r="N301">
            <v>174.43</v>
          </cell>
        </row>
        <row r="302">
          <cell r="B302">
            <v>71420</v>
          </cell>
          <cell r="C302" t="str">
            <v>ESCAVACAO, CRAVACAO E EXECUCAO DE TUBULAO A CEU ABERTO EM MAT. DE 2A. CAT.</v>
          </cell>
          <cell r="D302" t="str">
            <v>m³</v>
          </cell>
          <cell r="E302">
            <v>110.11</v>
          </cell>
          <cell r="F302">
            <v>250.78</v>
          </cell>
          <cell r="G302">
            <v>360.89</v>
          </cell>
          <cell r="H302">
            <v>9.2200000000000006</v>
          </cell>
          <cell r="I302" t="str">
            <v>-</v>
          </cell>
          <cell r="J302">
            <v>38.299999999999997</v>
          </cell>
          <cell r="K302">
            <v>511.86</v>
          </cell>
          <cell r="N302">
            <v>370.11</v>
          </cell>
        </row>
        <row r="303">
          <cell r="B303">
            <v>71430</v>
          </cell>
          <cell r="C303" t="str">
            <v>ESCAVACAO, CRAVACAO E EXECUCAO DE TUBULAO A CEU ABERTO EM MAT. DE 3A. CAT.</v>
          </cell>
          <cell r="D303" t="str">
            <v>m³</v>
          </cell>
          <cell r="E303">
            <v>292.73</v>
          </cell>
          <cell r="F303">
            <v>366.76</v>
          </cell>
          <cell r="G303">
            <v>659.49</v>
          </cell>
          <cell r="H303">
            <v>22.73</v>
          </cell>
          <cell r="I303" t="str">
            <v>-</v>
          </cell>
          <cell r="J303">
            <v>38.299999999999997</v>
          </cell>
          <cell r="K303">
            <v>943.51</v>
          </cell>
          <cell r="N303">
            <v>682.22</v>
          </cell>
        </row>
        <row r="304">
          <cell r="B304">
            <v>71450</v>
          </cell>
          <cell r="C304" t="str">
            <v>CRAVACAO E EXECUCAO DE TUBULAO EM LAMINA D'AGUA</v>
          </cell>
          <cell r="D304" t="str">
            <v>m³</v>
          </cell>
          <cell r="E304">
            <v>53.12</v>
          </cell>
          <cell r="F304">
            <v>68.8</v>
          </cell>
          <cell r="G304">
            <v>121.92</v>
          </cell>
          <cell r="H304">
            <v>9.2200000000000006</v>
          </cell>
          <cell r="I304" t="str">
            <v>-</v>
          </cell>
          <cell r="J304">
            <v>38.299999999999997</v>
          </cell>
          <cell r="K304">
            <v>181.37</v>
          </cell>
          <cell r="N304">
            <v>131.14000000000001</v>
          </cell>
        </row>
        <row r="305">
          <cell r="B305">
            <v>71470</v>
          </cell>
          <cell r="C305" t="str">
            <v>ESCAVACAO, CRAVACAO E EXECUCAO DE TUBULAO A AR COMPRIMIDO EM MAT. DE 1A. CAT.</v>
          </cell>
          <cell r="D305" t="str">
            <v>m³</v>
          </cell>
          <cell r="E305">
            <v>90.12</v>
          </cell>
          <cell r="F305">
            <v>398.94</v>
          </cell>
          <cell r="G305">
            <v>489.06</v>
          </cell>
          <cell r="H305">
            <v>9.2200000000000006</v>
          </cell>
          <cell r="I305" t="str">
            <v>-</v>
          </cell>
          <cell r="J305">
            <v>38.299999999999997</v>
          </cell>
          <cell r="K305">
            <v>689.12</v>
          </cell>
          <cell r="N305">
            <v>498.28000000000003</v>
          </cell>
        </row>
        <row r="306">
          <cell r="B306">
            <v>71480</v>
          </cell>
          <cell r="C306" t="str">
            <v>ESCAVACAO, CRAVACAO E EXECUCAO DE TUBULAO A AR COMPRIMIDO EM MAT. DE 2A. CAT.</v>
          </cell>
          <cell r="D306" t="str">
            <v>m³</v>
          </cell>
          <cell r="E306">
            <v>283.91000000000003</v>
          </cell>
          <cell r="F306">
            <v>616.88</v>
          </cell>
          <cell r="G306">
            <v>900.79</v>
          </cell>
          <cell r="H306">
            <v>9.2200000000000006</v>
          </cell>
          <cell r="I306" t="str">
            <v>-</v>
          </cell>
          <cell r="J306">
            <v>38.299999999999997</v>
          </cell>
          <cell r="K306">
            <v>1258.54</v>
          </cell>
          <cell r="N306">
            <v>910.01</v>
          </cell>
        </row>
        <row r="307">
          <cell r="B307">
            <v>71490</v>
          </cell>
          <cell r="C307" t="str">
            <v>ESCAVACAO, CRAVACAO E EXECUCAO DE TUBULAO A AR COMPRIMIDO EM MAT. DE 3A. CAT.</v>
          </cell>
          <cell r="D307" t="str">
            <v>m³</v>
          </cell>
          <cell r="E307">
            <v>440.74</v>
          </cell>
          <cell r="F307">
            <v>980.51</v>
          </cell>
          <cell r="G307">
            <v>1421.25</v>
          </cell>
          <cell r="H307">
            <v>9.2200000000000006</v>
          </cell>
          <cell r="I307" t="str">
            <v>-</v>
          </cell>
          <cell r="J307">
            <v>38.299999999999997</v>
          </cell>
          <cell r="K307">
            <v>1978.34</v>
          </cell>
          <cell r="N307">
            <v>1430.47</v>
          </cell>
        </row>
        <row r="308">
          <cell r="B308">
            <v>71510</v>
          </cell>
          <cell r="C308" t="str">
            <v>FORMAS P/ TUBULAO</v>
          </cell>
          <cell r="D308" t="str">
            <v>m²</v>
          </cell>
          <cell r="E308">
            <v>0.32</v>
          </cell>
          <cell r="F308">
            <v>3.76</v>
          </cell>
          <cell r="G308">
            <v>4.08</v>
          </cell>
          <cell r="H308">
            <v>1.99</v>
          </cell>
          <cell r="I308" t="str">
            <v>ACRESCER</v>
          </cell>
          <cell r="J308">
            <v>38.299999999999997</v>
          </cell>
          <cell r="K308">
            <v>8.39</v>
          </cell>
          <cell r="N308">
            <v>6.07</v>
          </cell>
        </row>
        <row r="309">
          <cell r="B309">
            <v>71520</v>
          </cell>
          <cell r="C309" t="str">
            <v>FORMAS COMUNS DE MADEIRA</v>
          </cell>
          <cell r="D309" t="str">
            <v>m²</v>
          </cell>
          <cell r="E309">
            <v>0.32</v>
          </cell>
          <cell r="F309">
            <v>8.81</v>
          </cell>
          <cell r="G309">
            <v>9.1300000000000008</v>
          </cell>
          <cell r="H309">
            <v>7.2</v>
          </cell>
          <cell r="I309" t="str">
            <v>ACRESCER</v>
          </cell>
          <cell r="J309">
            <v>38.299999999999997</v>
          </cell>
          <cell r="K309">
            <v>22.58</v>
          </cell>
          <cell r="N309">
            <v>16.330000000000002</v>
          </cell>
        </row>
        <row r="310">
          <cell r="B310">
            <v>71610</v>
          </cell>
          <cell r="C310" t="str">
            <v>CONCRETO MAGRO 1:3:6</v>
          </cell>
          <cell r="D310" t="str">
            <v>m³</v>
          </cell>
          <cell r="E310">
            <v>4.0999999999999996</v>
          </cell>
          <cell r="F310">
            <v>21.29</v>
          </cell>
          <cell r="G310">
            <v>25.39</v>
          </cell>
          <cell r="H310">
            <v>70.540000000000006</v>
          </cell>
          <cell r="I310" t="str">
            <v>ACRESCER</v>
          </cell>
          <cell r="J310">
            <v>38.299999999999997</v>
          </cell>
          <cell r="K310">
            <v>132.66999999999999</v>
          </cell>
          <cell r="N310">
            <v>95.93</v>
          </cell>
        </row>
        <row r="311">
          <cell r="B311">
            <v>71620</v>
          </cell>
          <cell r="C311" t="str">
            <v>CONCRETO CICLOPICO FCK=150 KG/CM2</v>
          </cell>
          <cell r="D311" t="str">
            <v>m³</v>
          </cell>
          <cell r="E311">
            <v>0</v>
          </cell>
          <cell r="F311">
            <v>4.8099999999999996</v>
          </cell>
          <cell r="G311">
            <v>4.8099999999999996</v>
          </cell>
          <cell r="H311">
            <v>95.44</v>
          </cell>
          <cell r="I311" t="str">
            <v>ACRESCER</v>
          </cell>
          <cell r="J311">
            <v>38.299999999999997</v>
          </cell>
          <cell r="K311">
            <v>138.65</v>
          </cell>
          <cell r="N311">
            <v>100.25</v>
          </cell>
        </row>
        <row r="312">
          <cell r="B312">
            <v>71630</v>
          </cell>
          <cell r="C312" t="str">
            <v>CONCRETO ESTRUTURAL FCK=150 KG/CM2</v>
          </cell>
          <cell r="D312" t="str">
            <v>m³</v>
          </cell>
          <cell r="E312">
            <v>4.0999999999999996</v>
          </cell>
          <cell r="F312">
            <v>21.29</v>
          </cell>
          <cell r="G312">
            <v>25.39</v>
          </cell>
          <cell r="H312">
            <v>90.68</v>
          </cell>
          <cell r="I312" t="str">
            <v>ACRESCER</v>
          </cell>
          <cell r="J312">
            <v>38.299999999999997</v>
          </cell>
          <cell r="K312">
            <v>160.52000000000001</v>
          </cell>
          <cell r="N312">
            <v>116.07000000000001</v>
          </cell>
        </row>
        <row r="313">
          <cell r="B313">
            <v>71640</v>
          </cell>
          <cell r="C313" t="str">
            <v>CONCRETO ESTRUTURAL FCK=180 KM/CM2</v>
          </cell>
          <cell r="D313" t="str">
            <v>m³</v>
          </cell>
          <cell r="E313">
            <v>4.0999999999999996</v>
          </cell>
          <cell r="F313">
            <v>21.29</v>
          </cell>
          <cell r="G313">
            <v>25.39</v>
          </cell>
          <cell r="H313">
            <v>96.13</v>
          </cell>
          <cell r="I313" t="str">
            <v>ACRESCER</v>
          </cell>
          <cell r="J313">
            <v>38.299999999999997</v>
          </cell>
          <cell r="K313">
            <v>168.06</v>
          </cell>
          <cell r="N313">
            <v>121.52</v>
          </cell>
        </row>
        <row r="314">
          <cell r="B314">
            <v>71650</v>
          </cell>
          <cell r="C314" t="str">
            <v>CONCRETO ESTRUTURAL FCK=200 KG/CM2</v>
          </cell>
          <cell r="D314" t="str">
            <v>m³</v>
          </cell>
          <cell r="E314">
            <v>4.0999999999999996</v>
          </cell>
          <cell r="F314">
            <v>21.29</v>
          </cell>
          <cell r="G314">
            <v>25.39</v>
          </cell>
          <cell r="H314">
            <v>101.43</v>
          </cell>
          <cell r="I314" t="str">
            <v>ACRESCER</v>
          </cell>
          <cell r="J314">
            <v>38.299999999999997</v>
          </cell>
          <cell r="K314">
            <v>175.39</v>
          </cell>
          <cell r="N314">
            <v>126.82000000000001</v>
          </cell>
        </row>
        <row r="315">
          <cell r="B315">
            <v>71700</v>
          </cell>
          <cell r="C315" t="str">
            <v>FORNECIMENTO, PREPARO E COLOCACAO DE ACO CA-50 NAS FORMAS</v>
          </cell>
          <cell r="D315" t="str">
            <v>KG</v>
          </cell>
          <cell r="E315">
            <v>0</v>
          </cell>
          <cell r="F315">
            <v>0.71</v>
          </cell>
          <cell r="G315">
            <v>0.71</v>
          </cell>
          <cell r="H315">
            <v>1.17</v>
          </cell>
          <cell r="I315" t="str">
            <v>ACRESCER</v>
          </cell>
          <cell r="J315">
            <v>38.299999999999997</v>
          </cell>
          <cell r="K315">
            <v>2.6</v>
          </cell>
          <cell r="N315">
            <v>1.88</v>
          </cell>
        </row>
        <row r="316">
          <cell r="B316">
            <v>72000</v>
          </cell>
          <cell r="C316" t="str">
            <v>MESO-ESTRUTURA</v>
          </cell>
          <cell r="N316">
            <v>0</v>
          </cell>
        </row>
        <row r="317">
          <cell r="B317">
            <v>72120</v>
          </cell>
          <cell r="C317" t="str">
            <v>FORMAS COMUNS DE MADEIRA</v>
          </cell>
          <cell r="D317" t="str">
            <v>m²</v>
          </cell>
          <cell r="E317">
            <v>0.32</v>
          </cell>
          <cell r="F317">
            <v>8.81</v>
          </cell>
          <cell r="G317">
            <v>9.1300000000000008</v>
          </cell>
          <cell r="H317">
            <v>7.2</v>
          </cell>
          <cell r="I317" t="str">
            <v>ACRESCER</v>
          </cell>
          <cell r="J317">
            <v>38.299999999999997</v>
          </cell>
          <cell r="K317">
            <v>22.58</v>
          </cell>
          <cell r="N317">
            <v>16.330000000000002</v>
          </cell>
        </row>
        <row r="318">
          <cell r="B318">
            <v>72130</v>
          </cell>
          <cell r="C318" t="str">
            <v>FORMAS DE MADEIRA COMPENSADA PARA SUPERFICIE APARENTE</v>
          </cell>
          <cell r="D318" t="str">
            <v>m²</v>
          </cell>
          <cell r="E318">
            <v>0.32</v>
          </cell>
          <cell r="F318">
            <v>5.08</v>
          </cell>
          <cell r="G318">
            <v>5.4</v>
          </cell>
          <cell r="H318">
            <v>7.27</v>
          </cell>
          <cell r="I318" t="str">
            <v>ACRESCER</v>
          </cell>
          <cell r="J318">
            <v>38.299999999999997</v>
          </cell>
          <cell r="K318">
            <v>17.52</v>
          </cell>
          <cell r="N318">
            <v>12.67</v>
          </cell>
        </row>
        <row r="319">
          <cell r="B319">
            <v>72300</v>
          </cell>
          <cell r="C319" t="str">
            <v>CONCRETO ESTRUTURAL FCK=150 KG/CM2</v>
          </cell>
          <cell r="D319" t="str">
            <v>m³</v>
          </cell>
          <cell r="E319">
            <v>4.0999999999999996</v>
          </cell>
          <cell r="F319">
            <v>21.29</v>
          </cell>
          <cell r="G319">
            <v>25.39</v>
          </cell>
          <cell r="H319">
            <v>90.68</v>
          </cell>
          <cell r="I319" t="str">
            <v>ACRESCER</v>
          </cell>
          <cell r="J319">
            <v>38.299999999999997</v>
          </cell>
          <cell r="K319">
            <v>160.52000000000001</v>
          </cell>
          <cell r="N319">
            <v>116.07000000000001</v>
          </cell>
        </row>
        <row r="320">
          <cell r="B320">
            <v>72310</v>
          </cell>
          <cell r="C320" t="str">
            <v>CONCRETO ESTRUTURAL FCK=180 KG/CM2</v>
          </cell>
          <cell r="D320" t="str">
            <v>m³</v>
          </cell>
          <cell r="E320">
            <v>4.0999999999999996</v>
          </cell>
          <cell r="F320">
            <v>21.29</v>
          </cell>
          <cell r="G320">
            <v>25.39</v>
          </cell>
          <cell r="H320">
            <v>96.13</v>
          </cell>
          <cell r="I320" t="str">
            <v>ACRESCER</v>
          </cell>
          <cell r="J320">
            <v>38.299999999999997</v>
          </cell>
          <cell r="K320">
            <v>168.06</v>
          </cell>
          <cell r="N320">
            <v>121.52</v>
          </cell>
        </row>
        <row r="321">
          <cell r="B321">
            <v>72320</v>
          </cell>
          <cell r="C321" t="str">
            <v>CONCRETO ESTRUTURAL FCK=200 KG/CM2</v>
          </cell>
          <cell r="D321" t="str">
            <v>m³</v>
          </cell>
          <cell r="E321">
            <v>4.0999999999999996</v>
          </cell>
          <cell r="F321">
            <v>21.29</v>
          </cell>
          <cell r="G321">
            <v>25.39</v>
          </cell>
          <cell r="H321">
            <v>101.43</v>
          </cell>
          <cell r="I321" t="str">
            <v>ACRESCER</v>
          </cell>
          <cell r="J321">
            <v>38.299999999999997</v>
          </cell>
          <cell r="K321">
            <v>175.39</v>
          </cell>
          <cell r="N321">
            <v>126.82000000000001</v>
          </cell>
        </row>
        <row r="322">
          <cell r="B322">
            <v>72330</v>
          </cell>
          <cell r="C322" t="str">
            <v>CONCRETO ESTRUTURAL FCK=210 KG/CM2</v>
          </cell>
          <cell r="D322" t="str">
            <v>m³</v>
          </cell>
          <cell r="E322">
            <v>4.0999999999999996</v>
          </cell>
          <cell r="F322">
            <v>21.29</v>
          </cell>
          <cell r="G322">
            <v>25.39</v>
          </cell>
          <cell r="H322">
            <v>106.61</v>
          </cell>
          <cell r="I322" t="str">
            <v>ACRESCER</v>
          </cell>
          <cell r="J322">
            <v>38.299999999999997</v>
          </cell>
          <cell r="K322">
            <v>182.56</v>
          </cell>
          <cell r="N322">
            <v>132</v>
          </cell>
        </row>
        <row r="323">
          <cell r="B323">
            <v>72340</v>
          </cell>
          <cell r="C323" t="str">
            <v>CONCRETO ESTRUTURAL FCK=225 KG/CM2</v>
          </cell>
          <cell r="D323" t="str">
            <v>m³</v>
          </cell>
          <cell r="E323">
            <v>4.0999999999999996</v>
          </cell>
          <cell r="F323">
            <v>21.29</v>
          </cell>
          <cell r="G323">
            <v>25.39</v>
          </cell>
          <cell r="H323">
            <v>109.59</v>
          </cell>
          <cell r="I323" t="str">
            <v>ACRESCER</v>
          </cell>
          <cell r="J323">
            <v>38.299999999999997</v>
          </cell>
          <cell r="K323">
            <v>186.68</v>
          </cell>
          <cell r="N323">
            <v>134.98000000000002</v>
          </cell>
        </row>
        <row r="324">
          <cell r="B324">
            <v>72350</v>
          </cell>
          <cell r="C324" t="str">
            <v>CONCRETO ESTRUTURAL FCK=250 KG/CM2</v>
          </cell>
          <cell r="D324" t="str">
            <v>m³</v>
          </cell>
          <cell r="E324">
            <v>4.0999999999999996</v>
          </cell>
          <cell r="F324">
            <v>21.29</v>
          </cell>
          <cell r="G324">
            <v>25.39</v>
          </cell>
          <cell r="H324">
            <v>112.69</v>
          </cell>
          <cell r="I324" t="str">
            <v>ACRESCER</v>
          </cell>
          <cell r="J324">
            <v>38.299999999999997</v>
          </cell>
          <cell r="K324">
            <v>190.96</v>
          </cell>
          <cell r="N324">
            <v>138.07999999999998</v>
          </cell>
        </row>
        <row r="325">
          <cell r="B325">
            <v>72360</v>
          </cell>
          <cell r="C325" t="str">
            <v>CONCRETO ESTRUTURAL FCK=270 KG/CM2</v>
          </cell>
          <cell r="D325" t="str">
            <v>m³</v>
          </cell>
          <cell r="E325">
            <v>4.0999999999999996</v>
          </cell>
          <cell r="F325">
            <v>21.29</v>
          </cell>
          <cell r="G325">
            <v>25.39</v>
          </cell>
          <cell r="H325">
            <v>120.88</v>
          </cell>
          <cell r="I325" t="str">
            <v>ACRESCER</v>
          </cell>
          <cell r="J325">
            <v>38.299999999999997</v>
          </cell>
          <cell r="K325">
            <v>202.29</v>
          </cell>
          <cell r="N325">
            <v>146.26999999999998</v>
          </cell>
        </row>
        <row r="326">
          <cell r="B326">
            <v>72370</v>
          </cell>
          <cell r="C326" t="str">
            <v>CONCRETO ESTRUTURAL FCK=300 KG/CM2</v>
          </cell>
          <cell r="D326" t="str">
            <v>m³</v>
          </cell>
          <cell r="E326">
            <v>4.0999999999999996</v>
          </cell>
          <cell r="F326">
            <v>21.29</v>
          </cell>
          <cell r="G326">
            <v>25.39</v>
          </cell>
          <cell r="H326">
            <v>128.43</v>
          </cell>
          <cell r="I326" t="str">
            <v>ACRESCER</v>
          </cell>
          <cell r="J326">
            <v>38.299999999999997</v>
          </cell>
          <cell r="K326">
            <v>212.73</v>
          </cell>
          <cell r="N326">
            <v>153.82</v>
          </cell>
        </row>
        <row r="327">
          <cell r="B327">
            <v>72380</v>
          </cell>
          <cell r="C327" t="str">
            <v>CONCRETO ESTRUTURAL FCK=320 KG/CM2</v>
          </cell>
          <cell r="D327" t="str">
            <v>m³</v>
          </cell>
          <cell r="E327">
            <v>4.0999999999999996</v>
          </cell>
          <cell r="F327">
            <v>21.29</v>
          </cell>
          <cell r="G327">
            <v>25.39</v>
          </cell>
          <cell r="H327">
            <v>133.72</v>
          </cell>
          <cell r="I327" t="str">
            <v>ACRESCER</v>
          </cell>
          <cell r="J327">
            <v>38.299999999999997</v>
          </cell>
          <cell r="K327">
            <v>220.05</v>
          </cell>
          <cell r="N327">
            <v>159.11000000000001</v>
          </cell>
        </row>
        <row r="328">
          <cell r="B328">
            <v>72390</v>
          </cell>
          <cell r="C328" t="str">
            <v>CONCRETO ESTRUTURAL FCK=350 KG/CM2</v>
          </cell>
          <cell r="D328" t="str">
            <v>m³</v>
          </cell>
          <cell r="E328">
            <v>4.0999999999999996</v>
          </cell>
          <cell r="F328">
            <v>21.29</v>
          </cell>
          <cell r="G328">
            <v>25.39</v>
          </cell>
          <cell r="H328">
            <v>141.97999999999999</v>
          </cell>
          <cell r="I328" t="str">
            <v>ACRESCER</v>
          </cell>
          <cell r="J328">
            <v>38.299999999999997</v>
          </cell>
          <cell r="K328">
            <v>231.47</v>
          </cell>
          <cell r="N328">
            <v>167.37</v>
          </cell>
        </row>
        <row r="329">
          <cell r="B329">
            <v>72400</v>
          </cell>
          <cell r="C329" t="str">
            <v>FORNECIMENTO, PREPARO E COLOCACAO DE ACO CA-50 NAS FORMAS</v>
          </cell>
          <cell r="D329" t="str">
            <v>KG</v>
          </cell>
          <cell r="E329">
            <v>0</v>
          </cell>
          <cell r="F329">
            <v>0.71</v>
          </cell>
          <cell r="G329">
            <v>0.71</v>
          </cell>
          <cell r="H329">
            <v>1.17</v>
          </cell>
          <cell r="I329" t="str">
            <v>ACRESCER</v>
          </cell>
          <cell r="J329">
            <v>38.299999999999997</v>
          </cell>
          <cell r="K329">
            <v>2.6</v>
          </cell>
          <cell r="N329">
            <v>1.88</v>
          </cell>
        </row>
        <row r="330">
          <cell r="B330">
            <v>72500</v>
          </cell>
          <cell r="C330" t="str">
            <v>APARELHO DE APOIO EM NEOPRENE FRETADO</v>
          </cell>
          <cell r="D330" t="str">
            <v>Dm³</v>
          </cell>
          <cell r="E330">
            <v>0</v>
          </cell>
          <cell r="F330">
            <v>1.72</v>
          </cell>
          <cell r="G330">
            <v>1.72</v>
          </cell>
          <cell r="H330">
            <v>83</v>
          </cell>
          <cell r="I330" t="str">
            <v>ACRESCER</v>
          </cell>
          <cell r="J330">
            <v>38.299999999999997</v>
          </cell>
          <cell r="K330">
            <v>117.17</v>
          </cell>
          <cell r="N330">
            <v>84.72</v>
          </cell>
        </row>
        <row r="331">
          <cell r="B331">
            <v>72510</v>
          </cell>
          <cell r="C331" t="str">
            <v>APARELHO DE APOIO EM NEOFLON (NEOPRENE C/ TEFLON)</v>
          </cell>
          <cell r="D331" t="str">
            <v>Dm³</v>
          </cell>
          <cell r="E331">
            <v>0</v>
          </cell>
          <cell r="F331">
            <v>2.2200000000000002</v>
          </cell>
          <cell r="G331">
            <v>2.2200000000000002</v>
          </cell>
          <cell r="H331">
            <v>83</v>
          </cell>
          <cell r="I331" t="str">
            <v>ACRESCER</v>
          </cell>
          <cell r="J331">
            <v>38.299999999999997</v>
          </cell>
          <cell r="K331">
            <v>117.86</v>
          </cell>
          <cell r="N331">
            <v>85.22</v>
          </cell>
        </row>
        <row r="332">
          <cell r="B332">
            <v>74000</v>
          </cell>
          <cell r="C332" t="str">
            <v>SUPER-ESTRUTURA</v>
          </cell>
          <cell r="N332">
            <v>0</v>
          </cell>
        </row>
        <row r="333">
          <cell r="B333">
            <v>74002</v>
          </cell>
          <cell r="C333" t="str">
            <v>FORMAS COMUNS DE MADEIRA</v>
          </cell>
          <cell r="D333" t="str">
            <v>m²</v>
          </cell>
          <cell r="E333">
            <v>0.32</v>
          </cell>
          <cell r="F333">
            <v>8.81</v>
          </cell>
          <cell r="G333">
            <v>9.1300000000000008</v>
          </cell>
          <cell r="H333">
            <v>7.2</v>
          </cell>
          <cell r="I333" t="str">
            <v>ACRESCER</v>
          </cell>
          <cell r="J333">
            <v>38.299999999999997</v>
          </cell>
          <cell r="K333">
            <v>22.58</v>
          </cell>
          <cell r="N333">
            <v>16.330000000000002</v>
          </cell>
        </row>
        <row r="334">
          <cell r="B334">
            <v>74004</v>
          </cell>
          <cell r="C334" t="str">
            <v>FORMAS DE MADEIRA COMPENSADA P/ SUPERFICIE APARENTE</v>
          </cell>
          <cell r="D334" t="str">
            <v>m²</v>
          </cell>
          <cell r="E334">
            <v>0.32</v>
          </cell>
          <cell r="F334">
            <v>5.08</v>
          </cell>
          <cell r="G334">
            <v>5.4</v>
          </cell>
          <cell r="H334">
            <v>7.27</v>
          </cell>
          <cell r="I334" t="str">
            <v>ACRESCER</v>
          </cell>
          <cell r="J334">
            <v>38.299999999999997</v>
          </cell>
          <cell r="K334">
            <v>17.52</v>
          </cell>
          <cell r="N334">
            <v>12.67</v>
          </cell>
        </row>
        <row r="335">
          <cell r="B335">
            <v>74006</v>
          </cell>
          <cell r="C335" t="str">
            <v>CONCRETO ESTRUTURAL FCK=150 KG/CM2</v>
          </cell>
          <cell r="D335" t="str">
            <v>m³</v>
          </cell>
          <cell r="E335">
            <v>4.0999999999999996</v>
          </cell>
          <cell r="F335">
            <v>21.29</v>
          </cell>
          <cell r="G335">
            <v>25.39</v>
          </cell>
          <cell r="H335">
            <v>90.68</v>
          </cell>
          <cell r="I335" t="str">
            <v>ACRESCER</v>
          </cell>
          <cell r="J335">
            <v>38.299999999999997</v>
          </cell>
          <cell r="K335">
            <v>160.52000000000001</v>
          </cell>
          <cell r="N335">
            <v>116.07000000000001</v>
          </cell>
        </row>
        <row r="336">
          <cell r="B336">
            <v>74008</v>
          </cell>
          <cell r="C336" t="str">
            <v>CONCRETO ESTRUTURAL FCK=180 KG/CM2</v>
          </cell>
          <cell r="D336" t="str">
            <v>m³</v>
          </cell>
          <cell r="E336">
            <v>4.0999999999999996</v>
          </cell>
          <cell r="F336">
            <v>21.29</v>
          </cell>
          <cell r="G336">
            <v>25.39</v>
          </cell>
          <cell r="H336">
            <v>96.13</v>
          </cell>
          <cell r="I336" t="str">
            <v>ACRESCER</v>
          </cell>
          <cell r="J336">
            <v>38.299999999999997</v>
          </cell>
          <cell r="K336">
            <v>168.06</v>
          </cell>
          <cell r="N336">
            <v>121.52</v>
          </cell>
        </row>
        <row r="337">
          <cell r="B337">
            <v>74010</v>
          </cell>
          <cell r="C337" t="str">
            <v>CONCRETO ESTRUTURAL FCK=200 KG/CM2</v>
          </cell>
          <cell r="D337" t="str">
            <v>m³</v>
          </cell>
          <cell r="E337">
            <v>4.0999999999999996</v>
          </cell>
          <cell r="F337">
            <v>21.29</v>
          </cell>
          <cell r="G337">
            <v>25.39</v>
          </cell>
          <cell r="H337">
            <v>101.43</v>
          </cell>
          <cell r="I337" t="str">
            <v>ACRESCER</v>
          </cell>
          <cell r="J337">
            <v>38.299999999999997</v>
          </cell>
          <cell r="K337">
            <v>175.39</v>
          </cell>
          <cell r="N337">
            <v>126.82000000000001</v>
          </cell>
        </row>
        <row r="338">
          <cell r="B338">
            <v>74020</v>
          </cell>
          <cell r="C338" t="str">
            <v>CONCRETO ESTRUTURAL FCK=210 KG/CM2</v>
          </cell>
          <cell r="D338" t="str">
            <v>m³</v>
          </cell>
          <cell r="E338">
            <v>4.0999999999999996</v>
          </cell>
          <cell r="F338">
            <v>21.29</v>
          </cell>
          <cell r="G338">
            <v>25.39</v>
          </cell>
          <cell r="H338">
            <v>106.61</v>
          </cell>
          <cell r="I338" t="str">
            <v>ACRESCER</v>
          </cell>
          <cell r="J338">
            <v>38.299999999999997</v>
          </cell>
          <cell r="K338">
            <v>182.56</v>
          </cell>
          <cell r="N338">
            <v>132</v>
          </cell>
        </row>
        <row r="339">
          <cell r="B339">
            <v>74030</v>
          </cell>
          <cell r="C339" t="str">
            <v>CONCRETO ESTRUTURAL FCK=225 KG/CM2</v>
          </cell>
          <cell r="D339" t="str">
            <v>m³</v>
          </cell>
          <cell r="E339">
            <v>4.0999999999999996</v>
          </cell>
          <cell r="F339">
            <v>21.29</v>
          </cell>
          <cell r="G339">
            <v>25.39</v>
          </cell>
          <cell r="H339">
            <v>109.59</v>
          </cell>
          <cell r="I339" t="str">
            <v>ACRESCER</v>
          </cell>
          <cell r="J339">
            <v>38.299999999999997</v>
          </cell>
          <cell r="K339">
            <v>186.68</v>
          </cell>
          <cell r="N339">
            <v>134.98000000000002</v>
          </cell>
        </row>
        <row r="340">
          <cell r="B340">
            <v>74040</v>
          </cell>
          <cell r="C340" t="str">
            <v>CONCRETO ESTRUTURAL FCK=250 KG/CM2</v>
          </cell>
          <cell r="D340" t="str">
            <v>m³</v>
          </cell>
          <cell r="E340">
            <v>4.0999999999999996</v>
          </cell>
          <cell r="F340">
            <v>21.29</v>
          </cell>
          <cell r="G340">
            <v>25.39</v>
          </cell>
          <cell r="H340">
            <v>112.69</v>
          </cell>
          <cell r="I340" t="str">
            <v>ACRESCER</v>
          </cell>
          <cell r="J340">
            <v>38.299999999999997</v>
          </cell>
          <cell r="K340">
            <v>190.96</v>
          </cell>
          <cell r="N340">
            <v>138.07999999999998</v>
          </cell>
        </row>
        <row r="341">
          <cell r="B341">
            <v>74050</v>
          </cell>
          <cell r="C341" t="str">
            <v>CONCRETO ESTRUTURAL FCK=270 KG/CM2</v>
          </cell>
          <cell r="D341" t="str">
            <v>m³</v>
          </cell>
          <cell r="E341">
            <v>4.0999999999999996</v>
          </cell>
          <cell r="F341">
            <v>21.29</v>
          </cell>
          <cell r="G341">
            <v>25.39</v>
          </cell>
          <cell r="H341">
            <v>120.88</v>
          </cell>
          <cell r="I341" t="str">
            <v>ACRESCER</v>
          </cell>
          <cell r="J341">
            <v>38.299999999999997</v>
          </cell>
          <cell r="K341">
            <v>202.29</v>
          </cell>
          <cell r="N341">
            <v>146.26999999999998</v>
          </cell>
        </row>
        <row r="342">
          <cell r="B342">
            <v>74060</v>
          </cell>
          <cell r="C342" t="str">
            <v>CONCRETO ESTRUTURAL FCK=300 KG/CM2</v>
          </cell>
          <cell r="D342" t="str">
            <v>m³</v>
          </cell>
          <cell r="E342">
            <v>4.0999999999999996</v>
          </cell>
          <cell r="F342">
            <v>21.29</v>
          </cell>
          <cell r="G342">
            <v>25.39</v>
          </cell>
          <cell r="H342">
            <v>128.43</v>
          </cell>
          <cell r="I342" t="str">
            <v>ACRESCER</v>
          </cell>
          <cell r="J342">
            <v>38.299999999999997</v>
          </cell>
          <cell r="K342">
            <v>212.73</v>
          </cell>
          <cell r="N342">
            <v>153.82</v>
          </cell>
        </row>
        <row r="343">
          <cell r="B343">
            <v>74070</v>
          </cell>
          <cell r="C343" t="str">
            <v>CONCRETO ESTRUTURAL FCK=320 KG/CM2</v>
          </cell>
          <cell r="D343" t="str">
            <v>m³</v>
          </cell>
          <cell r="E343">
            <v>4.0999999999999996</v>
          </cell>
          <cell r="F343">
            <v>21.29</v>
          </cell>
          <cell r="G343">
            <v>25.39</v>
          </cell>
          <cell r="H343">
            <v>133.72</v>
          </cell>
          <cell r="I343" t="str">
            <v>ACRESCER</v>
          </cell>
          <cell r="J343">
            <v>38.299999999999997</v>
          </cell>
          <cell r="K343">
            <v>220.05</v>
          </cell>
          <cell r="N343">
            <v>159.11000000000001</v>
          </cell>
        </row>
        <row r="344">
          <cell r="B344">
            <v>74080</v>
          </cell>
          <cell r="C344" t="str">
            <v>CONCRETO ESTRUTURAL FCK=350 KG/CM2</v>
          </cell>
          <cell r="D344" t="str">
            <v>m³</v>
          </cell>
          <cell r="E344">
            <v>4.0999999999999996</v>
          </cell>
          <cell r="F344">
            <v>21.29</v>
          </cell>
          <cell r="G344">
            <v>25.39</v>
          </cell>
          <cell r="H344">
            <v>141.97999999999999</v>
          </cell>
          <cell r="I344" t="str">
            <v>ACRESCER</v>
          </cell>
          <cell r="J344">
            <v>38.299999999999997</v>
          </cell>
          <cell r="K344">
            <v>231.47</v>
          </cell>
          <cell r="N344">
            <v>167.37</v>
          </cell>
        </row>
        <row r="345">
          <cell r="B345">
            <v>74090</v>
          </cell>
          <cell r="C345" t="str">
            <v>FORNECIMENTO, PREPARO E COLOCACAO DE ACO CA-50 NAS FORMAS</v>
          </cell>
          <cell r="D345" t="str">
            <v>KG</v>
          </cell>
          <cell r="E345">
            <v>0</v>
          </cell>
          <cell r="F345">
            <v>0.71</v>
          </cell>
          <cell r="G345">
            <v>0.71</v>
          </cell>
          <cell r="H345">
            <v>1.17</v>
          </cell>
          <cell r="I345" t="str">
            <v>ACRESCER</v>
          </cell>
          <cell r="J345">
            <v>38.299999999999997</v>
          </cell>
          <cell r="K345">
            <v>2.6</v>
          </cell>
          <cell r="N345">
            <v>1.88</v>
          </cell>
        </row>
        <row r="346">
          <cell r="B346">
            <v>74100</v>
          </cell>
          <cell r="C346" t="str">
            <v>CIMBRAMENTO</v>
          </cell>
          <cell r="D346" t="str">
            <v>m³</v>
          </cell>
          <cell r="E346">
            <v>0</v>
          </cell>
          <cell r="F346">
            <v>8.19</v>
          </cell>
          <cell r="G346">
            <v>8.19</v>
          </cell>
          <cell r="H346">
            <v>1.88</v>
          </cell>
          <cell r="I346" t="str">
            <v>ACRESCER</v>
          </cell>
          <cell r="J346">
            <v>38.299999999999997</v>
          </cell>
          <cell r="K346">
            <v>13.93</v>
          </cell>
          <cell r="N346">
            <v>10.07</v>
          </cell>
        </row>
        <row r="347">
          <cell r="B347">
            <v>74200</v>
          </cell>
          <cell r="C347" t="str">
            <v>APARELHO DE APOIO EM NEOPRENDE FRETADO</v>
          </cell>
          <cell r="D347" t="str">
            <v>Dm³</v>
          </cell>
          <cell r="E347">
            <v>0</v>
          </cell>
          <cell r="F347">
            <v>1.72</v>
          </cell>
          <cell r="G347">
            <v>1.72</v>
          </cell>
          <cell r="H347">
            <v>83</v>
          </cell>
          <cell r="I347" t="str">
            <v>ACRESCER</v>
          </cell>
          <cell r="J347">
            <v>38.299999999999997</v>
          </cell>
          <cell r="K347">
            <v>117.17</v>
          </cell>
          <cell r="N347">
            <v>84.72</v>
          </cell>
        </row>
        <row r="348">
          <cell r="B348">
            <v>74315</v>
          </cell>
          <cell r="C348" t="str">
            <v>FORN. PREP. COLOC. PROTENSAO, INJ. E ANCORAGEM DE CABO 12 FIOS 7MM RB-150</v>
          </cell>
          <cell r="D348" t="str">
            <v>KG</v>
          </cell>
          <cell r="E348">
            <v>0</v>
          </cell>
          <cell r="F348">
            <v>2.1800000000000002</v>
          </cell>
          <cell r="G348">
            <v>2.1800000000000002</v>
          </cell>
          <cell r="H348">
            <v>6.23</v>
          </cell>
          <cell r="I348" t="str">
            <v>ACRESCER</v>
          </cell>
          <cell r="J348">
            <v>38.299999999999997</v>
          </cell>
          <cell r="K348">
            <v>11.63</v>
          </cell>
          <cell r="N348">
            <v>8.41</v>
          </cell>
        </row>
        <row r="349">
          <cell r="B349">
            <v>74325</v>
          </cell>
          <cell r="C349" t="str">
            <v>FORN. PREP. COLOC. PROTENSAO, INJ. E ANCORAGEM DE CABO 12 FIOS 8MM RB-150</v>
          </cell>
          <cell r="D349" t="str">
            <v>KG</v>
          </cell>
          <cell r="E349">
            <v>0</v>
          </cell>
          <cell r="F349">
            <v>2.1800000000000002</v>
          </cell>
          <cell r="G349">
            <v>2.1800000000000002</v>
          </cell>
          <cell r="H349">
            <v>6.07</v>
          </cell>
          <cell r="I349" t="str">
            <v>ACRESCER</v>
          </cell>
          <cell r="J349">
            <v>38.299999999999997</v>
          </cell>
          <cell r="K349">
            <v>11.41</v>
          </cell>
          <cell r="N349">
            <v>8.25</v>
          </cell>
        </row>
        <row r="350">
          <cell r="B350">
            <v>74335</v>
          </cell>
          <cell r="C350" t="str">
            <v>FORN. PREP. COLOC. PROTENCAO, INJ. E ANCORAGEM DE CABO 12 CORDOALHAS 1/2" RB-17</v>
          </cell>
          <cell r="D350" t="str">
            <v>KG</v>
          </cell>
          <cell r="E350">
            <v>0</v>
          </cell>
          <cell r="F350">
            <v>0.78</v>
          </cell>
          <cell r="G350">
            <v>0.78</v>
          </cell>
          <cell r="H350">
            <v>6.16</v>
          </cell>
          <cell r="I350" t="str">
            <v>ACRESCER</v>
          </cell>
          <cell r="J350">
            <v>38.299999999999997</v>
          </cell>
          <cell r="K350">
            <v>9.6</v>
          </cell>
          <cell r="N350">
            <v>6.94</v>
          </cell>
        </row>
        <row r="351">
          <cell r="B351">
            <v>74345</v>
          </cell>
          <cell r="C351" t="str">
            <v>FORN. PREP. COLOC. PROTENCAO, INJ. E ANCORAGEM DE CABO 12 CORDOALHAS 1/2" RB-19</v>
          </cell>
          <cell r="D351" t="str">
            <v>KG</v>
          </cell>
          <cell r="E351">
            <v>0</v>
          </cell>
          <cell r="F351">
            <v>0.78</v>
          </cell>
          <cell r="G351">
            <v>0.78</v>
          </cell>
          <cell r="H351">
            <v>6.39</v>
          </cell>
          <cell r="I351" t="str">
            <v>ACRESCER</v>
          </cell>
          <cell r="J351">
            <v>38.299999999999997</v>
          </cell>
          <cell r="K351">
            <v>9.92</v>
          </cell>
          <cell r="N351">
            <v>7.17</v>
          </cell>
        </row>
        <row r="352">
          <cell r="B352">
            <v>74355</v>
          </cell>
          <cell r="C352" t="str">
            <v>FORN. PREP. COLOC. PROTENCAO, INJ. E ANCORAGEM DE CABO  6 CORDOALHAS 1/2" RB-17</v>
          </cell>
          <cell r="D352" t="str">
            <v>KG</v>
          </cell>
          <cell r="E352">
            <v>0</v>
          </cell>
          <cell r="F352">
            <v>1.44</v>
          </cell>
          <cell r="G352">
            <v>1.44</v>
          </cell>
          <cell r="H352">
            <v>6.2</v>
          </cell>
          <cell r="I352" t="str">
            <v>ACRESCER</v>
          </cell>
          <cell r="J352">
            <v>38.299999999999997</v>
          </cell>
          <cell r="K352">
            <v>10.57</v>
          </cell>
          <cell r="N352">
            <v>7.6400000000000006</v>
          </cell>
        </row>
        <row r="353">
          <cell r="B353">
            <v>74365</v>
          </cell>
          <cell r="C353" t="str">
            <v>FORN. PREP. COLOC. PROTENCAO, INJ. E ANCORAGEM DE CABO  6 CORDOALHAS 1/2" RB-19</v>
          </cell>
          <cell r="D353" t="str">
            <v>KG</v>
          </cell>
          <cell r="E353">
            <v>0</v>
          </cell>
          <cell r="F353">
            <v>1.44</v>
          </cell>
          <cell r="G353">
            <v>1.44</v>
          </cell>
          <cell r="H353">
            <v>6.2</v>
          </cell>
          <cell r="I353" t="str">
            <v>ACRESCER</v>
          </cell>
          <cell r="J353">
            <v>38.299999999999997</v>
          </cell>
          <cell r="K353">
            <v>10.57</v>
          </cell>
          <cell r="N353">
            <v>7.6400000000000006</v>
          </cell>
        </row>
        <row r="354">
          <cell r="N354">
            <v>0</v>
          </cell>
        </row>
        <row r="355">
          <cell r="B355">
            <v>75000</v>
          </cell>
          <cell r="C355" t="str">
            <v>ACABAMENTOS</v>
          </cell>
          <cell r="N355">
            <v>0</v>
          </cell>
        </row>
        <row r="356">
          <cell r="B356">
            <v>75100</v>
          </cell>
          <cell r="C356" t="str">
            <v>JUNTA DE CANTONEIRA METALICA (4 X 4 X 3/8")</v>
          </cell>
          <cell r="D356" t="str">
            <v>m</v>
          </cell>
          <cell r="E356">
            <v>0</v>
          </cell>
          <cell r="F356">
            <v>6.14</v>
          </cell>
          <cell r="G356">
            <v>6.14</v>
          </cell>
          <cell r="H356">
            <v>17.010000000000002</v>
          </cell>
          <cell r="I356" t="str">
            <v>ACRESCER</v>
          </cell>
          <cell r="J356">
            <v>38.299999999999997</v>
          </cell>
          <cell r="K356">
            <v>32.020000000000003</v>
          </cell>
          <cell r="N356">
            <v>23.150000000000002</v>
          </cell>
        </row>
        <row r="357">
          <cell r="B357">
            <v>75110</v>
          </cell>
          <cell r="C357" t="str">
            <v>JUNTA DE DILATACAO E VEDACAO JUNTAFLEX / TRANSIFLEX OU SIMILAR</v>
          </cell>
          <cell r="D357" t="str">
            <v>m</v>
          </cell>
          <cell r="E357">
            <v>0</v>
          </cell>
          <cell r="F357">
            <v>5.9</v>
          </cell>
          <cell r="G357">
            <v>5.9</v>
          </cell>
          <cell r="H357">
            <v>840</v>
          </cell>
          <cell r="I357" t="str">
            <v>ACRESCER</v>
          </cell>
          <cell r="J357">
            <v>38.299999999999997</v>
          </cell>
          <cell r="K357">
            <v>1169.8800000000001</v>
          </cell>
          <cell r="N357">
            <v>845.9</v>
          </cell>
        </row>
        <row r="358">
          <cell r="B358">
            <v>75120</v>
          </cell>
          <cell r="C358" t="str">
            <v>JUNTA DE DILATACAO E VEDACAO TRA-FLEX OU SIMILAR</v>
          </cell>
          <cell r="D358" t="str">
            <v>m</v>
          </cell>
          <cell r="E358">
            <v>0</v>
          </cell>
          <cell r="F358">
            <v>2.87</v>
          </cell>
          <cell r="G358">
            <v>2.87</v>
          </cell>
          <cell r="H358">
            <v>96</v>
          </cell>
          <cell r="I358" t="str">
            <v>ACRESCER</v>
          </cell>
          <cell r="J358">
            <v>38.299999999999997</v>
          </cell>
          <cell r="K358">
            <v>136.74</v>
          </cell>
          <cell r="N358">
            <v>98.87</v>
          </cell>
        </row>
        <row r="359">
          <cell r="B359">
            <v>75130</v>
          </cell>
          <cell r="C359" t="str">
            <v>JUNTA DE DILATACAO E VEDACAO JUNTA "JEENE" OU SIMILAR</v>
          </cell>
          <cell r="D359" t="str">
            <v>m</v>
          </cell>
          <cell r="E359">
            <v>0</v>
          </cell>
          <cell r="F359">
            <v>1.56</v>
          </cell>
          <cell r="G359">
            <v>1.56</v>
          </cell>
          <cell r="H359">
            <v>357</v>
          </cell>
          <cell r="I359" t="str">
            <v>ACRESCER</v>
          </cell>
          <cell r="J359">
            <v>38.299999999999997</v>
          </cell>
          <cell r="K359">
            <v>495.89</v>
          </cell>
          <cell r="N359">
            <v>358.56</v>
          </cell>
        </row>
        <row r="360">
          <cell r="B360">
            <v>75140</v>
          </cell>
          <cell r="C360" t="str">
            <v>JUNTA DE DILATACAO E VEDACAO COM EMULSAO ASFALTICA ESTRUTURADA</v>
          </cell>
          <cell r="D360" t="str">
            <v>m</v>
          </cell>
          <cell r="E360">
            <v>0</v>
          </cell>
          <cell r="F360">
            <v>0.23</v>
          </cell>
          <cell r="G360">
            <v>0.23</v>
          </cell>
          <cell r="H360">
            <v>0.2</v>
          </cell>
          <cell r="I360" t="str">
            <v>ACRESCER</v>
          </cell>
          <cell r="J360">
            <v>38.299999999999997</v>
          </cell>
          <cell r="K360">
            <v>0.59</v>
          </cell>
          <cell r="N360">
            <v>0.43000000000000005</v>
          </cell>
        </row>
        <row r="361">
          <cell r="B361">
            <v>75200</v>
          </cell>
          <cell r="C361" t="str">
            <v>DRENO DE PVC D=3"</v>
          </cell>
          <cell r="D361" t="str">
            <v>Und</v>
          </cell>
          <cell r="E361">
            <v>0</v>
          </cell>
          <cell r="F361">
            <v>1.23</v>
          </cell>
          <cell r="G361">
            <v>1.23</v>
          </cell>
          <cell r="H361">
            <v>0.89</v>
          </cell>
          <cell r="I361" t="str">
            <v>-</v>
          </cell>
          <cell r="J361">
            <v>38.299999999999997</v>
          </cell>
          <cell r="K361">
            <v>2.93</v>
          </cell>
          <cell r="N361">
            <v>2.12</v>
          </cell>
        </row>
        <row r="362">
          <cell r="B362">
            <v>75300</v>
          </cell>
          <cell r="C362" t="str">
            <v>LIMPEZA E PINTURA DE SUPERFICIE APARENTE COM NATA DE CIMENTO</v>
          </cell>
          <cell r="D362" t="str">
            <v>m²</v>
          </cell>
          <cell r="E362">
            <v>0</v>
          </cell>
          <cell r="F362">
            <v>1.18</v>
          </cell>
          <cell r="G362">
            <v>1.18</v>
          </cell>
          <cell r="H362">
            <v>0.21</v>
          </cell>
          <cell r="I362" t="str">
            <v>ACRESCER</v>
          </cell>
          <cell r="J362">
            <v>38.299999999999997</v>
          </cell>
          <cell r="K362">
            <v>1.92</v>
          </cell>
          <cell r="N362">
            <v>1.39</v>
          </cell>
        </row>
        <row r="363">
          <cell r="B363">
            <v>75400</v>
          </cell>
          <cell r="C363" t="str">
            <v>GUARDA CORPO PADRAO DNER</v>
          </cell>
          <cell r="D363" t="str">
            <v>m</v>
          </cell>
          <cell r="E363">
            <v>0</v>
          </cell>
          <cell r="F363">
            <v>1.03</v>
          </cell>
          <cell r="G363">
            <v>1.03</v>
          </cell>
          <cell r="H363">
            <v>37</v>
          </cell>
          <cell r="I363" t="str">
            <v>ACRESCER</v>
          </cell>
          <cell r="J363">
            <v>38.299999999999997</v>
          </cell>
          <cell r="K363">
            <v>52.6</v>
          </cell>
          <cell r="N363">
            <v>38.03</v>
          </cell>
        </row>
        <row r="364">
          <cell r="B364">
            <v>75410</v>
          </cell>
          <cell r="C364" t="str">
            <v>GUARDA RODAS PADRAO DNER</v>
          </cell>
          <cell r="D364" t="str">
            <v>m</v>
          </cell>
          <cell r="E364">
            <v>0</v>
          </cell>
          <cell r="F364">
            <v>5.48</v>
          </cell>
          <cell r="G364">
            <v>5.48</v>
          </cell>
          <cell r="H364">
            <v>74.44</v>
          </cell>
          <cell r="I364" t="str">
            <v>ACRESCER</v>
          </cell>
          <cell r="J364">
            <v>38.299999999999997</v>
          </cell>
          <cell r="K364">
            <v>110.53</v>
          </cell>
          <cell r="N364">
            <v>79.92</v>
          </cell>
        </row>
        <row r="365">
          <cell r="B365">
            <v>75420</v>
          </cell>
          <cell r="C365" t="str">
            <v>GUARDA CORPO-GUARDA RODAS PADRAO DERMAT</v>
          </cell>
          <cell r="D365" t="str">
            <v>m</v>
          </cell>
          <cell r="E365">
            <v>0</v>
          </cell>
          <cell r="F365">
            <v>5.18</v>
          </cell>
          <cell r="G365">
            <v>5.18</v>
          </cell>
          <cell r="H365">
            <v>67.37</v>
          </cell>
          <cell r="I365" t="str">
            <v>ACRESCER</v>
          </cell>
          <cell r="J365">
            <v>38.299999999999997</v>
          </cell>
          <cell r="K365">
            <v>100.34</v>
          </cell>
          <cell r="N365">
            <v>72.550000000000011</v>
          </cell>
        </row>
        <row r="366">
          <cell r="B366">
            <v>75600</v>
          </cell>
          <cell r="C366" t="str">
            <v>LAJE DE TRANSICAO</v>
          </cell>
          <cell r="D366" t="str">
            <v>m³</v>
          </cell>
          <cell r="E366">
            <v>11.61</v>
          </cell>
          <cell r="F366">
            <v>34.630000000000003</v>
          </cell>
          <cell r="G366">
            <v>46.24</v>
          </cell>
          <cell r="H366">
            <v>291.55</v>
          </cell>
          <cell r="I366" t="str">
            <v>ACRESCER</v>
          </cell>
          <cell r="J366">
            <v>38.299999999999997</v>
          </cell>
          <cell r="K366">
            <v>467.16</v>
          </cell>
          <cell r="N366">
            <v>337.79</v>
          </cell>
        </row>
        <row r="367">
          <cell r="B367">
            <v>78000</v>
          </cell>
          <cell r="C367" t="str">
            <v>PONTE DE MADEIRA (TIPO I)</v>
          </cell>
          <cell r="N367">
            <v>0</v>
          </cell>
        </row>
        <row r="368">
          <cell r="B368">
            <v>78170</v>
          </cell>
          <cell r="C368" t="str">
            <v>FUNDACAO EM BLOCO DE CONCRETO (PONTE TIPO I)</v>
          </cell>
          <cell r="D368" t="str">
            <v>m³</v>
          </cell>
          <cell r="E368">
            <v>0</v>
          </cell>
          <cell r="F368">
            <v>8.42</v>
          </cell>
          <cell r="G368">
            <v>8.42</v>
          </cell>
          <cell r="H368">
            <v>135.07</v>
          </cell>
          <cell r="I368" t="str">
            <v>ACRESCER</v>
          </cell>
          <cell r="J368">
            <v>15</v>
          </cell>
          <cell r="K368">
            <v>165.01</v>
          </cell>
          <cell r="N368">
            <v>143.48999999999998</v>
          </cell>
        </row>
        <row r="369">
          <cell r="B369">
            <v>78180</v>
          </cell>
          <cell r="C369" t="str">
            <v>FUNDACAO EM ESTACA DE MADEIRA (PONTE TIPO I)</v>
          </cell>
          <cell r="D369" t="str">
            <v>Und</v>
          </cell>
          <cell r="E369">
            <v>19.84</v>
          </cell>
          <cell r="F369">
            <v>27.52</v>
          </cell>
          <cell r="G369">
            <v>47.36</v>
          </cell>
          <cell r="H369">
            <v>135.88</v>
          </cell>
          <cell r="I369" t="str">
            <v>ACRESCER</v>
          </cell>
          <cell r="J369">
            <v>15</v>
          </cell>
          <cell r="K369">
            <v>210.73</v>
          </cell>
          <cell r="N369">
            <v>183.24</v>
          </cell>
        </row>
        <row r="370">
          <cell r="B370">
            <v>78210</v>
          </cell>
          <cell r="C370" t="str">
            <v>CAVALETE C/ ALTURA MEDIA DOS ESTEIOS ATE 2,00 M (PONTE TIPO I)</v>
          </cell>
          <cell r="D370" t="str">
            <v>Und</v>
          </cell>
          <cell r="E370">
            <v>14.03</v>
          </cell>
          <cell r="F370">
            <v>386.57</v>
          </cell>
          <cell r="G370">
            <v>400.6</v>
          </cell>
          <cell r="H370">
            <v>1704.83</v>
          </cell>
          <cell r="I370" t="str">
            <v>ACRESCER</v>
          </cell>
          <cell r="J370">
            <v>15</v>
          </cell>
          <cell r="K370">
            <v>2421.2399999999998</v>
          </cell>
          <cell r="N370">
            <v>2105.4299999999998</v>
          </cell>
        </row>
        <row r="371">
          <cell r="B371">
            <v>78215</v>
          </cell>
          <cell r="C371" t="str">
            <v>CAVALETE C/ ALTURA MEDIA DOS ESTEIOS ENTRE 2,00 E 3,00 M (PONTE TIPO I)</v>
          </cell>
          <cell r="D371" t="str">
            <v>Und</v>
          </cell>
          <cell r="E371">
            <v>16.829999999999998</v>
          </cell>
          <cell r="F371">
            <v>483.21</v>
          </cell>
          <cell r="G371">
            <v>500.04</v>
          </cell>
          <cell r="H371">
            <v>2430.96</v>
          </cell>
          <cell r="I371" t="str">
            <v>ACRESCER</v>
          </cell>
          <cell r="J371">
            <v>15</v>
          </cell>
          <cell r="K371">
            <v>3370.65</v>
          </cell>
          <cell r="N371">
            <v>2931</v>
          </cell>
        </row>
        <row r="372">
          <cell r="B372">
            <v>78220</v>
          </cell>
          <cell r="C372" t="str">
            <v>CAVALETE C/ ALTURA MEDIA DOS ESTEIOS ENTRE 3,00 E 4,00 M (PONTE TIPO I)</v>
          </cell>
          <cell r="D372" t="str">
            <v>Und</v>
          </cell>
          <cell r="E372">
            <v>19.64</v>
          </cell>
          <cell r="F372">
            <v>579.85</v>
          </cell>
          <cell r="G372">
            <v>599.49</v>
          </cell>
          <cell r="H372">
            <v>2844.66</v>
          </cell>
          <cell r="I372" t="str">
            <v>ACRESCER</v>
          </cell>
          <cell r="J372">
            <v>15</v>
          </cell>
          <cell r="K372">
            <v>3960.77</v>
          </cell>
          <cell r="N372">
            <v>3444.1499999999996</v>
          </cell>
        </row>
        <row r="373">
          <cell r="B373">
            <v>78230</v>
          </cell>
          <cell r="C373" t="str">
            <v>CAVALETE C/ ALTURA MEDIA DOS ESTEIOS ENTRE 4,00 E 6,00 M (PONTE TIPO I)</v>
          </cell>
          <cell r="D373" t="str">
            <v>Und</v>
          </cell>
          <cell r="E373">
            <v>22.44</v>
          </cell>
          <cell r="F373">
            <v>773.14</v>
          </cell>
          <cell r="G373">
            <v>795.58</v>
          </cell>
          <cell r="H373">
            <v>3690.85</v>
          </cell>
          <cell r="I373" t="str">
            <v>ACRESCER</v>
          </cell>
          <cell r="J373">
            <v>15</v>
          </cell>
          <cell r="K373">
            <v>5159.3900000000003</v>
          </cell>
          <cell r="N373">
            <v>4486.43</v>
          </cell>
        </row>
        <row r="374">
          <cell r="B374">
            <v>78240</v>
          </cell>
          <cell r="C374" t="str">
            <v>CAVALETE C/ ALTURA MEDIA DOS ESTEIOS ENTRE 6,00 E 8,00 M (PONTE TIPO I)</v>
          </cell>
          <cell r="D374" t="str">
            <v>Und</v>
          </cell>
          <cell r="E374">
            <v>25.25</v>
          </cell>
          <cell r="F374">
            <v>933.66</v>
          </cell>
          <cell r="G374">
            <v>958.91</v>
          </cell>
          <cell r="H374">
            <v>4541.53</v>
          </cell>
          <cell r="I374" t="str">
            <v>ACRESCER</v>
          </cell>
          <cell r="J374">
            <v>15</v>
          </cell>
          <cell r="K374">
            <v>6325.51</v>
          </cell>
          <cell r="N374">
            <v>5500.44</v>
          </cell>
        </row>
        <row r="375">
          <cell r="B375">
            <v>78250</v>
          </cell>
          <cell r="C375" t="str">
            <v>CAVALETE C/ ALTURA MEDIA DOS ESTEIOS ENTRE 8,00 E 10,00 M (PONTE TIPO I)</v>
          </cell>
          <cell r="D375" t="str">
            <v>Und</v>
          </cell>
          <cell r="E375">
            <v>25.25</v>
          </cell>
          <cell r="F375">
            <v>1094.18</v>
          </cell>
          <cell r="G375">
            <v>1119.43</v>
          </cell>
          <cell r="H375">
            <v>5665.53</v>
          </cell>
          <cell r="I375" t="str">
            <v>ACRESCER</v>
          </cell>
          <cell r="J375">
            <v>15</v>
          </cell>
          <cell r="K375">
            <v>7802.7</v>
          </cell>
          <cell r="N375">
            <v>6784.96</v>
          </cell>
        </row>
        <row r="376">
          <cell r="B376">
            <v>78260</v>
          </cell>
          <cell r="C376" t="str">
            <v>VIGAMENTO SIMPLES (PONTE TIPO I)</v>
          </cell>
          <cell r="D376" t="str">
            <v>m</v>
          </cell>
          <cell r="E376">
            <v>17.95</v>
          </cell>
          <cell r="F376">
            <v>386.57</v>
          </cell>
          <cell r="G376">
            <v>404.52</v>
          </cell>
          <cell r="H376">
            <v>494.97</v>
          </cell>
          <cell r="I376" t="str">
            <v>ACRESCER</v>
          </cell>
          <cell r="J376">
            <v>15</v>
          </cell>
          <cell r="K376">
            <v>1034.4100000000001</v>
          </cell>
          <cell r="N376">
            <v>899.49</v>
          </cell>
        </row>
        <row r="377">
          <cell r="B377">
            <v>78320</v>
          </cell>
          <cell r="C377" t="str">
            <v>ARMACAO SIMPLES (PONTE TIPO I)</v>
          </cell>
          <cell r="D377" t="str">
            <v>Und</v>
          </cell>
          <cell r="E377">
            <v>28.35</v>
          </cell>
          <cell r="F377">
            <v>1159.7</v>
          </cell>
          <cell r="G377">
            <v>1188.05</v>
          </cell>
          <cell r="H377">
            <v>2392.08</v>
          </cell>
          <cell r="I377" t="str">
            <v>ACRESCER</v>
          </cell>
          <cell r="J377">
            <v>15</v>
          </cell>
          <cell r="K377">
            <v>4117.1499999999996</v>
          </cell>
          <cell r="N377">
            <v>3580.13</v>
          </cell>
        </row>
        <row r="378">
          <cell r="B378">
            <v>78330</v>
          </cell>
          <cell r="C378" t="str">
            <v>ARMACAO/BANZO (PONTE TIPO I)</v>
          </cell>
          <cell r="D378" t="str">
            <v>Und</v>
          </cell>
          <cell r="E378">
            <v>47.24</v>
          </cell>
          <cell r="F378">
            <v>1932.84</v>
          </cell>
          <cell r="G378">
            <v>1980.08</v>
          </cell>
          <cell r="H378">
            <v>4277.26</v>
          </cell>
          <cell r="I378" t="str">
            <v>ACRESCER</v>
          </cell>
          <cell r="J378">
            <v>15</v>
          </cell>
          <cell r="K378">
            <v>7195.94</v>
          </cell>
          <cell r="N378">
            <v>6257.34</v>
          </cell>
        </row>
        <row r="379">
          <cell r="B379">
            <v>78510</v>
          </cell>
          <cell r="C379" t="str">
            <v>ALAS E TESTAS DO CAIXAO DE ATERRO (PONTE TIPO I)</v>
          </cell>
          <cell r="D379" t="str">
            <v>m²</v>
          </cell>
          <cell r="E379">
            <v>1.68</v>
          </cell>
          <cell r="F379">
            <v>12.95</v>
          </cell>
          <cell r="G379">
            <v>14.63</v>
          </cell>
          <cell r="H379">
            <v>59.27</v>
          </cell>
          <cell r="I379" t="str">
            <v>ACRESCER</v>
          </cell>
          <cell r="J379">
            <v>15</v>
          </cell>
          <cell r="K379">
            <v>84.99</v>
          </cell>
          <cell r="N379">
            <v>73.900000000000006</v>
          </cell>
        </row>
        <row r="380">
          <cell r="B380">
            <v>79000</v>
          </cell>
          <cell r="C380" t="str">
            <v>PONTE DE MADEIRA (TIPO III)</v>
          </cell>
          <cell r="N380">
            <v>0</v>
          </cell>
        </row>
        <row r="381">
          <cell r="B381">
            <v>79170</v>
          </cell>
          <cell r="C381" t="str">
            <v>FUNDACAO EM BLOCO DE CONCRETO (PONTE TIPO III)</v>
          </cell>
          <cell r="D381" t="str">
            <v>m³</v>
          </cell>
          <cell r="E381">
            <v>0</v>
          </cell>
          <cell r="F381">
            <v>8.42</v>
          </cell>
          <cell r="G381">
            <v>8.42</v>
          </cell>
          <cell r="H381">
            <v>136.97999999999999</v>
          </cell>
          <cell r="I381" t="str">
            <v>ACRESCER</v>
          </cell>
          <cell r="J381">
            <v>15</v>
          </cell>
          <cell r="K381">
            <v>167.21</v>
          </cell>
          <cell r="N381">
            <v>145.39999999999998</v>
          </cell>
        </row>
        <row r="382">
          <cell r="B382">
            <v>79210</v>
          </cell>
          <cell r="C382" t="str">
            <v>CAVALETE C/ ALTURA MEDIA DOS ESTEIOS ATE 2,00 M (PONTE TIPO III)</v>
          </cell>
          <cell r="D382" t="str">
            <v>Und</v>
          </cell>
          <cell r="E382">
            <v>11.22</v>
          </cell>
          <cell r="F382">
            <v>483.21</v>
          </cell>
          <cell r="G382">
            <v>494.43</v>
          </cell>
          <cell r="H382">
            <v>791.53</v>
          </cell>
          <cell r="I382" t="str">
            <v>ACRESCER</v>
          </cell>
          <cell r="J382">
            <v>15</v>
          </cell>
          <cell r="K382">
            <v>1478.85</v>
          </cell>
          <cell r="N382">
            <v>1285.96</v>
          </cell>
        </row>
        <row r="383">
          <cell r="B383">
            <v>79215</v>
          </cell>
          <cell r="C383" t="str">
            <v>CAVALETE C/ ALTURA MEDIA DOS ESTEIOS  ENTRE 2,00 E 3,00M (PONTE TIPO III)</v>
          </cell>
          <cell r="D383" t="str">
            <v>Und</v>
          </cell>
          <cell r="E383">
            <v>14.03</v>
          </cell>
          <cell r="F383">
            <v>582.30999999999995</v>
          </cell>
          <cell r="G383">
            <v>596.34</v>
          </cell>
          <cell r="H383">
            <v>1465.63</v>
          </cell>
          <cell r="I383" t="str">
            <v>ACRESCER</v>
          </cell>
          <cell r="J383">
            <v>15</v>
          </cell>
          <cell r="K383">
            <v>2371.27</v>
          </cell>
          <cell r="N383">
            <v>2061.9700000000003</v>
          </cell>
        </row>
        <row r="384">
          <cell r="B384">
            <v>79220</v>
          </cell>
          <cell r="C384" t="str">
            <v>CAVALETE C/ ALTURA MEDIA DOS ESTEIOS ENTRE 3,00 E 4,00 M (PONTE TIPO III)</v>
          </cell>
          <cell r="D384" t="str">
            <v>Und</v>
          </cell>
          <cell r="E384">
            <v>14.03</v>
          </cell>
          <cell r="F384">
            <v>628.16999999999996</v>
          </cell>
          <cell r="G384">
            <v>642.20000000000005</v>
          </cell>
          <cell r="H384">
            <v>1879.33</v>
          </cell>
          <cell r="I384" t="str">
            <v>ACRESCER</v>
          </cell>
          <cell r="J384">
            <v>15</v>
          </cell>
          <cell r="K384">
            <v>2899.76</v>
          </cell>
          <cell r="N384">
            <v>2521.5299999999997</v>
          </cell>
        </row>
        <row r="385">
          <cell r="B385">
            <v>79230</v>
          </cell>
          <cell r="C385" t="str">
            <v>CAVALETE C/ ALTURA MEDIA DOS ESTEIOS ENTRE 4,00 E 6,00 M (PONTE TIPO III)</v>
          </cell>
          <cell r="D385" t="str">
            <v>Und</v>
          </cell>
          <cell r="E385">
            <v>16.829999999999998</v>
          </cell>
          <cell r="F385">
            <v>786.24</v>
          </cell>
          <cell r="G385">
            <v>803.07</v>
          </cell>
          <cell r="H385">
            <v>2672.01</v>
          </cell>
          <cell r="I385" t="str">
            <v>ACRESCER</v>
          </cell>
          <cell r="J385">
            <v>15</v>
          </cell>
          <cell r="K385">
            <v>3996.34</v>
          </cell>
          <cell r="N385">
            <v>3475.0800000000004</v>
          </cell>
        </row>
        <row r="386">
          <cell r="B386">
            <v>79240</v>
          </cell>
          <cell r="C386" t="str">
            <v>CAVALETE C/ ALTURA MEDIA DOS ESTEIOS ENTRE 6,00 E 8,00 M (PONTE TIPO III)</v>
          </cell>
          <cell r="D386" t="str">
            <v>Und</v>
          </cell>
          <cell r="E386">
            <v>19.64</v>
          </cell>
          <cell r="F386">
            <v>966.42</v>
          </cell>
          <cell r="G386">
            <v>986.06</v>
          </cell>
          <cell r="H386">
            <v>3464.68</v>
          </cell>
          <cell r="I386" t="str">
            <v>ACRESCER</v>
          </cell>
          <cell r="J386">
            <v>15</v>
          </cell>
          <cell r="K386">
            <v>5118.3500000000004</v>
          </cell>
          <cell r="N386">
            <v>4450.74</v>
          </cell>
        </row>
        <row r="387">
          <cell r="B387">
            <v>79250</v>
          </cell>
          <cell r="C387" t="str">
            <v>CAVALETE C/ ALTURA MEDIA DOS ESTEIOS ENTRE 8,00 E 10,00 M (PONTE TIPO III)</v>
          </cell>
          <cell r="D387" t="str">
            <v>Und</v>
          </cell>
          <cell r="E387">
            <v>22.44</v>
          </cell>
          <cell r="F387">
            <v>1115.48</v>
          </cell>
          <cell r="G387">
            <v>1137.92</v>
          </cell>
          <cell r="H387">
            <v>4535.18</v>
          </cell>
          <cell r="I387" t="str">
            <v>ACRESCER</v>
          </cell>
          <cell r="J387">
            <v>15</v>
          </cell>
          <cell r="K387">
            <v>6524.07</v>
          </cell>
          <cell r="N387">
            <v>5673.1</v>
          </cell>
        </row>
        <row r="388">
          <cell r="B388">
            <v>79260</v>
          </cell>
          <cell r="C388" t="str">
            <v>VIGAMENTO (PONTE TIPO III)</v>
          </cell>
          <cell r="D388" t="str">
            <v>m</v>
          </cell>
          <cell r="E388">
            <v>2.81</v>
          </cell>
          <cell r="F388">
            <v>96.64</v>
          </cell>
          <cell r="G388">
            <v>99.45</v>
          </cell>
          <cell r="H388">
            <v>432.88</v>
          </cell>
          <cell r="I388" t="str">
            <v>ACRESCER</v>
          </cell>
          <cell r="J388">
            <v>15</v>
          </cell>
          <cell r="K388">
            <v>612.17999999999995</v>
          </cell>
          <cell r="N388">
            <v>532.33000000000004</v>
          </cell>
        </row>
        <row r="389">
          <cell r="B389">
            <v>79270</v>
          </cell>
          <cell r="C389" t="str">
            <v>FORNECIMENTO E COLOCACAO DE SUB-VIGA (PONTE TIPO III)</v>
          </cell>
          <cell r="D389" t="str">
            <v>m</v>
          </cell>
          <cell r="E389">
            <v>0.37</v>
          </cell>
          <cell r="F389">
            <v>16.11</v>
          </cell>
          <cell r="G389">
            <v>16.48</v>
          </cell>
          <cell r="H389">
            <v>36.19</v>
          </cell>
          <cell r="I389" t="str">
            <v>ACRESCER</v>
          </cell>
          <cell r="J389">
            <v>15</v>
          </cell>
          <cell r="K389">
            <v>60.57</v>
          </cell>
          <cell r="N389">
            <v>52.67</v>
          </cell>
        </row>
        <row r="390">
          <cell r="B390">
            <v>79510</v>
          </cell>
          <cell r="C390" t="str">
            <v>ALAS E TESTAS DO CAIXAO DE ATERRO (PONTE TIPO III)</v>
          </cell>
          <cell r="D390" t="str">
            <v>m²</v>
          </cell>
          <cell r="E390">
            <v>2.2400000000000002</v>
          </cell>
          <cell r="F390">
            <v>11.21</v>
          </cell>
          <cell r="G390">
            <v>13.45</v>
          </cell>
          <cell r="H390">
            <v>59.8</v>
          </cell>
          <cell r="I390" t="str">
            <v>ACRESCER</v>
          </cell>
          <cell r="J390">
            <v>15</v>
          </cell>
          <cell r="K390">
            <v>84.24</v>
          </cell>
          <cell r="N390">
            <v>73.25</v>
          </cell>
        </row>
        <row r="391">
          <cell r="B391">
            <v>80000</v>
          </cell>
          <cell r="C391" t="str">
            <v>OBRAS COMPLEMENTARES</v>
          </cell>
          <cell r="N391">
            <v>0</v>
          </cell>
        </row>
        <row r="392">
          <cell r="B392">
            <v>80110</v>
          </cell>
          <cell r="C392" t="str">
            <v>REMOCAO E RECONSTRUCAO DE CERCAS</v>
          </cell>
          <cell r="D392" t="str">
            <v>m</v>
          </cell>
          <cell r="E392">
            <v>0</v>
          </cell>
          <cell r="F392">
            <v>2.39</v>
          </cell>
          <cell r="G392">
            <v>2.39</v>
          </cell>
          <cell r="H392">
            <v>0</v>
          </cell>
          <cell r="I392" t="str">
            <v>-</v>
          </cell>
          <cell r="J392">
            <v>38.299999999999997</v>
          </cell>
          <cell r="K392">
            <v>3.31</v>
          </cell>
          <cell r="N392">
            <v>2.39</v>
          </cell>
        </row>
        <row r="393">
          <cell r="B393">
            <v>80120</v>
          </cell>
          <cell r="C393" t="str">
            <v>CERCA DE ARAME FARPADO C/ 4 FIOS E MOURAO DE MADEIRA</v>
          </cell>
          <cell r="D393" t="str">
            <v>m</v>
          </cell>
          <cell r="E393">
            <v>0</v>
          </cell>
          <cell r="F393">
            <v>1.64</v>
          </cell>
          <cell r="G393">
            <v>1.64</v>
          </cell>
          <cell r="H393">
            <v>2.99</v>
          </cell>
          <cell r="I393" t="str">
            <v>ACRESCER</v>
          </cell>
          <cell r="J393">
            <v>38.299999999999997</v>
          </cell>
          <cell r="K393">
            <v>6.4</v>
          </cell>
          <cell r="N393">
            <v>4.63</v>
          </cell>
        </row>
        <row r="394">
          <cell r="B394">
            <v>80130</v>
          </cell>
          <cell r="C394" t="str">
            <v>CERCAS DE ARAME FARPADO C/ MOURAO DE CONCRETO (C/ 4 FIOS)</v>
          </cell>
          <cell r="D394" t="str">
            <v>m</v>
          </cell>
          <cell r="E394">
            <v>0</v>
          </cell>
          <cell r="F394">
            <v>1.64</v>
          </cell>
          <cell r="G394">
            <v>1.64</v>
          </cell>
          <cell r="H394">
            <v>3.63</v>
          </cell>
          <cell r="I394" t="str">
            <v>ACRESCER</v>
          </cell>
          <cell r="J394">
            <v>38.299999999999997</v>
          </cell>
          <cell r="K394">
            <v>7.29</v>
          </cell>
          <cell r="N394">
            <v>5.27</v>
          </cell>
        </row>
        <row r="395">
          <cell r="B395">
            <v>80210</v>
          </cell>
          <cell r="C395" t="str">
            <v>DEFENSA COM PERFIL E SUPORTE METALICO</v>
          </cell>
          <cell r="D395" t="str">
            <v>m</v>
          </cell>
          <cell r="E395">
            <v>0</v>
          </cell>
          <cell r="F395">
            <v>5.16</v>
          </cell>
          <cell r="G395">
            <v>5.16</v>
          </cell>
          <cell r="H395">
            <v>43.43</v>
          </cell>
          <cell r="I395" t="str">
            <v>ACRESCER</v>
          </cell>
          <cell r="J395">
            <v>38.299999999999997</v>
          </cell>
          <cell r="K395">
            <v>67.2</v>
          </cell>
          <cell r="N395">
            <v>48.59</v>
          </cell>
        </row>
        <row r="396">
          <cell r="B396">
            <v>80220</v>
          </cell>
          <cell r="C396" t="str">
            <v>DEFENSA COM PERFIL METALICO E SUPORTE DE MADEIRA</v>
          </cell>
          <cell r="D396" t="str">
            <v>m</v>
          </cell>
          <cell r="E396">
            <v>0</v>
          </cell>
          <cell r="F396">
            <v>5.2</v>
          </cell>
          <cell r="G396">
            <v>5.2</v>
          </cell>
          <cell r="H396">
            <v>27.89</v>
          </cell>
          <cell r="I396" t="str">
            <v>ACRESCER</v>
          </cell>
          <cell r="J396">
            <v>38.299999999999997</v>
          </cell>
          <cell r="K396">
            <v>45.76</v>
          </cell>
          <cell r="N396">
            <v>33.090000000000003</v>
          </cell>
        </row>
        <row r="397">
          <cell r="B397">
            <v>80301</v>
          </cell>
          <cell r="C397" t="str">
            <v>PLACA DE REGULAMENTACAO CIRCULAR D=0,80 M</v>
          </cell>
          <cell r="D397" t="str">
            <v>Und</v>
          </cell>
          <cell r="E397">
            <v>0</v>
          </cell>
          <cell r="F397">
            <v>7.62</v>
          </cell>
          <cell r="G397">
            <v>7.62</v>
          </cell>
          <cell r="H397">
            <v>62.88</v>
          </cell>
          <cell r="I397" t="str">
            <v>ACRESCER</v>
          </cell>
          <cell r="J397">
            <v>38.299999999999997</v>
          </cell>
          <cell r="K397">
            <v>97.5</v>
          </cell>
          <cell r="N397">
            <v>70.5</v>
          </cell>
        </row>
        <row r="398">
          <cell r="B398">
            <v>80302</v>
          </cell>
          <cell r="C398" t="str">
            <v>PLACA DE REGULAMENTACAO CIRCULAR D=1,00 M</v>
          </cell>
          <cell r="D398" t="str">
            <v>Und</v>
          </cell>
          <cell r="E398">
            <v>0</v>
          </cell>
          <cell r="F398">
            <v>7.62</v>
          </cell>
          <cell r="G398">
            <v>7.62</v>
          </cell>
          <cell r="H398">
            <v>94.1</v>
          </cell>
          <cell r="I398" t="str">
            <v>ACRESCER</v>
          </cell>
          <cell r="J398">
            <v>38.299999999999997</v>
          </cell>
          <cell r="K398">
            <v>140.68</v>
          </cell>
          <cell r="N398">
            <v>101.72</v>
          </cell>
        </row>
        <row r="399">
          <cell r="B399">
            <v>80303</v>
          </cell>
          <cell r="C399" t="str">
            <v>PLACA DE REGULAMENTACAO TRIANGULAR LADO=0,80 M</v>
          </cell>
          <cell r="D399" t="str">
            <v>Und</v>
          </cell>
          <cell r="E399">
            <v>0</v>
          </cell>
          <cell r="F399">
            <v>7.62</v>
          </cell>
          <cell r="G399">
            <v>7.62</v>
          </cell>
          <cell r="H399">
            <v>37.83</v>
          </cell>
          <cell r="I399" t="str">
            <v>ACRESCER</v>
          </cell>
          <cell r="J399">
            <v>38.299999999999997</v>
          </cell>
          <cell r="K399">
            <v>62.86</v>
          </cell>
          <cell r="N399">
            <v>45.449999999999996</v>
          </cell>
        </row>
        <row r="400">
          <cell r="B400">
            <v>80304</v>
          </cell>
          <cell r="C400" t="str">
            <v>PLACA DE REGULAMENTACAO TRIANGULAR LADO=1,00 M</v>
          </cell>
          <cell r="D400" t="str">
            <v>Und</v>
          </cell>
          <cell r="E400">
            <v>0</v>
          </cell>
          <cell r="F400">
            <v>7.62</v>
          </cell>
          <cell r="G400">
            <v>7.62</v>
          </cell>
          <cell r="H400">
            <v>55.05</v>
          </cell>
          <cell r="I400" t="str">
            <v>ACRESCER</v>
          </cell>
          <cell r="J400">
            <v>38.299999999999997</v>
          </cell>
          <cell r="K400">
            <v>86.67</v>
          </cell>
          <cell r="N400">
            <v>62.669999999999995</v>
          </cell>
        </row>
        <row r="401">
          <cell r="B401">
            <v>80305</v>
          </cell>
          <cell r="C401" t="str">
            <v>PLACA DE REGULAMENTACAO DE PARADA OBRIGATORIA (OCTAGONAL)</v>
          </cell>
          <cell r="D401" t="str">
            <v>Und</v>
          </cell>
          <cell r="E401">
            <v>0</v>
          </cell>
          <cell r="F401">
            <v>7.62</v>
          </cell>
          <cell r="G401">
            <v>7.62</v>
          </cell>
          <cell r="H401">
            <v>86.82</v>
          </cell>
          <cell r="I401" t="str">
            <v>ACRESCER</v>
          </cell>
          <cell r="J401">
            <v>38.299999999999997</v>
          </cell>
          <cell r="K401">
            <v>130.61000000000001</v>
          </cell>
          <cell r="N401">
            <v>94.44</v>
          </cell>
        </row>
        <row r="402">
          <cell r="B402">
            <v>80306</v>
          </cell>
          <cell r="C402" t="str">
            <v>PLACA DE ADVERTENCIA (0,80 X 0,80 M)</v>
          </cell>
          <cell r="D402" t="str">
            <v>Und</v>
          </cell>
          <cell r="E402">
            <v>0</v>
          </cell>
          <cell r="F402">
            <v>7.62</v>
          </cell>
          <cell r="G402">
            <v>7.62</v>
          </cell>
          <cell r="H402">
            <v>78.86</v>
          </cell>
          <cell r="I402" t="str">
            <v>ACRESCER</v>
          </cell>
          <cell r="J402">
            <v>38.299999999999997</v>
          </cell>
          <cell r="K402">
            <v>119.6</v>
          </cell>
          <cell r="N402">
            <v>86.48</v>
          </cell>
        </row>
        <row r="403">
          <cell r="B403">
            <v>80307</v>
          </cell>
          <cell r="C403" t="str">
            <v>PLACA DE ADVERTENCIA (1,00 X 1,00 M)</v>
          </cell>
          <cell r="D403" t="str">
            <v>Und</v>
          </cell>
          <cell r="E403">
            <v>0</v>
          </cell>
          <cell r="F403">
            <v>7.62</v>
          </cell>
          <cell r="G403">
            <v>7.62</v>
          </cell>
          <cell r="H403">
            <v>118.59</v>
          </cell>
          <cell r="I403" t="str">
            <v>ACRESCER</v>
          </cell>
          <cell r="J403">
            <v>38.299999999999997</v>
          </cell>
          <cell r="K403">
            <v>174.55</v>
          </cell>
          <cell r="N403">
            <v>126.21000000000001</v>
          </cell>
        </row>
        <row r="404">
          <cell r="B404">
            <v>80310</v>
          </cell>
          <cell r="C404" t="str">
            <v>PLACA DE IDENTIFICACAO DE RODOVIA</v>
          </cell>
          <cell r="D404" t="str">
            <v>Und</v>
          </cell>
          <cell r="E404">
            <v>0</v>
          </cell>
          <cell r="F404">
            <v>7.62</v>
          </cell>
          <cell r="G404">
            <v>7.62</v>
          </cell>
          <cell r="H404">
            <v>46.25</v>
          </cell>
          <cell r="I404" t="str">
            <v>ACRESCER</v>
          </cell>
          <cell r="J404">
            <v>38.299999999999997</v>
          </cell>
          <cell r="K404">
            <v>74.5</v>
          </cell>
          <cell r="N404">
            <v>53.87</v>
          </cell>
        </row>
        <row r="405">
          <cell r="B405">
            <v>80320</v>
          </cell>
          <cell r="C405" t="str">
            <v>MARCO QUILOMETRICO</v>
          </cell>
          <cell r="D405" t="str">
            <v>Und</v>
          </cell>
          <cell r="E405">
            <v>0</v>
          </cell>
          <cell r="F405">
            <v>7.62</v>
          </cell>
          <cell r="G405">
            <v>7.62</v>
          </cell>
          <cell r="H405">
            <v>41.43</v>
          </cell>
          <cell r="I405" t="str">
            <v>ACRESCER</v>
          </cell>
          <cell r="J405">
            <v>38.299999999999997</v>
          </cell>
          <cell r="K405">
            <v>67.84</v>
          </cell>
          <cell r="N405">
            <v>49.05</v>
          </cell>
        </row>
        <row r="406">
          <cell r="B406">
            <v>80330</v>
          </cell>
          <cell r="C406" t="str">
            <v>PLACA DE INDICACAO (1,00 X 0,40 M)</v>
          </cell>
          <cell r="D406" t="str">
            <v>Und</v>
          </cell>
          <cell r="E406">
            <v>0</v>
          </cell>
          <cell r="F406">
            <v>15.23</v>
          </cell>
          <cell r="G406">
            <v>15.23</v>
          </cell>
          <cell r="H406">
            <v>58.08</v>
          </cell>
          <cell r="I406" t="str">
            <v>ACRESCER</v>
          </cell>
          <cell r="J406">
            <v>38.299999999999997</v>
          </cell>
          <cell r="K406">
            <v>101.39</v>
          </cell>
          <cell r="N406">
            <v>73.31</v>
          </cell>
        </row>
        <row r="407">
          <cell r="B407">
            <v>80331</v>
          </cell>
          <cell r="C407" t="str">
            <v>PLACA DE INDICACAO (2,00 X 0,50 M)</v>
          </cell>
          <cell r="D407" t="str">
            <v>Und</v>
          </cell>
          <cell r="E407">
            <v>0</v>
          </cell>
          <cell r="F407">
            <v>15.23</v>
          </cell>
          <cell r="G407">
            <v>15.23</v>
          </cell>
          <cell r="H407">
            <v>131.44999999999999</v>
          </cell>
          <cell r="I407" t="str">
            <v>ACRESCER</v>
          </cell>
          <cell r="J407">
            <v>38.299999999999997</v>
          </cell>
          <cell r="K407">
            <v>202.86</v>
          </cell>
          <cell r="N407">
            <v>146.67999999999998</v>
          </cell>
        </row>
        <row r="408">
          <cell r="B408">
            <v>80332</v>
          </cell>
          <cell r="C408" t="str">
            <v>PLACA DE INDICACAO (2,00 X 1,00 M)</v>
          </cell>
          <cell r="D408" t="str">
            <v>Und</v>
          </cell>
          <cell r="E408">
            <v>0</v>
          </cell>
          <cell r="F408">
            <v>15.23</v>
          </cell>
          <cell r="G408">
            <v>15.23</v>
          </cell>
          <cell r="H408">
            <v>241.45</v>
          </cell>
          <cell r="I408" t="str">
            <v>ACRESCER</v>
          </cell>
          <cell r="J408">
            <v>38.299999999999997</v>
          </cell>
          <cell r="K408">
            <v>354.99</v>
          </cell>
          <cell r="N408">
            <v>256.68</v>
          </cell>
        </row>
        <row r="409">
          <cell r="B409">
            <v>80333</v>
          </cell>
          <cell r="C409" t="str">
            <v>PLACA DE INDICACAO (3,50 X 1,50 M)</v>
          </cell>
          <cell r="D409" t="str">
            <v>Und</v>
          </cell>
          <cell r="E409">
            <v>0</v>
          </cell>
          <cell r="F409">
            <v>15.23</v>
          </cell>
          <cell r="G409">
            <v>15.23</v>
          </cell>
          <cell r="H409">
            <v>601.59</v>
          </cell>
          <cell r="I409" t="str">
            <v>ACRESCER</v>
          </cell>
          <cell r="J409">
            <v>38.299999999999997</v>
          </cell>
          <cell r="K409">
            <v>853.06</v>
          </cell>
          <cell r="N409">
            <v>616.82000000000005</v>
          </cell>
        </row>
        <row r="410">
          <cell r="B410">
            <v>80334</v>
          </cell>
          <cell r="C410" t="str">
            <v>PORTICO DE 11,00 A 15,00 M DE VAO</v>
          </cell>
          <cell r="D410" t="str">
            <v>Und</v>
          </cell>
          <cell r="E410">
            <v>0</v>
          </cell>
          <cell r="F410">
            <v>462.74</v>
          </cell>
          <cell r="G410">
            <v>462.74</v>
          </cell>
          <cell r="H410">
            <v>9686.06</v>
          </cell>
          <cell r="I410" t="str">
            <v>ACRESCER</v>
          </cell>
          <cell r="J410">
            <v>38.299999999999997</v>
          </cell>
          <cell r="K410">
            <v>14035.79</v>
          </cell>
          <cell r="N410">
            <v>10148.799999999999</v>
          </cell>
        </row>
        <row r="411">
          <cell r="B411">
            <v>80335</v>
          </cell>
          <cell r="C411" t="str">
            <v>BANDEIRA SIMPLES</v>
          </cell>
          <cell r="D411" t="str">
            <v>Und</v>
          </cell>
          <cell r="E411">
            <v>0</v>
          </cell>
          <cell r="F411">
            <v>231.13</v>
          </cell>
          <cell r="G411">
            <v>231.13</v>
          </cell>
          <cell r="H411">
            <v>3843.03</v>
          </cell>
          <cell r="I411" t="str">
            <v>ACRESCER</v>
          </cell>
          <cell r="J411">
            <v>38.299999999999997</v>
          </cell>
          <cell r="K411">
            <v>5634.56</v>
          </cell>
          <cell r="N411">
            <v>4074.1600000000003</v>
          </cell>
        </row>
        <row r="412">
          <cell r="B412">
            <v>80336</v>
          </cell>
          <cell r="C412" t="str">
            <v>BANDEIRA DUPLA</v>
          </cell>
          <cell r="D412" t="str">
            <v>Und</v>
          </cell>
          <cell r="E412">
            <v>0</v>
          </cell>
          <cell r="F412">
            <v>231.13</v>
          </cell>
          <cell r="G412">
            <v>231.13</v>
          </cell>
          <cell r="H412">
            <v>4343.03</v>
          </cell>
          <cell r="I412" t="str">
            <v>ACRESCER</v>
          </cell>
          <cell r="J412">
            <v>38.299999999999997</v>
          </cell>
          <cell r="K412">
            <v>6326.06</v>
          </cell>
          <cell r="N412">
            <v>4574.16</v>
          </cell>
        </row>
        <row r="413">
          <cell r="B413">
            <v>80338</v>
          </cell>
          <cell r="C413" t="str">
            <v>BALIZADOR</v>
          </cell>
          <cell r="D413" t="str">
            <v>Und</v>
          </cell>
          <cell r="E413">
            <v>0</v>
          </cell>
          <cell r="F413">
            <v>1.52</v>
          </cell>
          <cell r="G413">
            <v>1.52</v>
          </cell>
          <cell r="H413">
            <v>6.37</v>
          </cell>
          <cell r="I413" t="str">
            <v>ACRESCER</v>
          </cell>
          <cell r="J413">
            <v>38.299999999999997</v>
          </cell>
          <cell r="K413">
            <v>10.91</v>
          </cell>
          <cell r="N413">
            <v>7.8900000000000006</v>
          </cell>
        </row>
        <row r="414">
          <cell r="B414">
            <v>80410</v>
          </cell>
          <cell r="C414" t="str">
            <v>PINTURA DE FAIXAS HORIZONTAIS P/ 1 ANO DE DURACAO</v>
          </cell>
          <cell r="D414" t="str">
            <v>m²</v>
          </cell>
          <cell r="E414">
            <v>0.23</v>
          </cell>
          <cell r="F414">
            <v>7.0000000000000007E-2</v>
          </cell>
          <cell r="G414">
            <v>0.3</v>
          </cell>
          <cell r="H414">
            <v>4.07</v>
          </cell>
          <cell r="I414" t="str">
            <v>-</v>
          </cell>
          <cell r="J414">
            <v>38.299999999999997</v>
          </cell>
          <cell r="K414">
            <v>6.04</v>
          </cell>
          <cell r="N414">
            <v>4.37</v>
          </cell>
        </row>
        <row r="415">
          <cell r="B415">
            <v>80415</v>
          </cell>
          <cell r="C415" t="str">
            <v>PINTURA DE FAIXAS HORIZONTAIS P/ 2 ANOS DE DURACAO</v>
          </cell>
          <cell r="D415" t="str">
            <v>m²</v>
          </cell>
          <cell r="E415">
            <v>0.23</v>
          </cell>
          <cell r="F415">
            <v>7.0000000000000007E-2</v>
          </cell>
          <cell r="G415">
            <v>0.3</v>
          </cell>
          <cell r="H415">
            <v>5.5</v>
          </cell>
          <cell r="I415" t="str">
            <v>-</v>
          </cell>
          <cell r="J415">
            <v>38.299999999999997</v>
          </cell>
          <cell r="K415">
            <v>8.02</v>
          </cell>
          <cell r="N415">
            <v>5.8</v>
          </cell>
        </row>
        <row r="416">
          <cell r="B416">
            <v>80420</v>
          </cell>
          <cell r="C416" t="str">
            <v>PINTURAS DE SETAS E ZEBRADOS P/ 1 ANO DE DURACAO</v>
          </cell>
          <cell r="D416" t="str">
            <v>m²</v>
          </cell>
          <cell r="E416">
            <v>0</v>
          </cell>
          <cell r="F416">
            <v>2.95</v>
          </cell>
          <cell r="G416">
            <v>2.95</v>
          </cell>
          <cell r="H416">
            <v>4.3099999999999996</v>
          </cell>
          <cell r="I416" t="str">
            <v>-</v>
          </cell>
          <cell r="J416">
            <v>38.299999999999997</v>
          </cell>
          <cell r="K416">
            <v>10.039999999999999</v>
          </cell>
          <cell r="N416">
            <v>7.26</v>
          </cell>
        </row>
        <row r="417">
          <cell r="B417">
            <v>80425</v>
          </cell>
          <cell r="C417" t="str">
            <v>PINTURA DE SETAS E ZEBRADOS P/ 2 ANOS DE DURACAO</v>
          </cell>
          <cell r="D417" t="str">
            <v>m²</v>
          </cell>
          <cell r="E417">
            <v>0</v>
          </cell>
          <cell r="F417">
            <v>2.81</v>
          </cell>
          <cell r="G417">
            <v>2.81</v>
          </cell>
          <cell r="H417">
            <v>5.74</v>
          </cell>
          <cell r="I417" t="str">
            <v>-</v>
          </cell>
          <cell r="J417">
            <v>38.299999999999997</v>
          </cell>
          <cell r="K417">
            <v>11.82</v>
          </cell>
          <cell r="N417">
            <v>8.5500000000000007</v>
          </cell>
        </row>
        <row r="418">
          <cell r="B418">
            <v>80430</v>
          </cell>
          <cell r="C418" t="str">
            <v>TACHA REFLETIVA BIDIRECIONAL</v>
          </cell>
          <cell r="D418" t="str">
            <v>Und</v>
          </cell>
          <cell r="E418">
            <v>0.44</v>
          </cell>
          <cell r="F418">
            <v>0.41</v>
          </cell>
          <cell r="G418">
            <v>0.85</v>
          </cell>
          <cell r="H418">
            <v>7.55</v>
          </cell>
          <cell r="I418" t="str">
            <v>-</v>
          </cell>
          <cell r="J418">
            <v>38.299999999999997</v>
          </cell>
          <cell r="K418">
            <v>11.62</v>
          </cell>
          <cell r="N418">
            <v>8.4</v>
          </cell>
        </row>
        <row r="419">
          <cell r="B419">
            <v>80435</v>
          </cell>
          <cell r="C419" t="str">
            <v>TACHAO REFLETIVO BIDIRECIONAL</v>
          </cell>
          <cell r="D419" t="str">
            <v>Und</v>
          </cell>
          <cell r="E419">
            <v>1.01</v>
          </cell>
          <cell r="F419">
            <v>0.94</v>
          </cell>
          <cell r="G419">
            <v>1.95</v>
          </cell>
          <cell r="H419">
            <v>14.52</v>
          </cell>
          <cell r="I419" t="str">
            <v>-</v>
          </cell>
          <cell r="J419">
            <v>38.299999999999997</v>
          </cell>
          <cell r="K419">
            <v>22.78</v>
          </cell>
          <cell r="N419">
            <v>16.47</v>
          </cell>
        </row>
        <row r="420">
          <cell r="B420">
            <v>80440</v>
          </cell>
          <cell r="C420" t="str">
            <v>TACHA REFLETIVA MONODIRECIONAL</v>
          </cell>
          <cell r="D420" t="str">
            <v>Und</v>
          </cell>
          <cell r="E420">
            <v>0.44</v>
          </cell>
          <cell r="F420">
            <v>0.41</v>
          </cell>
          <cell r="G420">
            <v>0.85</v>
          </cell>
          <cell r="H420">
            <v>6.79</v>
          </cell>
          <cell r="I420" t="str">
            <v>-</v>
          </cell>
          <cell r="J420">
            <v>38.299999999999997</v>
          </cell>
          <cell r="K420">
            <v>10.57</v>
          </cell>
          <cell r="N420">
            <v>7.64</v>
          </cell>
        </row>
        <row r="421">
          <cell r="B421">
            <v>80445</v>
          </cell>
          <cell r="C421" t="str">
            <v>TACHAO REFLETIVO MONODIRECIONAL</v>
          </cell>
          <cell r="D421" t="str">
            <v>Und</v>
          </cell>
          <cell r="E421">
            <v>1.01</v>
          </cell>
          <cell r="F421">
            <v>0.94</v>
          </cell>
          <cell r="G421">
            <v>1.95</v>
          </cell>
          <cell r="H421">
            <v>13.12</v>
          </cell>
          <cell r="I421" t="str">
            <v>-</v>
          </cell>
          <cell r="J421">
            <v>38.299999999999997</v>
          </cell>
          <cell r="K421">
            <v>20.84</v>
          </cell>
          <cell r="N421">
            <v>15.069999999999999</v>
          </cell>
        </row>
        <row r="422">
          <cell r="B422">
            <v>80511</v>
          </cell>
          <cell r="C422" t="str">
            <v>PLANTIO DE GRAMAS EM MUDAS</v>
          </cell>
          <cell r="D422" t="str">
            <v>m²</v>
          </cell>
          <cell r="E422">
            <v>0</v>
          </cell>
          <cell r="F422">
            <v>1.08</v>
          </cell>
          <cell r="G422">
            <v>1.08</v>
          </cell>
          <cell r="H422">
            <v>0.27</v>
          </cell>
          <cell r="I422" t="str">
            <v>-</v>
          </cell>
          <cell r="J422">
            <v>38.299999999999997</v>
          </cell>
          <cell r="K422">
            <v>1.87</v>
          </cell>
          <cell r="N422">
            <v>1.35</v>
          </cell>
        </row>
        <row r="423">
          <cell r="B423">
            <v>80512</v>
          </cell>
          <cell r="C423" t="str">
            <v>PLANTIO DE GRAMAS EM PLACAS</v>
          </cell>
          <cell r="D423" t="str">
            <v>m²</v>
          </cell>
          <cell r="E423">
            <v>0.19</v>
          </cell>
          <cell r="F423">
            <v>0.51</v>
          </cell>
          <cell r="G423">
            <v>0.7</v>
          </cell>
          <cell r="H423">
            <v>2.7</v>
          </cell>
          <cell r="I423" t="str">
            <v>-</v>
          </cell>
          <cell r="J423">
            <v>38.299999999999997</v>
          </cell>
          <cell r="K423">
            <v>4.7</v>
          </cell>
          <cell r="N423">
            <v>3.4000000000000004</v>
          </cell>
        </row>
        <row r="424">
          <cell r="B424">
            <v>80513</v>
          </cell>
          <cell r="C424" t="str">
            <v>HIDROSSEMEADURA</v>
          </cell>
          <cell r="D424" t="str">
            <v>m²</v>
          </cell>
          <cell r="E424">
            <v>0.15</v>
          </cell>
          <cell r="F424">
            <v>0.04</v>
          </cell>
          <cell r="G424">
            <v>0.19</v>
          </cell>
          <cell r="H424">
            <v>0.35</v>
          </cell>
          <cell r="I424" t="str">
            <v>-</v>
          </cell>
          <cell r="J424">
            <v>38.299999999999997</v>
          </cell>
          <cell r="K424">
            <v>0.75</v>
          </cell>
          <cell r="N424">
            <v>0.54</v>
          </cell>
        </row>
        <row r="425">
          <cell r="B425">
            <v>80514</v>
          </cell>
          <cell r="C425" t="str">
            <v>PLANTIO DE ARBUSTOS</v>
          </cell>
          <cell r="D425" t="str">
            <v>Und</v>
          </cell>
          <cell r="E425">
            <v>0</v>
          </cell>
          <cell r="F425">
            <v>1.82</v>
          </cell>
          <cell r="G425">
            <v>1.82</v>
          </cell>
          <cell r="H425">
            <v>5.5</v>
          </cell>
          <cell r="I425" t="str">
            <v>-</v>
          </cell>
          <cell r="J425">
            <v>38.299999999999997</v>
          </cell>
          <cell r="K425">
            <v>10.119999999999999</v>
          </cell>
          <cell r="N425">
            <v>7.32</v>
          </cell>
        </row>
        <row r="426">
          <cell r="B426">
            <v>80515</v>
          </cell>
          <cell r="C426" t="str">
            <v>PLANTIO DE ARVORES</v>
          </cell>
          <cell r="D426" t="str">
            <v>Und</v>
          </cell>
          <cell r="E426">
            <v>0</v>
          </cell>
          <cell r="F426">
            <v>3.63</v>
          </cell>
          <cell r="G426">
            <v>3.63</v>
          </cell>
          <cell r="H426">
            <v>13.74</v>
          </cell>
          <cell r="I426" t="str">
            <v>-</v>
          </cell>
          <cell r="J426">
            <v>38.299999999999997</v>
          </cell>
          <cell r="K426">
            <v>24.02</v>
          </cell>
          <cell r="N426">
            <v>17.37</v>
          </cell>
        </row>
        <row r="427">
          <cell r="B427">
            <v>80516</v>
          </cell>
          <cell r="C427" t="str">
            <v>GABIAO TIPO SACO</v>
          </cell>
          <cell r="D427" t="str">
            <v>m³</v>
          </cell>
          <cell r="E427">
            <v>3.81</v>
          </cell>
          <cell r="F427">
            <v>5.3</v>
          </cell>
          <cell r="G427">
            <v>9.11</v>
          </cell>
          <cell r="H427">
            <v>70.08</v>
          </cell>
          <cell r="I427" t="str">
            <v>ACRESCER</v>
          </cell>
          <cell r="J427">
            <v>38.299999999999997</v>
          </cell>
          <cell r="K427">
            <v>109.52</v>
          </cell>
          <cell r="N427">
            <v>79.19</v>
          </cell>
        </row>
        <row r="428">
          <cell r="B428">
            <v>80517</v>
          </cell>
          <cell r="C428" t="str">
            <v>GABIAO TIPO CAIXA</v>
          </cell>
          <cell r="D428" t="str">
            <v>m³</v>
          </cell>
          <cell r="E428">
            <v>0</v>
          </cell>
          <cell r="F428">
            <v>18.62</v>
          </cell>
          <cell r="G428">
            <v>18.62</v>
          </cell>
          <cell r="H428">
            <v>63.1</v>
          </cell>
          <cell r="I428" t="str">
            <v>ACRESCER</v>
          </cell>
          <cell r="J428">
            <v>38.299999999999997</v>
          </cell>
          <cell r="K428">
            <v>113.02</v>
          </cell>
          <cell r="N428">
            <v>81.72</v>
          </cell>
        </row>
        <row r="429">
          <cell r="B429">
            <v>80518</v>
          </cell>
          <cell r="C429" t="str">
            <v>GABIAO TIPO COLCHAO</v>
          </cell>
          <cell r="D429" t="str">
            <v>m²</v>
          </cell>
          <cell r="E429">
            <v>0</v>
          </cell>
          <cell r="F429">
            <v>5.57</v>
          </cell>
          <cell r="G429">
            <v>5.57</v>
          </cell>
          <cell r="H429">
            <v>25.16</v>
          </cell>
          <cell r="I429" t="str">
            <v>ACRESCER</v>
          </cell>
          <cell r="J429">
            <v>38.299999999999997</v>
          </cell>
          <cell r="K429">
            <v>42.5</v>
          </cell>
          <cell r="N429">
            <v>30.73</v>
          </cell>
        </row>
        <row r="430">
          <cell r="B430">
            <v>80519</v>
          </cell>
          <cell r="C430" t="str">
            <v>SACO C/ AREIA E CIMENTO</v>
          </cell>
          <cell r="D430" t="str">
            <v>Und</v>
          </cell>
          <cell r="E430">
            <v>0.16</v>
          </cell>
          <cell r="F430">
            <v>0.7</v>
          </cell>
          <cell r="G430">
            <v>0.86</v>
          </cell>
          <cell r="H430">
            <v>1.1599999999999999</v>
          </cell>
          <cell r="I430" t="str">
            <v>ACRESCER</v>
          </cell>
          <cell r="J430">
            <v>38.299999999999997</v>
          </cell>
          <cell r="K430">
            <v>2.79</v>
          </cell>
          <cell r="N430">
            <v>2.02</v>
          </cell>
        </row>
        <row r="431">
          <cell r="B431">
            <v>80520</v>
          </cell>
          <cell r="C431" t="str">
            <v>ENROCAMENTO C/ PEDRA DE MAO JOGADA</v>
          </cell>
          <cell r="D431" t="str">
            <v>m³</v>
          </cell>
          <cell r="E431">
            <v>0</v>
          </cell>
          <cell r="F431">
            <v>6.14</v>
          </cell>
          <cell r="G431">
            <v>6.14</v>
          </cell>
          <cell r="H431">
            <v>15.08</v>
          </cell>
          <cell r="I431" t="str">
            <v>ACRESCER</v>
          </cell>
          <cell r="J431">
            <v>38.299999999999997</v>
          </cell>
          <cell r="K431">
            <v>29.35</v>
          </cell>
          <cell r="N431">
            <v>21.22</v>
          </cell>
        </row>
        <row r="432">
          <cell r="B432">
            <v>80521</v>
          </cell>
          <cell r="C432" t="str">
            <v>ENROCAMENTO C/ PEDRA DE MAO ARRUMADA</v>
          </cell>
          <cell r="D432" t="str">
            <v>m³</v>
          </cell>
          <cell r="E432">
            <v>0</v>
          </cell>
          <cell r="F432">
            <v>14.74</v>
          </cell>
          <cell r="G432">
            <v>14.74</v>
          </cell>
          <cell r="H432">
            <v>18.100000000000001</v>
          </cell>
          <cell r="I432" t="str">
            <v>ACRESCER</v>
          </cell>
          <cell r="J432">
            <v>38.299999999999997</v>
          </cell>
          <cell r="K432">
            <v>45.42</v>
          </cell>
          <cell r="N432">
            <v>32.840000000000003</v>
          </cell>
        </row>
        <row r="433">
          <cell r="B433">
            <v>80522</v>
          </cell>
          <cell r="C433" t="str">
            <v>ENROCAMENTO C/ PEDRA DE MAO ARGAMASSADA</v>
          </cell>
          <cell r="D433" t="str">
            <v>m³</v>
          </cell>
          <cell r="E433">
            <v>0</v>
          </cell>
          <cell r="F433">
            <v>26.21</v>
          </cell>
          <cell r="G433">
            <v>26.21</v>
          </cell>
          <cell r="H433">
            <v>50.23</v>
          </cell>
          <cell r="I433" t="str">
            <v>ACRESCER</v>
          </cell>
          <cell r="J433">
            <v>38.299999999999997</v>
          </cell>
          <cell r="K433">
            <v>105.72</v>
          </cell>
          <cell r="N433">
            <v>76.44</v>
          </cell>
        </row>
        <row r="434">
          <cell r="B434">
            <v>80610</v>
          </cell>
          <cell r="C434" t="str">
            <v>PASSAGEM DE PEDESTRE/GADO DE 2,18 X 2,23 M (ESP=2,65 MM</v>
          </cell>
          <cell r="D434" t="str">
            <v>m</v>
          </cell>
          <cell r="E434">
            <v>0</v>
          </cell>
          <cell r="F434">
            <v>134.4</v>
          </cell>
          <cell r="G434">
            <v>134.4</v>
          </cell>
          <cell r="H434">
            <v>1068.45</v>
          </cell>
          <cell r="I434" t="str">
            <v>ACRESCER</v>
          </cell>
          <cell r="J434">
            <v>38.299999999999997</v>
          </cell>
          <cell r="K434">
            <v>1663.54</v>
          </cell>
          <cell r="N434">
            <v>1202.8500000000001</v>
          </cell>
        </row>
        <row r="435">
          <cell r="B435">
            <v>80620</v>
          </cell>
          <cell r="C435" t="str">
            <v>MATA-BURRO EM MADEIRA</v>
          </cell>
          <cell r="D435" t="str">
            <v>Und</v>
          </cell>
          <cell r="E435">
            <v>0</v>
          </cell>
          <cell r="F435">
            <v>237.51</v>
          </cell>
          <cell r="G435">
            <v>237.51</v>
          </cell>
          <cell r="H435">
            <v>569.25</v>
          </cell>
          <cell r="I435" t="str">
            <v>ACRESCER</v>
          </cell>
          <cell r="J435">
            <v>38.299999999999997</v>
          </cell>
          <cell r="K435">
            <v>1115.75</v>
          </cell>
          <cell r="N435">
            <v>806.76</v>
          </cell>
        </row>
        <row r="436">
          <cell r="B436">
            <v>80630</v>
          </cell>
          <cell r="C436" t="str">
            <v>PORTEIRA EM MADEIRA</v>
          </cell>
          <cell r="D436" t="str">
            <v>Und</v>
          </cell>
          <cell r="E436">
            <v>0</v>
          </cell>
          <cell r="F436">
            <v>209.66</v>
          </cell>
          <cell r="G436">
            <v>209.66</v>
          </cell>
          <cell r="H436">
            <v>95.91</v>
          </cell>
          <cell r="I436" t="str">
            <v>ACRESCER</v>
          </cell>
          <cell r="J436">
            <v>38.299999999999997</v>
          </cell>
          <cell r="K436">
            <v>422.6</v>
          </cell>
          <cell r="N436">
            <v>305.57</v>
          </cell>
        </row>
        <row r="437">
          <cell r="B437">
            <v>80710</v>
          </cell>
          <cell r="C437" t="str">
            <v>CALCAMENTO COM PARALEPIPEDO - ASSENTE EM AREIA</v>
          </cell>
          <cell r="D437" t="str">
            <v>m²</v>
          </cell>
          <cell r="E437">
            <v>0</v>
          </cell>
          <cell r="F437">
            <v>6.38</v>
          </cell>
          <cell r="G437">
            <v>6.38</v>
          </cell>
          <cell r="H437">
            <v>16.82</v>
          </cell>
          <cell r="I437" t="str">
            <v>ACRESCER</v>
          </cell>
          <cell r="J437">
            <v>38.299999999999997</v>
          </cell>
          <cell r="K437">
            <v>32.090000000000003</v>
          </cell>
          <cell r="N437">
            <v>23.2</v>
          </cell>
        </row>
        <row r="438">
          <cell r="B438">
            <v>90000</v>
          </cell>
          <cell r="C438" t="str">
            <v>SERVICOS DE CONSERVACAO</v>
          </cell>
          <cell r="N438">
            <v>0</v>
          </cell>
        </row>
        <row r="439">
          <cell r="B439">
            <v>90100</v>
          </cell>
          <cell r="C439" t="str">
            <v>SERVICOS DE MANUTENCAO DE ROTINA E CORRETIVA</v>
          </cell>
          <cell r="N439">
            <v>0</v>
          </cell>
        </row>
        <row r="440">
          <cell r="B440">
            <v>90110</v>
          </cell>
          <cell r="C440" t="str">
            <v>TAPA BURACO COM MISTURA BETUMINOSA</v>
          </cell>
          <cell r="D440" t="str">
            <v>m³</v>
          </cell>
          <cell r="E440">
            <v>10.74</v>
          </cell>
          <cell r="F440">
            <v>39.32</v>
          </cell>
          <cell r="G440">
            <v>50.06</v>
          </cell>
          <cell r="H440">
            <v>0</v>
          </cell>
          <cell r="I440" t="str">
            <v>-</v>
          </cell>
          <cell r="J440">
            <v>40.5</v>
          </cell>
          <cell r="K440">
            <v>70.33</v>
          </cell>
          <cell r="N440">
            <v>50.06</v>
          </cell>
        </row>
        <row r="441">
          <cell r="B441">
            <v>90111</v>
          </cell>
          <cell r="C441" t="str">
            <v>REMENDO PROFUNDO</v>
          </cell>
          <cell r="D441" t="str">
            <v>m³</v>
          </cell>
          <cell r="E441">
            <v>41.63</v>
          </cell>
          <cell r="F441">
            <v>32.76</v>
          </cell>
          <cell r="G441">
            <v>74.39</v>
          </cell>
          <cell r="H441">
            <v>0</v>
          </cell>
          <cell r="I441" t="str">
            <v>-</v>
          </cell>
          <cell r="J441">
            <v>40.5</v>
          </cell>
          <cell r="K441">
            <v>104.52</v>
          </cell>
          <cell r="N441">
            <v>74.39</v>
          </cell>
        </row>
        <row r="442">
          <cell r="B442">
            <v>90112</v>
          </cell>
          <cell r="C442" t="str">
            <v>SELAGEM DE TRINCA</v>
          </cell>
          <cell r="D442" t="str">
            <v>L</v>
          </cell>
          <cell r="E442">
            <v>0.75</v>
          </cell>
          <cell r="F442">
            <v>0.25</v>
          </cell>
          <cell r="G442">
            <v>0.98</v>
          </cell>
          <cell r="H442">
            <v>0.09</v>
          </cell>
          <cell r="I442" t="str">
            <v>-</v>
          </cell>
          <cell r="J442">
            <v>40.5</v>
          </cell>
          <cell r="K442">
            <v>1.5</v>
          </cell>
          <cell r="N442">
            <v>1.07</v>
          </cell>
        </row>
        <row r="443">
          <cell r="B443">
            <v>90113</v>
          </cell>
          <cell r="C443" t="str">
            <v>CORRECAO DE DEFEITO LOCALIZADO DO REVESTIMENTO BETUMINOSO</v>
          </cell>
          <cell r="D443" t="str">
            <v>m³</v>
          </cell>
          <cell r="E443">
            <v>7.14</v>
          </cell>
          <cell r="F443">
            <v>13.1</v>
          </cell>
          <cell r="G443">
            <v>20.239999999999998</v>
          </cell>
          <cell r="H443">
            <v>0</v>
          </cell>
          <cell r="I443" t="str">
            <v>-</v>
          </cell>
          <cell r="J443">
            <v>40.5</v>
          </cell>
          <cell r="K443">
            <v>28.44</v>
          </cell>
          <cell r="N443">
            <v>20.239999999999998</v>
          </cell>
        </row>
        <row r="444">
          <cell r="B444">
            <v>90114</v>
          </cell>
          <cell r="C444" t="str">
            <v>LIMPEZA MANUAL DE VALETA DE CORTE</v>
          </cell>
          <cell r="D444" t="str">
            <v>m</v>
          </cell>
          <cell r="E444">
            <v>0.02</v>
          </cell>
          <cell r="F444">
            <v>0.15</v>
          </cell>
          <cell r="G444">
            <v>0.17</v>
          </cell>
          <cell r="H444">
            <v>0</v>
          </cell>
          <cell r="I444" t="str">
            <v>-</v>
          </cell>
          <cell r="J444">
            <v>40.5</v>
          </cell>
          <cell r="K444">
            <v>0.24</v>
          </cell>
          <cell r="N444">
            <v>0.17</v>
          </cell>
        </row>
        <row r="445">
          <cell r="B445">
            <v>90115</v>
          </cell>
          <cell r="C445" t="str">
            <v>LIMPEZA MANUAL DE VALA DE DRENAGEM</v>
          </cell>
          <cell r="D445" t="str">
            <v>m</v>
          </cell>
          <cell r="E445">
            <v>0.48</v>
          </cell>
          <cell r="F445">
            <v>2.95</v>
          </cell>
          <cell r="G445">
            <v>3.43</v>
          </cell>
          <cell r="H445">
            <v>0</v>
          </cell>
          <cell r="I445" t="str">
            <v>-</v>
          </cell>
          <cell r="J445">
            <v>40.5</v>
          </cell>
          <cell r="K445">
            <v>4.82</v>
          </cell>
          <cell r="N445">
            <v>3.43</v>
          </cell>
        </row>
        <row r="446">
          <cell r="B446">
            <v>90116</v>
          </cell>
          <cell r="C446" t="str">
            <v>LIMPEZA DE SARJETA E MEIO-FIO</v>
          </cell>
          <cell r="D446" t="str">
            <v>m</v>
          </cell>
          <cell r="E446">
            <v>0.02</v>
          </cell>
          <cell r="F446">
            <v>0.11</v>
          </cell>
          <cell r="G446">
            <v>0.11</v>
          </cell>
          <cell r="H446">
            <v>0</v>
          </cell>
          <cell r="I446" t="str">
            <v>-</v>
          </cell>
          <cell r="J446">
            <v>40.5</v>
          </cell>
          <cell r="K446">
            <v>0.15</v>
          </cell>
          <cell r="N446">
            <v>0.11</v>
          </cell>
        </row>
        <row r="447">
          <cell r="B447">
            <v>90117</v>
          </cell>
          <cell r="C447" t="str">
            <v>LIMPEZA DE BUEIRO</v>
          </cell>
          <cell r="D447" t="str">
            <v>m³</v>
          </cell>
          <cell r="E447">
            <v>0.97</v>
          </cell>
          <cell r="F447">
            <v>3.44</v>
          </cell>
          <cell r="G447">
            <v>4.41</v>
          </cell>
          <cell r="H447">
            <v>0</v>
          </cell>
          <cell r="I447" t="str">
            <v>-</v>
          </cell>
          <cell r="J447">
            <v>40.5</v>
          </cell>
          <cell r="K447">
            <v>6.2</v>
          </cell>
          <cell r="N447">
            <v>4.41</v>
          </cell>
        </row>
        <row r="448">
          <cell r="B448">
            <v>90118</v>
          </cell>
          <cell r="C448" t="str">
            <v>DESOBSTRUCAO DE BUEIRO</v>
          </cell>
          <cell r="D448" t="str">
            <v>m³</v>
          </cell>
          <cell r="E448">
            <v>4.84</v>
          </cell>
          <cell r="F448">
            <v>29.48</v>
          </cell>
          <cell r="G448">
            <v>34.32</v>
          </cell>
          <cell r="H448">
            <v>0</v>
          </cell>
          <cell r="I448" t="str">
            <v>-</v>
          </cell>
          <cell r="J448">
            <v>40.5</v>
          </cell>
          <cell r="K448">
            <v>48.22</v>
          </cell>
          <cell r="N448">
            <v>34.32</v>
          </cell>
        </row>
        <row r="449">
          <cell r="B449">
            <v>90119</v>
          </cell>
          <cell r="C449" t="str">
            <v>LIMPEZA DE PLACA DE SINALIZACAO</v>
          </cell>
          <cell r="D449" t="str">
            <v>m²</v>
          </cell>
          <cell r="E449">
            <v>0.49</v>
          </cell>
          <cell r="F449">
            <v>1.47</v>
          </cell>
          <cell r="G449">
            <v>1.96</v>
          </cell>
          <cell r="H449">
            <v>0</v>
          </cell>
          <cell r="I449" t="str">
            <v>-</v>
          </cell>
          <cell r="J449">
            <v>40.5</v>
          </cell>
          <cell r="K449">
            <v>2.75</v>
          </cell>
          <cell r="N449">
            <v>1.96</v>
          </cell>
        </row>
        <row r="450">
          <cell r="B450">
            <v>90120</v>
          </cell>
          <cell r="C450" t="str">
            <v>CAIACAO</v>
          </cell>
          <cell r="D450" t="str">
            <v>m²</v>
          </cell>
          <cell r="E450">
            <v>0.05</v>
          </cell>
          <cell r="F450">
            <v>0.26</v>
          </cell>
          <cell r="G450">
            <v>0.28999999999999998</v>
          </cell>
          <cell r="H450">
            <v>0.02</v>
          </cell>
          <cell r="I450" t="str">
            <v>-</v>
          </cell>
          <cell r="J450">
            <v>40.5</v>
          </cell>
          <cell r="K450">
            <v>0.44</v>
          </cell>
          <cell r="N450">
            <v>0.31</v>
          </cell>
        </row>
        <row r="451">
          <cell r="B451">
            <v>90121</v>
          </cell>
          <cell r="C451" t="str">
            <v>ROCADA MANUAL</v>
          </cell>
          <cell r="D451" t="str">
            <v>HA</v>
          </cell>
          <cell r="E451">
            <v>40.33</v>
          </cell>
          <cell r="F451">
            <v>245.67</v>
          </cell>
          <cell r="G451">
            <v>286</v>
          </cell>
          <cell r="H451">
            <v>0</v>
          </cell>
          <cell r="I451" t="str">
            <v>-</v>
          </cell>
          <cell r="J451">
            <v>40.5</v>
          </cell>
          <cell r="K451">
            <v>401.83</v>
          </cell>
          <cell r="N451">
            <v>286</v>
          </cell>
        </row>
        <row r="452">
          <cell r="B452">
            <v>90122</v>
          </cell>
          <cell r="C452" t="str">
            <v>ROCADA MECANIZADA</v>
          </cell>
          <cell r="D452" t="str">
            <v>HA</v>
          </cell>
          <cell r="E452">
            <v>115.4</v>
          </cell>
          <cell r="F452">
            <v>19.64</v>
          </cell>
          <cell r="G452">
            <v>135.04</v>
          </cell>
          <cell r="H452">
            <v>0</v>
          </cell>
          <cell r="I452" t="str">
            <v>-</v>
          </cell>
          <cell r="J452">
            <v>40.5</v>
          </cell>
          <cell r="K452">
            <v>189.73</v>
          </cell>
          <cell r="N452">
            <v>135.04</v>
          </cell>
        </row>
        <row r="453">
          <cell r="B453">
            <v>90123</v>
          </cell>
          <cell r="C453" t="str">
            <v>CAPINA MANUAL</v>
          </cell>
          <cell r="D453" t="str">
            <v>m²</v>
          </cell>
          <cell r="E453">
            <v>0.02</v>
          </cell>
          <cell r="F453">
            <v>0.11</v>
          </cell>
          <cell r="G453">
            <v>0.11</v>
          </cell>
          <cell r="H453">
            <v>0</v>
          </cell>
          <cell r="I453" t="str">
            <v>-</v>
          </cell>
          <cell r="J453">
            <v>40.5</v>
          </cell>
          <cell r="K453">
            <v>0.15</v>
          </cell>
          <cell r="N453">
            <v>0.11</v>
          </cell>
        </row>
        <row r="454">
          <cell r="B454">
            <v>90124</v>
          </cell>
          <cell r="C454" t="str">
            <v>RECOMPOSICAO DE DESCIDA D'AGUA</v>
          </cell>
          <cell r="D454" t="str">
            <v>m</v>
          </cell>
          <cell r="E454">
            <v>1.61</v>
          </cell>
          <cell r="F454">
            <v>9.56</v>
          </cell>
          <cell r="G454">
            <v>11.17</v>
          </cell>
          <cell r="H454">
            <v>15.86</v>
          </cell>
          <cell r="I454" t="str">
            <v>-</v>
          </cell>
          <cell r="J454">
            <v>40.5</v>
          </cell>
          <cell r="K454">
            <v>37.979999999999997</v>
          </cell>
          <cell r="N454">
            <v>27.03</v>
          </cell>
        </row>
        <row r="455">
          <cell r="B455">
            <v>90125</v>
          </cell>
          <cell r="C455" t="str">
            <v>RECOMPOSICAO DE VALETA NAO REVESTIDA</v>
          </cell>
          <cell r="D455" t="str">
            <v>m</v>
          </cell>
          <cell r="E455">
            <v>0.19</v>
          </cell>
          <cell r="F455">
            <v>0.66</v>
          </cell>
          <cell r="G455">
            <v>0.85</v>
          </cell>
          <cell r="H455">
            <v>0</v>
          </cell>
          <cell r="I455" t="str">
            <v>-</v>
          </cell>
          <cell r="J455">
            <v>40.5</v>
          </cell>
          <cell r="K455">
            <v>1.19</v>
          </cell>
          <cell r="N455">
            <v>0.85</v>
          </cell>
        </row>
        <row r="456">
          <cell r="B456">
            <v>90126</v>
          </cell>
          <cell r="C456" t="str">
            <v>RECOMPOSICAO DE VALETA REVESTIDA</v>
          </cell>
          <cell r="D456" t="str">
            <v>m</v>
          </cell>
          <cell r="E456">
            <v>2.42</v>
          </cell>
          <cell r="F456">
            <v>14.34</v>
          </cell>
          <cell r="G456">
            <v>16.760000000000002</v>
          </cell>
          <cell r="H456">
            <v>19.55</v>
          </cell>
          <cell r="I456" t="str">
            <v>-</v>
          </cell>
          <cell r="J456">
            <v>40.5</v>
          </cell>
          <cell r="K456">
            <v>51.02</v>
          </cell>
          <cell r="N456">
            <v>36.31</v>
          </cell>
        </row>
        <row r="457">
          <cell r="B457">
            <v>90127</v>
          </cell>
          <cell r="C457" t="str">
            <v>RECOMPOSICAO DE MEIO FIO C/ SARJETA CONJUGADA</v>
          </cell>
          <cell r="D457" t="str">
            <v>m</v>
          </cell>
          <cell r="E457">
            <v>0.69</v>
          </cell>
          <cell r="F457">
            <v>4.0999999999999996</v>
          </cell>
          <cell r="G457">
            <v>4.79</v>
          </cell>
          <cell r="H457">
            <v>5.35</v>
          </cell>
          <cell r="I457" t="str">
            <v>-</v>
          </cell>
          <cell r="J457">
            <v>40.5</v>
          </cell>
          <cell r="K457">
            <v>14.25</v>
          </cell>
          <cell r="N457">
            <v>10.14</v>
          </cell>
        </row>
        <row r="458">
          <cell r="B458">
            <v>90128</v>
          </cell>
          <cell r="C458" t="str">
            <v>RECOMPOSICAO DE OUTROS DISPOSITIVOS DE DRENAGEM</v>
          </cell>
          <cell r="D458" t="str">
            <v>m³</v>
          </cell>
          <cell r="E458">
            <v>14.24</v>
          </cell>
          <cell r="F458">
            <v>84.32</v>
          </cell>
          <cell r="G458">
            <v>98.56</v>
          </cell>
          <cell r="H458">
            <v>153.85</v>
          </cell>
          <cell r="I458" t="str">
            <v>-</v>
          </cell>
          <cell r="J458">
            <v>40.5</v>
          </cell>
          <cell r="K458">
            <v>354.64</v>
          </cell>
          <cell r="N458">
            <v>252.41</v>
          </cell>
        </row>
        <row r="459">
          <cell r="B459">
            <v>90130</v>
          </cell>
          <cell r="C459" t="str">
            <v>RECOMPOSICAO DE EMPRESTIMOS E JAZIDAS</v>
          </cell>
          <cell r="D459" t="str">
            <v>m²</v>
          </cell>
          <cell r="E459">
            <v>0.16</v>
          </cell>
          <cell r="F459">
            <v>0.01</v>
          </cell>
          <cell r="G459">
            <v>0.17</v>
          </cell>
          <cell r="H459">
            <v>7.0000000000000007E-2</v>
          </cell>
          <cell r="I459" t="str">
            <v>-</v>
          </cell>
          <cell r="J459">
            <v>40.5</v>
          </cell>
          <cell r="K459">
            <v>0.34</v>
          </cell>
          <cell r="N459">
            <v>0.24000000000000002</v>
          </cell>
        </row>
        <row r="460">
          <cell r="B460">
            <v>90131</v>
          </cell>
          <cell r="C460" t="str">
            <v>RECOMPOSICAO DE CAMINHO DE SERVICO</v>
          </cell>
          <cell r="D460" t="str">
            <v>m²</v>
          </cell>
          <cell r="E460">
            <v>0.14000000000000001</v>
          </cell>
          <cell r="F460">
            <v>0.01</v>
          </cell>
          <cell r="G460">
            <v>0.13</v>
          </cell>
          <cell r="H460">
            <v>0.01</v>
          </cell>
          <cell r="I460" t="str">
            <v>-</v>
          </cell>
          <cell r="J460">
            <v>40.5</v>
          </cell>
          <cell r="K460">
            <v>0.2</v>
          </cell>
          <cell r="N460">
            <v>0.14000000000000001</v>
          </cell>
        </row>
        <row r="461">
          <cell r="B461">
            <v>90140</v>
          </cell>
          <cell r="C461" t="str">
            <v>RECOMPOSICAO DE GUARDA CORPO</v>
          </cell>
          <cell r="D461" t="str">
            <v>m</v>
          </cell>
          <cell r="E461">
            <v>12.84</v>
          </cell>
          <cell r="F461">
            <v>10.65</v>
          </cell>
          <cell r="G461">
            <v>23.49</v>
          </cell>
          <cell r="H461">
            <v>10.18</v>
          </cell>
          <cell r="I461" t="str">
            <v>-</v>
          </cell>
          <cell r="J461">
            <v>40.5</v>
          </cell>
          <cell r="K461">
            <v>47.31</v>
          </cell>
          <cell r="N461">
            <v>33.67</v>
          </cell>
        </row>
        <row r="462">
          <cell r="B462">
            <v>90141</v>
          </cell>
          <cell r="C462" t="str">
            <v>RECOMPOSICAO DE BALIZADOR</v>
          </cell>
          <cell r="D462" t="str">
            <v>Und</v>
          </cell>
          <cell r="E462">
            <v>0.4</v>
          </cell>
          <cell r="F462">
            <v>1.23</v>
          </cell>
          <cell r="G462">
            <v>1.63</v>
          </cell>
          <cell r="H462">
            <v>0</v>
          </cell>
          <cell r="I462" t="str">
            <v>-</v>
          </cell>
          <cell r="J462">
            <v>40.5</v>
          </cell>
          <cell r="K462">
            <v>2.29</v>
          </cell>
          <cell r="N462">
            <v>1.63</v>
          </cell>
        </row>
        <row r="463">
          <cell r="B463">
            <v>90142</v>
          </cell>
          <cell r="C463" t="str">
            <v>RECOMPOSICAO DE PLACA DE SINALIZACAO</v>
          </cell>
          <cell r="D463" t="str">
            <v>m²</v>
          </cell>
          <cell r="E463">
            <v>1.38</v>
          </cell>
          <cell r="F463">
            <v>4.01</v>
          </cell>
          <cell r="G463">
            <v>5.39</v>
          </cell>
          <cell r="H463">
            <v>0</v>
          </cell>
          <cell r="I463" t="str">
            <v>-</v>
          </cell>
          <cell r="J463">
            <v>40.5</v>
          </cell>
          <cell r="K463">
            <v>7.57</v>
          </cell>
          <cell r="N463">
            <v>5.39</v>
          </cell>
        </row>
        <row r="464">
          <cell r="B464">
            <v>90143</v>
          </cell>
          <cell r="C464" t="str">
            <v>RECOMPOSICAO DE DEFENSA METALICA</v>
          </cell>
          <cell r="D464" t="str">
            <v>m</v>
          </cell>
          <cell r="E464">
            <v>0.39</v>
          </cell>
          <cell r="F464">
            <v>1.1200000000000001</v>
          </cell>
          <cell r="G464">
            <v>1.51</v>
          </cell>
          <cell r="H464">
            <v>0</v>
          </cell>
          <cell r="I464" t="str">
            <v>-</v>
          </cell>
          <cell r="J464">
            <v>40.5</v>
          </cell>
          <cell r="K464">
            <v>2.12</v>
          </cell>
          <cell r="N464">
            <v>1.51</v>
          </cell>
        </row>
        <row r="465">
          <cell r="B465">
            <v>90144</v>
          </cell>
          <cell r="C465" t="str">
            <v>RENOVACAO MANUAL DA SINALIZACAO HORIZONTAL</v>
          </cell>
          <cell r="D465" t="str">
            <v>m²</v>
          </cell>
          <cell r="E465">
            <v>0</v>
          </cell>
          <cell r="F465">
            <v>2.95</v>
          </cell>
          <cell r="G465">
            <v>2.95</v>
          </cell>
          <cell r="H465">
            <v>4.43</v>
          </cell>
          <cell r="I465" t="str">
            <v>-</v>
          </cell>
          <cell r="J465">
            <v>40.5</v>
          </cell>
          <cell r="K465">
            <v>10.37</v>
          </cell>
          <cell r="N465">
            <v>7.38</v>
          </cell>
        </row>
        <row r="466">
          <cell r="B466">
            <v>90145</v>
          </cell>
          <cell r="C466" t="str">
            <v>RENOVACAO MECANIZADA DA SINALIZACAO HORIZONTAL</v>
          </cell>
          <cell r="D466" t="str">
            <v>m²</v>
          </cell>
          <cell r="E466">
            <v>0.48</v>
          </cell>
          <cell r="F466">
            <v>0.15</v>
          </cell>
          <cell r="G466">
            <v>0.63</v>
          </cell>
          <cell r="H466">
            <v>4.43</v>
          </cell>
          <cell r="I466" t="str">
            <v>-</v>
          </cell>
          <cell r="J466">
            <v>40.5</v>
          </cell>
          <cell r="K466">
            <v>7.11</v>
          </cell>
          <cell r="N466">
            <v>5.0599999999999996</v>
          </cell>
        </row>
        <row r="467">
          <cell r="B467">
            <v>90146</v>
          </cell>
          <cell r="C467" t="str">
            <v>RECOMPOSICAO TOTAL DE CERCA</v>
          </cell>
          <cell r="D467" t="str">
            <v>m</v>
          </cell>
          <cell r="E467">
            <v>0</v>
          </cell>
          <cell r="F467">
            <v>1.18</v>
          </cell>
          <cell r="G467">
            <v>1.18</v>
          </cell>
          <cell r="H467">
            <v>2.99</v>
          </cell>
          <cell r="I467" t="str">
            <v>-</v>
          </cell>
          <cell r="J467">
            <v>40.5</v>
          </cell>
          <cell r="K467">
            <v>5.86</v>
          </cell>
          <cell r="N467">
            <v>4.17</v>
          </cell>
        </row>
        <row r="468">
          <cell r="B468">
            <v>90147</v>
          </cell>
          <cell r="C468" t="str">
            <v>RECOMPOSICAO PARCIAL DE CERCA (MOIRAO)</v>
          </cell>
          <cell r="D468" t="str">
            <v>m</v>
          </cell>
          <cell r="E468">
            <v>0</v>
          </cell>
          <cell r="F468">
            <v>0.74</v>
          </cell>
          <cell r="G468">
            <v>0.74</v>
          </cell>
          <cell r="H468">
            <v>2.5499999999999998</v>
          </cell>
          <cell r="I468" t="str">
            <v>-</v>
          </cell>
          <cell r="J468">
            <v>40.5</v>
          </cell>
          <cell r="K468">
            <v>4.62</v>
          </cell>
          <cell r="N468">
            <v>3.29</v>
          </cell>
        </row>
        <row r="469">
          <cell r="B469">
            <v>90148</v>
          </cell>
          <cell r="C469" t="str">
            <v>RECOMPOSICAO PARCIAL DE CERCA DE ARAME</v>
          </cell>
          <cell r="D469" t="str">
            <v>m</v>
          </cell>
          <cell r="E469">
            <v>0</v>
          </cell>
          <cell r="F469">
            <v>0.49</v>
          </cell>
          <cell r="G469">
            <v>0.49</v>
          </cell>
          <cell r="H469">
            <v>0.46</v>
          </cell>
          <cell r="I469" t="str">
            <v>-</v>
          </cell>
          <cell r="J469">
            <v>40.5</v>
          </cell>
          <cell r="K469">
            <v>1.33</v>
          </cell>
          <cell r="N469">
            <v>0.95</v>
          </cell>
        </row>
        <row r="470">
          <cell r="B470">
            <v>90149</v>
          </cell>
          <cell r="C470" t="str">
            <v>TAPA PANELA</v>
          </cell>
          <cell r="D470" t="str">
            <v>m³</v>
          </cell>
          <cell r="E470">
            <v>0</v>
          </cell>
          <cell r="F470">
            <v>7.86</v>
          </cell>
          <cell r="G470">
            <v>7.86</v>
          </cell>
          <cell r="H470">
            <v>3.18</v>
          </cell>
          <cell r="I470" t="str">
            <v>-</v>
          </cell>
          <cell r="J470">
            <v>40.5</v>
          </cell>
          <cell r="K470">
            <v>15.51</v>
          </cell>
          <cell r="N470">
            <v>11.040000000000001</v>
          </cell>
        </row>
        <row r="471">
          <cell r="B471">
            <v>90150</v>
          </cell>
          <cell r="C471" t="str">
            <v>PATROLAMENTO</v>
          </cell>
          <cell r="D471" t="str">
            <v>m²</v>
          </cell>
          <cell r="E471">
            <v>0.02</v>
          </cell>
          <cell r="F471">
            <v>0.01</v>
          </cell>
          <cell r="G471">
            <v>0.03</v>
          </cell>
          <cell r="H471">
            <v>0</v>
          </cell>
          <cell r="I471" t="str">
            <v>-</v>
          </cell>
          <cell r="J471">
            <v>40.5</v>
          </cell>
          <cell r="K471">
            <v>0.04</v>
          </cell>
          <cell r="N471">
            <v>0.03</v>
          </cell>
        </row>
        <row r="472">
          <cell r="B472">
            <v>90151</v>
          </cell>
          <cell r="C472" t="str">
            <v>VALETA DE PROTECAO E SAIDA D'AGUA C/ MAQUINA</v>
          </cell>
          <cell r="D472" t="str">
            <v>m³</v>
          </cell>
          <cell r="E472">
            <v>1.03</v>
          </cell>
          <cell r="F472">
            <v>7.0000000000000007E-2</v>
          </cell>
          <cell r="G472">
            <v>1.1000000000000001</v>
          </cell>
          <cell r="H472">
            <v>0</v>
          </cell>
          <cell r="I472" t="str">
            <v>-</v>
          </cell>
          <cell r="J472">
            <v>40.5</v>
          </cell>
          <cell r="K472">
            <v>1.55</v>
          </cell>
          <cell r="N472">
            <v>1.1000000000000001</v>
          </cell>
        </row>
        <row r="473">
          <cell r="B473">
            <v>90152</v>
          </cell>
          <cell r="C473" t="str">
            <v>SUBSTITUICAO DE SECAO DE ESTEIO (PONTE TIPO I)</v>
          </cell>
          <cell r="D473" t="str">
            <v>m</v>
          </cell>
          <cell r="E473">
            <v>31.28</v>
          </cell>
          <cell r="F473">
            <v>170.32</v>
          </cell>
          <cell r="G473">
            <v>201.6</v>
          </cell>
          <cell r="H473">
            <v>334.9</v>
          </cell>
          <cell r="I473" t="str">
            <v>-</v>
          </cell>
          <cell r="J473">
            <v>15</v>
          </cell>
          <cell r="K473">
            <v>616.98</v>
          </cell>
          <cell r="N473">
            <v>536.5</v>
          </cell>
        </row>
        <row r="474">
          <cell r="B474">
            <v>90153</v>
          </cell>
          <cell r="C474" t="str">
            <v>SUBSTITUICAO DE TRANSVERSINA TRAVESSEIRO (PONTE TIPO I)</v>
          </cell>
          <cell r="D474" t="str">
            <v>m</v>
          </cell>
          <cell r="E474">
            <v>4.07</v>
          </cell>
          <cell r="F474">
            <v>22.18</v>
          </cell>
          <cell r="G474">
            <v>26.25</v>
          </cell>
          <cell r="H474">
            <v>44.24</v>
          </cell>
          <cell r="I474" t="str">
            <v>-</v>
          </cell>
          <cell r="J474">
            <v>15</v>
          </cell>
          <cell r="K474">
            <v>81.06</v>
          </cell>
          <cell r="N474">
            <v>70.490000000000009</v>
          </cell>
        </row>
        <row r="475">
          <cell r="B475">
            <v>90154</v>
          </cell>
          <cell r="C475" t="str">
            <v>SUBSTITUICAO DE SUB-VIGA (PONTE TIPO I)</v>
          </cell>
          <cell r="D475" t="str">
            <v>m</v>
          </cell>
          <cell r="E475">
            <v>6.98</v>
          </cell>
          <cell r="F475">
            <v>38.020000000000003</v>
          </cell>
          <cell r="G475">
            <v>45</v>
          </cell>
          <cell r="H475">
            <v>45.84</v>
          </cell>
          <cell r="I475" t="str">
            <v>-</v>
          </cell>
          <cell r="J475">
            <v>15</v>
          </cell>
          <cell r="K475">
            <v>104.47</v>
          </cell>
          <cell r="N475">
            <v>90.84</v>
          </cell>
        </row>
        <row r="476">
          <cell r="B476">
            <v>90155</v>
          </cell>
          <cell r="C476" t="str">
            <v>SUBSTITUICAO DE LONGARINA (PONTE TIPO I)</v>
          </cell>
          <cell r="D476" t="str">
            <v>m</v>
          </cell>
          <cell r="E476">
            <v>3.91</v>
          </cell>
          <cell r="F476">
            <v>21.29</v>
          </cell>
          <cell r="G476">
            <v>25.2</v>
          </cell>
          <cell r="H476">
            <v>32.51</v>
          </cell>
          <cell r="I476" t="str">
            <v>-</v>
          </cell>
          <cell r="J476">
            <v>15</v>
          </cell>
          <cell r="K476">
            <v>66.37</v>
          </cell>
          <cell r="N476">
            <v>57.709999999999994</v>
          </cell>
        </row>
        <row r="477">
          <cell r="B477">
            <v>90156</v>
          </cell>
          <cell r="C477" t="str">
            <v>SUBSTITUICAO DE ASSOALHO (PONTE TIPO I)</v>
          </cell>
          <cell r="D477" t="str">
            <v>m²</v>
          </cell>
          <cell r="E477">
            <v>3.13</v>
          </cell>
          <cell r="F477">
            <v>17.03</v>
          </cell>
          <cell r="G477">
            <v>20.16</v>
          </cell>
          <cell r="H477">
            <v>33.18</v>
          </cell>
          <cell r="I477" t="str">
            <v>-</v>
          </cell>
          <cell r="J477">
            <v>15</v>
          </cell>
          <cell r="K477">
            <v>61.34</v>
          </cell>
          <cell r="N477">
            <v>53.34</v>
          </cell>
        </row>
        <row r="478">
          <cell r="B478">
            <v>90157</v>
          </cell>
          <cell r="C478" t="str">
            <v>SUBSTITUICAO DA TRAVA DO RODEIO (PONTE TIPO I)</v>
          </cell>
          <cell r="D478" t="str">
            <v>m</v>
          </cell>
          <cell r="E478">
            <v>0.39</v>
          </cell>
          <cell r="F478">
            <v>2.13</v>
          </cell>
          <cell r="G478">
            <v>2.52</v>
          </cell>
          <cell r="H478">
            <v>8.9700000000000006</v>
          </cell>
          <cell r="I478" t="str">
            <v>-</v>
          </cell>
          <cell r="J478">
            <v>15</v>
          </cell>
          <cell r="K478">
            <v>13.21</v>
          </cell>
          <cell r="N478">
            <v>11.49</v>
          </cell>
        </row>
        <row r="479">
          <cell r="B479">
            <v>90158</v>
          </cell>
          <cell r="C479" t="str">
            <v>SUBSTITUICAO DE RODEIRO (PONTE TIPO I)</v>
          </cell>
          <cell r="D479" t="str">
            <v>m</v>
          </cell>
          <cell r="E479">
            <v>1.3</v>
          </cell>
          <cell r="F479">
            <v>7.1</v>
          </cell>
          <cell r="G479">
            <v>8.4</v>
          </cell>
          <cell r="H479">
            <v>31.32</v>
          </cell>
          <cell r="I479" t="str">
            <v>-</v>
          </cell>
          <cell r="J479">
            <v>15</v>
          </cell>
          <cell r="K479">
            <v>45.68</v>
          </cell>
          <cell r="N479">
            <v>39.72</v>
          </cell>
        </row>
        <row r="480">
          <cell r="B480">
            <v>90159</v>
          </cell>
          <cell r="C480" t="str">
            <v>SUBSTITUICAO DE GUARDA RODAS (PONTE TIPO I)</v>
          </cell>
          <cell r="D480" t="str">
            <v>m</v>
          </cell>
          <cell r="E480">
            <v>0.49</v>
          </cell>
          <cell r="F480">
            <v>2.66</v>
          </cell>
          <cell r="G480">
            <v>3.15</v>
          </cell>
          <cell r="H480">
            <v>8.85</v>
          </cell>
          <cell r="I480" t="str">
            <v>-</v>
          </cell>
          <cell r="J480">
            <v>15</v>
          </cell>
          <cell r="K480">
            <v>13.8</v>
          </cell>
          <cell r="N480">
            <v>12</v>
          </cell>
        </row>
        <row r="481">
          <cell r="B481">
            <v>90160</v>
          </cell>
          <cell r="C481" t="str">
            <v>SUBSTITUICAO DE GUARDA-CORPO (PONTE TIPO I)</v>
          </cell>
          <cell r="D481" t="str">
            <v>m</v>
          </cell>
          <cell r="E481">
            <v>1.3</v>
          </cell>
          <cell r="F481">
            <v>7.1</v>
          </cell>
          <cell r="G481">
            <v>8.4</v>
          </cell>
          <cell r="H481">
            <v>41.6</v>
          </cell>
          <cell r="I481" t="str">
            <v>-</v>
          </cell>
          <cell r="J481">
            <v>15</v>
          </cell>
          <cell r="K481">
            <v>57.5</v>
          </cell>
          <cell r="N481">
            <v>50</v>
          </cell>
        </row>
        <row r="482">
          <cell r="B482">
            <v>90161</v>
          </cell>
          <cell r="C482" t="str">
            <v>SUBSTITUICAO DE PROTECAO DO RODEIRO (PONTE TIPO I)</v>
          </cell>
          <cell r="D482" t="str">
            <v>m</v>
          </cell>
          <cell r="E482">
            <v>0.78</v>
          </cell>
          <cell r="F482">
            <v>4.26</v>
          </cell>
          <cell r="G482">
            <v>5.04</v>
          </cell>
          <cell r="H482">
            <v>18.670000000000002</v>
          </cell>
          <cell r="I482" t="str">
            <v>-</v>
          </cell>
          <cell r="J482">
            <v>15</v>
          </cell>
          <cell r="K482">
            <v>27.27</v>
          </cell>
          <cell r="N482">
            <v>23.71</v>
          </cell>
        </row>
        <row r="483">
          <cell r="B483">
            <v>90162</v>
          </cell>
          <cell r="C483" t="str">
            <v>SUBSTITUICAO DA ARMACAO SIMPLES (PONTE TIPO I)</v>
          </cell>
          <cell r="D483" t="str">
            <v>Und</v>
          </cell>
          <cell r="E483">
            <v>217.22</v>
          </cell>
          <cell r="F483">
            <v>1182.78</v>
          </cell>
          <cell r="G483">
            <v>1400</v>
          </cell>
          <cell r="H483">
            <v>2137.11</v>
          </cell>
          <cell r="I483" t="str">
            <v>-</v>
          </cell>
          <cell r="J483">
            <v>15</v>
          </cell>
          <cell r="K483">
            <v>4067.68</v>
          </cell>
          <cell r="N483">
            <v>3537.11</v>
          </cell>
        </row>
        <row r="484">
          <cell r="B484">
            <v>90163</v>
          </cell>
          <cell r="C484" t="str">
            <v>SUBSTITUICAO DA ARMACAO COM BANZO (PONTE TIPO I)</v>
          </cell>
          <cell r="D484" t="str">
            <v>Und</v>
          </cell>
          <cell r="E484">
            <v>391</v>
          </cell>
          <cell r="F484">
            <v>2129</v>
          </cell>
          <cell r="G484">
            <v>2520</v>
          </cell>
          <cell r="H484">
            <v>3762.3</v>
          </cell>
          <cell r="I484" t="str">
            <v>-</v>
          </cell>
          <cell r="J484">
            <v>15</v>
          </cell>
          <cell r="K484">
            <v>7224.65</v>
          </cell>
          <cell r="N484">
            <v>6282.3</v>
          </cell>
        </row>
        <row r="485">
          <cell r="B485">
            <v>90170</v>
          </cell>
          <cell r="C485" t="str">
            <v>SUBSTITUICAO DA SECAO DE ESTEIOS (PONTE TIPO III)</v>
          </cell>
          <cell r="D485" t="str">
            <v>m</v>
          </cell>
          <cell r="E485">
            <v>8.42</v>
          </cell>
          <cell r="F485">
            <v>169.37</v>
          </cell>
          <cell r="G485">
            <v>177.79</v>
          </cell>
          <cell r="H485">
            <v>321.54000000000002</v>
          </cell>
          <cell r="I485" t="str">
            <v>-</v>
          </cell>
          <cell r="J485">
            <v>15</v>
          </cell>
          <cell r="K485">
            <v>574.23</v>
          </cell>
          <cell r="N485">
            <v>499.33000000000004</v>
          </cell>
        </row>
        <row r="486">
          <cell r="B486">
            <v>90171</v>
          </cell>
          <cell r="C486" t="str">
            <v>SUBSTITUICAO DA TRANSVERSINA TRAVESSEIRO (PONTE TIPO III)</v>
          </cell>
          <cell r="D486" t="str">
            <v>m</v>
          </cell>
          <cell r="E486">
            <v>1.1200000000000001</v>
          </cell>
          <cell r="F486">
            <v>21.54</v>
          </cell>
          <cell r="G486">
            <v>22.66</v>
          </cell>
          <cell r="H486">
            <v>29.85</v>
          </cell>
          <cell r="I486" t="str">
            <v>-</v>
          </cell>
          <cell r="J486">
            <v>15</v>
          </cell>
          <cell r="K486">
            <v>60.39</v>
          </cell>
          <cell r="N486">
            <v>52.510000000000005</v>
          </cell>
        </row>
        <row r="487">
          <cell r="B487">
            <v>90172</v>
          </cell>
          <cell r="C487" t="str">
            <v>SUBSTITUICAO DE SUB-VIGAS (PONTE TIPO III)</v>
          </cell>
          <cell r="D487" t="str">
            <v>m</v>
          </cell>
          <cell r="E487">
            <v>1.1200000000000001</v>
          </cell>
          <cell r="F487">
            <v>23.75</v>
          </cell>
          <cell r="G487">
            <v>24.87</v>
          </cell>
          <cell r="H487">
            <v>35.79</v>
          </cell>
          <cell r="I487" t="str">
            <v>-</v>
          </cell>
          <cell r="J487">
            <v>15</v>
          </cell>
          <cell r="K487">
            <v>69.760000000000005</v>
          </cell>
          <cell r="N487">
            <v>60.66</v>
          </cell>
        </row>
        <row r="488">
          <cell r="B488">
            <v>90173</v>
          </cell>
          <cell r="C488" t="str">
            <v>SUBSTITUICAO DE LONGARINAS (PONTE TIPO III)</v>
          </cell>
          <cell r="D488" t="str">
            <v>m</v>
          </cell>
          <cell r="E488">
            <v>1.1200000000000001</v>
          </cell>
          <cell r="F488">
            <v>20.65</v>
          </cell>
          <cell r="G488">
            <v>21.77</v>
          </cell>
          <cell r="H488">
            <v>26.77</v>
          </cell>
          <cell r="I488" t="str">
            <v>-</v>
          </cell>
          <cell r="J488">
            <v>15</v>
          </cell>
          <cell r="K488">
            <v>55.82</v>
          </cell>
          <cell r="N488">
            <v>48.54</v>
          </cell>
        </row>
        <row r="489">
          <cell r="B489">
            <v>90174</v>
          </cell>
          <cell r="C489" t="str">
            <v>SUBSTITUICAO DE GUARDA-RODAS (PONTE TIPO III)</v>
          </cell>
          <cell r="D489" t="str">
            <v>m</v>
          </cell>
          <cell r="E489">
            <v>1.1200000000000001</v>
          </cell>
          <cell r="F489">
            <v>5.17</v>
          </cell>
          <cell r="G489">
            <v>6.29</v>
          </cell>
          <cell r="H489">
            <v>19.59</v>
          </cell>
          <cell r="I489" t="str">
            <v>-</v>
          </cell>
          <cell r="J489">
            <v>15</v>
          </cell>
          <cell r="K489">
            <v>29.76</v>
          </cell>
          <cell r="N489">
            <v>25.88</v>
          </cell>
        </row>
        <row r="490">
          <cell r="B490">
            <v>90180</v>
          </cell>
          <cell r="C490" t="str">
            <v>PONTE DE MADEIRA EM VIGAMENTO SIMPLES C/ FUNDACAO DIRETA (TIPO I)</v>
          </cell>
          <cell r="D490" t="str">
            <v>m</v>
          </cell>
          <cell r="E490">
            <v>0</v>
          </cell>
          <cell r="F490">
            <v>0</v>
          </cell>
          <cell r="G490">
            <v>0</v>
          </cell>
          <cell r="H490">
            <v>1958.7</v>
          </cell>
          <cell r="I490" t="str">
            <v>-</v>
          </cell>
          <cell r="J490">
            <v>15</v>
          </cell>
          <cell r="K490">
            <v>2252.5100000000002</v>
          </cell>
          <cell r="N490">
            <v>1958.7</v>
          </cell>
        </row>
        <row r="491">
          <cell r="B491">
            <v>90181</v>
          </cell>
          <cell r="C491" t="str">
            <v>PONTE DE MADEIRA EM VIGAMENTO SIMPLES C/ FUNDACAO EM ESTACA (TIPO I)</v>
          </cell>
          <cell r="D491" t="str">
            <v>m</v>
          </cell>
          <cell r="E491">
            <v>0</v>
          </cell>
          <cell r="F491">
            <v>0</v>
          </cell>
          <cell r="G491">
            <v>0</v>
          </cell>
          <cell r="H491">
            <v>1971.72</v>
          </cell>
          <cell r="I491" t="str">
            <v>-</v>
          </cell>
          <cell r="J491">
            <v>15</v>
          </cell>
          <cell r="K491">
            <v>2267.48</v>
          </cell>
          <cell r="N491">
            <v>1971.72</v>
          </cell>
        </row>
        <row r="492">
          <cell r="B492">
            <v>90182</v>
          </cell>
          <cell r="C492" t="str">
            <v>PONTE DE MADEIRA EM VIGAMENTO ARMADO C/ FUNDACAO DIRETA (TIPO I)</v>
          </cell>
          <cell r="D492" t="str">
            <v>m</v>
          </cell>
          <cell r="E492">
            <v>0</v>
          </cell>
          <cell r="F492">
            <v>0</v>
          </cell>
          <cell r="G492">
            <v>0</v>
          </cell>
          <cell r="H492">
            <v>2032.5</v>
          </cell>
          <cell r="I492" t="str">
            <v>-</v>
          </cell>
          <cell r="J492">
            <v>15</v>
          </cell>
          <cell r="K492">
            <v>2337.38</v>
          </cell>
          <cell r="N492">
            <v>2032.5</v>
          </cell>
        </row>
        <row r="493">
          <cell r="B493">
            <v>90183</v>
          </cell>
          <cell r="C493" t="str">
            <v>PONTE DE MADEIRA EM VIGAMENTO ARMADO C/ FUNDACAO EM ESTACA (TIPO I)</v>
          </cell>
          <cell r="D493" t="str">
            <v>m</v>
          </cell>
          <cell r="E493">
            <v>0</v>
          </cell>
          <cell r="F493">
            <v>0</v>
          </cell>
          <cell r="G493">
            <v>0</v>
          </cell>
          <cell r="H493">
            <v>2040.3</v>
          </cell>
          <cell r="I493" t="str">
            <v>-</v>
          </cell>
          <cell r="J493">
            <v>15</v>
          </cell>
          <cell r="K493">
            <v>2346.35</v>
          </cell>
          <cell r="N493">
            <v>2040.3</v>
          </cell>
        </row>
        <row r="494">
          <cell r="B494">
            <v>90184</v>
          </cell>
          <cell r="C494" t="str">
            <v>PONTE DE MADEIRA EM VIGAMENTO SIMPLES C/ FUNDACAO DIRETA (TIPO III)</v>
          </cell>
          <cell r="D494" t="str">
            <v>m</v>
          </cell>
          <cell r="E494">
            <v>0</v>
          </cell>
          <cell r="F494">
            <v>0</v>
          </cell>
          <cell r="G494">
            <v>0</v>
          </cell>
          <cell r="H494">
            <v>1643.85</v>
          </cell>
          <cell r="I494" t="str">
            <v>-</v>
          </cell>
          <cell r="J494">
            <v>15</v>
          </cell>
          <cell r="K494">
            <v>1890.43</v>
          </cell>
          <cell r="N494">
            <v>1643.85</v>
          </cell>
        </row>
        <row r="495">
          <cell r="B495">
            <v>90185</v>
          </cell>
          <cell r="C495" t="str">
            <v>PONTE DE MADEIRA EM VIGAMENTO SIMPLES C/ FUNDACAO EM ESTACA (TIPO III)</v>
          </cell>
          <cell r="D495" t="str">
            <v>m</v>
          </cell>
          <cell r="E495">
            <v>0</v>
          </cell>
          <cell r="F495">
            <v>0</v>
          </cell>
          <cell r="G495">
            <v>0</v>
          </cell>
          <cell r="H495">
            <v>1652.42</v>
          </cell>
          <cell r="I495" t="str">
            <v>-</v>
          </cell>
          <cell r="J495">
            <v>15</v>
          </cell>
          <cell r="K495">
            <v>1900.28</v>
          </cell>
          <cell r="N495">
            <v>1652.42</v>
          </cell>
        </row>
        <row r="496">
          <cell r="B496">
            <v>90186</v>
          </cell>
          <cell r="C496" t="str">
            <v>ALAS E TESTAS DO CAIXAO DE ATERRO (PONTE TIPO I)</v>
          </cell>
          <cell r="D496" t="str">
            <v>m²</v>
          </cell>
          <cell r="E496">
            <v>1.68</v>
          </cell>
          <cell r="F496">
            <v>12.95</v>
          </cell>
          <cell r="G496">
            <v>14.63</v>
          </cell>
          <cell r="H496">
            <v>72.95</v>
          </cell>
          <cell r="I496" t="str">
            <v>ACRESCER</v>
          </cell>
          <cell r="J496">
            <v>15</v>
          </cell>
          <cell r="K496">
            <v>100.72</v>
          </cell>
          <cell r="N496">
            <v>87.58</v>
          </cell>
        </row>
        <row r="497">
          <cell r="B497">
            <v>90187</v>
          </cell>
          <cell r="C497" t="str">
            <v>ALAS E TESTA DO CAIXAO DE ATERRO (PONTE TIPO III)</v>
          </cell>
          <cell r="D497" t="str">
            <v>m²</v>
          </cell>
          <cell r="E497">
            <v>2.2400000000000002</v>
          </cell>
          <cell r="F497">
            <v>11.21</v>
          </cell>
          <cell r="G497">
            <v>13.45</v>
          </cell>
          <cell r="H497">
            <v>59.8</v>
          </cell>
          <cell r="I497" t="str">
            <v>ACRESCER</v>
          </cell>
          <cell r="J497">
            <v>15</v>
          </cell>
          <cell r="K497">
            <v>84.24</v>
          </cell>
          <cell r="N497">
            <v>73.25</v>
          </cell>
        </row>
        <row r="498">
          <cell r="B498">
            <v>90188</v>
          </cell>
          <cell r="C498" t="str">
            <v>FUNDACAO EM BLOCO DE CONCRETO (PONTE TIPO I)</v>
          </cell>
          <cell r="D498" t="str">
            <v>m³</v>
          </cell>
          <cell r="E498">
            <v>0</v>
          </cell>
          <cell r="F498">
            <v>8.42</v>
          </cell>
          <cell r="G498">
            <v>8.42</v>
          </cell>
          <cell r="H498">
            <v>135.07</v>
          </cell>
          <cell r="I498" t="str">
            <v>ACRESCER</v>
          </cell>
          <cell r="J498">
            <v>15</v>
          </cell>
          <cell r="K498">
            <v>165.01</v>
          </cell>
          <cell r="N498">
            <v>143.48999999999998</v>
          </cell>
        </row>
        <row r="499">
          <cell r="B499">
            <v>90189</v>
          </cell>
          <cell r="C499" t="str">
            <v>FUNDACAO EM ESTACA DE MADEIRA (PONTES TIPO I E III)</v>
          </cell>
          <cell r="D499" t="str">
            <v>Und</v>
          </cell>
          <cell r="E499">
            <v>19.84</v>
          </cell>
          <cell r="F499">
            <v>27.52</v>
          </cell>
          <cell r="G499">
            <v>47.36</v>
          </cell>
          <cell r="H499">
            <v>135.88</v>
          </cell>
          <cell r="I499" t="str">
            <v>ACRESCER</v>
          </cell>
          <cell r="J499">
            <v>15</v>
          </cell>
          <cell r="K499">
            <v>210.73</v>
          </cell>
          <cell r="N499">
            <v>183.24</v>
          </cell>
        </row>
        <row r="500">
          <cell r="B500">
            <v>90190</v>
          </cell>
          <cell r="C500" t="str">
            <v>FUNDACAO EM BLOCO DE CONCRETO (PONTE TIPO III)</v>
          </cell>
          <cell r="D500" t="str">
            <v>m³</v>
          </cell>
          <cell r="E500">
            <v>0</v>
          </cell>
          <cell r="F500">
            <v>8.42</v>
          </cell>
          <cell r="G500">
            <v>8.42</v>
          </cell>
          <cell r="H500">
            <v>136.97999999999999</v>
          </cell>
          <cell r="I500" t="str">
            <v>ACRESCER</v>
          </cell>
          <cell r="J500">
            <v>15</v>
          </cell>
          <cell r="K500">
            <v>167.21</v>
          </cell>
          <cell r="N500">
            <v>145.39999999999998</v>
          </cell>
        </row>
        <row r="501">
          <cell r="B501">
            <v>90200</v>
          </cell>
          <cell r="C501" t="str">
            <v>SERVICO DE MANUTENCAO PREVENTINA PERIODICA</v>
          </cell>
          <cell r="N501">
            <v>0</v>
          </cell>
        </row>
        <row r="502">
          <cell r="B502">
            <v>90210</v>
          </cell>
          <cell r="C502" t="str">
            <v>EXEC. SUB-BASE/BASE ESTABILIZADA (EXCLUSIVE MAT.)P/ CORREÇO DEFEITO LOCALIZADO, INCLUSIVE REMOÇAO DO PAVIMENTO E SUB-BASE DANIFICADOS</v>
          </cell>
          <cell r="D502" t="str">
            <v>m³</v>
          </cell>
          <cell r="E502">
            <v>10.25</v>
          </cell>
          <cell r="F502">
            <v>0.64</v>
          </cell>
          <cell r="G502">
            <v>10.89</v>
          </cell>
          <cell r="H502">
            <v>0</v>
          </cell>
          <cell r="I502" t="str">
            <v>-</v>
          </cell>
          <cell r="J502">
            <v>40.5</v>
          </cell>
          <cell r="K502">
            <v>15.3</v>
          </cell>
          <cell r="N502">
            <v>10.89</v>
          </cell>
        </row>
        <row r="503">
          <cell r="B503">
            <v>90211</v>
          </cell>
          <cell r="C503" t="str">
            <v>IMPRIMACAO ( C/ CANETA CAM. ESPARGIDOR)E USADO C/ CÓDIGO 90.210</v>
          </cell>
          <cell r="D503" t="str">
            <v>m²</v>
          </cell>
          <cell r="E503">
            <v>0.13</v>
          </cell>
          <cell r="F503">
            <v>0.06</v>
          </cell>
          <cell r="G503">
            <v>0.19</v>
          </cell>
          <cell r="H503">
            <v>0</v>
          </cell>
          <cell r="I503" t="str">
            <v>ACRESCER</v>
          </cell>
          <cell r="J503">
            <v>40.5</v>
          </cell>
          <cell r="K503">
            <v>0.27</v>
          </cell>
          <cell r="N503">
            <v>0.19</v>
          </cell>
        </row>
        <row r="504">
          <cell r="B504">
            <v>90212</v>
          </cell>
          <cell r="C504" t="str">
            <v>CAPA SELANTE C/ PEDRISCO</v>
          </cell>
          <cell r="D504" t="str">
            <v>m²</v>
          </cell>
          <cell r="E504">
            <v>0.26</v>
          </cell>
          <cell r="F504">
            <v>0.05</v>
          </cell>
          <cell r="G504">
            <v>0.31</v>
          </cell>
          <cell r="H504">
            <v>0.14000000000000001</v>
          </cell>
          <cell r="I504" t="str">
            <v>ACRESCER</v>
          </cell>
          <cell r="J504">
            <v>40.5</v>
          </cell>
          <cell r="K504">
            <v>0.63</v>
          </cell>
          <cell r="N504">
            <v>0.45</v>
          </cell>
        </row>
        <row r="505">
          <cell r="B505">
            <v>90213</v>
          </cell>
          <cell r="C505" t="str">
            <v>CAPA SELANTE C/ AREIA</v>
          </cell>
          <cell r="D505" t="str">
            <v>m²</v>
          </cell>
          <cell r="E505">
            <v>0.26</v>
          </cell>
          <cell r="F505">
            <v>0.05</v>
          </cell>
          <cell r="G505">
            <v>0.31</v>
          </cell>
          <cell r="H505">
            <v>7.0000000000000007E-2</v>
          </cell>
          <cell r="I505" t="str">
            <v>ACRESCER</v>
          </cell>
          <cell r="J505">
            <v>40.5</v>
          </cell>
          <cell r="K505">
            <v>0.53</v>
          </cell>
          <cell r="N505">
            <v>0.38</v>
          </cell>
        </row>
        <row r="506">
          <cell r="B506">
            <v>90214</v>
          </cell>
          <cell r="C506" t="str">
            <v>TRATAMENTO SUPERFICIAL DUPLO</v>
          </cell>
          <cell r="D506" t="str">
            <v>m²</v>
          </cell>
          <cell r="E506">
            <v>0.84</v>
          </cell>
          <cell r="F506">
            <v>0.14000000000000001</v>
          </cell>
          <cell r="G506">
            <v>0.98</v>
          </cell>
          <cell r="H506">
            <v>0.57999999999999996</v>
          </cell>
          <cell r="I506" t="str">
            <v>ACRESCER</v>
          </cell>
          <cell r="J506">
            <v>40.5</v>
          </cell>
          <cell r="K506">
            <v>2.19</v>
          </cell>
          <cell r="N506">
            <v>1.56</v>
          </cell>
        </row>
        <row r="507">
          <cell r="B507">
            <v>90215</v>
          </cell>
          <cell r="C507" t="str">
            <v>LAMA ASFALTICA GROSSA</v>
          </cell>
          <cell r="D507" t="str">
            <v>m²</v>
          </cell>
          <cell r="E507">
            <v>0.26</v>
          </cell>
          <cell r="F507">
            <v>0.09</v>
          </cell>
          <cell r="G507">
            <v>0.35</v>
          </cell>
          <cell r="H507">
            <v>0.14000000000000001</v>
          </cell>
          <cell r="I507" t="str">
            <v>ACRESCER</v>
          </cell>
          <cell r="J507">
            <v>40.5</v>
          </cell>
          <cell r="K507">
            <v>0.69</v>
          </cell>
          <cell r="N507">
            <v>0.49</v>
          </cell>
        </row>
        <row r="508">
          <cell r="B508">
            <v>90216</v>
          </cell>
          <cell r="C508" t="str">
            <v>LAMA ASFALTICA FINA</v>
          </cell>
          <cell r="D508" t="str">
            <v>m²</v>
          </cell>
          <cell r="E508">
            <v>0.25</v>
          </cell>
          <cell r="F508">
            <v>0.09</v>
          </cell>
          <cell r="G508">
            <v>0.34</v>
          </cell>
          <cell r="H508">
            <v>7.0000000000000007E-2</v>
          </cell>
          <cell r="I508" t="str">
            <v>ACRESCER</v>
          </cell>
          <cell r="J508">
            <v>40.5</v>
          </cell>
          <cell r="K508">
            <v>0.57999999999999996</v>
          </cell>
          <cell r="N508">
            <v>0.41000000000000003</v>
          </cell>
        </row>
        <row r="509">
          <cell r="B509">
            <v>90217</v>
          </cell>
          <cell r="C509" t="str">
            <v>RECOMPOSICAO DO REVESTIMENTO C/ MISTURA BETUMINOSA A FRIO</v>
          </cell>
          <cell r="D509" t="str">
            <v>m³</v>
          </cell>
          <cell r="E509">
            <v>11.06</v>
          </cell>
          <cell r="F509">
            <v>3.01</v>
          </cell>
          <cell r="G509">
            <v>14.07</v>
          </cell>
          <cell r="H509">
            <v>0</v>
          </cell>
          <cell r="I509" t="str">
            <v>ACRESCER</v>
          </cell>
          <cell r="J509">
            <v>40.5</v>
          </cell>
          <cell r="K509">
            <v>19.77</v>
          </cell>
          <cell r="N509">
            <v>14.07</v>
          </cell>
        </row>
        <row r="510">
          <cell r="B510">
            <v>90218</v>
          </cell>
          <cell r="C510" t="str">
            <v>RECOMPOSICAO DE REVESTIMENTO C/ MISTURA BETUMINOSA A QUENTE</v>
          </cell>
          <cell r="D510" t="str">
            <v>m³</v>
          </cell>
          <cell r="E510">
            <v>12.51</v>
          </cell>
          <cell r="F510">
            <v>2.93</v>
          </cell>
          <cell r="G510">
            <v>15.44</v>
          </cell>
          <cell r="H510">
            <v>0</v>
          </cell>
          <cell r="I510" t="str">
            <v>ACRESCER</v>
          </cell>
          <cell r="J510">
            <v>40.5</v>
          </cell>
          <cell r="K510">
            <v>21.69</v>
          </cell>
          <cell r="N510">
            <v>15.44</v>
          </cell>
        </row>
        <row r="511">
          <cell r="B511">
            <v>90219</v>
          </cell>
          <cell r="C511" t="str">
            <v>REMOCAO DE PAVIMENTO</v>
          </cell>
          <cell r="D511" t="str">
            <v>m³</v>
          </cell>
          <cell r="E511">
            <v>6.2</v>
          </cell>
          <cell r="F511">
            <v>0.33</v>
          </cell>
          <cell r="G511">
            <v>6.53</v>
          </cell>
          <cell r="H511">
            <v>0</v>
          </cell>
          <cell r="I511" t="str">
            <v>-</v>
          </cell>
          <cell r="J511">
            <v>40.5</v>
          </cell>
          <cell r="K511">
            <v>9.17</v>
          </cell>
          <cell r="N511">
            <v>6.53</v>
          </cell>
        </row>
        <row r="512">
          <cell r="B512">
            <v>90220</v>
          </cell>
          <cell r="C512" t="str">
            <v>COMBATE A EXSUDACAO</v>
          </cell>
          <cell r="D512" t="str">
            <v>m²</v>
          </cell>
          <cell r="E512">
            <v>0.36</v>
          </cell>
          <cell r="F512">
            <v>0.12</v>
          </cell>
          <cell r="G512">
            <v>0.48</v>
          </cell>
          <cell r="H512">
            <v>0.08</v>
          </cell>
          <cell r="I512" t="str">
            <v>ACRESCER</v>
          </cell>
          <cell r="J512">
            <v>40.5</v>
          </cell>
          <cell r="K512">
            <v>0.79</v>
          </cell>
          <cell r="N512">
            <v>0.55999999999999994</v>
          </cell>
        </row>
        <row r="513">
          <cell r="B513">
            <v>90221</v>
          </cell>
          <cell r="C513" t="str">
            <v>LIMPEZA DE PONTE</v>
          </cell>
          <cell r="D513" t="str">
            <v>m</v>
          </cell>
          <cell r="E513">
            <v>1.39</v>
          </cell>
          <cell r="F513">
            <v>1.47</v>
          </cell>
          <cell r="G513">
            <v>2.86</v>
          </cell>
          <cell r="H513">
            <v>0</v>
          </cell>
          <cell r="I513" t="str">
            <v>-</v>
          </cell>
          <cell r="J513">
            <v>40.5</v>
          </cell>
          <cell r="K513">
            <v>4.0199999999999996</v>
          </cell>
          <cell r="N513">
            <v>2.86</v>
          </cell>
        </row>
        <row r="514">
          <cell r="B514">
            <v>90222</v>
          </cell>
          <cell r="C514" t="str">
            <v>RECOMPOSIAO DO REVESTIMENTO COM AREIA-ASFALTO A QUENTE</v>
          </cell>
          <cell r="D514" t="str">
            <v>m³</v>
          </cell>
          <cell r="E514">
            <v>9.74</v>
          </cell>
          <cell r="F514">
            <v>1.04</v>
          </cell>
          <cell r="G514">
            <v>10.76</v>
          </cell>
          <cell r="H514">
            <v>29.18</v>
          </cell>
          <cell r="I514" t="str">
            <v>ACRESCER</v>
          </cell>
          <cell r="J514">
            <v>40.5</v>
          </cell>
          <cell r="K514">
            <v>56.12</v>
          </cell>
          <cell r="N514">
            <v>39.94</v>
          </cell>
        </row>
        <row r="515">
          <cell r="B515">
            <v>90230</v>
          </cell>
          <cell r="C515" t="str">
            <v>CONFORMACAO DE PISTA P/ REVESTIMENTO PRIMARIO</v>
          </cell>
          <cell r="D515" t="str">
            <v>m²</v>
          </cell>
          <cell r="E515">
            <v>0.05</v>
          </cell>
          <cell r="F515">
            <v>0.01</v>
          </cell>
          <cell r="G515">
            <v>0.06</v>
          </cell>
          <cell r="H515">
            <v>0</v>
          </cell>
          <cell r="I515" t="str">
            <v>-</v>
          </cell>
          <cell r="J515">
            <v>40.5</v>
          </cell>
          <cell r="K515">
            <v>0.08</v>
          </cell>
          <cell r="N515">
            <v>0.06</v>
          </cell>
        </row>
        <row r="516">
          <cell r="B516">
            <v>90231</v>
          </cell>
          <cell r="C516" t="str">
            <v>ESPALHAMENTO DE MATERIAL DE REVESTIMENTO PRIMARIO</v>
          </cell>
          <cell r="D516" t="str">
            <v>m²</v>
          </cell>
          <cell r="E516">
            <v>7.0000000000000007E-2</v>
          </cell>
          <cell r="F516">
            <v>0.01</v>
          </cell>
          <cell r="G516">
            <v>0.08</v>
          </cell>
          <cell r="H516">
            <v>0</v>
          </cell>
          <cell r="I516" t="str">
            <v>-</v>
          </cell>
          <cell r="J516">
            <v>40.5</v>
          </cell>
          <cell r="K516">
            <v>0.11</v>
          </cell>
          <cell r="N516">
            <v>0.08</v>
          </cell>
        </row>
        <row r="517">
          <cell r="B517">
            <v>90232</v>
          </cell>
          <cell r="C517" t="str">
            <v>COMPACTACAO DE REVESTIMENTO PRIMARIO</v>
          </cell>
          <cell r="D517" t="str">
            <v>m³</v>
          </cell>
          <cell r="E517">
            <v>1.0900000000000001</v>
          </cell>
          <cell r="F517">
            <v>0.08</v>
          </cell>
          <cell r="G517">
            <v>1.17</v>
          </cell>
          <cell r="H517">
            <v>0</v>
          </cell>
          <cell r="I517" t="str">
            <v>-</v>
          </cell>
          <cell r="J517">
            <v>40.5</v>
          </cell>
          <cell r="K517">
            <v>1.64</v>
          </cell>
          <cell r="N517">
            <v>1.17</v>
          </cell>
        </row>
        <row r="518">
          <cell r="B518">
            <v>90300</v>
          </cell>
          <cell r="C518" t="str">
            <v>SERVICOS DE MANUTENCAO EMERGENCIAL</v>
          </cell>
          <cell r="N518">
            <v>0</v>
          </cell>
        </row>
        <row r="519">
          <cell r="B519">
            <v>90310</v>
          </cell>
          <cell r="C519" t="str">
            <v>RECOMPOSICAO MANUAL DE ATERRO</v>
          </cell>
          <cell r="D519" t="str">
            <v>m³</v>
          </cell>
          <cell r="E519">
            <v>8.32</v>
          </cell>
          <cell r="F519">
            <v>8.6</v>
          </cell>
          <cell r="G519">
            <v>16.920000000000002</v>
          </cell>
          <cell r="H519">
            <v>0</v>
          </cell>
          <cell r="I519" t="str">
            <v>-</v>
          </cell>
          <cell r="J519">
            <v>40.5</v>
          </cell>
          <cell r="K519">
            <v>23.77</v>
          </cell>
          <cell r="N519">
            <v>16.920000000000002</v>
          </cell>
        </row>
        <row r="520">
          <cell r="B520">
            <v>90311</v>
          </cell>
          <cell r="C520" t="str">
            <v>RECOMPOSICAO MECANIZADA DE ATERRO</v>
          </cell>
          <cell r="D520" t="str">
            <v>m³</v>
          </cell>
          <cell r="E520">
            <v>8.48</v>
          </cell>
          <cell r="F520">
            <v>0.86</v>
          </cell>
          <cell r="G520">
            <v>9.34</v>
          </cell>
          <cell r="H520">
            <v>3.18</v>
          </cell>
          <cell r="I520" t="str">
            <v>-</v>
          </cell>
          <cell r="J520">
            <v>40.5</v>
          </cell>
          <cell r="K520">
            <v>17.59</v>
          </cell>
          <cell r="N520">
            <v>12.52</v>
          </cell>
        </row>
        <row r="521">
          <cell r="B521">
            <v>90312</v>
          </cell>
          <cell r="C521" t="str">
            <v>REMOCAO MANUAL DE BARREIRA</v>
          </cell>
          <cell r="D521" t="str">
            <v>m³</v>
          </cell>
          <cell r="E521">
            <v>10.15</v>
          </cell>
          <cell r="F521">
            <v>4.47</v>
          </cell>
          <cell r="G521">
            <v>14.62</v>
          </cell>
          <cell r="H521">
            <v>0</v>
          </cell>
          <cell r="I521" t="str">
            <v>-</v>
          </cell>
          <cell r="J521">
            <v>40.5</v>
          </cell>
          <cell r="K521">
            <v>20.54</v>
          </cell>
          <cell r="N521">
            <v>14.62</v>
          </cell>
        </row>
        <row r="522">
          <cell r="B522">
            <v>90313</v>
          </cell>
          <cell r="C522" t="str">
            <v>REMOCAO MECANIZADA DE BARREIRA</v>
          </cell>
          <cell r="D522" t="str">
            <v>m³</v>
          </cell>
          <cell r="E522">
            <v>5.6</v>
          </cell>
          <cell r="F522">
            <v>0.39</v>
          </cell>
          <cell r="G522">
            <v>5.99</v>
          </cell>
          <cell r="H522">
            <v>0</v>
          </cell>
          <cell r="I522" t="str">
            <v>-</v>
          </cell>
          <cell r="J522">
            <v>40.5</v>
          </cell>
          <cell r="K522">
            <v>8.42</v>
          </cell>
          <cell r="N522">
            <v>5.99</v>
          </cell>
        </row>
        <row r="523">
          <cell r="B523">
            <v>90315</v>
          </cell>
          <cell r="C523" t="str">
            <v>ESCARIFICACAO PARA RECOMPOSICAO DE SUB-BASE E BASE</v>
          </cell>
          <cell r="D523" t="str">
            <v>m³</v>
          </cell>
          <cell r="E523">
            <v>0.1</v>
          </cell>
          <cell r="F523">
            <v>0.04</v>
          </cell>
          <cell r="G523">
            <v>0.14000000000000001</v>
          </cell>
          <cell r="H523">
            <v>0</v>
          </cell>
          <cell r="I523" t="str">
            <v>-</v>
          </cell>
          <cell r="J523">
            <v>40.5</v>
          </cell>
          <cell r="K523">
            <v>0.2</v>
          </cell>
          <cell r="N523">
            <v>0.14000000000000001</v>
          </cell>
        </row>
        <row r="524">
          <cell r="B524">
            <v>90316</v>
          </cell>
          <cell r="C524" t="str">
            <v>RECOMPOSICAO DE SUB-BASE E BASE ESTABIL. GRANUL. S/ MISTURA - EXECUCAO</v>
          </cell>
          <cell r="D524" t="str">
            <v>m³</v>
          </cell>
          <cell r="E524">
            <v>2.2799999999999998</v>
          </cell>
          <cell r="F524">
            <v>0.2</v>
          </cell>
          <cell r="G524">
            <v>2.46</v>
          </cell>
          <cell r="H524">
            <v>0</v>
          </cell>
          <cell r="I524" t="str">
            <v>-</v>
          </cell>
          <cell r="J524">
            <v>40.5</v>
          </cell>
          <cell r="K524">
            <v>3.46</v>
          </cell>
          <cell r="N524">
            <v>2.46</v>
          </cell>
        </row>
        <row r="525">
          <cell r="B525">
            <v>90400</v>
          </cell>
          <cell r="C525" t="str">
            <v>SERVICOS DE MELHORAMENTOS</v>
          </cell>
          <cell r="N525">
            <v>0</v>
          </cell>
        </row>
        <row r="526">
          <cell r="B526">
            <v>90410</v>
          </cell>
          <cell r="C526" t="str">
            <v>DESMATAMENTO, DESTOCAMENTO E LIMPEZA EM MATA</v>
          </cell>
          <cell r="D526" t="str">
            <v>m²</v>
          </cell>
          <cell r="E526">
            <v>0.22</v>
          </cell>
          <cell r="F526">
            <v>0.02</v>
          </cell>
          <cell r="G526">
            <v>0.24</v>
          </cell>
          <cell r="H526">
            <v>0</v>
          </cell>
          <cell r="I526" t="str">
            <v>-</v>
          </cell>
          <cell r="J526">
            <v>40.5</v>
          </cell>
          <cell r="K526">
            <v>0.34</v>
          </cell>
          <cell r="N526">
            <v>0.24</v>
          </cell>
        </row>
        <row r="527">
          <cell r="B527">
            <v>90411</v>
          </cell>
          <cell r="C527" t="str">
            <v>DESMATAMENTO, DESTOCAMENTO E LIMPEZA EM CERRADO</v>
          </cell>
          <cell r="D527" t="str">
            <v>m²</v>
          </cell>
          <cell r="E527">
            <v>0.13</v>
          </cell>
          <cell r="F527">
            <v>0.01</v>
          </cell>
          <cell r="G527">
            <v>0.12</v>
          </cell>
          <cell r="H527">
            <v>0</v>
          </cell>
          <cell r="I527" t="str">
            <v>-</v>
          </cell>
          <cell r="J527">
            <v>40.5</v>
          </cell>
          <cell r="K527">
            <v>0.17</v>
          </cell>
          <cell r="N527">
            <v>0.12</v>
          </cell>
        </row>
        <row r="528">
          <cell r="B528">
            <v>90412</v>
          </cell>
          <cell r="C528" t="str">
            <v>DESTOCAMENTO E LIMPEZA</v>
          </cell>
          <cell r="D528" t="str">
            <v>m²</v>
          </cell>
          <cell r="E528">
            <v>0.12</v>
          </cell>
          <cell r="F528">
            <v>0.01</v>
          </cell>
          <cell r="G528">
            <v>0.13</v>
          </cell>
          <cell r="H528">
            <v>0</v>
          </cell>
          <cell r="I528" t="str">
            <v>-</v>
          </cell>
          <cell r="J528">
            <v>40.5</v>
          </cell>
          <cell r="K528">
            <v>0.18</v>
          </cell>
          <cell r="N528">
            <v>0.13</v>
          </cell>
        </row>
        <row r="529">
          <cell r="B529">
            <v>90413</v>
          </cell>
          <cell r="C529" t="str">
            <v>REMOCAO E LIMPEZA DE CAMADA VEGETAL</v>
          </cell>
          <cell r="D529" t="str">
            <v>m²</v>
          </cell>
          <cell r="E529">
            <v>7.0000000000000007E-2</v>
          </cell>
          <cell r="F529">
            <v>0</v>
          </cell>
          <cell r="G529">
            <v>7.0000000000000007E-2</v>
          </cell>
          <cell r="H529">
            <v>0</v>
          </cell>
          <cell r="I529" t="str">
            <v>-</v>
          </cell>
          <cell r="J529">
            <v>40.5</v>
          </cell>
          <cell r="K529">
            <v>0.1</v>
          </cell>
          <cell r="N529">
            <v>7.0000000000000007E-2</v>
          </cell>
        </row>
        <row r="530">
          <cell r="B530">
            <v>90414</v>
          </cell>
          <cell r="C530" t="str">
            <v>DESMATAMENTO MANUAL NAS BAIXADAS EM MATA</v>
          </cell>
          <cell r="D530" t="str">
            <v>m²</v>
          </cell>
          <cell r="E530">
            <v>0</v>
          </cell>
          <cell r="F530">
            <v>0.04</v>
          </cell>
          <cell r="G530">
            <v>0.04</v>
          </cell>
          <cell r="H530">
            <v>0</v>
          </cell>
          <cell r="I530" t="str">
            <v>-</v>
          </cell>
          <cell r="J530">
            <v>40.5</v>
          </cell>
          <cell r="K530">
            <v>0.06</v>
          </cell>
          <cell r="N530">
            <v>0.04</v>
          </cell>
        </row>
        <row r="531">
          <cell r="B531">
            <v>90415</v>
          </cell>
          <cell r="C531" t="str">
            <v>REGULARIZACAO MECANIZADA DA FAIXA DE DOMINIO</v>
          </cell>
          <cell r="D531" t="str">
            <v>m²</v>
          </cell>
          <cell r="E531">
            <v>0.14000000000000001</v>
          </cell>
          <cell r="F531">
            <v>0.03</v>
          </cell>
          <cell r="G531">
            <v>0.17</v>
          </cell>
          <cell r="H531">
            <v>0</v>
          </cell>
          <cell r="I531" t="str">
            <v>-</v>
          </cell>
          <cell r="J531">
            <v>40.5</v>
          </cell>
          <cell r="K531">
            <v>0.24</v>
          </cell>
          <cell r="N531">
            <v>0.17</v>
          </cell>
        </row>
        <row r="532">
          <cell r="B532">
            <v>90416</v>
          </cell>
          <cell r="C532" t="str">
            <v>ESCAV., CARGA, TRANSP. E ESPALHAM. DE MAT. DE 1A. CATEG. C/ LAMINA</v>
          </cell>
          <cell r="D532" t="str">
            <v>m³</v>
          </cell>
          <cell r="E532">
            <v>1.44</v>
          </cell>
          <cell r="F532">
            <v>0.1</v>
          </cell>
          <cell r="G532">
            <v>1.52</v>
          </cell>
          <cell r="H532">
            <v>0</v>
          </cell>
          <cell r="I532" t="str">
            <v>-</v>
          </cell>
          <cell r="J532">
            <v>40.5</v>
          </cell>
          <cell r="K532">
            <v>2.14</v>
          </cell>
          <cell r="N532">
            <v>1.52</v>
          </cell>
        </row>
        <row r="533">
          <cell r="B533">
            <v>90417</v>
          </cell>
          <cell r="C533" t="str">
            <v>ESCAV., CARGA, TRANSP. E ESPALHAM. DE MAT. DE 2A. CATEG. C/ LAMINA E ESCARIF.</v>
          </cell>
          <cell r="D533" t="str">
            <v>m³</v>
          </cell>
          <cell r="E533">
            <v>2.59</v>
          </cell>
          <cell r="F533">
            <v>0.11</v>
          </cell>
          <cell r="G533">
            <v>2.7</v>
          </cell>
          <cell r="H533">
            <v>0</v>
          </cell>
          <cell r="I533" t="str">
            <v>-</v>
          </cell>
          <cell r="J533">
            <v>40.5</v>
          </cell>
          <cell r="K533">
            <v>3.79</v>
          </cell>
          <cell r="N533">
            <v>2.7</v>
          </cell>
        </row>
        <row r="534">
          <cell r="B534">
            <v>90418</v>
          </cell>
          <cell r="C534" t="str">
            <v>ESCAVACAO, CARGA E TRANSP. DE MAT. DE 3A. CATEG. C/ LAMINA</v>
          </cell>
          <cell r="D534" t="str">
            <v>m³</v>
          </cell>
          <cell r="E534">
            <v>4.72</v>
          </cell>
          <cell r="F534">
            <v>0.54</v>
          </cell>
          <cell r="G534">
            <v>5.26</v>
          </cell>
          <cell r="H534">
            <v>6.91</v>
          </cell>
          <cell r="I534" t="str">
            <v>-</v>
          </cell>
          <cell r="J534">
            <v>40.5</v>
          </cell>
          <cell r="K534">
            <v>17.100000000000001</v>
          </cell>
          <cell r="N534">
            <v>12.17</v>
          </cell>
        </row>
        <row r="535">
          <cell r="B535">
            <v>90420</v>
          </cell>
          <cell r="C535" t="str">
            <v>ESCAVACAO E CARGA DE MATERIAL DE 1A. CATEGORIA</v>
          </cell>
          <cell r="D535" t="str">
            <v>m³</v>
          </cell>
          <cell r="E535">
            <v>1.74</v>
          </cell>
          <cell r="F535">
            <v>0.06</v>
          </cell>
          <cell r="G535">
            <v>1.8</v>
          </cell>
          <cell r="H535">
            <v>0</v>
          </cell>
          <cell r="I535" t="str">
            <v>-</v>
          </cell>
          <cell r="J535">
            <v>40.5</v>
          </cell>
          <cell r="K535">
            <v>2.5299999999999998</v>
          </cell>
          <cell r="N535">
            <v>1.8</v>
          </cell>
        </row>
        <row r="536">
          <cell r="B536">
            <v>90421</v>
          </cell>
          <cell r="C536" t="str">
            <v>ESCAVACAO E CARGA DE MATERIAL DE 2A. CATEGORIA</v>
          </cell>
          <cell r="D536" t="str">
            <v>m³</v>
          </cell>
          <cell r="E536">
            <v>3.28</v>
          </cell>
          <cell r="F536">
            <v>0.12</v>
          </cell>
          <cell r="G536">
            <v>3.4</v>
          </cell>
          <cell r="H536">
            <v>0</v>
          </cell>
          <cell r="I536" t="str">
            <v>-</v>
          </cell>
          <cell r="J536">
            <v>40.5</v>
          </cell>
          <cell r="K536">
            <v>4.78</v>
          </cell>
          <cell r="N536">
            <v>3.4</v>
          </cell>
        </row>
        <row r="537">
          <cell r="B537">
            <v>90422</v>
          </cell>
          <cell r="C537" t="str">
            <v>ESCAVACAO E CARGA DE MATERIAL DE 3A. CATEGORIA</v>
          </cell>
          <cell r="D537" t="str">
            <v>m³</v>
          </cell>
          <cell r="E537">
            <v>5.7</v>
          </cell>
          <cell r="F537">
            <v>0.54</v>
          </cell>
          <cell r="G537">
            <v>6.24</v>
          </cell>
          <cell r="H537">
            <v>6.91</v>
          </cell>
          <cell r="I537" t="str">
            <v>-</v>
          </cell>
          <cell r="J537">
            <v>40.5</v>
          </cell>
          <cell r="K537">
            <v>18.48</v>
          </cell>
          <cell r="N537">
            <v>13.15</v>
          </cell>
        </row>
        <row r="538">
          <cell r="B538">
            <v>90423</v>
          </cell>
          <cell r="C538" t="str">
            <v>TRANSPORTE DE MATERIAL ESCAVADO P/ TERRAPLENAGEM COM 50 &lt; DMT &lt;= 200 M</v>
          </cell>
          <cell r="D538" t="str">
            <v>m³</v>
          </cell>
          <cell r="E538">
            <v>0.61</v>
          </cell>
          <cell r="F538">
            <v>0</v>
          </cell>
          <cell r="G538">
            <v>0.61</v>
          </cell>
          <cell r="H538">
            <v>0</v>
          </cell>
          <cell r="I538" t="str">
            <v>-</v>
          </cell>
          <cell r="J538">
            <v>40.5</v>
          </cell>
          <cell r="K538">
            <v>0.86</v>
          </cell>
          <cell r="N538">
            <v>0.61</v>
          </cell>
        </row>
        <row r="539">
          <cell r="B539">
            <v>90424</v>
          </cell>
          <cell r="C539" t="str">
            <v>TRANSPORTE DE MATERIAL ESCAVADO PARA TERRAPLENAGEM COM 200 &lt; DMT &lt; = 400 M</v>
          </cell>
          <cell r="D539" t="str">
            <v>m³</v>
          </cell>
          <cell r="E539">
            <v>0.8</v>
          </cell>
          <cell r="F539">
            <v>0</v>
          </cell>
          <cell r="G539">
            <v>0.8</v>
          </cell>
          <cell r="H539">
            <v>0</v>
          </cell>
          <cell r="I539" t="str">
            <v>-</v>
          </cell>
          <cell r="J539">
            <v>40.5</v>
          </cell>
          <cell r="K539">
            <v>1.1200000000000001</v>
          </cell>
          <cell r="N539">
            <v>0.8</v>
          </cell>
        </row>
        <row r="540">
          <cell r="B540">
            <v>90425</v>
          </cell>
          <cell r="C540" t="str">
            <v>TRANSPORTE DE MATERIAL ESCAVADO PARA TERRAPLENAGEM COM 400 &lt; DMT &lt; = 600 M</v>
          </cell>
          <cell r="D540" t="str">
            <v>m³</v>
          </cell>
          <cell r="E540">
            <v>0.96</v>
          </cell>
          <cell r="F540">
            <v>0</v>
          </cell>
          <cell r="G540">
            <v>0.96</v>
          </cell>
          <cell r="H540">
            <v>0</v>
          </cell>
          <cell r="I540" t="str">
            <v>-</v>
          </cell>
          <cell r="J540">
            <v>40.5</v>
          </cell>
          <cell r="K540">
            <v>1.35</v>
          </cell>
          <cell r="N540">
            <v>0.96</v>
          </cell>
        </row>
        <row r="541">
          <cell r="B541">
            <v>90426</v>
          </cell>
          <cell r="C541" t="str">
            <v>TRANSPORTE DE MATERIAL ESCAVADO PARA TERRAPLENAGEM COM 600 &lt; DMT &lt; = 800 M</v>
          </cell>
          <cell r="D541" t="str">
            <v>m³</v>
          </cell>
          <cell r="E541">
            <v>1.08</v>
          </cell>
          <cell r="F541">
            <v>0</v>
          </cell>
          <cell r="G541">
            <v>1.08</v>
          </cell>
          <cell r="H541">
            <v>0</v>
          </cell>
          <cell r="I541" t="str">
            <v>-</v>
          </cell>
          <cell r="J541">
            <v>40.5</v>
          </cell>
          <cell r="K541">
            <v>1.52</v>
          </cell>
          <cell r="N541">
            <v>1.08</v>
          </cell>
        </row>
        <row r="542">
          <cell r="B542">
            <v>90427</v>
          </cell>
          <cell r="C542" t="str">
            <v>TRANSPORTE DE MATERIAL ESCAVADO PARA TERRAPLENAGEM COM 800 &lt; DMT &lt; = 1000 M</v>
          </cell>
          <cell r="D542" t="str">
            <v>m³</v>
          </cell>
          <cell r="E542">
            <v>1.1399999999999999</v>
          </cell>
          <cell r="F542">
            <v>0</v>
          </cell>
          <cell r="G542">
            <v>1.1399999999999999</v>
          </cell>
          <cell r="H542">
            <v>0</v>
          </cell>
          <cell r="I542" t="str">
            <v>-</v>
          </cell>
          <cell r="J542">
            <v>40.5</v>
          </cell>
          <cell r="K542">
            <v>1.6</v>
          </cell>
          <cell r="N542">
            <v>1.1399999999999999</v>
          </cell>
        </row>
        <row r="543">
          <cell r="B543">
            <v>90428</v>
          </cell>
          <cell r="C543" t="str">
            <v>TRANSPORTE DE MATERIAL ESCAVADO PARA TERRAPLENAGEM COM 1000 &lt; DMT &lt; = 1200 M</v>
          </cell>
          <cell r="D543" t="str">
            <v>m³</v>
          </cell>
          <cell r="E543">
            <v>1.2</v>
          </cell>
          <cell r="F543">
            <v>0</v>
          </cell>
          <cell r="G543">
            <v>1.2</v>
          </cell>
          <cell r="H543">
            <v>0</v>
          </cell>
          <cell r="I543" t="str">
            <v>-</v>
          </cell>
          <cell r="J543">
            <v>40.5</v>
          </cell>
          <cell r="K543">
            <v>1.69</v>
          </cell>
          <cell r="N543">
            <v>1.2</v>
          </cell>
        </row>
        <row r="544">
          <cell r="B544">
            <v>90429</v>
          </cell>
          <cell r="C544" t="str">
            <v>TRANSPORTE DE MATERIAL ESCAVADO PARA TERRAPLENAGEM COM 1200 &lt; DMT &lt; = 1400 M</v>
          </cell>
          <cell r="D544" t="str">
            <v>m³</v>
          </cell>
          <cell r="E544">
            <v>1.28</v>
          </cell>
          <cell r="F544">
            <v>0</v>
          </cell>
          <cell r="G544">
            <v>1.28</v>
          </cell>
          <cell r="H544">
            <v>0</v>
          </cell>
          <cell r="I544" t="str">
            <v>-</v>
          </cell>
          <cell r="J544">
            <v>40.5</v>
          </cell>
          <cell r="K544">
            <v>1.8</v>
          </cell>
          <cell r="N544">
            <v>1.28</v>
          </cell>
        </row>
        <row r="545">
          <cell r="B545">
            <v>90430</v>
          </cell>
          <cell r="C545" t="str">
            <v>TRANSPORTE DE MATERIAL ESCAVADO PARA TERRAPLENAGEM COM 1400 &lt; DMT &lt; = 1600 M</v>
          </cell>
          <cell r="D545" t="str">
            <v>m³</v>
          </cell>
          <cell r="E545">
            <v>1.31</v>
          </cell>
          <cell r="F545">
            <v>0</v>
          </cell>
          <cell r="G545">
            <v>1.31</v>
          </cell>
          <cell r="H545">
            <v>0</v>
          </cell>
          <cell r="I545" t="str">
            <v>-</v>
          </cell>
          <cell r="J545">
            <v>40.5</v>
          </cell>
          <cell r="K545">
            <v>1.84</v>
          </cell>
          <cell r="N545">
            <v>1.31</v>
          </cell>
        </row>
        <row r="546">
          <cell r="B546">
            <v>90431</v>
          </cell>
          <cell r="C546" t="str">
            <v>TRANSPORTE DE MATERIAL ESCAVADO PARA TERRAPLENAGEM COM 1600 &lt; DMT &lt; = 1800 M</v>
          </cell>
          <cell r="D546" t="str">
            <v>m³</v>
          </cell>
          <cell r="E546">
            <v>1.4</v>
          </cell>
          <cell r="F546">
            <v>0</v>
          </cell>
          <cell r="G546">
            <v>1.4</v>
          </cell>
          <cell r="H546">
            <v>0</v>
          </cell>
          <cell r="I546" t="str">
            <v>-</v>
          </cell>
          <cell r="J546">
            <v>40.5</v>
          </cell>
          <cell r="K546">
            <v>1.97</v>
          </cell>
          <cell r="N546">
            <v>1.4</v>
          </cell>
        </row>
        <row r="547">
          <cell r="B547">
            <v>90432</v>
          </cell>
          <cell r="C547" t="str">
            <v>TRANSPORTE DE MATERIAL ESCAVADO PARA TERRAPLENAGEM COM 1800 &lt; DMT &lt; = 2000 M</v>
          </cell>
          <cell r="D547" t="str">
            <v>m³</v>
          </cell>
          <cell r="E547">
            <v>1.45</v>
          </cell>
          <cell r="F547">
            <v>0</v>
          </cell>
          <cell r="G547">
            <v>1.45</v>
          </cell>
          <cell r="H547">
            <v>0</v>
          </cell>
          <cell r="I547" t="str">
            <v>-</v>
          </cell>
          <cell r="J547">
            <v>40.5</v>
          </cell>
          <cell r="K547">
            <v>2.04</v>
          </cell>
          <cell r="N547">
            <v>1.45</v>
          </cell>
        </row>
        <row r="548">
          <cell r="B548">
            <v>90433</v>
          </cell>
          <cell r="C548" t="str">
            <v>TRANSPORTE DE MATERIAL ESCAVADO PARA TERRAPLENAGEM COM 2000 &lt; DMT &lt; = 3000 M</v>
          </cell>
          <cell r="D548" t="str">
            <v>m³</v>
          </cell>
          <cell r="E548">
            <v>1.67</v>
          </cell>
          <cell r="F548">
            <v>0</v>
          </cell>
          <cell r="G548">
            <v>1.67</v>
          </cell>
          <cell r="H548">
            <v>0</v>
          </cell>
          <cell r="I548" t="str">
            <v>-</v>
          </cell>
          <cell r="J548">
            <v>40.5</v>
          </cell>
          <cell r="K548">
            <v>2.35</v>
          </cell>
          <cell r="N548">
            <v>1.67</v>
          </cell>
        </row>
        <row r="549">
          <cell r="B549">
            <v>90434</v>
          </cell>
          <cell r="C549" t="str">
            <v>TRANSPORTE DE MATERIAL ESCAVADO PARA TERRAPLENAGEM COM 3000 &lt; DMT &lt; = 5000 M</v>
          </cell>
          <cell r="D549" t="str">
            <v>m³</v>
          </cell>
          <cell r="E549">
            <v>2.17</v>
          </cell>
          <cell r="F549">
            <v>0</v>
          </cell>
          <cell r="G549">
            <v>2.17</v>
          </cell>
          <cell r="H549">
            <v>0</v>
          </cell>
          <cell r="I549" t="str">
            <v>-</v>
          </cell>
          <cell r="J549">
            <v>40.5</v>
          </cell>
          <cell r="K549">
            <v>3.05</v>
          </cell>
          <cell r="N549">
            <v>2.17</v>
          </cell>
        </row>
        <row r="550">
          <cell r="B550">
            <v>90435</v>
          </cell>
          <cell r="C550" t="str">
            <v>ESPALHAMENTO DE MATERIAL DE 1A. E 2A. CATEGORIA</v>
          </cell>
          <cell r="D550" t="str">
            <v>m³</v>
          </cell>
          <cell r="E550">
            <v>0.3</v>
          </cell>
          <cell r="F550">
            <v>0.02</v>
          </cell>
          <cell r="G550">
            <v>0.32</v>
          </cell>
          <cell r="H550">
            <v>0</v>
          </cell>
          <cell r="I550" t="str">
            <v>-</v>
          </cell>
          <cell r="J550">
            <v>40.5</v>
          </cell>
          <cell r="K550">
            <v>0.45</v>
          </cell>
          <cell r="N550">
            <v>0.32</v>
          </cell>
        </row>
        <row r="551">
          <cell r="B551">
            <v>90436</v>
          </cell>
          <cell r="C551" t="str">
            <v>COMPACTACAO DE ATERROS A 95% DO PROCTOR NORMAL</v>
          </cell>
          <cell r="D551" t="str">
            <v>m³</v>
          </cell>
          <cell r="E551">
            <v>0.91</v>
          </cell>
          <cell r="F551">
            <v>0.06</v>
          </cell>
          <cell r="G551">
            <v>0.97</v>
          </cell>
          <cell r="H551">
            <v>0</v>
          </cell>
          <cell r="I551" t="str">
            <v>-</v>
          </cell>
          <cell r="J551">
            <v>40.5</v>
          </cell>
          <cell r="K551">
            <v>1.36</v>
          </cell>
          <cell r="N551">
            <v>0.97</v>
          </cell>
        </row>
        <row r="552">
          <cell r="B552">
            <v>90437</v>
          </cell>
          <cell r="C552" t="str">
            <v>COMPACTACAO DE ATERROS A 100% DO PROCTOR NORMAL</v>
          </cell>
          <cell r="D552" t="str">
            <v>m³</v>
          </cell>
          <cell r="E552">
            <v>1.29</v>
          </cell>
          <cell r="F552">
            <v>0.15</v>
          </cell>
          <cell r="G552">
            <v>1.42</v>
          </cell>
          <cell r="H552">
            <v>0</v>
          </cell>
          <cell r="I552" t="str">
            <v>-</v>
          </cell>
          <cell r="J552">
            <v>40.5</v>
          </cell>
          <cell r="K552">
            <v>2</v>
          </cell>
          <cell r="N552">
            <v>1.42</v>
          </cell>
        </row>
        <row r="553">
          <cell r="B553">
            <v>90438</v>
          </cell>
          <cell r="C553" t="str">
            <v>SECAO PADRAO</v>
          </cell>
          <cell r="D553" t="str">
            <v>m²</v>
          </cell>
          <cell r="E553">
            <v>0.22</v>
          </cell>
          <cell r="F553">
            <v>0.04</v>
          </cell>
          <cell r="G553">
            <v>0.26</v>
          </cell>
          <cell r="H553">
            <v>0</v>
          </cell>
          <cell r="I553" t="str">
            <v>-</v>
          </cell>
          <cell r="J553">
            <v>40.5</v>
          </cell>
          <cell r="K553">
            <v>0.37</v>
          </cell>
          <cell r="N553">
            <v>0.26</v>
          </cell>
        </row>
        <row r="554">
          <cell r="B554">
            <v>90439</v>
          </cell>
          <cell r="C554" t="str">
            <v>COMPACTACAO DA SECAO PADRAO 100% DO PROCTOR NORMAL</v>
          </cell>
          <cell r="D554" t="str">
            <v>m²</v>
          </cell>
          <cell r="E554">
            <v>0.14000000000000001</v>
          </cell>
          <cell r="F554">
            <v>0.03</v>
          </cell>
          <cell r="G554">
            <v>0.17</v>
          </cell>
          <cell r="H554">
            <v>0</v>
          </cell>
          <cell r="I554" t="str">
            <v>-</v>
          </cell>
          <cell r="J554">
            <v>40.5</v>
          </cell>
          <cell r="K554">
            <v>0.24</v>
          </cell>
          <cell r="N554">
            <v>0.17</v>
          </cell>
        </row>
        <row r="555">
          <cell r="B555">
            <v>90441</v>
          </cell>
          <cell r="C555" t="str">
            <v>TRANSPORTE DE MATERIAL DE JAZIDA</v>
          </cell>
          <cell r="D555" t="str">
            <v>m³.Km</v>
          </cell>
          <cell r="E555">
            <v>0.41</v>
          </cell>
          <cell r="F555">
            <v>0</v>
          </cell>
          <cell r="G555">
            <v>0.41</v>
          </cell>
          <cell r="H555">
            <v>0</v>
          </cell>
          <cell r="I555" t="str">
            <v>-</v>
          </cell>
          <cell r="J555">
            <v>40.5</v>
          </cell>
          <cell r="K555">
            <v>0.57999999999999996</v>
          </cell>
          <cell r="N555">
            <v>0.41</v>
          </cell>
        </row>
        <row r="556">
          <cell r="B556">
            <v>90442</v>
          </cell>
          <cell r="C556" t="str">
            <v>REVESTIMENTO PRIMARIO DE SOLO ESTABILIZADO</v>
          </cell>
          <cell r="D556" t="str">
            <v>m³</v>
          </cell>
          <cell r="E556">
            <v>1.8</v>
          </cell>
          <cell r="F556">
            <v>0.27</v>
          </cell>
          <cell r="G556">
            <v>2.0699999999999998</v>
          </cell>
          <cell r="H556">
            <v>3.58</v>
          </cell>
          <cell r="I556" t="str">
            <v>ACRESCER</v>
          </cell>
          <cell r="J556">
            <v>40.5</v>
          </cell>
          <cell r="K556">
            <v>7.94</v>
          </cell>
          <cell r="N556">
            <v>5.65</v>
          </cell>
        </row>
        <row r="557">
          <cell r="B557">
            <v>90444</v>
          </cell>
          <cell r="C557" t="str">
            <v>ASSENTAMENTO DE DRENO PROFUNDO</v>
          </cell>
          <cell r="D557" t="str">
            <v>m</v>
          </cell>
          <cell r="E557">
            <v>0</v>
          </cell>
          <cell r="F557">
            <v>5.94</v>
          </cell>
          <cell r="G557">
            <v>5.94</v>
          </cell>
          <cell r="H557">
            <v>19.559999999999999</v>
          </cell>
          <cell r="I557" t="str">
            <v>ACRESCER</v>
          </cell>
          <cell r="J557">
            <v>40.5</v>
          </cell>
          <cell r="K557">
            <v>35.83</v>
          </cell>
          <cell r="N557">
            <v>25.5</v>
          </cell>
        </row>
        <row r="558">
          <cell r="B558">
            <v>90460</v>
          </cell>
          <cell r="C558" t="str">
            <v>CORPO DE BUEIRO SIMPLES TUBULAR DE CONCRETO D=0,40 M TIPO CA-1 INC. BERCO</v>
          </cell>
          <cell r="D558" t="str">
            <v>m</v>
          </cell>
          <cell r="E558">
            <v>0</v>
          </cell>
          <cell r="F558">
            <v>19.739999999999998</v>
          </cell>
          <cell r="G558">
            <v>19.739999999999998</v>
          </cell>
          <cell r="H558">
            <v>38.07</v>
          </cell>
          <cell r="I558" t="str">
            <v>ACRESCER</v>
          </cell>
          <cell r="J558">
            <v>40.5</v>
          </cell>
          <cell r="K558">
            <v>81.22</v>
          </cell>
          <cell r="N558">
            <v>57.81</v>
          </cell>
        </row>
        <row r="559">
          <cell r="B559">
            <v>90461</v>
          </cell>
          <cell r="C559" t="str">
            <v>CORPO DE BUEIRO SIMPLES TUBULAR DE CONCRETO D=0,60 M TIPO CA-1 INC. BERCO</v>
          </cell>
          <cell r="D559" t="str">
            <v>m</v>
          </cell>
          <cell r="E559">
            <v>0</v>
          </cell>
          <cell r="F559">
            <v>20.6</v>
          </cell>
          <cell r="G559">
            <v>20.6</v>
          </cell>
          <cell r="H559">
            <v>68.2</v>
          </cell>
          <cell r="I559" t="str">
            <v>ACRESCER</v>
          </cell>
          <cell r="J559">
            <v>40.5</v>
          </cell>
          <cell r="K559">
            <v>124.76</v>
          </cell>
          <cell r="N559">
            <v>88.800000000000011</v>
          </cell>
        </row>
        <row r="560">
          <cell r="B560">
            <v>90462</v>
          </cell>
          <cell r="C560" t="str">
            <v>CORPO DE BUEIRO SIMPLES TUBULAR DE CONCRETO D=0,80 M TIPO CA-1 INC. BERCO</v>
          </cell>
          <cell r="D560" t="str">
            <v>m</v>
          </cell>
          <cell r="E560">
            <v>0</v>
          </cell>
          <cell r="F560">
            <v>21.69</v>
          </cell>
          <cell r="G560">
            <v>21.69</v>
          </cell>
          <cell r="H560">
            <v>107.57</v>
          </cell>
          <cell r="I560" t="str">
            <v>ACRESCER</v>
          </cell>
          <cell r="J560">
            <v>40.5</v>
          </cell>
          <cell r="K560">
            <v>181.61</v>
          </cell>
          <cell r="N560">
            <v>129.26</v>
          </cell>
        </row>
        <row r="561">
          <cell r="B561">
            <v>90463</v>
          </cell>
          <cell r="C561" t="str">
            <v>CORPO DE BUEIRO SIMPLES TUBULAR DE CONCRETO D=1,00 M TIPO CA-1 INC. BERCO</v>
          </cell>
          <cell r="D561" t="str">
            <v>m</v>
          </cell>
          <cell r="E561">
            <v>0</v>
          </cell>
          <cell r="F561">
            <v>22.78</v>
          </cell>
          <cell r="G561">
            <v>22.78</v>
          </cell>
          <cell r="H561">
            <v>154.22999999999999</v>
          </cell>
          <cell r="I561" t="str">
            <v>ACRESCER</v>
          </cell>
          <cell r="J561">
            <v>40.5</v>
          </cell>
          <cell r="K561">
            <v>248.7</v>
          </cell>
          <cell r="N561">
            <v>177.01</v>
          </cell>
        </row>
        <row r="562">
          <cell r="B562">
            <v>90464</v>
          </cell>
          <cell r="C562" t="str">
            <v>CORPO DE BUEIRO SIMPLES TUBULAR DE CONCRETO D=1,20 M TIPO CA-1 INC. BERCO</v>
          </cell>
          <cell r="D562" t="str">
            <v>m</v>
          </cell>
          <cell r="E562">
            <v>0</v>
          </cell>
          <cell r="F562">
            <v>23.87</v>
          </cell>
          <cell r="G562">
            <v>23.87</v>
          </cell>
          <cell r="H562">
            <v>219.97</v>
          </cell>
          <cell r="I562" t="str">
            <v>ACRESCER</v>
          </cell>
          <cell r="J562">
            <v>40.5</v>
          </cell>
          <cell r="K562">
            <v>342.6</v>
          </cell>
          <cell r="N562">
            <v>243.84</v>
          </cell>
        </row>
        <row r="563">
          <cell r="B563">
            <v>90465</v>
          </cell>
          <cell r="C563" t="str">
            <v>CORPO DE BUEIRO DUPLO TUBULAR DE CONCRETO D=0,80 M TIPO CA-1 INC. BERCO</v>
          </cell>
          <cell r="D563" t="str">
            <v>m</v>
          </cell>
          <cell r="E563">
            <v>0</v>
          </cell>
          <cell r="F563">
            <v>34.479999999999997</v>
          </cell>
          <cell r="G563">
            <v>34.479999999999997</v>
          </cell>
          <cell r="H563">
            <v>211</v>
          </cell>
          <cell r="I563" t="str">
            <v>ACRESCER</v>
          </cell>
          <cell r="J563">
            <v>40.5</v>
          </cell>
          <cell r="K563">
            <v>344.9</v>
          </cell>
          <cell r="N563">
            <v>245.48</v>
          </cell>
        </row>
        <row r="564">
          <cell r="B564">
            <v>90466</v>
          </cell>
          <cell r="C564" t="str">
            <v>CORPO DE BUEIRO DUPLO TUBULAR DE CONCRETO D=1,00 M TIPO CA-1 INC. BERCO</v>
          </cell>
          <cell r="D564" t="str">
            <v>m</v>
          </cell>
          <cell r="E564">
            <v>0</v>
          </cell>
          <cell r="F564">
            <v>36.270000000000003</v>
          </cell>
          <cell r="G564">
            <v>36.270000000000003</v>
          </cell>
          <cell r="H564">
            <v>304.48</v>
          </cell>
          <cell r="I564" t="str">
            <v>ACRESCER</v>
          </cell>
          <cell r="J564">
            <v>40.5</v>
          </cell>
          <cell r="K564">
            <v>478.75</v>
          </cell>
          <cell r="N564">
            <v>340.75</v>
          </cell>
        </row>
        <row r="565">
          <cell r="B565">
            <v>90467</v>
          </cell>
          <cell r="C565" t="str">
            <v>CORPO DE BUEIRO DUPLO TUBULAR DE CONCRETO D=1,20 M TIPO CA-1 INC. BERCO</v>
          </cell>
          <cell r="D565" t="str">
            <v>m</v>
          </cell>
          <cell r="E565">
            <v>0</v>
          </cell>
          <cell r="F565">
            <v>38.06</v>
          </cell>
          <cell r="G565">
            <v>38.06</v>
          </cell>
          <cell r="H565">
            <v>432.08</v>
          </cell>
          <cell r="I565" t="str">
            <v>ACRESCER</v>
          </cell>
          <cell r="J565">
            <v>40.5</v>
          </cell>
          <cell r="K565">
            <v>660.55</v>
          </cell>
          <cell r="N565">
            <v>470.14</v>
          </cell>
        </row>
        <row r="566">
          <cell r="B566">
            <v>90468</v>
          </cell>
          <cell r="C566" t="str">
            <v>CORPO DE BUEIRO TRIPLO TUBULAR DE CONCRETO D=0,80 M TIPO CA-1 INC. BERCO</v>
          </cell>
          <cell r="D566" t="str">
            <v>m</v>
          </cell>
          <cell r="E566">
            <v>0</v>
          </cell>
          <cell r="F566">
            <v>47.73</v>
          </cell>
          <cell r="G566">
            <v>47.73</v>
          </cell>
          <cell r="H566">
            <v>315.7</v>
          </cell>
          <cell r="I566" t="str">
            <v>ACRESCER</v>
          </cell>
          <cell r="J566">
            <v>40.5</v>
          </cell>
          <cell r="K566">
            <v>510.62</v>
          </cell>
          <cell r="N566">
            <v>363.43</v>
          </cell>
        </row>
        <row r="567">
          <cell r="B567">
            <v>90469</v>
          </cell>
          <cell r="C567" t="str">
            <v>CORPO DE BUEIRO TRIPLO TUBULAR DE CONCRETO D=1,00 M TIPO CA-1 INC. BERCO</v>
          </cell>
          <cell r="D567" t="str">
            <v>m</v>
          </cell>
          <cell r="E567">
            <v>0</v>
          </cell>
          <cell r="F567">
            <v>51.01</v>
          </cell>
          <cell r="G567">
            <v>51.01</v>
          </cell>
          <cell r="H567">
            <v>453.12</v>
          </cell>
          <cell r="I567" t="str">
            <v>ACRESCER</v>
          </cell>
          <cell r="J567">
            <v>40.5</v>
          </cell>
          <cell r="K567">
            <v>708.3</v>
          </cell>
          <cell r="N567">
            <v>504.13</v>
          </cell>
        </row>
        <row r="568">
          <cell r="B568">
            <v>90470</v>
          </cell>
          <cell r="C568" t="str">
            <v>CORPO DE BUEIRO TRIPLO TUBULAR DE CONCRETO D=1,20 M TIPO CA-1 INC. BERCO</v>
          </cell>
          <cell r="D568" t="str">
            <v>m</v>
          </cell>
          <cell r="E568">
            <v>0</v>
          </cell>
          <cell r="F568">
            <v>54.29</v>
          </cell>
          <cell r="G568">
            <v>54.29</v>
          </cell>
          <cell r="H568">
            <v>645.38</v>
          </cell>
          <cell r="I568" t="str">
            <v>ACRESCER</v>
          </cell>
          <cell r="J568">
            <v>40.5</v>
          </cell>
          <cell r="K568">
            <v>983.04</v>
          </cell>
          <cell r="N568">
            <v>699.67</v>
          </cell>
        </row>
        <row r="569">
          <cell r="B569">
            <v>90471</v>
          </cell>
          <cell r="C569" t="str">
            <v>BOCA DE BUEIRO SIMPLES TUBULAR DE CONCRETO D=0,60 M</v>
          </cell>
          <cell r="D569" t="str">
            <v>Und</v>
          </cell>
          <cell r="E569">
            <v>0</v>
          </cell>
          <cell r="F569">
            <v>3.12</v>
          </cell>
          <cell r="G569">
            <v>3.12</v>
          </cell>
          <cell r="H569">
            <v>179.29</v>
          </cell>
          <cell r="I569" t="str">
            <v>ACRESCER</v>
          </cell>
          <cell r="J569">
            <v>40.5</v>
          </cell>
          <cell r="K569">
            <v>256.29000000000002</v>
          </cell>
          <cell r="N569">
            <v>182.41</v>
          </cell>
        </row>
        <row r="570">
          <cell r="B570">
            <v>90472</v>
          </cell>
          <cell r="C570" t="str">
            <v>BOCA DE BUEIRO SIMPLES TUBULAR DE CONCRETO D=0,80 M</v>
          </cell>
          <cell r="D570" t="str">
            <v>Und</v>
          </cell>
          <cell r="E570">
            <v>0</v>
          </cell>
          <cell r="F570">
            <v>3.12</v>
          </cell>
          <cell r="G570">
            <v>3.12</v>
          </cell>
          <cell r="H570">
            <v>305.83999999999997</v>
          </cell>
          <cell r="I570" t="str">
            <v>ACRESCER</v>
          </cell>
          <cell r="J570">
            <v>40.5</v>
          </cell>
          <cell r="K570">
            <v>434.09</v>
          </cell>
          <cell r="N570">
            <v>308.95999999999998</v>
          </cell>
        </row>
        <row r="571">
          <cell r="B571">
            <v>90473</v>
          </cell>
          <cell r="C571" t="str">
            <v>BOCA DE BUEIRO SIMPLES TUBULAR DE CONCRETO D=1,00 M</v>
          </cell>
          <cell r="D571" t="str">
            <v>Und</v>
          </cell>
          <cell r="E571">
            <v>0</v>
          </cell>
          <cell r="F571">
            <v>3.28</v>
          </cell>
          <cell r="G571">
            <v>3.28</v>
          </cell>
          <cell r="H571">
            <v>479.6</v>
          </cell>
          <cell r="I571" t="str">
            <v>ACRESCER</v>
          </cell>
          <cell r="J571">
            <v>40.5</v>
          </cell>
          <cell r="K571">
            <v>678.45</v>
          </cell>
          <cell r="N571">
            <v>482.88</v>
          </cell>
        </row>
        <row r="572">
          <cell r="B572">
            <v>90474</v>
          </cell>
          <cell r="C572" t="str">
            <v>BOCA DE BUEIRO SIMPLES TUBULAR DE CONCRETO D=1,20 M</v>
          </cell>
          <cell r="D572" t="str">
            <v>Und</v>
          </cell>
          <cell r="E572">
            <v>0</v>
          </cell>
          <cell r="F572">
            <v>3.28</v>
          </cell>
          <cell r="G572">
            <v>3.28</v>
          </cell>
          <cell r="H572">
            <v>693.99</v>
          </cell>
          <cell r="I572" t="str">
            <v>ACRESCER</v>
          </cell>
          <cell r="J572">
            <v>40.5</v>
          </cell>
          <cell r="K572">
            <v>979.66</v>
          </cell>
          <cell r="N572">
            <v>697.27</v>
          </cell>
        </row>
        <row r="573">
          <cell r="B573">
            <v>90475</v>
          </cell>
          <cell r="C573" t="str">
            <v>BOCA DE BUEIRO DUPLO TUBULAR DE CONCRETO D=0,80 M</v>
          </cell>
          <cell r="D573" t="str">
            <v>Und</v>
          </cell>
          <cell r="E573">
            <v>0</v>
          </cell>
          <cell r="F573">
            <v>4.76</v>
          </cell>
          <cell r="G573">
            <v>4.76</v>
          </cell>
          <cell r="H573">
            <v>433.42</v>
          </cell>
          <cell r="I573" t="str">
            <v>ACRESCER</v>
          </cell>
          <cell r="J573">
            <v>40.5</v>
          </cell>
          <cell r="K573">
            <v>615.64</v>
          </cell>
          <cell r="N573">
            <v>438.18</v>
          </cell>
        </row>
        <row r="574">
          <cell r="B574">
            <v>90476</v>
          </cell>
          <cell r="C574" t="str">
            <v>BOCA DE BUEIRO DUPLO TUBULAR DE CONCRETO D=1,00 M</v>
          </cell>
          <cell r="D574" t="str">
            <v>Und</v>
          </cell>
          <cell r="E574">
            <v>0</v>
          </cell>
          <cell r="F574">
            <v>4.76</v>
          </cell>
          <cell r="G574">
            <v>4.76</v>
          </cell>
          <cell r="H574">
            <v>664.36</v>
          </cell>
          <cell r="I574" t="str">
            <v>ACRESCER</v>
          </cell>
          <cell r="J574">
            <v>40.5</v>
          </cell>
          <cell r="K574">
            <v>940.11</v>
          </cell>
          <cell r="N574">
            <v>669.12</v>
          </cell>
        </row>
        <row r="575">
          <cell r="B575">
            <v>90477</v>
          </cell>
          <cell r="C575" t="str">
            <v>BOCA DE BUEIRO DUPLO TUBULAR DE CONCRETO D=1,20 M</v>
          </cell>
          <cell r="D575" t="str">
            <v>Und</v>
          </cell>
          <cell r="E575">
            <v>0</v>
          </cell>
          <cell r="F575">
            <v>15.99</v>
          </cell>
          <cell r="G575">
            <v>15.99</v>
          </cell>
          <cell r="H575">
            <v>943.32</v>
          </cell>
          <cell r="I575" t="str">
            <v>ACRESCER</v>
          </cell>
          <cell r="J575">
            <v>40.5</v>
          </cell>
          <cell r="K575">
            <v>1347.83</v>
          </cell>
          <cell r="N575">
            <v>959.31000000000006</v>
          </cell>
        </row>
        <row r="576">
          <cell r="B576">
            <v>90478</v>
          </cell>
          <cell r="C576" t="str">
            <v>BOCA DE BUEIRO TRIPLO TUBULAR DE CONCRETO D=0,80 M</v>
          </cell>
          <cell r="D576" t="str">
            <v>Und</v>
          </cell>
          <cell r="E576">
            <v>0</v>
          </cell>
          <cell r="F576">
            <v>6.24</v>
          </cell>
          <cell r="G576">
            <v>6.24</v>
          </cell>
          <cell r="H576">
            <v>565.87</v>
          </cell>
          <cell r="I576" t="str">
            <v>ACRESCER</v>
          </cell>
          <cell r="J576">
            <v>40.5</v>
          </cell>
          <cell r="K576">
            <v>803.81</v>
          </cell>
          <cell r="N576">
            <v>572.11</v>
          </cell>
        </row>
        <row r="577">
          <cell r="B577">
            <v>90479</v>
          </cell>
          <cell r="C577" t="str">
            <v>BOCA DE BUEIRO TRIPLO TUBULAR DE CONCRETO D=1,00 M</v>
          </cell>
          <cell r="D577" t="str">
            <v>Und</v>
          </cell>
          <cell r="E577">
            <v>0</v>
          </cell>
          <cell r="F577">
            <v>6.24</v>
          </cell>
          <cell r="G577">
            <v>6.24</v>
          </cell>
          <cell r="H577">
            <v>831.93</v>
          </cell>
          <cell r="I577" t="str">
            <v>ACRESCER</v>
          </cell>
          <cell r="J577">
            <v>40.5</v>
          </cell>
          <cell r="K577">
            <v>1177.6300000000001</v>
          </cell>
          <cell r="N577">
            <v>838.17</v>
          </cell>
        </row>
        <row r="578">
          <cell r="B578">
            <v>90480</v>
          </cell>
          <cell r="C578" t="str">
            <v>BOCA DE BUEIRO TRIPLO TUBULAR DE CONCRET0 D=1,20 M</v>
          </cell>
          <cell r="D578" t="str">
            <v>Und</v>
          </cell>
          <cell r="E578">
            <v>0</v>
          </cell>
          <cell r="F578">
            <v>6.24</v>
          </cell>
          <cell r="G578">
            <v>6.24</v>
          </cell>
          <cell r="H578">
            <v>1192.6500000000001</v>
          </cell>
          <cell r="I578" t="str">
            <v>ACRESCER</v>
          </cell>
          <cell r="J578">
            <v>40.5</v>
          </cell>
          <cell r="K578">
            <v>1684.44</v>
          </cell>
          <cell r="N578">
            <v>1198.8900000000001</v>
          </cell>
        </row>
        <row r="579">
          <cell r="B579">
            <v>90490</v>
          </cell>
          <cell r="C579" t="str">
            <v>REDUTOR DE VELOCIDADE (SONORIZADOR) C/ L=5,00 M</v>
          </cell>
          <cell r="D579" t="str">
            <v>m</v>
          </cell>
          <cell r="E579">
            <v>0</v>
          </cell>
          <cell r="F579">
            <v>18</v>
          </cell>
          <cell r="G579">
            <v>18</v>
          </cell>
          <cell r="H579">
            <v>153.88999999999999</v>
          </cell>
          <cell r="I579" t="str">
            <v>ACRESCER</v>
          </cell>
          <cell r="J579">
            <v>40.5</v>
          </cell>
          <cell r="K579">
            <v>241.51</v>
          </cell>
          <cell r="N579">
            <v>171.89</v>
          </cell>
        </row>
        <row r="580">
          <cell r="B580">
            <v>90491</v>
          </cell>
          <cell r="C580" t="str">
            <v>REDUTOR DE VELOCIDAE (ONDULACAO) C/ L=3,70 M</v>
          </cell>
          <cell r="D580" t="str">
            <v>m</v>
          </cell>
          <cell r="E580">
            <v>0</v>
          </cell>
          <cell r="F580">
            <v>10.61</v>
          </cell>
          <cell r="G580">
            <v>10.61</v>
          </cell>
          <cell r="H580">
            <v>105.41</v>
          </cell>
          <cell r="I580" t="str">
            <v>ACRESCER</v>
          </cell>
          <cell r="J580">
            <v>40.5</v>
          </cell>
          <cell r="K580">
            <v>163.01</v>
          </cell>
          <cell r="N580">
            <v>116.02</v>
          </cell>
        </row>
        <row r="581">
          <cell r="B581">
            <v>90500</v>
          </cell>
          <cell r="C581" t="str">
            <v>SERVICOS AUXILIARES</v>
          </cell>
          <cell r="N581">
            <v>0</v>
          </cell>
        </row>
        <row r="582">
          <cell r="B582">
            <v>90510</v>
          </cell>
          <cell r="C582" t="str">
            <v>MISTURA BETUMINOSA A FRIO EM BETONEIRA</v>
          </cell>
          <cell r="D582" t="str">
            <v>m³</v>
          </cell>
          <cell r="E582">
            <v>2.96</v>
          </cell>
          <cell r="F582">
            <v>6.55</v>
          </cell>
          <cell r="G582">
            <v>9.51</v>
          </cell>
          <cell r="H582">
            <v>31.42</v>
          </cell>
          <cell r="I582" t="str">
            <v>ACRESCER</v>
          </cell>
          <cell r="J582">
            <v>40.5</v>
          </cell>
          <cell r="K582">
            <v>57.51</v>
          </cell>
          <cell r="N582">
            <v>40.93</v>
          </cell>
        </row>
        <row r="583">
          <cell r="B583">
            <v>90511</v>
          </cell>
          <cell r="C583" t="str">
            <v>MISTURA BETUMINOSA USINADA A FRIO</v>
          </cell>
          <cell r="D583" t="str">
            <v>m³</v>
          </cell>
          <cell r="E583">
            <v>3.64</v>
          </cell>
          <cell r="F583">
            <v>1.08</v>
          </cell>
          <cell r="G583">
            <v>4.72</v>
          </cell>
          <cell r="H583">
            <v>31.42</v>
          </cell>
          <cell r="I583" t="str">
            <v>ACRESCER</v>
          </cell>
          <cell r="J583">
            <v>40.5</v>
          </cell>
          <cell r="K583">
            <v>50.78</v>
          </cell>
          <cell r="N583">
            <v>36.14</v>
          </cell>
        </row>
        <row r="584">
          <cell r="B584">
            <v>90512</v>
          </cell>
          <cell r="C584" t="str">
            <v>MISTURA BETUMINOSA USINADO A QUENTE</v>
          </cell>
          <cell r="D584" t="str">
            <v>m³</v>
          </cell>
          <cell r="E584">
            <v>17.350000000000001</v>
          </cell>
          <cell r="F584">
            <v>1.29</v>
          </cell>
          <cell r="G584">
            <v>18.64</v>
          </cell>
          <cell r="H584">
            <v>44.92</v>
          </cell>
          <cell r="I584" t="str">
            <v>ACRESCER</v>
          </cell>
          <cell r="J584">
            <v>40.5</v>
          </cell>
          <cell r="K584">
            <v>89.3</v>
          </cell>
          <cell r="N584">
            <v>63.56</v>
          </cell>
        </row>
        <row r="585">
          <cell r="B585">
            <v>90513</v>
          </cell>
          <cell r="C585" t="str">
            <v>BASE SOLO ESTABIL. GRANULOM. P/ REMENDO PROFUNDO (MAT.-VOL. COMPACTADO)</v>
          </cell>
          <cell r="D585" t="str">
            <v>m³</v>
          </cell>
          <cell r="E585">
            <v>0</v>
          </cell>
          <cell r="F585">
            <v>0</v>
          </cell>
          <cell r="G585">
            <v>0</v>
          </cell>
          <cell r="H585">
            <v>4.45</v>
          </cell>
          <cell r="I585" t="str">
            <v>ACRESCER</v>
          </cell>
          <cell r="J585">
            <v>40.5</v>
          </cell>
          <cell r="K585">
            <v>6.25</v>
          </cell>
          <cell r="N585">
            <v>4.45</v>
          </cell>
        </row>
        <row r="586">
          <cell r="B586">
            <v>90514</v>
          </cell>
          <cell r="C586" t="str">
            <v>BASE SOLO BRITA P/ REMENDO PROF. C/ 40% BRITA(MAT.- VOL. COMPACTADO)</v>
          </cell>
          <cell r="D586" t="str">
            <v>m³</v>
          </cell>
          <cell r="E586">
            <v>0</v>
          </cell>
          <cell r="F586">
            <v>0</v>
          </cell>
          <cell r="G586">
            <v>0</v>
          </cell>
          <cell r="H586">
            <v>17.11</v>
          </cell>
          <cell r="I586" t="str">
            <v>ACRESCER</v>
          </cell>
          <cell r="J586">
            <v>40.5</v>
          </cell>
          <cell r="K586">
            <v>24.04</v>
          </cell>
          <cell r="N586">
            <v>17.11</v>
          </cell>
        </row>
        <row r="587">
          <cell r="B587">
            <v>90515</v>
          </cell>
          <cell r="C587" t="str">
            <v>BASE DE BRITA PARA REMENDO PROFUNDO</v>
          </cell>
          <cell r="D587" t="str">
            <v>m³</v>
          </cell>
          <cell r="E587">
            <v>0</v>
          </cell>
          <cell r="F587">
            <v>0</v>
          </cell>
          <cell r="G587">
            <v>0</v>
          </cell>
          <cell r="H587">
            <v>36.1</v>
          </cell>
          <cell r="I587" t="str">
            <v>ACRESCER</v>
          </cell>
          <cell r="J587">
            <v>40.5</v>
          </cell>
          <cell r="K587">
            <v>50.72</v>
          </cell>
          <cell r="N587">
            <v>36.1</v>
          </cell>
        </row>
        <row r="588">
          <cell r="B588">
            <v>90516</v>
          </cell>
          <cell r="C588" t="str">
            <v>CONCRETO DE CIMENTO PORTLAND</v>
          </cell>
          <cell r="D588" t="str">
            <v>m³</v>
          </cell>
          <cell r="E588">
            <v>8.14</v>
          </cell>
          <cell r="F588">
            <v>67.16</v>
          </cell>
          <cell r="G588">
            <v>75.3</v>
          </cell>
          <cell r="H588">
            <v>90.68</v>
          </cell>
          <cell r="I588" t="str">
            <v>ACRESCER</v>
          </cell>
          <cell r="J588">
            <v>40.5</v>
          </cell>
          <cell r="K588">
            <v>233.2</v>
          </cell>
          <cell r="N588">
            <v>165.98000000000002</v>
          </cell>
        </row>
        <row r="589">
          <cell r="B589">
            <v>90517</v>
          </cell>
          <cell r="C589" t="str">
            <v>CONCRETO CICLOPICO COM 30% DE PEDRA DE MAO</v>
          </cell>
          <cell r="D589" t="str">
            <v>m³</v>
          </cell>
          <cell r="E589">
            <v>5.5</v>
          </cell>
          <cell r="F589">
            <v>45.38</v>
          </cell>
          <cell r="G589">
            <v>50.88</v>
          </cell>
          <cell r="H589">
            <v>67.92</v>
          </cell>
          <cell r="I589" t="str">
            <v>ACRESCER</v>
          </cell>
          <cell r="J589">
            <v>40.5</v>
          </cell>
          <cell r="K589">
            <v>166.91</v>
          </cell>
          <cell r="N589">
            <v>118.80000000000001</v>
          </cell>
        </row>
        <row r="590">
          <cell r="B590">
            <v>90518</v>
          </cell>
          <cell r="C590" t="str">
            <v>CONCRETO MAGRO</v>
          </cell>
          <cell r="D590" t="str">
            <v>m³</v>
          </cell>
          <cell r="E590">
            <v>8.14</v>
          </cell>
          <cell r="F590">
            <v>67.16</v>
          </cell>
          <cell r="G590">
            <v>75.3</v>
          </cell>
          <cell r="H590">
            <v>70.540000000000006</v>
          </cell>
          <cell r="I590" t="str">
            <v>ACRESCER</v>
          </cell>
          <cell r="J590">
            <v>40.5</v>
          </cell>
          <cell r="K590">
            <v>204.91</v>
          </cell>
          <cell r="N590">
            <v>145.84</v>
          </cell>
        </row>
        <row r="591">
          <cell r="B591">
            <v>90519</v>
          </cell>
          <cell r="C591" t="str">
            <v>ARGAMASSA DE CIMENTO E AREIA 1:3</v>
          </cell>
          <cell r="D591" t="str">
            <v>m³</v>
          </cell>
          <cell r="E591">
            <v>8.14</v>
          </cell>
          <cell r="F591">
            <v>67.16</v>
          </cell>
          <cell r="G591">
            <v>75.3</v>
          </cell>
          <cell r="H591">
            <v>106.03</v>
          </cell>
          <cell r="I591" t="str">
            <v>ACRESCER</v>
          </cell>
          <cell r="J591">
            <v>40.5</v>
          </cell>
          <cell r="K591">
            <v>254.77</v>
          </cell>
          <cell r="N591">
            <v>181.32999999999998</v>
          </cell>
        </row>
        <row r="592">
          <cell r="B592">
            <v>90520</v>
          </cell>
          <cell r="C592" t="str">
            <v>ARGAMASSA DE CIMENTO E AREIA 1:4</v>
          </cell>
          <cell r="D592" t="str">
            <v>m³</v>
          </cell>
          <cell r="E592">
            <v>8.14</v>
          </cell>
          <cell r="F592">
            <v>67.16</v>
          </cell>
          <cell r="G592">
            <v>75.3</v>
          </cell>
          <cell r="H592">
            <v>86.13</v>
          </cell>
          <cell r="I592" t="str">
            <v>ACRESCER</v>
          </cell>
          <cell r="J592">
            <v>40.5</v>
          </cell>
          <cell r="K592">
            <v>226.81</v>
          </cell>
          <cell r="N592">
            <v>161.43</v>
          </cell>
        </row>
        <row r="593">
          <cell r="B593">
            <v>90521</v>
          </cell>
          <cell r="C593" t="str">
            <v>FORMAS</v>
          </cell>
          <cell r="D593" t="str">
            <v>m²</v>
          </cell>
          <cell r="E593">
            <v>0.13</v>
          </cell>
          <cell r="F593">
            <v>6.22</v>
          </cell>
          <cell r="G593">
            <v>6.35</v>
          </cell>
          <cell r="H593">
            <v>1.93</v>
          </cell>
          <cell r="I593" t="str">
            <v>ACRESCER</v>
          </cell>
          <cell r="J593">
            <v>40.5</v>
          </cell>
          <cell r="K593">
            <v>11.63</v>
          </cell>
          <cell r="N593">
            <v>8.2799999999999994</v>
          </cell>
        </row>
        <row r="594">
          <cell r="B594">
            <v>90522</v>
          </cell>
          <cell r="C594" t="str">
            <v>DOBRAGEM E COLOCACAO DE ARMADURA</v>
          </cell>
          <cell r="D594" t="str">
            <v>KG</v>
          </cell>
          <cell r="E594">
            <v>0</v>
          </cell>
          <cell r="F594">
            <v>0.75</v>
          </cell>
          <cell r="G594">
            <v>0.75</v>
          </cell>
          <cell r="H594">
            <v>1.17</v>
          </cell>
          <cell r="I594" t="str">
            <v>ACRESCER</v>
          </cell>
          <cell r="J594">
            <v>40.5</v>
          </cell>
          <cell r="K594">
            <v>2.7</v>
          </cell>
          <cell r="N594">
            <v>1.92</v>
          </cell>
        </row>
        <row r="595">
          <cell r="B595">
            <v>90523</v>
          </cell>
          <cell r="C595" t="str">
            <v>ESCAVACAO MANUAL EM MATERIAL DE 1A. CATEGORIA</v>
          </cell>
          <cell r="D595" t="str">
            <v>m³</v>
          </cell>
          <cell r="E595">
            <v>0</v>
          </cell>
          <cell r="F595">
            <v>7.37</v>
          </cell>
          <cell r="G595">
            <v>7.37</v>
          </cell>
          <cell r="H595">
            <v>0</v>
          </cell>
          <cell r="I595" t="str">
            <v>-</v>
          </cell>
          <cell r="J595">
            <v>40.5</v>
          </cell>
          <cell r="K595">
            <v>10.35</v>
          </cell>
          <cell r="N595">
            <v>7.37</v>
          </cell>
        </row>
        <row r="596">
          <cell r="B596">
            <v>90524</v>
          </cell>
          <cell r="C596" t="str">
            <v>ESCAVACAO MANUAL EM MATERIAL DE 2A. CATEGORIA</v>
          </cell>
          <cell r="D596" t="str">
            <v>m³</v>
          </cell>
          <cell r="E596">
            <v>0</v>
          </cell>
          <cell r="F596">
            <v>17.87</v>
          </cell>
          <cell r="G596">
            <v>17.87</v>
          </cell>
          <cell r="H596">
            <v>0</v>
          </cell>
          <cell r="I596" t="str">
            <v>-</v>
          </cell>
          <cell r="J596">
            <v>40.5</v>
          </cell>
          <cell r="K596">
            <v>25.11</v>
          </cell>
          <cell r="N596">
            <v>17.87</v>
          </cell>
        </row>
        <row r="597">
          <cell r="B597">
            <v>90525</v>
          </cell>
          <cell r="C597" t="str">
            <v>ESCAVACAO MANUAL DE VALAS EM MATERIAL DE 3A. CATEGORIA</v>
          </cell>
          <cell r="D597" t="str">
            <v>m³</v>
          </cell>
          <cell r="E597">
            <v>11.82</v>
          </cell>
          <cell r="F597">
            <v>4.75</v>
          </cell>
          <cell r="G597">
            <v>16.57</v>
          </cell>
          <cell r="H597">
            <v>13.51</v>
          </cell>
          <cell r="I597" t="str">
            <v>-</v>
          </cell>
          <cell r="J597">
            <v>40.5</v>
          </cell>
          <cell r="K597">
            <v>42.26</v>
          </cell>
          <cell r="N597">
            <v>30.08</v>
          </cell>
        </row>
        <row r="598">
          <cell r="B598">
            <v>90526</v>
          </cell>
          <cell r="C598" t="str">
            <v>ESCAVACAO MECANICA DE VALAS EM MATERIAL DE 1A. CATEGORIA</v>
          </cell>
          <cell r="D598" t="str">
            <v>m³</v>
          </cell>
          <cell r="E598">
            <v>2.37</v>
          </cell>
          <cell r="F598">
            <v>0.23</v>
          </cell>
          <cell r="G598">
            <v>2.6</v>
          </cell>
          <cell r="H598">
            <v>0</v>
          </cell>
          <cell r="I598" t="str">
            <v>-</v>
          </cell>
          <cell r="J598">
            <v>40.5</v>
          </cell>
          <cell r="K598">
            <v>3.65</v>
          </cell>
          <cell r="N598">
            <v>2.6</v>
          </cell>
        </row>
        <row r="599">
          <cell r="B599">
            <v>90527</v>
          </cell>
          <cell r="C599" t="str">
            <v>ESCAVACAO MECANICA DE VALAS EM MATERIAL DE 2A. CATEGORIA</v>
          </cell>
          <cell r="D599" t="str">
            <v>m³</v>
          </cell>
          <cell r="E599">
            <v>3.08</v>
          </cell>
          <cell r="F599">
            <v>0.31</v>
          </cell>
          <cell r="G599">
            <v>3.39</v>
          </cell>
          <cell r="H599">
            <v>0</v>
          </cell>
          <cell r="I599" t="str">
            <v>-</v>
          </cell>
          <cell r="J599">
            <v>40.5</v>
          </cell>
          <cell r="K599">
            <v>4.76</v>
          </cell>
          <cell r="N599">
            <v>3.39</v>
          </cell>
        </row>
        <row r="600">
          <cell r="B600">
            <v>90528</v>
          </cell>
          <cell r="C600" t="str">
            <v>REATERRO E APILOAMENTO</v>
          </cell>
          <cell r="D600" t="str">
            <v>m³</v>
          </cell>
          <cell r="E600">
            <v>0</v>
          </cell>
          <cell r="F600">
            <v>3.69</v>
          </cell>
          <cell r="G600">
            <v>3.69</v>
          </cell>
          <cell r="H600">
            <v>0</v>
          </cell>
          <cell r="I600" t="str">
            <v>-</v>
          </cell>
          <cell r="J600">
            <v>40.5</v>
          </cell>
          <cell r="K600">
            <v>5.18</v>
          </cell>
          <cell r="N600">
            <v>3.69</v>
          </cell>
        </row>
        <row r="601">
          <cell r="B601">
            <v>90529</v>
          </cell>
          <cell r="C601" t="str">
            <v>ESCAVACAO E CARGA DE MATERIAL DE JAZIDA EM SOLO DE CLASSIFICACO UNICA</v>
          </cell>
          <cell r="D601" t="str">
            <v>m³</v>
          </cell>
          <cell r="E601">
            <v>2.46</v>
          </cell>
          <cell r="F601">
            <v>0.1</v>
          </cell>
          <cell r="G601">
            <v>2.56</v>
          </cell>
          <cell r="H601">
            <v>0.33</v>
          </cell>
          <cell r="I601" t="str">
            <v>-</v>
          </cell>
          <cell r="J601">
            <v>40.5</v>
          </cell>
          <cell r="K601">
            <v>4.0599999999999996</v>
          </cell>
          <cell r="N601">
            <v>2.89</v>
          </cell>
        </row>
        <row r="602">
          <cell r="B602">
            <v>90533</v>
          </cell>
          <cell r="C602" t="str">
            <v>ASSENTAMENTO DE TUBO D=0,40 M</v>
          </cell>
          <cell r="D602" t="str">
            <v>m</v>
          </cell>
          <cell r="E602">
            <v>0</v>
          </cell>
          <cell r="F602">
            <v>6.72</v>
          </cell>
          <cell r="G602">
            <v>6.72</v>
          </cell>
          <cell r="H602">
            <v>0</v>
          </cell>
          <cell r="I602" t="str">
            <v>ACRESCER</v>
          </cell>
          <cell r="J602">
            <v>40.5</v>
          </cell>
          <cell r="K602">
            <v>9.44</v>
          </cell>
          <cell r="N602">
            <v>6.72</v>
          </cell>
        </row>
        <row r="603">
          <cell r="B603">
            <v>90534</v>
          </cell>
          <cell r="C603" t="str">
            <v>ASSENTAMENTO DE TUBO D=0,60 M</v>
          </cell>
          <cell r="D603" t="str">
            <v>m</v>
          </cell>
          <cell r="E603">
            <v>0</v>
          </cell>
          <cell r="F603">
            <v>11.19</v>
          </cell>
          <cell r="G603">
            <v>11.19</v>
          </cell>
          <cell r="H603">
            <v>0</v>
          </cell>
          <cell r="I603" t="str">
            <v>ACRESCER</v>
          </cell>
          <cell r="J603">
            <v>40.5</v>
          </cell>
          <cell r="K603">
            <v>15.72</v>
          </cell>
          <cell r="N603">
            <v>11.19</v>
          </cell>
        </row>
        <row r="604">
          <cell r="B604">
            <v>90535</v>
          </cell>
          <cell r="C604" t="str">
            <v>ASSENTAMENTO DE TUBO D=0,80 M</v>
          </cell>
          <cell r="D604" t="str">
            <v>m</v>
          </cell>
          <cell r="E604">
            <v>0</v>
          </cell>
          <cell r="F604">
            <v>13.43</v>
          </cell>
          <cell r="G604">
            <v>13.43</v>
          </cell>
          <cell r="H604">
            <v>0</v>
          </cell>
          <cell r="I604" t="str">
            <v>ACRESCER</v>
          </cell>
          <cell r="J604">
            <v>40.5</v>
          </cell>
          <cell r="K604">
            <v>18.87</v>
          </cell>
          <cell r="N604">
            <v>13.43</v>
          </cell>
        </row>
        <row r="605">
          <cell r="B605">
            <v>90536</v>
          </cell>
          <cell r="C605" t="str">
            <v>ASSENTAMENTO DE TUBO D=1,00 M</v>
          </cell>
          <cell r="D605" t="str">
            <v>m</v>
          </cell>
          <cell r="E605">
            <v>0</v>
          </cell>
          <cell r="F605">
            <v>16.79</v>
          </cell>
          <cell r="G605">
            <v>16.79</v>
          </cell>
          <cell r="H605">
            <v>0</v>
          </cell>
          <cell r="I605" t="str">
            <v>ACRESCER</v>
          </cell>
          <cell r="J605">
            <v>40.5</v>
          </cell>
          <cell r="K605">
            <v>23.59</v>
          </cell>
          <cell r="N605">
            <v>16.79</v>
          </cell>
        </row>
        <row r="606">
          <cell r="B606">
            <v>90537</v>
          </cell>
          <cell r="C606" t="str">
            <v>ASSENTAMENTO DE TUBO D=1,20 M</v>
          </cell>
          <cell r="D606" t="str">
            <v>m</v>
          </cell>
          <cell r="E606">
            <v>0</v>
          </cell>
          <cell r="F606">
            <v>27.98</v>
          </cell>
          <cell r="G606">
            <v>27.98</v>
          </cell>
          <cell r="H606">
            <v>0</v>
          </cell>
          <cell r="I606" t="str">
            <v>ACRESCER</v>
          </cell>
          <cell r="J606">
            <v>40.5</v>
          </cell>
          <cell r="K606">
            <v>39.31</v>
          </cell>
          <cell r="N606">
            <v>27.98</v>
          </cell>
        </row>
        <row r="607">
          <cell r="B607">
            <v>90541</v>
          </cell>
          <cell r="C607" t="str">
            <v>TRANSPORTE COMERCIAL EM CARROCERIA</v>
          </cell>
          <cell r="D607" t="str">
            <v>t.Km</v>
          </cell>
          <cell r="E607">
            <v>0.13</v>
          </cell>
          <cell r="F607">
            <v>0</v>
          </cell>
          <cell r="G607">
            <v>0.13</v>
          </cell>
          <cell r="H607">
            <v>0</v>
          </cell>
          <cell r="I607" t="str">
            <v>-</v>
          </cell>
          <cell r="J607">
            <v>40.5</v>
          </cell>
          <cell r="K607">
            <v>0.18</v>
          </cell>
          <cell r="N607">
            <v>0.13</v>
          </cell>
        </row>
        <row r="608">
          <cell r="B608">
            <v>90542</v>
          </cell>
          <cell r="C608" t="str">
            <v>TRANSPORTE COMERCIAL EM BASCULANTE</v>
          </cell>
          <cell r="D608" t="str">
            <v>t.Km</v>
          </cell>
          <cell r="E608">
            <v>0.14000000000000001</v>
          </cell>
          <cell r="F608">
            <v>0</v>
          </cell>
          <cell r="G608">
            <v>0.14000000000000001</v>
          </cell>
          <cell r="H608">
            <v>0</v>
          </cell>
          <cell r="I608" t="str">
            <v>-</v>
          </cell>
          <cell r="J608">
            <v>40.5</v>
          </cell>
          <cell r="K608">
            <v>0.2</v>
          </cell>
          <cell r="N608">
            <v>0.14000000000000001</v>
          </cell>
        </row>
        <row r="609">
          <cell r="B609">
            <v>90543</v>
          </cell>
          <cell r="C609" t="str">
            <v>TRANSPORTE LOCAL EM BASCULANTE</v>
          </cell>
          <cell r="D609" t="str">
            <v>t.Km</v>
          </cell>
          <cell r="E609">
            <v>0.17</v>
          </cell>
          <cell r="F609">
            <v>0</v>
          </cell>
          <cell r="G609">
            <v>0.17</v>
          </cell>
          <cell r="H609">
            <v>0</v>
          </cell>
          <cell r="I609" t="str">
            <v>-</v>
          </cell>
          <cell r="J609">
            <v>40.5</v>
          </cell>
          <cell r="K609">
            <v>0.24</v>
          </cell>
          <cell r="N609">
            <v>0.17</v>
          </cell>
        </row>
        <row r="610">
          <cell r="B610">
            <v>90544</v>
          </cell>
          <cell r="C610" t="str">
            <v>TRANSPORTE DE MATERIAL DE JAZIDA</v>
          </cell>
          <cell r="D610" t="str">
            <v>t.Km</v>
          </cell>
          <cell r="E610">
            <v>0.25</v>
          </cell>
          <cell r="F610">
            <v>0</v>
          </cell>
          <cell r="G610">
            <v>0.25</v>
          </cell>
          <cell r="H610">
            <v>0</v>
          </cell>
          <cell r="I610" t="str">
            <v>-</v>
          </cell>
          <cell r="J610">
            <v>40.5</v>
          </cell>
          <cell r="K610">
            <v>0.35</v>
          </cell>
          <cell r="N610">
            <v>0.25</v>
          </cell>
        </row>
        <row r="611">
          <cell r="B611">
            <v>90555</v>
          </cell>
          <cell r="C611" t="str">
            <v>FABRICACAO DE BALIZADOR DE CONCRETO</v>
          </cell>
          <cell r="D611" t="str">
            <v>Und</v>
          </cell>
          <cell r="E611">
            <v>0</v>
          </cell>
          <cell r="F611">
            <v>0</v>
          </cell>
          <cell r="G611">
            <v>0</v>
          </cell>
          <cell r="H611">
            <v>2.4500000000000002</v>
          </cell>
          <cell r="I611" t="str">
            <v>-</v>
          </cell>
          <cell r="J611">
            <v>40.5</v>
          </cell>
          <cell r="K611">
            <v>3.44</v>
          </cell>
          <cell r="N611">
            <v>2.4500000000000002</v>
          </cell>
        </row>
        <row r="612">
          <cell r="B612">
            <v>90556</v>
          </cell>
          <cell r="C612" t="str">
            <v>FABRICACAO DE GUARDA CORPO PADRAO DERMAT</v>
          </cell>
          <cell r="D612" t="str">
            <v>m</v>
          </cell>
          <cell r="E612">
            <v>0</v>
          </cell>
          <cell r="F612">
            <v>0</v>
          </cell>
          <cell r="G612">
            <v>0</v>
          </cell>
          <cell r="H612">
            <v>17.32</v>
          </cell>
          <cell r="I612" t="str">
            <v>-</v>
          </cell>
          <cell r="J612">
            <v>40.5</v>
          </cell>
          <cell r="K612">
            <v>24.33</v>
          </cell>
          <cell r="N612">
            <v>17.32</v>
          </cell>
        </row>
        <row r="613">
          <cell r="B613">
            <v>90557</v>
          </cell>
          <cell r="C613" t="str">
            <v>AREIA EXTRAIDA</v>
          </cell>
          <cell r="D613" t="str">
            <v>m³</v>
          </cell>
          <cell r="E613">
            <v>3.73</v>
          </cell>
          <cell r="F613">
            <v>2.96</v>
          </cell>
          <cell r="G613">
            <v>6.69</v>
          </cell>
          <cell r="H613">
            <v>4.29</v>
          </cell>
          <cell r="I613" t="str">
            <v>-</v>
          </cell>
          <cell r="J613">
            <v>40.5</v>
          </cell>
          <cell r="K613">
            <v>15.43</v>
          </cell>
          <cell r="N613">
            <v>10.98</v>
          </cell>
        </row>
        <row r="614">
          <cell r="B614">
            <v>90558</v>
          </cell>
          <cell r="C614" t="str">
            <v>BRITA PRODUZIDA</v>
          </cell>
          <cell r="D614" t="str">
            <v>m³</v>
          </cell>
          <cell r="E614">
            <v>13.68</v>
          </cell>
          <cell r="F614">
            <v>2.86</v>
          </cell>
          <cell r="G614">
            <v>16.54</v>
          </cell>
          <cell r="H614">
            <v>6.9</v>
          </cell>
          <cell r="I614" t="str">
            <v>-</v>
          </cell>
          <cell r="J614">
            <v>40.5</v>
          </cell>
          <cell r="K614">
            <v>32.93</v>
          </cell>
          <cell r="N614">
            <v>23.439999999999998</v>
          </cell>
        </row>
        <row r="615">
          <cell r="B615">
            <v>90559</v>
          </cell>
          <cell r="C615" t="str">
            <v>ROCHA EXTRAIDA</v>
          </cell>
          <cell r="D615" t="str">
            <v>m³</v>
          </cell>
          <cell r="E615">
            <v>1.79</v>
          </cell>
          <cell r="F615">
            <v>0.17</v>
          </cell>
          <cell r="G615">
            <v>1.94</v>
          </cell>
          <cell r="H615">
            <v>5.37</v>
          </cell>
          <cell r="I615" t="str">
            <v>-</v>
          </cell>
          <cell r="J615">
            <v>40.5</v>
          </cell>
          <cell r="K615">
            <v>10.27</v>
          </cell>
          <cell r="N615">
            <v>7.3100000000000005</v>
          </cell>
        </row>
        <row r="616">
          <cell r="B616">
            <v>90560</v>
          </cell>
          <cell r="C616" t="str">
            <v>EXTRACAO E PRODUCAO DE PEDRA DE MAO</v>
          </cell>
          <cell r="D616" t="str">
            <v>m³</v>
          </cell>
          <cell r="E616">
            <v>6.84</v>
          </cell>
          <cell r="F616">
            <v>1.43</v>
          </cell>
          <cell r="G616">
            <v>8.27</v>
          </cell>
          <cell r="H616">
            <v>6.81</v>
          </cell>
          <cell r="I616" t="str">
            <v>-</v>
          </cell>
          <cell r="J616">
            <v>40.5</v>
          </cell>
          <cell r="K616">
            <v>21.19</v>
          </cell>
          <cell r="N616">
            <v>15.079999999999998</v>
          </cell>
        </row>
        <row r="617">
          <cell r="B617">
            <v>90570</v>
          </cell>
          <cell r="C617" t="str">
            <v>PLACA DE SINALIZACAO E SUPORTE</v>
          </cell>
          <cell r="D617" t="str">
            <v>m²</v>
          </cell>
          <cell r="E617">
            <v>0</v>
          </cell>
          <cell r="F617">
            <v>0</v>
          </cell>
          <cell r="G617">
            <v>0</v>
          </cell>
          <cell r="H617">
            <v>118.59</v>
          </cell>
          <cell r="I617" t="str">
            <v>-</v>
          </cell>
          <cell r="J617">
            <v>40.5</v>
          </cell>
          <cell r="K617">
            <v>166.62</v>
          </cell>
          <cell r="N617">
            <v>118.59</v>
          </cell>
        </row>
        <row r="618">
          <cell r="B618">
            <v>90571</v>
          </cell>
          <cell r="C618" t="str">
            <v>DEFENSA METALICA</v>
          </cell>
          <cell r="D618" t="str">
            <v>m</v>
          </cell>
          <cell r="E618">
            <v>0</v>
          </cell>
          <cell r="F618">
            <v>0</v>
          </cell>
          <cell r="G618">
            <v>0</v>
          </cell>
          <cell r="H618">
            <v>43.43</v>
          </cell>
          <cell r="I618" t="str">
            <v>-</v>
          </cell>
          <cell r="J618">
            <v>40.5</v>
          </cell>
          <cell r="K618">
            <v>61.02</v>
          </cell>
          <cell r="N618">
            <v>43.43</v>
          </cell>
        </row>
        <row r="619">
          <cell r="B619">
            <v>90535</v>
          </cell>
          <cell r="C619" t="str">
            <v>ASSENTAMENTO DE TUBO D=0,80 M</v>
          </cell>
          <cell r="D619" t="str">
            <v>m</v>
          </cell>
          <cell r="E619">
            <v>0</v>
          </cell>
          <cell r="F619">
            <v>12.14</v>
          </cell>
          <cell r="G619">
            <v>12.14</v>
          </cell>
          <cell r="H619">
            <v>0</v>
          </cell>
          <cell r="I619" t="str">
            <v>ACRESCER</v>
          </cell>
          <cell r="J619">
            <v>40.5</v>
          </cell>
          <cell r="K619">
            <v>17.059999999999999</v>
          </cell>
          <cell r="N619">
            <v>12.14</v>
          </cell>
        </row>
        <row r="620">
          <cell r="B620">
            <v>90536</v>
          </cell>
          <cell r="C620" t="str">
            <v>ASSENTAMENTO DE TUBO D=1,00 M</v>
          </cell>
          <cell r="D620" t="str">
            <v>m</v>
          </cell>
          <cell r="E620">
            <v>0</v>
          </cell>
          <cell r="F620">
            <v>15.18</v>
          </cell>
          <cell r="G620">
            <v>15.18</v>
          </cell>
          <cell r="H620">
            <v>0</v>
          </cell>
          <cell r="I620" t="str">
            <v>ACRESCER</v>
          </cell>
          <cell r="J620">
            <v>40.5</v>
          </cell>
          <cell r="K620">
            <v>21.33</v>
          </cell>
          <cell r="N620">
            <v>15.18</v>
          </cell>
        </row>
        <row r="621">
          <cell r="B621">
            <v>90537</v>
          </cell>
          <cell r="C621" t="str">
            <v>ASSENTAMENTO DE TUBO D=1,20 M</v>
          </cell>
          <cell r="D621" t="str">
            <v>m</v>
          </cell>
          <cell r="E621">
            <v>0</v>
          </cell>
          <cell r="F621">
            <v>25.3</v>
          </cell>
          <cell r="G621">
            <v>25.3</v>
          </cell>
          <cell r="H621">
            <v>0</v>
          </cell>
          <cell r="I621" t="str">
            <v>ACRESCER</v>
          </cell>
          <cell r="J621">
            <v>40.5</v>
          </cell>
          <cell r="K621">
            <v>35.549999999999997</v>
          </cell>
          <cell r="N621">
            <v>25.3</v>
          </cell>
        </row>
        <row r="622">
          <cell r="B622">
            <v>90541</v>
          </cell>
          <cell r="C622" t="str">
            <v>TRANSPORTE COMERCIAL EM CARROCERIA</v>
          </cell>
          <cell r="D622" t="str">
            <v>t.Km</v>
          </cell>
          <cell r="E622">
            <v>0.11</v>
          </cell>
          <cell r="F622">
            <v>0</v>
          </cell>
          <cell r="G622">
            <v>0.11</v>
          </cell>
          <cell r="H622">
            <v>0</v>
          </cell>
          <cell r="I622" t="str">
            <v>-</v>
          </cell>
          <cell r="J622">
            <v>40.5</v>
          </cell>
          <cell r="K622">
            <v>0.15</v>
          </cell>
          <cell r="N622">
            <v>0.11</v>
          </cell>
        </row>
        <row r="623">
          <cell r="B623">
            <v>90542</v>
          </cell>
          <cell r="C623" t="str">
            <v>TRANSPORTE COMERCIAL EM BASCULANTE</v>
          </cell>
          <cell r="D623" t="str">
            <v>t.Km</v>
          </cell>
          <cell r="E623">
            <v>0.13</v>
          </cell>
          <cell r="F623">
            <v>0</v>
          </cell>
          <cell r="G623">
            <v>0.13</v>
          </cell>
          <cell r="H623">
            <v>0</v>
          </cell>
          <cell r="I623" t="str">
            <v>-</v>
          </cell>
          <cell r="J623">
            <v>40.5</v>
          </cell>
          <cell r="K623">
            <v>0.18</v>
          </cell>
          <cell r="N623">
            <v>0.13</v>
          </cell>
        </row>
        <row r="624">
          <cell r="B624">
            <v>90543</v>
          </cell>
          <cell r="C624" t="str">
            <v>TRANSPORTE LOCAL EM BASCULANTE</v>
          </cell>
          <cell r="D624" t="str">
            <v>t.Km</v>
          </cell>
          <cell r="E624">
            <v>0.16</v>
          </cell>
          <cell r="F624">
            <v>0</v>
          </cell>
          <cell r="G624">
            <v>0.16</v>
          </cell>
          <cell r="H624">
            <v>0</v>
          </cell>
          <cell r="I624" t="str">
            <v>-</v>
          </cell>
          <cell r="J624">
            <v>40.5</v>
          </cell>
          <cell r="K624">
            <v>0.22</v>
          </cell>
          <cell r="N624">
            <v>0.16</v>
          </cell>
        </row>
        <row r="625">
          <cell r="B625">
            <v>90544</v>
          </cell>
          <cell r="C625" t="str">
            <v>TRANSPORTE DE MATERIAL DE JAZIDA</v>
          </cell>
          <cell r="D625" t="str">
            <v>t.Km</v>
          </cell>
          <cell r="E625">
            <v>0.22</v>
          </cell>
          <cell r="F625">
            <v>0</v>
          </cell>
          <cell r="G625">
            <v>0.22</v>
          </cell>
          <cell r="H625">
            <v>0</v>
          </cell>
          <cell r="I625" t="str">
            <v>-</v>
          </cell>
          <cell r="J625">
            <v>40.5</v>
          </cell>
          <cell r="K625">
            <v>0.31</v>
          </cell>
          <cell r="N625">
            <v>0.22</v>
          </cell>
        </row>
        <row r="626">
          <cell r="B626">
            <v>90555</v>
          </cell>
          <cell r="C626" t="str">
            <v>FABRICACAO DE BALIZADOR DE CONCRETO</v>
          </cell>
          <cell r="D626" t="str">
            <v>Und</v>
          </cell>
          <cell r="E626">
            <v>0</v>
          </cell>
          <cell r="F626">
            <v>0</v>
          </cell>
          <cell r="G626">
            <v>0</v>
          </cell>
          <cell r="H626">
            <v>2.02</v>
          </cell>
          <cell r="I626" t="str">
            <v>-</v>
          </cell>
          <cell r="J626">
            <v>40.5</v>
          </cell>
          <cell r="K626">
            <v>2.84</v>
          </cell>
          <cell r="N626">
            <v>2.02</v>
          </cell>
        </row>
        <row r="627">
          <cell r="B627">
            <v>90556</v>
          </cell>
          <cell r="C627" t="str">
            <v>FABRICACAO DE GUARDA CORPO PADRAO DERMAT</v>
          </cell>
          <cell r="D627" t="str">
            <v>m</v>
          </cell>
          <cell r="E627">
            <v>0</v>
          </cell>
          <cell r="F627">
            <v>0</v>
          </cell>
          <cell r="G627">
            <v>0</v>
          </cell>
          <cell r="H627">
            <v>14.96</v>
          </cell>
          <cell r="I627" t="str">
            <v>-</v>
          </cell>
          <cell r="J627">
            <v>40.5</v>
          </cell>
          <cell r="K627">
            <v>21.02</v>
          </cell>
          <cell r="N627">
            <v>14.96</v>
          </cell>
        </row>
        <row r="628">
          <cell r="B628">
            <v>90557</v>
          </cell>
          <cell r="C628" t="str">
            <v>AREIA EXTRAIDA</v>
          </cell>
          <cell r="D628" t="str">
            <v>m³</v>
          </cell>
          <cell r="E628">
            <v>3.18</v>
          </cell>
          <cell r="F628">
            <v>2.68</v>
          </cell>
          <cell r="G628">
            <v>5.86</v>
          </cell>
          <cell r="H628">
            <v>3.43</v>
          </cell>
          <cell r="I628" t="str">
            <v>-</v>
          </cell>
          <cell r="J628">
            <v>40.5</v>
          </cell>
          <cell r="K628">
            <v>13.05</v>
          </cell>
          <cell r="N628">
            <v>9.2900000000000009</v>
          </cell>
        </row>
        <row r="629">
          <cell r="B629">
            <v>90558</v>
          </cell>
          <cell r="C629" t="str">
            <v>BRITA PRODUZIDA</v>
          </cell>
          <cell r="D629" t="str">
            <v>m³</v>
          </cell>
          <cell r="E629">
            <v>12.91</v>
          </cell>
          <cell r="F629">
            <v>2.59</v>
          </cell>
          <cell r="G629">
            <v>15.5</v>
          </cell>
          <cell r="H629">
            <v>5.27</v>
          </cell>
          <cell r="I629" t="str">
            <v>-</v>
          </cell>
          <cell r="J629">
            <v>40.5</v>
          </cell>
          <cell r="K629">
            <v>29.18</v>
          </cell>
          <cell r="N629">
            <v>20.77</v>
          </cell>
        </row>
        <row r="630">
          <cell r="B630">
            <v>90559</v>
          </cell>
          <cell r="C630" t="str">
            <v>ROCHA EXTRAIDA</v>
          </cell>
          <cell r="D630" t="str">
            <v>m³</v>
          </cell>
          <cell r="E630">
            <v>1.48</v>
          </cell>
          <cell r="F630">
            <v>0.15</v>
          </cell>
          <cell r="G630">
            <v>1.63</v>
          </cell>
          <cell r="H630">
            <v>4.54</v>
          </cell>
          <cell r="I630" t="str">
            <v>-</v>
          </cell>
          <cell r="J630">
            <v>40.5</v>
          </cell>
          <cell r="K630">
            <v>8.67</v>
          </cell>
          <cell r="N630">
            <v>6.17</v>
          </cell>
        </row>
        <row r="631">
          <cell r="B631">
            <v>90560</v>
          </cell>
          <cell r="C631" t="str">
            <v>EXTRACAO E PRODUCAO DE PEDRA DE MAO</v>
          </cell>
          <cell r="D631" t="str">
            <v>m³</v>
          </cell>
          <cell r="E631">
            <v>6.46</v>
          </cell>
          <cell r="F631">
            <v>1.29</v>
          </cell>
          <cell r="G631">
            <v>7.75</v>
          </cell>
          <cell r="H631">
            <v>5.37</v>
          </cell>
          <cell r="I631" t="str">
            <v>-</v>
          </cell>
          <cell r="J631">
            <v>40.5</v>
          </cell>
          <cell r="K631">
            <v>18.43</v>
          </cell>
          <cell r="N631">
            <v>13.120000000000001</v>
          </cell>
        </row>
        <row r="632">
          <cell r="B632">
            <v>90570</v>
          </cell>
          <cell r="C632" t="str">
            <v>PLACA DE SINALIZACAO E SUPORTE</v>
          </cell>
          <cell r="D632" t="str">
            <v>m²</v>
          </cell>
          <cell r="E632">
            <v>0</v>
          </cell>
          <cell r="F632">
            <v>0</v>
          </cell>
          <cell r="G632">
            <v>0</v>
          </cell>
          <cell r="H632">
            <v>112.92</v>
          </cell>
          <cell r="I632" t="str">
            <v>-</v>
          </cell>
          <cell r="J632">
            <v>40.5</v>
          </cell>
          <cell r="K632">
            <v>158.65</v>
          </cell>
          <cell r="N632">
            <v>112.92</v>
          </cell>
        </row>
        <row r="633">
          <cell r="B633">
            <v>90571</v>
          </cell>
          <cell r="C633" t="str">
            <v>DEFENSA METALICA</v>
          </cell>
          <cell r="D633" t="str">
            <v>m</v>
          </cell>
          <cell r="E633">
            <v>0</v>
          </cell>
          <cell r="F633">
            <v>0</v>
          </cell>
          <cell r="G633">
            <v>0</v>
          </cell>
          <cell r="H633">
            <v>41.05</v>
          </cell>
          <cell r="I633" t="str">
            <v>-</v>
          </cell>
          <cell r="J633">
            <v>40.5</v>
          </cell>
          <cell r="K633">
            <v>57.68</v>
          </cell>
          <cell r="N633">
            <v>41.05</v>
          </cell>
        </row>
        <row r="634">
          <cell r="B634">
            <v>90556</v>
          </cell>
          <cell r="C634" t="str">
            <v>Fabricacao De Guarda Corpo Padrao Dermat</v>
          </cell>
          <cell r="D634" t="str">
            <v>m</v>
          </cell>
          <cell r="E634">
            <v>0</v>
          </cell>
          <cell r="F634">
            <v>0</v>
          </cell>
          <cell r="G634">
            <v>0</v>
          </cell>
          <cell r="H634">
            <v>14.07</v>
          </cell>
          <cell r="I634" t="str">
            <v>-</v>
          </cell>
          <cell r="J634">
            <v>40.5</v>
          </cell>
          <cell r="K634">
            <v>19.760000000000002</v>
          </cell>
          <cell r="N634">
            <v>14.07</v>
          </cell>
        </row>
        <row r="635">
          <cell r="B635">
            <v>90557</v>
          </cell>
          <cell r="C635" t="str">
            <v>Areia Extraida</v>
          </cell>
          <cell r="D635" t="str">
            <v>m³</v>
          </cell>
          <cell r="E635">
            <v>2.69</v>
          </cell>
          <cell r="F635">
            <v>2.57</v>
          </cell>
          <cell r="G635">
            <v>5.26</v>
          </cell>
          <cell r="H635">
            <v>3.22</v>
          </cell>
          <cell r="I635" t="str">
            <v>-</v>
          </cell>
          <cell r="J635">
            <v>40.5</v>
          </cell>
          <cell r="K635">
            <v>11.91</v>
          </cell>
          <cell r="N635">
            <v>8.48</v>
          </cell>
        </row>
        <row r="636">
          <cell r="B636">
            <v>90558</v>
          </cell>
          <cell r="C636" t="str">
            <v>Brita Produzida</v>
          </cell>
          <cell r="D636" t="str">
            <v>m³</v>
          </cell>
          <cell r="E636">
            <v>11.23</v>
          </cell>
          <cell r="F636">
            <v>2.48</v>
          </cell>
          <cell r="G636">
            <v>13.71</v>
          </cell>
          <cell r="H636">
            <v>4.37</v>
          </cell>
          <cell r="I636" t="str">
            <v>-</v>
          </cell>
          <cell r="J636">
            <v>40.5</v>
          </cell>
          <cell r="K636">
            <v>25.4</v>
          </cell>
          <cell r="N636">
            <v>18.080000000000002</v>
          </cell>
        </row>
        <row r="637">
          <cell r="B637">
            <v>90559</v>
          </cell>
          <cell r="C637" t="str">
            <v>Rocha Extraida</v>
          </cell>
          <cell r="D637" t="str">
            <v>m³</v>
          </cell>
          <cell r="E637">
            <v>1.25</v>
          </cell>
          <cell r="F637">
            <v>0.14000000000000001</v>
          </cell>
          <cell r="G637">
            <v>1.39</v>
          </cell>
          <cell r="H637">
            <v>3.56</v>
          </cell>
          <cell r="I637" t="str">
            <v>-</v>
          </cell>
          <cell r="J637">
            <v>40.5</v>
          </cell>
          <cell r="K637">
            <v>6.95</v>
          </cell>
          <cell r="N637">
            <v>4.95</v>
          </cell>
        </row>
        <row r="638">
          <cell r="B638">
            <v>90560</v>
          </cell>
          <cell r="C638" t="str">
            <v>Extracao E Producao De Pedra De Mao</v>
          </cell>
          <cell r="D638" t="str">
            <v>m³</v>
          </cell>
          <cell r="E638">
            <v>5.63</v>
          </cell>
          <cell r="F638">
            <v>1.24</v>
          </cell>
          <cell r="G638">
            <v>6.85</v>
          </cell>
          <cell r="H638">
            <v>4.4000000000000004</v>
          </cell>
          <cell r="I638" t="str">
            <v>-</v>
          </cell>
          <cell r="J638">
            <v>40.5</v>
          </cell>
          <cell r="K638">
            <v>15.8</v>
          </cell>
          <cell r="N638">
            <v>11.25</v>
          </cell>
        </row>
        <row r="639">
          <cell r="B639">
            <v>90570</v>
          </cell>
          <cell r="C639" t="str">
            <v>Placa De Sinalizacao E Suporte</v>
          </cell>
          <cell r="D639" t="str">
            <v>m²</v>
          </cell>
          <cell r="E639">
            <v>0</v>
          </cell>
          <cell r="F639">
            <v>0</v>
          </cell>
          <cell r="G639">
            <v>0</v>
          </cell>
          <cell r="H639">
            <v>109.99</v>
          </cell>
          <cell r="I639" t="str">
            <v>-</v>
          </cell>
          <cell r="J639">
            <v>40.5</v>
          </cell>
          <cell r="K639">
            <v>154.53</v>
          </cell>
          <cell r="N639">
            <v>109.99</v>
          </cell>
        </row>
        <row r="640">
          <cell r="B640">
            <v>90571</v>
          </cell>
          <cell r="C640" t="str">
            <v>Defensa Metalica</v>
          </cell>
          <cell r="D640" t="str">
            <v>m</v>
          </cell>
          <cell r="E640">
            <v>0</v>
          </cell>
          <cell r="F640">
            <v>0</v>
          </cell>
          <cell r="G640">
            <v>0</v>
          </cell>
          <cell r="H640">
            <v>39.75</v>
          </cell>
          <cell r="I640" t="str">
            <v>-</v>
          </cell>
          <cell r="J640">
            <v>40.5</v>
          </cell>
          <cell r="K640">
            <v>55.84</v>
          </cell>
          <cell r="N640">
            <v>39.75</v>
          </cell>
        </row>
      </sheetData>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ª MP_BR_459"/>
      <sheetName val="TABELA"/>
      <sheetName val="TCC4"/>
      <sheetName val="TCB5"/>
    </sheetNames>
    <sheetDataSet>
      <sheetData sheetId="0"/>
      <sheetData sheetId="1" refreshError="1"/>
      <sheetData sheetId="2" refreshError="1"/>
      <sheetData sheetId="3" refreshError="1"/>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DADOS PARA PASTAS"/>
      <sheetName val="materiais"/>
      <sheetName val="composições"/>
      <sheetName val="SERVIÇOS"/>
      <sheetName val="ORÇAMENTO 01"/>
      <sheetName val="justificativa"/>
      <sheetName val="instalação"/>
      <sheetName val="mobilização"/>
      <sheetName val="Cronograma "/>
      <sheetName val="TCCB10"/>
      <sheetName val="TLCB5"/>
      <sheetName val="TLMR"/>
      <sheetName val="TCC4"/>
      <sheetName val="TLMB"/>
      <sheetName val="TLCB10"/>
      <sheetName val="Dados Edital"/>
      <sheetName val="calc. transporte"/>
      <sheetName val="INVEN."/>
      <sheetName val="CROQUI"/>
      <sheetName val="Q.R.DIST.TRANSP."/>
      <sheetName val="D. CUST. M."/>
      <sheetName val="D.CONS.M"/>
      <sheetName val="DIVISÓ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5">
          <cell r="I25">
            <v>16305.401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S 1 2 3 4 6 7 8"/>
      <sheetName val="Cálculo"/>
    </sheetNames>
    <sheetDataSet>
      <sheetData sheetId="0"/>
      <sheetData sheetId="1"/>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Dens. médias"/>
      <sheetName val="Dens. teórica"/>
      <sheetName val="Te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v>4</v>
          </cell>
        </row>
        <row r="4">
          <cell r="A4">
            <v>4.5</v>
          </cell>
        </row>
        <row r="5">
          <cell r="A5">
            <v>5</v>
          </cell>
        </row>
        <row r="6">
          <cell r="A6">
            <v>5.5</v>
          </cell>
        </row>
        <row r="7">
          <cell r="A7">
            <v>6</v>
          </cell>
        </row>
      </sheetData>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ÓRIA"/>
      <sheetName val="DMT MEDIÇÃO (2)"/>
      <sheetName val="Relação de bens adquiridos"/>
      <sheetName val="Físico-Financeiro - Contas"/>
      <sheetName val="Cronograma"/>
      <sheetName val="Anexo III - Cronograma"/>
      <sheetName val="Boletim"/>
      <sheetName val="Fatura DVOP DNER"/>
      <sheetName val="Anexo 1"/>
      <sheetName val="Bens adquiridos"/>
      <sheetName val="Planilha do Plano"/>
      <sheetName val="Anexo 2"/>
      <sheetName val="Anexo 3"/>
      <sheetName val="Ficha DNER"/>
      <sheetName val="RELATÓRIO"/>
      <sheetName val="RESUMO-DVOP"/>
      <sheetName val="REAJU"/>
      <sheetName val="Cronograma Físico-Financeiro"/>
      <sheetName val="Fórmula"/>
      <sheetName val="Aterro"/>
      <sheetName val="Aterro a 100% PN"/>
      <sheetName val="Aterro a 95% PN "/>
      <sheetName val="DMT MEDIÇÃO"/>
      <sheetName val="Plan1"/>
      <sheetName val="Cortes"/>
      <sheetName val="ESCAVAÇÃO"/>
      <sheetName val="Limpeza da faixa de domínio"/>
      <sheetName val="Regula"/>
      <sheetName val="Sub-base"/>
      <sheetName val="Base"/>
      <sheetName val="Ligação"/>
      <sheetName val="TSD-FOG"/>
      <sheetName val="CBUQ"/>
      <sheetName val="Pintura DE LIGAÇÃO"/>
      <sheetName val="Tabela Abril 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xo"/>
      <sheetName val="FIS"/>
      <sheetName val="PLANILHA CONTRATUAL"/>
      <sheetName val="VOL AJUS. REVISÃO 1"/>
      <sheetName val="Receitas estudo 1ª REVISÃO"/>
      <sheetName val="PERÍODO"/>
      <sheetName val=" CONTÁBIL"/>
      <sheetName val="Receitas x Despesas"/>
      <sheetName val="Resumo das Despesas"/>
      <sheetName val="DESPESAS DIVERSAS "/>
      <sheetName val="Carreteiros"/>
      <sheetName val="SubEmpreiteiroESCAVADEIRAS"/>
      <sheetName val="Fisico-Financ mão-de-obra Geral"/>
      <sheetName val="mão de obra - GERAL"/>
      <sheetName val="Salário"/>
      <sheetName val="CUSTO PROPRIEDADE"/>
      <sheetName val="CUSTO DIESEL"/>
      <sheetName val="8ª MP_BR_459"/>
      <sheetName val="TCB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MEMÓRIA"/>
      <sheetName val="Tabela Abril 2000"/>
    </sheetNames>
    <sheetDataSet>
      <sheetData sheetId="0"/>
      <sheetData sheetId="1" refreshError="1"/>
      <sheetData sheetId="2"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Tabela Abril 2000"/>
      <sheetName val="CUSTO HORÁRIO"/>
      <sheetName val="Mão de obra"/>
      <sheetName val="Material"/>
      <sheetName val="MEMÓRIA"/>
      <sheetName val="Cálculo"/>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ÁRIO"/>
      <sheetName val="CROQUIS"/>
      <sheetName val="MATBET CUSTO"/>
      <sheetName val="MATBET PREÇO UNIT"/>
      <sheetName val="SERVIÇOS"/>
      <sheetName val="MOBIL-CANT"/>
      <sheetName val="ORÇAMENTO"/>
      <sheetName val="TLCB5"/>
      <sheetName val="TLMR"/>
      <sheetName val="TCC4"/>
      <sheetName val="TLMB"/>
      <sheetName val="TCCB10"/>
      <sheetName val="CRONOGAMA 1º"/>
      <sheetName val="CRONOGAMA 2º"/>
      <sheetName val="COMPOSIÇÕES"/>
      <sheetName val="COMPOSIÇÕES2"/>
    </sheetNames>
    <sheetDataSet>
      <sheetData sheetId="0" refreshError="1">
        <row r="3">
          <cell r="B3">
            <v>0.23899999999999999</v>
          </cell>
        </row>
        <row r="5">
          <cell r="D5">
            <v>1.99</v>
          </cell>
        </row>
        <row r="6">
          <cell r="D6">
            <v>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CUSTO HORÁRIO"/>
      <sheetName val="Mão de obra"/>
      <sheetName val="Material"/>
      <sheetName val="MEMÓRIA"/>
      <sheetName val="Tabela Abril 2000"/>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 CONSULT"/>
      <sheetName val="Listagem"/>
      <sheetName val="Resumo L04"/>
      <sheetName val="Orçam. PNCT L04 - item1"/>
      <sheetName val="Orçam. PNCT L04 - item2"/>
      <sheetName val="CRONOG PNCT 04aux"/>
      <sheetName val="Cronog L04"/>
      <sheetName val="Planilha de Cotação"/>
      <sheetName val="Viagens e Diárias"/>
      <sheetName val="Sv Gráficos"/>
      <sheetName val="Certificação"/>
      <sheetName val="Resumo L04 Edital"/>
      <sheetName val="Orçam. PNCT L04 - Edital Item1"/>
      <sheetName val="Orçam. PNCT L04 - Edital tem2"/>
      <sheetName val="AUX DISP EQUIP"/>
      <sheetName val="Plan1"/>
    </sheetNames>
    <sheetDataSet>
      <sheetData sheetId="0">
        <row r="5">
          <cell r="D5" t="str">
            <v>CM</v>
          </cell>
          <cell r="E5">
            <v>14340.79</v>
          </cell>
          <cell r="F5">
            <v>14975.08</v>
          </cell>
          <cell r="G5">
            <v>15003.76</v>
          </cell>
          <cell r="H5">
            <v>16236.9292</v>
          </cell>
        </row>
        <row r="6">
          <cell r="D6" t="str">
            <v>P0</v>
          </cell>
          <cell r="E6">
            <v>12462.43</v>
          </cell>
          <cell r="F6">
            <v>13013.64</v>
          </cell>
          <cell r="G6">
            <v>13038.56</v>
          </cell>
          <cell r="H6">
            <v>14110.2124</v>
          </cell>
        </row>
        <row r="7">
          <cell r="D7" t="str">
            <v>P1</v>
          </cell>
          <cell r="E7">
            <v>9819.94</v>
          </cell>
          <cell r="F7">
            <v>10254.27</v>
          </cell>
          <cell r="G7">
            <v>10273.91</v>
          </cell>
          <cell r="H7">
            <v>11118.332399999999</v>
          </cell>
        </row>
        <row r="8">
          <cell r="D8" t="str">
            <v>P2</v>
          </cell>
          <cell r="E8">
            <v>7682.38</v>
          </cell>
          <cell r="F8">
            <v>8022.17</v>
          </cell>
          <cell r="G8">
            <v>8037.53</v>
          </cell>
          <cell r="H8">
            <v>8698.1442000000006</v>
          </cell>
        </row>
        <row r="9">
          <cell r="D9" t="str">
            <v>P3</v>
          </cell>
          <cell r="E9">
            <v>6320.35</v>
          </cell>
          <cell r="F9">
            <v>6599.89</v>
          </cell>
          <cell r="G9">
            <v>6612.53</v>
          </cell>
          <cell r="H9">
            <v>7156.0266000000001</v>
          </cell>
        </row>
        <row r="10">
          <cell r="D10" t="str">
            <v>P4</v>
          </cell>
          <cell r="E10">
            <v>4590</v>
          </cell>
          <cell r="F10">
            <v>4793.01</v>
          </cell>
          <cell r="G10">
            <v>4802.1899999999996</v>
          </cell>
          <cell r="H10">
            <v>5196.8897999999999</v>
          </cell>
        </row>
        <row r="11">
          <cell r="D11" t="str">
            <v>T0</v>
          </cell>
          <cell r="E11">
            <v>4451.99</v>
          </cell>
          <cell r="F11">
            <v>4648.8999999999996</v>
          </cell>
          <cell r="G11">
            <v>4657.8</v>
          </cell>
          <cell r="H11">
            <v>5040.6320999999998</v>
          </cell>
        </row>
        <row r="12">
          <cell r="D12" t="str">
            <v>T1</v>
          </cell>
          <cell r="E12">
            <v>3395.63</v>
          </cell>
          <cell r="F12">
            <v>3545.81</v>
          </cell>
          <cell r="G12">
            <v>3552.6</v>
          </cell>
          <cell r="H12">
            <v>3844.6001000000001</v>
          </cell>
        </row>
        <row r="13">
          <cell r="D13" t="str">
            <v>T2</v>
          </cell>
          <cell r="E13">
            <v>2567.9499999999998</v>
          </cell>
          <cell r="F13">
            <v>2681.53</v>
          </cell>
          <cell r="G13">
            <v>2686.66</v>
          </cell>
          <cell r="H13">
            <v>2907.4843000000001</v>
          </cell>
        </row>
        <row r="14">
          <cell r="D14" t="str">
            <v>T3</v>
          </cell>
          <cell r="E14">
            <v>2061.13</v>
          </cell>
          <cell r="F14">
            <v>2152.29</v>
          </cell>
          <cell r="G14">
            <v>2156.41</v>
          </cell>
          <cell r="H14">
            <v>2333.6525999999999</v>
          </cell>
        </row>
        <row r="15">
          <cell r="D15" t="str">
            <v>T4</v>
          </cell>
          <cell r="E15">
            <v>1539.79</v>
          </cell>
          <cell r="F15">
            <v>1607.89</v>
          </cell>
          <cell r="G15">
            <v>1610.97</v>
          </cell>
          <cell r="H15">
            <v>1743.3810000000001</v>
          </cell>
        </row>
        <row r="16">
          <cell r="D16" t="str">
            <v>A0</v>
          </cell>
          <cell r="E16">
            <v>3567.02</v>
          </cell>
          <cell r="F16">
            <v>3724.78</v>
          </cell>
          <cell r="G16">
            <v>3731.92</v>
          </cell>
          <cell r="H16">
            <v>4038.6513</v>
          </cell>
        </row>
        <row r="17">
          <cell r="D17" t="str">
            <v>Al</v>
          </cell>
          <cell r="E17">
            <v>2142.04</v>
          </cell>
          <cell r="F17">
            <v>2236.7800000000002</v>
          </cell>
          <cell r="G17">
            <v>2241.06</v>
          </cell>
          <cell r="H17">
            <v>2425.2604999999999</v>
          </cell>
        </row>
        <row r="18">
          <cell r="D18" t="str">
            <v>A2</v>
          </cell>
          <cell r="E18">
            <v>1383.94</v>
          </cell>
          <cell r="F18">
            <v>1445.15</v>
          </cell>
          <cell r="G18">
            <v>1447.91</v>
          </cell>
          <cell r="H18">
            <v>1566.9245000000001</v>
          </cell>
        </row>
        <row r="19">
          <cell r="D19" t="str">
            <v>A3</v>
          </cell>
          <cell r="E19">
            <v>1206.48</v>
          </cell>
          <cell r="F19">
            <v>1259.8399999999999</v>
          </cell>
          <cell r="G19">
            <v>1262.25</v>
          </cell>
          <cell r="H19">
            <v>1366.0007000000001</v>
          </cell>
        </row>
        <row r="20">
          <cell r="D20" t="str">
            <v>A4</v>
          </cell>
          <cell r="E20">
            <v>1229.6199999999999</v>
          </cell>
          <cell r="F20">
            <v>1284</v>
          </cell>
          <cell r="G20">
            <v>1286.46</v>
          </cell>
          <cell r="H20">
            <v>1392.2003</v>
          </cell>
        </row>
        <row r="21">
          <cell r="D21" t="str">
            <v>SD</v>
          </cell>
          <cell r="E21">
            <v>2278.9499999999998</v>
          </cell>
          <cell r="F21">
            <v>2379.7399999999998</v>
          </cell>
          <cell r="G21">
            <v>2384.3000000000002</v>
          </cell>
          <cell r="H21">
            <v>2580.2727</v>
          </cell>
        </row>
        <row r="22">
          <cell r="D22" t="str">
            <v>CA71</v>
          </cell>
          <cell r="E22">
            <v>2441.4</v>
          </cell>
          <cell r="F22">
            <v>2549.38</v>
          </cell>
          <cell r="G22">
            <v>2554.2600000000002</v>
          </cell>
          <cell r="H22">
            <v>2764.2019</v>
          </cell>
        </row>
        <row r="23">
          <cell r="D23" t="str">
            <v>CA140</v>
          </cell>
          <cell r="E23">
            <v>3407.03</v>
          </cell>
          <cell r="F23">
            <v>3557.72</v>
          </cell>
          <cell r="G23">
            <v>3564.53</v>
          </cell>
          <cell r="H23">
            <v>3857.5075000000002</v>
          </cell>
        </row>
        <row r="24">
          <cell r="D24" t="str">
            <v>VA</v>
          </cell>
          <cell r="E24">
            <v>4468.55</v>
          </cell>
          <cell r="F24">
            <v>4666.1899999999996</v>
          </cell>
          <cell r="G24">
            <v>4675.13</v>
          </cell>
          <cell r="H24">
            <v>5059.3815999999997</v>
          </cell>
        </row>
        <row r="25">
          <cell r="D25" t="str">
            <v>CM</v>
          </cell>
          <cell r="E25">
            <v>7657.59</v>
          </cell>
          <cell r="F25">
            <v>7996.28</v>
          </cell>
          <cell r="G25">
            <v>8011.6</v>
          </cell>
          <cell r="H25">
            <v>8670.0764999999992</v>
          </cell>
        </row>
        <row r="26">
          <cell r="D26" t="str">
            <v>TP</v>
          </cell>
          <cell r="E26">
            <v>1259.26</v>
          </cell>
          <cell r="F26">
            <v>1314.95</v>
          </cell>
          <cell r="G26">
            <v>1317.47</v>
          </cell>
          <cell r="H26">
            <v>1425.7592999999999</v>
          </cell>
        </row>
        <row r="27">
          <cell r="D27" t="str">
            <v>GP</v>
          </cell>
          <cell r="E27">
            <v>221.27</v>
          </cell>
          <cell r="F27">
            <v>231.05</v>
          </cell>
          <cell r="G27">
            <v>231.49</v>
          </cell>
          <cell r="H27">
            <v>250.52629999999999</v>
          </cell>
        </row>
        <row r="28">
          <cell r="D28" t="str">
            <v>VG</v>
          </cell>
          <cell r="E28">
            <v>1154.81</v>
          </cell>
          <cell r="F28">
            <v>1205.8800000000001</v>
          </cell>
          <cell r="G28">
            <v>1208.19</v>
          </cell>
          <cell r="H28">
            <v>1307.4989</v>
          </cell>
        </row>
        <row r="29">
          <cell r="D29" t="str">
            <v>FWD</v>
          </cell>
          <cell r="E29">
            <v>9182.69</v>
          </cell>
          <cell r="F29">
            <v>9588.84</v>
          </cell>
          <cell r="G29">
            <v>9607.2000000000007</v>
          </cell>
          <cell r="H29">
            <v>10396.825199999999</v>
          </cell>
        </row>
        <row r="30">
          <cell r="D30" t="str">
            <v>IM</v>
          </cell>
          <cell r="E30">
            <v>5773.32</v>
          </cell>
          <cell r="F30">
            <v>6028.67</v>
          </cell>
          <cell r="G30">
            <v>6040.22</v>
          </cell>
          <cell r="H30">
            <v>6536.6683000000003</v>
          </cell>
        </row>
        <row r="31">
          <cell r="D31" t="str">
            <v>LS</v>
          </cell>
          <cell r="E31">
            <v>1786.38</v>
          </cell>
          <cell r="F31">
            <v>1865.39</v>
          </cell>
          <cell r="G31">
            <v>1868.96</v>
          </cell>
          <cell r="H31">
            <v>2022.5751</v>
          </cell>
        </row>
        <row r="32">
          <cell r="D32" t="str">
            <v>LB</v>
          </cell>
          <cell r="E32">
            <v>2760.76</v>
          </cell>
          <cell r="F32">
            <v>2882.86</v>
          </cell>
          <cell r="G32">
            <v>2888.38</v>
          </cell>
          <cell r="H32">
            <v>3125.7876000000001</v>
          </cell>
        </row>
        <row r="33">
          <cell r="D33" t="str">
            <v>LC</v>
          </cell>
          <cell r="E33">
            <v>2192.37</v>
          </cell>
          <cell r="F33">
            <v>2289.33</v>
          </cell>
          <cell r="G33">
            <v>2293.7199999999998</v>
          </cell>
          <cell r="H33">
            <v>2482.2451000000001</v>
          </cell>
        </row>
        <row r="34">
          <cell r="D34" t="str">
            <v>ES</v>
          </cell>
          <cell r="E34">
            <v>1279.3399999999999</v>
          </cell>
          <cell r="F34">
            <v>1335.92</v>
          </cell>
          <cell r="G34">
            <v>1338.48</v>
          </cell>
          <cell r="H34">
            <v>1448.4943000000001</v>
          </cell>
        </row>
        <row r="35">
          <cell r="D35" t="str">
            <v>CE</v>
          </cell>
          <cell r="E35">
            <v>1467.32</v>
          </cell>
          <cell r="F35">
            <v>1532.21</v>
          </cell>
          <cell r="G35">
            <v>1535.15</v>
          </cell>
          <cell r="H35">
            <v>1661.329</v>
          </cell>
        </row>
        <row r="36">
          <cell r="D36" t="str">
            <v>AP</v>
          </cell>
          <cell r="E36">
            <v>1283.9000000000001</v>
          </cell>
          <cell r="F36">
            <v>1340.68</v>
          </cell>
          <cell r="G36">
            <v>1343.25</v>
          </cell>
          <cell r="H36">
            <v>1453.6572000000001</v>
          </cell>
        </row>
        <row r="37">
          <cell r="D37" t="str">
            <v>ME</v>
          </cell>
          <cell r="E37">
            <v>550.22</v>
          </cell>
          <cell r="F37">
            <v>574.54999999999995</v>
          </cell>
          <cell r="G37">
            <v>575.65</v>
          </cell>
          <cell r="H37">
            <v>622.97</v>
          </cell>
        </row>
        <row r="38">
          <cell r="D38" t="str">
            <v>MAL</v>
          </cell>
          <cell r="E38">
            <v>458.53</v>
          </cell>
          <cell r="F38">
            <v>478.81</v>
          </cell>
          <cell r="G38">
            <v>479.72</v>
          </cell>
          <cell r="H38">
            <v>519.15679999999998</v>
          </cell>
        </row>
      </sheetData>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Quadros"/>
      <sheetName val="Quadro de qntd"/>
      <sheetName val="Acamp"/>
      <sheetName val="Mobil"/>
      <sheetName val="CURVA ABC"/>
      <sheetName val="Cronograma FIS FINANC"/>
      <sheetName val="PLANILHA CONTRATUAL"/>
      <sheetName val="orçamento"/>
      <sheetName val="PLANILHA"/>
      <sheetName val="TCB5"/>
      <sheetName val="DMT modelo"/>
      <sheetName val="Mat Asf"/>
      <sheetName val="TPU-MARÇO_2002"/>
    </sheetNames>
    <sheetDataSet>
      <sheetData sheetId="0"/>
      <sheetData sheetId="1">
        <row r="60">
          <cell r="J60">
            <v>8068152.96</v>
          </cell>
        </row>
      </sheetData>
      <sheetData sheetId="2"/>
      <sheetData sheetId="3"/>
      <sheetData sheetId="4">
        <row r="48">
          <cell r="M48">
            <v>8068152.96</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ATUALIZADA"/>
      <sheetName val="MEMÓRIA"/>
      <sheetName val="Módulo1"/>
      <sheetName val="Módulo2"/>
      <sheetName val="Módulo3"/>
      <sheetName val="dez00"/>
      <sheetName val="QuQuant"/>
      <sheetName val="QUADROS 1 2 3 4 6 7 8"/>
      <sheetName val="Cálculo"/>
      <sheetName val="Quadro de qntd"/>
      <sheetName val="Cronograma FIS FINANC"/>
      <sheetName val="PLANILHA CONTRATUAL"/>
      <sheetName val="CURVA ABC"/>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orçamento"/>
      <sheetName val="Cronograma FIS FINANC"/>
      <sheetName val="Quadro de qntd"/>
      <sheetName val="PLANILHA ATUALIZADA"/>
      <sheetName val="CURVA ABC"/>
      <sheetName val="8ª MP_BR-459"/>
      <sheetName val="8ª MP_BR_459"/>
      <sheetName val="Orçam. AET"/>
      <sheetName val="Orç. Total"/>
    </sheetNames>
    <sheetDataSet>
      <sheetData sheetId="0"/>
      <sheetData sheetId="1"/>
      <sheetData sheetId="2">
        <row r="61">
          <cell r="J61">
            <v>5338671.330000001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geral"/>
      <sheetName val="Plan2"/>
      <sheetName val="Plan3"/>
      <sheetName val="Plan4"/>
      <sheetName val="Plan5"/>
      <sheetName val="Plan6"/>
      <sheetName val="Plan7"/>
      <sheetName val="FRESAGEM (I)"/>
      <sheetName val="RECOMPOS. REV.CBUQ(XIV)"/>
      <sheetName val="SINAL HORIZ"/>
      <sheetName val="ESCAVAÇÃO(II)ok"/>
      <sheetName val="ESC MEC DE VALA(VI)"/>
      <sheetName val="CONCR CICL 01"/>
      <sheetName val="ARGAMASSA 02"/>
      <sheetName val="ENROC JOG 03"/>
      <sheetName val="ENROC ARRUM 04"/>
      <sheetName val="CONCR CIM (XII)"/>
      <sheetName val="FORMA (IV)"/>
      <sheetName val="LIMP PONTE"/>
      <sheetName val="LIMP DE VALA DE DRENAGEM 07"/>
      <sheetName val="LIMP DE DESCIDA D AGUA (V)"/>
      <sheetName val="GUARDA CORPO (III)"/>
      <sheetName val="RECOMP MAN ATERRO 09"/>
      <sheetName val="REMOÇÃO DE MAN DE BARREIRA 10"/>
      <sheetName val="RECOMP MEC ATERRO 11"/>
      <sheetName val="ROÇ MAN (IX)"/>
      <sheetName val="ROÇ COL (X)"/>
      <sheetName val="REGMECFAIXA(I)OK"/>
      <sheetName val="CAPINA(XI)"/>
      <sheetName val="CAIAÇÃO (VIII)"/>
      <sheetName val="LIMPPLACA(VI)"/>
      <sheetName val="RECOMPPLACA(VII)"/>
      <sheetName val="LIMP SARJ M FIO((IV)"/>
      <sheetName val="LIMP BUEIRO"/>
      <sheetName val="TAPA BURACO"/>
      <sheetName val="REMENDO PRO FRIO"/>
      <sheetName val="REMENDO PROF PIL"/>
      <sheetName val="CORR DEF MAN FRIO"/>
      <sheetName val="CORR DEF MBUQ(XIII)"/>
      <sheetName val="CHUVA"/>
      <sheetName val="PLANILHA"/>
    </sheetNames>
    <sheetDataSet>
      <sheetData sheetId="0"/>
      <sheetData sheetId="1">
        <row r="101">
          <cell r="U101">
            <v>77185.775999999998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_betum_BTM (2)"/>
      <sheetName val="Croqui-L1"/>
      <sheetName val="Comparativo Edital X SICRO (2)"/>
      <sheetName val="Comparativo Edital X SICRO"/>
      <sheetName val="Planilha SICRO corrigido"/>
      <sheetName val="SICRO"/>
      <sheetName val="Serviços com insumos cotação"/>
      <sheetName val="Capa"/>
      <sheetName val="DIAGRAMA"/>
      <sheetName val="Plan1"/>
      <sheetName val="Plan2"/>
      <sheetName val="PATO"/>
      <sheetName val="TRANSPORTES"/>
      <sheetName val="Quantidades"/>
      <sheetName val="Curva ABC (MODELO C FÓRMULAS)"/>
      <sheetName val="Curva ABC"/>
      <sheetName val="Curva ABC (2)"/>
      <sheetName val="Cronograma (VALENDO)"/>
      <sheetName val="Inventário"/>
      <sheetName val="mobilização"/>
      <sheetName val="layout"/>
      <sheetName val="CANTEIRO"/>
      <sheetName val="prancha"/>
      <sheetName val="ANP"/>
      <sheetName val="Atual. Mat. Betum."/>
      <sheetName val="trans_betum_CGB_EXCEDENTE"/>
      <sheetName val="Mat. Betum. - Port. 1078.15"/>
      <sheetName val="Tapa Buraco"/>
      <sheetName val="Micro"/>
      <sheetName val="CBUQ POLIMERO"/>
      <sheetName val="MBUQ"/>
      <sheetName val="pint_lig"/>
      <sheetName val="imprimação"/>
      <sheetName val="Plan8"/>
      <sheetName val="transporte"/>
      <sheetName val="PonteMadeira"/>
      <sheetName val="Pontes 1"/>
      <sheetName val="Pontes 2"/>
      <sheetName val="transp comercial basc  "/>
      <sheetName val="Defensa"/>
      <sheetName val="veic100"/>
      <sheetName val="Just alter espessura"/>
      <sheetName val="Rem Prof - Dem Man"/>
      <sheetName val="Diagrama Inicial "/>
      <sheetName val="ABC Sv"/>
      <sheetName val="TSD"/>
      <sheetName val="Inventário Roçada"/>
      <sheetName val="AVS 364"/>
      <sheetName val="CADAST. DIVERSO"/>
      <sheetName val="DESCIDA D AGUA"/>
      <sheetName val="NEW JERSEY"/>
      <sheetName val="SARJETA BR 364"/>
      <sheetName val="MEIO FIO"/>
      <sheetName val="ENTRADA DE FAZENDA"/>
      <sheetName val="BUEIROS"/>
      <sheetName val="VALETAS"/>
      <sheetName val="RELAÇÃODASCAIXAS"/>
      <sheetName val="RELAÇÃODASBOCAS"/>
      <sheetName val="Plan3"/>
      <sheetName val="Plan4"/>
      <sheetName val="Quadro de qntd"/>
      <sheetName val="PLANILHA ATUALIZADA"/>
      <sheetName val="Reajustamento "/>
      <sheetName val="geral"/>
    </sheetNames>
    <sheetDataSet>
      <sheetData sheetId="0"/>
      <sheetData sheetId="1"/>
      <sheetData sheetId="2"/>
      <sheetData sheetId="3"/>
      <sheetData sheetId="4"/>
      <sheetData sheetId="5">
        <row r="6">
          <cell r="A6" t="str">
            <v>2 S 04 110 51</v>
          </cell>
        </row>
      </sheetData>
      <sheetData sheetId="6"/>
      <sheetData sheetId="7"/>
      <sheetData sheetId="8"/>
      <sheetData sheetId="9"/>
      <sheetData sheetId="10"/>
      <sheetData sheetId="11">
        <row r="92">
          <cell r="P92">
            <v>9317484.9199999962</v>
          </cell>
        </row>
      </sheetData>
      <sheetData sheetId="12"/>
      <sheetData sheetId="13"/>
      <sheetData sheetId="14"/>
      <sheetData sheetId="15"/>
      <sheetData sheetId="16"/>
      <sheetData sheetId="17">
        <row r="2">
          <cell r="C2" t="str">
            <v>M I N I S T É R I O   D O S   T R A N S P O R T E S</v>
          </cell>
        </row>
      </sheetData>
      <sheetData sheetId="18"/>
      <sheetData sheetId="19"/>
      <sheetData sheetId="20"/>
      <sheetData sheetId="21"/>
      <sheetData sheetId="22"/>
      <sheetData sheetId="23"/>
      <sheetData sheetId="24"/>
      <sheetData sheetId="25"/>
      <sheetData sheetId="26">
        <row r="49">
          <cell r="E49">
            <v>157.61000000000001</v>
          </cell>
          <cell r="L49">
            <v>157.61000000000001</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_AUT1"/>
      <sheetName val="TRANSP"/>
      <sheetName val="geral"/>
    </sheetNames>
    <sheetDataSet>
      <sheetData sheetId="0"/>
      <sheetData sheetId="1" refreshError="1"/>
      <sheetData sheetId="2" refreshError="1"/>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8ª MP_BR_459"/>
      <sheetName val="DSS_04"/>
      <sheetName val="Fresagem"/>
      <sheetName val="Meio-fio"/>
      <sheetName val="PintLigacao"/>
      <sheetName val="PMQ"/>
      <sheetName val="STC_01"/>
      <sheetName val="RESUMO_AUT1"/>
      <sheetName val="8ª MP_BR-459"/>
      <sheetName val="PLANILHA"/>
    </sheetNames>
    <definedNames>
      <definedName name="PassaExtens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Contrato"/>
      <sheetName val="Desempenho"/>
      <sheetName val="RESUMO"/>
      <sheetName val="Crono Físico-Financeiro "/>
      <sheetName val="cronfisico"/>
      <sheetName val="Folha 1-3"/>
      <sheetName val="Folha 4 (2)"/>
      <sheetName val="Folha 4"/>
      <sheetName val="Folha 5"/>
      <sheetName val="Folha 5 (2)"/>
      <sheetName val="Folha 6 "/>
      <sheetName val="Folha 8"/>
      <sheetName val="REAJU"/>
      <sheetName val="CronFIFI"/>
      <sheetName val="Planilha"/>
      <sheetName val="Reajust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TRANSPORTE MAN"/>
      <sheetName val="geral"/>
    </sheetNames>
    <sheetDataSet>
      <sheetData sheetId="0"/>
      <sheetData sheetId="1" refreshError="1"/>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_19ª med_"/>
    </sheetNames>
    <sheetDataSet>
      <sheetData sheetId="0"/>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_19ª med_"/>
      <sheetName val="_TRANSPORTE MAN"/>
    </sheetNames>
    <sheetDataSet>
      <sheetData sheetId="0"/>
      <sheetData sheetId="1" refreshError="1"/>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l_19ª med_"/>
    </sheetNames>
    <sheetDataSet>
      <sheetData sheetId="0"/>
      <sheetData sheetId="1" refreshError="1"/>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o de Material"/>
      <sheetName val="Transporte"/>
      <sheetName val="Descontos"/>
      <sheetName val="Medição"/>
      <sheetName val="CADASTRO"/>
      <sheetName val="Teor"/>
      <sheetName val="RELATÓRIO"/>
      <sheetName val="_TRANSPORTE MAN"/>
      <sheetName val="Tabela Abril 2000"/>
    </sheetNames>
    <sheetDataSet>
      <sheetData sheetId="0">
        <row r="9">
          <cell r="A9">
            <v>1</v>
          </cell>
          <cell r="B9" t="str">
            <v>Escoria de Alto Forno - BASE</v>
          </cell>
        </row>
        <row r="10">
          <cell r="A10">
            <v>2</v>
          </cell>
          <cell r="B10" t="str">
            <v>Mat. 1.a Cat.</v>
          </cell>
        </row>
        <row r="11">
          <cell r="A11">
            <v>3</v>
          </cell>
          <cell r="B11" t="str">
            <v>MATERIAL SUBBASE</v>
          </cell>
        </row>
        <row r="12">
          <cell r="A12">
            <v>4</v>
          </cell>
          <cell r="B12" t="str">
            <v>MATERIAL DE BASE</v>
          </cell>
        </row>
        <row r="13">
          <cell r="A13">
            <v>5</v>
          </cell>
          <cell r="B13" t="str">
            <v>CBUQ</v>
          </cell>
        </row>
        <row r="14">
          <cell r="A14">
            <v>6</v>
          </cell>
          <cell r="B14" t="str">
            <v>SEIXO</v>
          </cell>
        </row>
        <row r="15">
          <cell r="A15">
            <v>7</v>
          </cell>
          <cell r="B15" t="str">
            <v>AREIA PARA BASE</v>
          </cell>
        </row>
        <row r="16">
          <cell r="A16">
            <v>8</v>
          </cell>
        </row>
        <row r="17">
          <cell r="A17">
            <v>9</v>
          </cell>
        </row>
        <row r="18">
          <cell r="A18">
            <v>10</v>
          </cell>
        </row>
        <row r="19">
          <cell r="A19">
            <v>11</v>
          </cell>
        </row>
        <row r="20">
          <cell r="A20">
            <v>12</v>
          </cell>
        </row>
        <row r="21">
          <cell r="A21">
            <v>13</v>
          </cell>
        </row>
        <row r="22">
          <cell r="A22">
            <v>14</v>
          </cell>
        </row>
        <row r="23">
          <cell r="A23">
            <v>15</v>
          </cell>
        </row>
        <row r="24">
          <cell r="A24">
            <v>16</v>
          </cell>
        </row>
        <row r="25">
          <cell r="A25">
            <v>17</v>
          </cell>
        </row>
        <row r="26">
          <cell r="A26">
            <v>18</v>
          </cell>
        </row>
        <row r="27">
          <cell r="A27">
            <v>19</v>
          </cell>
        </row>
        <row r="28">
          <cell r="A28">
            <v>20</v>
          </cell>
        </row>
        <row r="29">
          <cell r="A29">
            <v>21</v>
          </cell>
          <cell r="B29" t="str">
            <v>ÓLEO DIESEL</v>
          </cell>
        </row>
        <row r="30">
          <cell r="A30">
            <v>22</v>
          </cell>
          <cell r="B30" t="str">
            <v>REFEIÇÃO</v>
          </cell>
        </row>
        <row r="31">
          <cell r="A31">
            <v>23</v>
          </cell>
        </row>
        <row r="32">
          <cell r="A32">
            <v>24</v>
          </cell>
        </row>
        <row r="33">
          <cell r="A33">
            <v>25</v>
          </cell>
        </row>
        <row r="34">
          <cell r="A34">
            <v>26</v>
          </cell>
        </row>
        <row r="35">
          <cell r="A35">
            <v>27</v>
          </cell>
        </row>
      </sheetData>
      <sheetData sheetId="1">
        <row r="9">
          <cell r="A9">
            <v>1</v>
          </cell>
        </row>
      </sheetData>
      <sheetData sheetId="2">
        <row r="9">
          <cell r="A9">
            <v>1</v>
          </cell>
        </row>
      </sheetData>
      <sheetData sheetId="3">
        <row r="9">
          <cell r="A9">
            <v>1</v>
          </cell>
        </row>
      </sheetData>
      <sheetData sheetId="4"/>
      <sheetData sheetId="5" refreshError="1"/>
      <sheetData sheetId="6" refreshError="1"/>
      <sheetData sheetId="7" refreshError="1"/>
      <sheetData sheetId="8" refreshError="1"/>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
      <sheetName val="Ofício"/>
      <sheetName val="Resumo"/>
      <sheetName val="C. Físico-Finan"/>
      <sheetName val="Fisico Sangue 2"/>
      <sheetName val="Folha 1"/>
      <sheetName val="Tubul.  2"/>
      <sheetName val="Tub. 3 "/>
      <sheetName val="Tub. 4"/>
      <sheetName val="Folha 6"/>
      <sheetName val="Folha 7"/>
      <sheetName val="Transp. med."/>
      <sheetName val="Trans Licit."/>
      <sheetName val="Planilha"/>
      <sheetName val="CronFIFI"/>
      <sheetName val="Físico Sangue 1"/>
      <sheetName val="Tipo de Material"/>
      <sheetName val="RELATÓ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va_S"/>
      <sheetName val="Curva_S jun 22"/>
      <sheetName val="Curva_S juL 23 "/>
      <sheetName val="Plan4"/>
    </sheetNames>
    <sheetDataSet>
      <sheetData sheetId="0">
        <row r="5">
          <cell r="D5">
            <v>1309482.8701249997</v>
          </cell>
        </row>
      </sheetData>
      <sheetData sheetId="1"/>
      <sheetData sheetId="2"/>
      <sheetData sheetId="3"/>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sheetName val="DADOS"/>
      <sheetName val="FV-DNER"/>
      <sheetName val="Resumo"/>
    </sheetNames>
    <sheetDataSet>
      <sheetData sheetId="0"/>
      <sheetData sheetId="1" refreshError="1"/>
      <sheetData sheetId="2" refreshError="1"/>
      <sheetData sheetId="3" refreshError="1"/>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
      <sheetName val="Jurídico"/>
      <sheetName val="Assin Contratada"/>
      <sheetName val="Assin_Contratada"/>
      <sheetName val="Terr-preços"/>
      <sheetName val="Unit"/>
      <sheetName val="Local"/>
    </sheetNames>
    <sheetDataSet>
      <sheetData sheetId="0" refreshError="1"/>
      <sheetData sheetId="1" refreshError="1">
        <row r="2">
          <cell r="D2" t="str">
            <v>Razão Social</v>
          </cell>
          <cell r="F2" t="str">
            <v>Objeto</v>
          </cell>
          <cell r="G2" t="str">
            <v>Área</v>
          </cell>
          <cell r="H2" t="str">
            <v>Gestor</v>
          </cell>
          <cell r="I2" t="str">
            <v>N.º Contrato</v>
          </cell>
          <cell r="J2" t="str">
            <v>Contrato/Aditivo/Encerr.</v>
          </cell>
          <cell r="K2" t="str">
            <v>Nº Aditivo</v>
          </cell>
        </row>
        <row r="3">
          <cell r="D3" t="str">
            <v>A Integração Recuperadora de Rodovias S/C Ltda</v>
          </cell>
          <cell r="F3" t="str">
            <v>Serviços de conservação civil.</v>
          </cell>
          <cell r="G3" t="str">
            <v>Conservação</v>
          </cell>
          <cell r="H3" t="str">
            <v>Nadalin</v>
          </cell>
          <cell r="I3" t="str">
            <v>ACTUA-CQ-0671/04</v>
          </cell>
          <cell r="J3" t="str">
            <v>Aditivo</v>
          </cell>
          <cell r="K3" t="str">
            <v>1º</v>
          </cell>
        </row>
        <row r="4">
          <cell r="D4" t="str">
            <v>Elena Franco Rosa Resende - ME</v>
          </cell>
          <cell r="F4" t="str">
            <v>Confecção e instalação de Gradil Orsometal de ferro chato 1' x 1/8', para proteção de Pista AVI - 01 do pedágio do km 46 da SP-270, Proteção solicitada pela Comissão da CIPA.</v>
          </cell>
          <cell r="G4" t="str">
            <v>Manutenção</v>
          </cell>
          <cell r="H4" t="str">
            <v>Savietto</v>
          </cell>
          <cell r="J4" t="str">
            <v>Contrato</v>
          </cell>
        </row>
        <row r="5">
          <cell r="D5" t="str">
            <v>Lumafran Consultoria Ltda</v>
          </cell>
          <cell r="F5" t="str">
            <v>Serviços de manutenção e suporte local e remoto de carácter especializado em banco de dados em geral.</v>
          </cell>
          <cell r="G5" t="str">
            <v>Manutenção</v>
          </cell>
          <cell r="H5" t="str">
            <v>Savietto</v>
          </cell>
          <cell r="J5" t="str">
            <v>Contrato</v>
          </cell>
        </row>
        <row r="6">
          <cell r="D6" t="str">
            <v>Marjack Moto Peças Ltda</v>
          </cell>
          <cell r="F6" t="str">
            <v>Fornecimento de peças e materiais em geral para manutenção.</v>
          </cell>
          <cell r="G6" t="str">
            <v>Manutenção</v>
          </cell>
          <cell r="H6" t="str">
            <v>Savietto</v>
          </cell>
          <cell r="J6" t="str">
            <v>Contrato</v>
          </cell>
        </row>
        <row r="7">
          <cell r="D7" t="str">
            <v xml:space="preserve">Álamo Engenharia SA </v>
          </cell>
          <cell r="F7" t="str">
            <v>Serviços de Manutenção de Sistemas Eletro-Eletrônicos para a AutoBAn, conforme os Pacotes abaixo:- Pacote C - Sistemas de emergência, grupos geradores e nobreaks;- Pacote D - Elétrica viária e predial;- Pacote E - Sistemas de climatização;- Pacotes especi</v>
          </cell>
          <cell r="G7" t="str">
            <v>Manutenção</v>
          </cell>
          <cell r="H7" t="str">
            <v>Savietto</v>
          </cell>
          <cell r="J7" t="str">
            <v>Contrato</v>
          </cell>
        </row>
        <row r="8">
          <cell r="D8" t="str">
            <v>Ultraview Sistemas, comércio e serviços Ltda ME</v>
          </cell>
          <cell r="F8" t="str">
            <v xml:space="preserve">Serviços de consultoria  em sistema eletrônicos de ITS para a Concessionária da Ponte Rio-Niterói S.A. </v>
          </cell>
          <cell r="G8" t="str">
            <v>Manutenção</v>
          </cell>
          <cell r="H8" t="str">
            <v>Savietto</v>
          </cell>
          <cell r="J8" t="str">
            <v>Contrato</v>
          </cell>
        </row>
        <row r="9">
          <cell r="D9" t="str">
            <v>Afasa Construções e Comércio Ltda</v>
          </cell>
          <cell r="F9" t="str">
            <v>Venda de equipamentos especializados para execução de selagem de trincas em pavimento asfáltico.</v>
          </cell>
          <cell r="G9" t="str">
            <v>Obras</v>
          </cell>
          <cell r="H9" t="str">
            <v>Herzen</v>
          </cell>
          <cell r="J9" t="str">
            <v>Contrato</v>
          </cell>
        </row>
        <row r="10">
          <cell r="D10" t="str">
            <v>Afasa Construções e Comércio Ltda</v>
          </cell>
          <cell r="F10" t="str">
            <v>Serviços de selagem de trincas com emprego de material asfáltico com polímetro, ao longo do pavimento da Rodovia Presidente Dutra.</v>
          </cell>
          <cell r="G10" t="str">
            <v>Obras</v>
          </cell>
          <cell r="H10" t="str">
            <v>Herzen</v>
          </cell>
          <cell r="I10" t="str">
            <v>ACTUA-CP-0282/05</v>
          </cell>
          <cell r="J10" t="str">
            <v>Contrato</v>
          </cell>
        </row>
        <row r="11">
          <cell r="D11" t="str">
            <v>Lumafran Consultoria Ltda</v>
          </cell>
          <cell r="F11" t="str">
            <v>Serviços de manutenção e suporte local e remoto de carácter especializado em banco de dados em geral.</v>
          </cell>
          <cell r="G11" t="str">
            <v>Manutenção</v>
          </cell>
          <cell r="H11" t="str">
            <v>Savietto</v>
          </cell>
          <cell r="J11" t="str">
            <v>Contrato</v>
          </cell>
        </row>
        <row r="12">
          <cell r="D12" t="str">
            <v>Jofege Pavimentação e Construção Ltda</v>
          </cell>
          <cell r="F12" t="str">
            <v>Serviços de implantação de Marginais na SP-330, Rodovia Anhanguera, entre o km 50+000 e o km 53+550 nas Pistas, Norte e Sul e entre o km 54+158 e o km 58+000 da Pista Norte.</v>
          </cell>
          <cell r="G12" t="str">
            <v>Obras</v>
          </cell>
          <cell r="H12" t="str">
            <v>Moita</v>
          </cell>
          <cell r="J12" t="str">
            <v>Contrato</v>
          </cell>
        </row>
        <row r="13">
          <cell r="D13" t="str">
            <v>Vieceli &amp; Furlan Assossiados Comércio de Serviços Ltda</v>
          </cell>
          <cell r="F13" t="str">
            <v>Desenvolvimento e fornecimento de software para contagem de veículos que utilizam sistemas de identificação automática de veículos e a instalação de duas antenas Amtech em viaduto próximo ao RJ.</v>
          </cell>
          <cell r="G13" t="str">
            <v>Manutenção</v>
          </cell>
          <cell r="H13" t="str">
            <v>Savietto</v>
          </cell>
          <cell r="J13" t="str">
            <v>Contrato</v>
          </cell>
        </row>
        <row r="14">
          <cell r="D14" t="str">
            <v>Terra Brasilis Arquitetura e Consultoria SCL</v>
          </cell>
          <cell r="F14" t="str">
            <v>Plantio de mudas de árvores de espécies nativas, baseado na técnica de sucessão secundária, num total de 4.000 mudas em Guaratinguetá na Rodovia Presidente Dutra.</v>
          </cell>
          <cell r="G14" t="str">
            <v>Ambiente</v>
          </cell>
          <cell r="H14" t="str">
            <v>Nilo</v>
          </cell>
          <cell r="J14" t="str">
            <v>Contrato</v>
          </cell>
        </row>
        <row r="15">
          <cell r="D15" t="str">
            <v>MPMEC Eletro Mecanica Ltda</v>
          </cell>
          <cell r="F15" t="str">
            <v>Serviços de conservação de estruturas metálicas localizadas na Ponte Rio Niterói.</v>
          </cell>
          <cell r="G15" t="str">
            <v>Obras</v>
          </cell>
          <cell r="H15" t="str">
            <v>Nilton</v>
          </cell>
          <cell r="J15" t="str">
            <v>Contrato</v>
          </cell>
        </row>
        <row r="16">
          <cell r="D16" t="str">
            <v>Mapylar Engenharia Ltda</v>
          </cell>
          <cell r="F16" t="str">
            <v>Serviços de Execução de dispositivos de drenagem tais como recuperação de sarjetas e implantação de meio-fio em diversos pontos ao longo da rodovia RJ-124.</v>
          </cell>
          <cell r="G16" t="str">
            <v>Manutenção</v>
          </cell>
          <cell r="H16" t="str">
            <v>Nilton</v>
          </cell>
          <cell r="J16" t="str">
            <v>Contrato</v>
          </cell>
        </row>
        <row r="17">
          <cell r="D17" t="str">
            <v>Engenharia e Construção Mectal Ltda</v>
          </cell>
          <cell r="F17" t="str">
            <v>Serviços de retirada de pórtico bandeira do canteiro de obras da manutenção elétrica,reforma e montagem do mesmo em local a ser definido pela Ponte S/A; Remoção de painel de mensagens variáveis da Av.Jansen de Melo e reinstalação do mesmo no pórtico do it</v>
          </cell>
          <cell r="G17" t="str">
            <v>Obras</v>
          </cell>
          <cell r="H17" t="str">
            <v>Nilton</v>
          </cell>
          <cell r="J17" t="str">
            <v>Contrato</v>
          </cell>
        </row>
        <row r="18">
          <cell r="D18" t="str">
            <v>Sinalta Propista Sinalização, Segurança e Comunicação Visual Ltda</v>
          </cell>
          <cell r="F18" t="str">
            <v>Confecção e implantação de Sinalização Vertical para a Rodovia Presidente Dutra, trechos de São Paulo e Rio de Janeiro.</v>
          </cell>
          <cell r="G18" t="str">
            <v>Obras</v>
          </cell>
          <cell r="H18" t="str">
            <v>Herzen</v>
          </cell>
          <cell r="J18" t="str">
            <v>Contrato</v>
          </cell>
        </row>
        <row r="19">
          <cell r="D19" t="str">
            <v>VCS -Vitória Construções e Serviços Ltda</v>
          </cell>
          <cell r="F19" t="str">
            <v>Serviços de Implantação do Ramo 831 e Acesso Local,localizados no Km 216+700/SP, Pista Norte</v>
          </cell>
          <cell r="G19" t="str">
            <v>Obras</v>
          </cell>
          <cell r="H19" t="str">
            <v>Herzen</v>
          </cell>
          <cell r="J19" t="str">
            <v>Contrato</v>
          </cell>
        </row>
        <row r="21">
          <cell r="I21">
            <v>0</v>
          </cell>
        </row>
      </sheetData>
      <sheetData sheetId="2"/>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ção Extenso"/>
      <sheetName val="Minuta"/>
      <sheetName val="Resumo"/>
      <sheetName val="Enc Sociais"/>
      <sheetName val="Tabela de Materiais"/>
      <sheetName val="Escala Salarial"/>
      <sheetName val="Tabela de Equip"/>
      <sheetName val="Desmat 0,15"/>
      <sheetName val="DMT 50m"/>
      <sheetName val="DMT 50a200C"/>
      <sheetName val="DMT 200a400C"/>
      <sheetName val="DMT 600a800C"/>
      <sheetName val="DMT 800a1000C"/>
      <sheetName val="DMT 1000a1200C"/>
      <sheetName val="DMT 1200a1400C"/>
      <sheetName val="DMT 1400a1600C"/>
      <sheetName val="DMT 2000a3000C"/>
      <sheetName val="DMT ATÉ 7,0 km"/>
      <sheetName val="Aterro95%"/>
      <sheetName val="Aterro100%"/>
      <sheetName val="Regula"/>
      <sheetName val="Sub-base"/>
      <sheetName val="Base"/>
      <sheetName val="Transp. casc"/>
      <sheetName val="Imprimação"/>
      <sheetName val="Pintura de Ligação"/>
      <sheetName val="PMF"/>
      <sheetName val="Usinagem PMF"/>
      <sheetName val="Transp. rod n pav"/>
      <sheetName val="Transp. rod pav"/>
      <sheetName val="Rem mecaniz"/>
      <sheetName val="Transp. Comercial"/>
      <sheetName val="Esc mec vala"/>
      <sheetName val="BSTC 0,60m"/>
      <sheetName val="BSTC 0,80m"/>
      <sheetName val="BSTC 1,20m"/>
      <sheetName val="Boca BSTC 0,60m"/>
      <sheetName val="Boca BSTC 0,80m"/>
      <sheetName val="Boca BSTC 1,00m"/>
      <sheetName val="Boca BSTC 1,20m"/>
      <sheetName val="BDTC 1,00m"/>
      <sheetName val="BDTC 1,20m"/>
      <sheetName val="Boca BDTC 1,00m"/>
      <sheetName val="Boca BDTC 1,20m"/>
      <sheetName val="BTTC 1,00m"/>
      <sheetName val="BTTC 1,20m"/>
      <sheetName val="Boca BTTC 1,00m"/>
      <sheetName val="Boca BTTC 1,20m"/>
      <sheetName val="CORPO BDCC 1,50 x 1,50"/>
      <sheetName val="CORPO BTCC 1,50 x 2,00"/>
      <sheetName val="CORPO BTCC 2,00 x 2,00"/>
      <sheetName val="CORPO BTCC 2,50 x 2,50 "/>
      <sheetName val="CORPO BSCC 3,00 x 3,00"/>
      <sheetName val="BOCA BDCC 1,50 x 1,50"/>
      <sheetName val="BOCA BTCC 1,50 x 2,00"/>
      <sheetName val="BOCA BTCC 2,00 x 2,00"/>
      <sheetName val="BOCA BTCC 2,50 x 2,50"/>
      <sheetName val="Remoção bueiro exist"/>
      <sheetName val="BOCA BSCC 3,00 x 3,00"/>
      <sheetName val="Dreno DPS07"/>
      <sheetName val="SCC 01"/>
      <sheetName val="SCC 02"/>
      <sheetName val="SCC 03"/>
      <sheetName val="SCC 04"/>
      <sheetName val="SCC 05"/>
      <sheetName val="SCC 06"/>
      <sheetName val="BSD 02"/>
      <sheetName val="STC 01"/>
      <sheetName val="STC 02"/>
      <sheetName val="STC 04"/>
      <sheetName val="STC 06"/>
      <sheetName val="SZG 03"/>
      <sheetName val="MFC 01"/>
      <sheetName val="VPC 02"/>
      <sheetName val="VPC 04"/>
      <sheetName val="VPA 04"/>
      <sheetName val="MFC 03"/>
      <sheetName val="MFC 05"/>
      <sheetName val="CCS 01"/>
      <sheetName val="CCS 02"/>
      <sheetName val="CCS 03"/>
      <sheetName val="CCS 04"/>
      <sheetName val="CCS 08"/>
      <sheetName val="DAR 02"/>
      <sheetName val="DAR 03"/>
      <sheetName val="DAD 02"/>
      <sheetName val="EDA 01"/>
      <sheetName val="EDA 02"/>
      <sheetName val="BLS 01"/>
      <sheetName val="PVI 03"/>
      <sheetName val="CPV 01"/>
      <sheetName val="Tubul 40"/>
      <sheetName val="Tubul 60"/>
      <sheetName val="Tubul 80"/>
      <sheetName val="Tubul 100"/>
      <sheetName val="Tubul 100 (2)"/>
      <sheetName val="Tubul 120"/>
      <sheetName val="Tubul 120 (2)"/>
      <sheetName val="BLS 02"/>
      <sheetName val="TCC 01"/>
      <sheetName val="Pass sobre canal"/>
      <sheetName val="Lombada"/>
      <sheetName val="Cx BL tipo A"/>
      <sheetName val="Cx BL tipo A1"/>
      <sheetName val="DEB 01"/>
      <sheetName val="DEB 04"/>
      <sheetName val="DEB 05"/>
      <sheetName val="DEB 07"/>
      <sheetName val="DES 01"/>
      <sheetName val="DES 03"/>
      <sheetName val="DEB 08"/>
      <sheetName val="Cerca"/>
      <sheetName val="Hidrossem"/>
      <sheetName val="Ench Cant Cent"/>
      <sheetName val="Enleivamento"/>
      <sheetName val="Enleivamento (2)"/>
      <sheetName val="Calçadas"/>
      <sheetName val="Sonorizador"/>
      <sheetName val="Pintura faixa 2 anos"/>
      <sheetName val="Pintura setas zebrados"/>
      <sheetName val="Placa sinal"/>
      <sheetName val="Tacha refl"/>
      <sheetName val="Tachão Refletivo"/>
      <sheetName val="Alv tijolos"/>
      <sheetName val="Alv Pedra Argam"/>
      <sheetName val="Limp cam veg em jazida"/>
      <sheetName val="Expurgo de jazida"/>
      <sheetName val="Esc. de jazida"/>
      <sheetName val="Dente BSTC 60"/>
      <sheetName val="Dente BSTC 100"/>
      <sheetName val="Dente BSTC 120"/>
      <sheetName val="Dente BSTC 80"/>
      <sheetName val="Dente BDTC 100"/>
      <sheetName val="Dente BDTC 120"/>
      <sheetName val="Dente BTTC 120"/>
      <sheetName val="Aço CA25"/>
      <sheetName val="Aço CA50"/>
      <sheetName val="Aço CA60"/>
      <sheetName val="Fôrma comum mad"/>
      <sheetName val="Fôrma comp res"/>
      <sheetName val="Brita Produzida"/>
      <sheetName val="Rocha para britagem"/>
      <sheetName val="Peças Desgaste Britador"/>
      <sheetName val="Solo Local Arg"/>
      <sheetName val="Lastro Brita"/>
      <sheetName val="Concreto magro"/>
      <sheetName val="Concreto 10MPa"/>
      <sheetName val="Concreto 11MPa"/>
      <sheetName val="Concreto 12MPa"/>
      <sheetName val="Concreto 15MPa"/>
      <sheetName val="Concreto 18MPa"/>
      <sheetName val="Concreto 22MPa"/>
      <sheetName val="Concreto Cimento Portl"/>
      <sheetName val="Escor bueiros cel"/>
      <sheetName val="Concreto Ciclópico 12MPa"/>
      <sheetName val="Concreto Ciclópico 15MPa"/>
      <sheetName val="Argamassa 13"/>
      <sheetName val="Argamassa 14"/>
      <sheetName val="Grama p replantio"/>
      <sheetName val="Guia mad"/>
      <sheetName val="Escav Manual 1a cat"/>
      <sheetName val="Escav Man de Vala"/>
      <sheetName val="Escav Mec"/>
      <sheetName val="Compac Man"/>
      <sheetName val="RL-1C"/>
      <sheetName val="CM-30"/>
      <sheetName val="RR-2C"/>
      <sheetName val="Transp_Mat_Bet"/>
      <sheetName val="Transp_RR-2C"/>
      <sheetName val="macro"/>
      <sheetName val="1.6"/>
      <sheetName val="Mat Asf"/>
    </sheetNames>
    <sheetDataSet>
      <sheetData sheetId="0" refreshError="1"/>
      <sheetData sheetId="1" refreshError="1"/>
      <sheetData sheetId="2" refreshError="1"/>
      <sheetData sheetId="3" refreshError="1"/>
      <sheetData sheetId="4" refreshError="1"/>
      <sheetData sheetId="5"/>
      <sheetData sheetId="6"/>
      <sheetData sheetId="7" refreshError="1">
        <row r="30">
          <cell r="H30" t="str">
            <v>Adc. M.O.  -  Ferramentas (0,00%)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ilha Ponte Geral"/>
      <sheetName val="Planilha Ponte Resumo"/>
      <sheetName val="C.F.F"/>
      <sheetName val="B.D.I S. DES"/>
      <sheetName val="Encargos"/>
      <sheetName val="Mem Calc Infra"/>
      <sheetName val="Mem Calcul Pintura"/>
      <sheetName val="Mob. Desm - Canteiro Sem Deson"/>
      <sheetName val="ADM LOCAL S Deson"/>
      <sheetName val="Comp 1 S. Desoneração"/>
      <sheetName val="Comp 2 S. Desoneração"/>
      <sheetName val="MAPA DE COTAÇÃO"/>
      <sheetName val="Não Imprimir"/>
      <sheetName val="Mob. Desm - Canteiro Com Deson"/>
      <sheetName val="ADM LOCAL C Deson"/>
      <sheetName val="Comp 1 C. Desoneração "/>
      <sheetName val="Comp 2 C. Desoneração"/>
      <sheetName val="B.D.I. C.DES"/>
    </sheetNames>
    <sheetDataSet>
      <sheetData sheetId="0"/>
      <sheetData sheetId="1">
        <row r="15">
          <cell r="I15">
            <v>78008.421052631573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
      <sheetName val="Contrato"/>
      <sheetName val="Dados Entrada"/>
      <sheetName val="Calendário"/>
      <sheetName val="Prod 1S"/>
      <sheetName val="Prod 2S"/>
      <sheetName val="Prod 3S"/>
      <sheetName val="Prod 4S "/>
      <sheetName val="Resumo Produção"/>
      <sheetName val="Tapa Buraco"/>
      <sheetName val="Correção de Defeito Demol Mec"/>
      <sheetName val="QUÍMICAS"/>
      <sheetName val="Correção de Defeito"/>
      <sheetName val="Roç Area Gramada "/>
      <sheetName val="Roç Manual "/>
      <sheetName val="Recomp Guarda Corpo"/>
      <sheetName val="Subst. Balizador"/>
      <sheetName val="Concreto-Forma-Brita-Aço"/>
      <sheetName val="Mat e Equip"/>
      <sheetName val="Hora Homem"/>
      <sheetName val="Chapa e Adesivo"/>
      <sheetName val="Caibros Castalhos"/>
      <sheetName val="Pintura Placa"/>
      <sheetName val="Placa Nova"/>
      <sheetName val="Limpeza Placa"/>
      <sheetName val="Recomp Placa"/>
      <sheetName val="Limpeza Bueiro"/>
      <sheetName val="Desb Bueiro"/>
      <sheetName val="Limpeza vala dren"/>
      <sheetName val="Escav Manual vala dren"/>
      <sheetName val="Escav Mec vala dren"/>
      <sheetName val="Limpeza Descida d'água"/>
      <sheetName val="Limp Sar MF"/>
      <sheetName val="Cap Manual"/>
      <sheetName val="Rem Mecaniz Barreira"/>
      <sheetName val="Rem Manual Barreira"/>
      <sheetName val="Enrocam Pedra Jogada"/>
      <sheetName val="Limpeza Ponte"/>
      <sheetName val="Caiação"/>
      <sheetName val="Demol Pav"/>
      <sheetName val="Sarjeta"/>
      <sheetName val="Sarjeta Geral "/>
      <sheetName val="Dados_Entrada"/>
      <sheetName val="Prod_1S"/>
      <sheetName val="Prod_2S"/>
      <sheetName val="Prod_3S"/>
      <sheetName val="Prod_4S_"/>
      <sheetName val="Resumo_Produção"/>
      <sheetName val="Tapa_Buraco"/>
      <sheetName val="Correção_de_Defeito_Demol_Mec"/>
      <sheetName val="Correção_de_Defeito"/>
      <sheetName val="Roç_Area_Gramada_"/>
      <sheetName val="Roç_Manual_"/>
      <sheetName val="Recomp_Guarda_Corpo"/>
      <sheetName val="Subst__Balizador"/>
      <sheetName val="Mat_e_Equip"/>
      <sheetName val="Hora_Homem"/>
      <sheetName val="Chapa_e_Adesivo"/>
      <sheetName val="Caibros_Castalhos"/>
      <sheetName val="Pintura_Placa"/>
      <sheetName val="Placa_Nova"/>
      <sheetName val="Limpeza_Placa"/>
      <sheetName val="Recomp_Placa"/>
      <sheetName val="Limpeza_Bueiro"/>
      <sheetName val="Desb_Bueiro"/>
      <sheetName val="Limpeza_vala_dren"/>
      <sheetName val="Escav_Manual_vala_dren"/>
      <sheetName val="Escav_Mec_vala_dren"/>
      <sheetName val="Limpeza_Descida_d'água"/>
      <sheetName val="Limp_Sar_MF"/>
      <sheetName val="Cap_Manual"/>
      <sheetName val="Rem_Mecaniz_Barreira"/>
      <sheetName val="Rem_Manual_Barreira"/>
      <sheetName val="Enrocam_Pedra_Jogada"/>
      <sheetName val="Limpeza_Ponte"/>
      <sheetName val="Demol_Pav"/>
      <sheetName val="Sarjeta_Geral_"/>
      <sheetName val="Dados_Entrada1"/>
      <sheetName val="Prod_1S1"/>
      <sheetName val="Prod_2S1"/>
      <sheetName val="Prod_3S1"/>
      <sheetName val="Prod_4S_1"/>
      <sheetName val="Resumo_Produção1"/>
      <sheetName val="Tapa_Buraco1"/>
      <sheetName val="Correção_de_Defeito_Demol_Mec1"/>
      <sheetName val="Correção_de_Defeito1"/>
      <sheetName val="Roç_Area_Gramada_1"/>
      <sheetName val="Roç_Manual_1"/>
      <sheetName val="Recomp_Guarda_Corpo1"/>
      <sheetName val="Subst__Balizador1"/>
      <sheetName val="Mat_e_Equip1"/>
      <sheetName val="Hora_Homem1"/>
      <sheetName val="Chapa_e_Adesivo1"/>
      <sheetName val="Caibros_Castalhos1"/>
      <sheetName val="Pintura_Placa1"/>
      <sheetName val="Placa_Nova1"/>
      <sheetName val="Limpeza_Placa1"/>
      <sheetName val="Recomp_Placa1"/>
      <sheetName val="Limpeza_Bueiro1"/>
      <sheetName val="Desb_Bueiro1"/>
      <sheetName val="Limpeza_vala_dren1"/>
      <sheetName val="Escav_Manual_vala_dren1"/>
      <sheetName val="Escav_Mec_vala_dren1"/>
      <sheetName val="Limpeza_Descida_d'água1"/>
      <sheetName val="Limp_Sar_MF1"/>
      <sheetName val="Cap_Manual1"/>
      <sheetName val="Rem_Mecaniz_Barreira1"/>
      <sheetName val="Rem_Manual_Barreira1"/>
      <sheetName val="Enrocam_Pedra_Jogada1"/>
      <sheetName val="Limpeza_Ponte1"/>
      <sheetName val="Demol_Pav1"/>
      <sheetName val="Sarjeta_Geral_1"/>
    </sheetNames>
    <sheetDataSet>
      <sheetData sheetId="0" refreshError="1"/>
      <sheetData sheetId="1" refreshError="1"/>
      <sheetData sheetId="2" refreshError="1"/>
      <sheetData sheetId="3">
        <row r="6">
          <cell r="A6">
            <v>39083</v>
          </cell>
          <cell r="I6">
            <v>39114</v>
          </cell>
          <cell r="Q6">
            <v>39142</v>
          </cell>
        </row>
        <row r="15">
          <cell r="A15">
            <v>39173</v>
          </cell>
          <cell r="I15">
            <v>39203</v>
          </cell>
          <cell r="Q15">
            <v>39234</v>
          </cell>
        </row>
        <row r="24">
          <cell r="A24">
            <v>39264</v>
          </cell>
          <cell r="I24">
            <v>39295</v>
          </cell>
          <cell r="Q24">
            <v>39326</v>
          </cell>
        </row>
        <row r="33">
          <cell r="A33">
            <v>39356</v>
          </cell>
          <cell r="I33">
            <v>39387</v>
          </cell>
          <cell r="Q33">
            <v>39417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ão de Obra"/>
      <sheetName val="INVENTÁRIO"/>
      <sheetName val="CROQUIS"/>
      <sheetName val="MB"/>
      <sheetName val="AQ TR MB"/>
      <sheetName val="MOBIL-CANT"/>
      <sheetName val="PATO"/>
      <sheetName val="ORÇAMENTO 2 anos"/>
      <sheetName val="TLCB5"/>
      <sheetName val="TLMR"/>
      <sheetName val="TLCC4"/>
      <sheetName val="TCCB10"/>
      <sheetName val="CRONOGAMA 1º"/>
      <sheetName val="CRONOGAMA 2º"/>
      <sheetName val="Reg.mec FD"/>
      <sheetName val="dreno"/>
      <sheetName val="Fresagem descontínua"/>
      <sheetName val="Solo Melh. c cim. base rem prof"/>
      <sheetName val="Pint de Lig"/>
      <sheetName val="Micro rev. 1,5cm"/>
      <sheetName val="Rec. rev MBUQ"/>
      <sheetName val="MBUQ ACBC"/>
      <sheetName val="Rem.mec. rev.bet."/>
      <sheetName val="Rem.mec. cam gran"/>
      <sheetName val="Concr. ciclop"/>
      <sheetName val="Concr. cimento"/>
      <sheetName val="Dobra col. armad."/>
      <sheetName val="Forma"/>
      <sheetName val="Reat. comp. bueiro"/>
      <sheetName val="Reat Apilo"/>
      <sheetName val="Limp. ponte"/>
      <sheetName val="Esc. Man.Mat. 1ª"/>
      <sheetName val="Esc.Mec.vala"/>
      <sheetName val="Enroc. ped. arrumada"/>
      <sheetName val="Enroc. ped. jogada"/>
      <sheetName val="Rev. veg. leivas"/>
      <sheetName val="Tapa Buraco"/>
      <sheetName val="Rem.prof. Manual"/>
      <sheetName val="Rem.prof.Mecaniz."/>
      <sheetName val="Correção def.MB"/>
      <sheetName val="Recomp. G. corpo"/>
      <sheetName val="Limp. sarj. meio fio"/>
      <sheetName val="Limp. Val. corte"/>
      <sheetName val="Limp. desc. d'agua"/>
      <sheetName val="Limp. bueiro"/>
      <sheetName val="Desobstr. bueiro"/>
      <sheetName val="Limp. placa"/>
      <sheetName val="Recomp. Placa "/>
      <sheetName val="Recomp. Def.met."/>
      <sheetName val="Caiação"/>
      <sheetName val="Roçada man."/>
      <sheetName val="Roçada Capim colonião"/>
      <sheetName val="Roçada mecaniz."/>
      <sheetName val="Capina"/>
      <sheetName val="Recomp. man. aterro"/>
      <sheetName val="Recomp. mec. aterro"/>
      <sheetName val="Recomp.tacha"/>
      <sheetName val="Man.recomp. pint.faixa"/>
      <sheetName val="Transp.local CB 5m³"/>
      <sheetName val="Transp.local Mat.Rem"/>
      <sheetName val="Transp.local CC 4t"/>
      <sheetName val="Transp.Com. CB 10m³ "/>
      <sheetName val="Transp.local mat. bet."/>
      <sheetName val="Automóvel"/>
      <sheetName val="Servente"/>
      <sheetName val="Encarregado turma"/>
      <sheetName val="Motoserra"/>
      <sheetName val="Compressor"/>
      <sheetName val="Cam basc. 5m³"/>
      <sheetName val="Cav. mec. reb."/>
      <sheetName val="Concr.estr. 18mpa"/>
      <sheetName val="prep.Aço- CA50"/>
      <sheetName val="Fabr. g.corpo"/>
      <sheetName val="Concr.estr. 18mpa PM"/>
      <sheetName val="areia"/>
      <sheetName val="brita"/>
      <sheetName val="Pedra mão Comerc."/>
      <sheetName val="ATÉ AQUI"/>
      <sheetName val="Expurgo.jz"/>
      <sheetName val="Limp.cam.vg.jz"/>
      <sheetName val="Esc.c.mat jz"/>
      <sheetName val="Forn. aço CA-50"/>
      <sheetName val="Forn. aço CA-25"/>
      <sheetName val="Obt. grama"/>
    </sheetNames>
    <sheetDataSet>
      <sheetData sheetId="0">
        <row r="12">
          <cell r="E12">
            <v>19.410399999999999</v>
          </cell>
        </row>
        <row r="13">
          <cell r="E13">
            <v>19.410399999999999</v>
          </cell>
        </row>
        <row r="19">
          <cell r="E19">
            <v>7.8166000000000002</v>
          </cell>
        </row>
        <row r="20">
          <cell r="E20">
            <v>7.8166000000000002</v>
          </cell>
        </row>
      </sheetData>
      <sheetData sheetId="1"/>
      <sheetData sheetId="2">
        <row r="36">
          <cell r="K36">
            <v>40.049999999999997</v>
          </cell>
        </row>
      </sheetData>
      <sheetData sheetId="3">
        <row r="12">
          <cell r="E12">
            <v>1757.3</v>
          </cell>
        </row>
        <row r="25">
          <cell r="F25">
            <v>143.06</v>
          </cell>
        </row>
      </sheetData>
      <sheetData sheetId="4"/>
      <sheetData sheetId="5"/>
      <sheetData sheetId="6">
        <row r="42">
          <cell r="G42">
            <v>3240</v>
          </cell>
        </row>
      </sheetData>
      <sheetData sheetId="7"/>
      <sheetData sheetId="8">
        <row r="34">
          <cell r="I34">
            <v>144307.78700000001</v>
          </cell>
        </row>
      </sheetData>
      <sheetData sheetId="9">
        <row r="25">
          <cell r="I25">
            <v>90599.827999999994</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PRVS12"/>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SERVIÇOS"/>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PLANILHA"/>
      <sheetName val="CUSTO HORÁRIO"/>
      <sheetName val="Mão de obra"/>
      <sheetName val="Material"/>
      <sheetName val="DMT mode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BR-230 POMBAL-S.GONÇA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P AN"/>
      <sheetName val="DESEMP COM NE"/>
      <sheetName val="DESEMP COM SE"/>
      <sheetName val="DESEMP COM SL"/>
      <sheetName val="DESEMP COM TC"/>
      <sheetName val="DADOS"/>
      <sheetName val="Contratações"/>
      <sheetName val="PROP ELAB GANH"/>
      <sheetName val="PARETOS"/>
      <sheetName val="FAIXA PROPOSTAS"/>
    </sheetNames>
    <sheetDataSet>
      <sheetData sheetId="0" refreshError="1">
        <row r="36">
          <cell r="B36" t="str">
            <v>CLIENTE</v>
          </cell>
        </row>
        <row r="37">
          <cell r="B37" t="str">
            <v xml:space="preserve"> CBTU</v>
          </cell>
          <cell r="C37" t="str">
            <v>NE</v>
          </cell>
          <cell r="D37" t="str">
            <v xml:space="preserve"> Infraestrutura do Metrô de Recife</v>
          </cell>
          <cell r="H37">
            <v>2032000</v>
          </cell>
        </row>
        <row r="38">
          <cell r="B38" t="str">
            <v xml:space="preserve"> CFN</v>
          </cell>
          <cell r="C38" t="str">
            <v>NE</v>
          </cell>
          <cell r="D38" t="str">
            <v xml:space="preserve"> Recuperação da Malha Ferroviária de Recife</v>
          </cell>
          <cell r="H38">
            <v>2587850</v>
          </cell>
        </row>
        <row r="39">
          <cell r="B39" t="str">
            <v xml:space="preserve"> CODEVASF</v>
          </cell>
          <cell r="C39" t="str">
            <v>NE</v>
          </cell>
          <cell r="D39" t="str">
            <v xml:space="preserve"> Obras Civis da Barragem de Poço Magro</v>
          </cell>
          <cell r="H39">
            <v>3563550</v>
          </cell>
        </row>
        <row r="40">
          <cell r="B40" t="str">
            <v xml:space="preserve"> CVRD</v>
          </cell>
          <cell r="C40" t="str">
            <v>NE</v>
          </cell>
          <cell r="D40" t="str">
            <v xml:space="preserve"> Terraplenagem e Drenagem dos Pátios A, B, C, D e F</v>
          </cell>
          <cell r="H40">
            <v>7004110</v>
          </cell>
        </row>
        <row r="41">
          <cell r="B41" t="str">
            <v xml:space="preserve"> DERBA</v>
          </cell>
          <cell r="C41" t="str">
            <v>NE</v>
          </cell>
          <cell r="D41" t="str">
            <v xml:space="preserve"> Rodovia BA-891 - Lote 2</v>
          </cell>
          <cell r="H41">
            <v>7247880</v>
          </cell>
        </row>
        <row r="42">
          <cell r="B42" t="str">
            <v xml:space="preserve"> DERBA</v>
          </cell>
          <cell r="C42" t="str">
            <v>NE</v>
          </cell>
          <cell r="D42" t="str">
            <v xml:space="preserve"> Rodovia BA-549 - Lote 2</v>
          </cell>
          <cell r="H42">
            <v>3900000</v>
          </cell>
        </row>
        <row r="43">
          <cell r="B43" t="str">
            <v xml:space="preserve"> DERBA</v>
          </cell>
          <cell r="C43" t="str">
            <v>NE</v>
          </cell>
          <cell r="D43" t="str">
            <v xml:space="preserve"> Rodovia BA-549 - Lote 1</v>
          </cell>
          <cell r="H43">
            <v>5934530</v>
          </cell>
        </row>
        <row r="44">
          <cell r="B44" t="str">
            <v xml:space="preserve"> DERBA</v>
          </cell>
          <cell r="C44" t="str">
            <v>NE</v>
          </cell>
          <cell r="D44" t="str">
            <v xml:space="preserve"> Rodovia BA-891 - Lote 1</v>
          </cell>
          <cell r="H44">
            <v>6603310</v>
          </cell>
        </row>
        <row r="45">
          <cell r="B45" t="str">
            <v xml:space="preserve"> DER-MA</v>
          </cell>
          <cell r="C45" t="str">
            <v>NE</v>
          </cell>
          <cell r="D45" t="str">
            <v xml:space="preserve"> MA-206 - Entroncamento BR-316/Vila Piritina - Caratupera</v>
          </cell>
          <cell r="H45">
            <v>5925820</v>
          </cell>
        </row>
        <row r="46">
          <cell r="B46" t="str">
            <v xml:space="preserve"> DNER</v>
          </cell>
          <cell r="C46" t="str">
            <v>NE</v>
          </cell>
          <cell r="D46" t="str">
            <v xml:space="preserve"> Projeto CREMA GO-01</v>
          </cell>
          <cell r="H46">
            <v>4929518.75</v>
          </cell>
        </row>
        <row r="47">
          <cell r="B47" t="str">
            <v xml:space="preserve"> EMBASA</v>
          </cell>
          <cell r="C47" t="str">
            <v>NE</v>
          </cell>
          <cell r="D47" t="str">
            <v xml:space="preserve"> Bacia do Alto Pituaçu</v>
          </cell>
          <cell r="H47">
            <v>10345540</v>
          </cell>
        </row>
        <row r="48">
          <cell r="B48" t="str">
            <v xml:space="preserve"> INFRAERO</v>
          </cell>
          <cell r="C48" t="str">
            <v>NE</v>
          </cell>
          <cell r="D48" t="str">
            <v xml:space="preserve"> Ampliação da Pista de Pouso do Aeroporto de Natal</v>
          </cell>
          <cell r="H48">
            <v>4154290</v>
          </cell>
        </row>
        <row r="49">
          <cell r="B49" t="str">
            <v xml:space="preserve"> INFRAERO/GEP</v>
          </cell>
          <cell r="C49" t="str">
            <v>NE</v>
          </cell>
          <cell r="D49" t="str">
            <v xml:space="preserve"> Pré-qualificação do Aeroporto de Recife</v>
          </cell>
          <cell r="H49">
            <v>0</v>
          </cell>
        </row>
        <row r="50">
          <cell r="B50" t="str">
            <v xml:space="preserve"> VALEC</v>
          </cell>
          <cell r="C50" t="str">
            <v>NE</v>
          </cell>
          <cell r="D50" t="str">
            <v xml:space="preserve"> Obras Ferroviárias entre Ribeirão Mosquito e Rio Campo Alegre</v>
          </cell>
          <cell r="H50">
            <v>8930340</v>
          </cell>
        </row>
        <row r="51">
          <cell r="B51" t="str">
            <v xml:space="preserve"> VALEC</v>
          </cell>
          <cell r="C51" t="str">
            <v>NE</v>
          </cell>
          <cell r="D51" t="str">
            <v xml:space="preserve"> Infraestrutura Ferroviária entre Senador Canedo a Porangatú</v>
          </cell>
          <cell r="H51">
            <v>4846340</v>
          </cell>
        </row>
        <row r="52">
          <cell r="B52" t="str">
            <v xml:space="preserve"> BEPREM</v>
          </cell>
          <cell r="C52" t="str">
            <v>SE</v>
          </cell>
          <cell r="D52" t="str">
            <v xml:space="preserve"> Lagoa Acqua Park</v>
          </cell>
          <cell r="H52">
            <v>1114290</v>
          </cell>
        </row>
        <row r="53">
          <cell r="B53" t="str">
            <v xml:space="preserve"> CMM</v>
          </cell>
          <cell r="C53" t="str">
            <v>SE</v>
          </cell>
          <cell r="D53" t="str">
            <v xml:space="preserve"> Construção da Fábrica em Três Marias</v>
          </cell>
          <cell r="H53">
            <v>4055030</v>
          </cell>
        </row>
        <row r="54">
          <cell r="B54" t="str">
            <v xml:space="preserve"> COPEBRÁS</v>
          </cell>
          <cell r="C54" t="str">
            <v>SE</v>
          </cell>
          <cell r="D54" t="str">
            <v xml:space="preserve"> Unidade de Fertilizantes de Catalão</v>
          </cell>
          <cell r="H54">
            <v>14182980</v>
          </cell>
        </row>
        <row r="55">
          <cell r="B55" t="str">
            <v xml:space="preserve"> DER-ES</v>
          </cell>
          <cell r="C55" t="str">
            <v>SE</v>
          </cell>
          <cell r="D55" t="str">
            <v xml:space="preserve"> Variante Ferroviária Flexal-Viana</v>
          </cell>
          <cell r="H55">
            <v>16967850</v>
          </cell>
        </row>
        <row r="56">
          <cell r="B56" t="str">
            <v xml:space="preserve"> DER-MG</v>
          </cell>
          <cell r="C56" t="str">
            <v>SE</v>
          </cell>
          <cell r="D56" t="str">
            <v xml:space="preserve"> Contorno Rodoviário de Lavras</v>
          </cell>
          <cell r="H56">
            <v>4524930</v>
          </cell>
        </row>
        <row r="57">
          <cell r="B57" t="str">
            <v xml:space="preserve"> DER-MG</v>
          </cell>
          <cell r="C57" t="str">
            <v>SE</v>
          </cell>
          <cell r="D57" t="str">
            <v xml:space="preserve"> BR-356 - Ervália / Muriaé</v>
          </cell>
          <cell r="H57">
            <v>5111850</v>
          </cell>
        </row>
        <row r="58">
          <cell r="B58" t="str">
            <v xml:space="preserve"> DNER</v>
          </cell>
          <cell r="C58" t="str">
            <v>SE</v>
          </cell>
          <cell r="D58" t="str">
            <v xml:space="preserve"> Variante da Região do Viaduto Vila Rica</v>
          </cell>
          <cell r="H58">
            <v>8701970</v>
          </cell>
        </row>
        <row r="59">
          <cell r="B59" t="str">
            <v xml:space="preserve"> DNER</v>
          </cell>
          <cell r="C59" t="str">
            <v>SE</v>
          </cell>
          <cell r="D59" t="str">
            <v xml:space="preserve"> Projeto CREMA - BR-040 - MG</v>
          </cell>
          <cell r="H59">
            <v>9092731.25</v>
          </cell>
        </row>
        <row r="60">
          <cell r="B60" t="str">
            <v xml:space="preserve"> Ferteco</v>
          </cell>
          <cell r="C60" t="str">
            <v>SE</v>
          </cell>
          <cell r="D60" t="str">
            <v xml:space="preserve"> Ramal Ferroviário do Córrego do Feijão</v>
          </cell>
          <cell r="H60">
            <v>7863476.8553814301</v>
          </cell>
        </row>
        <row r="61">
          <cell r="B61" t="str">
            <v xml:space="preserve"> PM Juizde Fora</v>
          </cell>
          <cell r="C61" t="str">
            <v>SE</v>
          </cell>
          <cell r="D61" t="str">
            <v xml:space="preserve"> Infra e Superestrutura Ferroviária - Lote 2</v>
          </cell>
          <cell r="H61">
            <v>25573420</v>
          </cell>
        </row>
        <row r="62">
          <cell r="B62" t="str">
            <v xml:space="preserve"> PM Juizde Fora</v>
          </cell>
          <cell r="C62" t="str">
            <v>SE</v>
          </cell>
          <cell r="D62" t="str">
            <v xml:space="preserve"> Infra e Superestrutura Ferroviária - Lote 1</v>
          </cell>
          <cell r="H62">
            <v>17782500</v>
          </cell>
        </row>
        <row r="63">
          <cell r="B63" t="str">
            <v xml:space="preserve"> PM Juizde Fora</v>
          </cell>
          <cell r="C63" t="str">
            <v>SE</v>
          </cell>
          <cell r="D63" t="str">
            <v xml:space="preserve"> Infra e Superestrutura Ferroviária - Lote 3</v>
          </cell>
          <cell r="H63">
            <v>24874450</v>
          </cell>
        </row>
        <row r="64">
          <cell r="B64" t="str">
            <v xml:space="preserve"> ABB</v>
          </cell>
          <cell r="C64" t="str">
            <v>SL</v>
          </cell>
          <cell r="D64" t="str">
            <v xml:space="preserve"> Subestação Transformadora de Energia - GARABÍ II</v>
          </cell>
          <cell r="H64">
            <v>6080923</v>
          </cell>
        </row>
        <row r="65">
          <cell r="B65" t="str">
            <v xml:space="preserve"> CISA</v>
          </cell>
          <cell r="C65" t="str">
            <v>SL</v>
          </cell>
          <cell r="D65" t="str">
            <v xml:space="preserve"> Edificações Administrativas e Fundações para Equipamentos</v>
          </cell>
          <cell r="H65">
            <v>5139490</v>
          </cell>
        </row>
        <row r="66">
          <cell r="B66" t="str">
            <v xml:space="preserve"> DAER</v>
          </cell>
          <cell r="C66" t="str">
            <v>SL</v>
          </cell>
          <cell r="D66" t="str">
            <v xml:space="preserve"> Pré-qualificação do Projeto CREMA - RS</v>
          </cell>
          <cell r="H66">
            <v>0</v>
          </cell>
        </row>
        <row r="67">
          <cell r="B67" t="str">
            <v xml:space="preserve"> DAER</v>
          </cell>
          <cell r="C67" t="str">
            <v>SL</v>
          </cell>
          <cell r="D67" t="str">
            <v xml:space="preserve"> RS-377 - Santa Tecla / Jóia</v>
          </cell>
          <cell r="H67">
            <v>6635212</v>
          </cell>
        </row>
        <row r="68">
          <cell r="B68" t="str">
            <v xml:space="preserve"> DAER</v>
          </cell>
          <cell r="C68" t="str">
            <v>SL</v>
          </cell>
          <cell r="D68" t="str">
            <v xml:space="preserve"> RS-377 - Manoel Viana</v>
          </cell>
          <cell r="H68">
            <v>6372469</v>
          </cell>
        </row>
        <row r="69">
          <cell r="B69" t="str">
            <v xml:space="preserve"> DNER</v>
          </cell>
          <cell r="C69" t="str">
            <v>SL</v>
          </cell>
          <cell r="D69" t="str">
            <v xml:space="preserve"> Contorno de Santa Rosa</v>
          </cell>
          <cell r="H69">
            <v>3812839.0243902439</v>
          </cell>
        </row>
        <row r="70">
          <cell r="B70" t="str">
            <v xml:space="preserve"> INFRAERO</v>
          </cell>
          <cell r="C70" t="str">
            <v>SL</v>
          </cell>
          <cell r="D70" t="str">
            <v xml:space="preserve"> Infraestrutura do Aeroporto de Viracopos</v>
          </cell>
          <cell r="H70">
            <v>9053610</v>
          </cell>
        </row>
        <row r="71">
          <cell r="B71" t="str">
            <v xml:space="preserve"> Petrobrás</v>
          </cell>
          <cell r="C71" t="str">
            <v>SL</v>
          </cell>
          <cell r="D71" t="str">
            <v xml:space="preserve"> Cabos de Fibra Óptica entre Biguaçu e Canoas-Lote V</v>
          </cell>
          <cell r="H71">
            <v>11704301</v>
          </cell>
        </row>
        <row r="72">
          <cell r="B72" t="str">
            <v xml:space="preserve"> Petrobrás</v>
          </cell>
          <cell r="C72" t="str">
            <v>SL</v>
          </cell>
          <cell r="D72" t="str">
            <v xml:space="preserve"> Cabos de Fibra Óptica entre Paulínea e Araucária-Lote III</v>
          </cell>
          <cell r="H72">
            <v>10929025</v>
          </cell>
        </row>
        <row r="73">
          <cell r="B73" t="str">
            <v xml:space="preserve"> Petrobrás</v>
          </cell>
          <cell r="C73" t="str">
            <v>SL</v>
          </cell>
          <cell r="D73" t="str">
            <v xml:space="preserve"> Cabos de Fibra Óptica entre Biguaçu e Joinvile-Lotes IV e IVA</v>
          </cell>
          <cell r="H73">
            <v>10648084</v>
          </cell>
        </row>
        <row r="74">
          <cell r="B74" t="str">
            <v xml:space="preserve"> Placas do PR</v>
          </cell>
          <cell r="C74" t="str">
            <v>SL</v>
          </cell>
          <cell r="D74" t="str">
            <v xml:space="preserve"> Infraestrutura Industrial e Obras Complementares</v>
          </cell>
          <cell r="H74">
            <v>4056000</v>
          </cell>
        </row>
        <row r="75">
          <cell r="B75" t="str">
            <v xml:space="preserve"> PM Florianópolis</v>
          </cell>
          <cell r="C75" t="str">
            <v>SL</v>
          </cell>
          <cell r="D75" t="str">
            <v xml:space="preserve"> Complexo Viário Rita Maria</v>
          </cell>
          <cell r="H75">
            <v>1974795</v>
          </cell>
        </row>
        <row r="76">
          <cell r="B76" t="str">
            <v xml:space="preserve"> RODONORTE</v>
          </cell>
          <cell r="C76" t="str">
            <v>SL</v>
          </cell>
          <cell r="D76" t="str">
            <v xml:space="preserve"> BR-376- Trecho Mauá da Serra/Serra do Cadeado</v>
          </cell>
          <cell r="H76">
            <v>1690140</v>
          </cell>
        </row>
        <row r="77">
          <cell r="B77" t="str">
            <v xml:space="preserve"> BARRAMAR</v>
          </cell>
          <cell r="C77" t="str">
            <v>TC</v>
          </cell>
          <cell r="D77" t="str">
            <v xml:space="preserve"> Rede de Dutos entre o Rio de Janeiro e Taubaté</v>
          </cell>
          <cell r="H77">
            <v>5875551.7596062673</v>
          </cell>
        </row>
        <row r="78">
          <cell r="B78" t="str">
            <v xml:space="preserve"> TELEMAR</v>
          </cell>
          <cell r="C78" t="str">
            <v>TC</v>
          </cell>
          <cell r="D78" t="str">
            <v xml:space="preserve"> Rota Óptica Estreito / Balsas - MA</v>
          </cell>
          <cell r="H78">
            <v>1851890</v>
          </cell>
        </row>
        <row r="79">
          <cell r="B79" t="str">
            <v xml:space="preserve"> TELEMAR - BA</v>
          </cell>
          <cell r="C79" t="str">
            <v>TC</v>
          </cell>
          <cell r="D79" t="str">
            <v xml:space="preserve"> Instalação e Manutenção da Rede de Acesso da BA e SE-Lote 2</v>
          </cell>
          <cell r="H79">
            <v>7917790</v>
          </cell>
        </row>
        <row r="80">
          <cell r="B80" t="str">
            <v xml:space="preserve"> TELEMAR - BA</v>
          </cell>
          <cell r="C80" t="str">
            <v>TC</v>
          </cell>
          <cell r="D80" t="str">
            <v xml:space="preserve"> Instalação e Manutenção da Rede de Acesso da BA e SE-Lote 1</v>
          </cell>
          <cell r="H80">
            <v>8961680</v>
          </cell>
        </row>
        <row r="81">
          <cell r="B81" t="str">
            <v xml:space="preserve"> TELEMAR - BA</v>
          </cell>
          <cell r="C81" t="str">
            <v>TC</v>
          </cell>
          <cell r="D81" t="str">
            <v xml:space="preserve"> Instalação e Manutenção da Rede de Acesso da BA e SE-Lote 9</v>
          </cell>
          <cell r="H81">
            <v>6882620</v>
          </cell>
        </row>
        <row r="82">
          <cell r="B82" t="str">
            <v xml:space="preserve"> TELEMAR - BA</v>
          </cell>
          <cell r="C82" t="str">
            <v>TC</v>
          </cell>
          <cell r="D82" t="str">
            <v xml:space="preserve"> Instalação e Manutenção da Rede de Acesso da BA e SE-Lote 3</v>
          </cell>
          <cell r="H82">
            <v>7947320</v>
          </cell>
        </row>
        <row r="83">
          <cell r="B83" t="str">
            <v xml:space="preserve"> TELEMAR - BA</v>
          </cell>
          <cell r="C83" t="str">
            <v>TC</v>
          </cell>
          <cell r="D83" t="str">
            <v xml:space="preserve"> Instalação e Manutenção da Rede de Acesso da BA e SE-Lote 4</v>
          </cell>
          <cell r="H83">
            <v>8552310</v>
          </cell>
        </row>
        <row r="84">
          <cell r="B84" t="str">
            <v xml:space="preserve"> TELEMAR - BA</v>
          </cell>
          <cell r="C84" t="str">
            <v>TC</v>
          </cell>
          <cell r="D84" t="str">
            <v xml:space="preserve"> Instalação e Manutenção da Rede de Acesso da BA e SE-Lote 5</v>
          </cell>
          <cell r="H84">
            <v>10201150</v>
          </cell>
        </row>
        <row r="85">
          <cell r="B85" t="str">
            <v xml:space="preserve"> TELEMAR-RJ</v>
          </cell>
          <cell r="C85" t="str">
            <v>TC</v>
          </cell>
          <cell r="D85" t="str">
            <v xml:space="preserve"> VAPT-RJ-Instalação e Manutenção de Telefones Públicos</v>
          </cell>
          <cell r="H85">
            <v>5201180</v>
          </cell>
        </row>
        <row r="86">
          <cell r="B86" t="str">
            <v xml:space="preserve"> TELEMAR-RJ</v>
          </cell>
          <cell r="C86" t="str">
            <v>TC</v>
          </cell>
          <cell r="D86" t="str">
            <v xml:space="preserve"> Instalação e Manutenção de Telefones Públicos</v>
          </cell>
          <cell r="H86">
            <v>563920</v>
          </cell>
        </row>
      </sheetData>
      <sheetData sheetId="1" refreshError="1"/>
      <sheetData sheetId="2" refreshError="1"/>
      <sheetData sheetId="3" refreshError="1"/>
      <sheetData sheetId="4" refreshError="1"/>
      <sheetData sheetId="5" refreshError="1"/>
      <sheetData sheetId="6" refreshError="1"/>
      <sheetData sheetId="7" refreshError="1">
        <row r="9">
          <cell r="C9" t="e">
            <v>#NAME?</v>
          </cell>
          <cell r="E9" t="e">
            <v>#NAME?</v>
          </cell>
          <cell r="K9" t="e">
            <v>#NAME?</v>
          </cell>
        </row>
        <row r="10">
          <cell r="C10" t="e">
            <v>#NAME?</v>
          </cell>
          <cell r="E10" t="e">
            <v>#NAME?</v>
          </cell>
          <cell r="K10" t="e">
            <v>#NAME?</v>
          </cell>
        </row>
        <row r="11">
          <cell r="C11" t="e">
            <v>#NAME?</v>
          </cell>
          <cell r="E11" t="e">
            <v>#NAME?</v>
          </cell>
          <cell r="K11" t="e">
            <v>#NAME?</v>
          </cell>
        </row>
        <row r="12">
          <cell r="C12" t="e">
            <v>#NAME?</v>
          </cell>
          <cell r="E12" t="e">
            <v>#NAME?</v>
          </cell>
          <cell r="K12" t="e">
            <v>#NAME?</v>
          </cell>
        </row>
        <row r="13">
          <cell r="C13" t="e">
            <v>#NAME?</v>
          </cell>
          <cell r="E13" t="e">
            <v>#NAME?</v>
          </cell>
          <cell r="K13" t="e">
            <v>#NAME?</v>
          </cell>
        </row>
        <row r="14">
          <cell r="C14" t="e">
            <v>#NAME?</v>
          </cell>
          <cell r="E14" t="e">
            <v>#NAME?</v>
          </cell>
          <cell r="K14" t="e">
            <v>#NAME?</v>
          </cell>
        </row>
        <row r="15">
          <cell r="C15" t="e">
            <v>#NAME?</v>
          </cell>
          <cell r="E15" t="e">
            <v>#NAME?</v>
          </cell>
          <cell r="K15" t="e">
            <v>#NAME?</v>
          </cell>
        </row>
        <row r="47">
          <cell r="P47" t="e">
            <v>#NAME?</v>
          </cell>
        </row>
        <row r="48">
          <cell r="P48" t="e">
            <v>#NAME?</v>
          </cell>
        </row>
        <row r="49">
          <cell r="P49" t="e">
            <v>#NAME?</v>
          </cell>
        </row>
        <row r="50">
          <cell r="P50" t="e">
            <v>#NAME?</v>
          </cell>
        </row>
        <row r="51">
          <cell r="P51" t="e">
            <v>#NAME?</v>
          </cell>
        </row>
        <row r="52">
          <cell r="P52" t="e">
            <v>#NAME?</v>
          </cell>
        </row>
        <row r="53">
          <cell r="P53" t="e">
            <v>#NAME?</v>
          </cell>
        </row>
        <row r="54">
          <cell r="P54" t="e">
            <v>#NAME?</v>
          </cell>
        </row>
        <row r="55">
          <cell r="P55" t="e">
            <v>#NAME?</v>
          </cell>
        </row>
        <row r="70">
          <cell r="L70">
            <v>1993</v>
          </cell>
          <cell r="P70" t="e">
            <v>#NAME?</v>
          </cell>
        </row>
        <row r="71">
          <cell r="L71">
            <v>1994</v>
          </cell>
          <cell r="P71" t="e">
            <v>#NAME?</v>
          </cell>
        </row>
        <row r="72">
          <cell r="L72">
            <v>1995</v>
          </cell>
          <cell r="P72" t="e">
            <v>#NAME?</v>
          </cell>
        </row>
        <row r="73">
          <cell r="L73">
            <v>1996</v>
          </cell>
          <cell r="P73" t="e">
            <v>#NAME?</v>
          </cell>
        </row>
        <row r="74">
          <cell r="L74">
            <v>1997</v>
          </cell>
          <cell r="P74" t="e">
            <v>#NAME?</v>
          </cell>
        </row>
        <row r="75">
          <cell r="L75">
            <v>1998</v>
          </cell>
          <cell r="P75" t="e">
            <v>#NAME?</v>
          </cell>
        </row>
        <row r="76">
          <cell r="L76">
            <v>1999</v>
          </cell>
          <cell r="P76" t="e">
            <v>#NAME?</v>
          </cell>
        </row>
        <row r="77">
          <cell r="L77">
            <v>2000</v>
          </cell>
          <cell r="P77" t="e">
            <v>#NAME?</v>
          </cell>
        </row>
        <row r="78">
          <cell r="L78" t="str">
            <v>Geral</v>
          </cell>
          <cell r="P78" t="e">
            <v>#NAME?</v>
          </cell>
        </row>
        <row r="93">
          <cell r="K93" t="str">
            <v>Rodoviário</v>
          </cell>
        </row>
        <row r="94">
          <cell r="K94" t="str">
            <v>Saneamento</v>
          </cell>
        </row>
        <row r="95">
          <cell r="K95" t="str">
            <v>Aeronáutica</v>
          </cell>
          <cell r="L95" t="e">
            <v>#NAME?</v>
          </cell>
        </row>
        <row r="96">
          <cell r="K96" t="str">
            <v>Energia</v>
          </cell>
          <cell r="L96" t="e">
            <v>#NAME?</v>
          </cell>
        </row>
        <row r="97">
          <cell r="K97" t="str">
            <v>Industrial</v>
          </cell>
          <cell r="L97" t="e">
            <v>#NAME?</v>
          </cell>
        </row>
        <row r="98">
          <cell r="K98" t="str">
            <v>Mineração</v>
          </cell>
          <cell r="L98" t="e">
            <v>#NAME?</v>
          </cell>
        </row>
        <row r="99">
          <cell r="K99" t="str">
            <v>Outros</v>
          </cell>
          <cell r="L99" t="e">
            <v>#NAME?</v>
          </cell>
        </row>
        <row r="100">
          <cell r="L100" t="e">
            <v>#NAME?</v>
          </cell>
        </row>
        <row r="101">
          <cell r="L101" t="e">
            <v>#NAME?</v>
          </cell>
        </row>
      </sheetData>
      <sheetData sheetId="8" refreshError="1">
        <row r="4">
          <cell r="M4" t="e">
            <v>#NAME?</v>
          </cell>
          <cell r="N4" t="e">
            <v>#NAME?</v>
          </cell>
        </row>
        <row r="5">
          <cell r="M5" t="e">
            <v>#NAME?</v>
          </cell>
          <cell r="N5" t="e">
            <v>#NAME?</v>
          </cell>
        </row>
        <row r="6">
          <cell r="M6" t="e">
            <v>#NAME?</v>
          </cell>
          <cell r="N6" t="e">
            <v>#NAME?</v>
          </cell>
        </row>
        <row r="7">
          <cell r="M7" t="e">
            <v>#NAME?</v>
          </cell>
          <cell r="N7" t="e">
            <v>#NAME?</v>
          </cell>
        </row>
        <row r="8">
          <cell r="M8" t="e">
            <v>#NAME?</v>
          </cell>
          <cell r="N8" t="e">
            <v>#NAME?</v>
          </cell>
        </row>
        <row r="9">
          <cell r="M9" t="e">
            <v>#NAME?</v>
          </cell>
          <cell r="N9" t="e">
            <v>#NAME?</v>
          </cell>
        </row>
        <row r="10">
          <cell r="M10" t="e">
            <v>#NAME?</v>
          </cell>
          <cell r="N10">
            <v>47009000</v>
          </cell>
        </row>
        <row r="28">
          <cell r="O28" t="e">
            <v>#NAME?</v>
          </cell>
        </row>
        <row r="29">
          <cell r="M29" t="str">
            <v>Rodoviário</v>
          </cell>
          <cell r="N29" t="e">
            <v>#NAME?</v>
          </cell>
          <cell r="O29" t="e">
            <v>#NAME?</v>
          </cell>
        </row>
        <row r="30">
          <cell r="M30" t="str">
            <v>Saneamento</v>
          </cell>
          <cell r="N30" t="e">
            <v>#NAME?</v>
          </cell>
          <cell r="O30" t="e">
            <v>#NAME?</v>
          </cell>
        </row>
        <row r="31">
          <cell r="M31" t="str">
            <v>Urbanização</v>
          </cell>
          <cell r="N31" t="e">
            <v>#NAME?</v>
          </cell>
          <cell r="O31" t="e">
            <v>#NAME?</v>
          </cell>
        </row>
        <row r="32">
          <cell r="M32" t="str">
            <v>Energia</v>
          </cell>
          <cell r="N32" t="e">
            <v>#NAME?</v>
          </cell>
          <cell r="O32" t="e">
            <v>#NAME?</v>
          </cell>
        </row>
        <row r="33">
          <cell r="M33" t="str">
            <v>Diversos</v>
          </cell>
          <cell r="N33" t="e">
            <v>#NAME?</v>
          </cell>
          <cell r="O33" t="e">
            <v>#NAME?</v>
          </cell>
        </row>
        <row r="34">
          <cell r="M34" t="str">
            <v>Transp.Urbano</v>
          </cell>
          <cell r="N34" t="e">
            <v>#NAME?</v>
          </cell>
          <cell r="O34" t="e">
            <v>#NAME?</v>
          </cell>
        </row>
        <row r="35">
          <cell r="M35" t="str">
            <v>Aeronáutica</v>
          </cell>
          <cell r="N35" t="e">
            <v>#NAME?</v>
          </cell>
          <cell r="O35" t="e">
            <v>#NAME?</v>
          </cell>
        </row>
        <row r="36">
          <cell r="M36" t="str">
            <v>Outros</v>
          </cell>
          <cell r="N36" t="e">
            <v>#NAME?</v>
          </cell>
        </row>
      </sheetData>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Planilha"/>
      <sheetName val="PATO"/>
      <sheetName val="TLCB5"/>
      <sheetName val="TLMR"/>
      <sheetName val="MB"/>
      <sheetName val="Mão de Obra"/>
      <sheetName val="CROQUIS"/>
      <sheetName val="Preâmbulo"/>
      <sheetName val="Mapa de Localização do trecho"/>
      <sheetName val="Justificativas"/>
      <sheetName val="PLANILHA RESUMO DO PATO"/>
      <sheetName val="Metodologia"/>
      <sheetName val="QUESTÕES AMBIENTAIS"/>
      <sheetName val="1.6"/>
      <sheetName val="Planilha1"/>
      <sheetName val="p a t o 99 b"/>
      <sheetName val="Página 16"/>
    </sheetNames>
    <sheetDataSet>
      <sheetData sheetId="0">
        <row r="3">
          <cell r="B3" t="str">
            <v>ISP</v>
          </cell>
        </row>
        <row r="6">
          <cell r="B6">
            <v>75.14</v>
          </cell>
          <cell r="C6">
            <v>12.9</v>
          </cell>
          <cell r="D6">
            <v>44.48</v>
          </cell>
          <cell r="E6">
            <v>52.96</v>
          </cell>
        </row>
        <row r="7">
          <cell r="B7">
            <v>0.32</v>
          </cell>
          <cell r="C7">
            <v>37.72</v>
          </cell>
          <cell r="D7">
            <v>0</v>
          </cell>
          <cell r="E7">
            <v>24.08</v>
          </cell>
        </row>
        <row r="8">
          <cell r="B8">
            <v>0</v>
          </cell>
          <cell r="C8">
            <v>0</v>
          </cell>
          <cell r="D8">
            <v>0</v>
          </cell>
          <cell r="E8">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ow r="3">
          <cell r="B3">
            <v>85.3199462890625</v>
          </cell>
        </row>
      </sheetData>
      <sheetData sheetId="10">
        <row r="3">
          <cell r="B3">
            <v>0</v>
          </cell>
        </row>
      </sheetData>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omposições"/>
      <sheetName val="CUSTO MATERIAIS"/>
      <sheetName val="Plan1"/>
      <sheetName val="REFLEXO FINAN"/>
    </sheetNames>
    <sheetDataSet>
      <sheetData sheetId="0" refreshError="1">
        <row r="4">
          <cell r="B4" t="str">
            <v>DIV. SP/MS - ENTR. BR-163(A) (N. ALVORADA)</v>
          </cell>
        </row>
        <row r="11">
          <cell r="C11">
            <v>8</v>
          </cell>
        </row>
        <row r="13">
          <cell r="C13">
            <v>25</v>
          </cell>
        </row>
        <row r="14">
          <cell r="C14">
            <v>0.32</v>
          </cell>
        </row>
        <row r="15">
          <cell r="C15">
            <v>3.4</v>
          </cell>
        </row>
        <row r="16">
          <cell r="C16">
            <v>2.23</v>
          </cell>
        </row>
        <row r="17">
          <cell r="C17">
            <v>2.23</v>
          </cell>
        </row>
        <row r="18">
          <cell r="C18">
            <v>2.5499999999999998</v>
          </cell>
        </row>
        <row r="19">
          <cell r="C19">
            <v>2.8</v>
          </cell>
        </row>
        <row r="20">
          <cell r="C20">
            <v>3.75</v>
          </cell>
        </row>
        <row r="21">
          <cell r="C21">
            <v>1.25</v>
          </cell>
        </row>
        <row r="22">
          <cell r="C22">
            <v>5.8</v>
          </cell>
        </row>
        <row r="23">
          <cell r="C23">
            <v>4.3</v>
          </cell>
        </row>
        <row r="24">
          <cell r="C24">
            <v>0.17</v>
          </cell>
        </row>
        <row r="32">
          <cell r="C32">
            <v>667.1</v>
          </cell>
        </row>
        <row r="39">
          <cell r="B39">
            <v>1107.92</v>
          </cell>
        </row>
      </sheetData>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omposições"/>
      <sheetName val="CUSTO MATERIAIS"/>
      <sheetName val="Plan1"/>
      <sheetName val="REFLEXO FINAN"/>
    </sheetNames>
    <sheetDataSet>
      <sheetData sheetId="0" refreshError="1">
        <row r="4">
          <cell r="B4" t="str">
            <v>DIV. SP/MS - ENTR. BR-163(A) (N. ALVORADA)</v>
          </cell>
        </row>
        <row r="11">
          <cell r="C11">
            <v>8</v>
          </cell>
        </row>
        <row r="13">
          <cell r="C13">
            <v>25</v>
          </cell>
        </row>
        <row r="14">
          <cell r="C14">
            <v>0.32</v>
          </cell>
        </row>
        <row r="15">
          <cell r="C15">
            <v>3.4</v>
          </cell>
        </row>
        <row r="16">
          <cell r="C16">
            <v>2.23</v>
          </cell>
        </row>
        <row r="17">
          <cell r="C17">
            <v>2.23</v>
          </cell>
        </row>
        <row r="18">
          <cell r="C18">
            <v>2.5499999999999998</v>
          </cell>
        </row>
        <row r="19">
          <cell r="C19">
            <v>2.8</v>
          </cell>
        </row>
        <row r="20">
          <cell r="C20">
            <v>3.75</v>
          </cell>
        </row>
        <row r="21">
          <cell r="C21">
            <v>1.25</v>
          </cell>
        </row>
        <row r="22">
          <cell r="C22">
            <v>5.8</v>
          </cell>
        </row>
        <row r="23">
          <cell r="C23">
            <v>4.3</v>
          </cell>
        </row>
        <row r="24">
          <cell r="C24">
            <v>0.17</v>
          </cell>
        </row>
        <row r="32">
          <cell r="C32">
            <v>667.1</v>
          </cell>
        </row>
        <row r="39">
          <cell r="B39">
            <v>1107.92</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
      <sheetName val="Feriados"/>
    </sheetNames>
    <sheetDataSet>
      <sheetData sheetId="0"/>
      <sheetData sheetId="1">
        <row r="4">
          <cell r="B4">
            <v>39083</v>
          </cell>
        </row>
        <row r="5">
          <cell r="B5">
            <v>39188</v>
          </cell>
        </row>
        <row r="6">
          <cell r="B6">
            <v>39190</v>
          </cell>
        </row>
        <row r="7">
          <cell r="B7">
            <v>39193</v>
          </cell>
        </row>
        <row r="8">
          <cell r="B8">
            <v>39203</v>
          </cell>
        </row>
        <row r="9">
          <cell r="B9">
            <v>39250</v>
          </cell>
        </row>
        <row r="10">
          <cell r="B10">
            <v>39332</v>
          </cell>
        </row>
        <row r="11">
          <cell r="B11">
            <v>39367</v>
          </cell>
        </row>
        <row r="12">
          <cell r="B12">
            <v>39388</v>
          </cell>
        </row>
        <row r="13">
          <cell r="B13">
            <v>39401</v>
          </cell>
        </row>
        <row r="14">
          <cell r="B14">
            <v>39441</v>
          </cell>
        </row>
        <row r="17">
          <cell r="B17">
            <v>39143</v>
          </cell>
        </row>
        <row r="18">
          <cell r="B18">
            <v>39183</v>
          </cell>
        </row>
        <row r="19">
          <cell r="B19">
            <v>39189</v>
          </cell>
        </row>
        <row r="20">
          <cell r="B20">
            <v>39215</v>
          </cell>
        </row>
        <row r="21">
          <cell r="B21">
            <v>39245</v>
          </cell>
        </row>
        <row r="22">
          <cell r="B22">
            <v>39367</v>
          </cell>
        </row>
        <row r="23">
          <cell r="B23">
            <v>39306</v>
          </cell>
        </row>
        <row r="24">
          <cell r="B24">
            <v>39355</v>
          </cell>
        </row>
        <row r="27">
          <cell r="B27">
            <v>39097</v>
          </cell>
        </row>
        <row r="28">
          <cell r="B28">
            <v>39132</v>
          </cell>
        </row>
        <row r="29">
          <cell r="B29">
            <v>39230</v>
          </cell>
        </row>
        <row r="30">
          <cell r="B30">
            <v>39267</v>
          </cell>
        </row>
        <row r="31">
          <cell r="B31">
            <v>39328</v>
          </cell>
        </row>
        <row r="32">
          <cell r="B32">
            <v>39363</v>
          </cell>
        </row>
        <row r="33">
          <cell r="B33">
            <v>39397</v>
          </cell>
        </row>
        <row r="34">
          <cell r="B34">
            <v>39408</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RESU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onsultoria"/>
    </sheetNames>
    <sheetDataSet>
      <sheetData sheetId="0" refreshError="1"/>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ção Extenso"/>
      <sheetName val="Minuta"/>
      <sheetName val="Resumo"/>
      <sheetName val="Enc Sociais"/>
      <sheetName val="Tabela de Materiais"/>
      <sheetName val="Escala Salarial"/>
      <sheetName val="Tabela de Equip"/>
      <sheetName val="Desmat 0,15"/>
      <sheetName val="DMT 50m"/>
      <sheetName val="DMT 50a200C"/>
      <sheetName val="DMT 200a400C"/>
      <sheetName val="DMT 600a800C"/>
      <sheetName val="DMT 800a1000C"/>
      <sheetName val="DMT 1000a1200C"/>
      <sheetName val="DMT 1200a1400C"/>
      <sheetName val="DMT 1400a1600C"/>
      <sheetName val="DMT 2000a3000C"/>
      <sheetName val="DMT ATÉ 7,0 km"/>
      <sheetName val="Aterro95%"/>
      <sheetName val="Aterro100%"/>
      <sheetName val="Regula"/>
      <sheetName val="Sub-base"/>
      <sheetName val="Base"/>
      <sheetName val="Transp. casc"/>
      <sheetName val="Imprimação"/>
      <sheetName val="Pintura de Ligação"/>
      <sheetName val="PMF"/>
      <sheetName val="Usinagem PMF"/>
      <sheetName val="Transp. rod n pav"/>
      <sheetName val="Transp. rod pav"/>
      <sheetName val="Rem mecaniz"/>
      <sheetName val="Transp. Comercial"/>
      <sheetName val="Esc mec vala"/>
      <sheetName val="BSTC 0,60m"/>
      <sheetName val="BSTC 0,80m"/>
      <sheetName val="BSTC 1,20m"/>
      <sheetName val="Boca BSTC 0,60m"/>
      <sheetName val="Boca BSTC 0,80m"/>
      <sheetName val="Boca BSTC 1,00m"/>
      <sheetName val="Boca BSTC 1,20m"/>
      <sheetName val="BDTC 1,00m"/>
      <sheetName val="BDTC 1,20m"/>
      <sheetName val="Boca BDTC 1,00m"/>
      <sheetName val="Boca BDTC 1,20m"/>
      <sheetName val="BTTC 1,00m"/>
      <sheetName val="BTTC 1,20m"/>
      <sheetName val="Boca BTTC 1,00m"/>
      <sheetName val="Boca BTTC 1,20m"/>
      <sheetName val="CORPO BDCC 1,50 x 1,50"/>
      <sheetName val="CORPO BTCC 1,50 x 2,00"/>
      <sheetName val="CORPO BTCC 2,00 x 2,00"/>
      <sheetName val="CORPO BTCC 2,50 x 2,50 "/>
      <sheetName val="CORPO BSCC 3,00 x 3,00"/>
      <sheetName val="BOCA BDCC 1,50 x 1,50"/>
      <sheetName val="BOCA BTCC 1,50 x 2,00"/>
      <sheetName val="BOCA BTCC 2,00 x 2,00"/>
      <sheetName val="BOCA BTCC 2,50 x 2,50"/>
      <sheetName val="Remoção bueiro exist"/>
      <sheetName val="BOCA BSCC 3,00 x 3,00"/>
      <sheetName val="Dreno DPS07"/>
      <sheetName val="SCC 01"/>
      <sheetName val="SCC 02"/>
      <sheetName val="SCC 03"/>
      <sheetName val="SCC 04"/>
      <sheetName val="SCC 05"/>
      <sheetName val="SCC 06"/>
      <sheetName val="BSD 02"/>
      <sheetName val="STC 01"/>
      <sheetName val="STC 02"/>
      <sheetName val="STC 04"/>
      <sheetName val="STC 06"/>
      <sheetName val="SZG 03"/>
      <sheetName val="MFC 01"/>
      <sheetName val="VPC 02"/>
      <sheetName val="VPC 04"/>
      <sheetName val="VPA 04"/>
      <sheetName val="MFC 03"/>
      <sheetName val="MFC 05"/>
      <sheetName val="CCS 01"/>
      <sheetName val="CCS 02"/>
      <sheetName val="CCS 03"/>
      <sheetName val="CCS 04"/>
      <sheetName val="CCS 08"/>
      <sheetName val="DAR 02"/>
      <sheetName val="DAR 03"/>
      <sheetName val="DAD 02"/>
      <sheetName val="EDA 01"/>
      <sheetName val="EDA 02"/>
      <sheetName val="BLS 01"/>
      <sheetName val="PVI 03"/>
      <sheetName val="CPV 01"/>
      <sheetName val="Tubul 40"/>
      <sheetName val="Tubul 60"/>
      <sheetName val="Tubul 80"/>
      <sheetName val="Tubul 100"/>
      <sheetName val="Tubul 100 (2)"/>
      <sheetName val="Tubul 120"/>
      <sheetName val="Tubul 120 (2)"/>
      <sheetName val="BLS 02"/>
      <sheetName val="TCC 01"/>
      <sheetName val="Pass sobre canal"/>
      <sheetName val="Lombada"/>
      <sheetName val="Cx BL tipo A"/>
      <sheetName val="Cx BL tipo A1"/>
      <sheetName val="DEB 01"/>
      <sheetName val="DEB 04"/>
      <sheetName val="DEB 05"/>
      <sheetName val="DEB 07"/>
      <sheetName val="DES 01"/>
      <sheetName val="DES 03"/>
      <sheetName val="DEB 08"/>
      <sheetName val="Cerca"/>
      <sheetName val="Hidrossem"/>
      <sheetName val="Ench Cant Cent"/>
      <sheetName val="Enleivamento"/>
      <sheetName val="Enleivamento (2)"/>
      <sheetName val="Calçadas"/>
      <sheetName val="Sonorizador"/>
      <sheetName val="Pintura faixa 2 anos"/>
      <sheetName val="Pintura setas zebrados"/>
      <sheetName val="Placa sinal"/>
      <sheetName val="Tacha refl"/>
      <sheetName val="Tachão Refletivo"/>
      <sheetName val="Alv tijolos"/>
      <sheetName val="Alv Pedra Argam"/>
      <sheetName val="Limp cam veg em jazida"/>
      <sheetName val="Expurgo de jazida"/>
      <sheetName val="Esc. de jazida"/>
      <sheetName val="Dente BSTC 60"/>
      <sheetName val="Dente BSTC 100"/>
      <sheetName val="Dente BSTC 120"/>
      <sheetName val="Dente BSTC 80"/>
      <sheetName val="Dente BDTC 100"/>
      <sheetName val="Dente BDTC 120"/>
      <sheetName val="Dente BTTC 120"/>
      <sheetName val="Aço CA25"/>
      <sheetName val="Aço CA50"/>
      <sheetName val="Aço CA60"/>
      <sheetName val="Fôrma comum mad"/>
      <sheetName val="Fôrma comp res"/>
      <sheetName val="Brita Produzida"/>
      <sheetName val="Rocha para britagem"/>
      <sheetName val="Peças Desgaste Britador"/>
      <sheetName val="Solo Local Arg"/>
      <sheetName val="Lastro Brita"/>
      <sheetName val="Concreto magro"/>
      <sheetName val="Concreto 10MPa"/>
      <sheetName val="Concreto 11MPa"/>
      <sheetName val="Concreto 12MPa"/>
      <sheetName val="Concreto 15MPa"/>
      <sheetName val="Concreto 18MPa"/>
      <sheetName val="Concreto 22MPa"/>
      <sheetName val="Concreto Cimento Portl"/>
      <sheetName val="Escor bueiros cel"/>
      <sheetName val="Concreto Ciclópico 12MPa"/>
      <sheetName val="Concreto Ciclópico 15MPa"/>
      <sheetName val="Argamassa 13"/>
      <sheetName val="Argamassa 14"/>
      <sheetName val="Grama p replantio"/>
      <sheetName val="Guia mad"/>
      <sheetName val="Escav Manual 1a cat"/>
      <sheetName val="Escav Man de Vala"/>
      <sheetName val="Escav Mec"/>
      <sheetName val="Compac Man"/>
      <sheetName val="RL-1C"/>
      <sheetName val="CM-30"/>
      <sheetName val="RR-2C"/>
      <sheetName val="Transp_Mat_Bet"/>
      <sheetName val="Transp_RR-2C"/>
      <sheetName val="macro"/>
      <sheetName val="SERVIÇOS"/>
    </sheetNames>
    <sheetDataSet>
      <sheetData sheetId="0"/>
      <sheetData sheetId="1" refreshError="1"/>
      <sheetData sheetId="2" refreshError="1"/>
      <sheetData sheetId="3" refreshError="1"/>
      <sheetData sheetId="4" refreshError="1"/>
      <sheetData sheetId="5"/>
      <sheetData sheetId="6"/>
      <sheetData sheetId="7" refreshError="1">
        <row r="30">
          <cell r="H30" t="str">
            <v>Adc. M.O.  -  Ferramentas (0,00%)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RESUMO"/>
      <sheetName val="RESUMO-Mediç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do lote I"/>
      <sheetName val="Planilha de Alteração"/>
      <sheetName val="Dados da alteração"/>
      <sheetName val="Comparativo de preço"/>
      <sheetName val="Memoria de calculo quant. (2)"/>
      <sheetName val="BR-230 POMBAL-S.GONÇALO"/>
      <sheetName val="Diagrama PB - SG"/>
      <sheetName val="PLAN. PB - SG"/>
      <sheetName val="S.GONÇALO Div PB-CE"/>
      <sheetName val="Diagrama Div PB-CE"/>
      <sheetName val="PLAN. S.G - DIV PB.CE"/>
      <sheetName val="BR-405 "/>
      <sheetName val="Diagrama BR-405"/>
      <sheetName val="PLAN. BR-405"/>
      <sheetName val="BR-116"/>
      <sheetName val="Diagrama BR-116"/>
      <sheetName val="PLAN. BR-116"/>
      <sheetName val="Plan10"/>
      <sheetName val="Plan11"/>
      <sheetName val="Cópia de 5ª Revisão CONTRATO PD"/>
    </sheetNames>
    <sheetDataSet>
      <sheetData sheetId="0" refreshError="1"/>
      <sheetData sheetId="1" refreshError="1"/>
      <sheetData sheetId="2" refreshError="1"/>
      <sheetData sheetId="3" refreshError="1"/>
      <sheetData sheetId="4" refreshError="1"/>
      <sheetData sheetId="5">
        <row r="7">
          <cell r="B7" t="str">
            <v>KM</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ExecuçServiços"/>
      <sheetName val="PARADA DE ÔNIBUS"/>
      <sheetName val="ACESSO TIPO II"/>
      <sheetName val="Faixas adic."/>
      <sheetName val="RESUMO reordenamento"/>
      <sheetName val="MODELO PARA ORÇAMENTO"/>
      <sheetName val="DER janeiro98"/>
      <sheetName val="orcID nº1"/>
      <sheetName val="orc ID nº12"/>
      <sheetName val="orc ID nº13"/>
      <sheetName val="orc ID nº 14"/>
      <sheetName val="orc ID nº 15"/>
      <sheetName val="orc ID nº16"/>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1.6"/>
      <sheetName val="Sub Base sim"/>
    </sheetNames>
    <sheetDataSet>
      <sheetData sheetId="0"/>
      <sheetData sheetId="1" refreshError="1"/>
      <sheetData sheetId="2" refreshError="1"/>
      <sheetData sheetId="3" refreshError="1"/>
      <sheetData sheetId="4"/>
      <sheetData sheetId="5" refreshError="1"/>
      <sheetData sheetId="6">
        <row r="1">
          <cell r="A1" t="str">
            <v>CÓDIGO</v>
          </cell>
          <cell r="B1" t="str">
            <v>SERVIÇO</v>
          </cell>
          <cell r="C1" t="str">
            <v>UNIDADE</v>
          </cell>
          <cell r="D1" t="str">
            <v>sisNORTE</v>
          </cell>
        </row>
        <row r="2">
          <cell r="D2" t="str">
            <v>(R$)1/98</v>
          </cell>
        </row>
        <row r="3">
          <cell r="A3">
            <v>45000</v>
          </cell>
          <cell r="B3" t="str">
            <v>Extração e carga de areia</v>
          </cell>
          <cell r="C3" t="str">
            <v>m³</v>
          </cell>
          <cell r="D3">
            <v>3.24</v>
          </cell>
        </row>
        <row r="4">
          <cell r="A4">
            <v>45005</v>
          </cell>
          <cell r="B4" t="str">
            <v>Extração e carga de seixo com DRAG-LINE</v>
          </cell>
          <cell r="C4" t="str">
            <v>m³</v>
          </cell>
          <cell r="D4">
            <v>2.2599999999999998</v>
          </cell>
        </row>
        <row r="5">
          <cell r="A5">
            <v>45010</v>
          </cell>
          <cell r="B5" t="str">
            <v>Extração e carga de seixo com trator</v>
          </cell>
          <cell r="C5" t="str">
            <v>m³</v>
          </cell>
          <cell r="D5">
            <v>1.82</v>
          </cell>
        </row>
        <row r="6">
          <cell r="A6">
            <v>45015</v>
          </cell>
          <cell r="B6" t="str">
            <v>Extração de rocha para britagem</v>
          </cell>
          <cell r="C6" t="str">
            <v>m³</v>
          </cell>
          <cell r="D6">
            <v>3.97</v>
          </cell>
        </row>
        <row r="7">
          <cell r="A7">
            <v>45020</v>
          </cell>
          <cell r="B7" t="str">
            <v>Fogacho para rocha extraída</v>
          </cell>
          <cell r="C7" t="str">
            <v>m³</v>
          </cell>
          <cell r="D7">
            <v>8.14</v>
          </cell>
        </row>
        <row r="8">
          <cell r="A8">
            <v>45025</v>
          </cell>
          <cell r="B8" t="str">
            <v>Extração de rocha e fogacho</v>
          </cell>
          <cell r="C8" t="str">
            <v>m³</v>
          </cell>
          <cell r="D8">
            <v>5.19</v>
          </cell>
        </row>
        <row r="9">
          <cell r="A9">
            <v>45030</v>
          </cell>
          <cell r="B9" t="str">
            <v>Carga e transporte da rocha da pedreira para o britador</v>
          </cell>
          <cell r="C9" t="str">
            <v>m³</v>
          </cell>
          <cell r="D9">
            <v>4.82</v>
          </cell>
        </row>
        <row r="10">
          <cell r="A10">
            <v>45035</v>
          </cell>
          <cell r="B10" t="str">
            <v>Carregamento de seixo</v>
          </cell>
          <cell r="C10" t="str">
            <v>m³</v>
          </cell>
          <cell r="D10">
            <v>0.45</v>
          </cell>
        </row>
        <row r="11">
          <cell r="A11">
            <v>45040</v>
          </cell>
          <cell r="B11" t="str">
            <v>Britagem de seixo</v>
          </cell>
          <cell r="C11" t="str">
            <v>m³</v>
          </cell>
          <cell r="D11">
            <v>6.88</v>
          </cell>
        </row>
        <row r="12">
          <cell r="A12">
            <v>45045</v>
          </cell>
          <cell r="B12" t="str">
            <v>Extração , carga e transporte de rocha até o britador</v>
          </cell>
          <cell r="C12" t="str">
            <v>m³</v>
          </cell>
          <cell r="D12">
            <v>10.02</v>
          </cell>
        </row>
        <row r="13">
          <cell r="A13">
            <v>45050</v>
          </cell>
          <cell r="B13" t="str">
            <v>Britagem primária - produção de pedra pulmão D &lt;=10 cm</v>
          </cell>
          <cell r="C13" t="str">
            <v>m³</v>
          </cell>
          <cell r="D13">
            <v>9.91</v>
          </cell>
        </row>
        <row r="14">
          <cell r="A14">
            <v>45055</v>
          </cell>
          <cell r="B14" t="str">
            <v>Bica corrida (produção de brita)</v>
          </cell>
          <cell r="C14" t="str">
            <v>m³</v>
          </cell>
          <cell r="D14">
            <v>10.87</v>
          </cell>
        </row>
        <row r="15">
          <cell r="A15">
            <v>45060</v>
          </cell>
          <cell r="B15" t="str">
            <v>Britagem de rocha - produção de brita</v>
          </cell>
          <cell r="C15" t="str">
            <v>m³</v>
          </cell>
          <cell r="D15">
            <v>12.44</v>
          </cell>
        </row>
        <row r="16">
          <cell r="A16">
            <v>45070</v>
          </cell>
          <cell r="B16" t="str">
            <v>Escavação e carga de materiais de 1a. categoria</v>
          </cell>
          <cell r="C16" t="str">
            <v>m³</v>
          </cell>
          <cell r="D16">
            <v>1.54</v>
          </cell>
        </row>
        <row r="17">
          <cell r="A17">
            <v>45075</v>
          </cell>
          <cell r="B17" t="str">
            <v>Escavação e carga de materiais de 2a. categoria</v>
          </cell>
          <cell r="C17" t="str">
            <v>m³</v>
          </cell>
          <cell r="D17">
            <v>2.4</v>
          </cell>
        </row>
        <row r="18">
          <cell r="A18">
            <v>45080</v>
          </cell>
          <cell r="B18" t="str">
            <v>Produção de seixo peneirado</v>
          </cell>
          <cell r="C18" t="str">
            <v>m³</v>
          </cell>
          <cell r="D18">
            <v>3.39</v>
          </cell>
        </row>
        <row r="19">
          <cell r="A19">
            <v>45085</v>
          </cell>
          <cell r="B19" t="str">
            <v>Produção de seixo parcialmente britado e peneirado</v>
          </cell>
          <cell r="C19" t="str">
            <v>m³</v>
          </cell>
          <cell r="D19">
            <v>4.41</v>
          </cell>
        </row>
        <row r="20">
          <cell r="A20">
            <v>45090</v>
          </cell>
          <cell r="B20" t="str">
            <v>Seixo retido na peneira 2"</v>
          </cell>
          <cell r="C20" t="str">
            <v>m³</v>
          </cell>
          <cell r="D20">
            <v>3.4</v>
          </cell>
        </row>
        <row r="21">
          <cell r="A21">
            <v>45095</v>
          </cell>
          <cell r="B21" t="str">
            <v>Carregamento de brita para drenagem e O.A.C.</v>
          </cell>
          <cell r="C21" t="str">
            <v>m³</v>
          </cell>
          <cell r="D21">
            <v>0.56000000000000005</v>
          </cell>
        </row>
        <row r="22">
          <cell r="A22">
            <v>45100</v>
          </cell>
          <cell r="B22" t="str">
            <v>Material jazida 1a categoria</v>
          </cell>
          <cell r="C22" t="str">
            <v>m³</v>
          </cell>
          <cell r="D22">
            <v>1.54</v>
          </cell>
        </row>
        <row r="23">
          <cell r="A23">
            <v>45105</v>
          </cell>
          <cell r="B23" t="str">
            <v>Escavação e carga de material de 2a categoria</v>
          </cell>
          <cell r="C23" t="str">
            <v>m³</v>
          </cell>
          <cell r="D23">
            <v>2.38</v>
          </cell>
        </row>
        <row r="24">
          <cell r="A24">
            <v>45110</v>
          </cell>
          <cell r="B24" t="str">
            <v>Extração do material de 3a categoria para terraplenagem</v>
          </cell>
          <cell r="C24" t="str">
            <v>m³</v>
          </cell>
          <cell r="D24">
            <v>6.3</v>
          </cell>
        </row>
        <row r="25">
          <cell r="A25">
            <v>45115</v>
          </cell>
          <cell r="B25" t="str">
            <v>Carga do material de 3a categoria</v>
          </cell>
          <cell r="C25" t="str">
            <v>m³</v>
          </cell>
          <cell r="D25">
            <v>2.1800000000000002</v>
          </cell>
        </row>
        <row r="26">
          <cell r="A26">
            <v>45120</v>
          </cell>
          <cell r="B26" t="str">
            <v>Espalhamento do material de 3a categoria</v>
          </cell>
          <cell r="C26" t="str">
            <v>m³</v>
          </cell>
          <cell r="D26">
            <v>0.3</v>
          </cell>
        </row>
        <row r="27">
          <cell r="A27">
            <v>45125</v>
          </cell>
          <cell r="B27" t="str">
            <v>Escavação carga e espalhamento de material de 3a. categoria</v>
          </cell>
          <cell r="C27" t="str">
            <v>m³</v>
          </cell>
          <cell r="D27">
            <v>8.7799999999999994</v>
          </cell>
        </row>
        <row r="28">
          <cell r="A28">
            <v>45210</v>
          </cell>
          <cell r="B28" t="str">
            <v>Concreto magro</v>
          </cell>
          <cell r="C28" t="str">
            <v>m³</v>
          </cell>
          <cell r="D28">
            <v>87.09</v>
          </cell>
        </row>
        <row r="29">
          <cell r="A29">
            <v>45215</v>
          </cell>
          <cell r="B29" t="str">
            <v>Concreto magro com brita comercial</v>
          </cell>
          <cell r="C29" t="str">
            <v>m³</v>
          </cell>
          <cell r="D29">
            <v>103.07</v>
          </cell>
        </row>
        <row r="30">
          <cell r="A30">
            <v>45220</v>
          </cell>
          <cell r="B30" t="str">
            <v>Concreto fck 9 MPa</v>
          </cell>
          <cell r="C30" t="str">
            <v>m³</v>
          </cell>
          <cell r="D30">
            <v>102.67</v>
          </cell>
        </row>
        <row r="31">
          <cell r="A31">
            <v>45225</v>
          </cell>
          <cell r="B31" t="str">
            <v>Concreto fck 9 MPa com brita comercial</v>
          </cell>
          <cell r="C31" t="str">
            <v>m³</v>
          </cell>
          <cell r="D31">
            <v>116.3</v>
          </cell>
        </row>
        <row r="32">
          <cell r="A32">
            <v>45230</v>
          </cell>
          <cell r="B32" t="str">
            <v xml:space="preserve">Concreto fck 11 MPa </v>
          </cell>
          <cell r="C32" t="str">
            <v>m³</v>
          </cell>
          <cell r="D32">
            <v>108.67</v>
          </cell>
        </row>
        <row r="33">
          <cell r="A33">
            <v>45235</v>
          </cell>
          <cell r="B33" t="str">
            <v>Concreto fck 11 MPa com brita comercial</v>
          </cell>
          <cell r="C33" t="str">
            <v>m³</v>
          </cell>
          <cell r="D33">
            <v>122.71</v>
          </cell>
        </row>
        <row r="34">
          <cell r="A34">
            <v>45240</v>
          </cell>
          <cell r="B34" t="str">
            <v xml:space="preserve">Concreto fck 15 MPa </v>
          </cell>
          <cell r="C34" t="str">
            <v>m³</v>
          </cell>
          <cell r="D34">
            <v>115.68</v>
          </cell>
        </row>
        <row r="35">
          <cell r="A35">
            <v>45245</v>
          </cell>
          <cell r="B35" t="str">
            <v>Concreto fck 15 MPa com brita comercial</v>
          </cell>
          <cell r="C35" t="str">
            <v>m³</v>
          </cell>
          <cell r="D35">
            <v>127.79</v>
          </cell>
        </row>
        <row r="36">
          <cell r="A36">
            <v>45250</v>
          </cell>
          <cell r="B36" t="str">
            <v>Concreto Poroso</v>
          </cell>
          <cell r="C36" t="str">
            <v>m³</v>
          </cell>
          <cell r="D36">
            <v>116.3</v>
          </cell>
        </row>
        <row r="37">
          <cell r="A37">
            <v>45255</v>
          </cell>
          <cell r="B37" t="str">
            <v>Concreto poroso com brita comercial</v>
          </cell>
          <cell r="C37" t="str">
            <v>m³</v>
          </cell>
          <cell r="D37">
            <v>133.1</v>
          </cell>
        </row>
        <row r="38">
          <cell r="A38">
            <v>45260</v>
          </cell>
          <cell r="B38" t="str">
            <v>Concreto ciclopico fck 11 MPa</v>
          </cell>
          <cell r="C38" t="str">
            <v>m³</v>
          </cell>
          <cell r="D38">
            <v>93.84</v>
          </cell>
        </row>
        <row r="39">
          <cell r="A39">
            <v>45265</v>
          </cell>
          <cell r="B39" t="str">
            <v>Concreto ciclopico fck 11 MPa com brita comercial</v>
          </cell>
          <cell r="C39" t="str">
            <v>m³</v>
          </cell>
          <cell r="D39">
            <v>103.67</v>
          </cell>
        </row>
        <row r="40">
          <cell r="A40">
            <v>45270</v>
          </cell>
          <cell r="B40" t="str">
            <v>Concreto ciclopico fck 15 MPa</v>
          </cell>
          <cell r="C40" t="str">
            <v>m³</v>
          </cell>
          <cell r="D40">
            <v>98.75</v>
          </cell>
        </row>
        <row r="41">
          <cell r="A41">
            <v>45275</v>
          </cell>
          <cell r="B41" t="str">
            <v>Concreto ciclopico fck 15 MPa com brita comercial</v>
          </cell>
          <cell r="C41" t="str">
            <v>m³</v>
          </cell>
          <cell r="D41">
            <v>107.23</v>
          </cell>
        </row>
        <row r="42">
          <cell r="A42">
            <v>45280</v>
          </cell>
          <cell r="B42" t="str">
            <v>Argamassa de cimento e areia 1:4</v>
          </cell>
          <cell r="C42" t="str">
            <v>m³</v>
          </cell>
          <cell r="D42">
            <v>103.72</v>
          </cell>
        </row>
        <row r="43">
          <cell r="A43">
            <v>45285</v>
          </cell>
          <cell r="B43" t="str">
            <v>Argamassa de cimento e areia 1:3</v>
          </cell>
          <cell r="C43" t="str">
            <v>m³</v>
          </cell>
          <cell r="D43">
            <v>120.94</v>
          </cell>
        </row>
        <row r="44">
          <cell r="A44">
            <v>45290</v>
          </cell>
          <cell r="B44" t="str">
            <v>Formas comuns de madeira com reaproveitamento de duas vezes</v>
          </cell>
          <cell r="C44" t="str">
            <v>m²</v>
          </cell>
          <cell r="D44">
            <v>22.28</v>
          </cell>
        </row>
        <row r="45">
          <cell r="A45">
            <v>45295</v>
          </cell>
          <cell r="B45" t="str">
            <v>Escoramento para bueiros celulares</v>
          </cell>
          <cell r="C45" t="str">
            <v>m³</v>
          </cell>
          <cell r="D45">
            <v>9.67</v>
          </cell>
        </row>
        <row r="46">
          <cell r="A46">
            <v>45300</v>
          </cell>
          <cell r="B46" t="str">
            <v>Armadura aço CA-25 fornecimento dobragem e colocação</v>
          </cell>
          <cell r="C46" t="str">
            <v>kg</v>
          </cell>
          <cell r="D46">
            <v>2.0299999999999998</v>
          </cell>
        </row>
        <row r="47">
          <cell r="A47">
            <v>45305</v>
          </cell>
          <cell r="B47" t="str">
            <v>Armadura aço CA-50 fornecimento dobragem e colocação</v>
          </cell>
          <cell r="C47" t="str">
            <v>kg</v>
          </cell>
          <cell r="D47">
            <v>2.11</v>
          </cell>
        </row>
        <row r="48">
          <cell r="A48">
            <v>45310</v>
          </cell>
          <cell r="B48" t="str">
            <v>Armadura aço CA-60 fornecimento dobragem e colocação</v>
          </cell>
          <cell r="C48" t="str">
            <v>kg</v>
          </cell>
          <cell r="D48">
            <v>2.38</v>
          </cell>
        </row>
        <row r="49">
          <cell r="A49">
            <v>45315</v>
          </cell>
          <cell r="B49" t="str">
            <v>Lastro de brita</v>
          </cell>
          <cell r="C49" t="str">
            <v>m³</v>
          </cell>
          <cell r="D49">
            <v>25.13</v>
          </cell>
        </row>
        <row r="50">
          <cell r="A50">
            <v>45320</v>
          </cell>
          <cell r="B50" t="str">
            <v>Lastro de brita com brita comercial</v>
          </cell>
          <cell r="C50" t="str">
            <v>m³</v>
          </cell>
          <cell r="D50">
            <v>46.72</v>
          </cell>
        </row>
        <row r="51">
          <cell r="A51">
            <v>45335</v>
          </cell>
          <cell r="B51" t="str">
            <v>Enrocamento de pedra jogada com pedra do primário</v>
          </cell>
          <cell r="C51" t="str">
            <v>m³</v>
          </cell>
          <cell r="D51">
            <v>12.12</v>
          </cell>
        </row>
        <row r="52">
          <cell r="A52">
            <v>45340</v>
          </cell>
          <cell r="B52" t="str">
            <v>Enrocamento pedra arrumada</v>
          </cell>
          <cell r="C52" t="str">
            <v>m³</v>
          </cell>
          <cell r="D52">
            <v>22.83</v>
          </cell>
        </row>
        <row r="53">
          <cell r="A53">
            <v>45345</v>
          </cell>
          <cell r="B53" t="str">
            <v>Alvenaria de pedra-de-mão argamassada</v>
          </cell>
          <cell r="C53" t="str">
            <v>m³</v>
          </cell>
          <cell r="D53">
            <v>62.17</v>
          </cell>
        </row>
        <row r="54">
          <cell r="A54">
            <v>45350</v>
          </cell>
          <cell r="B54" t="str">
            <v>Alvenaria de tijolos maciços p/ parede de 20cm</v>
          </cell>
          <cell r="C54" t="str">
            <v>m²</v>
          </cell>
          <cell r="D54">
            <v>47.7</v>
          </cell>
        </row>
        <row r="55">
          <cell r="A55">
            <v>46000</v>
          </cell>
          <cell r="B55" t="str">
            <v>Torre de madeira para cravação de tubulação (OAE)</v>
          </cell>
          <cell r="C55" t="str">
            <v>m</v>
          </cell>
          <cell r="D55">
            <v>450.9</v>
          </cell>
        </row>
        <row r="56">
          <cell r="A56">
            <v>46010</v>
          </cell>
          <cell r="B56" t="str">
            <v>Argamassa de cimento e areia 1:4 preparo e materiais (OAE)</v>
          </cell>
          <cell r="C56" t="str">
            <v>m³</v>
          </cell>
          <cell r="D56">
            <v>104.93</v>
          </cell>
        </row>
        <row r="57">
          <cell r="A57">
            <v>46020</v>
          </cell>
          <cell r="B57" t="str">
            <v>Formas de madeira (OAE)</v>
          </cell>
          <cell r="C57" t="str">
            <v>m²</v>
          </cell>
          <cell r="D57">
            <v>29.37</v>
          </cell>
        </row>
        <row r="58">
          <cell r="A58">
            <v>46030</v>
          </cell>
          <cell r="B58" t="str">
            <v>Armadura aço CA-50 fornec. dobr. e colocação (OAE)</v>
          </cell>
          <cell r="C58" t="str">
            <v>kg</v>
          </cell>
          <cell r="D58">
            <v>2.2000000000000002</v>
          </cell>
        </row>
        <row r="59">
          <cell r="A59">
            <v>46040</v>
          </cell>
          <cell r="B59" t="str">
            <v>Concreto fck 15 MPa - preparo lançamento e cura (OAE)</v>
          </cell>
          <cell r="C59" t="str">
            <v>m³</v>
          </cell>
          <cell r="D59">
            <v>129.38</v>
          </cell>
        </row>
        <row r="60">
          <cell r="A60">
            <v>46050</v>
          </cell>
          <cell r="B60" t="str">
            <v>Concreto fck 18 MPa - preparo lançamento e cura (OAE)</v>
          </cell>
          <cell r="C60" t="str">
            <v>m³</v>
          </cell>
          <cell r="D60">
            <v>134.74</v>
          </cell>
        </row>
        <row r="61">
          <cell r="A61">
            <v>46070</v>
          </cell>
          <cell r="B61" t="str">
            <v>Demolição de estrutura em concreto simples (OAE)</v>
          </cell>
          <cell r="C61" t="str">
            <v>m³</v>
          </cell>
          <cell r="D61">
            <v>13.96</v>
          </cell>
        </row>
        <row r="62">
          <cell r="A62">
            <v>46080</v>
          </cell>
          <cell r="B62" t="str">
            <v>Demolição de estrutura em concreto armado (OAE)</v>
          </cell>
          <cell r="C62" t="str">
            <v>m³</v>
          </cell>
          <cell r="D62">
            <v>27.9</v>
          </cell>
        </row>
        <row r="63">
          <cell r="A63">
            <v>46090</v>
          </cell>
          <cell r="B63" t="str">
            <v>Aterro para vedação de ensecadeiras (OAE)</v>
          </cell>
          <cell r="C63" t="str">
            <v>m³</v>
          </cell>
          <cell r="D63">
            <v>7.52</v>
          </cell>
        </row>
        <row r="64">
          <cell r="A64">
            <v>46100</v>
          </cell>
          <cell r="B64" t="str">
            <v>Ensecadeiras duplas (OAE)</v>
          </cell>
          <cell r="C64" t="str">
            <v>m²</v>
          </cell>
          <cell r="D64">
            <v>157.55000000000001</v>
          </cell>
        </row>
        <row r="65">
          <cell r="A65">
            <v>50000</v>
          </cell>
          <cell r="B65" t="str">
            <v>Desmatamento e limpeza do terreno - condição1</v>
          </cell>
          <cell r="C65" t="str">
            <v>m²</v>
          </cell>
          <cell r="D65">
            <v>0.15</v>
          </cell>
        </row>
        <row r="66">
          <cell r="A66">
            <v>50001</v>
          </cell>
          <cell r="B66" t="str">
            <v>Desmatamento e limpeza do terreno - condição2</v>
          </cell>
          <cell r="C66" t="str">
            <v>m²</v>
          </cell>
          <cell r="D66">
            <v>0.47</v>
          </cell>
        </row>
        <row r="67">
          <cell r="A67">
            <v>50002</v>
          </cell>
          <cell r="B67" t="str">
            <v>Desmatamento e limpeza do terreno - condição3</v>
          </cell>
          <cell r="C67" t="str">
            <v>m²</v>
          </cell>
          <cell r="D67">
            <v>1.41</v>
          </cell>
        </row>
        <row r="68">
          <cell r="A68">
            <v>50003</v>
          </cell>
          <cell r="B68" t="str">
            <v>Desmatamento e limpeza do terreno - condição4</v>
          </cell>
          <cell r="C68" t="str">
            <v>m²</v>
          </cell>
          <cell r="D68">
            <v>2.0499999999999998</v>
          </cell>
        </row>
        <row r="69">
          <cell r="A69">
            <v>50010</v>
          </cell>
          <cell r="B69" t="str">
            <v>Esc. carga e transp. de mat. clas. 1a cat DMT&lt;= 50 m</v>
          </cell>
          <cell r="C69" t="str">
            <v>m³</v>
          </cell>
          <cell r="D69">
            <v>0.83</v>
          </cell>
        </row>
        <row r="70">
          <cell r="A70">
            <v>50020</v>
          </cell>
          <cell r="B70" t="str">
            <v>Esc. carga e transp. de mat. clas 1a cat 50&lt;DMT&lt;=100 m</v>
          </cell>
          <cell r="C70" t="str">
            <v>m³</v>
          </cell>
          <cell r="D70">
            <v>1.43</v>
          </cell>
        </row>
        <row r="71">
          <cell r="A71">
            <v>50030</v>
          </cell>
          <cell r="B71" t="str">
            <v>Esc. carga e transp. de mat. clas 1a cat 100&lt;DMT&lt;=150 m</v>
          </cell>
          <cell r="C71" t="str">
            <v>m³</v>
          </cell>
          <cell r="D71">
            <v>1.5</v>
          </cell>
        </row>
        <row r="72">
          <cell r="A72">
            <v>50040</v>
          </cell>
          <cell r="B72" t="str">
            <v>Esc. carga e transp. de mat. clas 1a cat 150&lt;DMT&lt;=200 m</v>
          </cell>
          <cell r="C72" t="str">
            <v>m³</v>
          </cell>
          <cell r="D72">
            <v>1.52</v>
          </cell>
        </row>
        <row r="73">
          <cell r="A73">
            <v>50050</v>
          </cell>
          <cell r="B73" t="str">
            <v>Esc. carga e transp. de mat. clas 1a cat 200&lt;DMT&lt;=250 m</v>
          </cell>
          <cell r="C73" t="str">
            <v>m³</v>
          </cell>
          <cell r="D73">
            <v>1.69</v>
          </cell>
        </row>
        <row r="74">
          <cell r="A74">
            <v>50060</v>
          </cell>
          <cell r="B74" t="str">
            <v>Esc. carga e transp. de mat. clas 1a cat 250&lt;DMT&lt;=300 m</v>
          </cell>
          <cell r="C74" t="str">
            <v>m³</v>
          </cell>
          <cell r="D74">
            <v>1.8</v>
          </cell>
        </row>
        <row r="75">
          <cell r="A75">
            <v>50070</v>
          </cell>
          <cell r="B75" t="str">
            <v>Esc. carga e transp. de mat. clas 1a cat 300&lt;DMT&lt;=350 m</v>
          </cell>
          <cell r="C75" t="str">
            <v>m³</v>
          </cell>
          <cell r="D75">
            <v>1.94</v>
          </cell>
        </row>
        <row r="76">
          <cell r="A76">
            <v>50080</v>
          </cell>
          <cell r="B76" t="str">
            <v>Esc. carga e transp. de mat. clas 1a cat 350&lt;DMT&lt;=400 m</v>
          </cell>
          <cell r="C76" t="str">
            <v>m³</v>
          </cell>
          <cell r="D76">
            <v>2</v>
          </cell>
        </row>
        <row r="77">
          <cell r="A77">
            <v>50090</v>
          </cell>
          <cell r="B77" t="str">
            <v>Esc. carga e transp. de mat. clas 1a cat 400&lt;DMT&lt;=500 m</v>
          </cell>
          <cell r="C77" t="str">
            <v>m³</v>
          </cell>
          <cell r="D77">
            <v>2.09</v>
          </cell>
        </row>
        <row r="78">
          <cell r="A78">
            <v>50100</v>
          </cell>
          <cell r="B78" t="str">
            <v>Esc. carga e transp. de mat. clas 1a cat 500&lt;DMT&lt;=600 m</v>
          </cell>
          <cell r="C78" t="str">
            <v>m³</v>
          </cell>
          <cell r="D78">
            <v>2.2200000000000002</v>
          </cell>
        </row>
        <row r="79">
          <cell r="A79">
            <v>50110</v>
          </cell>
          <cell r="B79" t="str">
            <v>Esc. carga e transp. de mat. clas 1a cat 600&lt;DMT&lt;=700 m</v>
          </cell>
          <cell r="C79" t="str">
            <v>m³</v>
          </cell>
          <cell r="D79">
            <v>2.4</v>
          </cell>
        </row>
        <row r="80">
          <cell r="A80">
            <v>50120</v>
          </cell>
          <cell r="B80" t="str">
            <v>Esc. carga e transp. de mat. clas 1a cat 700&lt;DMT&lt;=800 m</v>
          </cell>
          <cell r="C80" t="str">
            <v>m³</v>
          </cell>
          <cell r="D80">
            <v>2.56</v>
          </cell>
        </row>
        <row r="81">
          <cell r="A81">
            <v>50130</v>
          </cell>
          <cell r="B81" t="str">
            <v>Esc. carga e transp. de mat. clas 1a cat 800&lt;DMT&lt;=900 m</v>
          </cell>
          <cell r="C81" t="str">
            <v>m³</v>
          </cell>
          <cell r="D81">
            <v>2.66</v>
          </cell>
        </row>
        <row r="82">
          <cell r="A82">
            <v>50140</v>
          </cell>
          <cell r="B82" t="str">
            <v>Esc. carga e transp. de mat. clas 1a cat 900&lt;DMT&lt;=1000 m</v>
          </cell>
          <cell r="C82" t="str">
            <v>m³</v>
          </cell>
          <cell r="D82">
            <v>2.8</v>
          </cell>
        </row>
        <row r="83">
          <cell r="A83">
            <v>50150</v>
          </cell>
          <cell r="B83" t="str">
            <v>Esc. carga e transp. de mat. clas 1a cat 1000&lt;DMT&lt;=1200 m</v>
          </cell>
          <cell r="C83" t="str">
            <v>m³</v>
          </cell>
          <cell r="D83">
            <v>3.68</v>
          </cell>
        </row>
        <row r="84">
          <cell r="A84">
            <v>50160</v>
          </cell>
          <cell r="B84" t="str">
            <v>Esc. carga e transp. de mat. clas 1a cat 1200&lt;DMT&lt;=1400 m</v>
          </cell>
          <cell r="C84" t="str">
            <v>m³</v>
          </cell>
          <cell r="D84">
            <v>3.94</v>
          </cell>
        </row>
        <row r="85">
          <cell r="A85">
            <v>50170</v>
          </cell>
          <cell r="B85" t="str">
            <v>Esc. carga e transp. de mat. clas 1a cat 1400&lt;DMT&lt;=1600 m</v>
          </cell>
          <cell r="C85" t="str">
            <v>m³</v>
          </cell>
          <cell r="D85">
            <v>4.13</v>
          </cell>
        </row>
        <row r="86">
          <cell r="A86">
            <v>50180</v>
          </cell>
          <cell r="B86" t="str">
            <v>Esc. carga e transp. de mat. clas 1a cat 1600&lt;DMT&lt;=1800 m</v>
          </cell>
          <cell r="C86" t="str">
            <v>m³</v>
          </cell>
          <cell r="D86">
            <v>4.3</v>
          </cell>
        </row>
        <row r="87">
          <cell r="A87">
            <v>50190</v>
          </cell>
          <cell r="B87" t="str">
            <v>Esc. carga e transp. de mat. clas 1a cat 1800&lt;DMT&lt;2000 m</v>
          </cell>
          <cell r="C87" t="str">
            <v>m³</v>
          </cell>
          <cell r="D87">
            <v>4.37</v>
          </cell>
        </row>
        <row r="88">
          <cell r="A88">
            <v>50200</v>
          </cell>
          <cell r="B88" t="str">
            <v>Esc. carga e transp. de mat. clas 1a cat 2000&lt;DMT&lt;2500 m</v>
          </cell>
          <cell r="C88" t="str">
            <v>m³</v>
          </cell>
          <cell r="D88">
            <v>4.55</v>
          </cell>
        </row>
        <row r="89">
          <cell r="A89">
            <v>50210</v>
          </cell>
          <cell r="B89" t="str">
            <v>Esc. carga e transp. de mat. clas 1a cat 2500&lt;DMT&lt;3000 m</v>
          </cell>
          <cell r="C89" t="str">
            <v>m³</v>
          </cell>
          <cell r="D89">
            <v>4.91</v>
          </cell>
        </row>
        <row r="90">
          <cell r="A90">
            <v>50220</v>
          </cell>
          <cell r="B90" t="str">
            <v>Esc. carga e transp. de mat. clas 1a cat 3000&lt;DMT&lt;3500 m</v>
          </cell>
          <cell r="C90" t="str">
            <v>m³</v>
          </cell>
          <cell r="D90">
            <v>5.3</v>
          </cell>
        </row>
        <row r="91">
          <cell r="A91">
            <v>50230</v>
          </cell>
          <cell r="B91" t="str">
            <v>Esc. carga e transp. de mat. clas 1a cat 3500&lt;DMT&lt;4000 m</v>
          </cell>
          <cell r="C91" t="str">
            <v>m³</v>
          </cell>
          <cell r="D91">
            <v>5.51</v>
          </cell>
        </row>
        <row r="92">
          <cell r="A92">
            <v>50240</v>
          </cell>
          <cell r="B92" t="str">
            <v>Esc. carga e transp. de mat. clas 1a cat 4000&lt;DMT&lt;4500 m</v>
          </cell>
          <cell r="C92" t="str">
            <v>m³</v>
          </cell>
          <cell r="D92">
            <v>5.8</v>
          </cell>
        </row>
        <row r="93">
          <cell r="A93">
            <v>50250</v>
          </cell>
          <cell r="B93" t="str">
            <v>Esc. carga e transp. de mat. clas 1a cat 4500&lt;DMT&lt;5000 m</v>
          </cell>
          <cell r="C93" t="str">
            <v>m³</v>
          </cell>
          <cell r="D93">
            <v>6.1</v>
          </cell>
        </row>
        <row r="94">
          <cell r="A94">
            <v>50260</v>
          </cell>
          <cell r="B94" t="str">
            <v>Esc. carga e transp. de mat. clas 1a cat 5000&lt;DMT&lt;6000 m</v>
          </cell>
          <cell r="C94" t="str">
            <v>m³</v>
          </cell>
          <cell r="D94">
            <v>6.81</v>
          </cell>
        </row>
        <row r="95">
          <cell r="A95">
            <v>50270</v>
          </cell>
          <cell r="B95" t="str">
            <v>Esc. carga e transp. de mat. clas 1a cat 6000&lt;DMT&lt;7000 m</v>
          </cell>
          <cell r="C95" t="str">
            <v>m³</v>
          </cell>
          <cell r="D95">
            <v>7.32</v>
          </cell>
        </row>
        <row r="96">
          <cell r="A96">
            <v>50280</v>
          </cell>
          <cell r="B96" t="str">
            <v>Esc. carga e transp. de mat. clas 1a cat 7000&lt;DMT&lt;8000 m</v>
          </cell>
          <cell r="C96" t="str">
            <v>m³</v>
          </cell>
          <cell r="D96">
            <v>7.99</v>
          </cell>
        </row>
        <row r="97">
          <cell r="A97">
            <v>50290</v>
          </cell>
          <cell r="B97" t="str">
            <v>Esc. carga e transp. de mat. clas 1a cat 8000&lt;DMT&lt;9000 m</v>
          </cell>
          <cell r="C97" t="str">
            <v>m³</v>
          </cell>
          <cell r="D97">
            <v>8.65</v>
          </cell>
        </row>
        <row r="98">
          <cell r="A98">
            <v>50300</v>
          </cell>
          <cell r="B98" t="str">
            <v>Esc. carga e transp. de mat. clas 1a cat 9000&lt;DMT&lt;1000 m</v>
          </cell>
          <cell r="C98" t="str">
            <v>m³</v>
          </cell>
          <cell r="D98">
            <v>9.1199999999999992</v>
          </cell>
        </row>
        <row r="99">
          <cell r="A99">
            <v>51000</v>
          </cell>
          <cell r="B99" t="str">
            <v>Esc. carga e transp. de mat. clas. 2a cat DMT&lt;= 50 m</v>
          </cell>
          <cell r="C99" t="str">
            <v>m³</v>
          </cell>
          <cell r="D99">
            <v>1.36</v>
          </cell>
        </row>
        <row r="100">
          <cell r="A100">
            <v>51010</v>
          </cell>
          <cell r="B100" t="str">
            <v>Esc. carga e transp. de mat. clas 2a cat 50&lt;DMT&lt;=100 m</v>
          </cell>
          <cell r="C100" t="str">
            <v>m³</v>
          </cell>
          <cell r="D100">
            <v>2.23</v>
          </cell>
        </row>
        <row r="101">
          <cell r="A101">
            <v>51020</v>
          </cell>
          <cell r="B101" t="str">
            <v>Esc. carga e transp. de mat. clas 2a cat 100&lt;DMT&lt;=150 m</v>
          </cell>
          <cell r="C101" t="str">
            <v>m³</v>
          </cell>
          <cell r="D101">
            <v>2.31</v>
          </cell>
        </row>
        <row r="102">
          <cell r="A102">
            <v>51030</v>
          </cell>
          <cell r="B102" t="str">
            <v>Esc. carga e transp. de mat. clas 2a cat 150&lt;DMT&lt;=200 m</v>
          </cell>
          <cell r="C102" t="str">
            <v>m³</v>
          </cell>
          <cell r="D102">
            <v>2.44</v>
          </cell>
        </row>
        <row r="103">
          <cell r="A103">
            <v>51040</v>
          </cell>
          <cell r="B103" t="str">
            <v>Esc. carga e transp. de mat. clas 2a cat 200&lt;DMT&lt;=250 m</v>
          </cell>
          <cell r="C103" t="str">
            <v>m³</v>
          </cell>
          <cell r="D103">
            <v>2.62</v>
          </cell>
        </row>
        <row r="104">
          <cell r="A104">
            <v>51050</v>
          </cell>
          <cell r="B104" t="str">
            <v>Esc. carga e transp. de mat. clas 2a cat 250&lt;DMT&lt;=300 m</v>
          </cell>
          <cell r="C104" t="str">
            <v>m³</v>
          </cell>
          <cell r="D104">
            <v>2.69</v>
          </cell>
        </row>
        <row r="105">
          <cell r="A105">
            <v>51060</v>
          </cell>
          <cell r="B105" t="str">
            <v>Esc. carga e transp. de mat. clas 2a cat 300&lt;DMT&lt;=350 m</v>
          </cell>
          <cell r="C105" t="str">
            <v>m³</v>
          </cell>
          <cell r="D105">
            <v>2.84</v>
          </cell>
        </row>
        <row r="106">
          <cell r="A106">
            <v>51070</v>
          </cell>
          <cell r="B106" t="str">
            <v>Esc. carga e transp. de mat. clas 2a cat 350&lt;DMT&lt;=400 m</v>
          </cell>
          <cell r="C106" t="str">
            <v>m³</v>
          </cell>
          <cell r="D106">
            <v>2.91</v>
          </cell>
        </row>
        <row r="107">
          <cell r="A107">
            <v>51080</v>
          </cell>
          <cell r="B107" t="str">
            <v>Esc. carga e transp. de mat. clas 2a cat 400&lt;DMT&lt;=500 m</v>
          </cell>
          <cell r="C107" t="str">
            <v>m³</v>
          </cell>
          <cell r="D107">
            <v>3.03</v>
          </cell>
        </row>
        <row r="108">
          <cell r="A108">
            <v>51090</v>
          </cell>
          <cell r="B108" t="str">
            <v>Esc. carga e transp. de mat. clas 2a cat 500&lt;DMT&lt;=600 m</v>
          </cell>
          <cell r="C108" t="str">
            <v>m³</v>
          </cell>
          <cell r="D108">
            <v>3.21</v>
          </cell>
        </row>
        <row r="109">
          <cell r="A109">
            <v>51100</v>
          </cell>
          <cell r="B109" t="str">
            <v>Esc. carga e transp. de mat. clas 2a cat 600&lt;DMT&lt;=700 m</v>
          </cell>
          <cell r="C109" t="str">
            <v>m³</v>
          </cell>
          <cell r="D109">
            <v>3.44</v>
          </cell>
        </row>
        <row r="110">
          <cell r="A110">
            <v>51110</v>
          </cell>
          <cell r="B110" t="str">
            <v>Esc. carga e transp. de mat. clas 2a cat 700&lt;DMT&lt;=800 m</v>
          </cell>
          <cell r="C110" t="str">
            <v>m³</v>
          </cell>
          <cell r="D110">
            <v>3.57</v>
          </cell>
        </row>
        <row r="111">
          <cell r="A111">
            <v>51120</v>
          </cell>
          <cell r="B111" t="str">
            <v>Esc. carga e transp. de mat. clas 2a cat 800&lt;DMT&lt;=900 m</v>
          </cell>
          <cell r="C111" t="str">
            <v>m³</v>
          </cell>
          <cell r="D111">
            <v>3.73</v>
          </cell>
        </row>
        <row r="112">
          <cell r="A112">
            <v>51130</v>
          </cell>
          <cell r="B112" t="str">
            <v>Esc. carga e transp. de mat. clas 2a cat 900&lt;DMT&lt;=1000 m</v>
          </cell>
          <cell r="C112" t="str">
            <v>m³</v>
          </cell>
          <cell r="D112">
            <v>3.94</v>
          </cell>
        </row>
        <row r="113">
          <cell r="A113">
            <v>51140</v>
          </cell>
          <cell r="B113" t="str">
            <v>Esc. carga e transp. de mat. clas 2a cat 1000&lt;DMT&lt;=1200 m</v>
          </cell>
          <cell r="C113" t="str">
            <v>m³</v>
          </cell>
          <cell r="D113">
            <v>4.82</v>
          </cell>
        </row>
        <row r="114">
          <cell r="A114">
            <v>51150</v>
          </cell>
          <cell r="B114" t="str">
            <v>Esc. carga e transp. de mat. clas 2a cat 1200&lt;DMT&lt;=1400 m</v>
          </cell>
          <cell r="C114" t="str">
            <v>m³</v>
          </cell>
          <cell r="D114">
            <v>5.0599999999999996</v>
          </cell>
        </row>
        <row r="115">
          <cell r="A115">
            <v>51160</v>
          </cell>
          <cell r="B115" t="str">
            <v>Esc. carga e transp. de mat. clas 2a cat 1400&lt;DMT&lt;=1600 m</v>
          </cell>
          <cell r="C115" t="str">
            <v>m³</v>
          </cell>
          <cell r="D115">
            <v>5.26</v>
          </cell>
        </row>
        <row r="116">
          <cell r="A116">
            <v>51170</v>
          </cell>
          <cell r="B116" t="str">
            <v>Esc. carga e transp. de mat. clas 2a cat 1600&lt;DMT&lt;=1800 m</v>
          </cell>
          <cell r="C116" t="str">
            <v>m³</v>
          </cell>
          <cell r="D116">
            <v>5.33</v>
          </cell>
        </row>
        <row r="117">
          <cell r="A117">
            <v>51180</v>
          </cell>
          <cell r="B117" t="str">
            <v>Esc. carga e transp. de mat. clas 2a cat 1800&lt;DMT&lt;2000 m</v>
          </cell>
          <cell r="C117" t="str">
            <v>m³</v>
          </cell>
          <cell r="D117">
            <v>5.43</v>
          </cell>
        </row>
        <row r="118">
          <cell r="A118">
            <v>51190</v>
          </cell>
          <cell r="B118" t="str">
            <v>Esc. carga e transp. de mat. clas 2a cat 2000&lt;DMT&lt;2500 m</v>
          </cell>
          <cell r="C118" t="str">
            <v>m³</v>
          </cell>
          <cell r="D118">
            <v>5.62</v>
          </cell>
        </row>
        <row r="119">
          <cell r="A119">
            <v>51200</v>
          </cell>
          <cell r="B119" t="str">
            <v>Esc. carga e transp. de mat. clas 2a cat 2500&lt;DMT&lt;3000 m</v>
          </cell>
          <cell r="C119" t="str">
            <v>m³</v>
          </cell>
          <cell r="D119">
            <v>6.09</v>
          </cell>
        </row>
        <row r="120">
          <cell r="A120">
            <v>51210</v>
          </cell>
          <cell r="B120" t="str">
            <v>Esc. carga e transp. de mat. clas 2a cat 3000&lt;DMT&lt;3500 m</v>
          </cell>
          <cell r="C120" t="str">
            <v>m³</v>
          </cell>
          <cell r="D120">
            <v>6.45</v>
          </cell>
        </row>
        <row r="121">
          <cell r="A121">
            <v>51220</v>
          </cell>
          <cell r="B121" t="str">
            <v>Esc. carga e transp. de mat. clas 2a cat 3500&lt;DMT&lt;4000 m</v>
          </cell>
          <cell r="C121" t="str">
            <v>m³</v>
          </cell>
          <cell r="D121">
            <v>6.65</v>
          </cell>
        </row>
        <row r="122">
          <cell r="A122">
            <v>51230</v>
          </cell>
          <cell r="B122" t="str">
            <v>Esc. carga e transp. de mat. clas 2a cat 4000&lt;DMT&lt;4500 m</v>
          </cell>
          <cell r="C122" t="str">
            <v>m³</v>
          </cell>
          <cell r="D122">
            <v>6.97</v>
          </cell>
        </row>
        <row r="123">
          <cell r="A123">
            <v>51240</v>
          </cell>
          <cell r="B123" t="str">
            <v>Esc. carga e transp. de mat. clas 2a cat 4500&lt;DMT&lt;5000 m</v>
          </cell>
          <cell r="C123" t="str">
            <v>m³</v>
          </cell>
          <cell r="D123">
            <v>7.44</v>
          </cell>
        </row>
        <row r="124">
          <cell r="A124">
            <v>51250</v>
          </cell>
          <cell r="B124" t="str">
            <v>Esc. carga e transp. de mat. clas 2a cat 5000&lt;DMT&lt;6000 m</v>
          </cell>
          <cell r="C124" t="str">
            <v>m³</v>
          </cell>
          <cell r="D124">
            <v>8.06</v>
          </cell>
        </row>
        <row r="125">
          <cell r="A125">
            <v>51260</v>
          </cell>
          <cell r="B125" t="str">
            <v>Esc. carga e transp. de mat. clas 2a cat 6000&lt;DMT&lt;7000 m</v>
          </cell>
          <cell r="C125" t="str">
            <v>m³</v>
          </cell>
          <cell r="D125">
            <v>8.69</v>
          </cell>
        </row>
        <row r="126">
          <cell r="A126">
            <v>51270</v>
          </cell>
          <cell r="B126" t="str">
            <v>Esc. carga e transp. de mat. clas 2a cat 7000&lt;DMT&lt;8000 m</v>
          </cell>
          <cell r="C126" t="str">
            <v>m³</v>
          </cell>
          <cell r="D126">
            <v>9.4</v>
          </cell>
        </row>
        <row r="127">
          <cell r="A127">
            <v>51280</v>
          </cell>
          <cell r="B127" t="str">
            <v>Esc. carga e transp. de mat. clas 2a cat 8000&lt;DMT&lt;9000 m</v>
          </cell>
          <cell r="C127" t="str">
            <v>m³</v>
          </cell>
          <cell r="D127">
            <v>10.029999999999999</v>
          </cell>
        </row>
        <row r="128">
          <cell r="A128">
            <v>51290</v>
          </cell>
          <cell r="B128" t="str">
            <v>Esc. carga e transp. de mat. clas 2a cat 9000&lt;DMT&lt;1000 m</v>
          </cell>
          <cell r="C128" t="str">
            <v>m³</v>
          </cell>
          <cell r="D128">
            <v>10.61</v>
          </cell>
        </row>
        <row r="129">
          <cell r="A129">
            <v>51500</v>
          </cell>
          <cell r="B129" t="str">
            <v>Esc. carga e transp. e espalh. mat. 3a cat 000&lt;DMT&lt;=050 m</v>
          </cell>
          <cell r="C129" t="str">
            <v>m³</v>
          </cell>
          <cell r="D129">
            <v>8.7799999999999994</v>
          </cell>
        </row>
        <row r="130">
          <cell r="A130">
            <v>51510</v>
          </cell>
          <cell r="B130" t="str">
            <v>Esc. carga e transp. e espalh. mat. 3a cat 050&lt;DMT&lt;=100 m</v>
          </cell>
          <cell r="C130" t="str">
            <v>m³</v>
          </cell>
          <cell r="D130">
            <v>10.54</v>
          </cell>
        </row>
        <row r="131">
          <cell r="A131">
            <v>51520</v>
          </cell>
          <cell r="B131" t="str">
            <v>Esc. carga e transp. e espalh. mat. 3a cat 100&lt;DMT&lt;=150 m</v>
          </cell>
          <cell r="C131" t="str">
            <v>m³</v>
          </cell>
          <cell r="D131">
            <v>10.65</v>
          </cell>
        </row>
        <row r="132">
          <cell r="A132">
            <v>51530</v>
          </cell>
          <cell r="B132" t="str">
            <v>Esc. carga e transp. e espalh. mat. 3a cat 150&lt;DMT&lt;=200 m</v>
          </cell>
          <cell r="C132" t="str">
            <v>m³</v>
          </cell>
          <cell r="D132">
            <v>10.79</v>
          </cell>
        </row>
        <row r="133">
          <cell r="A133">
            <v>51540</v>
          </cell>
          <cell r="B133" t="str">
            <v>Esc. carga e transp. e espalh. mat. 3a cat 200&lt;DMT&lt;=250 m</v>
          </cell>
          <cell r="C133" t="str">
            <v>m³</v>
          </cell>
          <cell r="D133">
            <v>11.06</v>
          </cell>
        </row>
        <row r="134">
          <cell r="A134">
            <v>51550</v>
          </cell>
          <cell r="B134" t="str">
            <v>Esc. carga e transp. e espalh. mat. 3a cat 250&lt;DMT&lt;=300 m</v>
          </cell>
          <cell r="C134" t="str">
            <v>m³</v>
          </cell>
          <cell r="D134">
            <v>11.16</v>
          </cell>
        </row>
        <row r="135">
          <cell r="A135">
            <v>51560</v>
          </cell>
          <cell r="B135" t="str">
            <v>Esc. carga e transp. e espalh. mat. 3a cat 300&lt;DMT&lt;=350 m</v>
          </cell>
          <cell r="C135" t="str">
            <v>m³</v>
          </cell>
          <cell r="D135">
            <v>11.24</v>
          </cell>
        </row>
        <row r="136">
          <cell r="A136">
            <v>51570</v>
          </cell>
          <cell r="B136" t="str">
            <v>Esc. carga e transp. e espalh. mat. 3a cat 350&lt;DMT&lt;=400 m</v>
          </cell>
          <cell r="C136" t="str">
            <v>m³</v>
          </cell>
          <cell r="D136">
            <v>11.49</v>
          </cell>
        </row>
        <row r="137">
          <cell r="A137">
            <v>51580</v>
          </cell>
          <cell r="B137" t="str">
            <v>Esc. carga e transp. e espalh. mat. 3a cat 400&lt;DMT&lt;=500 m</v>
          </cell>
          <cell r="C137" t="str">
            <v>m³</v>
          </cell>
          <cell r="D137">
            <v>11.61</v>
          </cell>
        </row>
        <row r="138">
          <cell r="A138">
            <v>51590</v>
          </cell>
          <cell r="B138" t="str">
            <v>Esc. carga e transp. e espalh. mat. 3a cat 500&lt;DMT&lt;=600 m</v>
          </cell>
          <cell r="C138" t="str">
            <v>m³</v>
          </cell>
          <cell r="D138">
            <v>11.78</v>
          </cell>
        </row>
        <row r="139">
          <cell r="A139">
            <v>51600</v>
          </cell>
          <cell r="B139" t="str">
            <v>Esc. carga e transp. e espalh. mat. 3a cat 600&lt;DMT&lt;=700 m</v>
          </cell>
          <cell r="C139" t="str">
            <v>m³</v>
          </cell>
          <cell r="D139">
            <v>12.1</v>
          </cell>
        </row>
        <row r="140">
          <cell r="A140">
            <v>51610</v>
          </cell>
          <cell r="B140" t="str">
            <v>Esc. carga e transp. e espalh. mat. 3a cat 700&lt;DMT&lt;=800 m</v>
          </cell>
          <cell r="C140" t="str">
            <v>m³</v>
          </cell>
          <cell r="D140">
            <v>12.15</v>
          </cell>
        </row>
        <row r="141">
          <cell r="A141">
            <v>51620</v>
          </cell>
          <cell r="B141" t="str">
            <v>Esc. carga e transp. e espalh. mat. 3a cat 800&lt;DMT&lt;=900 m</v>
          </cell>
          <cell r="C141" t="str">
            <v>m³</v>
          </cell>
          <cell r="D141">
            <v>12.23</v>
          </cell>
        </row>
        <row r="142">
          <cell r="A142">
            <v>51630</v>
          </cell>
          <cell r="B142" t="str">
            <v>Esc. carga e transp. e espalh. mat. 3a cat 900&lt;DMT&lt;=1000 m</v>
          </cell>
          <cell r="C142" t="str">
            <v>m³</v>
          </cell>
          <cell r="D142">
            <v>12.26</v>
          </cell>
        </row>
        <row r="143">
          <cell r="A143">
            <v>51640</v>
          </cell>
          <cell r="B143" t="str">
            <v>Esc. carga e transp. e espalh. mat. 3a cat 1000&lt;DMT&lt;=1200 m</v>
          </cell>
          <cell r="C143" t="str">
            <v>m³</v>
          </cell>
          <cell r="D143">
            <v>12.35</v>
          </cell>
        </row>
        <row r="144">
          <cell r="A144">
            <v>51650</v>
          </cell>
          <cell r="B144" t="str">
            <v>Esc. carga e transp. e espalh. mat. 3a cat 1200&lt;DMT&lt;=1400 m</v>
          </cell>
          <cell r="C144" t="str">
            <v>m³</v>
          </cell>
          <cell r="D144">
            <v>12.72</v>
          </cell>
        </row>
        <row r="145">
          <cell r="A145">
            <v>51660</v>
          </cell>
          <cell r="B145" t="str">
            <v>Esc. carga e transp. e espalh. mat. 3a cat 1400&lt;DMT&lt;=1600 m</v>
          </cell>
          <cell r="C145" t="str">
            <v>m³</v>
          </cell>
          <cell r="D145">
            <v>12.88</v>
          </cell>
        </row>
        <row r="146">
          <cell r="A146">
            <v>51670</v>
          </cell>
          <cell r="B146" t="str">
            <v>Esc. carga e transp. e espalh. mat. 3a cat 1600&lt;DMT&lt;=1800 m</v>
          </cell>
          <cell r="C146" t="str">
            <v>m³</v>
          </cell>
          <cell r="D146">
            <v>13.16</v>
          </cell>
        </row>
        <row r="147">
          <cell r="A147">
            <v>51690</v>
          </cell>
          <cell r="B147" t="str">
            <v>Esc. carga e transp. e espalh. mat. 3a cat 1800&lt;DMT&lt;=2000 m</v>
          </cell>
          <cell r="C147" t="str">
            <v>m³</v>
          </cell>
          <cell r="D147">
            <v>13.31</v>
          </cell>
        </row>
        <row r="148">
          <cell r="A148">
            <v>51700</v>
          </cell>
          <cell r="B148" t="str">
            <v>Esc. carga e transp. e espalh. mat. 3a cat 2000&lt;DMT&lt;=2500 m</v>
          </cell>
          <cell r="C148" t="str">
            <v>m³</v>
          </cell>
          <cell r="D148">
            <v>13.63</v>
          </cell>
        </row>
        <row r="149">
          <cell r="A149">
            <v>51710</v>
          </cell>
          <cell r="B149" t="str">
            <v>Esc. carga e transp. e espalh. mat. 3a cat 2500&lt;DMT&lt;=3000 m</v>
          </cell>
          <cell r="C149" t="str">
            <v>m³</v>
          </cell>
          <cell r="D149">
            <v>14.19</v>
          </cell>
        </row>
        <row r="150">
          <cell r="A150">
            <v>51720</v>
          </cell>
          <cell r="B150" t="str">
            <v>Esc. carga e transp. e espalh. mat. 3a cat 3000&lt;DMT&lt;=3500 m</v>
          </cell>
          <cell r="C150" t="str">
            <v>m³</v>
          </cell>
          <cell r="D150">
            <v>14.74</v>
          </cell>
        </row>
        <row r="151">
          <cell r="A151">
            <v>51730</v>
          </cell>
          <cell r="B151" t="str">
            <v>Esc. carga e transp. e espalh. mat. 3a cat 3500&lt;DMT&lt;=4000 m</v>
          </cell>
          <cell r="C151" t="str">
            <v>m³</v>
          </cell>
          <cell r="D151">
            <v>15.09</v>
          </cell>
        </row>
        <row r="152">
          <cell r="A152">
            <v>51740</v>
          </cell>
          <cell r="B152" t="str">
            <v>Esc. carga e transp. e espalh. mat. 3a cat 4000&lt;DMT&lt;=4500 m</v>
          </cell>
          <cell r="C152" t="str">
            <v>m³</v>
          </cell>
          <cell r="D152">
            <v>15.54</v>
          </cell>
        </row>
        <row r="153">
          <cell r="A153">
            <v>51750</v>
          </cell>
          <cell r="B153" t="str">
            <v>Esc. carga e transp. e espalh. mat. 3a cat 4500&lt;DMT&lt;=5000 m</v>
          </cell>
          <cell r="C153" t="str">
            <v>m³</v>
          </cell>
          <cell r="D153">
            <v>16.11</v>
          </cell>
        </row>
        <row r="154">
          <cell r="A154">
            <v>51760</v>
          </cell>
          <cell r="B154" t="str">
            <v>Esc. carga e transp. e espalh. mat. 3a cat 5000&lt;DMT&lt;=6000 m</v>
          </cell>
          <cell r="C154" t="str">
            <v>m³</v>
          </cell>
          <cell r="D154">
            <v>17.100000000000001</v>
          </cell>
        </row>
        <row r="155">
          <cell r="A155">
            <v>51850</v>
          </cell>
          <cell r="B155" t="str">
            <v>Fendilhamento de rebaixo de corte em rocha</v>
          </cell>
          <cell r="C155" t="str">
            <v>m³</v>
          </cell>
          <cell r="D155">
            <v>3.38</v>
          </cell>
        </row>
        <row r="156">
          <cell r="A156">
            <v>51900</v>
          </cell>
          <cell r="B156" t="str">
            <v>Extração carga e descarga de seixo com DRAG-LINE</v>
          </cell>
          <cell r="C156" t="str">
            <v>m³</v>
          </cell>
          <cell r="D156">
            <v>2.2599999999999998</v>
          </cell>
        </row>
        <row r="157">
          <cell r="A157">
            <v>51950</v>
          </cell>
          <cell r="B157" t="str">
            <v>Extração carga e descarga de seixo com trator</v>
          </cell>
          <cell r="C157" t="str">
            <v>m³</v>
          </cell>
          <cell r="D157">
            <v>1.82</v>
          </cell>
        </row>
        <row r="158">
          <cell r="A158">
            <v>52000</v>
          </cell>
          <cell r="B158" t="str">
            <v>Compactação de aterros a 95% do Proctor Normal</v>
          </cell>
          <cell r="C158" t="str">
            <v>m³</v>
          </cell>
          <cell r="D158">
            <v>0.94</v>
          </cell>
        </row>
        <row r="159">
          <cell r="A159">
            <v>52010</v>
          </cell>
          <cell r="B159" t="str">
            <v>Compactação de aterro a 100% do Proctor Normal</v>
          </cell>
          <cell r="C159" t="str">
            <v>m³</v>
          </cell>
          <cell r="D159">
            <v>1.1599999999999999</v>
          </cell>
        </row>
        <row r="160">
          <cell r="A160">
            <v>52015</v>
          </cell>
          <cell r="B160" t="str">
            <v>Compactação de aterro em rocha</v>
          </cell>
          <cell r="C160" t="str">
            <v>m³</v>
          </cell>
          <cell r="D160">
            <v>0.41</v>
          </cell>
        </row>
        <row r="161">
          <cell r="A161">
            <v>52020</v>
          </cell>
          <cell r="B161" t="str">
            <v>Esc. carga transp. e espalh. de mat. de jazida clas. 1a. cat.</v>
          </cell>
          <cell r="C161" t="str">
            <v>m³</v>
          </cell>
          <cell r="D161">
            <v>1.54</v>
          </cell>
        </row>
        <row r="162">
          <cell r="A162">
            <v>52030</v>
          </cell>
          <cell r="B162" t="str">
            <v>Esc. carga transp. e espalh. de mat. de jazida clas. 2a. cat.</v>
          </cell>
          <cell r="C162" t="str">
            <v>m³</v>
          </cell>
          <cell r="D162">
            <v>2.4</v>
          </cell>
        </row>
        <row r="163">
          <cell r="A163">
            <v>52040</v>
          </cell>
          <cell r="B163" t="str">
            <v>Revestimento primário - execução</v>
          </cell>
          <cell r="C163" t="str">
            <v>m³</v>
          </cell>
          <cell r="D163">
            <v>0.68</v>
          </cell>
        </row>
        <row r="164">
          <cell r="A164">
            <v>52045</v>
          </cell>
          <cell r="B164" t="str">
            <v>Remoção de solos moles sem transporte</v>
          </cell>
          <cell r="C164" t="str">
            <v>m³</v>
          </cell>
          <cell r="D164">
            <v>1.56</v>
          </cell>
        </row>
        <row r="165">
          <cell r="A165">
            <v>52050</v>
          </cell>
          <cell r="B165" t="str">
            <v>Remoção de solos moles com transporte 0&lt; DMT&lt;= 50 m</v>
          </cell>
          <cell r="C165" t="str">
            <v>m³</v>
          </cell>
          <cell r="D165">
            <v>3.49</v>
          </cell>
        </row>
        <row r="166">
          <cell r="A166">
            <v>52060</v>
          </cell>
          <cell r="B166" t="str">
            <v>Remoção de solos moles c/transporte  50&lt; DMT&lt;=100 m</v>
          </cell>
          <cell r="C166" t="str">
            <v>m³</v>
          </cell>
          <cell r="D166">
            <v>3.55</v>
          </cell>
        </row>
        <row r="167">
          <cell r="A167">
            <v>52070</v>
          </cell>
          <cell r="B167" t="str">
            <v>Remoção de solos moles c/transporte  100&lt; DMT&lt;=200 m</v>
          </cell>
          <cell r="C167" t="str">
            <v>m³</v>
          </cell>
          <cell r="D167">
            <v>3.72</v>
          </cell>
        </row>
        <row r="168">
          <cell r="A168">
            <v>52080</v>
          </cell>
          <cell r="B168" t="str">
            <v>Remoção de solos moles c/transporte  200&lt; DMT&lt;=300 m</v>
          </cell>
          <cell r="C168" t="str">
            <v>m³</v>
          </cell>
          <cell r="D168">
            <v>3.84</v>
          </cell>
        </row>
        <row r="169">
          <cell r="A169">
            <v>52084</v>
          </cell>
          <cell r="B169" t="str">
            <v>Remoção de solos moles c/transporte  300&lt; DMT&lt;=400 m</v>
          </cell>
          <cell r="C169" t="str">
            <v>m³</v>
          </cell>
          <cell r="D169">
            <v>3.93</v>
          </cell>
        </row>
        <row r="170">
          <cell r="A170">
            <v>52087</v>
          </cell>
          <cell r="B170" t="str">
            <v>Remoção de solos moles c/transporte  400&lt; DMT&lt;=600 m</v>
          </cell>
          <cell r="C170" t="str">
            <v>m³</v>
          </cell>
          <cell r="D170">
            <v>4.4400000000000004</v>
          </cell>
        </row>
        <row r="171">
          <cell r="A171">
            <v>52090</v>
          </cell>
          <cell r="B171" t="str">
            <v>Remoção de solos moles c/transporte  600&lt; DMT&lt;=800 m</v>
          </cell>
          <cell r="C171" t="str">
            <v>m³</v>
          </cell>
          <cell r="D171">
            <v>4.53</v>
          </cell>
        </row>
        <row r="172">
          <cell r="A172">
            <v>52095</v>
          </cell>
          <cell r="B172" t="str">
            <v>Remoção de solos moles c/transporte  800&lt; DMT&lt;=1000 m</v>
          </cell>
          <cell r="C172" t="str">
            <v>m³</v>
          </cell>
          <cell r="D172">
            <v>4.59</v>
          </cell>
        </row>
        <row r="173">
          <cell r="A173">
            <v>52100</v>
          </cell>
          <cell r="B173" t="str">
            <v>Remoção de solos moles c/transporte  1000&lt; DMT&lt;=1200 m</v>
          </cell>
          <cell r="C173" t="str">
            <v>m³</v>
          </cell>
          <cell r="D173">
            <v>4.7</v>
          </cell>
        </row>
        <row r="174">
          <cell r="A174">
            <v>52119</v>
          </cell>
          <cell r="B174" t="str">
            <v>Colchão de areia extraída</v>
          </cell>
          <cell r="C174" t="str">
            <v>m³</v>
          </cell>
          <cell r="D174">
            <v>15.319999999999999</v>
          </cell>
        </row>
        <row r="175">
          <cell r="A175">
            <v>52120</v>
          </cell>
          <cell r="B175" t="str">
            <v>Colchão de areia comercial</v>
          </cell>
          <cell r="C175" t="str">
            <v>m³</v>
          </cell>
          <cell r="D175">
            <v>19.32</v>
          </cell>
        </row>
        <row r="176">
          <cell r="A176">
            <v>52150</v>
          </cell>
          <cell r="B176" t="str">
            <v>Carga de material</v>
          </cell>
          <cell r="C176" t="str">
            <v>m³</v>
          </cell>
          <cell r="D176">
            <v>0.56000000000000005</v>
          </cell>
        </row>
        <row r="177">
          <cell r="A177">
            <v>52160</v>
          </cell>
          <cell r="B177" t="str">
            <v>Camada drenante c/ pedra pulmão - fechamento c/ brita</v>
          </cell>
          <cell r="C177" t="str">
            <v>m³</v>
          </cell>
          <cell r="D177">
            <v>25.28</v>
          </cell>
        </row>
        <row r="178">
          <cell r="A178">
            <v>52200</v>
          </cell>
          <cell r="B178" t="str">
            <v>Fornec. e espalh. de brita para regulariz. de corte em rocha</v>
          </cell>
          <cell r="C178" t="str">
            <v>m²</v>
          </cell>
          <cell r="D178">
            <v>1.38</v>
          </cell>
        </row>
        <row r="179">
          <cell r="A179">
            <v>53000</v>
          </cell>
          <cell r="B179" t="str">
            <v>Regularização do sub leito a 100% do Proctor Normal</v>
          </cell>
          <cell r="C179" t="str">
            <v>m²</v>
          </cell>
          <cell r="D179">
            <v>0.28999999999999998</v>
          </cell>
        </row>
        <row r="180">
          <cell r="A180">
            <v>53010</v>
          </cell>
          <cell r="B180" t="str">
            <v>Regularização do sub leito a 100% PI</v>
          </cell>
          <cell r="C180" t="str">
            <v>m²</v>
          </cell>
          <cell r="D180">
            <v>0.33</v>
          </cell>
        </row>
        <row r="181">
          <cell r="A181">
            <v>53020</v>
          </cell>
          <cell r="B181" t="str">
            <v>Decapagem de jazida classificada em 1a. cat.</v>
          </cell>
          <cell r="C181" t="str">
            <v>m³</v>
          </cell>
          <cell r="D181">
            <v>1.5</v>
          </cell>
        </row>
        <row r="182">
          <cell r="A182">
            <v>53030</v>
          </cell>
          <cell r="B182" t="str">
            <v>Decapagem de jazida classificada em 2a. cat.</v>
          </cell>
          <cell r="C182" t="str">
            <v>m³</v>
          </cell>
          <cell r="D182">
            <v>2.2200000000000002</v>
          </cell>
        </row>
        <row r="183">
          <cell r="A183">
            <v>53035</v>
          </cell>
          <cell r="B183" t="str">
            <v>Decapagem de jazida classificada em 3a. cat.</v>
          </cell>
          <cell r="C183" t="str">
            <v>m³</v>
          </cell>
          <cell r="D183">
            <v>5.44</v>
          </cell>
        </row>
        <row r="184">
          <cell r="A184">
            <v>53040</v>
          </cell>
          <cell r="B184" t="str">
            <v>Escavação e carga de mat. de jazida classif. em 1a. categoria</v>
          </cell>
          <cell r="C184" t="str">
            <v>m³</v>
          </cell>
          <cell r="D184">
            <v>1.54</v>
          </cell>
        </row>
        <row r="185">
          <cell r="A185">
            <v>53050</v>
          </cell>
          <cell r="B185" t="str">
            <v>Escavação e carga de mat. de jazida classif. em 2a. categoria</v>
          </cell>
          <cell r="C185" t="str">
            <v>m³</v>
          </cell>
          <cell r="D185">
            <v>2.4</v>
          </cell>
        </row>
        <row r="186">
          <cell r="A186">
            <v>53060</v>
          </cell>
          <cell r="B186" t="str">
            <v>Extração carga e peneiramento de seixo rejeitado</v>
          </cell>
          <cell r="C186" t="str">
            <v>m³</v>
          </cell>
          <cell r="D186">
            <v>3.39</v>
          </cell>
        </row>
        <row r="187">
          <cell r="A187">
            <v>53090</v>
          </cell>
          <cell r="B187" t="str">
            <v>Camada de reforço c/ solo estabilizado s/ mistura</v>
          </cell>
          <cell r="C187" t="str">
            <v>m³</v>
          </cell>
          <cell r="D187">
            <v>1.74</v>
          </cell>
        </row>
        <row r="188">
          <cell r="A188">
            <v>53100</v>
          </cell>
          <cell r="B188" t="str">
            <v>Camada de seixo bruto</v>
          </cell>
          <cell r="C188" t="str">
            <v>m³</v>
          </cell>
          <cell r="D188">
            <v>3.89</v>
          </cell>
        </row>
        <row r="189">
          <cell r="A189">
            <v>53105</v>
          </cell>
          <cell r="B189" t="str">
            <v>Camada de melafiro preenchido com brita</v>
          </cell>
          <cell r="C189" t="str">
            <v>m³</v>
          </cell>
          <cell r="D189">
            <v>11.96</v>
          </cell>
        </row>
        <row r="190">
          <cell r="A190">
            <v>53110</v>
          </cell>
          <cell r="B190" t="str">
            <v>Camada de seixo classificado</v>
          </cell>
          <cell r="C190" t="str">
            <v>m³</v>
          </cell>
          <cell r="D190">
            <v>7.07</v>
          </cell>
        </row>
        <row r="191">
          <cell r="A191">
            <v>53120</v>
          </cell>
          <cell r="B191" t="str">
            <v>Camada de seixo classificado britado no primário</v>
          </cell>
          <cell r="C191" t="str">
            <v>m³</v>
          </cell>
          <cell r="D191">
            <v>8.39</v>
          </cell>
        </row>
        <row r="192">
          <cell r="A192">
            <v>53130</v>
          </cell>
          <cell r="B192" t="str">
            <v>Camada de macadame seco</v>
          </cell>
          <cell r="C192" t="str">
            <v>m³</v>
          </cell>
          <cell r="D192">
            <v>33.19</v>
          </cell>
        </row>
        <row r="193">
          <cell r="A193">
            <v>53170</v>
          </cell>
          <cell r="B193" t="str">
            <v>Brita para acessos</v>
          </cell>
          <cell r="C193" t="str">
            <v>m²</v>
          </cell>
          <cell r="D193">
            <v>19.849999999999998</v>
          </cell>
        </row>
        <row r="194">
          <cell r="A194">
            <v>53180</v>
          </cell>
          <cell r="B194" t="str">
            <v>Camada de brita corrida</v>
          </cell>
          <cell r="C194" t="str">
            <v>m³</v>
          </cell>
          <cell r="D194">
            <v>32.17</v>
          </cell>
        </row>
        <row r="195">
          <cell r="A195">
            <v>53190</v>
          </cell>
          <cell r="B195" t="str">
            <v>Camada de brita graduada</v>
          </cell>
          <cell r="C195" t="str">
            <v>m³</v>
          </cell>
          <cell r="D195">
            <v>42.9</v>
          </cell>
        </row>
        <row r="196">
          <cell r="A196">
            <v>53195</v>
          </cell>
          <cell r="B196" t="str">
            <v>Brita graduada - na usina</v>
          </cell>
          <cell r="C196" t="str">
            <v>ton</v>
          </cell>
          <cell r="D196">
            <v>9.16</v>
          </cell>
        </row>
        <row r="197">
          <cell r="A197">
            <v>53200</v>
          </cell>
          <cell r="B197" t="str">
            <v>Camada de solo brita - 30/70</v>
          </cell>
          <cell r="C197" t="str">
            <v>m³</v>
          </cell>
          <cell r="D197">
            <v>19.14</v>
          </cell>
        </row>
        <row r="198">
          <cell r="A198">
            <v>53210</v>
          </cell>
          <cell r="B198" t="str">
            <v>Camada de seixo parcialmente britado - 70% britado</v>
          </cell>
          <cell r="C198" t="str">
            <v>m³</v>
          </cell>
          <cell r="D198">
            <v>13.02</v>
          </cell>
        </row>
        <row r="199">
          <cell r="A199">
            <v>53220</v>
          </cell>
          <cell r="B199" t="str">
            <v>Camada de seixo parcialmente britado - 65% britado</v>
          </cell>
          <cell r="C199" t="str">
            <v>m³</v>
          </cell>
          <cell r="D199">
            <v>12.76</v>
          </cell>
        </row>
        <row r="200">
          <cell r="A200">
            <v>53230</v>
          </cell>
          <cell r="B200" t="str">
            <v>Camada de seixo parcialmente britado - 60% britado</v>
          </cell>
          <cell r="C200" t="str">
            <v>m³</v>
          </cell>
          <cell r="D200">
            <v>12.51</v>
          </cell>
        </row>
        <row r="201">
          <cell r="A201">
            <v>53240</v>
          </cell>
          <cell r="B201" t="str">
            <v>Camada de seixo parcialmente britado - 50% britado</v>
          </cell>
          <cell r="C201" t="str">
            <v>m³</v>
          </cell>
          <cell r="D201">
            <v>11.97</v>
          </cell>
        </row>
        <row r="202">
          <cell r="A202">
            <v>53250</v>
          </cell>
          <cell r="B202" t="str">
            <v>Camada de seixo parcialmente britado - 40% britado</v>
          </cell>
          <cell r="C202" t="str">
            <v>m³</v>
          </cell>
          <cell r="D202">
            <v>11.44</v>
          </cell>
        </row>
        <row r="203">
          <cell r="A203">
            <v>53260</v>
          </cell>
          <cell r="B203" t="str">
            <v>Camada de seixo parcialmente britado - 30% britado</v>
          </cell>
          <cell r="C203" t="str">
            <v>m³</v>
          </cell>
          <cell r="D203">
            <v>10.93</v>
          </cell>
        </row>
        <row r="204">
          <cell r="A204">
            <v>53270</v>
          </cell>
          <cell r="B204" t="str">
            <v>Camada de seixo parcialmente britado - 20% britado</v>
          </cell>
          <cell r="C204" t="str">
            <v>m³</v>
          </cell>
          <cell r="D204">
            <v>10.4</v>
          </cell>
        </row>
        <row r="205">
          <cell r="A205">
            <v>53280</v>
          </cell>
          <cell r="B205" t="str">
            <v xml:space="preserve">Camada de seixo britado </v>
          </cell>
          <cell r="C205" t="str">
            <v>m³</v>
          </cell>
          <cell r="D205">
            <v>26.13</v>
          </cell>
        </row>
        <row r="206">
          <cell r="A206">
            <v>53300</v>
          </cell>
          <cell r="B206" t="str">
            <v>Imprimação</v>
          </cell>
          <cell r="C206" t="str">
            <v>m²</v>
          </cell>
          <cell r="D206">
            <v>0.1</v>
          </cell>
        </row>
        <row r="207">
          <cell r="A207">
            <v>53310</v>
          </cell>
          <cell r="B207" t="str">
            <v>Pintura de Ligação</v>
          </cell>
          <cell r="C207" t="str">
            <v>m²</v>
          </cell>
          <cell r="D207">
            <v>7.0000000000000007E-2</v>
          </cell>
        </row>
        <row r="208">
          <cell r="A208">
            <v>53320</v>
          </cell>
          <cell r="B208" t="str">
            <v>Tratamento superficial simples</v>
          </cell>
          <cell r="C208" t="str">
            <v>m²</v>
          </cell>
          <cell r="D208">
            <v>0.45999999999999996</v>
          </cell>
        </row>
        <row r="209">
          <cell r="A209">
            <v>53321</v>
          </cell>
          <cell r="B209" t="str">
            <v>Tratamento superficial simples com seixo</v>
          </cell>
          <cell r="C209" t="str">
            <v>m²</v>
          </cell>
          <cell r="D209">
            <v>0.32</v>
          </cell>
        </row>
        <row r="210">
          <cell r="A210">
            <v>53330</v>
          </cell>
          <cell r="B210" t="str">
            <v>Tratamento superficial duplo</v>
          </cell>
          <cell r="C210" t="str">
            <v>m²</v>
          </cell>
          <cell r="D210">
            <v>0.97</v>
          </cell>
        </row>
        <row r="211">
          <cell r="A211">
            <v>53331</v>
          </cell>
          <cell r="B211" t="str">
            <v>Tratamento superficial duplo com seixo</v>
          </cell>
          <cell r="C211" t="str">
            <v>m²</v>
          </cell>
          <cell r="D211">
            <v>0.82000000000000006</v>
          </cell>
        </row>
        <row r="212">
          <cell r="A212">
            <v>53350</v>
          </cell>
          <cell r="B212" t="str">
            <v>Tratamento superficial triplo</v>
          </cell>
          <cell r="C212" t="str">
            <v>m²</v>
          </cell>
          <cell r="D212">
            <v>1.06</v>
          </cell>
        </row>
        <row r="213">
          <cell r="A213">
            <v>53351</v>
          </cell>
          <cell r="B213" t="str">
            <v>Tratamento superficial triplo com seixo</v>
          </cell>
          <cell r="C213" t="str">
            <v>m²</v>
          </cell>
          <cell r="D213">
            <v>0.83</v>
          </cell>
        </row>
        <row r="214">
          <cell r="A214">
            <v>53360</v>
          </cell>
          <cell r="B214" t="str">
            <v>Camada de pre-misturado a frio</v>
          </cell>
          <cell r="C214" t="str">
            <v>ton</v>
          </cell>
          <cell r="D214">
            <v>18.36</v>
          </cell>
        </row>
        <row r="215">
          <cell r="A215">
            <v>53361</v>
          </cell>
          <cell r="B215" t="str">
            <v>Camada de pre-misturado a frio com seixo</v>
          </cell>
          <cell r="C215" t="str">
            <v>ton</v>
          </cell>
          <cell r="D215">
            <v>15.24</v>
          </cell>
        </row>
        <row r="216">
          <cell r="A216">
            <v>53365</v>
          </cell>
          <cell r="B216" t="str">
            <v>Pré-misturado a frio - na usina</v>
          </cell>
          <cell r="C216" t="str">
            <v>ton</v>
          </cell>
          <cell r="D216">
            <v>8.34</v>
          </cell>
        </row>
        <row r="217">
          <cell r="A217">
            <v>53370</v>
          </cell>
          <cell r="B217" t="str">
            <v>Camada de pré-misturado a quente</v>
          </cell>
          <cell r="C217" t="str">
            <v>ton</v>
          </cell>
          <cell r="D217">
            <v>29.86</v>
          </cell>
        </row>
        <row r="218">
          <cell r="A218">
            <v>53371</v>
          </cell>
          <cell r="B218" t="str">
            <v>Camada de pré-misturado a quente com seixo</v>
          </cell>
          <cell r="C218" t="str">
            <v>ton</v>
          </cell>
          <cell r="D218">
            <v>26.29</v>
          </cell>
        </row>
        <row r="219">
          <cell r="A219">
            <v>53375</v>
          </cell>
          <cell r="B219" t="str">
            <v>Pré-misturado a quente - na usina</v>
          </cell>
          <cell r="C219" t="str">
            <v>ton</v>
          </cell>
          <cell r="D219">
            <v>18.46</v>
          </cell>
        </row>
        <row r="220">
          <cell r="A220">
            <v>53380</v>
          </cell>
          <cell r="B220" t="str">
            <v>Camada de concreto asfáltico usinado a quente</v>
          </cell>
          <cell r="C220" t="str">
            <v>ton</v>
          </cell>
          <cell r="D220">
            <v>30.89</v>
          </cell>
        </row>
        <row r="221">
          <cell r="A221">
            <v>53381</v>
          </cell>
          <cell r="B221" t="str">
            <v>Camada de concreto asfáltico usinado a quente com seixo</v>
          </cell>
          <cell r="C221" t="str">
            <v>ton</v>
          </cell>
          <cell r="D221">
            <v>28.04</v>
          </cell>
        </row>
        <row r="222">
          <cell r="A222">
            <v>53382</v>
          </cell>
          <cell r="B222" t="str">
            <v>Concreto asfáltico usinado a quente  - na usina</v>
          </cell>
          <cell r="C222" t="str">
            <v>ton</v>
          </cell>
          <cell r="D222">
            <v>19.21</v>
          </cell>
        </row>
        <row r="223">
          <cell r="A223">
            <v>53383</v>
          </cell>
          <cell r="B223" t="str">
            <v>Camada de concreto asfáltico usinado a quente sem areia</v>
          </cell>
          <cell r="C223" t="str">
            <v>ton</v>
          </cell>
          <cell r="D223">
            <v>23.74</v>
          </cell>
        </row>
        <row r="224">
          <cell r="A224">
            <v>53390</v>
          </cell>
          <cell r="B224" t="str">
            <v>Capa selante</v>
          </cell>
          <cell r="C224" t="str">
            <v>m²</v>
          </cell>
          <cell r="D224">
            <v>0.18</v>
          </cell>
        </row>
        <row r="225">
          <cell r="A225">
            <v>53420</v>
          </cell>
          <cell r="B225" t="str">
            <v>Lama asfáltica</v>
          </cell>
          <cell r="C225" t="str">
            <v>m²</v>
          </cell>
          <cell r="D225">
            <v>0.18</v>
          </cell>
        </row>
        <row r="226">
          <cell r="A226">
            <v>53430</v>
          </cell>
          <cell r="B226" t="str">
            <v>Calçamento com paralelepipedos</v>
          </cell>
          <cell r="C226" t="str">
            <v>m²</v>
          </cell>
          <cell r="D226">
            <v>21.970000000000002</v>
          </cell>
        </row>
        <row r="227">
          <cell r="A227">
            <v>53440</v>
          </cell>
          <cell r="B227" t="str">
            <v>Meio-fio de pedra</v>
          </cell>
          <cell r="C227" t="str">
            <v>m</v>
          </cell>
          <cell r="D227">
            <v>7.5</v>
          </cell>
        </row>
        <row r="228">
          <cell r="A228">
            <v>53450</v>
          </cell>
          <cell r="B228" t="str">
            <v>Calçamento com lajotas sextavadas de 10 cm</v>
          </cell>
          <cell r="C228" t="str">
            <v>m²</v>
          </cell>
          <cell r="D228">
            <v>16.78</v>
          </cell>
        </row>
        <row r="229">
          <cell r="A229">
            <v>53460</v>
          </cell>
          <cell r="B229" t="str">
            <v>Calçamento com briquetes de 8 cm</v>
          </cell>
          <cell r="C229" t="str">
            <v>m²</v>
          </cell>
          <cell r="D229">
            <v>20.21</v>
          </cell>
        </row>
        <row r="230">
          <cell r="A230">
            <v>53470</v>
          </cell>
          <cell r="B230" t="str">
            <v>Pavimento rígido de concreto</v>
          </cell>
          <cell r="C230" t="str">
            <v>m³</v>
          </cell>
          <cell r="D230">
            <v>77.569999999999993</v>
          </cell>
        </row>
        <row r="231">
          <cell r="A231">
            <v>53480</v>
          </cell>
          <cell r="B231" t="str">
            <v>Concreto pobre rolado</v>
          </cell>
          <cell r="C231" t="str">
            <v>m³</v>
          </cell>
          <cell r="D231">
            <v>64.87</v>
          </cell>
        </row>
        <row r="232">
          <cell r="A232">
            <v>53481</v>
          </cell>
          <cell r="B232" t="str">
            <v>Camada drenante com brita para banqueta</v>
          </cell>
          <cell r="C232" t="str">
            <v>m³</v>
          </cell>
          <cell r="D232">
            <v>37.22</v>
          </cell>
        </row>
        <row r="233">
          <cell r="A233">
            <v>53482</v>
          </cell>
          <cell r="B233" t="str">
            <v>Banqueta de segurança com solo - execução</v>
          </cell>
          <cell r="C233" t="str">
            <v>m³</v>
          </cell>
          <cell r="D233">
            <v>15.28</v>
          </cell>
        </row>
        <row r="234">
          <cell r="A234">
            <v>53490</v>
          </cell>
          <cell r="B234" t="str">
            <v>Fornecimento de C.A.P. 20</v>
          </cell>
          <cell r="C234" t="str">
            <v>ton</v>
          </cell>
          <cell r="D234">
            <v>287.75</v>
          </cell>
        </row>
        <row r="235">
          <cell r="A235">
            <v>53500</v>
          </cell>
          <cell r="B235" t="str">
            <v>Fornecimento de C.A.P. 55</v>
          </cell>
          <cell r="C235" t="str">
            <v>ton</v>
          </cell>
          <cell r="D235">
            <v>259.63</v>
          </cell>
        </row>
        <row r="236">
          <cell r="A236">
            <v>53510</v>
          </cell>
          <cell r="B236" t="str">
            <v xml:space="preserve">Fornecimento de asfalto diluido CM-30 </v>
          </cell>
          <cell r="C236" t="str">
            <v>ton</v>
          </cell>
          <cell r="D236">
            <v>380.07000000000005</v>
          </cell>
        </row>
        <row r="237">
          <cell r="A237">
            <v>53520</v>
          </cell>
          <cell r="B237" t="str">
            <v>Fornecimento de asfalto diluido CR/70/250/800</v>
          </cell>
          <cell r="C237" t="str">
            <v>ton</v>
          </cell>
          <cell r="D237">
            <v>380.07000000000005</v>
          </cell>
        </row>
        <row r="238">
          <cell r="A238">
            <v>53530</v>
          </cell>
          <cell r="B238" t="str">
            <v>Fornecimento  de emulsão asfáltica RM-1C</v>
          </cell>
          <cell r="C238" t="str">
            <v>ton</v>
          </cell>
          <cell r="D238">
            <v>369.02000000000004</v>
          </cell>
        </row>
        <row r="239">
          <cell r="A239">
            <v>53540</v>
          </cell>
          <cell r="B239" t="str">
            <v>Fornecimento  de emulsão asfáltica RM-2C</v>
          </cell>
          <cell r="C239" t="str">
            <v>ton</v>
          </cell>
          <cell r="D239">
            <v>376.73</v>
          </cell>
        </row>
        <row r="240">
          <cell r="A240">
            <v>53550</v>
          </cell>
          <cell r="B240" t="str">
            <v>Fornecimento  de emulsão asfáltica RR-1C</v>
          </cell>
          <cell r="C240" t="str">
            <v>ton</v>
          </cell>
          <cell r="D240">
            <v>298.06</v>
          </cell>
        </row>
        <row r="241">
          <cell r="A241">
            <v>53560</v>
          </cell>
          <cell r="B241" t="str">
            <v>Fornecimento  de emulsão asfáltica RR-2C</v>
          </cell>
          <cell r="C241" t="str">
            <v>ton</v>
          </cell>
          <cell r="D241">
            <v>317.21000000000004</v>
          </cell>
        </row>
        <row r="242">
          <cell r="A242">
            <v>53570</v>
          </cell>
          <cell r="B242" t="str">
            <v>Fornecimento  de emulsão asfáltica RL-1C</v>
          </cell>
          <cell r="C242" t="str">
            <v>ton</v>
          </cell>
          <cell r="D242">
            <v>388.35</v>
          </cell>
        </row>
        <row r="243">
          <cell r="A243">
            <v>53580</v>
          </cell>
          <cell r="B243" t="str">
            <v>Fornecimento e transporte de cimento para pavimentação</v>
          </cell>
          <cell r="C243" t="str">
            <v>ton</v>
          </cell>
          <cell r="D243">
            <v>179.11</v>
          </cell>
        </row>
        <row r="244">
          <cell r="A244">
            <v>53610</v>
          </cell>
          <cell r="B244" t="str">
            <v>Solo melhorado com cimento (3%) - mistura na pista</v>
          </cell>
          <cell r="C244" t="str">
            <v>m³</v>
          </cell>
          <cell r="D244">
            <v>19.73</v>
          </cell>
        </row>
        <row r="245">
          <cell r="A245">
            <v>53620</v>
          </cell>
          <cell r="B245" t="str">
            <v>Solo melhorado com cimento (4%) - mistura na pista</v>
          </cell>
          <cell r="C245" t="str">
            <v>m³</v>
          </cell>
          <cell r="D245">
            <v>23.73</v>
          </cell>
        </row>
        <row r="246">
          <cell r="A246">
            <v>53630</v>
          </cell>
          <cell r="B246" t="str">
            <v>Solo melhorado com cimento (5%) - mistura na pista</v>
          </cell>
          <cell r="C246" t="str">
            <v>m³</v>
          </cell>
          <cell r="D246">
            <v>26.95</v>
          </cell>
        </row>
        <row r="247">
          <cell r="A247">
            <v>53636</v>
          </cell>
          <cell r="B247" t="str">
            <v>Solo melhorado com cimento (8%) - mistura na pista</v>
          </cell>
          <cell r="C247" t="str">
            <v>m³</v>
          </cell>
          <cell r="D247">
            <v>36.299999999999997</v>
          </cell>
        </row>
        <row r="248">
          <cell r="A248">
            <v>53640</v>
          </cell>
          <cell r="B248" t="str">
            <v>Solo-cal (2%) -cimento (3%) - mistura na pista</v>
          </cell>
          <cell r="C248" t="str">
            <v>m³</v>
          </cell>
          <cell r="D248">
            <v>22.11</v>
          </cell>
        </row>
        <row r="249">
          <cell r="A249">
            <v>53650</v>
          </cell>
          <cell r="B249" t="str">
            <v>Solo-cal (2%) -cimento (4%) - mistura na pista</v>
          </cell>
          <cell r="C249" t="str">
            <v>m³</v>
          </cell>
          <cell r="D249">
            <v>26.81</v>
          </cell>
        </row>
        <row r="250">
          <cell r="A250">
            <v>53660</v>
          </cell>
          <cell r="B250" t="str">
            <v>Solo-cal (2%) -cimento (5%) - mistura na pista</v>
          </cell>
          <cell r="C250" t="str">
            <v>m³</v>
          </cell>
          <cell r="D250">
            <v>28.86</v>
          </cell>
        </row>
        <row r="251">
          <cell r="A251">
            <v>53670</v>
          </cell>
          <cell r="B251" t="str">
            <v>Solo-cal (3%) -cimento (3%) - mistura na pista</v>
          </cell>
          <cell r="C251" t="str">
            <v>m³</v>
          </cell>
          <cell r="D251">
            <v>25.13</v>
          </cell>
        </row>
        <row r="252">
          <cell r="A252">
            <v>53680</v>
          </cell>
          <cell r="B252" t="str">
            <v>Solo-cal (3%) -cimento (4%) - mistura na pista</v>
          </cell>
          <cell r="C252" t="str">
            <v>m³</v>
          </cell>
          <cell r="D252">
            <v>28.02</v>
          </cell>
        </row>
        <row r="253">
          <cell r="A253">
            <v>53690</v>
          </cell>
          <cell r="B253" t="str">
            <v>Solo-cal (3%) -cimento (5%) - mistura na pista</v>
          </cell>
          <cell r="C253" t="str">
            <v>m³</v>
          </cell>
          <cell r="D253">
            <v>30.85</v>
          </cell>
        </row>
        <row r="254">
          <cell r="A254">
            <v>53700</v>
          </cell>
          <cell r="B254" t="str">
            <v>Solo-cal (4%) -cimento (4%) - mistura na pista</v>
          </cell>
          <cell r="C254" t="str">
            <v>m³</v>
          </cell>
          <cell r="D254">
            <v>30.01</v>
          </cell>
        </row>
        <row r="255">
          <cell r="A255">
            <v>53710</v>
          </cell>
          <cell r="B255" t="str">
            <v>Solo-cal (4%) -cimento (5%) - mistura na pista</v>
          </cell>
          <cell r="C255" t="str">
            <v>m³</v>
          </cell>
          <cell r="D255">
            <v>32.9</v>
          </cell>
        </row>
        <row r="256">
          <cell r="A256">
            <v>53720</v>
          </cell>
          <cell r="B256" t="str">
            <v>Solo-cal (5%) -cimento (5%) - mistura na pista</v>
          </cell>
          <cell r="C256" t="str">
            <v>m³</v>
          </cell>
          <cell r="D256">
            <v>34.89</v>
          </cell>
        </row>
        <row r="257">
          <cell r="A257">
            <v>53730</v>
          </cell>
          <cell r="B257" t="str">
            <v>Cascalho (local) - cal (3%) - cimento (3%)</v>
          </cell>
          <cell r="C257" t="str">
            <v>m³</v>
          </cell>
          <cell r="D257">
            <v>25.86</v>
          </cell>
        </row>
        <row r="258">
          <cell r="A258">
            <v>53740</v>
          </cell>
          <cell r="B258" t="str">
            <v>Cascalho (local) - cal (3%) - cimento (4%)</v>
          </cell>
          <cell r="C258" t="str">
            <v>m³</v>
          </cell>
          <cell r="D258">
            <v>29.61</v>
          </cell>
        </row>
        <row r="259">
          <cell r="A259">
            <v>53750</v>
          </cell>
          <cell r="B259" t="str">
            <v>Cascalho (local) - cal (4%) - cimento (4%)</v>
          </cell>
          <cell r="C259" t="str">
            <v>m³</v>
          </cell>
          <cell r="D259">
            <v>32.119999999999997</v>
          </cell>
        </row>
        <row r="260">
          <cell r="A260">
            <v>53760</v>
          </cell>
          <cell r="B260" t="str">
            <v>Cascalho (local) - cal (4%) - cimento (5%)</v>
          </cell>
          <cell r="C260" t="str">
            <v>m³</v>
          </cell>
          <cell r="D260">
            <v>35.619999999999997</v>
          </cell>
        </row>
        <row r="261">
          <cell r="A261">
            <v>53770</v>
          </cell>
          <cell r="B261" t="str">
            <v>Cascalho (local) - cal (5%) - cimento (5%)</v>
          </cell>
          <cell r="C261" t="str">
            <v>m³</v>
          </cell>
          <cell r="D261">
            <v>38.01</v>
          </cell>
        </row>
        <row r="262">
          <cell r="A262">
            <v>53780</v>
          </cell>
          <cell r="B262" t="str">
            <v xml:space="preserve">Cascalho (local) - cal (4%) </v>
          </cell>
          <cell r="C262" t="str">
            <v>m³</v>
          </cell>
          <cell r="D262">
            <v>17.149999999999999</v>
          </cell>
        </row>
        <row r="263">
          <cell r="A263">
            <v>53790</v>
          </cell>
          <cell r="B263" t="str">
            <v xml:space="preserve">Cascalho (local) - cal (5%) </v>
          </cell>
          <cell r="C263" t="str">
            <v>m³</v>
          </cell>
          <cell r="D263">
            <v>20.02</v>
          </cell>
        </row>
        <row r="264">
          <cell r="A264">
            <v>53800</v>
          </cell>
          <cell r="B264" t="str">
            <v xml:space="preserve">Cascalho (local) - cal (6%) </v>
          </cell>
          <cell r="C264" t="str">
            <v>m³</v>
          </cell>
          <cell r="D264">
            <v>22.65</v>
          </cell>
        </row>
        <row r="265">
          <cell r="A265">
            <v>53810</v>
          </cell>
          <cell r="B265" t="str">
            <v>Solo-brita (20-80) mistura  na pista (solo argiloso)</v>
          </cell>
          <cell r="C265" t="str">
            <v>m³</v>
          </cell>
          <cell r="D265">
            <v>18.420000000000002</v>
          </cell>
        </row>
        <row r="266">
          <cell r="A266">
            <v>53820</v>
          </cell>
          <cell r="B266" t="str">
            <v>Solo-brita (25-75) mistura  na pista (solo argiloso)</v>
          </cell>
          <cell r="C266" t="str">
            <v>m³</v>
          </cell>
          <cell r="D266">
            <v>18.2</v>
          </cell>
        </row>
        <row r="267">
          <cell r="A267">
            <v>53830</v>
          </cell>
          <cell r="B267" t="str">
            <v>Solo-brita (30-70) mistura  na pista (solo argiloso)</v>
          </cell>
          <cell r="C267" t="str">
            <v>m³</v>
          </cell>
          <cell r="D267">
            <v>17.989999999999998</v>
          </cell>
        </row>
        <row r="268">
          <cell r="A268">
            <v>53840</v>
          </cell>
          <cell r="B268" t="str">
            <v>Solo-brita (35-65) mistura  na pista (solo argiloso)</v>
          </cell>
          <cell r="C268" t="str">
            <v>m³</v>
          </cell>
          <cell r="D268">
            <v>17.79</v>
          </cell>
        </row>
        <row r="269">
          <cell r="A269">
            <v>53850</v>
          </cell>
          <cell r="B269" t="str">
            <v>Solo-brita (50-50) mistura  na pista (solo argiloso)</v>
          </cell>
          <cell r="C269" t="str">
            <v>m³</v>
          </cell>
          <cell r="D269">
            <v>17.13</v>
          </cell>
        </row>
        <row r="270">
          <cell r="A270">
            <v>53860</v>
          </cell>
          <cell r="B270" t="str">
            <v>TST I-4 com emulsão</v>
          </cell>
          <cell r="C270" t="str">
            <v>m²</v>
          </cell>
          <cell r="D270">
            <v>1.01</v>
          </cell>
        </row>
        <row r="271">
          <cell r="A271">
            <v>55000</v>
          </cell>
          <cell r="B271" t="str">
            <v>Escav.valas p/drenagem profunda em material de 1a. categoria</v>
          </cell>
          <cell r="C271" t="str">
            <v>m³</v>
          </cell>
          <cell r="D271">
            <v>6.57</v>
          </cell>
        </row>
        <row r="272">
          <cell r="A272">
            <v>55050</v>
          </cell>
          <cell r="B272" t="str">
            <v>Escav.valas p/drenagem profunda em material de 2a. categoria</v>
          </cell>
          <cell r="C272" t="str">
            <v>m³</v>
          </cell>
          <cell r="D272">
            <v>8.2899999999999991</v>
          </cell>
        </row>
        <row r="273">
          <cell r="A273">
            <v>55100</v>
          </cell>
          <cell r="B273" t="str">
            <v>Escav.valas p/drenagem profunda em material de 3a. categoria</v>
          </cell>
          <cell r="C273" t="str">
            <v>m³</v>
          </cell>
          <cell r="D273">
            <v>35.119999999999997</v>
          </cell>
        </row>
        <row r="274">
          <cell r="A274">
            <v>55150</v>
          </cell>
          <cell r="B274" t="str">
            <v>Escavação de valetas de proteção</v>
          </cell>
          <cell r="C274" t="str">
            <v>m³</v>
          </cell>
          <cell r="D274">
            <v>12.15</v>
          </cell>
        </row>
        <row r="275">
          <cell r="A275">
            <v>55200</v>
          </cell>
          <cell r="B275" t="str">
            <v>Produção carga e transporte de brita para drenos</v>
          </cell>
          <cell r="C275" t="str">
            <v>m³</v>
          </cell>
          <cell r="D275">
            <v>13.01</v>
          </cell>
        </row>
        <row r="276">
          <cell r="A276">
            <v>55250</v>
          </cell>
          <cell r="B276" t="str">
            <v>Sarjeta em meia calha com D=30 cm</v>
          </cell>
          <cell r="C276" t="str">
            <v>m</v>
          </cell>
          <cell r="D276">
            <v>8.17</v>
          </cell>
        </row>
        <row r="277">
          <cell r="A277">
            <v>55300</v>
          </cell>
          <cell r="B277" t="str">
            <v>Sarjeta em meia calha com D=40 cm</v>
          </cell>
          <cell r="C277" t="str">
            <v>m</v>
          </cell>
          <cell r="D277">
            <v>11</v>
          </cell>
        </row>
        <row r="278">
          <cell r="A278">
            <v>55350</v>
          </cell>
          <cell r="B278" t="str">
            <v>Sarjeta em meia calha com D=60 cm</v>
          </cell>
          <cell r="C278" t="str">
            <v>m</v>
          </cell>
          <cell r="D278">
            <v>20.260000000000002</v>
          </cell>
        </row>
        <row r="279">
          <cell r="A279">
            <v>55450</v>
          </cell>
          <cell r="B279" t="str">
            <v>Sarjeta triangular de concreto - tipo I</v>
          </cell>
          <cell r="C279" t="str">
            <v>m</v>
          </cell>
          <cell r="D279">
            <v>11.56</v>
          </cell>
        </row>
        <row r="280">
          <cell r="A280">
            <v>55500</v>
          </cell>
          <cell r="B280" t="str">
            <v>Sarjeta triangular de concreto - tipo II</v>
          </cell>
          <cell r="C280" t="str">
            <v>m</v>
          </cell>
          <cell r="D280">
            <v>14.270000000000001</v>
          </cell>
        </row>
        <row r="281">
          <cell r="A281">
            <v>55550</v>
          </cell>
          <cell r="B281" t="str">
            <v>Sarjeta triangular de concreto - tipo III</v>
          </cell>
          <cell r="C281" t="str">
            <v>m</v>
          </cell>
          <cell r="D281">
            <v>17.04</v>
          </cell>
        </row>
        <row r="282">
          <cell r="A282">
            <v>55650</v>
          </cell>
          <cell r="B282" t="str">
            <v>Sarjeta trapezoidal de concreto - tipo I</v>
          </cell>
          <cell r="C282" t="str">
            <v>m</v>
          </cell>
          <cell r="D282">
            <v>16.740000000000002</v>
          </cell>
        </row>
        <row r="283">
          <cell r="A283">
            <v>55700</v>
          </cell>
          <cell r="B283" t="str">
            <v>Sarjeta trapezoidal de concreto - tipo II</v>
          </cell>
          <cell r="C283" t="str">
            <v>m</v>
          </cell>
          <cell r="D283">
            <v>32.21</v>
          </cell>
        </row>
        <row r="284">
          <cell r="A284">
            <v>55850</v>
          </cell>
          <cell r="B284" t="str">
            <v>Sarjeta retangular de concreto armado - tipo I</v>
          </cell>
          <cell r="C284" t="str">
            <v>m</v>
          </cell>
          <cell r="D284">
            <v>83.36</v>
          </cell>
        </row>
        <row r="285">
          <cell r="A285">
            <v>55900</v>
          </cell>
          <cell r="B285" t="str">
            <v>Sarjeta retangular de concreto armado - tipo II</v>
          </cell>
          <cell r="C285" t="str">
            <v>m</v>
          </cell>
          <cell r="D285">
            <v>95.6</v>
          </cell>
        </row>
        <row r="286">
          <cell r="A286">
            <v>55950</v>
          </cell>
          <cell r="B286" t="str">
            <v>Sarjeta retangular de concreto armado - tipo III</v>
          </cell>
          <cell r="C286" t="str">
            <v>m</v>
          </cell>
          <cell r="D286">
            <v>114.44000000000001</v>
          </cell>
        </row>
        <row r="287">
          <cell r="A287">
            <v>56000</v>
          </cell>
          <cell r="B287" t="str">
            <v>Sarjeta retangular de concreto armado - tipo IV</v>
          </cell>
          <cell r="C287" t="str">
            <v>m</v>
          </cell>
          <cell r="D287">
            <v>143.44</v>
          </cell>
        </row>
        <row r="288">
          <cell r="A288">
            <v>56050</v>
          </cell>
          <cell r="B288" t="str">
            <v>Sarjeta de terraceamento</v>
          </cell>
          <cell r="C288" t="str">
            <v>m</v>
          </cell>
          <cell r="D288">
            <v>15.04</v>
          </cell>
        </row>
        <row r="289">
          <cell r="A289">
            <v>56150</v>
          </cell>
          <cell r="B289" t="str">
            <v>Banqueta de condução - tipo I</v>
          </cell>
          <cell r="C289" t="str">
            <v>m</v>
          </cell>
          <cell r="D289">
            <v>15.5</v>
          </cell>
        </row>
        <row r="290">
          <cell r="A290">
            <v>56200</v>
          </cell>
          <cell r="B290" t="str">
            <v>Banqueta de condução - tipo II</v>
          </cell>
          <cell r="C290" t="str">
            <v>m</v>
          </cell>
          <cell r="D290">
            <v>12.75</v>
          </cell>
        </row>
        <row r="291">
          <cell r="A291">
            <v>56250</v>
          </cell>
          <cell r="B291" t="str">
            <v>Rápidos</v>
          </cell>
          <cell r="C291" t="str">
            <v>m</v>
          </cell>
          <cell r="D291">
            <v>14.4</v>
          </cell>
        </row>
        <row r="292">
          <cell r="A292">
            <v>56300</v>
          </cell>
          <cell r="B292" t="str">
            <v>Meio-fio de concreto simples</v>
          </cell>
          <cell r="C292" t="str">
            <v>m</v>
          </cell>
          <cell r="D292">
            <v>16.7</v>
          </cell>
        </row>
        <row r="293">
          <cell r="A293">
            <v>56350</v>
          </cell>
          <cell r="B293" t="str">
            <v>Meio-fio de concreto armado</v>
          </cell>
          <cell r="C293" t="str">
            <v>m</v>
          </cell>
          <cell r="D293">
            <v>30.419999999999998</v>
          </cell>
        </row>
        <row r="294">
          <cell r="A294">
            <v>56400</v>
          </cell>
          <cell r="B294" t="str">
            <v>Meio-fio de concreto 12 x 15 cm - moldado por extrusão</v>
          </cell>
          <cell r="C294" t="str">
            <v>m</v>
          </cell>
          <cell r="D294">
            <v>3.4</v>
          </cell>
        </row>
        <row r="295">
          <cell r="A295">
            <v>56450</v>
          </cell>
          <cell r="B295" t="str">
            <v>Travessia sobre sarjeta em acesso secundário</v>
          </cell>
          <cell r="C295" t="str">
            <v>m</v>
          </cell>
          <cell r="D295">
            <v>44.46</v>
          </cell>
        </row>
        <row r="296">
          <cell r="A296">
            <v>56500</v>
          </cell>
          <cell r="B296" t="str">
            <v>Travessia sobre valetão em acesso secundário</v>
          </cell>
          <cell r="C296" t="str">
            <v>m</v>
          </cell>
          <cell r="D296">
            <v>49.800000000000004</v>
          </cell>
        </row>
        <row r="297">
          <cell r="A297">
            <v>56550</v>
          </cell>
          <cell r="B297" t="str">
            <v>Caixa coletora com boca de lobo tipo C1 com H=2,0 m</v>
          </cell>
          <cell r="C297" t="str">
            <v>un</v>
          </cell>
          <cell r="D297">
            <v>614.54999999999995</v>
          </cell>
        </row>
        <row r="298">
          <cell r="A298">
            <v>56600</v>
          </cell>
          <cell r="B298" t="str">
            <v>Caixa coletora com boca de lobo tipo C2 com H=2,0 m</v>
          </cell>
          <cell r="C298" t="str">
            <v>un</v>
          </cell>
          <cell r="D298">
            <v>804.09</v>
          </cell>
        </row>
        <row r="299">
          <cell r="A299">
            <v>56650</v>
          </cell>
          <cell r="B299" t="str">
            <v>Caixa coletora com boca de lobo tipo C1 com H=3,0 m</v>
          </cell>
          <cell r="C299" t="str">
            <v>un</v>
          </cell>
          <cell r="D299">
            <v>952.55000000000007</v>
          </cell>
        </row>
        <row r="300">
          <cell r="A300">
            <v>56700</v>
          </cell>
          <cell r="B300" t="str">
            <v>Caixa coletora com boca de lobo tipo C2 com H=3,5 m</v>
          </cell>
          <cell r="C300" t="str">
            <v>un</v>
          </cell>
          <cell r="D300">
            <v>1100.99</v>
          </cell>
        </row>
        <row r="301">
          <cell r="A301">
            <v>57050</v>
          </cell>
          <cell r="B301" t="str">
            <v>Caixa coletora sobre galeria</v>
          </cell>
          <cell r="C301" t="str">
            <v>un</v>
          </cell>
          <cell r="D301">
            <v>316.95</v>
          </cell>
        </row>
        <row r="302">
          <cell r="A302">
            <v>57100</v>
          </cell>
          <cell r="B302" t="str">
            <v>Caixa coletora com boca de lobo - tipo I</v>
          </cell>
          <cell r="C302" t="str">
            <v>un</v>
          </cell>
          <cell r="D302">
            <v>1049.42</v>
          </cell>
        </row>
        <row r="303">
          <cell r="A303">
            <v>57150</v>
          </cell>
          <cell r="B303" t="str">
            <v>Caixa coletora com boca de lobo - tipo II</v>
          </cell>
          <cell r="C303" t="str">
            <v>un</v>
          </cell>
          <cell r="D303">
            <v>881.63</v>
          </cell>
        </row>
        <row r="304">
          <cell r="A304">
            <v>57200</v>
          </cell>
          <cell r="B304" t="str">
            <v>Caixa coletora com boca de lobo para BSTC D=40 cm e H=1,5 m</v>
          </cell>
          <cell r="C304" t="str">
            <v>un</v>
          </cell>
          <cell r="D304">
            <v>487.98</v>
          </cell>
        </row>
        <row r="305">
          <cell r="A305">
            <v>57250</v>
          </cell>
          <cell r="B305" t="str">
            <v>Caixa coletora com boca de lobo para BSTC D=40 cm e H=2,0 m</v>
          </cell>
          <cell r="C305" t="str">
            <v>un</v>
          </cell>
          <cell r="D305">
            <v>601.89</v>
          </cell>
        </row>
        <row r="306">
          <cell r="A306">
            <v>57300</v>
          </cell>
          <cell r="B306" t="str">
            <v>Caixa coletora com boca de lobo para BSTC D=50 cm e H=1,5 m</v>
          </cell>
          <cell r="C306" t="str">
            <v>un</v>
          </cell>
          <cell r="D306">
            <v>515.80000000000007</v>
          </cell>
        </row>
        <row r="307">
          <cell r="A307">
            <v>57350</v>
          </cell>
          <cell r="B307" t="str">
            <v>Caixa coletora com boca de lobo para BSTC D=50 cm e H=2,0 m</v>
          </cell>
          <cell r="C307" t="str">
            <v>un</v>
          </cell>
          <cell r="D307">
            <v>636.0100000000001</v>
          </cell>
        </row>
        <row r="308">
          <cell r="A308">
            <v>57400</v>
          </cell>
          <cell r="B308" t="str">
            <v>Caixa coletora com boca de lobo para BSTC D=60 cm e H=1,5 m</v>
          </cell>
          <cell r="C308" t="str">
            <v>un</v>
          </cell>
          <cell r="D308">
            <v>545.13</v>
          </cell>
        </row>
        <row r="309">
          <cell r="A309">
            <v>57450</v>
          </cell>
          <cell r="B309" t="str">
            <v>Caixa coletora com boca de lobo para BSTC D=60 cm e H=2,0 m</v>
          </cell>
          <cell r="C309" t="str">
            <v>un</v>
          </cell>
          <cell r="D309">
            <v>673.43000000000006</v>
          </cell>
        </row>
        <row r="310">
          <cell r="A310">
            <v>57500</v>
          </cell>
          <cell r="B310" t="str">
            <v>Caixa coletora com boca de lobo para BSTC D=60 cm e H=2,5 m</v>
          </cell>
          <cell r="C310" t="str">
            <v>un</v>
          </cell>
          <cell r="D310">
            <v>801.77</v>
          </cell>
        </row>
        <row r="311">
          <cell r="A311">
            <v>57550</v>
          </cell>
          <cell r="B311" t="str">
            <v>Caixa coletora com boca de lobo para BSTC D=100 cm e H=2,0 m</v>
          </cell>
          <cell r="C311" t="str">
            <v>un</v>
          </cell>
          <cell r="D311">
            <v>780.62</v>
          </cell>
        </row>
        <row r="312">
          <cell r="A312">
            <v>57600</v>
          </cell>
          <cell r="B312" t="str">
            <v>Caixa coletora com boca de lobo para BSTC D=120 cm e H=2,0 m</v>
          </cell>
          <cell r="C312" t="str">
            <v>un</v>
          </cell>
          <cell r="D312">
            <v>828.1</v>
          </cell>
        </row>
        <row r="313">
          <cell r="A313">
            <v>57650</v>
          </cell>
          <cell r="B313" t="str">
            <v>Descida d'água para valetas de corte - tipo DDV</v>
          </cell>
          <cell r="C313" t="str">
            <v>m</v>
          </cell>
          <cell r="D313">
            <v>81.430000000000007</v>
          </cell>
        </row>
        <row r="314">
          <cell r="A314">
            <v>57700</v>
          </cell>
          <cell r="B314" t="str">
            <v>Entrada d'água para descida tipo DDV</v>
          </cell>
          <cell r="C314" t="str">
            <v>un</v>
          </cell>
          <cell r="D314">
            <v>73.5</v>
          </cell>
        </row>
        <row r="315">
          <cell r="A315">
            <v>57750</v>
          </cell>
          <cell r="B315" t="str">
            <v>Caixa de amortecimento para descida d'água tipo DDV</v>
          </cell>
          <cell r="C315" t="str">
            <v>un</v>
          </cell>
          <cell r="D315">
            <v>77.58</v>
          </cell>
        </row>
        <row r="316">
          <cell r="A316">
            <v>57800</v>
          </cell>
          <cell r="B316" t="str">
            <v>Descida d'água em cortes - tipo DD-1</v>
          </cell>
          <cell r="C316" t="str">
            <v>m</v>
          </cell>
          <cell r="D316">
            <v>125.19999999999999</v>
          </cell>
        </row>
        <row r="317">
          <cell r="A317">
            <v>57850</v>
          </cell>
          <cell r="B317" t="str">
            <v>Descida d'água em cortes - tipo DD-2</v>
          </cell>
          <cell r="C317" t="str">
            <v>m</v>
          </cell>
          <cell r="D317">
            <v>135.91</v>
          </cell>
        </row>
        <row r="318">
          <cell r="A318">
            <v>57900</v>
          </cell>
          <cell r="B318" t="str">
            <v>Descida d'água em cortes - tipo DD-3</v>
          </cell>
          <cell r="C318" t="str">
            <v>m</v>
          </cell>
          <cell r="D318">
            <v>146.51</v>
          </cell>
        </row>
        <row r="319">
          <cell r="A319">
            <v>57950</v>
          </cell>
          <cell r="B319" t="str">
            <v>Descida d'água em cortes - tipo DD-4</v>
          </cell>
          <cell r="C319" t="str">
            <v>m</v>
          </cell>
          <cell r="D319">
            <v>199.45</v>
          </cell>
        </row>
        <row r="320">
          <cell r="A320">
            <v>58000</v>
          </cell>
          <cell r="B320" t="str">
            <v>Descida d'água em cortes - tipo DD-5</v>
          </cell>
          <cell r="C320" t="str">
            <v>m</v>
          </cell>
          <cell r="D320">
            <v>224.54</v>
          </cell>
        </row>
        <row r="321">
          <cell r="A321">
            <v>58050</v>
          </cell>
          <cell r="B321" t="str">
            <v>Descida d'água em cortes - tipo DD-6</v>
          </cell>
          <cell r="C321" t="str">
            <v>m</v>
          </cell>
          <cell r="D321">
            <v>248.6</v>
          </cell>
        </row>
        <row r="322">
          <cell r="A322">
            <v>58100</v>
          </cell>
          <cell r="B322" t="str">
            <v>Descida d'água em aterros - tipo DD-1</v>
          </cell>
          <cell r="C322" t="str">
            <v>m</v>
          </cell>
          <cell r="D322">
            <v>156.13</v>
          </cell>
        </row>
        <row r="323">
          <cell r="A323">
            <v>58150</v>
          </cell>
          <cell r="B323" t="str">
            <v>Descida d'água em aterros - tipo DD-2</v>
          </cell>
          <cell r="C323" t="str">
            <v>m</v>
          </cell>
          <cell r="D323">
            <v>173.10000000000002</v>
          </cell>
        </row>
        <row r="324">
          <cell r="A324">
            <v>58200</v>
          </cell>
          <cell r="B324" t="str">
            <v>Descida d'água em aterros - tipo DD-3</v>
          </cell>
          <cell r="C324" t="str">
            <v>m</v>
          </cell>
          <cell r="D324">
            <v>189.79</v>
          </cell>
        </row>
        <row r="325">
          <cell r="A325">
            <v>58250</v>
          </cell>
          <cell r="B325" t="str">
            <v>Descida d'água em aterros - tipo DD-4</v>
          </cell>
          <cell r="C325" t="str">
            <v>m</v>
          </cell>
          <cell r="D325">
            <v>257.08999999999997</v>
          </cell>
        </row>
        <row r="326">
          <cell r="A326">
            <v>58300</v>
          </cell>
          <cell r="B326" t="str">
            <v>Descida d'água em aterros - tipo DD-5</v>
          </cell>
          <cell r="C326" t="str">
            <v>m</v>
          </cell>
          <cell r="D326">
            <v>314.51</v>
          </cell>
        </row>
        <row r="327">
          <cell r="A327">
            <v>58350</v>
          </cell>
          <cell r="B327" t="str">
            <v>Descida d'água em aterros - tipo DD-6</v>
          </cell>
          <cell r="C327" t="str">
            <v>m</v>
          </cell>
          <cell r="D327">
            <v>328.98</v>
          </cell>
        </row>
        <row r="328">
          <cell r="A328">
            <v>58400</v>
          </cell>
          <cell r="B328" t="str">
            <v>Descida d'água em aterros para BTTC D= 120 cm</v>
          </cell>
          <cell r="C328" t="str">
            <v>m</v>
          </cell>
          <cell r="D328">
            <v>579.87</v>
          </cell>
        </row>
        <row r="329">
          <cell r="A329">
            <v>58450</v>
          </cell>
          <cell r="B329" t="str">
            <v>Boca para descida d'água em cortes - tipo DD-1</v>
          </cell>
          <cell r="C329" t="str">
            <v>un</v>
          </cell>
          <cell r="D329">
            <v>126.08000000000001</v>
          </cell>
        </row>
        <row r="330">
          <cell r="A330">
            <v>58500</v>
          </cell>
          <cell r="B330" t="str">
            <v>Boca para descida d'água em cortes - tipo DD-2</v>
          </cell>
          <cell r="C330" t="str">
            <v>un</v>
          </cell>
          <cell r="D330">
            <v>138.61000000000001</v>
          </cell>
        </row>
        <row r="331">
          <cell r="A331">
            <v>58550</v>
          </cell>
          <cell r="B331" t="str">
            <v>Boca para descida d'água em cortes - tipo DD-3</v>
          </cell>
          <cell r="C331" t="str">
            <v>un</v>
          </cell>
          <cell r="D331">
            <v>151.62</v>
          </cell>
        </row>
        <row r="332">
          <cell r="A332">
            <v>58600</v>
          </cell>
          <cell r="B332" t="str">
            <v>Boca para descida d'água em cortes - tipo DD-4</v>
          </cell>
          <cell r="C332" t="str">
            <v>un</v>
          </cell>
          <cell r="D332">
            <v>216.17000000000002</v>
          </cell>
        </row>
        <row r="333">
          <cell r="A333">
            <v>58650</v>
          </cell>
          <cell r="B333" t="str">
            <v>Boca para descida d'água em cortes - tipo DD-5</v>
          </cell>
          <cell r="C333" t="str">
            <v>un</v>
          </cell>
          <cell r="D333">
            <v>247.35000000000002</v>
          </cell>
        </row>
        <row r="334">
          <cell r="A334">
            <v>58700</v>
          </cell>
          <cell r="B334" t="str">
            <v>Boca para descida d'água em cortes - tipo DD-6</v>
          </cell>
          <cell r="C334" t="str">
            <v>un</v>
          </cell>
          <cell r="D334">
            <v>276.43</v>
          </cell>
        </row>
        <row r="335">
          <cell r="A335">
            <v>58750</v>
          </cell>
          <cell r="B335" t="str">
            <v>Boca para descida d'água em aterros - tipo DD-1</v>
          </cell>
          <cell r="C335" t="str">
            <v>un</v>
          </cell>
          <cell r="D335">
            <v>298.39999999999998</v>
          </cell>
        </row>
        <row r="336">
          <cell r="A336">
            <v>58800</v>
          </cell>
          <cell r="B336" t="str">
            <v>Boca para descida d'água em aterros - tipo DD-2</v>
          </cell>
          <cell r="C336" t="str">
            <v>un</v>
          </cell>
          <cell r="D336">
            <v>417.74</v>
          </cell>
        </row>
        <row r="337">
          <cell r="A337">
            <v>58850</v>
          </cell>
          <cell r="B337" t="str">
            <v>Boca para descida d'água em aterros - tipo DD-3</v>
          </cell>
          <cell r="C337" t="str">
            <v>un</v>
          </cell>
          <cell r="D337">
            <v>515.94000000000005</v>
          </cell>
        </row>
        <row r="338">
          <cell r="A338">
            <v>58900</v>
          </cell>
          <cell r="B338" t="str">
            <v>Boca para descida d'água em aterros - tipo DD-4</v>
          </cell>
          <cell r="C338" t="str">
            <v>un</v>
          </cell>
          <cell r="D338">
            <v>430.45</v>
          </cell>
        </row>
        <row r="339">
          <cell r="A339">
            <v>58950</v>
          </cell>
          <cell r="B339" t="str">
            <v>Boca para descida d'água em aterros - tipo DD-5</v>
          </cell>
          <cell r="C339" t="str">
            <v>un</v>
          </cell>
          <cell r="D339">
            <v>614.89</v>
          </cell>
        </row>
        <row r="340">
          <cell r="A340">
            <v>59000</v>
          </cell>
          <cell r="B340" t="str">
            <v>Boca para descida d'água em aterros - tipo DD-6</v>
          </cell>
          <cell r="C340" t="str">
            <v>un</v>
          </cell>
          <cell r="D340">
            <v>823.26</v>
          </cell>
        </row>
        <row r="341">
          <cell r="A341">
            <v>59050</v>
          </cell>
          <cell r="B341" t="str">
            <v>Boca para descida d'água em aterros para BTTC D=120 cm</v>
          </cell>
          <cell r="C341" t="str">
            <v>un</v>
          </cell>
          <cell r="D341">
            <v>1039.94</v>
          </cell>
        </row>
        <row r="342">
          <cell r="A342">
            <v>59100</v>
          </cell>
          <cell r="B342" t="str">
            <v>Caixa para descida d'água em aterros - tipo DD-1</v>
          </cell>
          <cell r="C342" t="str">
            <v>un</v>
          </cell>
          <cell r="D342">
            <v>152.68</v>
          </cell>
        </row>
        <row r="343">
          <cell r="A343">
            <v>59150</v>
          </cell>
          <cell r="B343" t="str">
            <v>Caixa para descida d'água em aterros - tipo DD-2</v>
          </cell>
          <cell r="C343" t="str">
            <v>un</v>
          </cell>
          <cell r="D343">
            <v>163.63</v>
          </cell>
        </row>
        <row r="344">
          <cell r="A344">
            <v>59200</v>
          </cell>
          <cell r="B344" t="str">
            <v>Caixa para descida d'água em aterros - tipo DD-3</v>
          </cell>
          <cell r="C344" t="str">
            <v>un</v>
          </cell>
          <cell r="D344">
            <v>174.17000000000002</v>
          </cell>
        </row>
        <row r="345">
          <cell r="A345">
            <v>59250</v>
          </cell>
          <cell r="B345" t="str">
            <v>Caixa para descida d'água em aterros - tipo DD-4</v>
          </cell>
          <cell r="C345" t="str">
            <v>un</v>
          </cell>
          <cell r="D345">
            <v>217.56</v>
          </cell>
        </row>
        <row r="346">
          <cell r="A346">
            <v>59300</v>
          </cell>
          <cell r="B346" t="str">
            <v>Caixa para descida d'água em aterros - tipo DD-5</v>
          </cell>
          <cell r="C346" t="str">
            <v>un</v>
          </cell>
          <cell r="D346">
            <v>252.54000000000002</v>
          </cell>
        </row>
        <row r="347">
          <cell r="A347">
            <v>59350</v>
          </cell>
          <cell r="B347" t="str">
            <v>Caixa para descida d'água em aterros - tipo DD-6</v>
          </cell>
          <cell r="C347" t="str">
            <v>un</v>
          </cell>
          <cell r="D347">
            <v>263.90999999999997</v>
          </cell>
        </row>
        <row r="348">
          <cell r="A348">
            <v>59400</v>
          </cell>
          <cell r="B348" t="str">
            <v>Caixa para descida d'água em aterros para BTTC de D=120 cm</v>
          </cell>
          <cell r="C348" t="str">
            <v>un</v>
          </cell>
          <cell r="D348">
            <v>440.04</v>
          </cell>
        </row>
        <row r="349">
          <cell r="A349">
            <v>59450</v>
          </cell>
          <cell r="B349" t="str">
            <v>Caixa coletora com boca de lobo - Tipo C-1 com H=2,0 m</v>
          </cell>
          <cell r="C349" t="str">
            <v>un</v>
          </cell>
          <cell r="D349">
            <v>614.54999999999995</v>
          </cell>
        </row>
        <row r="350">
          <cell r="A350">
            <v>59500</v>
          </cell>
          <cell r="B350" t="str">
            <v>Caixa coletora com boca de lobo - Tipo C-2 com H=2,0 m</v>
          </cell>
          <cell r="C350" t="str">
            <v>un</v>
          </cell>
          <cell r="D350">
            <v>655.62</v>
          </cell>
        </row>
        <row r="351">
          <cell r="A351">
            <v>59550</v>
          </cell>
          <cell r="B351" t="str">
            <v>Caixa de inspeção de esgoto com D=60 cm</v>
          </cell>
          <cell r="C351" t="str">
            <v>un</v>
          </cell>
          <cell r="D351">
            <v>60.69</v>
          </cell>
        </row>
        <row r="352">
          <cell r="A352">
            <v>59650</v>
          </cell>
          <cell r="B352" t="str">
            <v>Dreno tipo I - execução</v>
          </cell>
          <cell r="C352" t="str">
            <v>m</v>
          </cell>
          <cell r="D352">
            <v>24.919999999999998</v>
          </cell>
        </row>
        <row r="353">
          <cell r="A353">
            <v>59700</v>
          </cell>
          <cell r="B353" t="str">
            <v>Dreno tipo II - execução</v>
          </cell>
          <cell r="C353" t="str">
            <v>m</v>
          </cell>
          <cell r="D353">
            <v>32.69</v>
          </cell>
        </row>
        <row r="354">
          <cell r="A354">
            <v>59750</v>
          </cell>
          <cell r="B354" t="str">
            <v>Dreno tipo III - execução</v>
          </cell>
          <cell r="C354" t="str">
            <v>m</v>
          </cell>
          <cell r="D354">
            <v>42.17</v>
          </cell>
        </row>
        <row r="355">
          <cell r="A355">
            <v>59800</v>
          </cell>
          <cell r="B355" t="str">
            <v>Dreno tipo IV - execução</v>
          </cell>
          <cell r="C355" t="str">
            <v>m</v>
          </cell>
          <cell r="D355">
            <v>19.93</v>
          </cell>
        </row>
        <row r="356">
          <cell r="A356">
            <v>59850</v>
          </cell>
          <cell r="B356" t="str">
            <v>Dreno tipo V - execução</v>
          </cell>
          <cell r="C356" t="str">
            <v>m</v>
          </cell>
          <cell r="D356">
            <v>22.7</v>
          </cell>
        </row>
        <row r="357">
          <cell r="A357">
            <v>59900</v>
          </cell>
          <cell r="B357" t="str">
            <v>Dreno tipo VI - execução</v>
          </cell>
          <cell r="C357" t="str">
            <v>m</v>
          </cell>
          <cell r="D357">
            <v>2.1800000000000002</v>
          </cell>
        </row>
        <row r="358">
          <cell r="A358">
            <v>60000</v>
          </cell>
          <cell r="B358" t="str">
            <v>Dreno tipo VII - execução</v>
          </cell>
          <cell r="C358" t="str">
            <v>m</v>
          </cell>
          <cell r="D358">
            <v>1.33</v>
          </cell>
        </row>
        <row r="359">
          <cell r="A359">
            <v>60050</v>
          </cell>
          <cell r="B359" t="str">
            <v>Dreno tipo VIII - execução</v>
          </cell>
          <cell r="C359" t="str">
            <v>m</v>
          </cell>
          <cell r="D359">
            <v>2.57</v>
          </cell>
        </row>
        <row r="360">
          <cell r="A360">
            <v>60100</v>
          </cell>
          <cell r="B360" t="str">
            <v>Dreno tipo IX - execução</v>
          </cell>
          <cell r="C360" t="str">
            <v>m</v>
          </cell>
          <cell r="D360">
            <v>4.66</v>
          </cell>
        </row>
        <row r="361">
          <cell r="A361">
            <v>60150</v>
          </cell>
          <cell r="B361" t="str">
            <v>Dreno tipo X - execução</v>
          </cell>
          <cell r="C361" t="str">
            <v>m</v>
          </cell>
          <cell r="D361">
            <v>38.800000000000004</v>
          </cell>
        </row>
        <row r="362">
          <cell r="A362">
            <v>60200</v>
          </cell>
          <cell r="B362" t="str">
            <v>Dreno tipo XI - execução</v>
          </cell>
          <cell r="C362" t="str">
            <v>m</v>
          </cell>
          <cell r="D362">
            <v>73.55</v>
          </cell>
        </row>
        <row r="363">
          <cell r="A363">
            <v>60250</v>
          </cell>
          <cell r="B363" t="str">
            <v>Dreno tipo XII - execução</v>
          </cell>
          <cell r="C363" t="str">
            <v>m</v>
          </cell>
          <cell r="D363">
            <v>60.3</v>
          </cell>
        </row>
        <row r="364">
          <cell r="A364">
            <v>60300</v>
          </cell>
          <cell r="B364" t="str">
            <v>Dreno tipo XIII - execução</v>
          </cell>
          <cell r="C364" t="str">
            <v>m</v>
          </cell>
          <cell r="D364">
            <v>56.16</v>
          </cell>
        </row>
        <row r="365">
          <cell r="A365">
            <v>60350</v>
          </cell>
          <cell r="B365" t="str">
            <v>Dreno tipo XIV - execução</v>
          </cell>
          <cell r="C365" t="str">
            <v>m</v>
          </cell>
          <cell r="D365">
            <v>42.91</v>
          </cell>
        </row>
        <row r="366">
          <cell r="A366">
            <v>60400</v>
          </cell>
          <cell r="B366" t="str">
            <v>Dreno tipo XV - execução</v>
          </cell>
          <cell r="C366" t="str">
            <v>m</v>
          </cell>
          <cell r="D366">
            <v>70.509999999999991</v>
          </cell>
        </row>
        <row r="367">
          <cell r="A367">
            <v>60450</v>
          </cell>
          <cell r="B367" t="str">
            <v>Dreno tipo XVI - execução</v>
          </cell>
          <cell r="C367" t="str">
            <v>m</v>
          </cell>
          <cell r="D367">
            <v>53.14</v>
          </cell>
        </row>
        <row r="368">
          <cell r="A368">
            <v>60500</v>
          </cell>
          <cell r="B368" t="str">
            <v>Dreno tipo XVII - execução</v>
          </cell>
          <cell r="C368" t="str">
            <v>m</v>
          </cell>
          <cell r="D368">
            <v>58.62</v>
          </cell>
        </row>
        <row r="369">
          <cell r="A369">
            <v>60550</v>
          </cell>
          <cell r="B369" t="str">
            <v>Dreno tipo XVIII - execução</v>
          </cell>
          <cell r="C369" t="str">
            <v>m</v>
          </cell>
          <cell r="D369">
            <v>41.24</v>
          </cell>
        </row>
        <row r="370">
          <cell r="A370">
            <v>60600</v>
          </cell>
          <cell r="B370" t="str">
            <v>Dreno tipo XIX - execução</v>
          </cell>
          <cell r="C370" t="str">
            <v>m</v>
          </cell>
          <cell r="D370">
            <v>53.19</v>
          </cell>
        </row>
        <row r="371">
          <cell r="A371">
            <v>60650</v>
          </cell>
          <cell r="B371" t="str">
            <v>Dreno tipo XX - execução</v>
          </cell>
          <cell r="C371" t="str">
            <v>m</v>
          </cell>
          <cell r="D371">
            <v>35.79</v>
          </cell>
        </row>
        <row r="372">
          <cell r="A372">
            <v>60750</v>
          </cell>
          <cell r="B372" t="str">
            <v>Dreno 0,5x2,0 m - com brita e bidim</v>
          </cell>
          <cell r="C372" t="str">
            <v>m</v>
          </cell>
          <cell r="D372">
            <v>42.239999999999995</v>
          </cell>
        </row>
        <row r="373">
          <cell r="A373">
            <v>60800</v>
          </cell>
          <cell r="B373" t="str">
            <v>Dreno 0,5x2,5 m - com areia grossa</v>
          </cell>
          <cell r="C373" t="str">
            <v>m</v>
          </cell>
          <cell r="D373">
            <v>16.28</v>
          </cell>
        </row>
        <row r="374">
          <cell r="A374">
            <v>60850</v>
          </cell>
          <cell r="B374" t="str">
            <v>Dreno 0,5x0,8 m - com brita - execução</v>
          </cell>
          <cell r="C374" t="str">
            <v>m</v>
          </cell>
          <cell r="D374">
            <v>9.08</v>
          </cell>
        </row>
        <row r="375">
          <cell r="A375">
            <v>61000</v>
          </cell>
          <cell r="B375" t="str">
            <v>Dreno 0,5x0,6 m - com areia</v>
          </cell>
          <cell r="C375" t="str">
            <v>m</v>
          </cell>
          <cell r="D375">
            <v>3.89</v>
          </cell>
        </row>
        <row r="376">
          <cell r="A376">
            <v>61200</v>
          </cell>
          <cell r="B376" t="str">
            <v>Dreno tipo XXI</v>
          </cell>
          <cell r="C376" t="str">
            <v>m</v>
          </cell>
          <cell r="D376">
            <v>17.169999999999998</v>
          </cell>
        </row>
        <row r="377">
          <cell r="A377">
            <v>61250</v>
          </cell>
          <cell r="B377" t="str">
            <v>Dreno tipo XXII</v>
          </cell>
          <cell r="C377" t="str">
            <v>m</v>
          </cell>
          <cell r="D377">
            <v>17.810000000000002</v>
          </cell>
        </row>
        <row r="378">
          <cell r="A378">
            <v>61300</v>
          </cell>
          <cell r="B378" t="str">
            <v>Dreno tipo XXIII</v>
          </cell>
          <cell r="C378" t="str">
            <v>m</v>
          </cell>
          <cell r="D378">
            <v>1.33</v>
          </cell>
        </row>
        <row r="379">
          <cell r="A379">
            <v>61350</v>
          </cell>
          <cell r="B379" t="str">
            <v>Saída para drenos profundos - tipo U</v>
          </cell>
          <cell r="C379" t="str">
            <v>un</v>
          </cell>
          <cell r="D379">
            <v>52.32</v>
          </cell>
        </row>
        <row r="380">
          <cell r="A380">
            <v>61400</v>
          </cell>
          <cell r="B380" t="str">
            <v>Saída para drenos profundos - tipo L</v>
          </cell>
          <cell r="C380" t="str">
            <v>un</v>
          </cell>
          <cell r="D380">
            <v>24.040000000000003</v>
          </cell>
        </row>
        <row r="381">
          <cell r="A381">
            <v>61450</v>
          </cell>
          <cell r="B381" t="str">
            <v>Fornecimento e assentamento de tubo para saida de dreno</v>
          </cell>
          <cell r="C381" t="str">
            <v>un</v>
          </cell>
          <cell r="D381">
            <v>8.49</v>
          </cell>
        </row>
        <row r="382">
          <cell r="A382">
            <v>61500</v>
          </cell>
          <cell r="B382" t="str">
            <v>execução do revestimento de valas de gabião - H=30 cm</v>
          </cell>
          <cell r="C382" t="str">
            <v>m²</v>
          </cell>
          <cell r="D382">
            <v>35.479999999999997</v>
          </cell>
        </row>
        <row r="383">
          <cell r="A383">
            <v>65000</v>
          </cell>
          <cell r="B383" t="str">
            <v>Esc. mec. de valas p/obras de arte correntes - 1a. categoria</v>
          </cell>
          <cell r="C383" t="str">
            <v>m³</v>
          </cell>
          <cell r="D383">
            <v>4.16</v>
          </cell>
        </row>
        <row r="384">
          <cell r="A384">
            <v>65050</v>
          </cell>
          <cell r="B384" t="str">
            <v>Esc. mec. de valas p/obras de arte correntes - 2a. categoria</v>
          </cell>
          <cell r="C384" t="str">
            <v>m³</v>
          </cell>
          <cell r="D384">
            <v>5.3</v>
          </cell>
        </row>
        <row r="385">
          <cell r="A385">
            <v>65100</v>
          </cell>
          <cell r="B385" t="str">
            <v>Esc. mec. de valas p/obras de arte correntes - 3a. categoria</v>
          </cell>
          <cell r="C385" t="str">
            <v>m³</v>
          </cell>
          <cell r="D385">
            <v>32.25</v>
          </cell>
        </row>
        <row r="386">
          <cell r="A386">
            <v>65150</v>
          </cell>
          <cell r="B386" t="str">
            <v>Escavação manual de solos</v>
          </cell>
          <cell r="C386" t="str">
            <v>m³</v>
          </cell>
          <cell r="D386">
            <v>12.15</v>
          </cell>
        </row>
        <row r="387">
          <cell r="A387">
            <v>65200</v>
          </cell>
          <cell r="B387" t="str">
            <v>Reaterro e apiloamento em camadas de 20 cm</v>
          </cell>
          <cell r="C387" t="str">
            <v>m³</v>
          </cell>
          <cell r="D387">
            <v>3.86</v>
          </cell>
        </row>
        <row r="388">
          <cell r="A388">
            <v>65850</v>
          </cell>
          <cell r="B388" t="str">
            <v>Execução de galerias D=40 cm</v>
          </cell>
          <cell r="C388" t="str">
            <v>m</v>
          </cell>
          <cell r="D388">
            <v>17.5</v>
          </cell>
        </row>
        <row r="389">
          <cell r="A389">
            <v>65900</v>
          </cell>
          <cell r="B389" t="str">
            <v>Execução de galerias D=60 cm</v>
          </cell>
          <cell r="C389" t="str">
            <v>m</v>
          </cell>
          <cell r="D389">
            <v>31.14</v>
          </cell>
        </row>
        <row r="390">
          <cell r="A390">
            <v>65940</v>
          </cell>
          <cell r="B390" t="str">
            <v>Corpo de BSTC D=20 cm com lastro de brita</v>
          </cell>
          <cell r="C390" t="str">
            <v>m</v>
          </cell>
          <cell r="D390">
            <v>14.58</v>
          </cell>
        </row>
        <row r="391">
          <cell r="A391">
            <v>65950</v>
          </cell>
          <cell r="B391" t="str">
            <v>Corpo de BSTC D=30 cm com lastro de brita</v>
          </cell>
          <cell r="C391" t="str">
            <v>m</v>
          </cell>
          <cell r="D391">
            <v>15.87</v>
          </cell>
        </row>
        <row r="392">
          <cell r="A392">
            <v>66000</v>
          </cell>
          <cell r="B392" t="str">
            <v>Corpo de BSTC D=40 cm com lastro de brita</v>
          </cell>
          <cell r="C392" t="str">
            <v>m</v>
          </cell>
          <cell r="D392">
            <v>21.18</v>
          </cell>
        </row>
        <row r="393">
          <cell r="A393">
            <v>66050</v>
          </cell>
          <cell r="B393" t="str">
            <v>Corpo de BSTC D=50 cm com lastro de brita</v>
          </cell>
          <cell r="C393" t="str">
            <v>m</v>
          </cell>
          <cell r="D393">
            <v>34.17</v>
          </cell>
        </row>
        <row r="394">
          <cell r="A394">
            <v>66100</v>
          </cell>
          <cell r="B394" t="str">
            <v>Corpo de BSTC D=60 cm com lastro de brita</v>
          </cell>
          <cell r="C394" t="str">
            <v>m</v>
          </cell>
          <cell r="D394">
            <v>42.79</v>
          </cell>
        </row>
        <row r="395">
          <cell r="A395">
            <v>66150</v>
          </cell>
          <cell r="B395" t="str">
            <v>Corpo de BSTC D=60 cm com lastro de brita - tubo CA 1</v>
          </cell>
          <cell r="C395" t="str">
            <v>m</v>
          </cell>
          <cell r="D395">
            <v>72.17</v>
          </cell>
        </row>
        <row r="396">
          <cell r="A396">
            <v>66200</v>
          </cell>
          <cell r="B396" t="str">
            <v>Corpo de BSTC D=60 cm com berço de concreto - tubo CA 2</v>
          </cell>
          <cell r="C396" t="str">
            <v>m</v>
          </cell>
          <cell r="D396">
            <v>124.16</v>
          </cell>
        </row>
        <row r="397">
          <cell r="A397">
            <v>66250</v>
          </cell>
          <cell r="B397" t="str">
            <v>Corpo de BSTC D=80 cm com berço de concreto - tubo CA 2</v>
          </cell>
          <cell r="C397" t="str">
            <v>m</v>
          </cell>
          <cell r="D397">
            <v>170.82</v>
          </cell>
        </row>
        <row r="398">
          <cell r="A398">
            <v>66300</v>
          </cell>
          <cell r="B398" t="str">
            <v>Corpo de BSTC D=100 cm com berço de concreto - tubo CA 2</v>
          </cell>
          <cell r="C398" t="str">
            <v>m</v>
          </cell>
          <cell r="D398">
            <v>233.88</v>
          </cell>
        </row>
        <row r="399">
          <cell r="A399">
            <v>66350</v>
          </cell>
          <cell r="B399" t="str">
            <v>Corpo de BSTC D=120 cm com berço de concreto - tubo CA 2</v>
          </cell>
          <cell r="C399" t="str">
            <v>m</v>
          </cell>
          <cell r="D399">
            <v>315.08</v>
          </cell>
        </row>
        <row r="400">
          <cell r="A400">
            <v>66400</v>
          </cell>
          <cell r="B400" t="str">
            <v>Corpo de BDTC D=80 cm com berço de concreto - tubo CA 2</v>
          </cell>
          <cell r="C400" t="str">
            <v>m</v>
          </cell>
          <cell r="D400">
            <v>314.56</v>
          </cell>
        </row>
        <row r="401">
          <cell r="A401">
            <v>66450</v>
          </cell>
          <cell r="B401" t="str">
            <v>Corpo de BDTC D=100 cm com berço de concreto - tubo CA 2</v>
          </cell>
          <cell r="C401" t="str">
            <v>m</v>
          </cell>
          <cell r="D401">
            <v>435.5</v>
          </cell>
        </row>
        <row r="402">
          <cell r="A402">
            <v>66500</v>
          </cell>
          <cell r="B402" t="str">
            <v>Corpo de BDTC D=120 cm com berço de concreto - tubo CA 2</v>
          </cell>
          <cell r="C402" t="str">
            <v>m</v>
          </cell>
          <cell r="D402">
            <v>588.61</v>
          </cell>
        </row>
        <row r="403">
          <cell r="A403">
            <v>66550</v>
          </cell>
          <cell r="B403" t="str">
            <v>Corpo de BTTC D=80 cm com berço de concreto - tubo CA 2</v>
          </cell>
          <cell r="C403" t="str">
            <v>m</v>
          </cell>
          <cell r="D403">
            <v>459.09000000000003</v>
          </cell>
        </row>
        <row r="404">
          <cell r="A404">
            <v>66600</v>
          </cell>
          <cell r="B404" t="str">
            <v>Corpo de BTTC D=100 cm com berço de concreto - tubo CA 2</v>
          </cell>
          <cell r="C404" t="str">
            <v>m</v>
          </cell>
          <cell r="D404">
            <v>637.95000000000005</v>
          </cell>
        </row>
        <row r="405">
          <cell r="A405">
            <v>66650</v>
          </cell>
          <cell r="B405" t="str">
            <v>Corpo de BTTC D=120 cm com berço de concreto - tubo CA 2</v>
          </cell>
          <cell r="C405" t="str">
            <v>m</v>
          </cell>
          <cell r="D405">
            <v>864.55000000000007</v>
          </cell>
        </row>
        <row r="406">
          <cell r="A406">
            <v>66700</v>
          </cell>
          <cell r="B406" t="str">
            <v>Corpo de BSTC D=80 cm com berço de concreto - tubo CA 3</v>
          </cell>
          <cell r="C406" t="str">
            <v>m</v>
          </cell>
          <cell r="D406">
            <v>167.76</v>
          </cell>
        </row>
        <row r="407">
          <cell r="A407">
            <v>66750</v>
          </cell>
          <cell r="B407" t="str">
            <v>Corpo de BSTC D=100 cm com berço de concreto - tubo CA 3</v>
          </cell>
          <cell r="C407" t="str">
            <v>m</v>
          </cell>
          <cell r="D407">
            <v>243.07</v>
          </cell>
        </row>
        <row r="408">
          <cell r="A408">
            <v>66800</v>
          </cell>
          <cell r="B408" t="str">
            <v>Corpo de BSTC D=120 cm com berço de concreto - tubo CA 3</v>
          </cell>
          <cell r="C408" t="str">
            <v>m</v>
          </cell>
          <cell r="D408">
            <v>315.08</v>
          </cell>
        </row>
        <row r="409">
          <cell r="A409">
            <v>66850</v>
          </cell>
          <cell r="B409" t="str">
            <v>Corpo de BDTC D=80 cm com berço de concreto - tubo CA 3</v>
          </cell>
          <cell r="C409" t="str">
            <v>m</v>
          </cell>
          <cell r="D409">
            <v>308.44</v>
          </cell>
        </row>
        <row r="410">
          <cell r="A410">
            <v>66900</v>
          </cell>
          <cell r="B410" t="str">
            <v>Corpo de BDTC D=100 cm com berço de concreto - tubo CA 3</v>
          </cell>
          <cell r="C410" t="str">
            <v>m</v>
          </cell>
          <cell r="D410">
            <v>453.87</v>
          </cell>
        </row>
        <row r="411">
          <cell r="A411">
            <v>66950</v>
          </cell>
          <cell r="B411" t="str">
            <v>Corpo de BDTC D=120 cm com berço de concreto - tubo CA 3</v>
          </cell>
          <cell r="C411" t="str">
            <v>m</v>
          </cell>
          <cell r="D411">
            <v>588.61</v>
          </cell>
        </row>
        <row r="412">
          <cell r="A412">
            <v>67000</v>
          </cell>
          <cell r="B412" t="str">
            <v>Corpo de BTTC D=80 cm com berço de concreto - tubo CA 3</v>
          </cell>
          <cell r="C412" t="str">
            <v>m</v>
          </cell>
          <cell r="D412">
            <v>449.9</v>
          </cell>
        </row>
        <row r="413">
          <cell r="A413">
            <v>67050</v>
          </cell>
          <cell r="B413" t="str">
            <v>Corpo de BTTC D=100 cm com berço de concreto - tubo CA 3</v>
          </cell>
          <cell r="C413" t="str">
            <v>m</v>
          </cell>
          <cell r="D413">
            <v>665.24</v>
          </cell>
        </row>
        <row r="414">
          <cell r="A414">
            <v>67100</v>
          </cell>
          <cell r="B414" t="str">
            <v>Corpo de BTTC D=120 cm com berço de concreto - tubo CA 3</v>
          </cell>
          <cell r="C414" t="str">
            <v>m</v>
          </cell>
          <cell r="D414">
            <v>864.55000000000007</v>
          </cell>
        </row>
        <row r="415">
          <cell r="A415">
            <v>67150</v>
          </cell>
          <cell r="B415" t="str">
            <v>Corpo de BSTC D=60 cm com enrocamento e laje de concreto</v>
          </cell>
          <cell r="C415" t="str">
            <v>m</v>
          </cell>
          <cell r="D415">
            <v>110.75</v>
          </cell>
        </row>
        <row r="416">
          <cell r="A416">
            <v>67200</v>
          </cell>
          <cell r="B416" t="str">
            <v>Corpo de BSTC D=80 cm com enrocamento e laje de concreto</v>
          </cell>
          <cell r="C416" t="str">
            <v>m</v>
          </cell>
          <cell r="D416">
            <v>145.69999999999999</v>
          </cell>
        </row>
        <row r="417">
          <cell r="A417">
            <v>67250</v>
          </cell>
          <cell r="B417" t="str">
            <v>Corpo de BSTC D=100 cm com enrocamento e laje de concreto</v>
          </cell>
          <cell r="C417" t="str">
            <v>m</v>
          </cell>
          <cell r="D417">
            <v>198.86</v>
          </cell>
        </row>
        <row r="418">
          <cell r="A418">
            <v>67300</v>
          </cell>
          <cell r="B418" t="str">
            <v>Corpo de BSTC D=120 cm com enrocamento e laje de concreto</v>
          </cell>
          <cell r="C418" t="str">
            <v>m</v>
          </cell>
          <cell r="D418">
            <v>268.74</v>
          </cell>
        </row>
        <row r="419">
          <cell r="A419">
            <v>67350</v>
          </cell>
          <cell r="B419" t="str">
            <v>Corpo de BSTC D=150 cm com enrocamento e laje de concreto</v>
          </cell>
          <cell r="C419" t="str">
            <v>m</v>
          </cell>
          <cell r="D419">
            <v>372.12</v>
          </cell>
        </row>
        <row r="420">
          <cell r="A420">
            <v>67400</v>
          </cell>
          <cell r="B420" t="str">
            <v>Corpo de BSTC D=200 cm com enrocamento e laje de concreto</v>
          </cell>
          <cell r="C420" t="str">
            <v>m</v>
          </cell>
          <cell r="D420">
            <v>637.98</v>
          </cell>
        </row>
        <row r="421">
          <cell r="A421">
            <v>67450</v>
          </cell>
          <cell r="B421" t="str">
            <v>Corpo de BDTC D=80 cm com enrocamento e laje de concreto</v>
          </cell>
          <cell r="C421" t="str">
            <v>m</v>
          </cell>
          <cell r="D421">
            <v>274.34000000000003</v>
          </cell>
        </row>
        <row r="422">
          <cell r="A422">
            <v>67500</v>
          </cell>
          <cell r="B422" t="str">
            <v>Corpo de BDTC D=100 cm com enrocamento e laje de concreto</v>
          </cell>
          <cell r="C422" t="str">
            <v>m</v>
          </cell>
          <cell r="D422">
            <v>377.54</v>
          </cell>
        </row>
        <row r="423">
          <cell r="A423">
            <v>67550</v>
          </cell>
          <cell r="B423" t="str">
            <v>Corpo de BDTC D=120 cm com enrocamento e laje de concreto</v>
          </cell>
          <cell r="C423" t="str">
            <v>m</v>
          </cell>
          <cell r="D423">
            <v>510.48</v>
          </cell>
        </row>
        <row r="424">
          <cell r="A424">
            <v>67600</v>
          </cell>
          <cell r="B424" t="str">
            <v>Corpo de BDTC D=150 cm com enrocamento e laje de concreto</v>
          </cell>
          <cell r="C424" t="str">
            <v>m</v>
          </cell>
          <cell r="D424">
            <v>720.94999999999993</v>
          </cell>
        </row>
        <row r="425">
          <cell r="A425">
            <v>67650</v>
          </cell>
          <cell r="B425" t="str">
            <v>Corpo de BDTC D=200 cm com enrocamento e laje de concreto</v>
          </cell>
          <cell r="C425" t="str">
            <v>m</v>
          </cell>
          <cell r="D425">
            <v>1244.1399999999999</v>
          </cell>
        </row>
        <row r="426">
          <cell r="A426">
            <v>67700</v>
          </cell>
          <cell r="B426" t="str">
            <v>Corpo de BTTC D=80 cm com enrocamento e laje de concreto</v>
          </cell>
          <cell r="C426" t="str">
            <v>m</v>
          </cell>
          <cell r="D426">
            <v>403.28</v>
          </cell>
        </row>
        <row r="427">
          <cell r="A427">
            <v>67750</v>
          </cell>
          <cell r="B427" t="str">
            <v>Corpo de BTTC D=100 cm com enrocamento e laje de concreto</v>
          </cell>
          <cell r="C427" t="str">
            <v>m</v>
          </cell>
          <cell r="D427">
            <v>556.84</v>
          </cell>
        </row>
        <row r="428">
          <cell r="A428">
            <v>67800</v>
          </cell>
          <cell r="B428" t="str">
            <v>Corpo de BTTC D=120 cm com enrocamento e laje de concreto</v>
          </cell>
          <cell r="C428" t="str">
            <v>m</v>
          </cell>
          <cell r="D428">
            <v>754.93</v>
          </cell>
        </row>
        <row r="429">
          <cell r="A429">
            <v>67850</v>
          </cell>
          <cell r="B429" t="str">
            <v>Corpo de BTTC D=150 cm com enrocamento e laje de concreto</v>
          </cell>
          <cell r="C429" t="str">
            <v>m</v>
          </cell>
          <cell r="D429">
            <v>1069.82</v>
          </cell>
        </row>
        <row r="430">
          <cell r="A430">
            <v>67900</v>
          </cell>
          <cell r="B430" t="str">
            <v>Corpo de BTTC D=200 cm com enrocamento e laje de concreto</v>
          </cell>
          <cell r="C430" t="str">
            <v>m</v>
          </cell>
          <cell r="D430">
            <v>1850.26</v>
          </cell>
        </row>
        <row r="431">
          <cell r="A431">
            <v>67950</v>
          </cell>
          <cell r="B431" t="str">
            <v>Corpo de BSTC D=80 cm c/ enroc. e laje de concreto - tubo CA 3</v>
          </cell>
          <cell r="C431" t="str">
            <v>m</v>
          </cell>
          <cell r="D431">
            <v>142.63</v>
          </cell>
        </row>
        <row r="432">
          <cell r="A432">
            <v>68000</v>
          </cell>
          <cell r="B432" t="str">
            <v>Corpo de BSTC D=100 cm c/ enroc. e laje de concreto - tubo CA 3</v>
          </cell>
          <cell r="C432" t="str">
            <v>m</v>
          </cell>
          <cell r="D432">
            <v>208.04</v>
          </cell>
        </row>
        <row r="433">
          <cell r="A433">
            <v>68050</v>
          </cell>
          <cell r="B433" t="str">
            <v>Corpo de BSTC D=120 cm c/ enroc. e laje de concreto - tubo CA 3</v>
          </cell>
          <cell r="C433" t="str">
            <v>m</v>
          </cell>
          <cell r="D433">
            <v>268.74</v>
          </cell>
        </row>
        <row r="434">
          <cell r="A434">
            <v>68100</v>
          </cell>
          <cell r="B434" t="str">
            <v>Corpo de BDTC D=80 cm c/ enroc. e laje de concreto - tubo CA 3</v>
          </cell>
          <cell r="C434" t="str">
            <v>m</v>
          </cell>
          <cell r="D434">
            <v>268.21000000000004</v>
          </cell>
        </row>
        <row r="435">
          <cell r="A435">
            <v>68150</v>
          </cell>
          <cell r="B435" t="str">
            <v>Corpo de BDTC D=100 cm c/ enroc. e laje de concreto - tubo CA 3</v>
          </cell>
          <cell r="C435" t="str">
            <v>m</v>
          </cell>
          <cell r="D435">
            <v>395.91</v>
          </cell>
        </row>
        <row r="436">
          <cell r="A436">
            <v>68200</v>
          </cell>
          <cell r="B436" t="str">
            <v>Corpo de BDTC D=120 cm c/ enroc. e laje de concreto - tubo CA 3</v>
          </cell>
          <cell r="C436" t="str">
            <v>m</v>
          </cell>
          <cell r="D436">
            <v>510.48</v>
          </cell>
        </row>
        <row r="437">
          <cell r="A437">
            <v>68250</v>
          </cell>
          <cell r="B437" t="str">
            <v>Corpo de BTTC D=80 cm c/ enroc. e laje de concreto - tubo CA 3</v>
          </cell>
          <cell r="C437" t="str">
            <v>m</v>
          </cell>
          <cell r="D437">
            <v>394.09999999999997</v>
          </cell>
        </row>
        <row r="438">
          <cell r="A438">
            <v>68300</v>
          </cell>
          <cell r="B438" t="str">
            <v>Corpo de BTTC D=100 cm c/ enroc. e laje de concreto - tubo CA 3</v>
          </cell>
          <cell r="C438" t="str">
            <v>m</v>
          </cell>
          <cell r="D438">
            <v>584.4</v>
          </cell>
        </row>
        <row r="439">
          <cell r="A439">
            <v>68350</v>
          </cell>
          <cell r="B439" t="str">
            <v>Corpo de BTTC D=120 cm c/ enroc. e laje de concreto - tubo CA 3</v>
          </cell>
          <cell r="C439" t="str">
            <v>m</v>
          </cell>
          <cell r="D439">
            <v>754.93</v>
          </cell>
        </row>
        <row r="440">
          <cell r="A440">
            <v>68400</v>
          </cell>
          <cell r="B440" t="str">
            <v>Corpo de BSCC de 1,3 x 2,0 m       1,0 &lt; H &lt;= 3,0 m</v>
          </cell>
          <cell r="C440" t="str">
            <v>m</v>
          </cell>
          <cell r="D440">
            <v>680.17000000000007</v>
          </cell>
        </row>
        <row r="441">
          <cell r="A441">
            <v>68450</v>
          </cell>
          <cell r="B441" t="str">
            <v>Corpo de BSCC de 1,3 x 2,0 m       3,0 &lt; H &lt;= 6,0 m</v>
          </cell>
          <cell r="C441" t="str">
            <v>m</v>
          </cell>
          <cell r="D441">
            <v>680.88</v>
          </cell>
        </row>
        <row r="442">
          <cell r="A442">
            <v>68500</v>
          </cell>
          <cell r="B442" t="str">
            <v>Corpo de BSCC de 1,6 x 2,4 m       1,0 &lt; H &lt;= 3,0 m</v>
          </cell>
          <cell r="C442" t="str">
            <v>m</v>
          </cell>
          <cell r="D442">
            <v>802.67000000000007</v>
          </cell>
        </row>
        <row r="443">
          <cell r="A443">
            <v>68550</v>
          </cell>
          <cell r="B443" t="str">
            <v>Corpo de BSCC de 1,5 x 1,5 m       1,0 &lt; H &lt;= 2,5 m</v>
          </cell>
          <cell r="C443" t="str">
            <v>m</v>
          </cell>
          <cell r="D443">
            <v>581.76</v>
          </cell>
        </row>
        <row r="444">
          <cell r="A444">
            <v>68600</v>
          </cell>
          <cell r="B444" t="str">
            <v>Corpo de BSCC de 1,9 x 2,9 m       1,0 &lt; H &lt;= 3,0 m</v>
          </cell>
          <cell r="C444" t="str">
            <v>m</v>
          </cell>
          <cell r="D444">
            <v>933.54</v>
          </cell>
        </row>
        <row r="445">
          <cell r="A445">
            <v>68650</v>
          </cell>
          <cell r="B445" t="str">
            <v>Corpo de BSCC de 2,0 x 1,5 m       1,0 &lt; H &lt;= 2,5 m</v>
          </cell>
          <cell r="C445" t="str">
            <v>m</v>
          </cell>
          <cell r="D445">
            <v>722.98</v>
          </cell>
        </row>
        <row r="446">
          <cell r="A446">
            <v>68700</v>
          </cell>
          <cell r="B446" t="str">
            <v>Corpo de BSCC de 2,0 x 2,0 m       1,0 &lt; H &lt;= 2,5 m</v>
          </cell>
          <cell r="C446" t="str">
            <v>m</v>
          </cell>
          <cell r="D446">
            <v>817.25</v>
          </cell>
        </row>
        <row r="447">
          <cell r="A447">
            <v>68750</v>
          </cell>
          <cell r="B447" t="str">
            <v>Corpo de BSCC de 2,1 x 3,2 m       1,0 &lt; H &lt;= 3,0 m</v>
          </cell>
          <cell r="C447" t="str">
            <v>m</v>
          </cell>
          <cell r="D447">
            <v>1113.97</v>
          </cell>
        </row>
        <row r="448">
          <cell r="A448">
            <v>68800</v>
          </cell>
          <cell r="B448" t="str">
            <v>Corpo de BSCC de 2,3 x 3,5 m       1,0 &lt; H &lt;= 3,0 m</v>
          </cell>
          <cell r="C448" t="str">
            <v>m</v>
          </cell>
          <cell r="D448">
            <v>1420.67</v>
          </cell>
        </row>
        <row r="449">
          <cell r="A449">
            <v>68850</v>
          </cell>
          <cell r="B449" t="str">
            <v>Corpo de BSCC de 2,5 x 2,0 m       1,0 &lt; H &lt;= 2,5 m</v>
          </cell>
          <cell r="C449" t="str">
            <v>m</v>
          </cell>
          <cell r="D449">
            <v>1016.5899999999999</v>
          </cell>
        </row>
        <row r="450">
          <cell r="A450">
            <v>68900</v>
          </cell>
          <cell r="B450" t="str">
            <v>Corpo de BSCC de 2,5 x 2,5 m       1,0 &lt; H &lt;= 2,5 m</v>
          </cell>
          <cell r="C450" t="str">
            <v>m</v>
          </cell>
          <cell r="D450">
            <v>1195.5800000000002</v>
          </cell>
        </row>
        <row r="451">
          <cell r="A451">
            <v>68950</v>
          </cell>
          <cell r="B451" t="str">
            <v>Corpo de BSCC de 3,0 x 1,0 m       1,0 &lt; H &lt;= 2,5 m</v>
          </cell>
          <cell r="C451" t="str">
            <v>m</v>
          </cell>
          <cell r="D451">
            <v>1089.75</v>
          </cell>
        </row>
        <row r="452">
          <cell r="A452">
            <v>69000</v>
          </cell>
          <cell r="B452" t="str">
            <v>Corpo de BSCC de 3,0 x 2,0 m       1,0 &lt; H &lt;= 2,5 m</v>
          </cell>
          <cell r="C452" t="str">
            <v>m</v>
          </cell>
          <cell r="D452">
            <v>1218.1600000000001</v>
          </cell>
        </row>
        <row r="453">
          <cell r="A453">
            <v>69050</v>
          </cell>
          <cell r="B453" t="str">
            <v>Corpo de BSCC de 3,0 x 2,5 m       1,0 &lt; H &lt;= 2,5 m</v>
          </cell>
          <cell r="C453" t="str">
            <v>m</v>
          </cell>
          <cell r="D453">
            <v>1343.8200000000002</v>
          </cell>
        </row>
        <row r="454">
          <cell r="A454">
            <v>69100</v>
          </cell>
          <cell r="B454" t="str">
            <v>Corpo de BSCC de 3,0 x 3,0 m       1,0 &lt; H &lt;= 2,5 m</v>
          </cell>
          <cell r="C454" t="str">
            <v>m</v>
          </cell>
          <cell r="D454">
            <v>1549.88</v>
          </cell>
        </row>
        <row r="455">
          <cell r="A455">
            <v>69150</v>
          </cell>
          <cell r="B455" t="str">
            <v>Corpo de BSCC de 1,5 x 1,5 m       2,5 &lt; H &lt;= 5,0 m</v>
          </cell>
          <cell r="C455" t="str">
            <v>m</v>
          </cell>
          <cell r="D455">
            <v>631.94000000000005</v>
          </cell>
        </row>
        <row r="456">
          <cell r="A456">
            <v>69200</v>
          </cell>
          <cell r="B456" t="str">
            <v>Corpo de BSCC de 1,3 x 2,0 m       3,0 &lt; H &lt;= 6,0 m</v>
          </cell>
          <cell r="C456" t="str">
            <v>m</v>
          </cell>
          <cell r="D456">
            <v>680.17000000000007</v>
          </cell>
        </row>
        <row r="457">
          <cell r="A457">
            <v>69250</v>
          </cell>
          <cell r="B457" t="str">
            <v>Corpo de BSCC de 2,0 x 1,5 m       2,5 &lt; H &lt;= 5,0 m</v>
          </cell>
          <cell r="C457" t="str">
            <v>m</v>
          </cell>
          <cell r="D457">
            <v>823.55</v>
          </cell>
        </row>
        <row r="458">
          <cell r="A458">
            <v>69300</v>
          </cell>
          <cell r="B458" t="str">
            <v>Corpo de BSCC de 1,6 x 2,4 m      3,0 &lt; H &lt;= 6,0 m</v>
          </cell>
          <cell r="C458" t="str">
            <v>m</v>
          </cell>
          <cell r="D458">
            <v>816.85</v>
          </cell>
        </row>
        <row r="459">
          <cell r="A459">
            <v>69350</v>
          </cell>
          <cell r="B459" t="str">
            <v>Corpo de BSCC de 2,0 x 2,0 m       2,5 &lt; H &lt;= 5,0 m</v>
          </cell>
          <cell r="C459" t="str">
            <v>m</v>
          </cell>
          <cell r="D459">
            <v>951.18000000000006</v>
          </cell>
        </row>
        <row r="460">
          <cell r="A460">
            <v>69400</v>
          </cell>
          <cell r="B460" t="str">
            <v>Corpo de BSCC de 2,5 x 2,0 m       2,5 &lt; H &lt;= 5,0 m</v>
          </cell>
          <cell r="C460" t="str">
            <v>m</v>
          </cell>
          <cell r="D460">
            <v>1167.27</v>
          </cell>
        </row>
        <row r="461">
          <cell r="A461">
            <v>69450</v>
          </cell>
          <cell r="B461" t="str">
            <v>Corpo de BSCC de 2,5 x 2,5 m       2,5 &lt; H &lt;= 5,0 m</v>
          </cell>
          <cell r="C461" t="str">
            <v>m</v>
          </cell>
          <cell r="D461">
            <v>1333.85</v>
          </cell>
        </row>
        <row r="462">
          <cell r="A462">
            <v>69500</v>
          </cell>
          <cell r="B462" t="str">
            <v>Corpo de BSCC de 3,0 x 2,5 m       2,5 &lt; H &lt;= 5,0 m</v>
          </cell>
          <cell r="C462" t="str">
            <v>m</v>
          </cell>
          <cell r="D462">
            <v>1541.07</v>
          </cell>
        </row>
        <row r="463">
          <cell r="A463">
            <v>69550</v>
          </cell>
          <cell r="B463" t="str">
            <v>Corpo de BSCC de 3,0 x 3,0 m       2,5 &lt; H &lt;= 5,0 m</v>
          </cell>
          <cell r="C463" t="str">
            <v>m</v>
          </cell>
          <cell r="D463">
            <v>1839.46</v>
          </cell>
        </row>
        <row r="464">
          <cell r="A464">
            <v>69600</v>
          </cell>
          <cell r="B464" t="str">
            <v>Corpo de BSCC de 1,5 x 1,5 m       5,0 &lt; H &lt;= 7,5 m</v>
          </cell>
          <cell r="C464" t="str">
            <v>m</v>
          </cell>
          <cell r="D464">
            <v>709.26</v>
          </cell>
        </row>
        <row r="465">
          <cell r="A465">
            <v>69650</v>
          </cell>
          <cell r="B465" t="str">
            <v>Corpo de BSCC de 1,3 x 2,0 m       6,0 &lt; H &lt;= 9,0 m</v>
          </cell>
          <cell r="C465" t="str">
            <v>m</v>
          </cell>
          <cell r="D465">
            <v>684.59</v>
          </cell>
        </row>
        <row r="466">
          <cell r="A466">
            <v>69700</v>
          </cell>
          <cell r="B466" t="str">
            <v>Corpo de BSCC de 1,6 x 2,4 m       6,0 &lt; H &lt;= 9,0 m</v>
          </cell>
          <cell r="C466" t="str">
            <v>m</v>
          </cell>
          <cell r="D466">
            <v>885.68999999999994</v>
          </cell>
        </row>
        <row r="467">
          <cell r="A467">
            <v>69750</v>
          </cell>
          <cell r="B467" t="str">
            <v>Corpo de BSCC de 2,0 x 2,0 m       5,0 &lt; H &lt;= 7,5 m</v>
          </cell>
          <cell r="C467" t="str">
            <v>m</v>
          </cell>
          <cell r="D467">
            <v>1073.19</v>
          </cell>
        </row>
        <row r="468">
          <cell r="A468">
            <v>69800</v>
          </cell>
          <cell r="B468" t="str">
            <v>Corpo de BSCC de 2,5 x 2,0 m       5,0 &lt; H &lt;= 7,5 m</v>
          </cell>
          <cell r="C468" t="str">
            <v>m</v>
          </cell>
          <cell r="D468">
            <v>1305.6100000000001</v>
          </cell>
        </row>
        <row r="469">
          <cell r="A469">
            <v>69850</v>
          </cell>
          <cell r="B469" t="str">
            <v>Corpo de BSCC de 2,5 x 2,5 m       5,0 &lt; H &lt;= 7,5 m</v>
          </cell>
          <cell r="C469" t="str">
            <v>m</v>
          </cell>
          <cell r="D469">
            <v>1490.62</v>
          </cell>
        </row>
        <row r="470">
          <cell r="A470">
            <v>69900</v>
          </cell>
          <cell r="B470" t="str">
            <v>Corpo de BSCC de 3,0 x 2,0 m       2,5 &lt; H &lt;= 5,0 m</v>
          </cell>
          <cell r="C470" t="str">
            <v>m</v>
          </cell>
          <cell r="D470">
            <v>1402.61</v>
          </cell>
        </row>
        <row r="471">
          <cell r="A471">
            <v>69950</v>
          </cell>
          <cell r="B471" t="str">
            <v>Corpo de BSCC de 3,0 x 3,0 m       5,0 &lt; H &lt;= 7,5 m</v>
          </cell>
          <cell r="C471" t="str">
            <v>m</v>
          </cell>
          <cell r="D471">
            <v>1947.1</v>
          </cell>
        </row>
        <row r="472">
          <cell r="A472">
            <v>70000</v>
          </cell>
          <cell r="B472" t="str">
            <v>Corpo de BSCC de 2,0 x 1,5 m       7,5 &lt; H &lt;= 10,0 m</v>
          </cell>
          <cell r="C472" t="str">
            <v>m</v>
          </cell>
          <cell r="D472">
            <v>1033.23</v>
          </cell>
        </row>
        <row r="473">
          <cell r="A473">
            <v>70050</v>
          </cell>
          <cell r="B473" t="str">
            <v>Corpo de BSCC de 2,0 x 2,0 m       7,5 &lt; H &lt;= 10,0 m</v>
          </cell>
          <cell r="C473" t="str">
            <v>m</v>
          </cell>
          <cell r="D473">
            <v>1168.06</v>
          </cell>
        </row>
        <row r="474">
          <cell r="A474">
            <v>70100</v>
          </cell>
          <cell r="B474" t="str">
            <v>Corpo de BSCC de 2,5 x 2,0 m       7,5 &lt; H &lt;= 10,0 m</v>
          </cell>
          <cell r="C474" t="str">
            <v>m</v>
          </cell>
          <cell r="D474">
            <v>1449.31</v>
          </cell>
        </row>
        <row r="475">
          <cell r="A475">
            <v>70150</v>
          </cell>
          <cell r="B475" t="str">
            <v>Corpo de BSCC de 2,5 x 2,5 m       7,5 &lt; H &lt;= 10,0 m</v>
          </cell>
          <cell r="C475" t="str">
            <v>m</v>
          </cell>
          <cell r="D475">
            <v>1663.78</v>
          </cell>
        </row>
        <row r="476">
          <cell r="A476">
            <v>70200</v>
          </cell>
          <cell r="B476" t="str">
            <v>Corpo de BSCC de 3,0 x 3,0 m       7,5 &lt; H &lt;= 10,0 m</v>
          </cell>
          <cell r="C476" t="str">
            <v>m</v>
          </cell>
          <cell r="D476">
            <v>2208.0299999999997</v>
          </cell>
        </row>
        <row r="477">
          <cell r="A477">
            <v>70250</v>
          </cell>
          <cell r="B477" t="str">
            <v>Corpo de BSCC de 1,5 x 1,5 m      10,0 &lt; H &lt;= 12,5 m</v>
          </cell>
          <cell r="C477" t="str">
            <v>m</v>
          </cell>
          <cell r="D477">
            <v>822.26</v>
          </cell>
        </row>
        <row r="478">
          <cell r="A478">
            <v>70300</v>
          </cell>
          <cell r="B478" t="str">
            <v>Corpo de BSCC de 2,0 x 2,0 m      10,0 &lt; H &lt;= 12,5 m</v>
          </cell>
          <cell r="C478" t="str">
            <v>m</v>
          </cell>
          <cell r="D478">
            <v>1243.19</v>
          </cell>
        </row>
        <row r="479">
          <cell r="A479">
            <v>70350</v>
          </cell>
          <cell r="B479" t="str">
            <v>Corpo de BSCC de 2,5 x 2,0 m      10,0 &lt; H &lt;= 12,5 m</v>
          </cell>
          <cell r="C479" t="str">
            <v>m</v>
          </cell>
          <cell r="D479">
            <v>1609.82</v>
          </cell>
        </row>
        <row r="480">
          <cell r="A480">
            <v>70400</v>
          </cell>
          <cell r="B480" t="str">
            <v>Corpo de BSCC de 2,5 x 2,5 m      10,0 &lt; H &lt;= 12,5 m</v>
          </cell>
          <cell r="C480" t="str">
            <v>m</v>
          </cell>
          <cell r="D480">
            <v>1782.23</v>
          </cell>
        </row>
        <row r="481">
          <cell r="A481">
            <v>70450</v>
          </cell>
          <cell r="B481" t="str">
            <v>Corpo de BSCC de 3,0 x 3,0 m      10,0 &lt; H &lt;= 12,5 m</v>
          </cell>
          <cell r="C481" t="str">
            <v>m</v>
          </cell>
          <cell r="D481">
            <v>2417.2600000000002</v>
          </cell>
        </row>
        <row r="482">
          <cell r="A482">
            <v>70455</v>
          </cell>
          <cell r="B482" t="str">
            <v>Corpo de BDCC de 1,5 x 1,0 m           0 &lt; H &lt;= 1,0 m</v>
          </cell>
          <cell r="C482" t="str">
            <v>m</v>
          </cell>
          <cell r="D482">
            <v>804.73</v>
          </cell>
        </row>
        <row r="483">
          <cell r="A483">
            <v>70500</v>
          </cell>
          <cell r="B483" t="str">
            <v>Corpo de BDCC de 1,5 x 1,5 m         1,0 &lt; H &lt;= 2,5 m</v>
          </cell>
          <cell r="C483" t="str">
            <v>m</v>
          </cell>
          <cell r="D483">
            <v>962.27</v>
          </cell>
        </row>
        <row r="484">
          <cell r="A484">
            <v>70550</v>
          </cell>
          <cell r="B484" t="str">
            <v>Corpo de BDCC de 2,0 x 1,5 m         1,0 &lt; H &lt;= 2,5 m</v>
          </cell>
          <cell r="C484" t="str">
            <v>m</v>
          </cell>
          <cell r="D484">
            <v>1190.49</v>
          </cell>
        </row>
        <row r="485">
          <cell r="A485">
            <v>70600</v>
          </cell>
          <cell r="B485" t="str">
            <v>Corpo de BDCC de 2,0 x 2,0 m         1,0 &lt; H &lt;= 2,5 m</v>
          </cell>
          <cell r="C485" t="str">
            <v>m</v>
          </cell>
          <cell r="D485">
            <v>1341.27</v>
          </cell>
        </row>
        <row r="486">
          <cell r="A486">
            <v>70650</v>
          </cell>
          <cell r="B486" t="str">
            <v>Corpo de BDCC de 2,5 x 2,0 m         1,0 &lt; H &lt;= 2,5 m</v>
          </cell>
          <cell r="C486" t="str">
            <v>m</v>
          </cell>
          <cell r="D486">
            <v>1657.6200000000001</v>
          </cell>
        </row>
        <row r="487">
          <cell r="A487">
            <v>70700</v>
          </cell>
          <cell r="B487" t="str">
            <v>Corpo de BDCC de 3,0 x 2,0 m         2,5 &lt; H &lt;= 5,0 m</v>
          </cell>
          <cell r="C487" t="str">
            <v>m</v>
          </cell>
          <cell r="D487">
            <v>2321.1799999999998</v>
          </cell>
        </row>
        <row r="488">
          <cell r="A488">
            <v>70750</v>
          </cell>
          <cell r="B488" t="str">
            <v>Corpo de BDCC de 2,3 x 3,5 m         1,5 &lt; H &lt;= 3,0 m</v>
          </cell>
          <cell r="C488" t="str">
            <v>m</v>
          </cell>
          <cell r="D488">
            <v>2310.02</v>
          </cell>
        </row>
        <row r="489">
          <cell r="A489">
            <v>70800</v>
          </cell>
          <cell r="B489" t="str">
            <v>Corpo de BDCC de 2,5 x 2,5 m         1,0 &lt; H &lt;= 2,5 m</v>
          </cell>
          <cell r="C489" t="str">
            <v>m</v>
          </cell>
          <cell r="D489">
            <v>1867.77</v>
          </cell>
        </row>
        <row r="490">
          <cell r="A490">
            <v>70850</v>
          </cell>
          <cell r="B490" t="str">
            <v>Corpo de BDCC de 3,0 x 2,0 m         1,0 &lt; H &lt;= 2,5 m</v>
          </cell>
          <cell r="C490" t="str">
            <v>m</v>
          </cell>
          <cell r="D490">
            <v>1754.2</v>
          </cell>
        </row>
        <row r="491">
          <cell r="A491">
            <v>70900</v>
          </cell>
          <cell r="B491" t="str">
            <v>Corpo de BDCC de 3,0 x 2,5 m         1,0 &lt; H &lt;= 2,5 m</v>
          </cell>
          <cell r="C491" t="str">
            <v>m</v>
          </cell>
          <cell r="D491">
            <v>2167.4300000000003</v>
          </cell>
        </row>
        <row r="492">
          <cell r="A492">
            <v>70950</v>
          </cell>
          <cell r="B492" t="str">
            <v>Corpo de BDCC de 3,0 x 2,5 m         2,5 &lt; H &lt;= 5,0 m</v>
          </cell>
          <cell r="C492" t="str">
            <v>m</v>
          </cell>
          <cell r="D492">
            <v>2510.4499999999998</v>
          </cell>
        </row>
        <row r="493">
          <cell r="A493">
            <v>71000</v>
          </cell>
          <cell r="B493" t="str">
            <v>Corpo de BDCC de 3,0 x 3,0 m         1,0 &lt; H &lt;= 2,5 m</v>
          </cell>
          <cell r="C493" t="str">
            <v>m</v>
          </cell>
          <cell r="D493">
            <v>2471.2199999999998</v>
          </cell>
        </row>
        <row r="494">
          <cell r="A494">
            <v>71050</v>
          </cell>
          <cell r="B494" t="str">
            <v>Corpo de BDCC de 2,0 x 1,5 m         2,5 &lt; H &lt;= 5,0 m</v>
          </cell>
          <cell r="C494" t="str">
            <v>m</v>
          </cell>
          <cell r="D494">
            <v>1357.64</v>
          </cell>
        </row>
        <row r="495">
          <cell r="A495">
            <v>71100</v>
          </cell>
          <cell r="B495" t="str">
            <v>Corpo de BDCC de 2,7 x 3,9 m         1,5 &lt; H &lt;= 3,0 m</v>
          </cell>
          <cell r="C495" t="str">
            <v>m</v>
          </cell>
          <cell r="D495">
            <v>2671.5299999999997</v>
          </cell>
        </row>
        <row r="496">
          <cell r="A496">
            <v>71150</v>
          </cell>
          <cell r="B496" t="str">
            <v>Corpo de BDCC de 2,0 x 2,0 m         2,5 &lt; H &lt;= 5,0 m</v>
          </cell>
          <cell r="C496" t="str">
            <v>m</v>
          </cell>
          <cell r="D496">
            <v>1500.29</v>
          </cell>
        </row>
        <row r="497">
          <cell r="A497">
            <v>71200</v>
          </cell>
          <cell r="B497" t="str">
            <v>Corpo de BDCC de 2,0 x 2,0 m         5,0 &lt; H &lt;= 7,5 m</v>
          </cell>
          <cell r="C497" t="str">
            <v>m</v>
          </cell>
          <cell r="D497">
            <v>1660.84</v>
          </cell>
        </row>
        <row r="498">
          <cell r="A498">
            <v>71250</v>
          </cell>
          <cell r="B498" t="str">
            <v>Corpo de BDCC de 3,0 x 3,0 m         5,0 &lt; H &lt;= 7,5 m</v>
          </cell>
          <cell r="C498" t="str">
            <v>m</v>
          </cell>
          <cell r="D498">
            <v>3172.5</v>
          </cell>
        </row>
        <row r="499">
          <cell r="A499">
            <v>71300</v>
          </cell>
          <cell r="B499" t="str">
            <v>Corpo de BDCC de 2,0 x 2,0 m         7,5 &lt; H &lt;= 10,0 m</v>
          </cell>
          <cell r="C499" t="str">
            <v>m</v>
          </cell>
          <cell r="D499">
            <v>1821.79</v>
          </cell>
        </row>
        <row r="500">
          <cell r="A500">
            <v>71350</v>
          </cell>
          <cell r="B500" t="str">
            <v>Corpo de BDCC de 2,5 x 2,5 m         7,5 &lt; H &lt;= 10,0 m</v>
          </cell>
          <cell r="C500" t="str">
            <v>m</v>
          </cell>
          <cell r="D500">
            <v>2528.35</v>
          </cell>
        </row>
        <row r="501">
          <cell r="A501">
            <v>71400</v>
          </cell>
          <cell r="B501" t="str">
            <v>Corpo de BDCC de 3,0 x 2,5 m         7,5 &lt; H &lt;= 10,0 m</v>
          </cell>
          <cell r="C501" t="str">
            <v>m</v>
          </cell>
          <cell r="D501">
            <v>3117.77</v>
          </cell>
        </row>
        <row r="502">
          <cell r="A502">
            <v>71450</v>
          </cell>
          <cell r="B502" t="str">
            <v>Corpo de BDCC de 2,0 x 2,0 m        10,0 &lt; H &lt;= 12,5 m</v>
          </cell>
          <cell r="C502" t="str">
            <v>m</v>
          </cell>
          <cell r="D502">
            <v>1973.79</v>
          </cell>
        </row>
        <row r="503">
          <cell r="A503">
            <v>71500</v>
          </cell>
          <cell r="B503" t="str">
            <v>Corpo de BTCC de 2,0 x 2,0 m           1,0 &lt; H &lt;= 2,5 m</v>
          </cell>
          <cell r="C503" t="str">
            <v>m</v>
          </cell>
          <cell r="D503">
            <v>1887.08</v>
          </cell>
        </row>
        <row r="504">
          <cell r="A504">
            <v>71550</v>
          </cell>
          <cell r="B504" t="str">
            <v>Corpo de BTCC de 2,5 x 2,0 m           1,0 &lt; H &lt;= 2,5 m</v>
          </cell>
          <cell r="C504" t="str">
            <v>m</v>
          </cell>
          <cell r="D504">
            <v>2358.1400000000003</v>
          </cell>
        </row>
        <row r="505">
          <cell r="A505">
            <v>71600</v>
          </cell>
          <cell r="B505" t="str">
            <v>Corpo de BTCC de 3,0 x 2,0 m           2,5 &lt; H &lt;= 5,0 m</v>
          </cell>
          <cell r="C505" t="str">
            <v>m</v>
          </cell>
          <cell r="D505">
            <v>3271.73</v>
          </cell>
        </row>
        <row r="506">
          <cell r="A506">
            <v>71650</v>
          </cell>
          <cell r="B506" t="str">
            <v>Corpo de BTCC de 1,7 x 3,9 m           1,5 &lt; H &lt;= 3,0 m</v>
          </cell>
          <cell r="C506" t="str">
            <v>m</v>
          </cell>
          <cell r="D506">
            <v>3980.2200000000003</v>
          </cell>
        </row>
        <row r="507">
          <cell r="A507">
            <v>71700</v>
          </cell>
          <cell r="B507" t="str">
            <v>Corpo de BTCC de 2,7 x 3,9 m           3,0 &lt; H &lt;= 6,0 m</v>
          </cell>
          <cell r="C507" t="str">
            <v>m</v>
          </cell>
          <cell r="D507">
            <v>4283.26</v>
          </cell>
        </row>
        <row r="508">
          <cell r="A508">
            <v>71750</v>
          </cell>
          <cell r="B508" t="str">
            <v>Corpo de BTCC de 2,7 x 3,9 m           6,0 &lt; H &lt;= 9,0 m</v>
          </cell>
          <cell r="C508" t="str">
            <v>m</v>
          </cell>
          <cell r="D508">
            <v>4644.5</v>
          </cell>
        </row>
        <row r="509">
          <cell r="A509">
            <v>71800</v>
          </cell>
          <cell r="B509" t="str">
            <v>Corpo de BTCC de 2,7 x 3,9 m           9,0 &lt; H &lt;= 12,0 m</v>
          </cell>
          <cell r="C509" t="str">
            <v>m</v>
          </cell>
          <cell r="D509">
            <v>5077.63</v>
          </cell>
        </row>
        <row r="510">
          <cell r="A510">
            <v>71850</v>
          </cell>
          <cell r="B510" t="str">
            <v>Corpo de BTCC de 3,0 x 3,0 m           1,0 &lt; H &lt;= 2,5 m</v>
          </cell>
          <cell r="C510" t="str">
            <v>m</v>
          </cell>
          <cell r="D510">
            <v>3508.51</v>
          </cell>
        </row>
        <row r="511">
          <cell r="A511">
            <v>72000</v>
          </cell>
          <cell r="B511" t="str">
            <v>Bueiro armco circular mp 152 c/epoxi - D = 2,75 m - E = 2,7mm</v>
          </cell>
          <cell r="C511" t="str">
            <v>m</v>
          </cell>
          <cell r="D511">
            <v>1962.1599999999999</v>
          </cell>
        </row>
        <row r="512">
          <cell r="A512">
            <v>72050</v>
          </cell>
          <cell r="B512" t="str">
            <v>Bueiro armco circular mp 152 c/epoxi - D = 4,60 m - E = 2,7mm</v>
          </cell>
          <cell r="C512" t="str">
            <v>m</v>
          </cell>
          <cell r="D512">
            <v>3331.86</v>
          </cell>
        </row>
        <row r="513">
          <cell r="A513">
            <v>72100</v>
          </cell>
          <cell r="B513" t="str">
            <v>Bueiro armco lenticular mp 152 c/epoxi (2,2 x 1,7) m - E=2,7 mm</v>
          </cell>
          <cell r="C513" t="str">
            <v>m</v>
          </cell>
          <cell r="D513">
            <v>1475.4</v>
          </cell>
        </row>
        <row r="514">
          <cell r="A514">
            <v>72150</v>
          </cell>
          <cell r="B514" t="str">
            <v>Bueiro armco circular mp 152 c/epoxi D = 1,80 m - E=2,7 mm</v>
          </cell>
          <cell r="C514" t="str">
            <v>m</v>
          </cell>
          <cell r="D514">
            <v>1313.1100000000001</v>
          </cell>
        </row>
        <row r="515">
          <cell r="A515">
            <v>72200</v>
          </cell>
          <cell r="B515" t="str">
            <v>Tunel liner c/ epoxi - D = 1,80 m - E = 4,7 mm com 1,5 &lt; H &lt; 17,7 m</v>
          </cell>
          <cell r="C515" t="str">
            <v>m</v>
          </cell>
          <cell r="D515">
            <v>2067.04</v>
          </cell>
        </row>
        <row r="516">
          <cell r="A516">
            <v>72300</v>
          </cell>
          <cell r="B516" t="str">
            <v>Boca para BSTC D=60 cm - normal (tipo DNER)</v>
          </cell>
          <cell r="C516" t="str">
            <v>un</v>
          </cell>
          <cell r="D516">
            <v>263.37</v>
          </cell>
        </row>
        <row r="517">
          <cell r="A517">
            <v>72350</v>
          </cell>
          <cell r="B517" t="str">
            <v>Boca para BSTC D=60 cm - tipo DER/SC , normal</v>
          </cell>
          <cell r="C517" t="str">
            <v>un</v>
          </cell>
          <cell r="D517">
            <v>197.86</v>
          </cell>
        </row>
        <row r="518">
          <cell r="A518">
            <v>72380</v>
          </cell>
          <cell r="B518" t="str">
            <v>Boca para BSTC D=60 cm - tipo DER/SC , esconsidade 15 graus</v>
          </cell>
          <cell r="C518" t="str">
            <v>un</v>
          </cell>
          <cell r="D518">
            <v>235.8</v>
          </cell>
        </row>
        <row r="519">
          <cell r="A519">
            <v>72390</v>
          </cell>
          <cell r="B519" t="str">
            <v>Boca para BSTC D=60 cm - tipo DER/SC , esconsidade 20 graus</v>
          </cell>
          <cell r="C519" t="str">
            <v>un</v>
          </cell>
          <cell r="D519">
            <v>244.34</v>
          </cell>
        </row>
        <row r="520">
          <cell r="A520">
            <v>72400</v>
          </cell>
          <cell r="B520" t="str">
            <v>Boca para BSTC D=60 cm - tipo DER/SC , esconsidade 30 graus</v>
          </cell>
          <cell r="C520" t="str">
            <v>un</v>
          </cell>
          <cell r="D520">
            <v>263.88</v>
          </cell>
        </row>
        <row r="521">
          <cell r="A521">
            <v>72450</v>
          </cell>
          <cell r="B521" t="str">
            <v>Boca para BSTC D=80 cm - normal (tipo DNER)</v>
          </cell>
          <cell r="C521" t="str">
            <v>un</v>
          </cell>
          <cell r="D521">
            <v>445.34000000000003</v>
          </cell>
        </row>
        <row r="522">
          <cell r="A522">
            <v>72480</v>
          </cell>
          <cell r="B522" t="str">
            <v>Boca para BSTC D=80 cm - tipo DER/SC , esconsidade 15 graus</v>
          </cell>
          <cell r="C522" t="str">
            <v>un</v>
          </cell>
          <cell r="D522">
            <v>351.77000000000004</v>
          </cell>
        </row>
        <row r="523">
          <cell r="A523">
            <v>72490</v>
          </cell>
          <cell r="B523" t="str">
            <v>Boca para BSTC D=80 cm - tipo DER/SC , esconsidade 20 graus</v>
          </cell>
          <cell r="C523" t="str">
            <v>un</v>
          </cell>
          <cell r="D523">
            <v>371.21</v>
          </cell>
        </row>
        <row r="524">
          <cell r="A524">
            <v>72500</v>
          </cell>
          <cell r="B524" t="str">
            <v>Boca para BSTC D=80 cm - tipo DER/SC , esconsidade 30 graus</v>
          </cell>
          <cell r="C524" t="str">
            <v>un</v>
          </cell>
          <cell r="D524">
            <v>399.8</v>
          </cell>
        </row>
        <row r="525">
          <cell r="A525">
            <v>72550</v>
          </cell>
          <cell r="B525" t="str">
            <v>Boca para BSTC D=80 cm - tipo DER/SC , normal</v>
          </cell>
          <cell r="C525" t="str">
            <v>un</v>
          </cell>
          <cell r="D525">
            <v>266.89999999999998</v>
          </cell>
        </row>
        <row r="526">
          <cell r="A526">
            <v>72600</v>
          </cell>
          <cell r="B526" t="str">
            <v>Boca para BSTC D=100 cm - normal (tipo DNER)</v>
          </cell>
          <cell r="C526" t="str">
            <v>un</v>
          </cell>
          <cell r="D526">
            <v>689.4</v>
          </cell>
        </row>
        <row r="527">
          <cell r="A527">
            <v>72630</v>
          </cell>
          <cell r="B527" t="str">
            <v>Boca para BSTC D=100 cm - tipo DER/SC , esconsidade 15 graus</v>
          </cell>
          <cell r="C527" t="str">
            <v>un</v>
          </cell>
          <cell r="D527">
            <v>517.41999999999996</v>
          </cell>
        </row>
        <row r="528">
          <cell r="A528">
            <v>72640</v>
          </cell>
          <cell r="B528" t="str">
            <v>Boca para BSTC D=100 cm - tipo DER/SC , esconsidade 20 graus</v>
          </cell>
          <cell r="C528" t="str">
            <v>un</v>
          </cell>
          <cell r="D528">
            <v>550.14</v>
          </cell>
        </row>
        <row r="529">
          <cell r="A529">
            <v>72650</v>
          </cell>
          <cell r="B529" t="str">
            <v>Boca para BSTC D=100 cm - tipo DER/SC , esconsidade 30 graus</v>
          </cell>
          <cell r="C529" t="str">
            <v>un</v>
          </cell>
          <cell r="D529">
            <v>598.29</v>
          </cell>
        </row>
        <row r="530">
          <cell r="A530">
            <v>72700</v>
          </cell>
          <cell r="B530" t="str">
            <v>Boca para BSTC D=100 cm - tipo DER/SC , normal</v>
          </cell>
          <cell r="C530" t="str">
            <v>un</v>
          </cell>
          <cell r="D530">
            <v>378.53999999999996</v>
          </cell>
        </row>
        <row r="531">
          <cell r="A531">
            <v>72750</v>
          </cell>
          <cell r="B531" t="str">
            <v>Boca para BSTC D=120 cm - normal (tipo DNER)</v>
          </cell>
          <cell r="C531" t="str">
            <v>un</v>
          </cell>
          <cell r="D531">
            <v>984.65</v>
          </cell>
        </row>
        <row r="532">
          <cell r="A532">
            <v>72780</v>
          </cell>
          <cell r="B532" t="str">
            <v>Boca para BSTC D=120 cm - tipo DER/SC , esconsidade 15 graus</v>
          </cell>
          <cell r="C532" t="str">
            <v>un</v>
          </cell>
          <cell r="D532">
            <v>697.81</v>
          </cell>
        </row>
        <row r="533">
          <cell r="A533">
            <v>72790</v>
          </cell>
          <cell r="B533" t="str">
            <v>Boca para BSTC D=120 cm - tipo DER/SC , esconsidade 20 graus</v>
          </cell>
          <cell r="C533" t="str">
            <v>un</v>
          </cell>
          <cell r="D533">
            <v>746.87</v>
          </cell>
        </row>
        <row r="534">
          <cell r="A534">
            <v>72800</v>
          </cell>
          <cell r="B534" t="str">
            <v>Boca para BSTC D=120 cm - tipo DER/SC , esconsidade 30 graus</v>
          </cell>
          <cell r="C534" t="str">
            <v>un</v>
          </cell>
          <cell r="D534">
            <v>816.6</v>
          </cell>
        </row>
        <row r="535">
          <cell r="A535">
            <v>72850</v>
          </cell>
          <cell r="B535" t="str">
            <v>Boca para BSTC D=120 cm - tipo DER/SC , normal</v>
          </cell>
          <cell r="C535" t="str">
            <v>un</v>
          </cell>
          <cell r="D535">
            <v>491.17999999999995</v>
          </cell>
        </row>
        <row r="536">
          <cell r="A536">
            <v>72900</v>
          </cell>
          <cell r="B536" t="str">
            <v>Boca para BSTC D=150 cm - tipo DER/SC , normal</v>
          </cell>
          <cell r="C536" t="str">
            <v>un</v>
          </cell>
          <cell r="D536">
            <v>740.01</v>
          </cell>
        </row>
        <row r="537">
          <cell r="A537">
            <v>72910</v>
          </cell>
          <cell r="B537" t="str">
            <v>Boca para BSTC D=150 cm - tipo DER/SC , esconsidade 15 graus</v>
          </cell>
          <cell r="C537" t="str">
            <v>un</v>
          </cell>
          <cell r="D537">
            <v>1003.35</v>
          </cell>
        </row>
        <row r="538">
          <cell r="A538">
            <v>72920</v>
          </cell>
          <cell r="B538" t="str">
            <v>Boca para BSTC D=150 cm - tipo DER/SC , esconsidade 20 graus</v>
          </cell>
          <cell r="C538" t="str">
            <v>un</v>
          </cell>
          <cell r="D538">
            <v>1072.94</v>
          </cell>
        </row>
        <row r="539">
          <cell r="A539">
            <v>72930</v>
          </cell>
          <cell r="B539" t="str">
            <v>Boca para BSTC D=150 cm - tipo DER/SC , esconsidade 30 graus</v>
          </cell>
          <cell r="C539" t="str">
            <v>un</v>
          </cell>
          <cell r="D539">
            <v>1165.6600000000001</v>
          </cell>
        </row>
        <row r="540">
          <cell r="A540">
            <v>72950</v>
          </cell>
          <cell r="B540" t="str">
            <v>Boca para BSTC D=200 cm - tipo DER/SC , normal</v>
          </cell>
          <cell r="C540" t="str">
            <v>un</v>
          </cell>
          <cell r="D540">
            <v>1282.3</v>
          </cell>
        </row>
        <row r="541">
          <cell r="A541">
            <v>72960</v>
          </cell>
          <cell r="B541" t="str">
            <v>Boca para BSTC D=200 cm - tipo DER/SC , esconsidade 15 graus</v>
          </cell>
          <cell r="C541" t="str">
            <v>un</v>
          </cell>
          <cell r="D541">
            <v>1627.46</v>
          </cell>
        </row>
        <row r="542">
          <cell r="A542">
            <v>72970</v>
          </cell>
          <cell r="B542" t="str">
            <v>Boca para BSTC D=200 cm - tipo DER/SC , esconsidade 20 graus</v>
          </cell>
          <cell r="C542" t="str">
            <v>un</v>
          </cell>
          <cell r="D542">
            <v>1749.01</v>
          </cell>
        </row>
        <row r="543">
          <cell r="A543">
            <v>72980</v>
          </cell>
          <cell r="B543" t="str">
            <v>Boca para BSTC D=200 cm - tipo DER/SC , esconsidade 30 graus</v>
          </cell>
          <cell r="C543" t="str">
            <v>un</v>
          </cell>
          <cell r="D543">
            <v>1918.74</v>
          </cell>
        </row>
        <row r="544">
          <cell r="A544">
            <v>73000</v>
          </cell>
          <cell r="B544" t="str">
            <v>Boca para BDTC D=80 cm - normal (tipo DNER)</v>
          </cell>
          <cell r="C544" t="str">
            <v>un</v>
          </cell>
          <cell r="D544">
            <v>601.46999999999991</v>
          </cell>
        </row>
        <row r="545">
          <cell r="A545">
            <v>73030</v>
          </cell>
          <cell r="B545" t="str">
            <v>Boca para BDTC D=80 cm - tipo DER/SC , esconsidade 15 graus</v>
          </cell>
          <cell r="C545" t="str">
            <v>un</v>
          </cell>
          <cell r="D545">
            <v>453.55</v>
          </cell>
        </row>
        <row r="546">
          <cell r="A546">
            <v>73040</v>
          </cell>
          <cell r="B546" t="str">
            <v>Boca para BDTC D=80 cm - tipo DER/SC , esconsidade 20 graus</v>
          </cell>
          <cell r="C546" t="str">
            <v>un</v>
          </cell>
          <cell r="D546">
            <v>473.01</v>
          </cell>
        </row>
        <row r="547">
          <cell r="A547">
            <v>73050</v>
          </cell>
          <cell r="B547" t="str">
            <v>Boca para BDTC D=80 cm - tipo DER/SC , esconsidade 30 graus</v>
          </cell>
          <cell r="C547" t="str">
            <v>un</v>
          </cell>
          <cell r="D547">
            <v>501.5</v>
          </cell>
        </row>
        <row r="548">
          <cell r="A548">
            <v>73100</v>
          </cell>
          <cell r="B548" t="str">
            <v>Boca para BDTC D=80 cm - tipo DER/SC , normal</v>
          </cell>
          <cell r="C548" t="str">
            <v>un</v>
          </cell>
          <cell r="D548">
            <v>381.61</v>
          </cell>
        </row>
        <row r="549">
          <cell r="A549">
            <v>73150</v>
          </cell>
          <cell r="B549" t="str">
            <v>Boca para BDTC D=100 cm - normal (tipo DNER)</v>
          </cell>
          <cell r="C549" t="str">
            <v>un</v>
          </cell>
          <cell r="D549">
            <v>911.33</v>
          </cell>
        </row>
        <row r="550">
          <cell r="A550">
            <v>73180</v>
          </cell>
          <cell r="B550" t="str">
            <v>Boca para BDTC D=100 cm - tipo DER/SC , esconsidade 15 graus</v>
          </cell>
          <cell r="C550" t="str">
            <v>un</v>
          </cell>
          <cell r="D550">
            <v>650.9899999999999</v>
          </cell>
        </row>
        <row r="551">
          <cell r="A551">
            <v>73190</v>
          </cell>
          <cell r="B551" t="str">
            <v>Boca para BDTC D=100 cm - tipo DER/SC , esconsidade 20 graus</v>
          </cell>
          <cell r="C551" t="str">
            <v>un</v>
          </cell>
          <cell r="D551">
            <v>683.58</v>
          </cell>
        </row>
        <row r="552">
          <cell r="A552">
            <v>73200</v>
          </cell>
          <cell r="B552" t="str">
            <v>Boca para BDTC D=100 cm - tipo DER/SC , esconsidade 30 graus</v>
          </cell>
          <cell r="C552" t="str">
            <v>un</v>
          </cell>
          <cell r="D552">
            <v>731.83999999999992</v>
          </cell>
        </row>
        <row r="553">
          <cell r="A553">
            <v>73250</v>
          </cell>
          <cell r="B553" t="str">
            <v>Boca para BDTC D=100 cm - tipo DER/SC , normal</v>
          </cell>
          <cell r="C553" t="str">
            <v>un</v>
          </cell>
          <cell r="D553">
            <v>528.32000000000005</v>
          </cell>
        </row>
        <row r="554">
          <cell r="A554">
            <v>73300</v>
          </cell>
          <cell r="B554" t="str">
            <v>Boca para BDTC D=120 cm - normal (tipo DNER)</v>
          </cell>
          <cell r="C554" t="str">
            <v>un</v>
          </cell>
          <cell r="D554">
            <v>1281.3499999999999</v>
          </cell>
        </row>
        <row r="555">
          <cell r="A555">
            <v>73330</v>
          </cell>
          <cell r="B555" t="str">
            <v>Boca para BDTC D=120 cm - tipo DER/SC , esconsidade 15 graus</v>
          </cell>
          <cell r="C555" t="str">
            <v>un</v>
          </cell>
          <cell r="D555">
            <v>877.46</v>
          </cell>
        </row>
        <row r="556">
          <cell r="A556">
            <v>73340</v>
          </cell>
          <cell r="B556" t="str">
            <v>Boca para BDTC D=120 cm - tipo DER/SC , esconsidade 20 graus</v>
          </cell>
          <cell r="C556" t="str">
            <v>un</v>
          </cell>
          <cell r="D556">
            <v>927.56</v>
          </cell>
        </row>
        <row r="557">
          <cell r="A557">
            <v>73350</v>
          </cell>
          <cell r="B557" t="str">
            <v>Boca para BDTC D=120 cm - tipo DER/SC , esconsidade 30 graus</v>
          </cell>
          <cell r="C557" t="str">
            <v>un</v>
          </cell>
          <cell r="D557">
            <v>997.31999999999994</v>
          </cell>
        </row>
        <row r="558">
          <cell r="A558">
            <v>73400</v>
          </cell>
          <cell r="B558" t="str">
            <v>Boca para BDTC D=120 cm - tipo DER/SC , normal</v>
          </cell>
          <cell r="C558" t="str">
            <v>un</v>
          </cell>
          <cell r="D558">
            <v>686.29</v>
          </cell>
        </row>
        <row r="559">
          <cell r="A559">
            <v>73450</v>
          </cell>
          <cell r="B559" t="str">
            <v>Boca para BDTC D=150 cm - tipo DER/SC , normal</v>
          </cell>
          <cell r="C559" t="str">
            <v>un</v>
          </cell>
          <cell r="D559">
            <v>994.31</v>
          </cell>
        </row>
        <row r="560">
          <cell r="A560">
            <v>73460</v>
          </cell>
          <cell r="B560" t="str">
            <v>Boca para BDTC D=150 cm - tipo DER/SC , esconsidade 15 graus</v>
          </cell>
          <cell r="C560" t="str">
            <v>un</v>
          </cell>
          <cell r="D560">
            <v>1244.1699999999998</v>
          </cell>
        </row>
        <row r="561">
          <cell r="A561">
            <v>73470</v>
          </cell>
          <cell r="B561" t="str">
            <v>Boca para BDTC D=150 cm - tipo DER/SC , esconsidade 20 graus</v>
          </cell>
          <cell r="C561" t="str">
            <v>un</v>
          </cell>
          <cell r="D561">
            <v>1313.6100000000001</v>
          </cell>
        </row>
        <row r="562">
          <cell r="A562">
            <v>73480</v>
          </cell>
          <cell r="B562" t="str">
            <v>Boca para BDTC D=150 cm - tipo DER/SC , esconsidade 30 graus</v>
          </cell>
          <cell r="C562" t="str">
            <v>un</v>
          </cell>
          <cell r="D562">
            <v>1410.53</v>
          </cell>
        </row>
        <row r="563">
          <cell r="A563">
            <v>73500</v>
          </cell>
          <cell r="B563" t="str">
            <v>Boca para BDTC D=200 cm - tipo DER/SC , normal</v>
          </cell>
          <cell r="C563" t="str">
            <v>un</v>
          </cell>
          <cell r="D563">
            <v>1644.8</v>
          </cell>
        </row>
        <row r="564">
          <cell r="A564">
            <v>73510</v>
          </cell>
          <cell r="B564" t="str">
            <v>Boca para BDTC D=200 cm - tipo DER/SC , esconsidade 15 graus</v>
          </cell>
          <cell r="C564" t="str">
            <v>un</v>
          </cell>
          <cell r="D564">
            <v>1975.8000000000002</v>
          </cell>
        </row>
        <row r="565">
          <cell r="A565">
            <v>73520</v>
          </cell>
          <cell r="B565" t="str">
            <v>Boca para BDTC D=200 cm - tipo DER/SC , esconsidade 20 graus</v>
          </cell>
          <cell r="C565" t="str">
            <v>un</v>
          </cell>
          <cell r="D565">
            <v>2097.0700000000002</v>
          </cell>
        </row>
        <row r="566">
          <cell r="A566">
            <v>73530</v>
          </cell>
          <cell r="B566" t="str">
            <v>Boca para BDTC D=200 cm - tipo DER/SC , esconsidade 30 graus</v>
          </cell>
          <cell r="C566" t="str">
            <v>un</v>
          </cell>
          <cell r="D566">
            <v>2266.79</v>
          </cell>
        </row>
        <row r="567">
          <cell r="A567">
            <v>73550</v>
          </cell>
          <cell r="B567" t="str">
            <v>Boca para BTTC D=80 cm - normal (tipo DNER)</v>
          </cell>
          <cell r="C567" t="str">
            <v>un</v>
          </cell>
          <cell r="D567">
            <v>757.34</v>
          </cell>
        </row>
        <row r="568">
          <cell r="A568">
            <v>73580</v>
          </cell>
          <cell r="B568" t="str">
            <v>Boca para BTTC D=80 cm - tipo DER/SC , esconsidade 15 graus</v>
          </cell>
          <cell r="C568" t="str">
            <v>un</v>
          </cell>
          <cell r="D568">
            <v>554.96</v>
          </cell>
        </row>
        <row r="569">
          <cell r="A569">
            <v>73590</v>
          </cell>
          <cell r="B569" t="str">
            <v>Boca para BTTC D=80 cm - tipo DER/SC , esconsidade 20 graus</v>
          </cell>
          <cell r="C569" t="str">
            <v>un</v>
          </cell>
          <cell r="D569">
            <v>574.35</v>
          </cell>
        </row>
        <row r="570">
          <cell r="A570">
            <v>73600</v>
          </cell>
          <cell r="B570" t="str">
            <v>Boca para BTTC D=80 cm - tipo DER/SC , esconsidade 30 graus</v>
          </cell>
          <cell r="C570" t="str">
            <v>un</v>
          </cell>
          <cell r="D570">
            <v>602.95000000000005</v>
          </cell>
        </row>
        <row r="571">
          <cell r="A571">
            <v>73650</v>
          </cell>
          <cell r="B571" t="str">
            <v>Boca para BTTC D=80 cm - tipo DER/SC , normal</v>
          </cell>
          <cell r="C571" t="str">
            <v>un</v>
          </cell>
          <cell r="D571">
            <v>488.6</v>
          </cell>
        </row>
        <row r="572">
          <cell r="A572">
            <v>73700</v>
          </cell>
          <cell r="B572" t="str">
            <v>Boca para BTTC D=100 cm - normal (tipo DNER)</v>
          </cell>
          <cell r="C572" t="str">
            <v>un</v>
          </cell>
          <cell r="D572">
            <v>1133.8399999999999</v>
          </cell>
        </row>
        <row r="573">
          <cell r="A573">
            <v>73730</v>
          </cell>
          <cell r="B573" t="str">
            <v>Boca para BTTC D=100 cm - tipo DER/SC , esconsidade 15 graus</v>
          </cell>
          <cell r="C573" t="str">
            <v>un</v>
          </cell>
          <cell r="D573">
            <v>784.89</v>
          </cell>
        </row>
        <row r="574">
          <cell r="A574">
            <v>73740</v>
          </cell>
          <cell r="B574" t="str">
            <v>Boca para BTTC D=100 cm - tipo DER/SC , esconsidade 20 graus</v>
          </cell>
          <cell r="C574" t="str">
            <v>un</v>
          </cell>
          <cell r="D574">
            <v>817.48</v>
          </cell>
        </row>
        <row r="575">
          <cell r="A575">
            <v>73750</v>
          </cell>
          <cell r="B575" t="str">
            <v>Boca para BTTC D=100 cm - tipo DER/SC , esconsidade 30 graus</v>
          </cell>
          <cell r="C575" t="str">
            <v>un</v>
          </cell>
          <cell r="D575">
            <v>865.6099999999999</v>
          </cell>
        </row>
        <row r="576">
          <cell r="A576">
            <v>73800</v>
          </cell>
          <cell r="B576" t="str">
            <v>Boca para BTTC D=100 cm - tipo DER/SC , normal</v>
          </cell>
          <cell r="C576" t="str">
            <v>un</v>
          </cell>
          <cell r="D576">
            <v>669.93999999999994</v>
          </cell>
        </row>
        <row r="577">
          <cell r="A577">
            <v>73850</v>
          </cell>
          <cell r="B577" t="str">
            <v>Boca para BTTC D=120 cm - normal (tipo DNER)</v>
          </cell>
          <cell r="C577" t="str">
            <v>un</v>
          </cell>
          <cell r="D577">
            <v>1578.39</v>
          </cell>
        </row>
        <row r="578">
          <cell r="A578">
            <v>73880</v>
          </cell>
          <cell r="B578" t="str">
            <v>Boca para BTTC D=120 cm - tipo DER/SC , esconsidade 15 graus</v>
          </cell>
          <cell r="C578" t="str">
            <v>un</v>
          </cell>
          <cell r="D578">
            <v>1057.8700000000001</v>
          </cell>
        </row>
        <row r="579">
          <cell r="A579">
            <v>73890</v>
          </cell>
          <cell r="B579" t="str">
            <v>Boca para BTTC D=120 cm - tipo DER/SC , esconsidade 20 graus</v>
          </cell>
          <cell r="C579" t="str">
            <v>un</v>
          </cell>
          <cell r="D579">
            <v>1108</v>
          </cell>
        </row>
        <row r="580">
          <cell r="A580">
            <v>73900</v>
          </cell>
          <cell r="B580" t="str">
            <v>Boca para BTTC D=120 cm - tipo DER/SC , esconsidade 30 graus</v>
          </cell>
          <cell r="C580" t="str">
            <v>un</v>
          </cell>
          <cell r="D580">
            <v>1178</v>
          </cell>
        </row>
        <row r="581">
          <cell r="A581">
            <v>73950</v>
          </cell>
          <cell r="B581" t="str">
            <v>Boca para BTTC D=120 cm - tipo DER/SC , normal</v>
          </cell>
          <cell r="C581" t="str">
            <v>un</v>
          </cell>
          <cell r="D581">
            <v>873.04</v>
          </cell>
        </row>
        <row r="582">
          <cell r="A582">
            <v>74000</v>
          </cell>
          <cell r="B582" t="str">
            <v>Boca para BTTC D=150 cm - tipo DER/SC , normal</v>
          </cell>
          <cell r="C582" t="str">
            <v>un</v>
          </cell>
          <cell r="D582">
            <v>1237.76</v>
          </cell>
        </row>
        <row r="583">
          <cell r="A583">
            <v>74010</v>
          </cell>
          <cell r="B583" t="str">
            <v>Boca para BTTC D=150 cm - tipo DER/SC , esconsidade 15 graus</v>
          </cell>
          <cell r="C583" t="str">
            <v>un</v>
          </cell>
          <cell r="D583">
            <v>1483.04</v>
          </cell>
        </row>
        <row r="584">
          <cell r="A584">
            <v>74020</v>
          </cell>
          <cell r="B584" t="str">
            <v>Boca para BTTC D=150 cm - tipo DER/SC , esconsidade 20 graus</v>
          </cell>
          <cell r="C584" t="str">
            <v>un</v>
          </cell>
          <cell r="D584">
            <v>1552.4499999999998</v>
          </cell>
        </row>
        <row r="585">
          <cell r="A585">
            <v>74030</v>
          </cell>
          <cell r="B585" t="str">
            <v>Boca para BTTC D=150 cm - tipo DER/SC , esconsidade 30 graus</v>
          </cell>
          <cell r="C585" t="str">
            <v>un</v>
          </cell>
          <cell r="D585">
            <v>1649.3600000000001</v>
          </cell>
        </row>
        <row r="586">
          <cell r="A586">
            <v>74050</v>
          </cell>
          <cell r="B586" t="str">
            <v>Boca para BTTC D=200 cm - tipo DER/SC , normal</v>
          </cell>
          <cell r="C586" t="str">
            <v>un</v>
          </cell>
          <cell r="D586">
            <v>1988.26</v>
          </cell>
        </row>
        <row r="587">
          <cell r="A587">
            <v>74060</v>
          </cell>
          <cell r="B587" t="str">
            <v>Boca para BTTC D=200 cm - tipo DER/SC , esconsidade 15 graus</v>
          </cell>
          <cell r="C587" t="str">
            <v>un</v>
          </cell>
          <cell r="D587">
            <v>2314.9199999999996</v>
          </cell>
        </row>
        <row r="588">
          <cell r="A588">
            <v>74070</v>
          </cell>
          <cell r="B588" t="str">
            <v>Boca para BTTC D=200 cm - tipo DER/SC , esconsidade 20 graus</v>
          </cell>
          <cell r="C588" t="str">
            <v>un</v>
          </cell>
          <cell r="D588">
            <v>2436.1699999999996</v>
          </cell>
        </row>
        <row r="589">
          <cell r="A589">
            <v>74080</v>
          </cell>
          <cell r="B589" t="str">
            <v>Boca para BTTC D=200 cm - tipo DER/SC , esconsidade 30 graus</v>
          </cell>
          <cell r="C589" t="str">
            <v>un</v>
          </cell>
          <cell r="D589">
            <v>2606.4499999999998</v>
          </cell>
        </row>
        <row r="590">
          <cell r="A590">
            <v>74100</v>
          </cell>
          <cell r="B590" t="str">
            <v>Boca para BSCC de 1,3 x 2,0 m - normal</v>
          </cell>
          <cell r="C590" t="str">
            <v>un</v>
          </cell>
          <cell r="D590">
            <v>3769.0099999999998</v>
          </cell>
        </row>
        <row r="591">
          <cell r="A591">
            <v>74150</v>
          </cell>
          <cell r="B591" t="str">
            <v>Boca para BSCC de 1,3 x 2,0 m - esconsidade de 10 graus</v>
          </cell>
          <cell r="C591" t="str">
            <v>un</v>
          </cell>
          <cell r="D591">
            <v>3914.96</v>
          </cell>
        </row>
        <row r="592">
          <cell r="A592">
            <v>74200</v>
          </cell>
          <cell r="B592" t="str">
            <v>Boca para BSCC de 1,3 x 2,0 m - esconsidade de 20 graus</v>
          </cell>
          <cell r="C592" t="str">
            <v>un</v>
          </cell>
          <cell r="D592">
            <v>4198.34</v>
          </cell>
        </row>
        <row r="593">
          <cell r="A593">
            <v>74250</v>
          </cell>
          <cell r="B593" t="str">
            <v>Boca para BSCC de 1,3 x 2,0 m - esconsidade de 30 graus</v>
          </cell>
          <cell r="C593" t="str">
            <v>un</v>
          </cell>
          <cell r="D593">
            <v>4921.53</v>
          </cell>
        </row>
        <row r="594">
          <cell r="A594">
            <v>74300</v>
          </cell>
          <cell r="B594" t="str">
            <v>Boca para BSCC de 1,5 x 1,5 m - normal</v>
          </cell>
          <cell r="C594" t="str">
            <v>un</v>
          </cell>
          <cell r="D594">
            <v>2526.54</v>
          </cell>
        </row>
        <row r="595">
          <cell r="A595">
            <v>74350</v>
          </cell>
          <cell r="B595" t="str">
            <v>Boca para BSCC de 1,5 x 1,5 m - esconsidade de 15 graus</v>
          </cell>
          <cell r="C595" t="str">
            <v>un</v>
          </cell>
          <cell r="D595">
            <v>2653.6000000000004</v>
          </cell>
        </row>
        <row r="596">
          <cell r="A596">
            <v>74400</v>
          </cell>
          <cell r="B596" t="str">
            <v>Boca para BSCC de 1,6 x 2,4 m - normal</v>
          </cell>
          <cell r="C596" t="str">
            <v>un</v>
          </cell>
          <cell r="D596">
            <v>4458</v>
          </cell>
        </row>
        <row r="597">
          <cell r="A597">
            <v>74450</v>
          </cell>
          <cell r="B597" t="str">
            <v>Boca para BSCC de 1,6 x 2,4 m - esconsidade de 5 graus</v>
          </cell>
          <cell r="C597" t="str">
            <v>un</v>
          </cell>
          <cell r="D597">
            <v>5690.28</v>
          </cell>
        </row>
        <row r="598">
          <cell r="A598">
            <v>74500</v>
          </cell>
          <cell r="B598" t="str">
            <v>Boca para BSCC de 1,6 x 2,4 m - esconsidade de 10 graus</v>
          </cell>
          <cell r="C598" t="str">
            <v>un</v>
          </cell>
          <cell r="D598">
            <v>5743.1200000000008</v>
          </cell>
        </row>
        <row r="599">
          <cell r="A599">
            <v>74550</v>
          </cell>
          <cell r="B599" t="str">
            <v>Boca para BSCC de 1,6 x 2,4 m - esconsidade de 30 graus</v>
          </cell>
          <cell r="C599" t="str">
            <v>un</v>
          </cell>
          <cell r="D599">
            <v>7137.3</v>
          </cell>
        </row>
        <row r="600">
          <cell r="A600">
            <v>74600</v>
          </cell>
          <cell r="B600" t="str">
            <v>Boca para BSCC de 2,0 x 1,5 m - normal</v>
          </cell>
          <cell r="C600" t="str">
            <v>un</v>
          </cell>
          <cell r="D600">
            <v>2950.79</v>
          </cell>
        </row>
        <row r="601">
          <cell r="A601">
            <v>74650</v>
          </cell>
          <cell r="B601" t="str">
            <v>Boca para BSCC de 2,0 x 1,5 m - esconsidade de 15 graus</v>
          </cell>
          <cell r="C601" t="str">
            <v>un</v>
          </cell>
          <cell r="D601">
            <v>3262.7999999999997</v>
          </cell>
        </row>
        <row r="602">
          <cell r="A602">
            <v>74700</v>
          </cell>
          <cell r="B602" t="str">
            <v>Boca para BSCC de 1,9 x 2,9 m - esconsidade de 10 graus</v>
          </cell>
          <cell r="C602" t="str">
            <v>un</v>
          </cell>
          <cell r="D602">
            <v>7513.0700000000006</v>
          </cell>
        </row>
        <row r="603">
          <cell r="A603">
            <v>74750</v>
          </cell>
          <cell r="B603" t="str">
            <v>Boca para BSCC de 1,9 x 2,9 m - esconsidade de 20 graus</v>
          </cell>
          <cell r="C603" t="str">
            <v>un</v>
          </cell>
          <cell r="D603">
            <v>8165.5199999999995</v>
          </cell>
        </row>
        <row r="604">
          <cell r="A604">
            <v>74800</v>
          </cell>
          <cell r="B604" t="str">
            <v>Boca para BSCC de 1,9 x 2,9 m - esconsidade de 30 graus</v>
          </cell>
          <cell r="C604" t="str">
            <v>un</v>
          </cell>
          <cell r="D604">
            <v>9833.9500000000007</v>
          </cell>
        </row>
        <row r="605">
          <cell r="A605">
            <v>74850</v>
          </cell>
          <cell r="B605" t="str">
            <v>Boca para BSCC de 2,0 x 2,0 m - normal</v>
          </cell>
          <cell r="C605" t="str">
            <v>un</v>
          </cell>
          <cell r="D605">
            <v>3694.44</v>
          </cell>
        </row>
        <row r="606">
          <cell r="A606">
            <v>74900</v>
          </cell>
          <cell r="B606" t="str">
            <v>Boca para BSCC de 2,0 x 2,0 m - esconsidade de 15 graus</v>
          </cell>
          <cell r="C606" t="str">
            <v>un</v>
          </cell>
          <cell r="D606">
            <v>3934.56</v>
          </cell>
        </row>
        <row r="607">
          <cell r="A607">
            <v>74950</v>
          </cell>
          <cell r="B607" t="str">
            <v>Boca para BSCC de 2,0 x 2,0 m - esconsidade de 25 graus</v>
          </cell>
          <cell r="C607" t="str">
            <v>un</v>
          </cell>
          <cell r="D607">
            <v>4895.7000000000007</v>
          </cell>
        </row>
        <row r="608">
          <cell r="A608">
            <v>75000</v>
          </cell>
          <cell r="B608" t="str">
            <v>Boca para BSCC de 2,0 x 2,0 m - esconsidade de 40 graus</v>
          </cell>
          <cell r="C608" t="str">
            <v>un</v>
          </cell>
          <cell r="D608">
            <v>6837.2000000000007</v>
          </cell>
        </row>
        <row r="609">
          <cell r="A609">
            <v>75050</v>
          </cell>
          <cell r="B609" t="str">
            <v>Boca para BSCC de 2,1 x 3,2 m - normal</v>
          </cell>
          <cell r="C609" t="str">
            <v>un</v>
          </cell>
          <cell r="D609">
            <v>9169.34</v>
          </cell>
        </row>
        <row r="610">
          <cell r="A610">
            <v>75100</v>
          </cell>
          <cell r="B610" t="str">
            <v>Boca para BSCC de 2,1 x 3,2 m - esconsidade de 10 graus</v>
          </cell>
          <cell r="C610" t="str">
            <v>un</v>
          </cell>
          <cell r="D610">
            <v>9002.26</v>
          </cell>
        </row>
        <row r="611">
          <cell r="A611">
            <v>75150</v>
          </cell>
          <cell r="B611" t="str">
            <v>Boca para BSCC de 2,1 x 3,2 m - esconsidade de 30 graus</v>
          </cell>
          <cell r="C611" t="str">
            <v>un</v>
          </cell>
          <cell r="D611">
            <v>9235.34</v>
          </cell>
        </row>
        <row r="612">
          <cell r="A612">
            <v>75200</v>
          </cell>
          <cell r="B612" t="str">
            <v>Boca para BSCC de 2,3 x 3,5 m - normal</v>
          </cell>
          <cell r="C612" t="str">
            <v>un</v>
          </cell>
          <cell r="D612">
            <v>10091.61</v>
          </cell>
        </row>
        <row r="613">
          <cell r="A613">
            <v>75250</v>
          </cell>
          <cell r="B613" t="str">
            <v>Boca para BSCC de 2,5 x 2,0 m - normal</v>
          </cell>
          <cell r="C613" t="str">
            <v>un</v>
          </cell>
          <cell r="D613">
            <v>4299.34</v>
          </cell>
        </row>
        <row r="614">
          <cell r="A614">
            <v>75300</v>
          </cell>
          <cell r="B614" t="str">
            <v>Boca para BSCC de 2,5 x 2,0 m - esconsidade de 15 graus</v>
          </cell>
          <cell r="C614" t="str">
            <v>un</v>
          </cell>
          <cell r="D614">
            <v>4523.5999999999995</v>
          </cell>
        </row>
        <row r="615">
          <cell r="A615">
            <v>75350</v>
          </cell>
          <cell r="B615" t="str">
            <v>Boca para BSCC de 2,5 x 2,5 m - normal</v>
          </cell>
          <cell r="C615" t="str">
            <v>un</v>
          </cell>
          <cell r="D615">
            <v>5467.25</v>
          </cell>
        </row>
        <row r="616">
          <cell r="A616">
            <v>75400</v>
          </cell>
          <cell r="B616" t="str">
            <v>Boca para BSCC de 2,5 x 2,5 m - esconsa</v>
          </cell>
          <cell r="C616" t="str">
            <v>un</v>
          </cell>
          <cell r="D616">
            <v>5788.26</v>
          </cell>
        </row>
        <row r="617">
          <cell r="A617">
            <v>75450</v>
          </cell>
          <cell r="B617" t="str">
            <v>Boca para BSCC de 3,0 x 2,0 m - normal</v>
          </cell>
          <cell r="C617" t="str">
            <v>un</v>
          </cell>
          <cell r="D617">
            <v>5136.12</v>
          </cell>
        </row>
        <row r="618">
          <cell r="A618">
            <v>75500</v>
          </cell>
          <cell r="B618" t="str">
            <v>Boca para BSCC de 3,0 x 2,5 m - normal</v>
          </cell>
          <cell r="C618" t="str">
            <v>un</v>
          </cell>
          <cell r="D618">
            <v>6405.8600000000006</v>
          </cell>
        </row>
        <row r="619">
          <cell r="A619">
            <v>75550</v>
          </cell>
          <cell r="B619" t="str">
            <v>Boca para BSCC de 3,0 x 3,0 m - normal</v>
          </cell>
          <cell r="C619" t="str">
            <v>un</v>
          </cell>
          <cell r="D619">
            <v>7375.6</v>
          </cell>
        </row>
        <row r="620">
          <cell r="A620">
            <v>75600</v>
          </cell>
          <cell r="B620" t="str">
            <v>Boca para BSCC de 3,0 x 3,0 m - esconsidade de 15 graus</v>
          </cell>
          <cell r="C620" t="str">
            <v>un</v>
          </cell>
          <cell r="D620">
            <v>7839.06</v>
          </cell>
        </row>
        <row r="621">
          <cell r="A621">
            <v>75645</v>
          </cell>
          <cell r="B621" t="str">
            <v>Boca para BDCC de 1,5 x 1,0 m - normal</v>
          </cell>
          <cell r="C621" t="str">
            <v>un</v>
          </cell>
          <cell r="D621">
            <v>2462.52</v>
          </cell>
        </row>
        <row r="622">
          <cell r="A622">
            <v>75650</v>
          </cell>
          <cell r="B622" t="str">
            <v>Boca para BDCC de 1,5 x 1,5 m - normal</v>
          </cell>
          <cell r="C622" t="str">
            <v>un</v>
          </cell>
          <cell r="D622">
            <v>3122.25</v>
          </cell>
        </row>
        <row r="623">
          <cell r="A623">
            <v>75700</v>
          </cell>
          <cell r="B623" t="str">
            <v>Boca para BDCC de 2,0 x 1,5 m - normal</v>
          </cell>
          <cell r="C623" t="str">
            <v>un</v>
          </cell>
          <cell r="D623">
            <v>3744.2999999999997</v>
          </cell>
        </row>
        <row r="624">
          <cell r="A624">
            <v>75750</v>
          </cell>
          <cell r="B624" t="str">
            <v>Boca para BDCC de 2,0 x 1,5 m - esconsidade de 35 graus</v>
          </cell>
          <cell r="C624" t="str">
            <v>un</v>
          </cell>
          <cell r="D624">
            <v>5237.1799999999994</v>
          </cell>
        </row>
        <row r="625">
          <cell r="A625">
            <v>75800</v>
          </cell>
          <cell r="B625" t="str">
            <v>Boca para BDCC de 2,0 x 2,0 m - normal</v>
          </cell>
          <cell r="C625" t="str">
            <v>un</v>
          </cell>
          <cell r="D625">
            <v>4563.67</v>
          </cell>
        </row>
        <row r="626">
          <cell r="A626">
            <v>75850</v>
          </cell>
          <cell r="B626" t="str">
            <v>Boca para BDCC de 2,0 x 2,0 m - esconsidade de 15 graus</v>
          </cell>
          <cell r="C626" t="str">
            <v>un</v>
          </cell>
          <cell r="D626">
            <v>4912.7699999999995</v>
          </cell>
        </row>
        <row r="627">
          <cell r="A627">
            <v>75900</v>
          </cell>
          <cell r="B627" t="str">
            <v>Boca para BDCC de 2,0 x 2,0 m - esconsidade de 40 graus</v>
          </cell>
          <cell r="C627" t="str">
            <v>un</v>
          </cell>
          <cell r="D627">
            <v>7568.55</v>
          </cell>
        </row>
        <row r="628">
          <cell r="A628">
            <v>75950</v>
          </cell>
          <cell r="B628" t="str">
            <v>Boca para BDCC de 2,5 x 2,0 m - normal</v>
          </cell>
          <cell r="C628" t="str">
            <v>un</v>
          </cell>
          <cell r="D628">
            <v>5487.7800000000007</v>
          </cell>
        </row>
        <row r="629">
          <cell r="A629">
            <v>76000</v>
          </cell>
          <cell r="B629" t="str">
            <v>Boca para BDCC de 2,5 x 2,0 m - esconsidade de 15 graus</v>
          </cell>
          <cell r="C629" t="str">
            <v>un</v>
          </cell>
          <cell r="D629">
            <v>5666.62</v>
          </cell>
        </row>
        <row r="630">
          <cell r="A630">
            <v>76050</v>
          </cell>
          <cell r="B630" t="str">
            <v>Boca para BDCC de 2,3 x 3,5 m - esconsidade de 20 graus</v>
          </cell>
          <cell r="C630" t="str">
            <v>un</v>
          </cell>
          <cell r="D630">
            <v>12982.48</v>
          </cell>
        </row>
        <row r="631">
          <cell r="A631">
            <v>76100</v>
          </cell>
          <cell r="B631" t="str">
            <v>Boca para BDCC de 2,5 x 2,5 m - normal</v>
          </cell>
          <cell r="C631" t="str">
            <v>un</v>
          </cell>
          <cell r="D631">
            <v>7128.9400000000005</v>
          </cell>
        </row>
        <row r="632">
          <cell r="A632">
            <v>76150</v>
          </cell>
          <cell r="B632" t="str">
            <v>Boca para BDCC de 3,0 x 2,0 m - normal</v>
          </cell>
          <cell r="C632" t="str">
            <v>un</v>
          </cell>
          <cell r="D632">
            <v>6517.86</v>
          </cell>
        </row>
        <row r="633">
          <cell r="A633">
            <v>76200</v>
          </cell>
          <cell r="B633" t="str">
            <v>Boca para BDCC de 3,0 x 2,5 m - esconsidade de 15 graus</v>
          </cell>
          <cell r="C633" t="str">
            <v>un</v>
          </cell>
          <cell r="D633">
            <v>8013.64</v>
          </cell>
        </row>
        <row r="634">
          <cell r="A634">
            <v>76250</v>
          </cell>
          <cell r="B634" t="str">
            <v>Boca para BDCC de 3,0 x 3,0 m - normal</v>
          </cell>
          <cell r="C634" t="str">
            <v>un</v>
          </cell>
          <cell r="D634">
            <v>9050.24</v>
          </cell>
        </row>
        <row r="635">
          <cell r="A635">
            <v>76300</v>
          </cell>
          <cell r="B635" t="str">
            <v>Boca para BDCC de 3,0 x 3,0 m - esconsidade de 15 graus</v>
          </cell>
          <cell r="C635" t="str">
            <v>un</v>
          </cell>
          <cell r="D635">
            <v>9570.6099999999988</v>
          </cell>
        </row>
        <row r="636">
          <cell r="A636">
            <v>76350</v>
          </cell>
          <cell r="B636" t="str">
            <v>Boca para BDCC de 2,7 x 3,9 m - normal</v>
          </cell>
          <cell r="C636" t="str">
            <v>un</v>
          </cell>
          <cell r="D636">
            <v>11053.35</v>
          </cell>
        </row>
        <row r="637">
          <cell r="A637">
            <v>76400</v>
          </cell>
          <cell r="B637" t="str">
            <v>Boca para BTCC de 2,0 x 2,0 m - normal</v>
          </cell>
          <cell r="C637" t="str">
            <v>un</v>
          </cell>
          <cell r="D637">
            <v>5493.13</v>
          </cell>
        </row>
        <row r="638">
          <cell r="A638">
            <v>76450</v>
          </cell>
          <cell r="B638" t="str">
            <v>Boca para BTCC de 2,5 x 2,0 m - normal</v>
          </cell>
          <cell r="C638" t="str">
            <v>un</v>
          </cell>
          <cell r="D638">
            <v>6674.98</v>
          </cell>
        </row>
        <row r="639">
          <cell r="A639">
            <v>76500</v>
          </cell>
          <cell r="B639" t="str">
            <v>Boca para BTCC de 3,0 x 2,0 m - normal</v>
          </cell>
          <cell r="C639" t="str">
            <v>un</v>
          </cell>
          <cell r="D639">
            <v>7904.41</v>
          </cell>
        </row>
        <row r="640">
          <cell r="A640">
            <v>76550</v>
          </cell>
          <cell r="B640" t="str">
            <v>Boca para BTCC de 2,7 x 3,9 m - normal</v>
          </cell>
          <cell r="C640" t="str">
            <v>un</v>
          </cell>
          <cell r="D640">
            <v>10751.11</v>
          </cell>
        </row>
        <row r="641">
          <cell r="A641">
            <v>76600</v>
          </cell>
          <cell r="B641" t="str">
            <v>Boca para BTCC de 2,7 x 3,9 m - esconsidade de 10 graus</v>
          </cell>
          <cell r="C641" t="str">
            <v>un</v>
          </cell>
          <cell r="D641">
            <v>11178.310000000001</v>
          </cell>
        </row>
        <row r="642">
          <cell r="A642">
            <v>76650</v>
          </cell>
          <cell r="B642" t="str">
            <v>Boca para BTCC de 2,7 x 3,9 m - esconsidade de 20 graus</v>
          </cell>
          <cell r="C642" t="str">
            <v>un</v>
          </cell>
          <cell r="D642">
            <v>12257.23</v>
          </cell>
        </row>
        <row r="643">
          <cell r="A643">
            <v>76700</v>
          </cell>
          <cell r="B643" t="str">
            <v>Boca para BTCC de 2,7 x 3,9 m - esconsidade de 30 graus</v>
          </cell>
          <cell r="C643" t="str">
            <v>un</v>
          </cell>
          <cell r="D643">
            <v>14441.89</v>
          </cell>
        </row>
        <row r="644">
          <cell r="A644">
            <v>76750</v>
          </cell>
          <cell r="B644" t="str">
            <v>Boca para BTCC de 3,0 x 3,0 m - normal</v>
          </cell>
          <cell r="C644" t="str">
            <v>un</v>
          </cell>
          <cell r="D644">
            <v>10826.220000000001</v>
          </cell>
        </row>
        <row r="645">
          <cell r="A645">
            <v>77000</v>
          </cell>
          <cell r="B645" t="str">
            <v>Caixa coletora de talvegue para BSTC D=60 cm e H=1,5 m</v>
          </cell>
          <cell r="C645" t="str">
            <v>un</v>
          </cell>
          <cell r="D645">
            <v>438.55</v>
          </cell>
        </row>
        <row r="646">
          <cell r="A646">
            <v>77050</v>
          </cell>
          <cell r="B646" t="str">
            <v>Caixa coletora de talvegue para BSTC D=60 cm e H=2,0 m</v>
          </cell>
          <cell r="C646" t="str">
            <v>un</v>
          </cell>
          <cell r="D646">
            <v>593.97</v>
          </cell>
        </row>
        <row r="647">
          <cell r="A647">
            <v>77100</v>
          </cell>
          <cell r="B647" t="str">
            <v>Caixa coletora de talvegue para BSTC D=80 cm e H=1,5 m</v>
          </cell>
          <cell r="C647" t="str">
            <v>un</v>
          </cell>
          <cell r="D647">
            <v>467.28000000000003</v>
          </cell>
        </row>
        <row r="648">
          <cell r="A648">
            <v>77150</v>
          </cell>
          <cell r="B648" t="str">
            <v>Caixa coletora de talvegue para BSTC D=100 cm e H=1,5 m</v>
          </cell>
          <cell r="C648" t="str">
            <v>un</v>
          </cell>
          <cell r="D648">
            <v>457.03000000000003</v>
          </cell>
        </row>
        <row r="649">
          <cell r="A649">
            <v>77200</v>
          </cell>
          <cell r="B649" t="str">
            <v>Caixa coletora de talvegue para BSTC D=80 cm e H=2,0 m</v>
          </cell>
          <cell r="C649" t="str">
            <v>un</v>
          </cell>
          <cell r="D649">
            <v>651.92999999999995</v>
          </cell>
        </row>
        <row r="650">
          <cell r="A650">
            <v>77250</v>
          </cell>
          <cell r="B650" t="str">
            <v>Caixa coletora de talvegue para BSTC D=100 cm e H=2,0 m</v>
          </cell>
          <cell r="C650" t="str">
            <v>un</v>
          </cell>
          <cell r="D650">
            <v>641.66000000000008</v>
          </cell>
        </row>
        <row r="651">
          <cell r="A651">
            <v>77300</v>
          </cell>
          <cell r="B651" t="str">
            <v>Caixa coletora de talvegue para BSTC D=120 cm e H=2,0 m</v>
          </cell>
          <cell r="C651" t="str">
            <v>un</v>
          </cell>
          <cell r="D651">
            <v>631.41</v>
          </cell>
        </row>
        <row r="652">
          <cell r="A652">
            <v>77350</v>
          </cell>
          <cell r="B652" t="str">
            <v>Caixa coletora de talvegue para BSTC D=150 cm e H=2,0 m</v>
          </cell>
          <cell r="C652" t="str">
            <v>un</v>
          </cell>
          <cell r="D652">
            <v>645.87</v>
          </cell>
        </row>
        <row r="653">
          <cell r="A653">
            <v>77400</v>
          </cell>
          <cell r="B653" t="str">
            <v>Caixa coletora de talvegue para BSTC D=80 cm e H=2,5 m</v>
          </cell>
          <cell r="C653" t="str">
            <v>un</v>
          </cell>
          <cell r="D653">
            <v>836.73</v>
          </cell>
        </row>
        <row r="654">
          <cell r="A654">
            <v>77450</v>
          </cell>
          <cell r="B654" t="str">
            <v>Caixa coletora de talvegue para BSTC D=100 cm e H=2,5 m</v>
          </cell>
          <cell r="C654" t="str">
            <v>un</v>
          </cell>
          <cell r="D654">
            <v>826.46</v>
          </cell>
        </row>
        <row r="655">
          <cell r="A655">
            <v>77500</v>
          </cell>
          <cell r="B655" t="str">
            <v>Caixa coletora de talvegue para BSTC D=120 cm e H=2,5 m</v>
          </cell>
          <cell r="C655" t="str">
            <v>un</v>
          </cell>
          <cell r="D655">
            <v>816.2</v>
          </cell>
        </row>
        <row r="656">
          <cell r="A656">
            <v>77550</v>
          </cell>
          <cell r="B656" t="str">
            <v>Caixa coletora de talvegue para BSTC D=150 cm e H=2,5 m</v>
          </cell>
          <cell r="C656" t="str">
            <v>un</v>
          </cell>
          <cell r="D656">
            <v>852.67</v>
          </cell>
        </row>
        <row r="657">
          <cell r="A657">
            <v>77600</v>
          </cell>
          <cell r="B657" t="str">
            <v>Caixa coletora de talvegue para BSTC D=60 cm e H=3,0 m</v>
          </cell>
          <cell r="C657" t="str">
            <v>un</v>
          </cell>
          <cell r="D657">
            <v>919.7</v>
          </cell>
        </row>
        <row r="658">
          <cell r="A658">
            <v>77650</v>
          </cell>
          <cell r="B658" t="str">
            <v>Caixa coletora de talvegue para BSTC D=80 cm e H=3,0 m</v>
          </cell>
          <cell r="C658" t="str">
            <v>un</v>
          </cell>
          <cell r="D658">
            <v>1020.8299999999999</v>
          </cell>
        </row>
        <row r="659">
          <cell r="A659">
            <v>77700</v>
          </cell>
          <cell r="B659" t="str">
            <v>Caixa coletora de talvegue para BSTC D=100 cm e H=3,0 m</v>
          </cell>
          <cell r="C659" t="str">
            <v>un</v>
          </cell>
          <cell r="D659">
            <v>1010.57</v>
          </cell>
        </row>
        <row r="660">
          <cell r="A660">
            <v>77750</v>
          </cell>
          <cell r="B660" t="str">
            <v>Caixa coletora de talvegue para BSTC D=120 cm e H=3,0 m</v>
          </cell>
          <cell r="C660" t="str">
            <v>un</v>
          </cell>
          <cell r="D660">
            <v>1000.3199999999999</v>
          </cell>
        </row>
        <row r="661">
          <cell r="A661">
            <v>77800</v>
          </cell>
          <cell r="B661" t="str">
            <v>Caixa coletora de talvegue para BSTC D=150 cm e H=3,0 m</v>
          </cell>
          <cell r="C661" t="str">
            <v>un</v>
          </cell>
          <cell r="D661">
            <v>1058.82</v>
          </cell>
        </row>
        <row r="662">
          <cell r="A662">
            <v>77850</v>
          </cell>
          <cell r="B662" t="str">
            <v>Caixa coletora de talvegue para BSTC D=80 cm e H=3,5 m</v>
          </cell>
          <cell r="C662" t="str">
            <v>un</v>
          </cell>
          <cell r="D662">
            <v>1205.6099999999999</v>
          </cell>
        </row>
        <row r="663">
          <cell r="A663">
            <v>77900</v>
          </cell>
          <cell r="B663" t="str">
            <v>Caixa coletora de talvegue para BSTC D=100 cm e H=3,5 m</v>
          </cell>
          <cell r="C663" t="str">
            <v>un</v>
          </cell>
          <cell r="D663">
            <v>1195.3500000000001</v>
          </cell>
        </row>
        <row r="664">
          <cell r="A664">
            <v>77950</v>
          </cell>
          <cell r="B664" t="str">
            <v>Caixa coletora de talvegue para BTTC D=100 cm e H=2,0 m</v>
          </cell>
          <cell r="C664" t="str">
            <v>un</v>
          </cell>
          <cell r="D664">
            <v>1270.52</v>
          </cell>
        </row>
        <row r="665">
          <cell r="A665">
            <v>78000</v>
          </cell>
          <cell r="B665" t="str">
            <v>Caixa coletora de talvegue para BSTC D=120 cm e H=3,5 m</v>
          </cell>
          <cell r="C665" t="str">
            <v>un</v>
          </cell>
          <cell r="D665">
            <v>1185.0999999999999</v>
          </cell>
        </row>
        <row r="666">
          <cell r="A666">
            <v>78050</v>
          </cell>
          <cell r="B666" t="str">
            <v>Caixa coletora de talvegue para BDTC D=120 cm e H=2,0 m</v>
          </cell>
          <cell r="C666" t="str">
            <v>un</v>
          </cell>
          <cell r="D666">
            <v>1469.61</v>
          </cell>
        </row>
        <row r="667">
          <cell r="A667">
            <v>78100</v>
          </cell>
          <cell r="B667" t="str">
            <v>Caixa coletora de talvegue para BDTC D=100 cm e H=3,5 m</v>
          </cell>
          <cell r="C667" t="str">
            <v>un</v>
          </cell>
          <cell r="D667">
            <v>2235.73</v>
          </cell>
        </row>
        <row r="668">
          <cell r="A668">
            <v>78150</v>
          </cell>
          <cell r="B668" t="str">
            <v>Caixa coletora de sarjeta para BSTC D=60 cm e H=1,0 m</v>
          </cell>
          <cell r="C668" t="str">
            <v>un</v>
          </cell>
          <cell r="D668">
            <v>347.53</v>
          </cell>
        </row>
        <row r="669">
          <cell r="A669">
            <v>78250</v>
          </cell>
          <cell r="B669" t="str">
            <v>Caixa coletora de sarjeta para BSTC D=80 cm e H=1,5 m</v>
          </cell>
          <cell r="C669" t="str">
            <v>un</v>
          </cell>
          <cell r="D669">
            <v>485.55</v>
          </cell>
        </row>
        <row r="670">
          <cell r="A670">
            <v>78300</v>
          </cell>
          <cell r="B670" t="str">
            <v>Caixa coletora de sarjeta para BSTC D=100 cm e H=1,5 m</v>
          </cell>
          <cell r="C670" t="str">
            <v>un</v>
          </cell>
          <cell r="D670">
            <v>499.58000000000004</v>
          </cell>
        </row>
        <row r="671">
          <cell r="A671">
            <v>78350</v>
          </cell>
          <cell r="B671" t="str">
            <v>Caixa coletora de sarjeta para BSTC D=60 cm e H=2,0 m</v>
          </cell>
          <cell r="C671" t="str">
            <v>un</v>
          </cell>
          <cell r="D671">
            <v>693.69</v>
          </cell>
        </row>
        <row r="672">
          <cell r="A672">
            <v>78400</v>
          </cell>
          <cell r="B672" t="str">
            <v>Caixa coletora de sarjeta para BSTC D=80 cm e H=2,0 m</v>
          </cell>
          <cell r="C672" t="str">
            <v>un</v>
          </cell>
          <cell r="D672">
            <v>688.91</v>
          </cell>
        </row>
        <row r="673">
          <cell r="A673">
            <v>78450</v>
          </cell>
          <cell r="B673" t="str">
            <v>Caixa coletora de sarjeta para BSTC D=100 cm e H=2,0 m</v>
          </cell>
          <cell r="C673" t="str">
            <v>un</v>
          </cell>
          <cell r="D673">
            <v>744.80000000000007</v>
          </cell>
        </row>
        <row r="674">
          <cell r="A674">
            <v>78500</v>
          </cell>
          <cell r="B674" t="str">
            <v>Caixa coletora de sarjeta para BSTC D=120 cm e H=2,0 m</v>
          </cell>
          <cell r="C674" t="str">
            <v>un</v>
          </cell>
          <cell r="D674">
            <v>766.28</v>
          </cell>
        </row>
        <row r="675">
          <cell r="A675">
            <v>78600</v>
          </cell>
          <cell r="B675" t="str">
            <v>Caixa coletora de sarjeta para BSTC D=80 cm e H=2,5 m</v>
          </cell>
          <cell r="C675" t="str">
            <v>un</v>
          </cell>
          <cell r="D675">
            <v>771.62</v>
          </cell>
        </row>
        <row r="676">
          <cell r="A676">
            <v>78650</v>
          </cell>
          <cell r="B676" t="str">
            <v>Caixa coletora de sarjeta para BSTC D=100 cm e H=2,5 m</v>
          </cell>
          <cell r="C676" t="str">
            <v>un</v>
          </cell>
          <cell r="D676">
            <v>860.93</v>
          </cell>
        </row>
        <row r="677">
          <cell r="A677">
            <v>78700</v>
          </cell>
          <cell r="B677" t="str">
            <v>Caixa coletora de sarjeta para BSTC D=120 cm e H=3,0 m</v>
          </cell>
          <cell r="C677" t="str">
            <v>un</v>
          </cell>
          <cell r="D677">
            <v>1022.52</v>
          </cell>
        </row>
        <row r="678">
          <cell r="A678">
            <v>78750</v>
          </cell>
          <cell r="B678" t="str">
            <v>Caixa coletora de sarjeta para BDTC D=80 cm e H=1,5 m</v>
          </cell>
          <cell r="C678" t="str">
            <v>un</v>
          </cell>
          <cell r="D678">
            <v>907.5</v>
          </cell>
        </row>
        <row r="679">
          <cell r="A679">
            <v>78900</v>
          </cell>
          <cell r="B679" t="str">
            <v>Caixa coletora de sarjeta para BTTC D=120 cm e H=2,0 m</v>
          </cell>
          <cell r="C679" t="str">
            <v>un</v>
          </cell>
          <cell r="D679">
            <v>1367.32</v>
          </cell>
        </row>
        <row r="680">
          <cell r="A680">
            <v>79450</v>
          </cell>
          <cell r="B680" t="str">
            <v>Tampa para caixa coletora inclusive vigote</v>
          </cell>
          <cell r="C680" t="str">
            <v>un</v>
          </cell>
          <cell r="D680">
            <v>106.84</v>
          </cell>
        </row>
        <row r="681">
          <cell r="A681">
            <v>79795</v>
          </cell>
          <cell r="B681" t="str">
            <v>Remoção de bueiro com D=30 cm</v>
          </cell>
          <cell r="C681" t="str">
            <v>m</v>
          </cell>
          <cell r="D681">
            <v>3.52</v>
          </cell>
        </row>
        <row r="682">
          <cell r="A682">
            <v>79800</v>
          </cell>
          <cell r="B682" t="str">
            <v>Remoção de bueiro com D=30 cm</v>
          </cell>
          <cell r="C682" t="str">
            <v>m</v>
          </cell>
          <cell r="D682">
            <v>4.8100000000000005</v>
          </cell>
        </row>
        <row r="683">
          <cell r="A683">
            <v>79850</v>
          </cell>
          <cell r="B683" t="str">
            <v>Remoção de bueiro com D=40 cm</v>
          </cell>
          <cell r="C683" t="str">
            <v>m</v>
          </cell>
          <cell r="D683">
            <v>6.39</v>
          </cell>
        </row>
        <row r="684">
          <cell r="A684">
            <v>79860</v>
          </cell>
          <cell r="B684" t="str">
            <v>Remoção de bueiro com D=50 cm</v>
          </cell>
          <cell r="C684" t="str">
            <v>m</v>
          </cell>
          <cell r="D684">
            <v>7.69</v>
          </cell>
        </row>
        <row r="685">
          <cell r="A685">
            <v>79880</v>
          </cell>
          <cell r="B685" t="str">
            <v>Remoção de bueiro com D=60 cm</v>
          </cell>
          <cell r="C685" t="str">
            <v>m</v>
          </cell>
          <cell r="D685">
            <v>10.95</v>
          </cell>
        </row>
        <row r="686">
          <cell r="A686">
            <v>79900</v>
          </cell>
          <cell r="B686" t="str">
            <v>Remoção de bueiro com D=80 cm</v>
          </cell>
          <cell r="C686" t="str">
            <v>m</v>
          </cell>
          <cell r="D686">
            <v>15.799999999999999</v>
          </cell>
        </row>
        <row r="687">
          <cell r="A687">
            <v>79920</v>
          </cell>
          <cell r="B687" t="str">
            <v>Remoção de bueiro com D=100 cm</v>
          </cell>
          <cell r="C687" t="str">
            <v>m</v>
          </cell>
          <cell r="D687">
            <v>18.580000000000002</v>
          </cell>
        </row>
        <row r="688">
          <cell r="A688">
            <v>79940</v>
          </cell>
          <cell r="B688" t="str">
            <v>Remoção de bueiro com D=120 cm</v>
          </cell>
          <cell r="C688" t="str">
            <v>m</v>
          </cell>
          <cell r="D688">
            <v>22.83</v>
          </cell>
        </row>
        <row r="689">
          <cell r="A689">
            <v>79945</v>
          </cell>
          <cell r="B689" t="str">
            <v>Remoção de bueiro com D=150 cm</v>
          </cell>
          <cell r="C689" t="str">
            <v>m</v>
          </cell>
          <cell r="D689">
            <v>27.39</v>
          </cell>
        </row>
        <row r="690">
          <cell r="A690">
            <v>79950</v>
          </cell>
          <cell r="B690" t="str">
            <v>Remoção de bueiro com D=200 cm</v>
          </cell>
          <cell r="C690" t="str">
            <v>m</v>
          </cell>
          <cell r="D690">
            <v>34.230000000000004</v>
          </cell>
        </row>
        <row r="691">
          <cell r="A691">
            <v>79960</v>
          </cell>
          <cell r="B691" t="str">
            <v>Remoção de bueiro duplo tubular de D=100 cm</v>
          </cell>
          <cell r="C691" t="str">
            <v>m</v>
          </cell>
          <cell r="D691">
            <v>41.67</v>
          </cell>
        </row>
        <row r="692">
          <cell r="A692">
            <v>80000</v>
          </cell>
          <cell r="B692" t="str">
            <v>Remoção de cercas de arame farpado</v>
          </cell>
          <cell r="C692" t="str">
            <v>m</v>
          </cell>
          <cell r="D692">
            <v>0.75</v>
          </cell>
        </row>
        <row r="693">
          <cell r="A693">
            <v>80050</v>
          </cell>
          <cell r="B693" t="str">
            <v>Remoção e recolocação de cercas de arame farpado</v>
          </cell>
          <cell r="C693" t="str">
            <v>m</v>
          </cell>
          <cell r="D693">
            <v>2.66</v>
          </cell>
        </row>
        <row r="694">
          <cell r="A694">
            <v>80100</v>
          </cell>
          <cell r="B694" t="str">
            <v>Cercas c/ mourões triangulares de concreto c/4 fios de arame</v>
          </cell>
          <cell r="C694" t="str">
            <v>m</v>
          </cell>
          <cell r="D694">
            <v>4.9300000000000006</v>
          </cell>
        </row>
        <row r="695">
          <cell r="A695">
            <v>80150</v>
          </cell>
          <cell r="B695" t="str">
            <v>Cercas c/ 4 fios de arame c/ mourões de concreto de 10x10x220</v>
          </cell>
          <cell r="C695" t="str">
            <v>m</v>
          </cell>
          <cell r="D695">
            <v>4.9800000000000004</v>
          </cell>
        </row>
        <row r="696">
          <cell r="A696">
            <v>80200</v>
          </cell>
          <cell r="B696" t="str">
            <v>Execução de porteira</v>
          </cell>
          <cell r="C696" t="str">
            <v>un</v>
          </cell>
          <cell r="D696">
            <v>487.01</v>
          </cell>
        </row>
        <row r="697">
          <cell r="A697">
            <v>80250</v>
          </cell>
          <cell r="B697" t="str">
            <v>Execução de mata-burro</v>
          </cell>
          <cell r="C697" t="str">
            <v>un</v>
          </cell>
          <cell r="D697">
            <v>576.79999999999995</v>
          </cell>
        </row>
        <row r="698">
          <cell r="A698">
            <v>80300</v>
          </cell>
          <cell r="B698" t="str">
            <v>Enleivamento</v>
          </cell>
          <cell r="C698" t="str">
            <v>m²</v>
          </cell>
          <cell r="D698">
            <v>3.81</v>
          </cell>
        </row>
        <row r="699">
          <cell r="A699">
            <v>80350</v>
          </cell>
          <cell r="B699" t="str">
            <v>Hidrosemeadura</v>
          </cell>
          <cell r="C699" t="str">
            <v>m²</v>
          </cell>
          <cell r="D699">
            <v>1.06</v>
          </cell>
        </row>
        <row r="700">
          <cell r="A700">
            <v>80400</v>
          </cell>
          <cell r="B700" t="str">
            <v>Pintura de faixa horizontal com tinta acrilica branca</v>
          </cell>
          <cell r="C700" t="str">
            <v>m²</v>
          </cell>
          <cell r="D700">
            <v>5.69</v>
          </cell>
        </row>
        <row r="701">
          <cell r="A701">
            <v>80450</v>
          </cell>
          <cell r="B701" t="str">
            <v>Pintura de faixa horizontal com tinta acrilica amarela</v>
          </cell>
          <cell r="C701" t="str">
            <v>m²</v>
          </cell>
          <cell r="D701">
            <v>5.69</v>
          </cell>
        </row>
        <row r="702">
          <cell r="A702">
            <v>80401</v>
          </cell>
          <cell r="B702" t="str">
            <v>Pintura de faixa horizontal com tinta termoplástica</v>
          </cell>
          <cell r="C702" t="str">
            <v>m²</v>
          </cell>
          <cell r="D702">
            <v>16.38</v>
          </cell>
        </row>
        <row r="703">
          <cell r="A703">
            <v>80402</v>
          </cell>
          <cell r="B703" t="str">
            <v>Pintura de faixa horizontal</v>
          </cell>
          <cell r="C703" t="str">
            <v>m²</v>
          </cell>
          <cell r="D703">
            <v>12</v>
          </cell>
        </row>
        <row r="704">
          <cell r="A704">
            <v>80451</v>
          </cell>
          <cell r="B704" t="str">
            <v>Pintura de faixa horizontal com tinta acrilica termoplástica amarela</v>
          </cell>
          <cell r="C704" t="str">
            <v>m²</v>
          </cell>
          <cell r="D704">
            <v>16.38</v>
          </cell>
        </row>
        <row r="705">
          <cell r="A705">
            <v>80550</v>
          </cell>
          <cell r="B705" t="str">
            <v>Pintura de seta e/ou dizeres na pista</v>
          </cell>
          <cell r="C705" t="str">
            <v>m²</v>
          </cell>
          <cell r="D705">
            <v>5.69</v>
          </cell>
        </row>
        <row r="706">
          <cell r="A706">
            <v>80551</v>
          </cell>
          <cell r="B706" t="str">
            <v>Pintura de seta e/ou dizeres na pista com tinta termoplástica</v>
          </cell>
          <cell r="C706" t="str">
            <v>m²</v>
          </cell>
          <cell r="D706">
            <v>16.38</v>
          </cell>
        </row>
        <row r="707">
          <cell r="A707">
            <v>80552</v>
          </cell>
          <cell r="B707" t="str">
            <v>Pintura de seta e/ou dizeres na pista</v>
          </cell>
          <cell r="C707" t="str">
            <v>m²</v>
          </cell>
          <cell r="D707">
            <v>12</v>
          </cell>
        </row>
        <row r="708">
          <cell r="A708">
            <v>80600</v>
          </cell>
          <cell r="B708" t="str">
            <v>Sinalização - placas D=80 cm</v>
          </cell>
          <cell r="C708" t="str">
            <v>un</v>
          </cell>
          <cell r="D708">
            <v>79.760000000000005</v>
          </cell>
        </row>
        <row r="709">
          <cell r="A709">
            <v>80650</v>
          </cell>
          <cell r="B709" t="str">
            <v>Sinalização - placas D=100 cm</v>
          </cell>
          <cell r="C709" t="str">
            <v>un</v>
          </cell>
          <cell r="D709">
            <v>110.53</v>
          </cell>
        </row>
        <row r="710">
          <cell r="A710">
            <v>80850</v>
          </cell>
          <cell r="B710" t="str">
            <v>Sinalização - placas de 80 x 80 cm</v>
          </cell>
          <cell r="C710" t="str">
            <v>un</v>
          </cell>
          <cell r="D710">
            <v>80.5</v>
          </cell>
        </row>
        <row r="711">
          <cell r="A711">
            <v>80900</v>
          </cell>
          <cell r="B711" t="str">
            <v>Sinalização - placas de 100 x 100 cm</v>
          </cell>
          <cell r="C711" t="str">
            <v>un</v>
          </cell>
          <cell r="D711">
            <v>111.45</v>
          </cell>
        </row>
        <row r="712">
          <cell r="A712">
            <v>81000</v>
          </cell>
          <cell r="B712" t="str">
            <v>Sinalização - placas de 50 x 200 cm</v>
          </cell>
          <cell r="C712" t="str">
            <v>un</v>
          </cell>
          <cell r="D712">
            <v>138.25</v>
          </cell>
        </row>
        <row r="713">
          <cell r="A713">
            <v>81050</v>
          </cell>
          <cell r="B713" t="str">
            <v>Sinalização - placas de 100 x 200 cm</v>
          </cell>
          <cell r="C713" t="str">
            <v>un</v>
          </cell>
          <cell r="D713">
            <v>224.32</v>
          </cell>
        </row>
        <row r="714">
          <cell r="A714">
            <v>81150</v>
          </cell>
          <cell r="B714" t="str">
            <v>Sinalização - placa triangualr com L = 75 cm</v>
          </cell>
          <cell r="C714" t="str">
            <v>un</v>
          </cell>
          <cell r="D714">
            <v>38.340000000000003</v>
          </cell>
        </row>
        <row r="715">
          <cell r="A715">
            <v>81200</v>
          </cell>
          <cell r="B715" t="str">
            <v>Sinalização - placa octogonal com L = 33 cm</v>
          </cell>
          <cell r="C715" t="str">
            <v>un</v>
          </cell>
          <cell r="D715">
            <v>79.760000000000005</v>
          </cell>
        </row>
        <row r="716">
          <cell r="A716">
            <v>81225</v>
          </cell>
          <cell r="B716" t="str">
            <v>Sinalização - placa octogonal com L = 41 cm</v>
          </cell>
          <cell r="C716" t="str">
            <v>un</v>
          </cell>
          <cell r="D716">
            <v>110.09</v>
          </cell>
        </row>
        <row r="717">
          <cell r="A717">
            <v>81240</v>
          </cell>
          <cell r="B717" t="str">
            <v>Sinalização - delineador com placa de 33 x 40 cm</v>
          </cell>
          <cell r="C717" t="str">
            <v>un</v>
          </cell>
          <cell r="D717">
            <v>27.4</v>
          </cell>
        </row>
        <row r="718">
          <cell r="A718">
            <v>81245</v>
          </cell>
          <cell r="B718" t="str">
            <v>Fornec. e colocação de porticos de sinalização rodoviária</v>
          </cell>
          <cell r="C718" t="str">
            <v>un</v>
          </cell>
          <cell r="D718">
            <v>8757.8799999999992</v>
          </cell>
        </row>
        <row r="719">
          <cell r="A719">
            <v>81246</v>
          </cell>
          <cell r="B719" t="str">
            <v>Placas refletivas para porticos de 150 x 300 cm</v>
          </cell>
          <cell r="C719" t="str">
            <v>un</v>
          </cell>
          <cell r="D719">
            <v>402.28</v>
          </cell>
        </row>
        <row r="720">
          <cell r="A720">
            <v>81250</v>
          </cell>
          <cell r="B720" t="str">
            <v>Fornecimento e colocação de tachões mono-refletivos</v>
          </cell>
          <cell r="C720" t="str">
            <v>un</v>
          </cell>
          <cell r="D720">
            <v>18.5</v>
          </cell>
        </row>
        <row r="721">
          <cell r="A721">
            <v>81251</v>
          </cell>
          <cell r="B721" t="str">
            <v>Fornecimento e colocação de tachões bi-refletivos</v>
          </cell>
          <cell r="C721" t="str">
            <v>un</v>
          </cell>
          <cell r="D721">
            <v>20.65</v>
          </cell>
        </row>
        <row r="722">
          <cell r="A722">
            <v>81252</v>
          </cell>
          <cell r="B722" t="str">
            <v>Fornecimento e colocação de tachinhas mono-refletivas</v>
          </cell>
          <cell r="C722" t="str">
            <v>un</v>
          </cell>
          <cell r="D722">
            <v>4.46</v>
          </cell>
        </row>
        <row r="723">
          <cell r="A723">
            <v>81253</v>
          </cell>
          <cell r="B723" t="str">
            <v>Fornecimento e colocação de tachinhas bi-refletivas</v>
          </cell>
          <cell r="C723" t="str">
            <v>un</v>
          </cell>
          <cell r="D723">
            <v>6.12</v>
          </cell>
        </row>
        <row r="724">
          <cell r="A724">
            <v>81254</v>
          </cell>
          <cell r="B724" t="str">
            <v>Fornecimento e colocação de tachões não refletivos</v>
          </cell>
          <cell r="C724" t="str">
            <v>un</v>
          </cell>
          <cell r="D724">
            <v>16.739999999999998</v>
          </cell>
        </row>
        <row r="725">
          <cell r="A725">
            <v>81255</v>
          </cell>
          <cell r="B725" t="str">
            <v>Fornecimento e colocação de calotas esféricas D=15 cm x 4  cm</v>
          </cell>
          <cell r="C725" t="str">
            <v>un</v>
          </cell>
          <cell r="D725">
            <v>13.54</v>
          </cell>
        </row>
        <row r="726">
          <cell r="A726">
            <v>81300</v>
          </cell>
          <cell r="B726" t="str">
            <v>Marco quilométrico de 50 x 67 cm</v>
          </cell>
          <cell r="C726" t="str">
            <v>un</v>
          </cell>
          <cell r="D726">
            <v>36.700000000000003</v>
          </cell>
        </row>
        <row r="727">
          <cell r="A727">
            <v>81350</v>
          </cell>
          <cell r="B727" t="str">
            <v>Balisador de concreto</v>
          </cell>
          <cell r="C727" t="str">
            <v>un</v>
          </cell>
          <cell r="D727">
            <v>30.77</v>
          </cell>
        </row>
        <row r="728">
          <cell r="A728">
            <v>81600</v>
          </cell>
          <cell r="B728" t="str">
            <v>Defensa singela semi-maleável</v>
          </cell>
          <cell r="C728" t="str">
            <v>m</v>
          </cell>
          <cell r="D728">
            <v>88.57</v>
          </cell>
        </row>
        <row r="729">
          <cell r="A729">
            <v>81650</v>
          </cell>
          <cell r="B729" t="str">
            <v>Remoção e recalçamento de pavimento a lajotas</v>
          </cell>
          <cell r="C729" t="str">
            <v>m²</v>
          </cell>
          <cell r="D729">
            <v>3.9299999999999997</v>
          </cell>
        </row>
        <row r="730">
          <cell r="A730">
            <v>81700</v>
          </cell>
          <cell r="B730" t="str">
            <v>Remoção e relocalização de postes</v>
          </cell>
          <cell r="C730" t="str">
            <v>un</v>
          </cell>
          <cell r="D730">
            <v>222.06</v>
          </cell>
        </row>
        <row r="731">
          <cell r="A731">
            <v>81800</v>
          </cell>
          <cell r="B731" t="str">
            <v>Recuperação de taludes com argila ensacada em polipropileno</v>
          </cell>
          <cell r="C731" t="str">
            <v>un</v>
          </cell>
          <cell r="D731">
            <v>3.98</v>
          </cell>
        </row>
        <row r="732">
          <cell r="A732">
            <v>81900</v>
          </cell>
          <cell r="B732" t="str">
            <v>Calçada em lastro de brita com revestimento em argamassa 1:3</v>
          </cell>
          <cell r="C732" t="str">
            <v>m²</v>
          </cell>
          <cell r="D732">
            <v>8.75</v>
          </cell>
        </row>
        <row r="733">
          <cell r="A733">
            <v>81950</v>
          </cell>
          <cell r="B733" t="str">
            <v>Calçada em lastro de brita com revestimento em concreto</v>
          </cell>
          <cell r="C733" t="str">
            <v>m²</v>
          </cell>
          <cell r="D733">
            <v>9.8800000000000008</v>
          </cell>
        </row>
        <row r="734">
          <cell r="A734">
            <v>82000</v>
          </cell>
          <cell r="B734" t="str">
            <v>Remoção de meio-fio</v>
          </cell>
          <cell r="C734" t="str">
            <v>m</v>
          </cell>
          <cell r="D734">
            <v>0.96</v>
          </cell>
        </row>
        <row r="735">
          <cell r="A735">
            <v>82050</v>
          </cell>
          <cell r="B735" t="str">
            <v>Remoção de camada granular</v>
          </cell>
          <cell r="C735" t="str">
            <v>m³</v>
          </cell>
          <cell r="D735">
            <v>1.2999999999999998</v>
          </cell>
        </row>
        <row r="736">
          <cell r="A736">
            <v>82100</v>
          </cell>
          <cell r="B736" t="str">
            <v>Remoção de pavimento a lajota</v>
          </cell>
          <cell r="C736" t="str">
            <v>m²</v>
          </cell>
          <cell r="D736">
            <v>0.44</v>
          </cell>
        </row>
        <row r="737">
          <cell r="A737">
            <v>82150</v>
          </cell>
          <cell r="B737" t="str">
            <v>Remoção de pavimento a paralelepípedos</v>
          </cell>
          <cell r="C737" t="str">
            <v>m²</v>
          </cell>
          <cell r="D737">
            <v>0.66999999999999993</v>
          </cell>
        </row>
        <row r="738">
          <cell r="A738">
            <v>82200</v>
          </cell>
          <cell r="B738" t="str">
            <v>Remoção de pavimento de CBUQ</v>
          </cell>
          <cell r="C738" t="str">
            <v>m³</v>
          </cell>
          <cell r="D738">
            <v>2.4000000000000004</v>
          </cell>
        </row>
        <row r="739">
          <cell r="A739">
            <v>82250</v>
          </cell>
          <cell r="B739" t="str">
            <v>Remoção de sarjeta em meia calha</v>
          </cell>
          <cell r="C739" t="str">
            <v>un</v>
          </cell>
          <cell r="D739">
            <v>0.6100000000000001</v>
          </cell>
        </row>
        <row r="740">
          <cell r="A740">
            <v>82300</v>
          </cell>
          <cell r="B740" t="str">
            <v>Demolição de alvenaria</v>
          </cell>
          <cell r="C740" t="str">
            <v>m³</v>
          </cell>
          <cell r="D740">
            <v>10.66</v>
          </cell>
        </row>
        <row r="741">
          <cell r="A741">
            <v>82350</v>
          </cell>
          <cell r="B741" t="str">
            <v>Demolição de estrutura em concreto simples</v>
          </cell>
          <cell r="C741" t="str">
            <v>m³</v>
          </cell>
          <cell r="D741">
            <v>13.96</v>
          </cell>
        </row>
        <row r="742">
          <cell r="A742">
            <v>82400</v>
          </cell>
          <cell r="B742" t="str">
            <v>Demolição de estrutura em concreto armado</v>
          </cell>
          <cell r="C742" t="str">
            <v>m³</v>
          </cell>
          <cell r="D742">
            <v>27.9</v>
          </cell>
        </row>
        <row r="743">
          <cell r="A743">
            <v>82600</v>
          </cell>
          <cell r="B743" t="str">
            <v>Gabião caixa galvanizada c/ H=50 cm</v>
          </cell>
          <cell r="C743" t="str">
            <v>m³</v>
          </cell>
          <cell r="D743">
            <v>117.59</v>
          </cell>
        </row>
        <row r="744">
          <cell r="A744">
            <v>82610</v>
          </cell>
          <cell r="B744" t="str">
            <v>Gabião caixa em PVC com H=50 cm</v>
          </cell>
          <cell r="C744" t="str">
            <v>m³</v>
          </cell>
          <cell r="D744">
            <v>130.93</v>
          </cell>
        </row>
        <row r="745">
          <cell r="A745">
            <v>82650</v>
          </cell>
          <cell r="B745" t="str">
            <v>Gabião caixa galvanizada com H=100 cm</v>
          </cell>
          <cell r="C745" t="str">
            <v>m³</v>
          </cell>
          <cell r="D745">
            <v>96.23</v>
          </cell>
        </row>
        <row r="746">
          <cell r="A746">
            <v>82660</v>
          </cell>
          <cell r="B746" t="str">
            <v>Gabião caixa em PVC com H=100 cm</v>
          </cell>
          <cell r="C746" t="str">
            <v>m³</v>
          </cell>
          <cell r="D746">
            <v>104.39</v>
          </cell>
        </row>
        <row r="747">
          <cell r="A747">
            <v>90000</v>
          </cell>
          <cell r="B747" t="str">
            <v>Torre de madeira para cravação de tubulão</v>
          </cell>
          <cell r="C747" t="str">
            <v>m</v>
          </cell>
          <cell r="D747">
            <v>450.9</v>
          </cell>
        </row>
        <row r="748">
          <cell r="A748">
            <v>90010</v>
          </cell>
          <cell r="B748" t="str">
            <v>Argamassa de cimento e areia 1:4 - preparo e materiais</v>
          </cell>
          <cell r="C748" t="str">
            <v>m³</v>
          </cell>
          <cell r="D748">
            <v>104.93</v>
          </cell>
        </row>
        <row r="749">
          <cell r="A749">
            <v>90020</v>
          </cell>
          <cell r="B749" t="str">
            <v>Formas de madeira</v>
          </cell>
          <cell r="C749" t="str">
            <v>m²</v>
          </cell>
          <cell r="D749">
            <v>29.37</v>
          </cell>
        </row>
        <row r="750">
          <cell r="A750">
            <v>90030</v>
          </cell>
          <cell r="B750" t="str">
            <v>Armadura de aço CA-50/CA-60 - fornec. dobr. e colocação</v>
          </cell>
          <cell r="C750" t="str">
            <v>kg</v>
          </cell>
          <cell r="D750">
            <v>2.15</v>
          </cell>
        </row>
        <row r="751">
          <cell r="A751">
            <v>90040</v>
          </cell>
          <cell r="B751" t="str">
            <v>Concreto fck 15 MPa - preparo lançamento e cura</v>
          </cell>
          <cell r="C751" t="str">
            <v>m³</v>
          </cell>
          <cell r="D751">
            <v>129.1</v>
          </cell>
        </row>
        <row r="752">
          <cell r="A752">
            <v>90050</v>
          </cell>
          <cell r="B752" t="str">
            <v>Concreto fck 18 MPa - preparo lançamento e cura</v>
          </cell>
          <cell r="C752" t="str">
            <v>m³</v>
          </cell>
          <cell r="D752">
            <v>134.51</v>
          </cell>
        </row>
        <row r="753">
          <cell r="A753">
            <v>90060</v>
          </cell>
          <cell r="B753" t="str">
            <v>Demolição de estrutura em concreto simples</v>
          </cell>
          <cell r="C753" t="str">
            <v>m³</v>
          </cell>
          <cell r="D753">
            <v>13.96</v>
          </cell>
        </row>
        <row r="754">
          <cell r="A754">
            <v>90070</v>
          </cell>
          <cell r="B754" t="str">
            <v>Demolição de estrutura em concreto armado</v>
          </cell>
          <cell r="C754" t="str">
            <v>m³</v>
          </cell>
          <cell r="D754">
            <v>27.9</v>
          </cell>
        </row>
        <row r="755">
          <cell r="A755">
            <v>90080</v>
          </cell>
          <cell r="B755" t="str">
            <v>Ensecadeiras duplas</v>
          </cell>
          <cell r="C755" t="str">
            <v>m²</v>
          </cell>
          <cell r="D755">
            <v>152.29</v>
          </cell>
        </row>
        <row r="756">
          <cell r="A756">
            <v>90100</v>
          </cell>
          <cell r="B756" t="str">
            <v>Escav. manual p/ cavas de fundação em 1a cat. H&lt;=4,0 m c/ esg.</v>
          </cell>
          <cell r="C756" t="str">
            <v>m³</v>
          </cell>
          <cell r="D756">
            <v>16.75</v>
          </cell>
        </row>
        <row r="757">
          <cell r="A757">
            <v>90110</v>
          </cell>
          <cell r="B757" t="str">
            <v>Escav. mecan. p/ cavas de fundação em 1a cat. H&lt;=4,0 m c/ esg.</v>
          </cell>
          <cell r="C757" t="str">
            <v>m³</v>
          </cell>
          <cell r="D757">
            <v>3.58</v>
          </cell>
        </row>
        <row r="758">
          <cell r="A758">
            <v>90120</v>
          </cell>
          <cell r="B758" t="str">
            <v>Escavação para cavas de fundação em mat. 3a. cat. c/ esgoto.</v>
          </cell>
          <cell r="C758" t="str">
            <v>m³</v>
          </cell>
          <cell r="D758">
            <v>49.13</v>
          </cell>
        </row>
        <row r="759">
          <cell r="A759">
            <v>90130</v>
          </cell>
          <cell r="B759" t="str">
            <v>Estacas matálicas 3 TR-32 - fornecimento e cravação</v>
          </cell>
          <cell r="C759" t="str">
            <v>m</v>
          </cell>
          <cell r="D759">
            <v>120.79</v>
          </cell>
        </row>
        <row r="760">
          <cell r="A760">
            <v>90140</v>
          </cell>
          <cell r="B760" t="str">
            <v>Estacas matálicas 3 TR-37 - fornecimento e cravação</v>
          </cell>
          <cell r="C760" t="str">
            <v>m</v>
          </cell>
          <cell r="D760">
            <v>130.56</v>
          </cell>
        </row>
        <row r="761">
          <cell r="A761">
            <v>90150</v>
          </cell>
          <cell r="B761" t="str">
            <v>Escavação em tubulão a céu aberto em material de 1a. cat.</v>
          </cell>
          <cell r="C761" t="str">
            <v>m³</v>
          </cell>
          <cell r="D761">
            <v>133.01</v>
          </cell>
        </row>
        <row r="762">
          <cell r="A762">
            <v>90160</v>
          </cell>
          <cell r="B762" t="str">
            <v>Escavação em tubulão a céu aberto em material de 3a. cat.</v>
          </cell>
          <cell r="C762" t="str">
            <v>m³</v>
          </cell>
          <cell r="D762">
            <v>548.16</v>
          </cell>
        </row>
        <row r="763">
          <cell r="A763">
            <v>90170</v>
          </cell>
          <cell r="B763" t="str">
            <v>Escavação em tubulão sob ar comprimido em mat. de 1a. cat.</v>
          </cell>
          <cell r="C763" t="str">
            <v>m³</v>
          </cell>
          <cell r="D763">
            <v>638.22</v>
          </cell>
        </row>
        <row r="764">
          <cell r="A764">
            <v>90180</v>
          </cell>
          <cell r="B764" t="str">
            <v>Escavação em tubulão sob ar comprimido em mat. de 3a. cat.</v>
          </cell>
          <cell r="C764" t="str">
            <v>m³</v>
          </cell>
          <cell r="D764">
            <v>1056.97</v>
          </cell>
        </row>
        <row r="765">
          <cell r="A765">
            <v>90190</v>
          </cell>
          <cell r="B765" t="str">
            <v>Cravação de fuste de tubulão a céu aberto</v>
          </cell>
          <cell r="C765" t="str">
            <v>m</v>
          </cell>
          <cell r="D765">
            <v>214.47</v>
          </cell>
        </row>
        <row r="766">
          <cell r="A766">
            <v>90200</v>
          </cell>
          <cell r="B766" t="str">
            <v>Cravação de fuste de tubulão sob ar comprimido</v>
          </cell>
          <cell r="C766" t="str">
            <v>m</v>
          </cell>
          <cell r="D766">
            <v>226.1</v>
          </cell>
        </row>
        <row r="767">
          <cell r="A767">
            <v>90210</v>
          </cell>
          <cell r="B767" t="str">
            <v>Formas de madeira</v>
          </cell>
          <cell r="C767" t="str">
            <v>m²</v>
          </cell>
          <cell r="D767">
            <v>29.37</v>
          </cell>
        </row>
        <row r="768">
          <cell r="A768">
            <v>90220</v>
          </cell>
          <cell r="B768" t="str">
            <v>Formas de placa compensada para mesoestrutura</v>
          </cell>
          <cell r="C768" t="str">
            <v>m²</v>
          </cell>
          <cell r="D768">
            <v>16.239999999999998</v>
          </cell>
        </row>
        <row r="769">
          <cell r="A769">
            <v>90230</v>
          </cell>
          <cell r="B769" t="str">
            <v>Armada de aço CA-50/CA-60 - Fornec. dobr. e colocação</v>
          </cell>
          <cell r="C769" t="str">
            <v>kg</v>
          </cell>
          <cell r="D769">
            <v>2.15</v>
          </cell>
        </row>
        <row r="770">
          <cell r="A770">
            <v>90240</v>
          </cell>
          <cell r="B770" t="str">
            <v>Concreto fck 15 MPa - preparo lançamento e cura</v>
          </cell>
          <cell r="C770" t="str">
            <v>m³</v>
          </cell>
          <cell r="D770">
            <v>129.1</v>
          </cell>
        </row>
        <row r="771">
          <cell r="A771">
            <v>90250</v>
          </cell>
          <cell r="B771" t="str">
            <v>Concreto fck 18 MPa - preparo lançamento e cura</v>
          </cell>
          <cell r="C771" t="str">
            <v>m³</v>
          </cell>
          <cell r="D771">
            <v>134.51</v>
          </cell>
        </row>
        <row r="772">
          <cell r="A772">
            <v>90260</v>
          </cell>
          <cell r="B772" t="str">
            <v>Concreto ciclopico fck 15 MPa - preparo lançamento e cura</v>
          </cell>
          <cell r="C772" t="str">
            <v>m³</v>
          </cell>
          <cell r="D772">
            <v>108.06</v>
          </cell>
        </row>
        <row r="773">
          <cell r="A773">
            <v>90270</v>
          </cell>
          <cell r="B773" t="str">
            <v>Fornecimento e colocação  de aparelho de apoio neoprene</v>
          </cell>
          <cell r="C773" t="str">
            <v>kg</v>
          </cell>
          <cell r="D773">
            <v>46.96</v>
          </cell>
        </row>
        <row r="774">
          <cell r="A774">
            <v>90280</v>
          </cell>
          <cell r="B774" t="str">
            <v>Fornecimento e colocação de aparelho de apoio neoprene</v>
          </cell>
          <cell r="C774" t="str">
            <v>dm³</v>
          </cell>
          <cell r="D774">
            <v>63.21</v>
          </cell>
        </row>
        <row r="775">
          <cell r="A775">
            <v>90500</v>
          </cell>
          <cell r="B775" t="str">
            <v>Escoramento de madeira (cimbramento)</v>
          </cell>
          <cell r="C775" t="str">
            <v>m³</v>
          </cell>
          <cell r="D775">
            <v>24.28</v>
          </cell>
        </row>
        <row r="776">
          <cell r="A776">
            <v>90510</v>
          </cell>
          <cell r="B776" t="str">
            <v>Formas de placa compensada</v>
          </cell>
          <cell r="C776" t="str">
            <v>m²</v>
          </cell>
          <cell r="D776">
            <v>16.239999999999998</v>
          </cell>
        </row>
        <row r="777">
          <cell r="A777">
            <v>90511</v>
          </cell>
          <cell r="B777" t="str">
            <v>Formas de placa compensada plastificada</v>
          </cell>
          <cell r="C777" t="str">
            <v>m²</v>
          </cell>
          <cell r="D777">
            <v>17.47</v>
          </cell>
        </row>
        <row r="778">
          <cell r="A778">
            <v>90520</v>
          </cell>
          <cell r="B778" t="str">
            <v>Armadura de aço CA-50/CA-6 - fornec. dobr. e colocação</v>
          </cell>
          <cell r="C778" t="str">
            <v>kg</v>
          </cell>
          <cell r="D778">
            <v>2.15</v>
          </cell>
        </row>
        <row r="779">
          <cell r="A779">
            <v>90530</v>
          </cell>
          <cell r="B779" t="str">
            <v>Concreto fck 15 MPa - preparo lançamento e cura</v>
          </cell>
          <cell r="C779" t="str">
            <v>m³</v>
          </cell>
          <cell r="D779">
            <v>129.1</v>
          </cell>
        </row>
        <row r="780">
          <cell r="A780">
            <v>90540</v>
          </cell>
          <cell r="B780" t="str">
            <v>Concreto fck 18 MPa - preparo lançamento e cura</v>
          </cell>
          <cell r="C780" t="str">
            <v>m³</v>
          </cell>
          <cell r="D780">
            <v>134.79</v>
          </cell>
        </row>
        <row r="781">
          <cell r="A781">
            <v>90550</v>
          </cell>
          <cell r="B781" t="str">
            <v>Concreto fck 20 MPa - preparo lançamento e cura</v>
          </cell>
          <cell r="C781" t="str">
            <v>m³</v>
          </cell>
          <cell r="D781">
            <v>136.37</v>
          </cell>
        </row>
        <row r="782">
          <cell r="A782">
            <v>90551</v>
          </cell>
          <cell r="B782" t="str">
            <v>Concreto fck 20 MPa - com aditivo plastificante</v>
          </cell>
          <cell r="C782" t="str">
            <v>m³</v>
          </cell>
          <cell r="D782">
            <v>157.04</v>
          </cell>
        </row>
        <row r="783">
          <cell r="A783">
            <v>90560</v>
          </cell>
          <cell r="B783" t="str">
            <v>Concreto fck 24 MPa - preparo lançamento e cura</v>
          </cell>
          <cell r="C783" t="str">
            <v>m³</v>
          </cell>
          <cell r="D783">
            <v>137.75</v>
          </cell>
        </row>
        <row r="784">
          <cell r="A784">
            <v>90570</v>
          </cell>
          <cell r="B784" t="str">
            <v>Concreto fck 32 MPa - preparo lançamento e cura</v>
          </cell>
          <cell r="C784" t="str">
            <v>m³</v>
          </cell>
          <cell r="D784">
            <v>141.86000000000001</v>
          </cell>
        </row>
        <row r="785">
          <cell r="A785">
            <v>90580</v>
          </cell>
          <cell r="B785" t="str">
            <v>Concreto para pavimentação de pista de rolamento</v>
          </cell>
          <cell r="C785" t="str">
            <v>m³</v>
          </cell>
          <cell r="D785">
            <v>132.38</v>
          </cell>
        </row>
        <row r="786">
          <cell r="A786">
            <v>90581</v>
          </cell>
          <cell r="B786" t="str">
            <v>Adesivo estrutural</v>
          </cell>
          <cell r="C786" t="str">
            <v>kg</v>
          </cell>
          <cell r="D786">
            <v>37.32</v>
          </cell>
        </row>
        <row r="787">
          <cell r="A787">
            <v>90582</v>
          </cell>
          <cell r="B787" t="str">
            <v>Argamassa sob adesivo estrutural</v>
          </cell>
          <cell r="C787" t="str">
            <v>m²</v>
          </cell>
          <cell r="D787">
            <v>21.27</v>
          </cell>
        </row>
        <row r="788">
          <cell r="A788">
            <v>90590</v>
          </cell>
          <cell r="B788" t="str">
            <v>Guarda-corpo - materiais moldagem e colocação</v>
          </cell>
          <cell r="C788" t="str">
            <v>m</v>
          </cell>
          <cell r="D788">
            <v>61.3</v>
          </cell>
        </row>
        <row r="789">
          <cell r="A789">
            <v>90600</v>
          </cell>
          <cell r="B789" t="str">
            <v>Dreno de PVC D=100 mm - fornecimento e colocação</v>
          </cell>
          <cell r="C789" t="str">
            <v>un</v>
          </cell>
          <cell r="D789">
            <v>5.32</v>
          </cell>
        </row>
        <row r="790">
          <cell r="A790">
            <v>90610</v>
          </cell>
          <cell r="B790" t="str">
            <v>Dreno de PVC D=50 mm - fornecimento e colocação</v>
          </cell>
          <cell r="C790" t="str">
            <v>un</v>
          </cell>
          <cell r="D790">
            <v>3.98</v>
          </cell>
        </row>
        <row r="791">
          <cell r="A791">
            <v>90611</v>
          </cell>
          <cell r="B791" t="str">
            <v>Corte de concreto</v>
          </cell>
          <cell r="C791" t="str">
            <v>m²</v>
          </cell>
          <cell r="D791">
            <v>46</v>
          </cell>
        </row>
        <row r="792">
          <cell r="A792">
            <v>90612</v>
          </cell>
          <cell r="B792" t="str">
            <v>Apicoamento de concreto</v>
          </cell>
          <cell r="C792" t="str">
            <v>m²</v>
          </cell>
          <cell r="D792">
            <v>19.29</v>
          </cell>
        </row>
        <row r="793">
          <cell r="A793">
            <v>90613</v>
          </cell>
          <cell r="B793" t="str">
            <v>Jateamento de estrutura de concreto</v>
          </cell>
          <cell r="C793" t="str">
            <v>m²</v>
          </cell>
          <cell r="D793">
            <v>14.43</v>
          </cell>
        </row>
        <row r="794">
          <cell r="A794">
            <v>90620</v>
          </cell>
          <cell r="B794" t="str">
            <v>Limpeza e pintura de cimento</v>
          </cell>
          <cell r="C794" t="str">
            <v>m²</v>
          </cell>
          <cell r="D794">
            <v>2.11</v>
          </cell>
        </row>
        <row r="795">
          <cell r="A795">
            <v>90630</v>
          </cell>
          <cell r="B795" t="str">
            <v>Pintura com silicone sobre estrutura nova de concreto</v>
          </cell>
          <cell r="C795" t="str">
            <v>m²</v>
          </cell>
          <cell r="D795">
            <v>12.33</v>
          </cell>
        </row>
        <row r="797">
          <cell r="A797" t="str">
            <v>*1</v>
          </cell>
          <cell r="B797" t="str">
            <v>Caixa coletora com boca de lobo p/ BSTC, D=80cm e h=1,5m</v>
          </cell>
          <cell r="C797" t="str">
            <v>un</v>
          </cell>
          <cell r="D797">
            <v>771.32</v>
          </cell>
        </row>
        <row r="798">
          <cell r="A798" t="str">
            <v>*2</v>
          </cell>
          <cell r="B798" t="str">
            <v>Caixa coletora com boca de lobo p/ BSTC, D=80cm e h=2,5m</v>
          </cell>
          <cell r="C798" t="str">
            <v>un</v>
          </cell>
          <cell r="D798">
            <v>820</v>
          </cell>
        </row>
        <row r="799">
          <cell r="A799" t="str">
            <v>*3</v>
          </cell>
          <cell r="B799" t="str">
            <v>Barreira Tipo DNER</v>
          </cell>
          <cell r="C799" t="str">
            <v>m</v>
          </cell>
          <cell r="D799">
            <v>66.55</v>
          </cell>
        </row>
        <row r="800">
          <cell r="A800" t="str">
            <v>*4</v>
          </cell>
          <cell r="B800" t="str">
            <v>Lombada eletrônica</v>
          </cell>
          <cell r="C800" t="str">
            <v>un</v>
          </cell>
          <cell r="D800">
            <v>36000</v>
          </cell>
        </row>
        <row r="801">
          <cell r="A801" t="str">
            <v>*5</v>
          </cell>
          <cell r="B801" t="str">
            <v>Meio-fio de concreto tipo MFC-03 (DNER)</v>
          </cell>
          <cell r="C801" t="str">
            <v>m</v>
          </cell>
          <cell r="D801">
            <v>24.040000000000003</v>
          </cell>
        </row>
        <row r="802">
          <cell r="A802" t="str">
            <v>*6</v>
          </cell>
          <cell r="B802" t="str">
            <v>Cortina atirantada</v>
          </cell>
          <cell r="C802" t="str">
            <v>m²</v>
          </cell>
          <cell r="D802">
            <v>400</v>
          </cell>
        </row>
        <row r="803">
          <cell r="A803" t="str">
            <v>*7</v>
          </cell>
          <cell r="B803" t="str">
            <v>Fornec. e plantio de mudas de árvores selecionadas</v>
          </cell>
          <cell r="C803" t="str">
            <v>un</v>
          </cell>
          <cell r="D803">
            <v>5.21</v>
          </cell>
        </row>
        <row r="804">
          <cell r="A804" t="str">
            <v>*8</v>
          </cell>
          <cell r="B804" t="str">
            <v>Semáforo</v>
          </cell>
          <cell r="C804" t="str">
            <v>un</v>
          </cell>
          <cell r="D804">
            <v>20000</v>
          </cell>
        </row>
        <row r="805">
          <cell r="A805" t="str">
            <v>*9</v>
          </cell>
          <cell r="B805" t="str">
            <v>Iluminação</v>
          </cell>
          <cell r="C805" t="str">
            <v>postes</v>
          </cell>
          <cell r="D805">
            <v>5000</v>
          </cell>
        </row>
        <row r="806">
          <cell r="A806" t="str">
            <v>*10</v>
          </cell>
          <cell r="B806" t="str">
            <v>Cancela automatizada</v>
          </cell>
          <cell r="C806" t="str">
            <v>un</v>
          </cell>
          <cell r="D806">
            <v>12000</v>
          </cell>
        </row>
        <row r="807">
          <cell r="A807" t="str">
            <v>*11</v>
          </cell>
          <cell r="B807" t="str">
            <v>Poste de sinalização automatizado</v>
          </cell>
          <cell r="C807" t="str">
            <v>un</v>
          </cell>
          <cell r="D807">
            <v>6000</v>
          </cell>
        </row>
        <row r="808">
          <cell r="A808" t="str">
            <v>*12</v>
          </cell>
          <cell r="B808" t="str">
            <v>Posto da Polícia Rodoviária Federal</v>
          </cell>
          <cell r="C808" t="str">
            <v>m²</v>
          </cell>
          <cell r="D808">
            <v>422.52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
    </sheetNames>
    <sheetDataSet>
      <sheetData sheetId="0"/>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INDICE"/>
      <sheetName val="Comentários"/>
      <sheetName val="GESEN MINA -CR"/>
      <sheetName val="GESEN FERROVIA CR"/>
      <sheetName val="GESEN PORTO CR"/>
      <sheetName val="N22"/>
      <sheetName val="ParticNat"/>
      <sheetName val="CusteioTotal(manual)"/>
      <sheetName val="H EXTRAS"/>
      <sheetName val="Princ.Materiais"/>
      <sheetName val="Viagens"/>
      <sheetName val="Efetivo"/>
      <sheetName val="ParticPessoal"/>
      <sheetName val="ParticPessoal CT"/>
      <sheetName val="GESENAcid "/>
      <sheetName val="EAIGESEN"/>
      <sheetName val="GESENAcidCont"/>
      <sheetName val="Inv99 GESEN"/>
      <sheetName val="7N2311"/>
      <sheetName val="7N2313"/>
      <sheetName val="7N2641"/>
      <sheetName val="7N2642"/>
      <sheetName val="7N2643"/>
      <sheetName val="7N2644"/>
      <sheetName val="Bdados"/>
      <sheetName val="Materiais"/>
      <sheetName val="CusteioTotal"/>
      <sheetName val="GESEN MINA-CC"/>
      <sheetName val="GESEN FERROVIA-CC"/>
      <sheetName val="GESEN PORTO-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
          <cell r="O11">
            <v>0</v>
          </cell>
        </row>
        <row r="12">
          <cell r="O12">
            <v>18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INDICE"/>
      <sheetName val="Comentários"/>
      <sheetName val="GESEN MINA -CR"/>
      <sheetName val="GESEN FERROVIA CR"/>
      <sheetName val="GESEN PORTO CR"/>
      <sheetName val="N22"/>
      <sheetName val="ParticNat"/>
      <sheetName val="CusteioTotal(manual)"/>
      <sheetName val="H EXTRAS"/>
      <sheetName val="Princ.Materiais"/>
      <sheetName val="Viagens"/>
      <sheetName val="Efetivo"/>
      <sheetName val="ParticPessoal"/>
      <sheetName val="ParticPessoal CT"/>
      <sheetName val="GESENAcid "/>
      <sheetName val="EAIGESEN"/>
      <sheetName val="GESENAcidCont"/>
      <sheetName val="Inv99 GESEN"/>
      <sheetName val="7N2311"/>
      <sheetName val="7N2313"/>
      <sheetName val="7N2641"/>
      <sheetName val="7N2642"/>
      <sheetName val="7N2643"/>
      <sheetName val="7N2644"/>
      <sheetName val="Bdados"/>
      <sheetName val="Materiais"/>
      <sheetName val="CusteioTotal"/>
      <sheetName val="GESEN MINA-CC"/>
      <sheetName val="GESEN FERROVIA-CC"/>
      <sheetName val="GESEN PORTO-CC"/>
      <sheetName val="AMV a Favor SUP"/>
      <sheetName val="CPT"/>
      <sheetName val="estgg"/>
      <sheetName val="Tabela1"/>
      <sheetName val="Principal"/>
      <sheetName val="TSP Est. El Hatillo"/>
      <sheetName val="KPI"/>
      <sheetName val="#REF"/>
      <sheetName val="PdcGesen9"/>
      <sheetName val="Manutenção Uberaba - FCA"/>
      <sheetName val="GESEN_MINA_-CR2"/>
      <sheetName val="GESEN_FERROVIA_CR2"/>
      <sheetName val="GESEN_PORTO_CR2"/>
      <sheetName val="H_EXTRAS2"/>
      <sheetName val="Princ_Materiais2"/>
      <sheetName val="ParticPessoal_CT2"/>
      <sheetName val="GESENAcid_2"/>
      <sheetName val="Inv99_GESEN2"/>
      <sheetName val="GESEN_MINA-CC2"/>
      <sheetName val="GESEN_FERROVIA-CC2"/>
      <sheetName val="GESEN_PORTO-CC2"/>
      <sheetName val="AMV_a_Favor_SUP2"/>
      <sheetName val="TSP_Est__El_Hatillo2"/>
      <sheetName val="GESEN_MINA_-CR"/>
      <sheetName val="GESEN_FERROVIA_CR"/>
      <sheetName val="GESEN_PORTO_CR"/>
      <sheetName val="H_EXTRAS"/>
      <sheetName val="Princ_Materiais"/>
      <sheetName val="ParticPessoal_CT"/>
      <sheetName val="GESENAcid_"/>
      <sheetName val="Inv99_GESEN"/>
      <sheetName val="GESEN_MINA-CC"/>
      <sheetName val="GESEN_FERROVIA-CC"/>
      <sheetName val="GESEN_PORTO-CC"/>
      <sheetName val="AMV_a_Favor_SUP"/>
      <sheetName val="TSP_Est__El_Hatillo"/>
      <sheetName val="GESEN_MINA_-CR1"/>
      <sheetName val="GESEN_FERROVIA_CR1"/>
      <sheetName val="GESEN_PORTO_CR1"/>
      <sheetName val="H_EXTRAS1"/>
      <sheetName val="Princ_Materiais1"/>
      <sheetName val="ParticPessoal_CT1"/>
      <sheetName val="GESENAcid_1"/>
      <sheetName val="Inv99_GESEN1"/>
      <sheetName val="GESEN_MINA-CC1"/>
      <sheetName val="GESEN_FERROVIA-CC1"/>
      <sheetName val="GESEN_PORTO-CC1"/>
      <sheetName val="AMV_a_Favor_SUP1"/>
      <sheetName val="TSP_Est__El_Hatillo1"/>
      <sheetName val="Sispec"/>
      <sheetName val="Premissas"/>
      <sheetName val="Decretos_PIS-COFINS"/>
      <sheetName val="pitch"/>
      <sheetName val="invest."/>
      <sheetName val="Previsão de Vagões"/>
      <sheetName val="Espera"/>
      <sheetName val="Saldos"/>
      <sheetName val="Gráficos"/>
      <sheetName val="Armazéns"/>
      <sheetName val="Resumo"/>
      <sheetName val="2007"/>
      <sheetName val="Solicitação Gestão"/>
      <sheetName val="Inputs_Unidades_Geradoras"/>
      <sheetName val="GDP"/>
      <sheetName val="Dados"/>
      <sheetName val="PLANO DE AÇÃO"/>
      <sheetName val="ORTONA - PORTO VASTO"/>
      <sheetName val="Farol de Metas"/>
      <sheetName val="Plan1"/>
      <sheetName val="Validacao"/>
      <sheetName val="Comparativo - Acumulado"/>
      <sheetName val="TE Negativo Setembro"/>
      <sheetName val="GESEN FERROVIA CR_x0000__x0000__x0000_"/>
      <sheetName val="Acionamento"/>
      <sheetName val="bdados 2005"/>
      <sheetName val="Sheet2"/>
      <sheetName val="Ref Numbers"/>
      <sheetName val="Summary"/>
      <sheetName val="inspect"/>
      <sheetName val="Inputs"/>
      <sheetName val="Debt"/>
      <sheetName val="Control"/>
      <sheetName val="Aderência D707"/>
      <sheetName val="Estatística"/>
      <sheetName val="Conhecendo a composição M1"/>
      <sheetName val="Cronograma"/>
      <sheetName val="Aux"/>
      <sheetName val="PERF"/>
      <sheetName val="ResMina"/>
      <sheetName val="Cod_perdas"/>
      <sheetName val="Assum"/>
      <sheetName val="Plan2"/>
      <sheetName val="COMPPROD"/>
      <sheetName val="Resumo do Efetivo (2)"/>
      <sheetName val="Lista"/>
      <sheetName val="Consolidada"/>
      <sheetName val="Defense Comps"/>
      <sheetName val="Validação"/>
      <sheetName val="p"/>
      <sheetName val="p (2)"/>
      <sheetName val="BD"/>
      <sheetName val="BASE DE DADOS"/>
      <sheetName val="B. Dados"/>
      <sheetName val="Caract. Contratos - Dez-00"/>
      <sheetName val="GESEN_MINA_-CR3"/>
      <sheetName val="GESEN_FERROVIA_CR3"/>
      <sheetName val="GESEN_PORTO_CR3"/>
      <sheetName val="H_EXTRAS3"/>
      <sheetName val="Princ_Materiais3"/>
      <sheetName val="ParticPessoal_CT3"/>
      <sheetName val="GESENAcid_3"/>
      <sheetName val="Inv99_GESEN3"/>
      <sheetName val="GESEN_MINA-CC3"/>
      <sheetName val="GESEN_FERROVIA-CC3"/>
      <sheetName val="GESEN_PORTO-CC3"/>
      <sheetName val="AMV_a_Favor_SUP3"/>
      <sheetName val="TSP_Est__El_Hatillo3"/>
      <sheetName val="Manutenção_Uberaba_-_FCA"/>
      <sheetName val="invest_"/>
      <sheetName val="Comparativo_-_Acumulado"/>
      <sheetName val="TE_Negativo_Setembro"/>
      <sheetName val="bdados_2005"/>
      <sheetName val="Solicitação_Gestão"/>
      <sheetName val="Previsão_de_Vagões"/>
      <sheetName val="Aderência_D707"/>
      <sheetName val="PLANO_DE_AÇÃO"/>
      <sheetName val="ORTONA_-_PORTO_VASTO"/>
      <sheetName val="Conhecendo_a_composição_M1"/>
      <sheetName val="Farol_de_Metas"/>
      <sheetName val="B__Dados"/>
      <sheetName val="Caract__Contratos_-_Dez-00"/>
      <sheetName val="GESEN_MINA_-CR4"/>
      <sheetName val="GESEN_FERROVIA_CR4"/>
      <sheetName val="GESEN_PORTO_CR4"/>
      <sheetName val="H_EXTRAS4"/>
      <sheetName val="Princ_Materiais4"/>
      <sheetName val="ParticPessoal_CT4"/>
      <sheetName val="GESENAcid_4"/>
      <sheetName val="Inv99_GESEN4"/>
      <sheetName val="GESEN_MINA-CC4"/>
      <sheetName val="GESEN_FERROVIA-CC4"/>
      <sheetName val="GESEN_PORTO-CC4"/>
      <sheetName val="AMV_a_Favor_SUP4"/>
      <sheetName val="TSP_Est__El_Hatillo4"/>
      <sheetName val="Manutenção_Uberaba_-_FCA1"/>
      <sheetName val="invest_1"/>
      <sheetName val="Comparativo_-_Acumulado1"/>
      <sheetName val="TE_Negativo_Setembro1"/>
      <sheetName val="bdados_20051"/>
      <sheetName val="Solicitação_Gestão1"/>
      <sheetName val="Previsão_de_Vagões1"/>
      <sheetName val="Aderência_D7071"/>
      <sheetName val="PLANO_DE_AÇÃO1"/>
      <sheetName val="ORTONA_-_PORTO_VASTO1"/>
      <sheetName val="Conhecendo_a_composição_M11"/>
      <sheetName val="Farol_de_Metas1"/>
      <sheetName val="B__Dados1"/>
      <sheetName val="Caract__Contratos_-_Dez-001"/>
      <sheetName val="Mês"/>
      <sheetName val="GESEN_MINA_-CR5"/>
      <sheetName val="GESEN_FERROVIA_CR5"/>
      <sheetName val="GESEN_PORTO_CR5"/>
      <sheetName val="H_EXTRAS5"/>
      <sheetName val="Princ_Materiais5"/>
      <sheetName val="ParticPessoal_CT5"/>
      <sheetName val="GESENAcid_5"/>
      <sheetName val="Inv99_GESEN5"/>
      <sheetName val="GESEN_MINA-CC5"/>
      <sheetName val="GESEN_FERROVIA-CC5"/>
      <sheetName val="GESEN_PORTO-CC5"/>
      <sheetName val="AMV_a_Favor_SUP5"/>
      <sheetName val="TSP_Est__El_Hatillo5"/>
      <sheetName val="Manutenção_Uberaba_-_FCA2"/>
      <sheetName val="Solicitação_Gestão2"/>
      <sheetName val="invest_2"/>
      <sheetName val="Previsão_de_Vagões2"/>
      <sheetName val="Comparativo_-_Acumulado2"/>
      <sheetName val="bdados_20052"/>
      <sheetName val="TE_Negativo_Setembro2"/>
      <sheetName val="Aderência_D7072"/>
      <sheetName val="PLANO_DE_AÇÃO2"/>
      <sheetName val="ORTONA_-_PORTO_VASTO2"/>
      <sheetName val="Conhecendo_a_composição_M12"/>
      <sheetName val="Farol_de_Metas2"/>
      <sheetName val="B__Dados2"/>
      <sheetName val="Caract__Contratos_-_Dez-002"/>
      <sheetName val="Configurações"/>
      <sheetName val="FAPMUT"/>
      <sheetName val="FAPPIT"/>
      <sheetName val="FAPTIG"/>
      <sheetName val="FAPCMT"/>
      <sheetName val="FAPABO"/>
      <sheetName val="FAPGAM"/>
      <sheetName val="FAPPIC"/>
      <sheetName val="Disp. produtos"/>
      <sheetName val="FAPTFA"/>
      <sheetName val="Dados Motivo"/>
      <sheetName val="Tabela"/>
      <sheetName val="Legenda"/>
      <sheetName val="GESEN FERROVIA CR_x005f_x0000__x005f_x0000_"/>
      <sheetName val="Base"/>
      <sheetName val="Lista1"/>
      <sheetName val="Lista de emails - Diretores"/>
      <sheetName val="Valores"/>
      <sheetName val="GESEN FERROVIA CR???"/>
      <sheetName val="GESEN FERROVIA CR_x005f_x005f_x005f_x0000__"/>
      <sheetName val="Padronização"/>
      <sheetName val="GESEN_MINA_-CR6"/>
      <sheetName val="GESEN_FERROVIA_CR6"/>
      <sheetName val="GESEN_PORTO_CR6"/>
      <sheetName val="H_EXTRAS6"/>
      <sheetName val="Princ_Materiais6"/>
      <sheetName val="ParticPessoal_CT6"/>
      <sheetName val="GESENAcid_6"/>
      <sheetName val="Inv99_GESEN6"/>
      <sheetName val="GESEN_MINA-CC6"/>
      <sheetName val="GESEN_FERROVIA-CC6"/>
      <sheetName val="GESEN_PORTO-CC6"/>
      <sheetName val="AMV_a_Favor_SUP6"/>
      <sheetName val="TSP_Est__El_Hatillo6"/>
      <sheetName val="Manutenção_Uberaba_-_FCA3"/>
      <sheetName val="invest_3"/>
      <sheetName val="Comparativo_-_Acumulado3"/>
      <sheetName val="TE_Negativo_Setembro3"/>
      <sheetName val="bdados_20053"/>
      <sheetName val="Solicitação_Gestão3"/>
      <sheetName val="Previsão_de_Vagões3"/>
      <sheetName val="Aderência_D7073"/>
      <sheetName val="PLANO_DE_AÇÃO3"/>
      <sheetName val="ORTONA_-_PORTO_VASTO3"/>
      <sheetName val="Conhecendo_a_composição_M13"/>
      <sheetName val="Farol_de_Metas3"/>
      <sheetName val="B__Dados3"/>
      <sheetName val="Caract__Contratos_-_Dez-003"/>
      <sheetName val="Tipificação 2017_NÃO ALTERAR"/>
      <sheetName val="Painel"/>
      <sheetName val="GESEN_MINA_-CR7"/>
      <sheetName val="GESEN_FERROVIA_CR7"/>
      <sheetName val="GESEN_PORTO_CR7"/>
      <sheetName val="H_EXTRAS7"/>
      <sheetName val="Princ_Materiais7"/>
      <sheetName val="ParticPessoal_CT7"/>
      <sheetName val="GESENAcid_7"/>
      <sheetName val="Inv99_GESEN7"/>
      <sheetName val="GESEN_MINA-CC7"/>
      <sheetName val="GESEN_FERROVIA-CC7"/>
      <sheetName val="GESEN_PORTO-CC7"/>
      <sheetName val="AMV_a_Favor_SUP7"/>
      <sheetName val="TSP_Est__El_Hatillo7"/>
      <sheetName val="Manutenção_Uberaba_-_FCA4"/>
      <sheetName val="Solicitação_Gestão4"/>
      <sheetName val="invest_4"/>
      <sheetName val="Previsão_de_Vagões4"/>
      <sheetName val="Comparativo_-_Acumulado4"/>
      <sheetName val="bdados_20054"/>
      <sheetName val="TE_Negativo_Setembro4"/>
      <sheetName val="Aderência_D7074"/>
      <sheetName val="PLANO_DE_AÇÃO4"/>
      <sheetName val="ORTONA_-_PORTO_VASTO4"/>
      <sheetName val="Farol_de_Metas4"/>
      <sheetName val="Conhecendo_a_composição_M14"/>
      <sheetName val="B__Dados4"/>
      <sheetName val="Caract__Contratos_-_Dez-004"/>
      <sheetName val="Tipificação_2017_NÃO_ALTERAR"/>
      <sheetName val="p_(2)"/>
      <sheetName val="BASE_DE_DADOS"/>
      <sheetName val="INCCTOT"/>
      <sheetName val="Farol"/>
      <sheetName val="REUNIÃO SKYPE"/>
      <sheetName val="OBRAS"/>
      <sheetName val="EXTINTORES DE INCÊNDIO"/>
      <sheetName val="CIPA - OBRAS"/>
      <sheetName val="SSO"/>
      <sheetName val="RAQA"/>
      <sheetName val="ROS"/>
      <sheetName val="Encarregados"/>
      <sheetName val="DADOS RAQA"/>
      <sheetName val="INSPESSÃO DE SSO"/>
      <sheetName val="DADOS TST"/>
      <sheetName val="GESEN FERROVIA CR_x0000__x0000_"/>
      <sheetName val="GESEN FERROVIA CR_x005f_x0000__"/>
      <sheetName val="GESEN FERROVIA CR_x005f_x005f_x"/>
      <sheetName val="GESEN FERROVIA CR___"/>
      <sheetName val="Defense_Comps"/>
      <sheetName val="Parâmetros"/>
      <sheetName val="db_cubagem"/>
      <sheetName val="Feriados"/>
      <sheetName val="Anual"/>
      <sheetName val="Memória"/>
      <sheetName val="CLASSE DE FALHA"/>
      <sheetName val="CAT"/>
      <sheetName val="Aux_Padrão"/>
      <sheetName val="Parâmetros | Parameters"/>
      <sheetName val="Dev.SAC "/>
      <sheetName val="Dev_SAC_"/>
      <sheetName val="Plan1 (3)"/>
      <sheetName val="DB RC"/>
      <sheetName val="EBT"/>
      <sheetName val="FIS-FIN NOV01"/>
      <sheetName val="Ref_Numbers"/>
      <sheetName val="GESEN_MINA_-CR8"/>
      <sheetName val="GESEN_FERROVIA_CR8"/>
      <sheetName val="GESEN_PORTO_CR8"/>
      <sheetName val="H_EXTRAS8"/>
      <sheetName val="Princ_Materiais8"/>
      <sheetName val="ParticPessoal_CT8"/>
      <sheetName val="GESENAcid_8"/>
      <sheetName val="Inv99_GESEN8"/>
      <sheetName val="GESEN_MINA-CC8"/>
      <sheetName val="GESEN_FERROVIA-CC8"/>
      <sheetName val="GESEN_PORTO-CC8"/>
      <sheetName val="AMV_a_Favor_SUP8"/>
      <sheetName val="TSP_Est__El_Hatillo8"/>
      <sheetName val="Manutenção_Uberaba_-_FCA5"/>
      <sheetName val="Solicitação_Gestão5"/>
      <sheetName val="invest_5"/>
      <sheetName val="Previsão_de_Vagões5"/>
      <sheetName val="Comparativo_-_Acumulado5"/>
      <sheetName val="bdados_20055"/>
      <sheetName val="TE_Negativo_Setembro5"/>
      <sheetName val="Aderência_D7075"/>
      <sheetName val="PLANO_DE_AÇÃO5"/>
      <sheetName val="ORTONA_-_PORTO_VASTO5"/>
      <sheetName val="Conhecendo_a_composição_M15"/>
      <sheetName val="Farol_de_Metas5"/>
      <sheetName val="B__Dados5"/>
      <sheetName val="Caract__Contratos_-_Dez-005"/>
      <sheetName val="p_(2)1"/>
      <sheetName val="BASE_DE_DADOS1"/>
      <sheetName val="Tipificação_2017_NÃO_ALTERAR1"/>
      <sheetName val="Disp__produtos"/>
      <sheetName val="Dados_Motivo"/>
      <sheetName val="Resumo_do_Efetivo_(2)"/>
      <sheetName val="Gráfico"/>
      <sheetName val="GESEN_MINA_-CR9"/>
      <sheetName val="GESEN_FERROVIA_CR9"/>
      <sheetName val="GESEN_PORTO_CR9"/>
      <sheetName val="H_EXTRAS9"/>
      <sheetName val="Princ_Materiais9"/>
      <sheetName val="ParticPessoal_CT9"/>
      <sheetName val="GESENAcid_9"/>
      <sheetName val="Inv99_GESEN9"/>
      <sheetName val="GESEN_MINA-CC9"/>
      <sheetName val="GESEN_FERROVIA-CC9"/>
      <sheetName val="GESEN_PORTO-CC9"/>
      <sheetName val="AMV_a_Favor_SUP9"/>
      <sheetName val="TSP_Est__El_Hatillo9"/>
      <sheetName val="Manutenção_Uberaba_-_FCA6"/>
      <sheetName val="Solicitação_Gestão6"/>
      <sheetName val="invest_6"/>
      <sheetName val="Previsão_de_Vagões6"/>
      <sheetName val="Comparativo_-_Acumulado6"/>
      <sheetName val="bdados_20056"/>
      <sheetName val="TE_Negativo_Setembro6"/>
      <sheetName val="Aderência_D7076"/>
      <sheetName val="PLANO_DE_AÇÃO6"/>
      <sheetName val="ORTONA_-_PORTO_VASTO6"/>
      <sheetName val="Conhecendo_a_composição_M16"/>
      <sheetName val="Farol_de_Metas6"/>
      <sheetName val="B__Dados6"/>
      <sheetName val="Caract__Contratos_-_Dez-006"/>
      <sheetName val="p_(2)2"/>
      <sheetName val="BASE_DE_DADOS2"/>
      <sheetName val="Tipificação_2017_NÃO_ALTERAR2"/>
      <sheetName val="Disp__produtos1"/>
      <sheetName val="Dados_Motivo1"/>
      <sheetName val="Defense_Comps1"/>
      <sheetName val="Ref_Numbers1"/>
      <sheetName val="Resumo_do_Efetivo_(2)1"/>
      <sheetName val="14-May"/>
      <sheetName val="Sispec99"/>
      <sheetName val="Tabelas"/>
      <sheetName val="Lista Suspensa"/>
      <sheetName val="QL"/>
      <sheetName val="GRAFICO HE DIÁRIO"/>
      <sheetName val="GESEN_FERROVIA_CR???"/>
      <sheetName val="GRAFICO_HE_DIÁ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refreshError="1"/>
      <sheetData sheetId="327" refreshError="1"/>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refreshError="1"/>
      <sheetData sheetId="406"/>
      <sheetData sheetId="40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sheetName val="TRAJESTÁGIOSENAI"/>
      <sheetName val="EST99TOTAL"/>
      <sheetName val="ESTFRQ99"/>
      <sheetName val="estgg"/>
      <sheetName val="GCorpo"/>
      <sheetName val="PARTE"/>
      <sheetName val="DIA"/>
      <sheetName val="IDADE"/>
      <sheetName val="TIPO"/>
      <sheetName val="LESÕES"/>
      <sheetName val="GRAVIDADE"/>
      <sheetName val="TEMPO"/>
      <sheetName val="ATIVIDADE"/>
      <sheetName val="HORAS T"/>
      <sheetName val="DEPTO"/>
      <sheetName val="JORNADA"/>
      <sheetName val="GERÊNCIA"/>
      <sheetName val="DIA SEMANA"/>
      <sheetName val="HORA"/>
      <sheetName val="MÊS"/>
      <sheetName val="GER.GERAL"/>
      <sheetName val="GER.ÁREA"/>
      <sheetName val="."/>
      <sheetName val="EAIGESEN"/>
      <sheetName val="Plan1"/>
      <sheetName val="Gráfico Esteril"/>
      <sheetName val="Acionamento"/>
      <sheetName val="FRQDFN99"/>
      <sheetName val="HORAS_T2"/>
      <sheetName val="DIA_SEMANA2"/>
      <sheetName val="GER_GERAL2"/>
      <sheetName val="GER_ÁREA2"/>
      <sheetName val="_2"/>
      <sheetName val="Gráfico_Esteril2"/>
      <sheetName val="HORAS_T"/>
      <sheetName val="DIA_SEMANA"/>
      <sheetName val="GER_GERAL"/>
      <sheetName val="GER_ÁREA"/>
      <sheetName val="_"/>
      <sheetName val="Gráfico_Esteril"/>
      <sheetName val="HORAS_T1"/>
      <sheetName val="DIA_SEMANA1"/>
      <sheetName val="GER_GERAL1"/>
      <sheetName val="GER_ÁREA1"/>
      <sheetName val="_1"/>
      <sheetName val="Gráfico_Esteril1"/>
      <sheetName val="PLANO DE AÇÃO"/>
      <sheetName val="LCGRAPH"/>
      <sheetName val="DETALHADO"/>
      <sheetName val="EXEC"/>
      <sheetName val="Dados"/>
      <sheetName val="Base "/>
      <sheetName val="DBM Mensal"/>
      <sheetName val="TSA"/>
      <sheetName val="BS-BR"/>
      <sheetName val="BS-R$-US"/>
      <sheetName val="P&amp;L Def BRGAAP"/>
      <sheetName val="P&amp;L BR GAAP"/>
      <sheetName val="Cash Flow BRGAAP"/>
      <sheetName val="Cash Flow USGAAP"/>
      <sheetName val="ResMina"/>
      <sheetName val="3.1 Av. Financ EAP"/>
      <sheetName val="3.2 Av. Econ EAP"/>
      <sheetName val="Graf Av. Financ"/>
      <sheetName val="HORAS_T3"/>
      <sheetName val="DIA_SEMANA3"/>
      <sheetName val="GER_GERAL3"/>
      <sheetName val="GER_ÁREA3"/>
      <sheetName val="_3"/>
      <sheetName val="Gráfico_Esteril3"/>
      <sheetName val="Base_"/>
      <sheetName val="DBM_Mensal"/>
      <sheetName val="3_1_Av__Financ_EAP"/>
      <sheetName val="3_2_Av__Econ_EAP"/>
      <sheetName val="Graf_Av__Financ"/>
      <sheetName val="PLANO_DE_AÇÃO"/>
      <sheetName val="P&amp;L_Def_BRGAAP"/>
      <sheetName val="P&amp;L_BR_GAAP"/>
      <sheetName val="Cash_Flow_BRGAAP"/>
      <sheetName val="Cash_Flow_USGAAP"/>
      <sheetName val="HORAS_T4"/>
      <sheetName val="DIA_SEMANA4"/>
      <sheetName val="GER_GERAL4"/>
      <sheetName val="GER_ÁREA4"/>
      <sheetName val="_4"/>
      <sheetName val="Gráfico_Esteril4"/>
      <sheetName val="Base_1"/>
      <sheetName val="DBM_Mensal1"/>
      <sheetName val="3_1_Av__Financ_EAP1"/>
      <sheetName val="3_2_Av__Econ_EAP1"/>
      <sheetName val="Graf_Av__Financ1"/>
      <sheetName val="PLANO_DE_AÇÃO1"/>
      <sheetName val="P&amp;L_Def_BRGAAP1"/>
      <sheetName val="P&amp;L_BR_GAAP1"/>
      <sheetName val="Cash_Flow_BRGAAP1"/>
      <sheetName val="Cash_Flow_USGAAP1"/>
      <sheetName val="HORAS_T5"/>
      <sheetName val="DIA_SEMANA5"/>
      <sheetName val="GER_GERAL5"/>
      <sheetName val="GER_ÁREA5"/>
      <sheetName val="_5"/>
      <sheetName val="Gráfico_Esteril5"/>
      <sheetName val="3_1_Av__Financ_EAP2"/>
      <sheetName val="3_2_Av__Econ_EAP2"/>
      <sheetName val="Graf_Av__Financ2"/>
      <sheetName val="Base_2"/>
      <sheetName val="DBM_Mensal2"/>
      <sheetName val="PLANO_DE_AÇÃO2"/>
      <sheetName val="P&amp;L_Def_BRGAAP2"/>
      <sheetName val="P&amp;L_BR_GAAP2"/>
      <sheetName val="Cash_Flow_BRGAAP2"/>
      <sheetName val="Cash_Flow_USGAA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ção"/>
      <sheetName val="TLMB"/>
      <sheetName val="ORÇAMENTO"/>
      <sheetName val="SERVIÇOS"/>
    </sheetNames>
    <sheetDataSet>
      <sheetData sheetId="0"/>
      <sheetData sheetId="1" refreshError="1"/>
      <sheetData sheetId="2" refreshError="1"/>
      <sheetData sheetId="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sheetName val="TRAJESTÁGIOSENAI"/>
      <sheetName val="EST99TOTAL"/>
      <sheetName val="ESTFRQ99"/>
      <sheetName val="estgg"/>
      <sheetName val="GCorpo"/>
      <sheetName val="PARTE"/>
      <sheetName val="DIA"/>
      <sheetName val="IDADE"/>
      <sheetName val="TIPO"/>
      <sheetName val="LESÕES"/>
      <sheetName val="GRAVIDADE"/>
      <sheetName val="TEMPO"/>
      <sheetName val="ATIVIDADE"/>
      <sheetName val="HORAS T"/>
      <sheetName val="DEPTO"/>
      <sheetName val="JORNADA"/>
      <sheetName val="GERÊNCIA"/>
      <sheetName val="DIA SEMANA"/>
      <sheetName val="HORA"/>
      <sheetName val="MÊS"/>
      <sheetName val="GER.GERAL"/>
      <sheetName val="GER.ÁREA"/>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mapa geografico"/>
      <sheetName val="Medição Acumulada"/>
      <sheetName val="memória de calculo_liquida"/>
      <sheetName val="Planilha Orçamento"/>
      <sheetName val="PGQ _ Mapa de Chuva4"/>
      <sheetName val="FOTOS"/>
      <sheetName val="Boletim de Desempenho Parcial"/>
      <sheetName val="Plan1"/>
      <sheetName val="Medição"/>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Orçamento"/>
      <sheetName val="Indice de Reajuste"/>
      <sheetName val="RESUMO MED"/>
      <sheetName val="REBAIXO DE CORTE"/>
      <sheetName val="Desmatamento "/>
      <sheetName val="PROTOTIPO DE MEDIÇÃO"/>
    </sheetNames>
    <sheetDataSet>
      <sheetData sheetId="0"/>
      <sheetData sheetId="1"/>
      <sheetData sheetId="2"/>
      <sheetData sheetId="3"/>
      <sheetData sheetId="4" refreshError="1">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TLMB"/>
      <sheetName val="ORÇAMENTO"/>
      <sheetName val="TCB5"/>
      <sheetName val="TEB4"/>
      <sheetName val="TCC4"/>
      <sheetName val="Plan7"/>
      <sheetName val="Plan8"/>
      <sheetName val="Plan9"/>
      <sheetName val="Plan10"/>
      <sheetName val="Plan11"/>
      <sheetName val="Plan12"/>
      <sheetName val="Plan13"/>
      <sheetName val="Plan14"/>
      <sheetName val="Plan15"/>
      <sheetName val="Plan16"/>
      <sheetName val="Desmat 0,15"/>
      <sheetName val="Aterro"/>
    </sheetNames>
    <sheetDataSet>
      <sheetData sheetId="0" refreshError="1"/>
      <sheetData sheetId="1"/>
      <sheetData sheetId="2" refreshError="1">
        <row r="4">
          <cell r="B4" t="str">
            <v>BR-262/MS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_19ª med_"/>
      <sheetName val="memória de calculo_liquida"/>
    </sheetNames>
    <sheetDataSet>
      <sheetData sheetId="0"/>
      <sheetData sheetId="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DADOS PARA PASTAS"/>
      <sheetName val="materiais"/>
      <sheetName val="composições"/>
      <sheetName val="DIAGRAMA"/>
      <sheetName val="INVEN."/>
      <sheetName val="SERVIÇOS (MATRIZ)"/>
      <sheetName val="SERVIÇOS digitado"/>
      <sheetName val="ORÇAMENTO 01"/>
      <sheetName val="justificativa"/>
      <sheetName val="instalação"/>
      <sheetName val="mobilização"/>
      <sheetName val="Cronograma "/>
      <sheetName val="TLCB5"/>
      <sheetName val="TLMR"/>
      <sheetName val="TLMB"/>
      <sheetName val="TCCB10"/>
      <sheetName val="TCC4"/>
      <sheetName val="TLCB10"/>
      <sheetName val="Dados Edital"/>
      <sheetName val="calc. transporte"/>
      <sheetName val="CROQUI"/>
      <sheetName val="Q.R.DIST.TRANSP."/>
      <sheetName val="D. CUST. M."/>
      <sheetName val="comparativo mat"/>
      <sheetName val="D.CONS.M"/>
      <sheetName val="DIVISÓRIAS"/>
      <sheetName val="MAT BET"/>
      <sheetName val="ORÇAMENTO 01 (2)"/>
      <sheetName val="Plan1"/>
    </sheetNames>
    <sheetDataSet>
      <sheetData sheetId="0" refreshError="1">
        <row r="6">
          <cell r="C6" t="str">
            <v>BR- 267/MS</v>
          </cell>
        </row>
        <row r="15">
          <cell r="C15">
            <v>40099</v>
          </cell>
        </row>
      </sheetData>
      <sheetData sheetId="1" refreshError="1"/>
      <sheetData sheetId="2" refreshError="1"/>
      <sheetData sheetId="3" refreshError="1"/>
      <sheetData sheetId="4" refreshError="1"/>
      <sheetData sheetId="5" refreshError="1"/>
      <sheetData sheetId="6" refreshError="1"/>
      <sheetData sheetId="7" refreshError="1">
        <row r="11">
          <cell r="G11">
            <v>718.38</v>
          </cell>
        </row>
        <row r="26">
          <cell r="G26">
            <v>91.2</v>
          </cell>
        </row>
        <row r="27">
          <cell r="G27">
            <v>18350</v>
          </cell>
        </row>
        <row r="39">
          <cell r="H39">
            <v>21.49</v>
          </cell>
        </row>
        <row r="45">
          <cell r="G45">
            <v>53.15</v>
          </cell>
        </row>
        <row r="51">
          <cell r="G51">
            <v>47.835000000000001</v>
          </cell>
        </row>
        <row r="65">
          <cell r="G65">
            <v>3131.9349999999999</v>
          </cell>
        </row>
        <row r="67">
          <cell r="G67">
            <v>42.52</v>
          </cell>
        </row>
        <row r="68">
          <cell r="G68">
            <v>75.703999999999994</v>
          </cell>
        </row>
        <row r="69">
          <cell r="H69">
            <v>27.87</v>
          </cell>
        </row>
        <row r="113">
          <cell r="I113">
            <v>3364146.41</v>
          </cell>
        </row>
      </sheetData>
      <sheetData sheetId="8" refreshError="1">
        <row r="34">
          <cell r="F34">
            <v>1887664.46</v>
          </cell>
        </row>
        <row r="41">
          <cell r="F41">
            <v>471333.8</v>
          </cell>
        </row>
        <row r="46">
          <cell r="F46">
            <v>20347.95</v>
          </cell>
        </row>
        <row r="51">
          <cell r="F51">
            <v>41468.17</v>
          </cell>
        </row>
        <row r="79">
          <cell r="F79">
            <v>1759741.21</v>
          </cell>
        </row>
      </sheetData>
      <sheetData sheetId="9" refreshError="1"/>
      <sheetData sheetId="10" refreshError="1"/>
      <sheetData sheetId="11" refreshError="1"/>
      <sheetData sheetId="12" refreshError="1"/>
      <sheetData sheetId="13" refreshError="1">
        <row r="36">
          <cell r="I36">
            <v>14847.495000000001</v>
          </cell>
        </row>
      </sheetData>
      <sheetData sheetId="14" refreshError="1"/>
      <sheetData sheetId="15" refreshError="1">
        <row r="29">
          <cell r="I29">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ÁRIO262"/>
      <sheetName val="DADOS"/>
      <sheetName val="CROQUIS"/>
      <sheetName val="MB-AQ"/>
      <sheetName val="MB-TR"/>
      <sheetName val="MOB"/>
      <sheetName val="CANT"/>
      <sheetName val="MAT PLACA"/>
      <sheetName val="BDI"/>
      <sheetName val="CONSUMO"/>
      <sheetName val="SERVIÇOS"/>
      <sheetName val="ORÇAMENTO"/>
      <sheetName val="CURVA ABC"/>
      <sheetName val="CRONOGAMA 1º"/>
      <sheetName val="CRONOGAMA 2º"/>
      <sheetName val="TLCB5"/>
      <sheetName val="TLMR"/>
      <sheetName val="TLCC4"/>
      <sheetName val="TCCC4"/>
      <sheetName val="TLCB10"/>
      <sheetName val="TCCB10"/>
      <sheetName val="TLMB"/>
      <sheetName val="COMPAUTO"/>
      <sheetName val="COMPMOTSER"/>
      <sheetName val="COMPSERVENC"/>
      <sheetName val="PLAN1"/>
      <sheetName val="PLAN2"/>
    </sheetNames>
    <sheetDataSet>
      <sheetData sheetId="0" refreshError="1"/>
      <sheetData sheetId="1" refreshError="1">
        <row r="12">
          <cell r="H12">
            <v>8.5</v>
          </cell>
        </row>
        <row r="36">
          <cell r="G36">
            <v>89.416899999999998</v>
          </cell>
          <cell r="J36">
            <v>17.939399999999999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B1" t="str">
            <v>M.T. / DNIT / SR-MS / UL: Anastácio</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Contrato"/>
      <sheetName val="Desempenho"/>
      <sheetName val="RESUMO"/>
      <sheetName val="Crono Físico-Financeiro "/>
      <sheetName val="cronfisico"/>
      <sheetName val="Folha 1-3"/>
      <sheetName val="Folha 4 (2)"/>
      <sheetName val="Folha 4"/>
      <sheetName val="Folha 5"/>
      <sheetName val="Folha 5 (2)"/>
      <sheetName val="Folha 6 "/>
      <sheetName val="Folha 8"/>
      <sheetName val="REAJU"/>
      <sheetName val="CronFIFI"/>
      <sheetName val="Planilha"/>
      <sheetName val="Reajust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PRVS12"/>
    </sheetNames>
    <sheetDataSet>
      <sheetData sheetId="0"/>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aux1"/>
      <sheetName val="1,19"/>
      <sheetName val="1,20"/>
      <sheetName val="1,21"/>
      <sheetName val="1,22"/>
      <sheetName val="1,23"/>
      <sheetName val="1.24"/>
      <sheetName val="1.25"/>
      <sheetName val="1.26"/>
      <sheetName val="1.28"/>
      <sheetName val="1.29"/>
      <sheetName val="3.4"/>
      <sheetName val="D"/>
      <sheetName val="2.1"/>
      <sheetName val="H"/>
      <sheetName val="I"/>
      <sheetName val="J"/>
      <sheetName val="K"/>
      <sheetName val="L"/>
      <sheetName val="M"/>
      <sheetName val="N"/>
      <sheetName val="O"/>
      <sheetName val="aux. 2"/>
      <sheetName val="Q"/>
      <sheetName val="R"/>
      <sheetName val="S"/>
      <sheetName val="T"/>
      <sheetName val="U"/>
      <sheetName val="B"/>
      <sheetName val="G"/>
      <sheetName val="P"/>
      <sheetName val="DMT modelo"/>
      <sheetName val="RESUMO"/>
      <sheetName val="REAJU"/>
      <sheetName val="TSD-FOG"/>
      <sheetName val="Sub e base"/>
      <sheetName val="AGREGADOS"/>
      <sheetName val="Quadro Resumo"/>
      <sheetName val="RELATÓRIO"/>
    </sheetNames>
    <sheetDataSet>
      <sheetData sheetId="0"/>
      <sheetData sheetId="1"/>
      <sheetData sheetId="2"/>
      <sheetData sheetId="3"/>
      <sheetData sheetId="4"/>
      <sheetData sheetId="5">
        <row r="11">
          <cell r="A11" t="str">
            <v>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aux1"/>
      <sheetName val="1,19"/>
      <sheetName val="1,20"/>
      <sheetName val="1,21"/>
      <sheetName val="1,22"/>
      <sheetName val="1,23"/>
      <sheetName val="1.24"/>
      <sheetName val="1.25"/>
      <sheetName val="1.26"/>
      <sheetName val="1.28"/>
      <sheetName val="1.29"/>
      <sheetName val="3.4"/>
      <sheetName val="D"/>
      <sheetName val="2.1"/>
      <sheetName val="H"/>
      <sheetName val="I"/>
      <sheetName val="J"/>
      <sheetName val="K"/>
      <sheetName val="L"/>
      <sheetName val="M"/>
      <sheetName val="N"/>
      <sheetName val="O"/>
      <sheetName val="aux. 2"/>
      <sheetName val="Q"/>
      <sheetName val="R"/>
      <sheetName val="S"/>
      <sheetName val="T"/>
      <sheetName val="U"/>
      <sheetName val="B"/>
      <sheetName val="G"/>
      <sheetName val="P"/>
      <sheetName val="RESUMO"/>
      <sheetName val="REAJU"/>
      <sheetName val="TSD-FOG"/>
      <sheetName val="Sub e base"/>
      <sheetName val="AGREGADOS"/>
      <sheetName val="DMT modelo"/>
      <sheetName val="Quadro Resumo"/>
      <sheetName val="RELATÓRIO"/>
      <sheetName val="aux"/>
      <sheetName val="Página 16"/>
      <sheetName val="Recuperação da Pista"/>
      <sheetName val="estgg"/>
      <sheetName val="Anual"/>
      <sheetName val="compos1"/>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 val="Rel-15ª med."/>
      <sheetName val="PMF"/>
      <sheetName val="Regula"/>
      <sheetName val="serviços"/>
      <sheetName val="tlmb"/>
      <sheetName val="Orçamento"/>
      <sheetName val="Dados"/>
      <sheetName val="eq"/>
      <sheetName val="mo"/>
      <sheetName val="1. Cadastro da LM"/>
      <sheetName val="4. Orçamento FD"/>
      <sheetName val="aterro"/>
      <sheetName val="tsd"/>
      <sheetName val="E"/>
      <sheetName val="F"/>
      <sheetName val="planilha"/>
      <sheetName val="Prod. Equip. Mec.1"/>
      <sheetName val="ISSQN"/>
      <sheetName val="relatório-1ª med."/>
      <sheetName val="DIPRVS12"/>
    </sheetNames>
    <sheetDataSet>
      <sheetData sheetId="0"/>
      <sheetData sheetId="1"/>
      <sheetData sheetId="2"/>
      <sheetData sheetId="3"/>
      <sheetData sheetId="4"/>
      <sheetData sheetId="5" refreshError="1">
        <row r="11">
          <cell r="A11" t="str">
            <v>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m disp."/>
      <sheetName val="%solidosWHC"/>
      <sheetName val="%solidosWHC (199 dias)"/>
      <sheetName val="samarco"/>
      <sheetName val="BMassa"/>
      <sheetName val="BÁgua"/>
      <sheetName val="Entradas e Saídas"/>
      <sheetName val="Verificação BMassa"/>
      <sheetName val="Tanques"/>
      <sheetName val="Sep. Magnéticos"/>
      <sheetName val="Espessadores"/>
      <sheetName val="Rougher"/>
      <sheetName val="Cleaner"/>
      <sheetName val="Recleaner"/>
      <sheetName val="Scavenger"/>
      <sheetName val="Peneiras 1"/>
      <sheetName val="Peneiras 2 (não)"/>
      <sheetName val="Dados e Crit de Processo"/>
    </sheetNames>
    <sheetDataSet>
      <sheetData sheetId="0"/>
      <sheetData sheetId="1"/>
      <sheetData sheetId="2"/>
      <sheetData sheetId="3">
        <row r="25">
          <cell r="E25">
            <v>13.966834302454403</v>
          </cell>
          <cell r="F25">
            <v>477.49078036672</v>
          </cell>
          <cell r="G25">
            <v>9.0883621927298126</v>
          </cell>
          <cell r="H25">
            <v>61.729055301308406</v>
          </cell>
          <cell r="I25">
            <v>5.1467753086597199</v>
          </cell>
          <cell r="J25">
            <v>25.935740964482186</v>
          </cell>
          <cell r="K25">
            <v>39.902575266936594</v>
          </cell>
          <cell r="L25">
            <v>28.649446822003199</v>
          </cell>
          <cell r="M25">
            <v>1.3927869363359164</v>
          </cell>
          <cell r="N25">
            <v>35.002338092266861</v>
          </cell>
        </row>
        <row r="37">
          <cell r="G37">
            <v>2.9815599127088963</v>
          </cell>
          <cell r="H37">
            <v>66.003206217095041</v>
          </cell>
          <cell r="I37">
            <v>8.5959032663508417</v>
          </cell>
        </row>
        <row r="38">
          <cell r="G38">
            <v>23.031780051704594</v>
          </cell>
          <cell r="H38">
            <v>51.970057141811964</v>
          </cell>
        </row>
        <row r="39">
          <cell r="G39">
            <v>0.98369237134903076</v>
          </cell>
          <cell r="H39">
            <v>67.401513709292814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ExecuçServiços"/>
      <sheetName val="Quadro de Quant"/>
      <sheetName val="ORÇLote28 "/>
      <sheetName val="ResBR101"/>
      <sheetName val="Gráfico2"/>
      <sheetName val="RESUMO Lote28"/>
      <sheetName val="RESUMO Lote36"/>
      <sheetName val="orcID nº1"/>
      <sheetName val="orc ID nº2 "/>
      <sheetName val="orc ID nº3"/>
      <sheetName val="orcID nº4"/>
      <sheetName val="orcID nº5"/>
      <sheetName val="orcID nº6"/>
      <sheetName val="orcID nº7"/>
      <sheetName val="orc ID nº8"/>
      <sheetName val="orc ID nº9"/>
      <sheetName val="orc ID nº10"/>
      <sheetName val="orc ID nº11"/>
      <sheetName val="orc ID nº12"/>
      <sheetName val="orc ID nº13"/>
      <sheetName val="orc ID nº 14"/>
      <sheetName val="orc ID nº 15"/>
      <sheetName val="orc ID nº16"/>
      <sheetName val="orc ID nº17"/>
      <sheetName val="orc ID nº 18"/>
      <sheetName val="orc ID nº19"/>
      <sheetName val="orc ID nº20"/>
      <sheetName val="orc ID Lote 36"/>
      <sheetName val="Orç Compar Viaduto 1"/>
      <sheetName val="Orç Compar Ater Estac1736"/>
      <sheetName val="orçmin nº22 (paralelo aterro)"/>
      <sheetName val="orçmin nº23 (paralelo viaduto)"/>
      <sheetName val="orçmin nº24 (contorno aterro)"/>
      <sheetName val="Resumo Orç22+23+24"/>
      <sheetName val="orçmin nº21 Meio Ambiente"/>
      <sheetName val="orçmin nº21 Meio Ambiente IME"/>
      <sheetName val="orçmin (17)AC VIA SECUND"/>
      <sheetName val="orçmin (18) abrigo de passag"/>
      <sheetName val="quantitativos e custos"/>
      <sheetName val="1CDExecServiços"/>
      <sheetName val="2ProduçMateriais"/>
      <sheetName val="3ConcretoeArgam."/>
      <sheetName val="14ConsiderGerais"/>
      <sheetName val="4Transporte"/>
      <sheetName val="5Equipamentos"/>
      <sheetName val="6Mão-de-obra"/>
      <sheetName val="7Materiais"/>
      <sheetName val="8Formas"/>
      <sheetName val="9Composição C.Unitários"/>
      <sheetName val="10ConsumoMat.Concretos"/>
      <sheetName val="11ConsumoMatServton"/>
      <sheetName val="12ConsMatServPaviment"/>
      <sheetName val="13ConsMatServComplem"/>
      <sheetName val="15Projetos"/>
      <sheetName val="16DMT"/>
      <sheetName val="17Composição(MOD)"/>
      <sheetName val="09.517.01"/>
      <sheetName val="09.517.02"/>
      <sheetName val="09.517.03"/>
      <sheetName val="09.517.04"/>
      <sheetName val="09.517.05"/>
      <sheetName val="09.519.01"/>
      <sheetName val="09.601.00"/>
      <sheetName val="09.601.01"/>
      <sheetName val="09.601.02"/>
      <sheetName val="09.999.01"/>
      <sheetName val="09.601.04"/>
      <sheetName val="02.100.00"/>
      <sheetName val="02.230.00"/>
      <sheetName val="02.300.00"/>
      <sheetName val="02.400.00"/>
      <sheetName val="02.530.00"/>
      <sheetName val="02.540.01"/>
      <sheetName val="P 02.540.01"/>
      <sheetName val="P 02.560.01"/>
      <sheetName val="02.999.03"/>
      <sheetName val="02.999.05"/>
      <sheetName val="02.999.06"/>
      <sheetName val="P 02.999.07"/>
      <sheetName val="P 02.999.08"/>
      <sheetName val="P 02.250.01"/>
      <sheetName val="P 02.250.00"/>
      <sheetName val="DER53130"/>
      <sheetName val="MACHIDRAULICO"/>
      <sheetName val="P 02.530.01"/>
      <sheetName val="03.119.01"/>
      <sheetName val="03.300.01"/>
      <sheetName val="03.310.01"/>
      <sheetName val="03.310.02"/>
      <sheetName val="03.310.03"/>
      <sheetName val="03.310.04"/>
      <sheetName val="03.321.00"/>
      <sheetName val="03.321.01"/>
      <sheetName val="03.322.00"/>
      <sheetName val="03.323.00"/>
      <sheetName val="03.323.01"/>
      <sheetName val="03.324.00"/>
      <sheetName val="03.325.00"/>
      <sheetName val="03.326.00"/>
      <sheetName val="03.327.00"/>
      <sheetName val="P 03.327.01"/>
      <sheetName val="03.328.00"/>
      <sheetName val="03.328.01"/>
      <sheetName val="03.329.01"/>
      <sheetName val="03.329.02"/>
      <sheetName val="03.329.03"/>
      <sheetName val="03.329.04"/>
      <sheetName val="03.330.00"/>
      <sheetName val="03.340.00"/>
      <sheetName val="03.341.00"/>
      <sheetName val="03.353.00"/>
      <sheetName val="03.354.00"/>
      <sheetName val="03.359.01"/>
      <sheetName val="03.370.00"/>
      <sheetName val="03.371.00"/>
      <sheetName val="03.371.01"/>
      <sheetName val="03.371.02"/>
      <sheetName val="04.999.07"/>
      <sheetName val="05.100.00"/>
      <sheetName val="05.102.00"/>
      <sheetName val="05.300.01"/>
      <sheetName val="05.300.02"/>
      <sheetName val="DER 45340"/>
      <sheetName val="05.301.00"/>
      <sheetName val="05.301.01"/>
      <sheetName val="06.210.01"/>
      <sheetName val="06.400.01"/>
      <sheetName val="DER80050"/>
      <sheetName val="06.410.00"/>
      <sheetName val="9000030"/>
      <sheetName val="9000031"/>
      <sheetName val="P02.999.10"/>
      <sheetName val="P 04.100.06"/>
      <sheetName val="P 04.100.07"/>
      <sheetName val="P 04.100.08"/>
      <sheetName val="P 04.100.08a"/>
      <sheetName val="P 04.100.09"/>
      <sheetName val="P 04.100.10"/>
      <sheetName val="P 04.100.11"/>
      <sheetName val="P 04.100.12"/>
      <sheetName val="P 04.100.13"/>
      <sheetName val="P 04.100.19"/>
      <sheetName val="P 04.100.20"/>
      <sheetName val="P 04.100.21"/>
      <sheetName val="P 04.100.22"/>
      <sheetName val="P 04.100.23"/>
      <sheetName val="P 04.100.24"/>
      <sheetName val="P 04.100.40"/>
      <sheetName val="DER92196"/>
      <sheetName val="P 10.000.05"/>
      <sheetName val="P 10.000.06"/>
      <sheetName val="P 10.000.07"/>
      <sheetName val="P 10.000.08"/>
      <sheetName val="03.993.02"/>
      <sheetName val="P 03.993.02a"/>
      <sheetName val="P 03.993.02b"/>
      <sheetName val="03.412.01"/>
      <sheetName val="03.412.02"/>
      <sheetName val="03.412.03"/>
      <sheetName val="DER53460a"/>
      <sheetName val="DER90150"/>
      <sheetName val="DER90160"/>
      <sheetName val="DER90170"/>
      <sheetName val="DER90180"/>
      <sheetName val="DER51225"/>
      <sheetName val="DER51235"/>
      <sheetName val="DER51250"/>
      <sheetName val="DER51260"/>
      <sheetName val="DER51270"/>
      <sheetName val="DER51280"/>
      <sheetName val="DER51290"/>
      <sheetName val="DER51300"/>
      <sheetName val="DER51310"/>
      <sheetName val="DER51320"/>
      <sheetName val="DER51330"/>
      <sheetName val="DER51340"/>
      <sheetName val="DER51350"/>
      <sheetName val="DER51360"/>
      <sheetName val="DER45000"/>
      <sheetName val="DER52020a"/>
      <sheetName val="DER52020b"/>
      <sheetName val="0499901a"/>
      <sheetName val="03.991.02"/>
      <sheetName val="Plan18"/>
    </sheetNames>
    <sheetDataSet>
      <sheetData sheetId="0">
        <row r="9">
          <cell r="A9" t="str">
            <v>01.000.00</v>
          </cell>
          <cell r="B9" t="str">
            <v>Desmatamento,destocamento e limpeza de área com árvore até 0,15m</v>
          </cell>
          <cell r="C9" t="str">
            <v>DNER-ES278/97</v>
          </cell>
          <cell r="D9" t="str">
            <v xml:space="preserve"> </v>
          </cell>
          <cell r="E9" t="str">
            <v>m2</v>
          </cell>
          <cell r="F9">
            <v>0.05</v>
          </cell>
          <cell r="G9">
            <v>0.02</v>
          </cell>
          <cell r="H9">
            <v>7.0000000000000007E-2</v>
          </cell>
        </row>
        <row r="10">
          <cell r="A10" t="str">
            <v>01.010.00</v>
          </cell>
          <cell r="B10" t="str">
            <v>Desmatamento e destocamento árvores de 0,15m a 0,30m</v>
          </cell>
          <cell r="C10" t="str">
            <v>DNER-ES278/97</v>
          </cell>
          <cell r="D10" t="str">
            <v xml:space="preserve"> </v>
          </cell>
          <cell r="E10" t="str">
            <v>un</v>
          </cell>
          <cell r="F10">
            <v>6.57</v>
          </cell>
          <cell r="G10">
            <v>2.35</v>
          </cell>
          <cell r="H10">
            <v>8.92</v>
          </cell>
        </row>
        <row r="11">
          <cell r="A11" t="str">
            <v>01.011.00</v>
          </cell>
          <cell r="B11" t="str">
            <v>Desmatamento e destocamento árvores superior a 0,30m</v>
          </cell>
          <cell r="C11" t="str">
            <v>DNER-ES278/97</v>
          </cell>
          <cell r="D11" t="str">
            <v xml:space="preserve"> </v>
          </cell>
          <cell r="E11" t="str">
            <v>un</v>
          </cell>
          <cell r="F11">
            <v>19.7</v>
          </cell>
          <cell r="G11">
            <v>7.05</v>
          </cell>
          <cell r="H11">
            <v>26.75</v>
          </cell>
        </row>
        <row r="12">
          <cell r="A12" t="str">
            <v>01.100.01</v>
          </cell>
          <cell r="B12" t="str">
            <v>Escavação,carga e transportes de material de 1a  categoria DMT &lt;= 50m</v>
          </cell>
          <cell r="C12" t="str">
            <v>DNER-ES280/97</v>
          </cell>
          <cell r="D12" t="str">
            <v xml:space="preserve"> </v>
          </cell>
          <cell r="E12" t="str">
            <v>m3</v>
          </cell>
          <cell r="F12">
            <v>0.46</v>
          </cell>
          <cell r="G12">
            <v>0.16</v>
          </cell>
          <cell r="H12">
            <v>0.62</v>
          </cell>
        </row>
        <row r="13">
          <cell r="A13" t="str">
            <v>01.100.02</v>
          </cell>
          <cell r="B13" t="str">
            <v>Escavação,carga e transportes de material de 1a  categoria da DMT= 50m a 200m</v>
          </cell>
          <cell r="C13" t="str">
            <v>DNER-ES280/97</v>
          </cell>
          <cell r="D13" t="str">
            <v xml:space="preserve"> </v>
          </cell>
          <cell r="E13" t="str">
            <v>m3</v>
          </cell>
          <cell r="F13">
            <v>0.86</v>
          </cell>
          <cell r="G13">
            <v>0.31</v>
          </cell>
          <cell r="H13">
            <v>1.17</v>
          </cell>
        </row>
        <row r="14">
          <cell r="A14" t="str">
            <v>01.100.03</v>
          </cell>
          <cell r="B14" t="str">
            <v>Escavação,carga e transportes de material de 1a categoria DMT= 200 a 400m</v>
          </cell>
          <cell r="C14" t="str">
            <v>DNER-ES280/97</v>
          </cell>
          <cell r="D14" t="str">
            <v xml:space="preserve"> </v>
          </cell>
          <cell r="E14" t="str">
            <v>m3</v>
          </cell>
          <cell r="F14">
            <v>1.01</v>
          </cell>
          <cell r="G14">
            <v>0.36</v>
          </cell>
          <cell r="H14">
            <v>1.37</v>
          </cell>
        </row>
        <row r="15">
          <cell r="A15" t="str">
            <v>01.100.04</v>
          </cell>
          <cell r="B15" t="str">
            <v>Escavação,carga e transportes de material de 1a categoria DMT= 400 a 600m</v>
          </cell>
          <cell r="C15" t="str">
            <v>DNER-ES280/97</v>
          </cell>
          <cell r="D15" t="str">
            <v xml:space="preserve"> </v>
          </cell>
          <cell r="E15" t="str">
            <v>m3</v>
          </cell>
          <cell r="F15">
            <v>1.18</v>
          </cell>
          <cell r="G15">
            <v>0.42</v>
          </cell>
          <cell r="H15">
            <v>1.5999999999999999</v>
          </cell>
        </row>
        <row r="16">
          <cell r="A16" t="str">
            <v>01.100.05</v>
          </cell>
          <cell r="B16" t="str">
            <v>Escavação,carga e transportes de material de 1a categoria DMT= 600 a 800m</v>
          </cell>
          <cell r="C16" t="str">
            <v>DNER-ES280/97</v>
          </cell>
          <cell r="D16" t="str">
            <v xml:space="preserve"> </v>
          </cell>
          <cell r="E16" t="str">
            <v>m3</v>
          </cell>
          <cell r="F16">
            <v>1.39</v>
          </cell>
          <cell r="G16">
            <v>0.5</v>
          </cell>
          <cell r="H16">
            <v>1.89</v>
          </cell>
        </row>
        <row r="17">
          <cell r="A17" t="str">
            <v>01.100.06</v>
          </cell>
          <cell r="B17" t="str">
            <v>Escavação,carga e transportes de material de 1a categoria DMT= 800 a  1000m</v>
          </cell>
          <cell r="C17" t="str">
            <v>DNER-ES280/97</v>
          </cell>
          <cell r="D17" t="str">
            <v xml:space="preserve"> </v>
          </cell>
          <cell r="E17" t="str">
            <v>m3</v>
          </cell>
          <cell r="F17">
            <v>1.54</v>
          </cell>
          <cell r="G17">
            <v>0.55000000000000004</v>
          </cell>
          <cell r="H17">
            <v>2.09</v>
          </cell>
        </row>
        <row r="18">
          <cell r="A18" t="str">
            <v>01.100.07</v>
          </cell>
          <cell r="B18" t="str">
            <v>Escavação,carga e transportes de material de 1a categoria DMT= 1000 a 1200m</v>
          </cell>
          <cell r="C18" t="str">
            <v>DNER-ES280/97</v>
          </cell>
          <cell r="D18" t="str">
            <v xml:space="preserve"> </v>
          </cell>
          <cell r="E18" t="str">
            <v>m3</v>
          </cell>
          <cell r="F18">
            <v>1.74</v>
          </cell>
          <cell r="G18">
            <v>0.62</v>
          </cell>
          <cell r="H18">
            <v>2.36</v>
          </cell>
        </row>
        <row r="19">
          <cell r="A19" t="str">
            <v>01.100.08</v>
          </cell>
          <cell r="B19" t="str">
            <v>Escavação,carga e transportes de material de 1a categoria DMT= 1200 a 1400m</v>
          </cell>
          <cell r="C19" t="str">
            <v>DNER-ES280/97</v>
          </cell>
          <cell r="D19" t="str">
            <v xml:space="preserve"> </v>
          </cell>
          <cell r="E19" t="str">
            <v>m3</v>
          </cell>
          <cell r="F19">
            <v>1.94</v>
          </cell>
          <cell r="G19">
            <v>0.69</v>
          </cell>
          <cell r="H19">
            <v>2.63</v>
          </cell>
        </row>
        <row r="20">
          <cell r="A20" t="str">
            <v>01.100.09</v>
          </cell>
          <cell r="B20" t="str">
            <v>Escavação,carga e transportes de material de 1a categoria DMT= 50 a 200m</v>
          </cell>
          <cell r="C20" t="str">
            <v>DNER-ES280/97</v>
          </cell>
          <cell r="D20" t="str">
            <v xml:space="preserve"> </v>
          </cell>
          <cell r="E20" t="str">
            <v>m3</v>
          </cell>
          <cell r="F20">
            <v>1.39</v>
          </cell>
          <cell r="G20">
            <v>0.5</v>
          </cell>
          <cell r="H20">
            <v>1.89</v>
          </cell>
        </row>
        <row r="21">
          <cell r="A21" t="str">
            <v>01.100.10</v>
          </cell>
          <cell r="B21" t="str">
            <v>Escavação,carga e transportes de material de 1a categoria DMT= 200 a 400m</v>
          </cell>
          <cell r="C21" t="str">
            <v>DNER-ES280/97</v>
          </cell>
          <cell r="D21" t="str">
            <v xml:space="preserve"> </v>
          </cell>
          <cell r="E21" t="str">
            <v>m3</v>
          </cell>
          <cell r="F21">
            <v>1.46</v>
          </cell>
          <cell r="G21">
            <v>0.52</v>
          </cell>
          <cell r="H21">
            <v>1.98</v>
          </cell>
        </row>
        <row r="22">
          <cell r="A22" t="str">
            <v>01.100.11</v>
          </cell>
          <cell r="B22" t="str">
            <v>Escavação,carga e transportes de material de 1a categoria DMT= 400 a 600m</v>
          </cell>
          <cell r="C22" t="str">
            <v>DNER-ES280/97</v>
          </cell>
          <cell r="D22" t="str">
            <v xml:space="preserve"> </v>
          </cell>
          <cell r="E22" t="str">
            <v>m3</v>
          </cell>
          <cell r="F22">
            <v>1.56</v>
          </cell>
          <cell r="G22">
            <v>0.56000000000000005</v>
          </cell>
          <cell r="H22">
            <v>2.12</v>
          </cell>
        </row>
        <row r="23">
          <cell r="A23" t="str">
            <v>01.100.12</v>
          </cell>
          <cell r="B23" t="str">
            <v>Escavação,carga e transportes de material de 1a categoria DMT= 600 a 800m</v>
          </cell>
          <cell r="C23" t="str">
            <v>DNER-ES280/97</v>
          </cell>
          <cell r="D23" t="str">
            <v xml:space="preserve"> </v>
          </cell>
          <cell r="E23" t="str">
            <v>m3</v>
          </cell>
          <cell r="F23">
            <v>1.61</v>
          </cell>
          <cell r="G23">
            <v>0.57999999999999996</v>
          </cell>
          <cell r="H23">
            <v>2.19</v>
          </cell>
        </row>
        <row r="24">
          <cell r="A24" t="str">
            <v>01.100.13</v>
          </cell>
          <cell r="B24" t="str">
            <v>Escavação,carga e transportes de material de 1a categoria DMT= 800 a 1000m</v>
          </cell>
          <cell r="C24" t="str">
            <v>DNER-ES280/97</v>
          </cell>
          <cell r="D24" t="str">
            <v xml:space="preserve"> </v>
          </cell>
          <cell r="E24" t="str">
            <v>m3</v>
          </cell>
          <cell r="F24">
            <v>1.74</v>
          </cell>
          <cell r="G24">
            <v>0.62</v>
          </cell>
          <cell r="H24">
            <v>2.36</v>
          </cell>
        </row>
        <row r="25">
          <cell r="A25" t="str">
            <v>01.100.14</v>
          </cell>
          <cell r="B25" t="str">
            <v>Escavação,carga e transportes de material de 1a categoria DMT= 1000 a 1200m</v>
          </cell>
          <cell r="C25" t="str">
            <v>DNER-ES280/97</v>
          </cell>
          <cell r="D25" t="str">
            <v xml:space="preserve"> </v>
          </cell>
          <cell r="E25" t="str">
            <v>m3</v>
          </cell>
          <cell r="F25">
            <v>1.77</v>
          </cell>
          <cell r="G25">
            <v>0.63</v>
          </cell>
          <cell r="H25">
            <v>2.4</v>
          </cell>
        </row>
        <row r="26">
          <cell r="A26" t="str">
            <v>01.100.15</v>
          </cell>
          <cell r="B26" t="str">
            <v>Escavação,carga e transportes de material de 1a categoria DMT= 1200 a 1400m</v>
          </cell>
          <cell r="C26" t="str">
            <v>DNER-ES280/97</v>
          </cell>
          <cell r="D26" t="str">
            <v xml:space="preserve"> </v>
          </cell>
          <cell r="E26" t="str">
            <v>m3</v>
          </cell>
          <cell r="F26">
            <v>1.93</v>
          </cell>
          <cell r="G26">
            <v>0.69</v>
          </cell>
          <cell r="H26">
            <v>2.62</v>
          </cell>
        </row>
        <row r="27">
          <cell r="A27" t="str">
            <v>01.100.16</v>
          </cell>
          <cell r="B27" t="str">
            <v>Escavação,carga e transportes de material de 1a  categoria DMT 1400 a 1600m</v>
          </cell>
          <cell r="C27" t="str">
            <v>DNER-ES280/97</v>
          </cell>
          <cell r="D27" t="str">
            <v xml:space="preserve"> </v>
          </cell>
          <cell r="E27" t="str">
            <v>m3</v>
          </cell>
          <cell r="F27">
            <v>2.0099999999999998</v>
          </cell>
          <cell r="G27">
            <v>0.72</v>
          </cell>
          <cell r="H27">
            <v>2.7299999999999995</v>
          </cell>
        </row>
        <row r="28">
          <cell r="A28" t="str">
            <v>01.100.17</v>
          </cell>
          <cell r="B28" t="str">
            <v>Escavação,carga e transportes de material de 1a categoria DMT= 1600 a 1800m</v>
          </cell>
          <cell r="C28" t="str">
            <v>DNER-ES280/97</v>
          </cell>
          <cell r="D28" t="str">
            <v xml:space="preserve"> </v>
          </cell>
          <cell r="E28" t="str">
            <v>m3</v>
          </cell>
          <cell r="F28">
            <v>2.09</v>
          </cell>
          <cell r="G28">
            <v>0.75</v>
          </cell>
          <cell r="H28">
            <v>2.84</v>
          </cell>
        </row>
        <row r="29">
          <cell r="A29" t="str">
            <v>01.100.18</v>
          </cell>
          <cell r="B29" t="str">
            <v>Escavação,carga e transportes de material de 1a categoria DMT= 1800 a 2000m</v>
          </cell>
          <cell r="C29" t="str">
            <v>DNER-ES280/97</v>
          </cell>
          <cell r="D29" t="str">
            <v xml:space="preserve"> </v>
          </cell>
          <cell r="E29" t="str">
            <v>m3</v>
          </cell>
          <cell r="F29">
            <v>2.15</v>
          </cell>
          <cell r="G29">
            <v>0.77</v>
          </cell>
          <cell r="H29">
            <v>2.92</v>
          </cell>
        </row>
        <row r="30">
          <cell r="A30" t="str">
            <v>01.100.19</v>
          </cell>
          <cell r="B30" t="str">
            <v>Escavação,carga e transportes de material de 1a categoria DMT= 2000 a 3000m</v>
          </cell>
          <cell r="C30" t="str">
            <v>DNER-ES280/97</v>
          </cell>
          <cell r="D30" t="str">
            <v xml:space="preserve"> </v>
          </cell>
          <cell r="E30" t="str">
            <v>m3</v>
          </cell>
          <cell r="F30">
            <v>2.4</v>
          </cell>
          <cell r="G30">
            <v>0.86</v>
          </cell>
          <cell r="H30">
            <v>3.26</v>
          </cell>
        </row>
        <row r="31">
          <cell r="A31" t="str">
            <v>01.100.20</v>
          </cell>
          <cell r="B31" t="str">
            <v>Escavação,carga e transportes de material de 1a categoria DMT= 3000 a 5000m</v>
          </cell>
          <cell r="C31" t="str">
            <v>DNER-ES280/97</v>
          </cell>
          <cell r="D31" t="str">
            <v xml:space="preserve"> </v>
          </cell>
          <cell r="E31" t="str">
            <v>m3</v>
          </cell>
          <cell r="F31">
            <v>3.03</v>
          </cell>
          <cell r="G31">
            <v>1.08</v>
          </cell>
          <cell r="H31">
            <v>4.1099999999999994</v>
          </cell>
        </row>
        <row r="32">
          <cell r="A32" t="str">
            <v>01.100.21</v>
          </cell>
          <cell r="B32" t="str">
            <v>Escavação,carga e transportes manual de material de 1a  categoria  DT=20m</v>
          </cell>
          <cell r="C32" t="str">
            <v>DNER-ES280/97</v>
          </cell>
          <cell r="D32" t="str">
            <v xml:space="preserve"> </v>
          </cell>
          <cell r="E32" t="str">
            <v>m3</v>
          </cell>
          <cell r="F32">
            <v>5.17</v>
          </cell>
          <cell r="G32">
            <v>1.85</v>
          </cell>
          <cell r="H32">
            <v>7.02</v>
          </cell>
        </row>
        <row r="33">
          <cell r="A33" t="str">
            <v>01.101.01</v>
          </cell>
          <cell r="B33" t="str">
            <v>Escavação,carga e transportes de material de 2a  categoria DMT até 50m</v>
          </cell>
          <cell r="C33" t="str">
            <v>DNER-ES280/97</v>
          </cell>
          <cell r="D33" t="str">
            <v xml:space="preserve"> </v>
          </cell>
          <cell r="E33" t="str">
            <v>m3</v>
          </cell>
          <cell r="F33">
            <v>0.94</v>
          </cell>
          <cell r="G33">
            <v>0.34</v>
          </cell>
          <cell r="H33">
            <v>1.28</v>
          </cell>
        </row>
        <row r="34">
          <cell r="A34" t="str">
            <v>01.101.02</v>
          </cell>
          <cell r="B34" t="str">
            <v>Escavação,carga e transportes de material de 2a categoria DMT 50 a 200m c/ME</v>
          </cell>
          <cell r="C34" t="str">
            <v>DNER-ES280/97</v>
          </cell>
          <cell r="D34" t="str">
            <v xml:space="preserve"> </v>
          </cell>
          <cell r="E34" t="str">
            <v>m3</v>
          </cell>
          <cell r="F34">
            <v>1.2</v>
          </cell>
          <cell r="G34">
            <v>0.43</v>
          </cell>
          <cell r="H34">
            <v>1.63</v>
          </cell>
        </row>
        <row r="35">
          <cell r="A35" t="str">
            <v>01.101.03</v>
          </cell>
          <cell r="B35" t="str">
            <v>Escavação,carga e transportes de material de 2a categoria DMT 200 a 400m c/ME</v>
          </cell>
          <cell r="C35" t="str">
            <v>DNER-ES280/97</v>
          </cell>
          <cell r="D35" t="str">
            <v xml:space="preserve"> </v>
          </cell>
          <cell r="E35" t="str">
            <v>m3</v>
          </cell>
          <cell r="F35">
            <v>1.33</v>
          </cell>
          <cell r="G35">
            <v>0.48</v>
          </cell>
          <cell r="H35">
            <v>1.81</v>
          </cell>
        </row>
        <row r="36">
          <cell r="A36" t="str">
            <v>01.101.04</v>
          </cell>
          <cell r="B36" t="str">
            <v>Escavação,carga e transportes de material de 2a categoria DMT 400 a 600m c/ME</v>
          </cell>
          <cell r="C36" t="str">
            <v>DNER-ES280/97</v>
          </cell>
          <cell r="D36" t="str">
            <v xml:space="preserve"> </v>
          </cell>
          <cell r="E36" t="str">
            <v>m3</v>
          </cell>
          <cell r="F36">
            <v>1.56</v>
          </cell>
          <cell r="G36">
            <v>0.56000000000000005</v>
          </cell>
          <cell r="H36">
            <v>2.12</v>
          </cell>
        </row>
        <row r="37">
          <cell r="A37" t="str">
            <v>01.101.05</v>
          </cell>
          <cell r="B37" t="str">
            <v>Escavação,carga e transportes de material de 2a categoria DMT 600 a 800m c/ME</v>
          </cell>
          <cell r="C37" t="str">
            <v>DNER-ES280/97</v>
          </cell>
          <cell r="D37" t="str">
            <v xml:space="preserve"> </v>
          </cell>
          <cell r="E37" t="str">
            <v>m3</v>
          </cell>
          <cell r="F37">
            <v>1.73</v>
          </cell>
          <cell r="G37">
            <v>0.62</v>
          </cell>
          <cell r="H37">
            <v>2.35</v>
          </cell>
        </row>
        <row r="38">
          <cell r="A38" t="str">
            <v>01.101.06</v>
          </cell>
          <cell r="B38" t="str">
            <v>Escavação,carga e transportes de material de 2a categoria DMT 800 a 1000m c/ME</v>
          </cell>
          <cell r="C38" t="str">
            <v>DNER-ES280/97</v>
          </cell>
          <cell r="D38" t="str">
            <v xml:space="preserve"> </v>
          </cell>
          <cell r="E38" t="str">
            <v>m3</v>
          </cell>
          <cell r="F38">
            <v>1.91</v>
          </cell>
          <cell r="G38">
            <v>0.68</v>
          </cell>
          <cell r="H38">
            <v>2.59</v>
          </cell>
        </row>
        <row r="39">
          <cell r="A39" t="str">
            <v>01.101.07</v>
          </cell>
          <cell r="B39" t="str">
            <v>Escavação,carga e transportes de material de 2a categoria DMT 1000 a 1200m c/ME</v>
          </cell>
          <cell r="C39" t="str">
            <v>DNER-ES280/97</v>
          </cell>
          <cell r="D39" t="str">
            <v xml:space="preserve"> </v>
          </cell>
          <cell r="E39" t="str">
            <v>m3</v>
          </cell>
          <cell r="F39">
            <v>2.12</v>
          </cell>
          <cell r="G39">
            <v>0.76</v>
          </cell>
          <cell r="H39">
            <v>2.88</v>
          </cell>
        </row>
        <row r="40">
          <cell r="A40" t="str">
            <v>01.101.08</v>
          </cell>
          <cell r="B40" t="str">
            <v>Escavação,carga e transportes de material de 2a categoria DMT 1200 a 1400m c/ME</v>
          </cell>
          <cell r="C40" t="str">
            <v>DNER-ES280/97</v>
          </cell>
          <cell r="D40" t="str">
            <v xml:space="preserve"> </v>
          </cell>
          <cell r="E40" t="str">
            <v>m3</v>
          </cell>
          <cell r="F40">
            <v>2.38</v>
          </cell>
          <cell r="G40">
            <v>0.85</v>
          </cell>
          <cell r="H40">
            <v>3.23</v>
          </cell>
        </row>
        <row r="41">
          <cell r="A41" t="str">
            <v>01.101.09</v>
          </cell>
          <cell r="B41" t="str">
            <v>Escavação,carga e transportes de material de 2a categoria,c/CB, DMT 50 a 200m</v>
          </cell>
          <cell r="C41" t="str">
            <v>DNER-ES280/97</v>
          </cell>
          <cell r="D41" t="str">
            <v xml:space="preserve"> </v>
          </cell>
          <cell r="E41" t="str">
            <v>m3</v>
          </cell>
          <cell r="F41">
            <v>2.1</v>
          </cell>
          <cell r="G41">
            <v>0.75</v>
          </cell>
          <cell r="H41">
            <v>2.85</v>
          </cell>
        </row>
        <row r="42">
          <cell r="A42" t="str">
            <v>01.101.10</v>
          </cell>
          <cell r="B42" t="str">
            <v>Escavação,carga e transportes de material de 2a categoria,c/CB,  DMT 200 a 400m</v>
          </cell>
          <cell r="C42" t="str">
            <v>DNER-ES280/97</v>
          </cell>
          <cell r="D42" t="str">
            <v xml:space="preserve"> </v>
          </cell>
          <cell r="E42" t="str">
            <v>m3</v>
          </cell>
          <cell r="F42">
            <v>2.19</v>
          </cell>
          <cell r="G42">
            <v>0.78</v>
          </cell>
          <cell r="H42">
            <v>2.9699999999999998</v>
          </cell>
        </row>
        <row r="43">
          <cell r="A43" t="str">
            <v>01.101.11</v>
          </cell>
          <cell r="B43" t="str">
            <v>Escavação,carga e transportes de material de 2a categoria,c/CB,  DMT 400 a 600m</v>
          </cell>
          <cell r="C43" t="str">
            <v>DNER-ES280/97</v>
          </cell>
          <cell r="D43" t="str">
            <v xml:space="preserve"> </v>
          </cell>
          <cell r="E43" t="str">
            <v>m3</v>
          </cell>
          <cell r="F43">
            <v>2.3199999999999998</v>
          </cell>
          <cell r="G43">
            <v>0.83</v>
          </cell>
          <cell r="H43">
            <v>3.15</v>
          </cell>
        </row>
        <row r="44">
          <cell r="A44" t="str">
            <v>01.101.12</v>
          </cell>
          <cell r="B44" t="str">
            <v>Escavação,carga e transportes de material de 2a categoria,c/CB,  DMT 600 a 800m</v>
          </cell>
          <cell r="C44" t="str">
            <v>DNER-ES280/97</v>
          </cell>
          <cell r="D44" t="str">
            <v xml:space="preserve"> </v>
          </cell>
          <cell r="E44" t="str">
            <v>m3</v>
          </cell>
          <cell r="F44">
            <v>2.38</v>
          </cell>
          <cell r="G44">
            <v>0.85</v>
          </cell>
          <cell r="H44">
            <v>3.23</v>
          </cell>
        </row>
        <row r="45">
          <cell r="A45" t="str">
            <v>01.101.13</v>
          </cell>
          <cell r="B45" t="str">
            <v>Escavação,carga e transportes de material de 2a categoria,c/CB,  DMT 800 a 1 000m</v>
          </cell>
          <cell r="C45" t="str">
            <v>DNER-ES280/97</v>
          </cell>
          <cell r="D45" t="str">
            <v xml:space="preserve"> </v>
          </cell>
          <cell r="E45" t="str">
            <v>m3</v>
          </cell>
          <cell r="F45">
            <v>2.52</v>
          </cell>
          <cell r="G45">
            <v>0.9</v>
          </cell>
          <cell r="H45">
            <v>3.42</v>
          </cell>
        </row>
        <row r="46">
          <cell r="A46" t="str">
            <v>01.101.14</v>
          </cell>
          <cell r="B46" t="str">
            <v>Escavação,carga e transportes de material de 2a categoria,c/CB,  DMT 1000 a 1200m</v>
          </cell>
          <cell r="C46" t="str">
            <v>DNER-ES280/97</v>
          </cell>
          <cell r="D46" t="str">
            <v xml:space="preserve"> </v>
          </cell>
          <cell r="E46" t="str">
            <v>m3</v>
          </cell>
          <cell r="F46">
            <v>2.57</v>
          </cell>
          <cell r="G46">
            <v>0.92</v>
          </cell>
          <cell r="H46">
            <v>3.4899999999999998</v>
          </cell>
        </row>
        <row r="47">
          <cell r="A47" t="str">
            <v>01.101.15</v>
          </cell>
          <cell r="B47" t="str">
            <v>Escavação,carga e transportes de material de 2a categoria,c/CB,  DMT 1200 a 1400m</v>
          </cell>
          <cell r="C47" t="str">
            <v>DNER-ES280/97</v>
          </cell>
          <cell r="D47" t="str">
            <v xml:space="preserve"> </v>
          </cell>
          <cell r="E47" t="str">
            <v>m3</v>
          </cell>
          <cell r="F47">
            <v>2.75</v>
          </cell>
          <cell r="G47">
            <v>0.98</v>
          </cell>
          <cell r="H47">
            <v>3.73</v>
          </cell>
        </row>
        <row r="48">
          <cell r="A48" t="str">
            <v>01.101.16</v>
          </cell>
          <cell r="B48" t="str">
            <v>Escavação,carga e transportes de material de 2a categoria,c/CB,  DMT 1400 a 1600m</v>
          </cell>
          <cell r="C48" t="str">
            <v>DNER-ES280/97</v>
          </cell>
          <cell r="D48" t="str">
            <v xml:space="preserve"> </v>
          </cell>
          <cell r="E48" t="str">
            <v>m3</v>
          </cell>
          <cell r="F48">
            <v>2.85</v>
          </cell>
          <cell r="G48">
            <v>1.02</v>
          </cell>
          <cell r="H48">
            <v>3.87</v>
          </cell>
        </row>
        <row r="49">
          <cell r="A49" t="str">
            <v>01.101.17</v>
          </cell>
          <cell r="B49" t="str">
            <v>Escavação,carga e transportes de material de 2a categoria,c/CB,  DMT 1600 a 1800m</v>
          </cell>
          <cell r="C49" t="str">
            <v>DNER-ES280/97</v>
          </cell>
          <cell r="D49" t="str">
            <v xml:space="preserve"> </v>
          </cell>
          <cell r="E49" t="str">
            <v>m3</v>
          </cell>
          <cell r="F49">
            <v>2.94</v>
          </cell>
          <cell r="G49">
            <v>1.05</v>
          </cell>
          <cell r="H49">
            <v>3.99</v>
          </cell>
        </row>
        <row r="50">
          <cell r="A50" t="str">
            <v>01.101.18</v>
          </cell>
          <cell r="B50" t="str">
            <v>Escavação,carga e transportes de material de 2a categoria,c/CB,  DMT 1800 a 2000m</v>
          </cell>
          <cell r="C50" t="str">
            <v>DNER-ES280/97</v>
          </cell>
          <cell r="D50" t="str">
            <v xml:space="preserve"> </v>
          </cell>
          <cell r="E50" t="str">
            <v>m3</v>
          </cell>
          <cell r="F50">
            <v>3.05</v>
          </cell>
          <cell r="G50">
            <v>1.0900000000000001</v>
          </cell>
          <cell r="H50">
            <v>4.1399999999999997</v>
          </cell>
        </row>
        <row r="51">
          <cell r="A51" t="str">
            <v>01.101.19</v>
          </cell>
          <cell r="B51" t="str">
            <v>Escavação,carga e transportes de material de 2a categoria,c/CB,  DMT 2000 a 3000m</v>
          </cell>
          <cell r="C51" t="str">
            <v>DNER-ES280/97</v>
          </cell>
          <cell r="D51" t="str">
            <v xml:space="preserve"> </v>
          </cell>
          <cell r="E51" t="str">
            <v>m3</v>
          </cell>
          <cell r="F51">
            <v>3.32</v>
          </cell>
          <cell r="G51">
            <v>1.19</v>
          </cell>
          <cell r="H51">
            <v>4.51</v>
          </cell>
        </row>
        <row r="52">
          <cell r="A52" t="str">
            <v>01.101.20</v>
          </cell>
          <cell r="B52" t="str">
            <v>Escavação,carga e transportes de material de 2a categoria,c/CB,  DMT 3000 a 5000m</v>
          </cell>
          <cell r="C52" t="str">
            <v>DNER-ES280/97</v>
          </cell>
          <cell r="D52" t="str">
            <v xml:space="preserve"> </v>
          </cell>
          <cell r="E52" t="str">
            <v>m3</v>
          </cell>
          <cell r="F52">
            <v>4.08</v>
          </cell>
          <cell r="G52">
            <v>1.46</v>
          </cell>
          <cell r="H52">
            <v>5.54</v>
          </cell>
        </row>
        <row r="53">
          <cell r="A53" t="str">
            <v>DER51225</v>
          </cell>
          <cell r="B53" t="str">
            <v>Escavação,carga e transportes de material de 2a categoria DMT 3000 a 4000m</v>
          </cell>
          <cell r="C53" t="str">
            <v>DNER-ES280/97</v>
          </cell>
          <cell r="D53" t="str">
            <v xml:space="preserve"> </v>
          </cell>
          <cell r="E53" t="str">
            <v>m3</v>
          </cell>
          <cell r="F53">
            <v>3.36</v>
          </cell>
          <cell r="G53">
            <v>1.2</v>
          </cell>
          <cell r="H53">
            <v>4.5599999999999996</v>
          </cell>
        </row>
        <row r="54">
          <cell r="A54" t="str">
            <v>DER51235</v>
          </cell>
          <cell r="B54" t="str">
            <v>Escavação,carga e transportes de material de 2a categoria DMT 4000 a 5000m</v>
          </cell>
          <cell r="C54" t="str">
            <v>DNER-ES280/97</v>
          </cell>
          <cell r="D54" t="str">
            <v xml:space="preserve"> </v>
          </cell>
          <cell r="E54" t="str">
            <v>m3</v>
          </cell>
          <cell r="F54">
            <v>3.79</v>
          </cell>
          <cell r="G54">
            <v>1.36</v>
          </cell>
          <cell r="H54">
            <v>5.15</v>
          </cell>
        </row>
        <row r="55">
          <cell r="A55" t="str">
            <v>DER51250</v>
          </cell>
          <cell r="B55" t="str">
            <v>Escavação,carga e transportes de material de 2a categoria DMT 5000 a 6000m</v>
          </cell>
          <cell r="C55" t="str">
            <v>DNER-ES280/97</v>
          </cell>
          <cell r="D55" t="str">
            <v xml:space="preserve"> </v>
          </cell>
          <cell r="E55" t="str">
            <v>m3</v>
          </cell>
          <cell r="F55">
            <v>4.2</v>
          </cell>
          <cell r="G55">
            <v>1.5</v>
          </cell>
          <cell r="H55">
            <v>5.7</v>
          </cell>
        </row>
        <row r="56">
          <cell r="A56" t="str">
            <v>DER51260</v>
          </cell>
          <cell r="B56" t="str">
            <v>Escavação,carga e transportes de material de 2a categoria DMT 6000 a 7000m</v>
          </cell>
          <cell r="C56" t="str">
            <v>DNER-ES280/97</v>
          </cell>
          <cell r="D56" t="str">
            <v xml:space="preserve"> </v>
          </cell>
          <cell r="E56" t="str">
            <v>m3</v>
          </cell>
          <cell r="F56">
            <v>4.67</v>
          </cell>
          <cell r="G56">
            <v>1.67</v>
          </cell>
          <cell r="H56">
            <v>6.34</v>
          </cell>
        </row>
        <row r="57">
          <cell r="A57" t="str">
            <v>DER51270</v>
          </cell>
          <cell r="B57" t="str">
            <v>Escavação,carga e transportes de material de 2a categoria DMT 7000 a 8000m</v>
          </cell>
          <cell r="C57" t="str">
            <v>DNER-ES280/97</v>
          </cell>
          <cell r="D57" t="str">
            <v xml:space="preserve"> </v>
          </cell>
          <cell r="E57" t="str">
            <v>m3</v>
          </cell>
          <cell r="F57">
            <v>5.0999999999999996</v>
          </cell>
          <cell r="G57">
            <v>1.83</v>
          </cell>
          <cell r="H57">
            <v>6.93</v>
          </cell>
        </row>
        <row r="58">
          <cell r="A58" t="str">
            <v>DER51280</v>
          </cell>
          <cell r="B58" t="str">
            <v>Escavação,carga e transportes de material de 2a categoria DMT 8000 a 9000m</v>
          </cell>
          <cell r="C58" t="str">
            <v>DNER-ES280/97</v>
          </cell>
          <cell r="D58" t="str">
            <v xml:space="preserve"> </v>
          </cell>
          <cell r="E58" t="str">
            <v>m3</v>
          </cell>
          <cell r="F58">
            <v>5.51</v>
          </cell>
          <cell r="G58">
            <v>1.97</v>
          </cell>
          <cell r="H58">
            <v>7.4799999999999995</v>
          </cell>
        </row>
        <row r="59">
          <cell r="A59" t="str">
            <v>DER51290</v>
          </cell>
          <cell r="B59" t="str">
            <v>Escavação,carga e transportes de material de 2a categoria DMT 9000 a 10000m</v>
          </cell>
          <cell r="C59" t="str">
            <v>DNER-ES280/97</v>
          </cell>
          <cell r="D59" t="str">
            <v xml:space="preserve"> </v>
          </cell>
          <cell r="E59" t="str">
            <v>m3</v>
          </cell>
          <cell r="F59">
            <v>5.97</v>
          </cell>
          <cell r="G59">
            <v>2.14</v>
          </cell>
          <cell r="H59">
            <v>8.11</v>
          </cell>
        </row>
        <row r="60">
          <cell r="A60" t="str">
            <v>DER51300</v>
          </cell>
          <cell r="B60" t="str">
            <v>Escavação,carga e transportes de material de 2a categoria DMT 10000 a 12000m</v>
          </cell>
          <cell r="C60" t="str">
            <v>DNER-ES280/97</v>
          </cell>
          <cell r="D60" t="str">
            <v xml:space="preserve"> </v>
          </cell>
          <cell r="E60" t="str">
            <v>m3</v>
          </cell>
          <cell r="F60">
            <v>6.57</v>
          </cell>
          <cell r="G60">
            <v>2.35</v>
          </cell>
          <cell r="H60">
            <v>8.92</v>
          </cell>
        </row>
        <row r="61">
          <cell r="A61" t="str">
            <v>DER51310</v>
          </cell>
          <cell r="B61" t="str">
            <v>Escavação,carga e transportes de material de 2a categoria DMT 12000 a 14000m</v>
          </cell>
          <cell r="C61" t="str">
            <v>DNER-ES280/97</v>
          </cell>
          <cell r="D61" t="str">
            <v xml:space="preserve"> </v>
          </cell>
          <cell r="E61" t="str">
            <v>m3</v>
          </cell>
          <cell r="F61">
            <v>7.47</v>
          </cell>
          <cell r="G61">
            <v>2.67</v>
          </cell>
          <cell r="H61">
            <v>10.14</v>
          </cell>
        </row>
        <row r="62">
          <cell r="A62" t="str">
            <v>DER51320</v>
          </cell>
          <cell r="B62" t="str">
            <v>Escavação,carga e transportes de material de 2a categoria DMT 14000 a 16000m</v>
          </cell>
          <cell r="C62" t="str">
            <v>DNER-ES280/97</v>
          </cell>
          <cell r="D62" t="str">
            <v xml:space="preserve"> </v>
          </cell>
          <cell r="E62" t="str">
            <v>m3</v>
          </cell>
          <cell r="F62">
            <v>8.33</v>
          </cell>
          <cell r="G62">
            <v>2.98</v>
          </cell>
          <cell r="H62">
            <v>11.31</v>
          </cell>
        </row>
        <row r="63">
          <cell r="A63" t="str">
            <v>DER51330</v>
          </cell>
          <cell r="B63" t="str">
            <v>Escavação,carga e transportes de material de 2a categoria DMT 16000 a 18000m</v>
          </cell>
          <cell r="C63" t="str">
            <v>DNER-ES280/97</v>
          </cell>
          <cell r="E63" t="str">
            <v>m3</v>
          </cell>
          <cell r="F63">
            <v>9.23</v>
          </cell>
          <cell r="G63">
            <v>3.3</v>
          </cell>
          <cell r="H63">
            <v>12.530000000000001</v>
          </cell>
        </row>
        <row r="64">
          <cell r="A64" t="str">
            <v>DER51340</v>
          </cell>
          <cell r="B64" t="str">
            <v>Escavação,carga e transportes de material de 2a categoria DMT 18000 a 20000m</v>
          </cell>
          <cell r="C64" t="str">
            <v>DNER-ES280/97</v>
          </cell>
          <cell r="E64" t="str">
            <v>m3</v>
          </cell>
          <cell r="F64">
            <v>10.050000000000001</v>
          </cell>
          <cell r="G64">
            <v>3.6</v>
          </cell>
          <cell r="H64">
            <v>13.65</v>
          </cell>
        </row>
        <row r="65">
          <cell r="A65" t="str">
            <v>DER51350</v>
          </cell>
          <cell r="B65" t="str">
            <v>Escavação,carga e transportes de material de 2a categoria DMT 20000 a 22000m</v>
          </cell>
          <cell r="C65" t="str">
            <v>DNER-ES280/97</v>
          </cell>
          <cell r="E65" t="str">
            <v>m3</v>
          </cell>
          <cell r="F65">
            <v>10.9</v>
          </cell>
          <cell r="G65">
            <v>3.9</v>
          </cell>
          <cell r="H65">
            <v>14.8</v>
          </cell>
        </row>
        <row r="66">
          <cell r="A66" t="str">
            <v>DER51360</v>
          </cell>
          <cell r="B66" t="str">
            <v>Escavação,carga e transportes de material de 2a categoria DMT 22000 a 24000m</v>
          </cell>
          <cell r="C66" t="str">
            <v>DNER-ES280/97</v>
          </cell>
          <cell r="E66" t="str">
            <v>m3</v>
          </cell>
          <cell r="F66">
            <v>11.81</v>
          </cell>
          <cell r="G66">
            <v>4.2300000000000004</v>
          </cell>
          <cell r="H66">
            <v>16.04</v>
          </cell>
        </row>
        <row r="67">
          <cell r="A67" t="str">
            <v>01.102.01</v>
          </cell>
          <cell r="B67" t="str">
            <v>Escavação,carga e transportes de material de 3a  categoria DMT até 50m</v>
          </cell>
          <cell r="C67" t="str">
            <v>DNER-ES280/97</v>
          </cell>
          <cell r="D67" t="str">
            <v xml:space="preserve"> </v>
          </cell>
          <cell r="E67" t="str">
            <v>m3</v>
          </cell>
          <cell r="F67">
            <v>3.42</v>
          </cell>
          <cell r="G67">
            <v>1.22</v>
          </cell>
          <cell r="H67">
            <v>4.6399999999999997</v>
          </cell>
        </row>
        <row r="68">
          <cell r="A68" t="str">
            <v>01.102.02</v>
          </cell>
          <cell r="B68" t="str">
            <v xml:space="preserve">Escavação,carga e transportes de material de 3a categoria  DMT 50 a 200m </v>
          </cell>
          <cell r="C68" t="str">
            <v>DNER-ES280/97</v>
          </cell>
          <cell r="D68" t="str">
            <v xml:space="preserve"> </v>
          </cell>
          <cell r="E68" t="str">
            <v>m3</v>
          </cell>
          <cell r="F68">
            <v>7.28</v>
          </cell>
          <cell r="G68">
            <v>2.61</v>
          </cell>
          <cell r="H68">
            <v>9.89</v>
          </cell>
        </row>
        <row r="69">
          <cell r="A69" t="str">
            <v>01.102.03</v>
          </cell>
          <cell r="B69" t="str">
            <v>Escavação,carga e transportes de material de 3a categoria  DMT 200 a 400m</v>
          </cell>
          <cell r="C69" t="str">
            <v>DNER-ES280/97</v>
          </cell>
          <cell r="D69" t="str">
            <v xml:space="preserve"> </v>
          </cell>
          <cell r="E69" t="str">
            <v>m3</v>
          </cell>
          <cell r="F69">
            <v>7.57</v>
          </cell>
          <cell r="G69">
            <v>2.71</v>
          </cell>
          <cell r="H69">
            <v>10.280000000000001</v>
          </cell>
        </row>
        <row r="70">
          <cell r="A70" t="str">
            <v>01.102.04</v>
          </cell>
          <cell r="B70" t="str">
            <v xml:space="preserve">Escavação,carga e transportes de material de 3a categoria DMT 400 a 600m </v>
          </cell>
          <cell r="C70" t="str">
            <v>DNER-ES280/97</v>
          </cell>
          <cell r="D70" t="str">
            <v xml:space="preserve"> </v>
          </cell>
          <cell r="E70" t="str">
            <v>m3</v>
          </cell>
          <cell r="F70">
            <v>7.67</v>
          </cell>
          <cell r="G70">
            <v>2.75</v>
          </cell>
          <cell r="H70">
            <v>10.42</v>
          </cell>
        </row>
        <row r="71">
          <cell r="A71" t="str">
            <v>01.102.05</v>
          </cell>
          <cell r="B71" t="str">
            <v xml:space="preserve">Escavação,carga e transportes de material de 3a categoria DMT 600 a 800m </v>
          </cell>
          <cell r="C71" t="str">
            <v>DNER-ES280/97</v>
          </cell>
          <cell r="D71" t="str">
            <v xml:space="preserve"> </v>
          </cell>
          <cell r="E71" t="str">
            <v>m3</v>
          </cell>
          <cell r="F71">
            <v>7.73</v>
          </cell>
          <cell r="G71">
            <v>2.77</v>
          </cell>
          <cell r="H71">
            <v>10.5</v>
          </cell>
        </row>
        <row r="72">
          <cell r="A72" t="str">
            <v>01.102.06</v>
          </cell>
          <cell r="B72" t="str">
            <v xml:space="preserve">Escavação,carga e transportes de material de 3a categoria DMT 800 a 1000m </v>
          </cell>
          <cell r="C72" t="str">
            <v>DNER-ES280/97</v>
          </cell>
          <cell r="D72" t="str">
            <v xml:space="preserve"> </v>
          </cell>
          <cell r="E72" t="str">
            <v>m3</v>
          </cell>
          <cell r="F72">
            <v>7.77</v>
          </cell>
          <cell r="G72">
            <v>2.78</v>
          </cell>
          <cell r="H72">
            <v>10.549999999999999</v>
          </cell>
        </row>
        <row r="73">
          <cell r="A73" t="str">
            <v>01.102.07</v>
          </cell>
          <cell r="B73" t="str">
            <v xml:space="preserve">Escavação,carga e transportes de material de 3a categoria DMT 1000 a 1200m </v>
          </cell>
          <cell r="C73" t="str">
            <v>DNER-ES280/97</v>
          </cell>
          <cell r="D73" t="str">
            <v xml:space="preserve"> </v>
          </cell>
          <cell r="E73" t="str">
            <v>m3</v>
          </cell>
          <cell r="F73">
            <v>10.44</v>
          </cell>
          <cell r="G73">
            <v>3.74</v>
          </cell>
          <cell r="H73">
            <v>14.18</v>
          </cell>
        </row>
        <row r="74">
          <cell r="A74" t="str">
            <v>01.200.01</v>
          </cell>
          <cell r="B74" t="str">
            <v>Escavação e carga de material de jazida</v>
          </cell>
          <cell r="C74" t="str">
            <v xml:space="preserve"> </v>
          </cell>
          <cell r="D74" t="str">
            <v xml:space="preserve"> </v>
          </cell>
          <cell r="E74" t="str">
            <v>m3</v>
          </cell>
          <cell r="F74">
            <v>0.68</v>
          </cell>
          <cell r="G74">
            <v>0.24</v>
          </cell>
          <cell r="H74">
            <v>0.92</v>
          </cell>
        </row>
        <row r="75">
          <cell r="A75" t="str">
            <v>01.300.00</v>
          </cell>
          <cell r="B75" t="str">
            <v>Escavação e carga de solos moles</v>
          </cell>
          <cell r="C75" t="str">
            <v xml:space="preserve"> </v>
          </cell>
          <cell r="D75" t="str">
            <v xml:space="preserve"> </v>
          </cell>
          <cell r="E75" t="str">
            <v>m3</v>
          </cell>
          <cell r="F75">
            <v>3.29</v>
          </cell>
          <cell r="G75">
            <v>1.18</v>
          </cell>
          <cell r="H75">
            <v>4.47</v>
          </cell>
        </row>
        <row r="76">
          <cell r="A76" t="str">
            <v>01.510.00</v>
          </cell>
          <cell r="B76" t="str">
            <v>Compactação de aterros a 95% Proctor Normal</v>
          </cell>
          <cell r="C76" t="str">
            <v>DNER-ES282/97</v>
          </cell>
          <cell r="D76" t="str">
            <v xml:space="preserve"> </v>
          </cell>
          <cell r="E76" t="str">
            <v>m3</v>
          </cell>
          <cell r="F76">
            <v>0.57999999999999996</v>
          </cell>
          <cell r="G76">
            <v>0.21</v>
          </cell>
          <cell r="H76">
            <v>0.78999999999999992</v>
          </cell>
        </row>
        <row r="77">
          <cell r="A77" t="str">
            <v>01.511.00</v>
          </cell>
          <cell r="B77" t="str">
            <v>Compactação de aterros a 100% Proctor Normal</v>
          </cell>
          <cell r="C77" t="str">
            <v>DNER-ES282/97</v>
          </cell>
          <cell r="D77" t="str">
            <v xml:space="preserve"> </v>
          </cell>
          <cell r="E77" t="str">
            <v>m3</v>
          </cell>
          <cell r="F77">
            <v>1</v>
          </cell>
          <cell r="G77">
            <v>0.36</v>
          </cell>
          <cell r="H77">
            <v>1.3599999999999999</v>
          </cell>
        </row>
        <row r="78">
          <cell r="A78" t="str">
            <v>01.999.01</v>
          </cell>
          <cell r="B78" t="str">
            <v>Limpeza superficial de camada vegetal</v>
          </cell>
          <cell r="C78" t="str">
            <v xml:space="preserve"> </v>
          </cell>
          <cell r="D78" t="str">
            <v xml:space="preserve"> </v>
          </cell>
          <cell r="E78" t="str">
            <v>m2</v>
          </cell>
          <cell r="F78">
            <v>0.06</v>
          </cell>
          <cell r="G78">
            <v>0.02</v>
          </cell>
          <cell r="H78">
            <v>0.08</v>
          </cell>
        </row>
        <row r="79">
          <cell r="A79" t="str">
            <v>01.999.02</v>
          </cell>
          <cell r="B79" t="str">
            <v>Expurgo de jazida</v>
          </cell>
          <cell r="C79" t="str">
            <v xml:space="preserve"> </v>
          </cell>
          <cell r="D79" t="str">
            <v xml:space="preserve"> </v>
          </cell>
          <cell r="E79" t="str">
            <v>m3</v>
          </cell>
          <cell r="F79">
            <v>0.48</v>
          </cell>
          <cell r="G79">
            <v>0.17</v>
          </cell>
          <cell r="H79">
            <v>0.65</v>
          </cell>
        </row>
        <row r="80">
          <cell r="A80" t="str">
            <v>01.999.03</v>
          </cell>
          <cell r="B80" t="str">
            <v>Desmatamento de jazida</v>
          </cell>
          <cell r="C80" t="str">
            <v xml:space="preserve"> </v>
          </cell>
          <cell r="D80" t="str">
            <v xml:space="preserve"> </v>
          </cell>
          <cell r="E80" t="str">
            <v>m2</v>
          </cell>
          <cell r="F80">
            <v>0.04</v>
          </cell>
          <cell r="G80">
            <v>0.01</v>
          </cell>
          <cell r="H80">
            <v>0.05</v>
          </cell>
        </row>
        <row r="81">
          <cell r="A81" t="str">
            <v>P01.401.00</v>
          </cell>
          <cell r="B81" t="str">
            <v>Revestimento Primário</v>
          </cell>
          <cell r="C81" t="str">
            <v xml:space="preserve"> </v>
          </cell>
          <cell r="D81" t="str">
            <v xml:space="preserve"> </v>
          </cell>
          <cell r="E81" t="str">
            <v>m3</v>
          </cell>
          <cell r="F81">
            <v>8.65</v>
          </cell>
          <cell r="G81">
            <v>3.1</v>
          </cell>
          <cell r="H81">
            <v>11.75</v>
          </cell>
        </row>
        <row r="82">
          <cell r="A82" t="str">
            <v>DER50255</v>
          </cell>
          <cell r="B82" t="str">
            <v>Esc.  Carga e Transp. de mat. 1a cat. c/ CB 3000&lt;DMT&lt;4000m</v>
          </cell>
          <cell r="C82" t="str">
            <v xml:space="preserve"> </v>
          </cell>
          <cell r="D82" t="str">
            <v xml:space="preserve"> </v>
          </cell>
          <cell r="E82" t="str">
            <v>m3</v>
          </cell>
          <cell r="F82">
            <v>2.4300000000000002</v>
          </cell>
          <cell r="G82">
            <v>0.87</v>
          </cell>
          <cell r="H82">
            <v>3.3000000000000003</v>
          </cell>
        </row>
        <row r="83">
          <cell r="A83" t="str">
            <v>DER50260</v>
          </cell>
          <cell r="B83" t="str">
            <v>Esc.  Carga e Transp. de mat. 1a cat. c/ CB 5000&lt;DMT&lt;6000m</v>
          </cell>
          <cell r="C83" t="str">
            <v xml:space="preserve"> </v>
          </cell>
          <cell r="D83" t="str">
            <v xml:space="preserve"> </v>
          </cell>
          <cell r="E83" t="str">
            <v>m3</v>
          </cell>
          <cell r="F83">
            <v>3.16</v>
          </cell>
          <cell r="G83">
            <v>1.1299999999999999</v>
          </cell>
          <cell r="H83">
            <v>4.29</v>
          </cell>
        </row>
        <row r="84">
          <cell r="A84" t="str">
            <v>DER50265</v>
          </cell>
          <cell r="B84" t="str">
            <v>Esc.  Carga e Transp. de mat. 1a cat. c/ CB 4000&lt;DMT&lt;5000m</v>
          </cell>
          <cell r="C84" t="str">
            <v xml:space="preserve"> </v>
          </cell>
          <cell r="D84" t="str">
            <v xml:space="preserve"> </v>
          </cell>
          <cell r="E84" t="str">
            <v>m3</v>
          </cell>
          <cell r="F84">
            <v>2.77</v>
          </cell>
          <cell r="G84">
            <v>0.99</v>
          </cell>
          <cell r="H84">
            <v>3.76</v>
          </cell>
        </row>
        <row r="85">
          <cell r="A85" t="str">
            <v>DER50270</v>
          </cell>
          <cell r="B85" t="str">
            <v>Esc.  Carga e Transp. de mat. 1a cat. c/ CB 6000&lt;DMT&lt;7000m</v>
          </cell>
          <cell r="C85" t="str">
            <v xml:space="preserve"> </v>
          </cell>
          <cell r="D85" t="str">
            <v xml:space="preserve"> </v>
          </cell>
          <cell r="E85" t="str">
            <v>m3</v>
          </cell>
          <cell r="F85">
            <v>3.53</v>
          </cell>
          <cell r="G85">
            <v>1.26</v>
          </cell>
          <cell r="H85">
            <v>4.79</v>
          </cell>
        </row>
        <row r="86">
          <cell r="A86" t="str">
            <v>DER50280</v>
          </cell>
          <cell r="B86" t="str">
            <v>Esc.  Carga e Transp. de mat. 1a cat. c/ CB 7000&lt;DMT&lt;8000m</v>
          </cell>
          <cell r="C86" t="str">
            <v xml:space="preserve"> </v>
          </cell>
          <cell r="D86" t="str">
            <v xml:space="preserve"> </v>
          </cell>
          <cell r="E86" t="str">
            <v>m3</v>
          </cell>
          <cell r="F86">
            <v>3.88</v>
          </cell>
          <cell r="G86">
            <v>1.39</v>
          </cell>
          <cell r="H86">
            <v>5.27</v>
          </cell>
        </row>
        <row r="87">
          <cell r="A87" t="str">
            <v>DER50290</v>
          </cell>
          <cell r="B87" t="str">
            <v>Esc.  Carga e Transp. de mat. 1a cat. c/ CB 8000&lt;DMT&lt;9000m</v>
          </cell>
          <cell r="C87" t="str">
            <v xml:space="preserve"> </v>
          </cell>
          <cell r="D87" t="str">
            <v xml:space="preserve"> </v>
          </cell>
          <cell r="E87" t="str">
            <v>m3</v>
          </cell>
          <cell r="F87">
            <v>4.26</v>
          </cell>
          <cell r="G87">
            <v>1.53</v>
          </cell>
          <cell r="H87">
            <v>5.79</v>
          </cell>
        </row>
        <row r="88">
          <cell r="A88" t="str">
            <v>DER50300</v>
          </cell>
          <cell r="B88" t="str">
            <v>Esc.  Carga e Transp. de mat. 1a cat. c/ CB 9000&lt;DMT&lt;10000m</v>
          </cell>
          <cell r="C88" t="str">
            <v xml:space="preserve"> </v>
          </cell>
          <cell r="D88" t="str">
            <v xml:space="preserve"> </v>
          </cell>
          <cell r="E88" t="str">
            <v>m3</v>
          </cell>
          <cell r="F88">
            <v>4.6399999999999997</v>
          </cell>
          <cell r="G88">
            <v>1.66</v>
          </cell>
          <cell r="H88">
            <v>6.3</v>
          </cell>
        </row>
        <row r="89">
          <cell r="A89" t="str">
            <v>DER50305</v>
          </cell>
          <cell r="B89" t="str">
            <v>Esc.  Carga e Transp. de mat. 1a cat. c/ CB 10000&lt;DMT&lt;12000m</v>
          </cell>
          <cell r="C89" t="str">
            <v xml:space="preserve"> </v>
          </cell>
          <cell r="D89" t="str">
            <v xml:space="preserve"> </v>
          </cell>
          <cell r="E89" t="str">
            <v>m3</v>
          </cell>
          <cell r="F89">
            <v>5.19</v>
          </cell>
          <cell r="G89">
            <v>1.86</v>
          </cell>
          <cell r="H89">
            <v>7.0500000000000007</v>
          </cell>
        </row>
        <row r="90">
          <cell r="A90" t="str">
            <v>DER50315</v>
          </cell>
          <cell r="B90" t="str">
            <v>Esc.  Carga e Transp. de mat. 1a cat. c/ CB 12000&lt;DMT&lt;14000m</v>
          </cell>
          <cell r="C90" t="str">
            <v xml:space="preserve"> </v>
          </cell>
          <cell r="D90" t="str">
            <v xml:space="preserve"> </v>
          </cell>
          <cell r="E90" t="str">
            <v>m3</v>
          </cell>
          <cell r="F90">
            <v>5.91</v>
          </cell>
          <cell r="G90">
            <v>2.12</v>
          </cell>
          <cell r="H90">
            <v>8.0300000000000011</v>
          </cell>
        </row>
        <row r="91">
          <cell r="A91" t="str">
            <v>DER50325</v>
          </cell>
          <cell r="B91" t="str">
            <v>Esc.  Carga e Transp. de mat. 1a cat. c/ CB 14000&lt;DMT&lt;16000m</v>
          </cell>
          <cell r="C91" t="str">
            <v xml:space="preserve"> </v>
          </cell>
          <cell r="D91" t="str">
            <v xml:space="preserve"> </v>
          </cell>
          <cell r="E91" t="str">
            <v>m3</v>
          </cell>
          <cell r="F91">
            <v>6.63</v>
          </cell>
          <cell r="G91">
            <v>2.37</v>
          </cell>
          <cell r="H91">
            <v>9</v>
          </cell>
        </row>
        <row r="92">
          <cell r="A92" t="str">
            <v>DER50335</v>
          </cell>
          <cell r="B92" t="str">
            <v>Esc.  Carga e Transp. de mat. 1a cat. c/ CB 16000&lt;DMT&lt;18000m</v>
          </cell>
          <cell r="C92" t="str">
            <v xml:space="preserve"> </v>
          </cell>
          <cell r="D92" t="str">
            <v xml:space="preserve"> </v>
          </cell>
          <cell r="E92" t="str">
            <v>m3</v>
          </cell>
          <cell r="F92">
            <v>7.42</v>
          </cell>
          <cell r="G92">
            <v>2.66</v>
          </cell>
          <cell r="H92">
            <v>10.08</v>
          </cell>
        </row>
        <row r="93">
          <cell r="A93" t="str">
            <v>DER50345</v>
          </cell>
          <cell r="B93" t="str">
            <v>Esc.  Carga e Transp. de mat. 1a cat. c/ CB 18000&lt;DMT&lt;20000m</v>
          </cell>
          <cell r="C93" t="str">
            <v xml:space="preserve"> </v>
          </cell>
          <cell r="D93" t="str">
            <v xml:space="preserve"> </v>
          </cell>
          <cell r="E93" t="str">
            <v>m3</v>
          </cell>
          <cell r="F93">
            <v>8.15</v>
          </cell>
          <cell r="G93">
            <v>2.92</v>
          </cell>
          <cell r="H93">
            <v>11.07</v>
          </cell>
        </row>
        <row r="94">
          <cell r="A94" t="str">
            <v>DER50355</v>
          </cell>
          <cell r="B94" t="str">
            <v>Esc.  Carga e Transp. de mat. 1a cat. c/ CB 20000&lt;DMT&lt;22000m</v>
          </cell>
          <cell r="C94" t="str">
            <v xml:space="preserve"> </v>
          </cell>
          <cell r="D94" t="str">
            <v xml:space="preserve"> </v>
          </cell>
          <cell r="E94" t="str">
            <v>m3</v>
          </cell>
          <cell r="F94">
            <v>8.85</v>
          </cell>
          <cell r="G94">
            <v>3.17</v>
          </cell>
          <cell r="H94">
            <v>12.02</v>
          </cell>
        </row>
        <row r="95">
          <cell r="A95" t="str">
            <v>DER50365</v>
          </cell>
          <cell r="B95" t="str">
            <v>Esc.  Carga e Transp. de mat. 1a cat. c/ CB 22000&lt;DMT&lt;24000m</v>
          </cell>
          <cell r="C95" t="str">
            <v xml:space="preserve"> </v>
          </cell>
          <cell r="D95" t="str">
            <v xml:space="preserve"> </v>
          </cell>
          <cell r="E95" t="str">
            <v>m3</v>
          </cell>
          <cell r="F95">
            <v>9.6199999999999992</v>
          </cell>
          <cell r="G95">
            <v>3.44</v>
          </cell>
          <cell r="H95">
            <v>13.059999999999999</v>
          </cell>
        </row>
        <row r="96">
          <cell r="A96" t="str">
            <v>DER50375</v>
          </cell>
          <cell r="B96" t="str">
            <v>Esc.  Carga e Transp. de mat. 1a cat. c/ CB 24000&lt;DMT&lt;26000m</v>
          </cell>
          <cell r="C96" t="str">
            <v xml:space="preserve"> </v>
          </cell>
          <cell r="D96" t="str">
            <v xml:space="preserve"> </v>
          </cell>
          <cell r="E96" t="str">
            <v>m3</v>
          </cell>
          <cell r="F96">
            <v>10.37</v>
          </cell>
          <cell r="G96">
            <v>3.71</v>
          </cell>
          <cell r="H96">
            <v>14.079999999999998</v>
          </cell>
        </row>
        <row r="97">
          <cell r="A97" t="str">
            <v>DER50385</v>
          </cell>
          <cell r="B97" t="str">
            <v>Esc.  Carga e Transp. de mat. 1a cat. c/ CB 26000&lt;DMT&lt;28000m</v>
          </cell>
          <cell r="C97" t="str">
            <v xml:space="preserve"> </v>
          </cell>
          <cell r="D97" t="str">
            <v xml:space="preserve"> </v>
          </cell>
          <cell r="E97" t="str">
            <v>m3</v>
          </cell>
          <cell r="F97">
            <v>11.06</v>
          </cell>
          <cell r="G97">
            <v>3.96</v>
          </cell>
          <cell r="H97">
            <v>15.02</v>
          </cell>
        </row>
        <row r="98">
          <cell r="A98" t="str">
            <v>DER50395</v>
          </cell>
          <cell r="B98" t="str">
            <v>Esc.  Carga e Transp. de mat. 1a cat. c/ CB 28000&lt;DMT&lt;30000m</v>
          </cell>
          <cell r="C98" t="str">
            <v xml:space="preserve"> </v>
          </cell>
          <cell r="D98" t="str">
            <v xml:space="preserve"> </v>
          </cell>
          <cell r="E98" t="str">
            <v>m3</v>
          </cell>
          <cell r="F98">
            <v>11.82</v>
          </cell>
          <cell r="G98">
            <v>4.2300000000000004</v>
          </cell>
          <cell r="H98">
            <v>16.05</v>
          </cell>
        </row>
        <row r="99">
          <cell r="A99" t="str">
            <v>DER52120</v>
          </cell>
          <cell r="B99" t="str">
            <v>Extr.,Carga, Transp.e espalh.de areia ext.p/colchão dren.(banh.Maracajá)e subst.solos moles DMT=49km</v>
          </cell>
          <cell r="C99" t="str">
            <v xml:space="preserve"> </v>
          </cell>
          <cell r="D99" t="str">
            <v xml:space="preserve"> </v>
          </cell>
          <cell r="E99" t="str">
            <v>m3</v>
          </cell>
          <cell r="F99">
            <v>12.05</v>
          </cell>
          <cell r="G99">
            <v>4.3099999999999996</v>
          </cell>
          <cell r="H99">
            <v>16.36</v>
          </cell>
        </row>
        <row r="100">
          <cell r="A100" t="str">
            <v>DER52120e</v>
          </cell>
          <cell r="B100" t="str">
            <v>Escav.,Carga, Transp.e espalh.de areia comerc.p/colchão dren.(banh.Maracajá)e subst.solos moles DMT=49km</v>
          </cell>
          <cell r="C100" t="str">
            <v xml:space="preserve"> </v>
          </cell>
          <cell r="D100" t="str">
            <v xml:space="preserve"> </v>
          </cell>
          <cell r="E100" t="str">
            <v>m3</v>
          </cell>
          <cell r="F100">
            <v>15.47</v>
          </cell>
          <cell r="G100">
            <v>5.54</v>
          </cell>
          <cell r="H100">
            <v>21.01</v>
          </cell>
        </row>
        <row r="101">
          <cell r="A101" t="str">
            <v>DER52120c</v>
          </cell>
          <cell r="B101" t="str">
            <v>Extr.,Carga, Transp.e Espalh.areia comerc.p/colchão dren.(banh.Maracajá)e subst.solos moles DMT=95,2km</v>
          </cell>
          <cell r="C101" t="str">
            <v xml:space="preserve"> </v>
          </cell>
          <cell r="D101" t="str">
            <v xml:space="preserve"> </v>
          </cell>
          <cell r="E101" t="str">
            <v>m3</v>
          </cell>
          <cell r="F101">
            <v>24.44</v>
          </cell>
          <cell r="G101">
            <v>8.75</v>
          </cell>
          <cell r="H101">
            <v>33.19</v>
          </cell>
        </row>
        <row r="102">
          <cell r="A102" t="str">
            <v>DER52120d</v>
          </cell>
          <cell r="B102" t="str">
            <v>Extração, Carga e Transp.e Espalh.de seixo p/colchão drenante(banhado do Maracajá) DMT=23,7km</v>
          </cell>
          <cell r="C102" t="str">
            <v xml:space="preserve"> </v>
          </cell>
          <cell r="D102" t="str">
            <v xml:space="preserve"> </v>
          </cell>
          <cell r="E102" t="str">
            <v>m3</v>
          </cell>
          <cell r="F102">
            <v>11.56</v>
          </cell>
          <cell r="G102">
            <v>4.1399999999999997</v>
          </cell>
          <cell r="H102">
            <v>15.7</v>
          </cell>
        </row>
        <row r="103">
          <cell r="A103" t="str">
            <v>DER52120b</v>
          </cell>
          <cell r="B103" t="str">
            <v>Extração, Carga e Transp.e Espalh.de seixo p/colchão drenante(banhado do Maracajá) DMT=24km</v>
          </cell>
          <cell r="C103" t="str">
            <v xml:space="preserve"> </v>
          </cell>
          <cell r="D103" t="str">
            <v xml:space="preserve"> </v>
          </cell>
          <cell r="E103" t="str">
            <v>m3</v>
          </cell>
          <cell r="F103">
            <v>11.71</v>
          </cell>
          <cell r="G103">
            <v>4.1900000000000004</v>
          </cell>
          <cell r="H103">
            <v>15.900000000000002</v>
          </cell>
        </row>
        <row r="104">
          <cell r="A104" t="str">
            <v>DER52120a</v>
          </cell>
          <cell r="B104" t="str">
            <v>Momento extraordinário de transporte</v>
          </cell>
          <cell r="E104" t="str">
            <v>t x km</v>
          </cell>
          <cell r="F104">
            <v>0.32</v>
          </cell>
          <cell r="G104">
            <v>0.11</v>
          </cell>
          <cell r="H104">
            <v>0.43</v>
          </cell>
        </row>
        <row r="105">
          <cell r="A105" t="str">
            <v>DER52050</v>
          </cell>
          <cell r="B105" t="str">
            <v>Esc. Carga e Transp. de solos moles DMT&lt;=50m</v>
          </cell>
          <cell r="C105" t="str">
            <v xml:space="preserve"> </v>
          </cell>
          <cell r="D105" t="str">
            <v xml:space="preserve"> </v>
          </cell>
          <cell r="E105" t="str">
            <v>m3</v>
          </cell>
          <cell r="F105">
            <v>2.61</v>
          </cell>
          <cell r="G105">
            <v>0.93</v>
          </cell>
          <cell r="H105">
            <v>3.54</v>
          </cell>
        </row>
        <row r="106">
          <cell r="A106" t="str">
            <v>DER52060</v>
          </cell>
          <cell r="B106" t="str">
            <v>Esc. Carga e Transp. de solos moles 50&lt;DMT&lt;=100m</v>
          </cell>
          <cell r="C106" t="str">
            <v xml:space="preserve"> </v>
          </cell>
          <cell r="D106" t="str">
            <v xml:space="preserve"> </v>
          </cell>
          <cell r="E106" t="str">
            <v>m3</v>
          </cell>
          <cell r="F106">
            <v>2.72</v>
          </cell>
          <cell r="G106">
            <v>0.97</v>
          </cell>
          <cell r="H106">
            <v>3.6900000000000004</v>
          </cell>
        </row>
        <row r="107">
          <cell r="A107" t="str">
            <v>DER52070</v>
          </cell>
          <cell r="B107" t="str">
            <v>Esc. Carga e Transp. de solos moles 100&lt;DMT&lt;=200m</v>
          </cell>
          <cell r="C107" t="str">
            <v xml:space="preserve"> </v>
          </cell>
          <cell r="D107" t="str">
            <v xml:space="preserve"> </v>
          </cell>
          <cell r="E107" t="str">
            <v>m3</v>
          </cell>
          <cell r="F107">
            <v>2.91</v>
          </cell>
          <cell r="G107">
            <v>1.04</v>
          </cell>
          <cell r="H107">
            <v>3.95</v>
          </cell>
        </row>
        <row r="108">
          <cell r="A108" t="str">
            <v>DER52082</v>
          </cell>
          <cell r="B108" t="str">
            <v>Esc. Carga e Transp. de solos moles 200&lt;DMT&lt;=400m</v>
          </cell>
          <cell r="C108" t="str">
            <v xml:space="preserve"> </v>
          </cell>
          <cell r="D108" t="str">
            <v xml:space="preserve"> </v>
          </cell>
          <cell r="E108" t="str">
            <v>m3</v>
          </cell>
          <cell r="F108">
            <v>2.97</v>
          </cell>
          <cell r="G108">
            <v>1.06</v>
          </cell>
          <cell r="H108">
            <v>4.03</v>
          </cell>
        </row>
        <row r="109">
          <cell r="A109" t="str">
            <v>DER52087</v>
          </cell>
          <cell r="B109" t="str">
            <v>Esc. Carga e Transp. de solos moles 400&lt;DMT&lt;=600m</v>
          </cell>
          <cell r="C109" t="str">
            <v xml:space="preserve"> </v>
          </cell>
          <cell r="D109" t="str">
            <v xml:space="preserve"> </v>
          </cell>
          <cell r="E109" t="str">
            <v>m3</v>
          </cell>
          <cell r="F109">
            <v>3.39</v>
          </cell>
          <cell r="G109">
            <v>1.21</v>
          </cell>
          <cell r="H109">
            <v>4.5999999999999996</v>
          </cell>
        </row>
        <row r="110">
          <cell r="A110" t="str">
            <v>DER52090</v>
          </cell>
          <cell r="B110" t="str">
            <v>Esc. Carga e Transp. de solos moles 600&lt;DMT&lt;=800m</v>
          </cell>
          <cell r="C110" t="str">
            <v xml:space="preserve"> </v>
          </cell>
          <cell r="D110" t="str">
            <v xml:space="preserve"> </v>
          </cell>
          <cell r="E110" t="str">
            <v>m3</v>
          </cell>
          <cell r="F110">
            <v>3.42</v>
          </cell>
          <cell r="G110">
            <v>1.22</v>
          </cell>
          <cell r="H110">
            <v>4.6399999999999997</v>
          </cell>
        </row>
        <row r="111">
          <cell r="A111" t="str">
            <v>DER52095</v>
          </cell>
          <cell r="B111" t="str">
            <v>Esc. Carga e Transp. de solos moles 800&lt;DMT&lt;=1000m</v>
          </cell>
          <cell r="C111" t="str">
            <v xml:space="preserve"> </v>
          </cell>
          <cell r="D111" t="str">
            <v xml:space="preserve"> </v>
          </cell>
          <cell r="E111" t="str">
            <v>m3</v>
          </cell>
          <cell r="F111">
            <v>3.46</v>
          </cell>
          <cell r="G111">
            <v>1.24</v>
          </cell>
          <cell r="H111">
            <v>4.7</v>
          </cell>
        </row>
        <row r="112">
          <cell r="A112" t="str">
            <v>DER52100</v>
          </cell>
          <cell r="B112" t="str">
            <v>Esc. Carga e Transp. de solos moles 1000&lt;DMT&lt;=1200m</v>
          </cell>
          <cell r="C112" t="str">
            <v xml:space="preserve"> </v>
          </cell>
          <cell r="D112" t="str">
            <v xml:space="preserve"> </v>
          </cell>
          <cell r="E112" t="str">
            <v>m3</v>
          </cell>
          <cell r="F112">
            <v>3.47</v>
          </cell>
          <cell r="G112">
            <v>1.24</v>
          </cell>
          <cell r="H112">
            <v>4.71</v>
          </cell>
        </row>
        <row r="113">
          <cell r="A113" t="str">
            <v>DER52101</v>
          </cell>
          <cell r="B113" t="str">
            <v>Esc. Carga e Transp. de solos moles 1200&lt;DMT&lt;=1400m</v>
          </cell>
          <cell r="C113" t="str">
            <v xml:space="preserve"> </v>
          </cell>
          <cell r="D113" t="str">
            <v xml:space="preserve"> </v>
          </cell>
          <cell r="E113" t="str">
            <v>m3</v>
          </cell>
          <cell r="F113">
            <v>3.49</v>
          </cell>
          <cell r="G113">
            <v>1.25</v>
          </cell>
          <cell r="H113">
            <v>4.74</v>
          </cell>
        </row>
        <row r="114">
          <cell r="A114" t="str">
            <v>DER52102</v>
          </cell>
          <cell r="B114" t="str">
            <v>Esc. Carga e Transp. de solos moles 1400&lt;DMT&lt;=1600m</v>
          </cell>
          <cell r="C114" t="str">
            <v xml:space="preserve"> </v>
          </cell>
          <cell r="D114" t="str">
            <v xml:space="preserve"> </v>
          </cell>
          <cell r="E114" t="str">
            <v>m3</v>
          </cell>
          <cell r="F114">
            <v>3.54</v>
          </cell>
          <cell r="G114">
            <v>1.27</v>
          </cell>
          <cell r="H114">
            <v>4.8100000000000005</v>
          </cell>
        </row>
        <row r="115">
          <cell r="A115" t="str">
            <v>DER52103</v>
          </cell>
          <cell r="B115" t="str">
            <v>Esc. Carga e Transp. de solos moles 1600&lt;DMT&lt;=1800m</v>
          </cell>
          <cell r="C115" t="str">
            <v xml:space="preserve"> </v>
          </cell>
          <cell r="D115" t="str">
            <v xml:space="preserve"> </v>
          </cell>
          <cell r="E115" t="str">
            <v>m3</v>
          </cell>
          <cell r="F115">
            <v>3.58</v>
          </cell>
          <cell r="G115">
            <v>1.28</v>
          </cell>
          <cell r="H115">
            <v>4.8600000000000003</v>
          </cell>
        </row>
        <row r="116">
          <cell r="A116" t="str">
            <v>DER52104</v>
          </cell>
          <cell r="B116" t="str">
            <v>Esc. Carga e Transp. de solos moles 1800&lt;DMT&lt;=2000m</v>
          </cell>
          <cell r="C116" t="str">
            <v xml:space="preserve"> </v>
          </cell>
          <cell r="D116" t="str">
            <v xml:space="preserve"> </v>
          </cell>
          <cell r="E116" t="str">
            <v>m3</v>
          </cell>
          <cell r="F116">
            <v>3.67</v>
          </cell>
          <cell r="G116">
            <v>1.31</v>
          </cell>
          <cell r="H116">
            <v>4.9800000000000004</v>
          </cell>
        </row>
        <row r="117">
          <cell r="A117" t="str">
            <v>DER52105</v>
          </cell>
          <cell r="B117" t="str">
            <v>Esc. Carga e Transp. de solos moles 2000&lt;DMT&lt;=3000m</v>
          </cell>
          <cell r="C117" t="str">
            <v xml:space="preserve"> </v>
          </cell>
          <cell r="D117" t="str">
            <v xml:space="preserve"> </v>
          </cell>
          <cell r="E117" t="str">
            <v>m3</v>
          </cell>
          <cell r="F117">
            <v>4.25</v>
          </cell>
          <cell r="G117">
            <v>1.52</v>
          </cell>
          <cell r="H117">
            <v>5.77</v>
          </cell>
        </row>
        <row r="118">
          <cell r="A118" t="str">
            <v>DER52106</v>
          </cell>
          <cell r="B118" t="str">
            <v>Esc. Carga e Transp. de solos moles 3000&lt;DMT&lt;=4000m</v>
          </cell>
          <cell r="C118" t="str">
            <v xml:space="preserve"> </v>
          </cell>
          <cell r="D118" t="str">
            <v xml:space="preserve"> </v>
          </cell>
          <cell r="E118" t="str">
            <v>m3</v>
          </cell>
          <cell r="F118">
            <v>4.6900000000000004</v>
          </cell>
          <cell r="G118">
            <v>1.68</v>
          </cell>
          <cell r="H118">
            <v>6.37</v>
          </cell>
        </row>
        <row r="119">
          <cell r="A119" t="str">
            <v>DER52106a</v>
          </cell>
          <cell r="B119" t="str">
            <v>Esc. Carga e Transp. de solos moles 4000&lt;DMT&lt;=5000m</v>
          </cell>
          <cell r="C119" t="str">
            <v xml:space="preserve"> </v>
          </cell>
          <cell r="D119" t="str">
            <v xml:space="preserve"> </v>
          </cell>
          <cell r="E119" t="str">
            <v>m3</v>
          </cell>
          <cell r="F119">
            <v>5.42</v>
          </cell>
          <cell r="G119">
            <v>1.94</v>
          </cell>
          <cell r="H119">
            <v>7.3599999999999994</v>
          </cell>
        </row>
        <row r="120">
          <cell r="A120" t="str">
            <v>DER52106b</v>
          </cell>
          <cell r="B120" t="str">
            <v>Esc. Carga e Transp. de solos moles 5000&lt;DMT&lt;=6000m</v>
          </cell>
          <cell r="E120" t="str">
            <v>m3</v>
          </cell>
          <cell r="F120">
            <v>6.19</v>
          </cell>
          <cell r="G120">
            <v>2.2200000000000002</v>
          </cell>
          <cell r="H120">
            <v>8.41</v>
          </cell>
        </row>
        <row r="121">
          <cell r="A121" t="str">
            <v>DER52106c</v>
          </cell>
          <cell r="B121" t="str">
            <v>Esc. Carga e Transp. de solos moles 6000&lt;DMT&lt;=7000m</v>
          </cell>
          <cell r="C121" t="str">
            <v xml:space="preserve"> </v>
          </cell>
          <cell r="D121" t="str">
            <v xml:space="preserve"> </v>
          </cell>
          <cell r="E121" t="str">
            <v>m3</v>
          </cell>
          <cell r="F121">
            <v>6.93</v>
          </cell>
          <cell r="G121">
            <v>2.48</v>
          </cell>
          <cell r="H121">
            <v>9.41</v>
          </cell>
        </row>
        <row r="122">
          <cell r="A122" t="str">
            <v>P 52050</v>
          </cell>
          <cell r="B122" t="str">
            <v>Espalhamento de solos moles</v>
          </cell>
          <cell r="E122" t="str">
            <v>m3</v>
          </cell>
          <cell r="F122">
            <v>0.26</v>
          </cell>
          <cell r="G122">
            <v>0.09</v>
          </cell>
          <cell r="H122">
            <v>0.35</v>
          </cell>
        </row>
        <row r="123">
          <cell r="A123" t="str">
            <v>DER52020a</v>
          </cell>
          <cell r="B123" t="str">
            <v>Carga, transp.e espalhamento de camada vegetal 50&lt;DMT&lt;=200m</v>
          </cell>
          <cell r="E123" t="str">
            <v>m3</v>
          </cell>
          <cell r="F123">
            <v>1.65</v>
          </cell>
          <cell r="G123">
            <v>0.59</v>
          </cell>
          <cell r="H123">
            <v>2.2399999999999998</v>
          </cell>
        </row>
        <row r="124">
          <cell r="A124" t="str">
            <v>DER52020b</v>
          </cell>
          <cell r="B124" t="str">
            <v>Escarificação de acessos, desvios e áreas de jazidas e do canteiro de obra</v>
          </cell>
          <cell r="E124" t="str">
            <v>m2</v>
          </cell>
          <cell r="F124">
            <v>0.31</v>
          </cell>
          <cell r="G124">
            <v>0.11</v>
          </cell>
          <cell r="H124">
            <v>0.42</v>
          </cell>
        </row>
        <row r="125">
          <cell r="A125" t="str">
            <v>DER45035</v>
          </cell>
          <cell r="B125" t="str">
            <v>Carregamento de seixo</v>
          </cell>
          <cell r="C125" t="str">
            <v xml:space="preserve"> </v>
          </cell>
          <cell r="D125" t="str">
            <v xml:space="preserve"> </v>
          </cell>
          <cell r="E125" t="str">
            <v>m3</v>
          </cell>
          <cell r="F125">
            <v>0.34</v>
          </cell>
          <cell r="G125">
            <v>0.12</v>
          </cell>
          <cell r="H125">
            <v>0.46</v>
          </cell>
        </row>
        <row r="126">
          <cell r="A126" t="str">
            <v>DER45005</v>
          </cell>
          <cell r="B126" t="str">
            <v>Extração e carga de seixo c/ drag-line</v>
          </cell>
          <cell r="C126" t="str">
            <v xml:space="preserve"> </v>
          </cell>
          <cell r="D126" t="str">
            <v xml:space="preserve"> </v>
          </cell>
          <cell r="E126" t="str">
            <v>m3</v>
          </cell>
          <cell r="F126">
            <v>1.86</v>
          </cell>
          <cell r="G126">
            <v>0.67</v>
          </cell>
          <cell r="H126">
            <v>2.5300000000000002</v>
          </cell>
        </row>
        <row r="127">
          <cell r="A127" t="str">
            <v>DER45005a</v>
          </cell>
          <cell r="B127" t="str">
            <v>Extração e estocagem de seixo c/ drag-line</v>
          </cell>
          <cell r="C127" t="str">
            <v xml:space="preserve"> </v>
          </cell>
          <cell r="D127" t="str">
            <v xml:space="preserve"> </v>
          </cell>
          <cell r="E127" t="str">
            <v>m3</v>
          </cell>
          <cell r="F127">
            <v>1.65</v>
          </cell>
          <cell r="G127">
            <v>0.59</v>
          </cell>
          <cell r="H127">
            <v>2.2399999999999998</v>
          </cell>
        </row>
        <row r="128">
          <cell r="A128" t="str">
            <v>DER45000</v>
          </cell>
          <cell r="B128" t="str">
            <v>Extração de areia</v>
          </cell>
          <cell r="C128" t="str">
            <v xml:space="preserve"> </v>
          </cell>
          <cell r="D128" t="str">
            <v xml:space="preserve"> </v>
          </cell>
          <cell r="E128" t="str">
            <v>m3</v>
          </cell>
          <cell r="F128">
            <v>1.27</v>
          </cell>
          <cell r="G128">
            <v>0.45</v>
          </cell>
          <cell r="H128">
            <v>1.72</v>
          </cell>
        </row>
        <row r="129">
          <cell r="A129" t="str">
            <v>DER45080</v>
          </cell>
          <cell r="B129" t="str">
            <v>Produção  de seixo peneirado</v>
          </cell>
          <cell r="C129" t="str">
            <v xml:space="preserve"> </v>
          </cell>
          <cell r="D129" t="str">
            <v xml:space="preserve"> </v>
          </cell>
          <cell r="E129" t="str">
            <v>m3</v>
          </cell>
          <cell r="F129">
            <v>3.39</v>
          </cell>
          <cell r="G129">
            <v>1.21</v>
          </cell>
          <cell r="H129">
            <v>4.5999999999999996</v>
          </cell>
        </row>
        <row r="130">
          <cell r="A130" t="str">
            <v>DER53110</v>
          </cell>
          <cell r="B130" t="str">
            <v>Camada de seixo classificado</v>
          </cell>
          <cell r="E130" t="str">
            <v>m3</v>
          </cell>
          <cell r="F130">
            <v>11.85</v>
          </cell>
          <cell r="G130">
            <v>4.24</v>
          </cell>
          <cell r="H130">
            <v>16.09</v>
          </cell>
        </row>
        <row r="131">
          <cell r="A131" t="str">
            <v>DER82660</v>
          </cell>
          <cell r="B131" t="str">
            <v>Gabião caixa em PVC c/ h=100cm</v>
          </cell>
          <cell r="E131" t="str">
            <v>m3</v>
          </cell>
          <cell r="F131">
            <v>90.55</v>
          </cell>
          <cell r="G131">
            <v>32.42</v>
          </cell>
          <cell r="H131">
            <v>122.97</v>
          </cell>
        </row>
        <row r="132">
          <cell r="A132" t="str">
            <v>DER82610</v>
          </cell>
          <cell r="B132" t="str">
            <v>Gabião caixa em PVC c/ h=50cm</v>
          </cell>
          <cell r="E132" t="str">
            <v>m3</v>
          </cell>
          <cell r="F132">
            <v>113.23</v>
          </cell>
          <cell r="G132">
            <v>40.54</v>
          </cell>
          <cell r="H132">
            <v>153.77000000000001</v>
          </cell>
        </row>
        <row r="133">
          <cell r="A133">
            <v>2</v>
          </cell>
          <cell r="B133" t="str">
            <v>PAVIMENTAÇÃO</v>
          </cell>
        </row>
        <row r="134">
          <cell r="A134" t="str">
            <v>02.000.00</v>
          </cell>
          <cell r="B134" t="str">
            <v>Regularização do subleito</v>
          </cell>
          <cell r="C134" t="str">
            <v>DNER-ES299/97</v>
          </cell>
          <cell r="D134" t="str">
            <v xml:space="preserve"> </v>
          </cell>
          <cell r="E134" t="str">
            <v>m2</v>
          </cell>
          <cell r="F134">
            <v>0.22</v>
          </cell>
          <cell r="G134">
            <v>7.8759999999999997E-2</v>
          </cell>
          <cell r="H134">
            <v>0.29876000000000003</v>
          </cell>
        </row>
        <row r="135">
          <cell r="A135" t="str">
            <v>02.100.00</v>
          </cell>
          <cell r="B135" t="str">
            <v>Reforço do subleito</v>
          </cell>
          <cell r="C135" t="str">
            <v>DNER-ES300/97</v>
          </cell>
          <cell r="D135" t="str">
            <v xml:space="preserve"> </v>
          </cell>
          <cell r="E135" t="str">
            <v>m3</v>
          </cell>
          <cell r="F135">
            <v>4.57</v>
          </cell>
          <cell r="G135">
            <v>1.6360600000000001</v>
          </cell>
          <cell r="H135">
            <v>6.2060600000000008</v>
          </cell>
        </row>
        <row r="136">
          <cell r="A136" t="str">
            <v>02.200.00</v>
          </cell>
          <cell r="B136" t="str">
            <v>Sub-base solo estabilizado granulometricamente sem mistura</v>
          </cell>
          <cell r="C136" t="str">
            <v>DNER-ES301/97</v>
          </cell>
          <cell r="D136" t="str">
            <v xml:space="preserve"> </v>
          </cell>
          <cell r="E136" t="str">
            <v>m3</v>
          </cell>
          <cell r="G136">
            <v>0</v>
          </cell>
          <cell r="H136">
            <v>0</v>
          </cell>
        </row>
        <row r="137">
          <cell r="A137" t="str">
            <v>02.200.01</v>
          </cell>
          <cell r="B137" t="str">
            <v>Base solo estabilizado granulometricamente sem mistura</v>
          </cell>
          <cell r="C137" t="str">
            <v>DNER-ES303/97</v>
          </cell>
          <cell r="D137" t="str">
            <v xml:space="preserve"> </v>
          </cell>
          <cell r="E137" t="str">
            <v>m3</v>
          </cell>
          <cell r="G137">
            <v>0</v>
          </cell>
          <cell r="H137">
            <v>0</v>
          </cell>
        </row>
        <row r="138">
          <cell r="A138" t="str">
            <v>02.210.00</v>
          </cell>
          <cell r="B138" t="str">
            <v>Sub-base solo estabilizado granulometricamente com mistura solo na pista</v>
          </cell>
          <cell r="C138" t="str">
            <v>DNER-ES301/97</v>
          </cell>
          <cell r="D138" t="str">
            <v xml:space="preserve"> </v>
          </cell>
          <cell r="E138" t="str">
            <v>m3</v>
          </cell>
          <cell r="G138">
            <v>0</v>
          </cell>
          <cell r="H138">
            <v>0</v>
          </cell>
        </row>
        <row r="139">
          <cell r="A139" t="str">
            <v>02.210.01</v>
          </cell>
          <cell r="B139" t="str">
            <v>Sub-base estabil. granul. mistura solo-areia pista</v>
          </cell>
          <cell r="C139" t="str">
            <v>DNER-ES301/97</v>
          </cell>
          <cell r="D139" t="str">
            <v xml:space="preserve"> </v>
          </cell>
          <cell r="E139" t="str">
            <v>m3</v>
          </cell>
          <cell r="G139">
            <v>0</v>
          </cell>
          <cell r="H139">
            <v>0</v>
          </cell>
        </row>
        <row r="140">
          <cell r="A140" t="str">
            <v>02.210.02</v>
          </cell>
          <cell r="B140" t="str">
            <v>Base estabil. granul. mistura solo-areia na pista</v>
          </cell>
          <cell r="C140" t="str">
            <v>DNER-ES303/97</v>
          </cell>
          <cell r="D140" t="str">
            <v xml:space="preserve"> </v>
          </cell>
          <cell r="E140" t="str">
            <v>m3</v>
          </cell>
          <cell r="G140">
            <v>0</v>
          </cell>
          <cell r="H140">
            <v>0</v>
          </cell>
        </row>
        <row r="141">
          <cell r="A141" t="str">
            <v>02.220.00</v>
          </cell>
          <cell r="B141" t="str">
            <v>Base estab. granulom. com mistura solo -brita (mistura em usina)</v>
          </cell>
          <cell r="C141" t="str">
            <v>DNER-ES303/97</v>
          </cell>
          <cell r="D141" t="str">
            <v xml:space="preserve"> </v>
          </cell>
          <cell r="E141" t="str">
            <v>m3</v>
          </cell>
          <cell r="G141">
            <v>0</v>
          </cell>
          <cell r="H141">
            <v>0</v>
          </cell>
        </row>
        <row r="142">
          <cell r="A142" t="str">
            <v>02.220.01</v>
          </cell>
          <cell r="B142" t="str">
            <v>Base estab. granulom. com mistura solo -brita (mistura na pista)</v>
          </cell>
          <cell r="C142" t="str">
            <v>DNER-ES303/97</v>
          </cell>
          <cell r="D142" t="str">
            <v xml:space="preserve"> </v>
          </cell>
          <cell r="E142" t="str">
            <v>m3</v>
          </cell>
          <cell r="G142">
            <v>0</v>
          </cell>
          <cell r="H142">
            <v>0</v>
          </cell>
        </row>
        <row r="143">
          <cell r="A143" t="str">
            <v>02.230.00</v>
          </cell>
          <cell r="B143" t="str">
            <v>Base brita graduada</v>
          </cell>
          <cell r="C143" t="str">
            <v>DNER-ES303/97</v>
          </cell>
          <cell r="D143" t="str">
            <v xml:space="preserve"> </v>
          </cell>
          <cell r="E143" t="str">
            <v>m3</v>
          </cell>
          <cell r="F143">
            <v>20.66</v>
          </cell>
          <cell r="G143">
            <v>7.39628</v>
          </cell>
          <cell r="H143">
            <v>28.056280000000001</v>
          </cell>
        </row>
        <row r="144">
          <cell r="A144" t="str">
            <v>02.241.01</v>
          </cell>
          <cell r="B144" t="str">
            <v>Base solo melhorado com cimento com mistura em usina</v>
          </cell>
          <cell r="C144" t="str">
            <v>DNER-ES304/97</v>
          </cell>
          <cell r="D144" t="str">
            <v xml:space="preserve"> </v>
          </cell>
          <cell r="E144" t="str">
            <v>m3</v>
          </cell>
          <cell r="G144">
            <v>0</v>
          </cell>
          <cell r="H144">
            <v>0</v>
          </cell>
        </row>
        <row r="145">
          <cell r="A145" t="str">
            <v>02.241.02</v>
          </cell>
          <cell r="B145" t="str">
            <v>Base de solo cimento-mistura na pista</v>
          </cell>
          <cell r="C145" t="str">
            <v>DNER-ES305/97</v>
          </cell>
          <cell r="D145" t="str">
            <v xml:space="preserve"> </v>
          </cell>
          <cell r="E145" t="str">
            <v>m3</v>
          </cell>
          <cell r="G145">
            <v>0</v>
          </cell>
          <cell r="H145">
            <v>0</v>
          </cell>
        </row>
        <row r="146">
          <cell r="A146" t="str">
            <v>02.241.03</v>
          </cell>
          <cell r="B146" t="str">
            <v>Sub-base ou base de macadame hidráulico</v>
          </cell>
          <cell r="C146" t="str">
            <v>DNER-ES316/97</v>
          </cell>
          <cell r="D146" t="str">
            <v xml:space="preserve"> </v>
          </cell>
          <cell r="E146" t="str">
            <v>m3</v>
          </cell>
          <cell r="G146">
            <v>0</v>
          </cell>
          <cell r="H146">
            <v>0</v>
          </cell>
        </row>
        <row r="147">
          <cell r="A147" t="str">
            <v>02.241.04</v>
          </cell>
          <cell r="B147" t="str">
            <v>Macadame betuminoso com CAP</v>
          </cell>
          <cell r="D147" t="str">
            <v xml:space="preserve"> </v>
          </cell>
          <cell r="E147" t="str">
            <v>m3</v>
          </cell>
          <cell r="G147">
            <v>0</v>
          </cell>
          <cell r="H147">
            <v>0</v>
          </cell>
        </row>
        <row r="148">
          <cell r="A148" t="str">
            <v>02.241.05</v>
          </cell>
          <cell r="B148" t="str">
            <v>Macadame betuminoso com emulsão</v>
          </cell>
          <cell r="C148" t="str">
            <v>DNER-ES311/97</v>
          </cell>
          <cell r="D148" t="str">
            <v xml:space="preserve"> </v>
          </cell>
          <cell r="E148" t="str">
            <v>m3</v>
          </cell>
          <cell r="G148">
            <v>0</v>
          </cell>
          <cell r="H148">
            <v>0</v>
          </cell>
        </row>
        <row r="149">
          <cell r="A149" t="str">
            <v>02.241.06</v>
          </cell>
          <cell r="B149" t="str">
            <v>Capa selante</v>
          </cell>
          <cell r="D149" t="str">
            <v xml:space="preserve"> </v>
          </cell>
          <cell r="E149" t="str">
            <v>m2</v>
          </cell>
          <cell r="G149">
            <v>0</v>
          </cell>
          <cell r="H149">
            <v>0</v>
          </cell>
        </row>
        <row r="150">
          <cell r="A150" t="str">
            <v>02.241.07</v>
          </cell>
          <cell r="B150" t="str">
            <v>Lama asfáltica</v>
          </cell>
          <cell r="C150" t="str">
            <v>DNER-ES314/97</v>
          </cell>
          <cell r="D150" t="str">
            <v xml:space="preserve"> </v>
          </cell>
          <cell r="E150" t="str">
            <v>m2</v>
          </cell>
          <cell r="G150">
            <v>0</v>
          </cell>
          <cell r="H150">
            <v>0</v>
          </cell>
        </row>
        <row r="151">
          <cell r="A151" t="str">
            <v>02.300.00</v>
          </cell>
          <cell r="B151" t="str">
            <v>Imprimação - Fornecimento, transporte e execução</v>
          </cell>
          <cell r="C151" t="str">
            <v>DNER-ES306/97</v>
          </cell>
          <cell r="D151" t="str">
            <v xml:space="preserve"> </v>
          </cell>
          <cell r="E151" t="str">
            <v>m2</v>
          </cell>
          <cell r="F151">
            <v>0.82</v>
          </cell>
          <cell r="G151">
            <v>0.29355999999999999</v>
          </cell>
          <cell r="H151">
            <v>1.1135599999999999</v>
          </cell>
        </row>
        <row r="152">
          <cell r="A152" t="str">
            <v>02.400.00</v>
          </cell>
          <cell r="B152" t="str">
            <v>Pintura de ligação - Fornec., transporte e execução</v>
          </cell>
          <cell r="C152" t="str">
            <v>DNER-ES307/97</v>
          </cell>
          <cell r="D152" t="str">
            <v xml:space="preserve"> </v>
          </cell>
          <cell r="E152" t="str">
            <v>m2</v>
          </cell>
          <cell r="F152">
            <v>0.3</v>
          </cell>
          <cell r="G152">
            <v>0.1074</v>
          </cell>
          <cell r="H152">
            <v>0.40739999999999998</v>
          </cell>
        </row>
        <row r="153">
          <cell r="A153" t="str">
            <v>02.500.00</v>
          </cell>
          <cell r="B153" t="str">
            <v>Tratamento superficial simples com CAP</v>
          </cell>
          <cell r="D153" t="str">
            <v xml:space="preserve"> </v>
          </cell>
          <cell r="E153" t="str">
            <v>m2</v>
          </cell>
          <cell r="G153">
            <v>0</v>
          </cell>
          <cell r="H153">
            <v>0</v>
          </cell>
        </row>
        <row r="154">
          <cell r="A154" t="str">
            <v>02.500.01</v>
          </cell>
          <cell r="B154" t="str">
            <v>Tratamento superficial simples com emulsão</v>
          </cell>
          <cell r="D154" t="str">
            <v xml:space="preserve"> </v>
          </cell>
          <cell r="E154" t="str">
            <v>m2</v>
          </cell>
          <cell r="G154">
            <v>0</v>
          </cell>
          <cell r="H154">
            <v>0</v>
          </cell>
        </row>
        <row r="155">
          <cell r="A155" t="str">
            <v>02.501.00</v>
          </cell>
          <cell r="B155" t="str">
            <v>Tratamento superficial duplo com CAP</v>
          </cell>
          <cell r="D155" t="str">
            <v xml:space="preserve"> </v>
          </cell>
          <cell r="E155" t="str">
            <v>m2</v>
          </cell>
          <cell r="G155">
            <v>0</v>
          </cell>
          <cell r="H155">
            <v>0</v>
          </cell>
        </row>
        <row r="156">
          <cell r="A156" t="str">
            <v>02.501.01</v>
          </cell>
          <cell r="B156" t="str">
            <v>Tratamento superficial duplo com emulsão</v>
          </cell>
          <cell r="D156" t="str">
            <v xml:space="preserve"> </v>
          </cell>
          <cell r="E156" t="str">
            <v>m2</v>
          </cell>
          <cell r="G156">
            <v>0</v>
          </cell>
          <cell r="H156">
            <v>0</v>
          </cell>
        </row>
        <row r="157">
          <cell r="A157" t="str">
            <v>02.502.00</v>
          </cell>
          <cell r="B157" t="str">
            <v>Tratamento superficial triplo com CAP</v>
          </cell>
          <cell r="D157" t="str">
            <v xml:space="preserve"> </v>
          </cell>
          <cell r="E157" t="str">
            <v>m2</v>
          </cell>
          <cell r="G157">
            <v>0</v>
          </cell>
          <cell r="H157">
            <v>0</v>
          </cell>
        </row>
        <row r="158">
          <cell r="A158" t="str">
            <v>02.502.01</v>
          </cell>
          <cell r="B158" t="str">
            <v>Tratamento superficial triplo com emulsão</v>
          </cell>
          <cell r="D158" t="str">
            <v xml:space="preserve"> </v>
          </cell>
          <cell r="E158" t="str">
            <v>m2</v>
          </cell>
          <cell r="G158">
            <v>0</v>
          </cell>
          <cell r="H158">
            <v>0</v>
          </cell>
        </row>
        <row r="159">
          <cell r="A159" t="str">
            <v>02.530.00</v>
          </cell>
          <cell r="B159" t="str">
            <v>Pré-misturado a frio</v>
          </cell>
          <cell r="D159" t="str">
            <v xml:space="preserve"> </v>
          </cell>
          <cell r="E159" t="str">
            <v>t</v>
          </cell>
          <cell r="F159">
            <v>32.86</v>
          </cell>
          <cell r="G159">
            <v>11.763879999999999</v>
          </cell>
          <cell r="H159">
            <v>44.62388</v>
          </cell>
        </row>
        <row r="160">
          <cell r="A160" t="str">
            <v>P 02.530.01</v>
          </cell>
          <cell r="B160" t="str">
            <v>Pré-misturado a quente</v>
          </cell>
          <cell r="C160" t="str">
            <v>EPP-03/99</v>
          </cell>
          <cell r="D160" t="str">
            <v xml:space="preserve"> </v>
          </cell>
          <cell r="E160" t="str">
            <v>t</v>
          </cell>
          <cell r="F160">
            <v>37.25</v>
          </cell>
          <cell r="G160">
            <v>13.3355</v>
          </cell>
          <cell r="H160">
            <v>50.585499999999996</v>
          </cell>
        </row>
        <row r="161">
          <cell r="A161" t="str">
            <v>02.540.00</v>
          </cell>
          <cell r="B161" t="str">
            <v>Concreto betuminoso usinado a quente - usina 40/60 t/h</v>
          </cell>
          <cell r="C161" t="str">
            <v>DNER-ES313/97</v>
          </cell>
          <cell r="D161" t="str">
            <v xml:space="preserve"> </v>
          </cell>
          <cell r="E161" t="str">
            <v>t</v>
          </cell>
          <cell r="G161">
            <v>0</v>
          </cell>
          <cell r="H161">
            <v>0</v>
          </cell>
        </row>
        <row r="162">
          <cell r="A162" t="str">
            <v>02.540.01</v>
          </cell>
          <cell r="B162" t="str">
            <v>Concreto betuminoso usinado a quente - usina 100/140 t/h</v>
          </cell>
          <cell r="C162" t="str">
            <v>DNER-ES313/97</v>
          </cell>
          <cell r="D162" t="str">
            <v xml:space="preserve"> </v>
          </cell>
          <cell r="E162" t="str">
            <v>t</v>
          </cell>
          <cell r="F162">
            <v>49.81</v>
          </cell>
          <cell r="G162">
            <v>17.831980000000001</v>
          </cell>
          <cell r="H162">
            <v>67.641980000000004</v>
          </cell>
        </row>
        <row r="163">
          <cell r="A163" t="str">
            <v>P 02.540.01</v>
          </cell>
          <cell r="B163" t="str">
            <v>Fornecimento e transporte de aditivo melhorador de adesividade</v>
          </cell>
          <cell r="C163" t="str">
            <v>DNER-ES313/98</v>
          </cell>
          <cell r="D163" t="str">
            <v xml:space="preserve"> </v>
          </cell>
          <cell r="E163" t="str">
            <v>t</v>
          </cell>
          <cell r="F163">
            <v>647.13</v>
          </cell>
          <cell r="G163">
            <v>231.67254</v>
          </cell>
          <cell r="H163">
            <v>878.80254000000002</v>
          </cell>
        </row>
        <row r="164">
          <cell r="A164" t="str">
            <v>02.550.00</v>
          </cell>
          <cell r="B164" t="str">
            <v>Demolição e remoção de pavimento para remendos localizados</v>
          </cell>
          <cell r="D164" t="str">
            <v xml:space="preserve"> </v>
          </cell>
          <cell r="E164" t="str">
            <v>m3</v>
          </cell>
          <cell r="G164">
            <v>0</v>
          </cell>
          <cell r="H164">
            <v>0</v>
          </cell>
        </row>
        <row r="165">
          <cell r="A165" t="str">
            <v>DER82000</v>
          </cell>
          <cell r="B165" t="str">
            <v>Remoção de meio-fio</v>
          </cell>
          <cell r="E165" t="str">
            <v>m</v>
          </cell>
          <cell r="F165">
            <v>0.81</v>
          </cell>
          <cell r="G165">
            <v>0.28998000000000002</v>
          </cell>
          <cell r="H165">
            <v>1.09998</v>
          </cell>
        </row>
        <row r="166">
          <cell r="A166" t="str">
            <v>DER82100</v>
          </cell>
          <cell r="B166" t="str">
            <v>Remoção de pavimento a lajota</v>
          </cell>
          <cell r="C166" t="str">
            <v>EP P-06/99</v>
          </cell>
          <cell r="D166">
            <v>2</v>
          </cell>
          <cell r="E166" t="str">
            <v>m2</v>
          </cell>
          <cell r="F166">
            <v>0.3</v>
          </cell>
          <cell r="G166">
            <v>0.1074</v>
          </cell>
          <cell r="H166">
            <v>0.40739999999999998</v>
          </cell>
        </row>
        <row r="167">
          <cell r="A167" t="str">
            <v>DER82150</v>
          </cell>
          <cell r="B167" t="str">
            <v>Remoção de pavimento a paralelelpípedo</v>
          </cell>
          <cell r="E167" t="str">
            <v>m2</v>
          </cell>
          <cell r="F167">
            <v>0.46</v>
          </cell>
          <cell r="G167">
            <v>0.16467999999999999</v>
          </cell>
          <cell r="H167">
            <v>0.62468000000000001</v>
          </cell>
        </row>
        <row r="168">
          <cell r="A168" t="str">
            <v>DER82200</v>
          </cell>
          <cell r="B168" t="str">
            <v>Remoção de revestimento de CBUQ</v>
          </cell>
          <cell r="D168" t="str">
            <v xml:space="preserve"> </v>
          </cell>
          <cell r="E168" t="str">
            <v>m3</v>
          </cell>
          <cell r="F168">
            <v>4.22</v>
          </cell>
          <cell r="G168">
            <v>1.5107599999999999</v>
          </cell>
          <cell r="H168">
            <v>5.7307600000000001</v>
          </cell>
        </row>
        <row r="169">
          <cell r="A169" t="str">
            <v>DER82200a</v>
          </cell>
          <cell r="B169" t="str">
            <v>Remoção de camada granular</v>
          </cell>
          <cell r="D169" t="str">
            <v xml:space="preserve"> </v>
          </cell>
          <cell r="E169" t="str">
            <v>m3</v>
          </cell>
          <cell r="F169">
            <v>3.44</v>
          </cell>
          <cell r="G169">
            <v>1.2315199999999999</v>
          </cell>
          <cell r="H169">
            <v>4.6715200000000001</v>
          </cell>
        </row>
        <row r="170">
          <cell r="A170" t="str">
            <v>P 02.560.01</v>
          </cell>
          <cell r="B170" t="str">
            <v>Remoção do pavimento existente</v>
          </cell>
          <cell r="C170" t="str">
            <v>EP P-05/99</v>
          </cell>
          <cell r="D170" t="str">
            <v xml:space="preserve"> </v>
          </cell>
          <cell r="E170" t="str">
            <v>m3</v>
          </cell>
          <cell r="F170">
            <v>2.69</v>
          </cell>
          <cell r="G170">
            <v>0.96301999999999999</v>
          </cell>
          <cell r="H170">
            <v>3.6530199999999997</v>
          </cell>
        </row>
        <row r="171">
          <cell r="A171" t="str">
            <v>DER53110</v>
          </cell>
          <cell r="B171" t="str">
            <v>Camada de seixo classificado</v>
          </cell>
          <cell r="C171" t="str">
            <v>EP P-01/99</v>
          </cell>
          <cell r="D171" t="str">
            <v xml:space="preserve"> </v>
          </cell>
          <cell r="E171" t="str">
            <v>m³</v>
          </cell>
          <cell r="F171">
            <v>11.85</v>
          </cell>
          <cell r="G171">
            <v>4.2422999999999993</v>
          </cell>
          <cell r="H171">
            <v>16.092299999999998</v>
          </cell>
        </row>
        <row r="172">
          <cell r="A172" t="str">
            <v>DER53460</v>
          </cell>
          <cell r="B172" t="str">
            <v>Calçamento com briquetes de 8 cm</v>
          </cell>
          <cell r="C172" t="str">
            <v>EP P-01/100</v>
          </cell>
          <cell r="D172" t="str">
            <v xml:space="preserve"> </v>
          </cell>
          <cell r="E172" t="str">
            <v>m2</v>
          </cell>
          <cell r="F172">
            <v>11.85</v>
          </cell>
          <cell r="G172">
            <v>4.2422999999999993</v>
          </cell>
          <cell r="H172">
            <v>16.092299999999998</v>
          </cell>
        </row>
        <row r="173">
          <cell r="A173" t="str">
            <v>DER53460a</v>
          </cell>
          <cell r="B173" t="str">
            <v>Calçamento com briquetes de 6 cm</v>
          </cell>
          <cell r="C173" t="str">
            <v>EP P-01/101</v>
          </cell>
          <cell r="D173" t="str">
            <v xml:space="preserve"> </v>
          </cell>
          <cell r="E173" t="str">
            <v>m2</v>
          </cell>
          <cell r="F173">
            <v>15.08</v>
          </cell>
          <cell r="G173">
            <v>5.3986399999999994</v>
          </cell>
          <cell r="H173">
            <v>20.478639999999999</v>
          </cell>
        </row>
        <row r="174">
          <cell r="A174" t="str">
            <v>02.999.01</v>
          </cell>
          <cell r="B174" t="str">
            <v>Usinagem solo-cimento</v>
          </cell>
          <cell r="C174" t="str">
            <v xml:space="preserve"> </v>
          </cell>
          <cell r="D174" t="str">
            <v xml:space="preserve"> </v>
          </cell>
          <cell r="E174" t="str">
            <v>m3</v>
          </cell>
          <cell r="G174">
            <v>0</v>
          </cell>
          <cell r="H174">
            <v>0</v>
          </cell>
        </row>
        <row r="175">
          <cell r="A175" t="str">
            <v>02.999.02</v>
          </cell>
          <cell r="B175" t="str">
            <v>Usinagem solo-brita</v>
          </cell>
          <cell r="C175" t="str">
            <v xml:space="preserve"> </v>
          </cell>
          <cell r="D175" t="str">
            <v xml:space="preserve"> </v>
          </cell>
          <cell r="E175" t="str">
            <v>m3</v>
          </cell>
          <cell r="G175">
            <v>0</v>
          </cell>
          <cell r="H175">
            <v>0</v>
          </cell>
        </row>
        <row r="176">
          <cell r="A176" t="str">
            <v>02.999.03</v>
          </cell>
          <cell r="B176" t="str">
            <v>Brita graduada - usinagem</v>
          </cell>
          <cell r="C176" t="str">
            <v xml:space="preserve"> </v>
          </cell>
          <cell r="D176" t="str">
            <v xml:space="preserve"> </v>
          </cell>
          <cell r="E176" t="str">
            <v>m3</v>
          </cell>
          <cell r="F176">
            <v>1.0900000000000001</v>
          </cell>
          <cell r="G176">
            <v>0.39022000000000001</v>
          </cell>
          <cell r="H176">
            <v>1.4802200000000001</v>
          </cell>
        </row>
        <row r="177">
          <cell r="A177" t="str">
            <v>02.999.04</v>
          </cell>
          <cell r="B177" t="str">
            <v>Concreto betuminoso - usinagem I</v>
          </cell>
          <cell r="C177" t="str">
            <v xml:space="preserve"> </v>
          </cell>
          <cell r="D177" t="str">
            <v xml:space="preserve"> </v>
          </cell>
          <cell r="E177" t="str">
            <v>t</v>
          </cell>
          <cell r="G177">
            <v>0</v>
          </cell>
          <cell r="H177">
            <v>0</v>
          </cell>
        </row>
        <row r="178">
          <cell r="A178" t="str">
            <v>02.999.05</v>
          </cell>
          <cell r="B178" t="str">
            <v>Concreto betuminoso - usinagem II</v>
          </cell>
          <cell r="C178" t="str">
            <v xml:space="preserve"> </v>
          </cell>
          <cell r="D178" t="str">
            <v xml:space="preserve"> </v>
          </cell>
          <cell r="E178" t="str">
            <v>t</v>
          </cell>
          <cell r="F178">
            <v>5.68</v>
          </cell>
          <cell r="G178">
            <v>2.0334399999999997</v>
          </cell>
          <cell r="H178">
            <v>7.7134399999999994</v>
          </cell>
        </row>
        <row r="179">
          <cell r="A179" t="str">
            <v>02.999.06</v>
          </cell>
          <cell r="B179" t="str">
            <v>Pré-misturado a frio - usinagem</v>
          </cell>
          <cell r="C179" t="str">
            <v xml:space="preserve"> </v>
          </cell>
          <cell r="D179" t="str">
            <v xml:space="preserve"> </v>
          </cell>
          <cell r="E179" t="str">
            <v>t</v>
          </cell>
          <cell r="F179">
            <v>1.02</v>
          </cell>
          <cell r="G179">
            <v>0.36515999999999998</v>
          </cell>
          <cell r="H179">
            <v>1.3851599999999999</v>
          </cell>
        </row>
        <row r="180">
          <cell r="A180" t="str">
            <v>P 02.999.07</v>
          </cell>
          <cell r="B180" t="str">
            <v>Brita graduada com cimento - usinagem</v>
          </cell>
          <cell r="C180" t="str">
            <v xml:space="preserve"> </v>
          </cell>
          <cell r="D180" t="str">
            <v xml:space="preserve"> </v>
          </cell>
          <cell r="E180" t="str">
            <v>m3</v>
          </cell>
          <cell r="F180">
            <v>1.05</v>
          </cell>
          <cell r="G180">
            <v>0.37590000000000001</v>
          </cell>
          <cell r="H180">
            <v>1.4258999999999999</v>
          </cell>
        </row>
        <row r="181">
          <cell r="A181" t="str">
            <v>P 02.999.08</v>
          </cell>
          <cell r="B181" t="str">
            <v>Base de brita graduada tratada com cimento</v>
          </cell>
          <cell r="C181" t="str">
            <v xml:space="preserve"> </v>
          </cell>
          <cell r="D181" t="str">
            <v xml:space="preserve"> </v>
          </cell>
          <cell r="E181" t="str">
            <v>m3</v>
          </cell>
          <cell r="F181">
            <v>36.07</v>
          </cell>
          <cell r="G181">
            <v>12.91306</v>
          </cell>
          <cell r="H181">
            <v>48.983060000000002</v>
          </cell>
        </row>
        <row r="182">
          <cell r="A182" t="str">
            <v>DER53130</v>
          </cell>
          <cell r="B182" t="str">
            <v>Camada de macadame seco</v>
          </cell>
          <cell r="C182" t="str">
            <v xml:space="preserve"> </v>
          </cell>
          <cell r="D182" t="str">
            <v xml:space="preserve"> </v>
          </cell>
          <cell r="E182" t="str">
            <v>m3</v>
          </cell>
          <cell r="F182">
            <v>16.100000000000001</v>
          </cell>
          <cell r="G182">
            <v>5.7638000000000007</v>
          </cell>
          <cell r="H182">
            <v>21.863800000000001</v>
          </cell>
        </row>
        <row r="183">
          <cell r="A183" t="str">
            <v>P 02.250.00</v>
          </cell>
          <cell r="B183" t="str">
            <v>Concreto Pobre Rolado</v>
          </cell>
          <cell r="C183" t="str">
            <v xml:space="preserve"> </v>
          </cell>
          <cell r="D183" t="str">
            <v xml:space="preserve"> </v>
          </cell>
          <cell r="E183" t="str">
            <v>m3</v>
          </cell>
          <cell r="F183">
            <v>65.98</v>
          </cell>
          <cell r="G183">
            <v>23.620840000000001</v>
          </cell>
          <cell r="H183">
            <v>89.600840000000005</v>
          </cell>
        </row>
        <row r="184">
          <cell r="A184" t="str">
            <v>P 02.250.01</v>
          </cell>
          <cell r="B184" t="str">
            <v>Concreto magro p/ concreto rolado</v>
          </cell>
          <cell r="C184" t="str">
            <v xml:space="preserve"> </v>
          </cell>
          <cell r="D184" t="str">
            <v xml:space="preserve"> </v>
          </cell>
          <cell r="E184" t="str">
            <v>m3</v>
          </cell>
          <cell r="F184">
            <v>49.64</v>
          </cell>
          <cell r="G184">
            <v>17.77112</v>
          </cell>
          <cell r="H184">
            <v>67.411119999999997</v>
          </cell>
        </row>
        <row r="185">
          <cell r="A185" t="str">
            <v>P02.999.10</v>
          </cell>
          <cell r="B185" t="str">
            <v>Frezagem de revestimento em CAUQ e&lt;= 8 cm c/transporte até 2km</v>
          </cell>
          <cell r="C185" t="str">
            <v>EP P-04/99</v>
          </cell>
          <cell r="D185">
            <v>2</v>
          </cell>
          <cell r="E185" t="str">
            <v>m3</v>
          </cell>
          <cell r="F185">
            <v>18.38</v>
          </cell>
          <cell r="G185">
            <v>6.5800399999999994</v>
          </cell>
          <cell r="H185">
            <v>24.960039999999999</v>
          </cell>
        </row>
        <row r="186">
          <cell r="A186" t="str">
            <v>MACHIDRAUL</v>
          </cell>
          <cell r="B186" t="str">
            <v>Macadame hidraulico</v>
          </cell>
          <cell r="E186" t="str">
            <v>m3</v>
          </cell>
          <cell r="G186">
            <v>0</v>
          </cell>
          <cell r="H186">
            <v>0</v>
          </cell>
        </row>
        <row r="187">
          <cell r="A187">
            <v>3</v>
          </cell>
          <cell r="B187" t="str">
            <v>OBRAS DE ARTE ESPECIAIS</v>
          </cell>
        </row>
        <row r="188">
          <cell r="A188" t="str">
            <v>OAE1</v>
          </cell>
          <cell r="B188" t="str">
            <v>Ancoragem ativa - Fornecimento, instalação e protensão</v>
          </cell>
          <cell r="C188" t="str">
            <v xml:space="preserve"> </v>
          </cell>
          <cell r="D188" t="str">
            <v xml:space="preserve"> </v>
          </cell>
          <cell r="E188" t="str">
            <v>un</v>
          </cell>
          <cell r="F188">
            <v>502.42</v>
          </cell>
          <cell r="G188">
            <v>179.86635999999999</v>
          </cell>
          <cell r="H188">
            <v>682.28636000000006</v>
          </cell>
        </row>
        <row r="189">
          <cell r="A189" t="str">
            <v>OAE2</v>
          </cell>
          <cell r="B189" t="str">
            <v>Armadura de protensão - Fornecimento, montagem e colocação</v>
          </cell>
          <cell r="C189" t="str">
            <v xml:space="preserve"> </v>
          </cell>
          <cell r="D189" t="str">
            <v xml:space="preserve"> </v>
          </cell>
          <cell r="E189" t="str">
            <v>kg</v>
          </cell>
          <cell r="F189">
            <v>2.76</v>
          </cell>
          <cell r="G189">
            <v>0.98807999999999985</v>
          </cell>
          <cell r="H189">
            <v>3.7480799999999999</v>
          </cell>
        </row>
        <row r="190">
          <cell r="A190" t="str">
            <v>OAE3</v>
          </cell>
          <cell r="B190" t="str">
            <v>Bainha semi-rígida galvanizada - Fornecimento, montagem e colocação</v>
          </cell>
          <cell r="C190" t="str">
            <v xml:space="preserve"> </v>
          </cell>
          <cell r="D190" t="str">
            <v xml:space="preserve"> </v>
          </cell>
          <cell r="E190" t="str">
            <v>m</v>
          </cell>
          <cell r="F190">
            <v>6.98</v>
          </cell>
          <cell r="G190">
            <v>2.49884</v>
          </cell>
          <cell r="H190">
            <v>9.4788399999999999</v>
          </cell>
        </row>
        <row r="191">
          <cell r="A191" t="str">
            <v>OAE4</v>
          </cell>
          <cell r="B191" t="str">
            <v>Armadura de protensão, fornecimento, bainhas, ancoragens, operações de protensão</v>
          </cell>
          <cell r="C191" t="str">
            <v xml:space="preserve"> </v>
          </cell>
          <cell r="D191" t="str">
            <v xml:space="preserve"> </v>
          </cell>
          <cell r="E191" t="str">
            <v>kg</v>
          </cell>
          <cell r="F191">
            <v>14.2</v>
          </cell>
          <cell r="G191">
            <v>5.0835999999999997</v>
          </cell>
          <cell r="H191">
            <v>19.2836</v>
          </cell>
        </row>
        <row r="192">
          <cell r="A192" t="str">
            <v>OAE4a</v>
          </cell>
          <cell r="B192" t="str">
            <v>Armadura de protensão, CP190RB, fornecimento, bainhas metálicas semi-rígidas galvanizadas</v>
          </cell>
          <cell r="C192" t="str">
            <v xml:space="preserve"> </v>
          </cell>
          <cell r="D192" t="str">
            <v xml:space="preserve"> </v>
          </cell>
          <cell r="E192" t="str">
            <v>kg</v>
          </cell>
          <cell r="F192">
            <v>9.31</v>
          </cell>
          <cell r="G192">
            <v>3.3329800000000001</v>
          </cell>
          <cell r="H192">
            <v>12.642980000000001</v>
          </cell>
        </row>
        <row r="193">
          <cell r="A193" t="str">
            <v>OAE5</v>
          </cell>
          <cell r="B193" t="str">
            <v>Estaca metálica - tipo CS 300 x 130 - Fornecimento e cravação</v>
          </cell>
          <cell r="C193" t="str">
            <v xml:space="preserve"> </v>
          </cell>
          <cell r="D193" t="str">
            <v xml:space="preserve"> </v>
          </cell>
          <cell r="E193" t="str">
            <v>m</v>
          </cell>
          <cell r="F193">
            <v>130.1</v>
          </cell>
          <cell r="G193">
            <v>46.575799999999994</v>
          </cell>
          <cell r="H193">
            <v>176.67579999999998</v>
          </cell>
        </row>
        <row r="194">
          <cell r="A194" t="str">
            <v>OAE5a</v>
          </cell>
          <cell r="B194" t="str">
            <v>Estaca metálica - tipo CS 250 X 52 - Fornecimento e cravação</v>
          </cell>
          <cell r="C194" t="str">
            <v xml:space="preserve"> </v>
          </cell>
          <cell r="D194" t="str">
            <v xml:space="preserve"> </v>
          </cell>
          <cell r="E194" t="str">
            <v>m</v>
          </cell>
          <cell r="F194">
            <v>71.599999999999994</v>
          </cell>
          <cell r="G194">
            <v>25.632799999999996</v>
          </cell>
          <cell r="H194">
            <v>97.232799999999997</v>
          </cell>
        </row>
        <row r="195">
          <cell r="A195" t="str">
            <v>OAE5b</v>
          </cell>
          <cell r="B195" t="str">
            <v>Estaca metálica - tipo CS 300 x 77 - Fornecimento e cravação</v>
          </cell>
          <cell r="C195" t="str">
            <v xml:space="preserve"> </v>
          </cell>
          <cell r="D195" t="str">
            <v xml:space="preserve"> </v>
          </cell>
          <cell r="E195" t="str">
            <v>m</v>
          </cell>
          <cell r="F195">
            <v>90.35</v>
          </cell>
          <cell r="G195">
            <v>32.345299999999995</v>
          </cell>
          <cell r="H195">
            <v>122.69529999999999</v>
          </cell>
        </row>
        <row r="196">
          <cell r="A196" t="str">
            <v>OAE5c</v>
          </cell>
          <cell r="B196" t="str">
            <v>Estaca metálica - tipo CS 300 x 116 - Fornecimento e cravação</v>
          </cell>
          <cell r="C196" t="str">
            <v xml:space="preserve"> </v>
          </cell>
          <cell r="D196" t="str">
            <v xml:space="preserve"> </v>
          </cell>
          <cell r="E196" t="str">
            <v>m</v>
          </cell>
          <cell r="F196">
            <v>119.6</v>
          </cell>
          <cell r="G196">
            <v>42.816799999999994</v>
          </cell>
          <cell r="H196">
            <v>162.41679999999999</v>
          </cell>
        </row>
        <row r="197">
          <cell r="A197" t="str">
            <v>OAE5d</v>
          </cell>
          <cell r="B197" t="str">
            <v>Estaca metálica - tipo CS 400 x 136 - Fornecimento e cravação</v>
          </cell>
          <cell r="C197" t="str">
            <v xml:space="preserve"> </v>
          </cell>
          <cell r="D197" t="str">
            <v xml:space="preserve"> </v>
          </cell>
          <cell r="E197" t="str">
            <v>m</v>
          </cell>
          <cell r="F197">
            <v>135.44999999999999</v>
          </cell>
          <cell r="G197">
            <v>48.491099999999996</v>
          </cell>
          <cell r="H197">
            <v>183.94109999999998</v>
          </cell>
        </row>
        <row r="198">
          <cell r="A198" t="str">
            <v>OAE6</v>
          </cell>
          <cell r="B198" t="str">
            <v>Escoramento metálico comum (cimbramento)</v>
          </cell>
          <cell r="C198" t="str">
            <v xml:space="preserve"> </v>
          </cell>
          <cell r="D198" t="str">
            <v xml:space="preserve"> </v>
          </cell>
          <cell r="E198" t="str">
            <v>m3</v>
          </cell>
          <cell r="F198">
            <v>20.309999999999999</v>
          </cell>
          <cell r="G198">
            <v>7.2709799999999989</v>
          </cell>
          <cell r="H198">
            <v>27.580979999999997</v>
          </cell>
        </row>
        <row r="199">
          <cell r="A199" t="str">
            <v>OAE7</v>
          </cell>
          <cell r="B199" t="str">
            <v>Dreno de PVC D= 150 mm</v>
          </cell>
          <cell r="C199" t="str">
            <v xml:space="preserve"> </v>
          </cell>
          <cell r="D199" t="str">
            <v xml:space="preserve"> </v>
          </cell>
          <cell r="E199" t="str">
            <v>un</v>
          </cell>
          <cell r="F199">
            <v>4.25</v>
          </cell>
          <cell r="G199">
            <v>1.5214999999999999</v>
          </cell>
          <cell r="H199">
            <v>5.7714999999999996</v>
          </cell>
        </row>
        <row r="200">
          <cell r="A200" t="str">
            <v>OAE8</v>
          </cell>
          <cell r="B200" t="str">
            <v>Manuseio, transp. e posicionamento vigas pré-moldadas c/35,90m comp. e 70tf de peso</v>
          </cell>
          <cell r="C200" t="str">
            <v xml:space="preserve"> </v>
          </cell>
          <cell r="D200" t="str">
            <v xml:space="preserve"> </v>
          </cell>
          <cell r="E200" t="str">
            <v>un</v>
          </cell>
          <cell r="F200">
            <v>3651.27</v>
          </cell>
          <cell r="G200">
            <v>1307.1546599999999</v>
          </cell>
          <cell r="H200">
            <v>4958.4246599999997</v>
          </cell>
        </row>
        <row r="201">
          <cell r="A201" t="str">
            <v>OAE8b</v>
          </cell>
          <cell r="B201" t="str">
            <v>Manuseio, transp. e posicionamento vigas pré-moldadas c/35,90m comp. e 71tf de peso</v>
          </cell>
          <cell r="C201" t="str">
            <v xml:space="preserve"> </v>
          </cell>
          <cell r="D201" t="str">
            <v xml:space="preserve"> </v>
          </cell>
          <cell r="E201" t="str">
            <v>un</v>
          </cell>
          <cell r="F201">
            <v>3651.27</v>
          </cell>
          <cell r="G201">
            <v>1307.1546599999999</v>
          </cell>
          <cell r="H201">
            <v>4958.4246599999997</v>
          </cell>
        </row>
        <row r="202">
          <cell r="A202" t="str">
            <v>OAE9</v>
          </cell>
          <cell r="B202" t="str">
            <v>Aparelho de apoio metálico Rudloff, unidirec. Tipo TU-134 ou similar,  fornec.e instal.</v>
          </cell>
          <cell r="C202" t="str">
            <v xml:space="preserve"> </v>
          </cell>
          <cell r="D202" t="str">
            <v xml:space="preserve"> </v>
          </cell>
          <cell r="E202" t="str">
            <v>un</v>
          </cell>
          <cell r="F202">
            <v>1623.48</v>
          </cell>
          <cell r="G202">
            <v>581.20583999999997</v>
          </cell>
          <cell r="H202">
            <v>2204.6858400000001</v>
          </cell>
        </row>
        <row r="203">
          <cell r="A203" t="str">
            <v>OAE10</v>
          </cell>
          <cell r="B203" t="str">
            <v>Aparelho de apoio metálico Rudloff ou similar, multidirec. Tipo TM-134 fornec.e instal.</v>
          </cell>
          <cell r="C203" t="str">
            <v xml:space="preserve"> </v>
          </cell>
          <cell r="D203" t="str">
            <v xml:space="preserve"> </v>
          </cell>
          <cell r="E203" t="str">
            <v>un</v>
          </cell>
          <cell r="F203">
            <v>1502.51</v>
          </cell>
          <cell r="G203">
            <v>537.89857999999992</v>
          </cell>
          <cell r="H203">
            <v>2040.4085799999998</v>
          </cell>
        </row>
        <row r="204">
          <cell r="A204" t="str">
            <v>OAE11</v>
          </cell>
          <cell r="B204" t="str">
            <v>Aparelho de apoio metálico Rudloff, fixo Tipo TF-134 ou similar,  fornec.e instal.</v>
          </cell>
          <cell r="C204" t="str">
            <v xml:space="preserve"> </v>
          </cell>
          <cell r="D204" t="str">
            <v xml:space="preserve"> </v>
          </cell>
          <cell r="E204" t="str">
            <v>un</v>
          </cell>
          <cell r="F204">
            <v>925.66</v>
          </cell>
          <cell r="G204">
            <v>331.38628</v>
          </cell>
          <cell r="H204">
            <v>1257.04628</v>
          </cell>
        </row>
        <row r="205">
          <cell r="A205" t="str">
            <v>OAE12</v>
          </cell>
          <cell r="B205" t="str">
            <v>Grouteamento</v>
          </cell>
          <cell r="C205" t="str">
            <v xml:space="preserve"> </v>
          </cell>
          <cell r="D205" t="str">
            <v xml:space="preserve"> </v>
          </cell>
          <cell r="E205" t="str">
            <v>m3</v>
          </cell>
          <cell r="F205">
            <v>652.16999999999996</v>
          </cell>
          <cell r="G205">
            <v>233.47685999999999</v>
          </cell>
          <cell r="H205">
            <v>885.64685999999995</v>
          </cell>
        </row>
        <row r="206">
          <cell r="A206" t="str">
            <v>OAE13</v>
          </cell>
          <cell r="B206" t="str">
            <v>Proteção parte exposta das estacas c/ tubo PVC D=650mm</v>
          </cell>
          <cell r="C206" t="str">
            <v xml:space="preserve"> </v>
          </cell>
          <cell r="D206" t="str">
            <v xml:space="preserve"> </v>
          </cell>
          <cell r="E206" t="str">
            <v>m</v>
          </cell>
          <cell r="F206">
            <v>70.58</v>
          </cell>
          <cell r="G206">
            <v>25.26764</v>
          </cell>
          <cell r="H206">
            <v>95.847639999999998</v>
          </cell>
        </row>
        <row r="207">
          <cell r="A207" t="str">
            <v>OAE14</v>
          </cell>
          <cell r="B207" t="str">
            <v>Junta de expansão/ contração Juntaflex ou similar</v>
          </cell>
          <cell r="C207" t="str">
            <v xml:space="preserve"> </v>
          </cell>
          <cell r="D207" t="str">
            <v xml:space="preserve"> </v>
          </cell>
          <cell r="E207" t="str">
            <v>m</v>
          </cell>
          <cell r="F207">
            <v>140.51</v>
          </cell>
          <cell r="G207">
            <v>50.302579999999992</v>
          </cell>
          <cell r="H207">
            <v>190.81257999999997</v>
          </cell>
        </row>
        <row r="208">
          <cell r="A208" t="str">
            <v>OAE15</v>
          </cell>
          <cell r="B208" t="str">
            <v>Chumbadores Tecnart tipo Omega ou similar</v>
          </cell>
          <cell r="C208" t="str">
            <v xml:space="preserve"> </v>
          </cell>
          <cell r="D208" t="str">
            <v xml:space="preserve"> </v>
          </cell>
          <cell r="E208" t="str">
            <v>ud</v>
          </cell>
          <cell r="F208">
            <v>5.08</v>
          </cell>
          <cell r="G208">
            <v>1.81864</v>
          </cell>
          <cell r="H208">
            <v>6.8986400000000003</v>
          </cell>
        </row>
        <row r="209">
          <cell r="A209" t="str">
            <v>OAE16</v>
          </cell>
          <cell r="B209" t="str">
            <v>Escoramento autoportante</v>
          </cell>
          <cell r="C209" t="str">
            <v xml:space="preserve"> </v>
          </cell>
          <cell r="D209" t="str">
            <v xml:space="preserve"> </v>
          </cell>
          <cell r="E209" t="str">
            <v>m2</v>
          </cell>
          <cell r="F209">
            <v>178.93</v>
          </cell>
          <cell r="G209">
            <v>64.056939999999997</v>
          </cell>
          <cell r="H209">
            <v>242.98694</v>
          </cell>
        </row>
        <row r="210">
          <cell r="A210" t="str">
            <v>OAE17</v>
          </cell>
          <cell r="B210" t="str">
            <v>Transporte e lançamento de pré-lages</v>
          </cell>
          <cell r="C210" t="str">
            <v xml:space="preserve"> </v>
          </cell>
          <cell r="D210" t="str">
            <v xml:space="preserve"> </v>
          </cell>
          <cell r="E210" t="str">
            <v>un</v>
          </cell>
          <cell r="F210">
            <v>17.28</v>
          </cell>
          <cell r="G210">
            <v>6.1862399999999997</v>
          </cell>
          <cell r="H210">
            <v>23.466239999999999</v>
          </cell>
        </row>
        <row r="211">
          <cell r="A211" t="str">
            <v>OAE18</v>
          </cell>
          <cell r="B211" t="str">
            <v>Transporte e lançamento de vigas pré-moldadas</v>
          </cell>
          <cell r="C211" t="str">
            <v xml:space="preserve"> </v>
          </cell>
          <cell r="D211" t="str">
            <v xml:space="preserve"> </v>
          </cell>
          <cell r="E211" t="str">
            <v>un</v>
          </cell>
          <cell r="F211">
            <v>943.5</v>
          </cell>
          <cell r="G211">
            <v>337.77299999999997</v>
          </cell>
          <cell r="H211">
            <v>1281.2729999999999</v>
          </cell>
        </row>
        <row r="212">
          <cell r="A212" t="str">
            <v>OAE19</v>
          </cell>
          <cell r="B212" t="str">
            <v>Injeção de nata (cabos 12 varas 1/2")</v>
          </cell>
          <cell r="C212" t="str">
            <v xml:space="preserve"> </v>
          </cell>
          <cell r="D212" t="str">
            <v xml:space="preserve"> </v>
          </cell>
          <cell r="E212" t="str">
            <v>m</v>
          </cell>
          <cell r="F212">
            <v>2.69</v>
          </cell>
          <cell r="G212">
            <v>0.96301999999999999</v>
          </cell>
          <cell r="H212">
            <v>3.6530199999999997</v>
          </cell>
        </row>
        <row r="213">
          <cell r="A213" t="str">
            <v>OAE20</v>
          </cell>
          <cell r="B213" t="str">
            <v>Injeção de nata (cabos 4 varas 1/2")</v>
          </cell>
          <cell r="C213" t="str">
            <v xml:space="preserve"> </v>
          </cell>
          <cell r="D213" t="str">
            <v xml:space="preserve"> </v>
          </cell>
          <cell r="E213" t="str">
            <v>m</v>
          </cell>
          <cell r="F213">
            <v>2.56</v>
          </cell>
          <cell r="G213">
            <v>0.91647999999999996</v>
          </cell>
          <cell r="H213">
            <v>3.47648</v>
          </cell>
        </row>
        <row r="214">
          <cell r="A214" t="str">
            <v>OAE21</v>
          </cell>
          <cell r="B214" t="str">
            <v>Injeção de nata (cabos 6 varas 1/2")</v>
          </cell>
          <cell r="C214" t="str">
            <v xml:space="preserve"> </v>
          </cell>
          <cell r="D214" t="str">
            <v xml:space="preserve"> </v>
          </cell>
          <cell r="E214" t="str">
            <v>m</v>
          </cell>
          <cell r="F214">
            <v>2.59</v>
          </cell>
          <cell r="G214">
            <v>0.92721999999999993</v>
          </cell>
          <cell r="H214">
            <v>3.51722</v>
          </cell>
        </row>
        <row r="215">
          <cell r="A215" t="str">
            <v>03.000.01</v>
          </cell>
          <cell r="B215" t="str">
            <v>Escavação manual em cavas de fundação</v>
          </cell>
          <cell r="C215" t="str">
            <v xml:space="preserve"> </v>
          </cell>
          <cell r="D215" t="str">
            <v xml:space="preserve"> </v>
          </cell>
          <cell r="E215" t="str">
            <v>m3</v>
          </cell>
          <cell r="F215">
            <v>70.58</v>
          </cell>
          <cell r="G215">
            <v>25.26764</v>
          </cell>
          <cell r="H215">
            <v>95.847639999999998</v>
          </cell>
        </row>
        <row r="216">
          <cell r="A216" t="str">
            <v>03.000.02</v>
          </cell>
          <cell r="B216" t="str">
            <v>Escavação manual de cavas em mat. 1a  categoria</v>
          </cell>
          <cell r="C216" t="str">
            <v xml:space="preserve"> </v>
          </cell>
          <cell r="D216" t="str">
            <v xml:space="preserve"> </v>
          </cell>
          <cell r="E216" t="str">
            <v>m3</v>
          </cell>
          <cell r="F216">
            <v>14.55</v>
          </cell>
          <cell r="G216">
            <v>5.2088999999999999</v>
          </cell>
          <cell r="H216">
            <v>19.758900000000001</v>
          </cell>
        </row>
        <row r="217">
          <cell r="A217" t="str">
            <v>03.000.03</v>
          </cell>
          <cell r="B217" t="str">
            <v>Escavação manual de cavas em mat. 2a  categoria</v>
          </cell>
          <cell r="C217" t="str">
            <v xml:space="preserve"> </v>
          </cell>
          <cell r="D217" t="str">
            <v xml:space="preserve"> </v>
          </cell>
          <cell r="E217" t="str">
            <v>m3</v>
          </cell>
          <cell r="F217">
            <v>19.399999999999999</v>
          </cell>
          <cell r="G217">
            <v>6.9451999999999989</v>
          </cell>
          <cell r="H217">
            <v>26.345199999999998</v>
          </cell>
        </row>
        <row r="218">
          <cell r="A218" t="str">
            <v>03.010.01</v>
          </cell>
          <cell r="B218" t="str">
            <v>Escavação em cavas de fundação com esgotamento</v>
          </cell>
          <cell r="C218" t="str">
            <v xml:space="preserve"> </v>
          </cell>
          <cell r="D218" t="str">
            <v xml:space="preserve"> </v>
          </cell>
          <cell r="E218" t="str">
            <v>m3</v>
          </cell>
          <cell r="F218">
            <v>16.489999999999998</v>
          </cell>
          <cell r="G218">
            <v>5.9034199999999988</v>
          </cell>
          <cell r="H218">
            <v>22.393419999999999</v>
          </cell>
        </row>
        <row r="219">
          <cell r="A219" t="str">
            <v>03.119.01</v>
          </cell>
          <cell r="B219" t="str">
            <v>Escoramento</v>
          </cell>
          <cell r="C219" t="str">
            <v xml:space="preserve"> </v>
          </cell>
          <cell r="D219" t="str">
            <v xml:space="preserve"> </v>
          </cell>
          <cell r="E219" t="str">
            <v>m3</v>
          </cell>
          <cell r="F219">
            <v>14.13</v>
          </cell>
          <cell r="G219">
            <v>5.0585399999999998</v>
          </cell>
          <cell r="H219">
            <v>19.18854</v>
          </cell>
        </row>
        <row r="220">
          <cell r="A220" t="str">
            <v>03.300.01</v>
          </cell>
          <cell r="B220" t="str">
            <v>Concreto magro</v>
          </cell>
          <cell r="C220" t="str">
            <v xml:space="preserve"> </v>
          </cell>
          <cell r="D220" t="str">
            <v xml:space="preserve"> </v>
          </cell>
          <cell r="E220" t="str">
            <v>m3</v>
          </cell>
          <cell r="F220">
            <v>77.83</v>
          </cell>
          <cell r="G220">
            <v>27.863139999999998</v>
          </cell>
          <cell r="H220">
            <v>105.69314</v>
          </cell>
        </row>
        <row r="221">
          <cell r="A221" t="str">
            <v>03.310.01</v>
          </cell>
          <cell r="B221" t="str">
            <v>Concreto ciclópico fck=8 MPa</v>
          </cell>
          <cell r="C221" t="str">
            <v xml:space="preserve"> </v>
          </cell>
          <cell r="D221" t="str">
            <v xml:space="preserve"> </v>
          </cell>
          <cell r="E221" t="str">
            <v>m3</v>
          </cell>
          <cell r="F221">
            <v>70.260000000000005</v>
          </cell>
          <cell r="G221">
            <v>25.153079999999999</v>
          </cell>
          <cell r="H221">
            <v>95.413080000000008</v>
          </cell>
        </row>
        <row r="222">
          <cell r="A222" t="str">
            <v>03.310.02</v>
          </cell>
          <cell r="B222" t="str">
            <v>Concreto ciclópico fck=10 MPa</v>
          </cell>
          <cell r="C222" t="str">
            <v xml:space="preserve"> </v>
          </cell>
          <cell r="D222" t="str">
            <v xml:space="preserve"> </v>
          </cell>
          <cell r="E222" t="str">
            <v>m3</v>
          </cell>
          <cell r="F222">
            <v>73.02</v>
          </cell>
          <cell r="G222">
            <v>26.141159999999996</v>
          </cell>
          <cell r="H222">
            <v>99.161159999999995</v>
          </cell>
        </row>
        <row r="223">
          <cell r="A223" t="str">
            <v>03.310.03</v>
          </cell>
          <cell r="B223" t="str">
            <v>Concreto ciclópico fck=12 MPa</v>
          </cell>
          <cell r="C223" t="str">
            <v xml:space="preserve"> </v>
          </cell>
          <cell r="D223" t="str">
            <v xml:space="preserve"> </v>
          </cell>
          <cell r="E223" t="str">
            <v>m3</v>
          </cell>
          <cell r="F223">
            <v>75.930000000000007</v>
          </cell>
          <cell r="G223">
            <v>27.182940000000002</v>
          </cell>
          <cell r="H223">
            <v>103.11294000000001</v>
          </cell>
        </row>
        <row r="224">
          <cell r="A224" t="str">
            <v>03.310.04</v>
          </cell>
          <cell r="B224" t="str">
            <v>Concreto ciclópico fck=15 MPa</v>
          </cell>
          <cell r="C224" t="str">
            <v xml:space="preserve"> </v>
          </cell>
          <cell r="D224" t="str">
            <v xml:space="preserve"> </v>
          </cell>
          <cell r="E224" t="str">
            <v>m3</v>
          </cell>
          <cell r="F224">
            <v>79.069999999999993</v>
          </cell>
          <cell r="G224">
            <v>28.307059999999996</v>
          </cell>
          <cell r="H224">
            <v>107.37705999999999</v>
          </cell>
        </row>
        <row r="225">
          <cell r="A225" t="str">
            <v>03.321.00</v>
          </cell>
          <cell r="B225" t="str">
            <v>Concreto estrutural fck=15 MPa - Cont. raiz. c/ adit.</v>
          </cell>
          <cell r="C225" t="str">
            <v xml:space="preserve"> </v>
          </cell>
          <cell r="D225" t="str">
            <v xml:space="preserve"> </v>
          </cell>
          <cell r="E225" t="str">
            <v>m3</v>
          </cell>
          <cell r="F225">
            <v>90.11</v>
          </cell>
          <cell r="G225">
            <v>32.25938</v>
          </cell>
          <cell r="H225">
            <v>122.36938000000001</v>
          </cell>
        </row>
        <row r="226">
          <cell r="A226" t="str">
            <v>03.321.01</v>
          </cell>
          <cell r="B226" t="str">
            <v>Concreto fck= 10 MPa-contr. raz. uso ger. conf. e lan</v>
          </cell>
          <cell r="C226" t="str">
            <v xml:space="preserve"> </v>
          </cell>
          <cell r="D226" t="str">
            <v xml:space="preserve"> </v>
          </cell>
          <cell r="E226" t="str">
            <v>m3</v>
          </cell>
          <cell r="F226">
            <v>93.32</v>
          </cell>
          <cell r="G226">
            <v>33.408559999999994</v>
          </cell>
          <cell r="H226">
            <v>126.72855999999999</v>
          </cell>
        </row>
        <row r="227">
          <cell r="A227" t="str">
            <v>P 03.321.02</v>
          </cell>
          <cell r="B227" t="str">
            <v>Concreto fck=11Mpa - Contr. Raz. uso geral conf. e lanc.</v>
          </cell>
          <cell r="C227" t="str">
            <v xml:space="preserve"> </v>
          </cell>
          <cell r="D227" t="str">
            <v xml:space="preserve"> </v>
          </cell>
          <cell r="E227" t="str">
            <v>m3</v>
          </cell>
          <cell r="G227">
            <v>0</v>
          </cell>
        </row>
        <row r="228">
          <cell r="A228" t="str">
            <v>03.322.00</v>
          </cell>
          <cell r="B228" t="str">
            <v>Concreto estrutural fck=18 MPa - Cont. raiz. c/ adit.</v>
          </cell>
          <cell r="C228" t="str">
            <v xml:space="preserve"> </v>
          </cell>
          <cell r="D228" t="str">
            <v xml:space="preserve"> </v>
          </cell>
          <cell r="E228" t="str">
            <v>m3</v>
          </cell>
          <cell r="F228">
            <v>94.14</v>
          </cell>
          <cell r="G228">
            <v>33.702120000000001</v>
          </cell>
          <cell r="H228">
            <v>127.84211999999999</v>
          </cell>
        </row>
        <row r="229">
          <cell r="A229" t="str">
            <v>03.323.00</v>
          </cell>
          <cell r="B229" t="str">
            <v>Concreto estrutural fck=20 MPa - Cont. raiz. c/ adit.</v>
          </cell>
          <cell r="C229" t="str">
            <v xml:space="preserve"> </v>
          </cell>
          <cell r="D229" t="str">
            <v xml:space="preserve"> </v>
          </cell>
          <cell r="E229" t="str">
            <v>m3</v>
          </cell>
          <cell r="F229">
            <v>97.66</v>
          </cell>
          <cell r="G229">
            <v>34.96228</v>
          </cell>
          <cell r="H229">
            <v>132.62227999999999</v>
          </cell>
        </row>
        <row r="230">
          <cell r="A230" t="str">
            <v>03.323.01</v>
          </cell>
          <cell r="B230" t="str">
            <v>Concreto fck= 22 MPa-contr. raz. uso ger. conf. e lan</v>
          </cell>
          <cell r="C230" t="str">
            <v xml:space="preserve"> </v>
          </cell>
          <cell r="D230" t="str">
            <v xml:space="preserve"> </v>
          </cell>
          <cell r="E230" t="str">
            <v>m3</v>
          </cell>
          <cell r="F230">
            <v>113.99</v>
          </cell>
          <cell r="G230">
            <v>40.808419999999998</v>
          </cell>
          <cell r="H230">
            <v>154.79841999999999</v>
          </cell>
        </row>
        <row r="231">
          <cell r="A231" t="str">
            <v>03.324.00</v>
          </cell>
          <cell r="B231" t="str">
            <v xml:space="preserve">Concreto fck= 15 MPa-contr. raz. uso ger. </v>
          </cell>
          <cell r="C231" t="str">
            <v xml:space="preserve"> </v>
          </cell>
          <cell r="D231" t="str">
            <v xml:space="preserve"> </v>
          </cell>
          <cell r="E231" t="str">
            <v>m3</v>
          </cell>
          <cell r="F231">
            <v>101.95</v>
          </cell>
          <cell r="G231">
            <v>36.498100000000001</v>
          </cell>
          <cell r="H231">
            <v>138.44810000000001</v>
          </cell>
        </row>
        <row r="232">
          <cell r="A232" t="str">
            <v>03.325.00</v>
          </cell>
          <cell r="B232" t="str">
            <v xml:space="preserve">Concreto fck= 18 MPa-contr. raz. uso ger. </v>
          </cell>
          <cell r="C232" t="str">
            <v xml:space="preserve"> </v>
          </cell>
          <cell r="D232" t="str">
            <v xml:space="preserve"> </v>
          </cell>
          <cell r="E232" t="str">
            <v>m3</v>
          </cell>
          <cell r="F232">
            <v>106.24</v>
          </cell>
          <cell r="G232">
            <v>38.033919999999995</v>
          </cell>
          <cell r="H232">
            <v>144.27391999999998</v>
          </cell>
        </row>
        <row r="233">
          <cell r="A233" t="str">
            <v>03.326.00</v>
          </cell>
          <cell r="B233" t="str">
            <v xml:space="preserve">Concreto fck= 20 MPa-contr. raz. uso ger. </v>
          </cell>
          <cell r="C233" t="str">
            <v xml:space="preserve"> </v>
          </cell>
          <cell r="D233" t="str">
            <v xml:space="preserve"> </v>
          </cell>
          <cell r="E233" t="str">
            <v>m3</v>
          </cell>
          <cell r="F233">
            <v>109.87</v>
          </cell>
          <cell r="G233">
            <v>39.333460000000002</v>
          </cell>
          <cell r="H233">
            <v>149.20346000000001</v>
          </cell>
        </row>
        <row r="234">
          <cell r="A234" t="str">
            <v>03.327.00</v>
          </cell>
          <cell r="B234" t="str">
            <v xml:space="preserve">Concreto fck= 24 MPa-contr. raz. uso ger. </v>
          </cell>
          <cell r="C234" t="str">
            <v xml:space="preserve"> </v>
          </cell>
          <cell r="D234" t="str">
            <v xml:space="preserve"> </v>
          </cell>
          <cell r="E234" t="str">
            <v>m3</v>
          </cell>
          <cell r="F234">
            <v>118.3</v>
          </cell>
          <cell r="G234">
            <v>42.351399999999998</v>
          </cell>
          <cell r="H234">
            <v>160.6514</v>
          </cell>
        </row>
        <row r="235">
          <cell r="A235" t="str">
            <v>P 03.327.01</v>
          </cell>
          <cell r="B235" t="str">
            <v xml:space="preserve">Concreto fck= 25 MPa-contr. raz. uso ger. </v>
          </cell>
          <cell r="C235" t="str">
            <v xml:space="preserve"> </v>
          </cell>
          <cell r="D235" t="str">
            <v xml:space="preserve"> </v>
          </cell>
          <cell r="E235" t="str">
            <v>m3</v>
          </cell>
          <cell r="F235">
            <v>120.19</v>
          </cell>
          <cell r="G235">
            <v>43.028019999999998</v>
          </cell>
          <cell r="H235">
            <v>163.21802</v>
          </cell>
        </row>
        <row r="236">
          <cell r="A236" t="str">
            <v>03.328.00</v>
          </cell>
          <cell r="B236" t="str">
            <v xml:space="preserve">Concreto fck= 26 MPa-contr. raz. uso ger. </v>
          </cell>
          <cell r="C236" t="str">
            <v xml:space="preserve"> </v>
          </cell>
          <cell r="D236" t="str">
            <v xml:space="preserve"> </v>
          </cell>
          <cell r="E236" t="str">
            <v>m3</v>
          </cell>
          <cell r="F236">
            <v>122.27</v>
          </cell>
          <cell r="G236">
            <v>43.772659999999995</v>
          </cell>
          <cell r="H236">
            <v>166.04265999999998</v>
          </cell>
        </row>
        <row r="237">
          <cell r="A237" t="str">
            <v>03.328.01</v>
          </cell>
          <cell r="B237" t="str">
            <v xml:space="preserve">Concreto fck= 30 MPa-contr. raz. uso ger. </v>
          </cell>
          <cell r="C237" t="str">
            <v xml:space="preserve"> </v>
          </cell>
          <cell r="D237" t="str">
            <v xml:space="preserve"> </v>
          </cell>
          <cell r="E237" t="str">
            <v>m3</v>
          </cell>
          <cell r="F237">
            <v>126.05</v>
          </cell>
          <cell r="G237">
            <v>45.125899999999994</v>
          </cell>
          <cell r="H237">
            <v>171.17589999999998</v>
          </cell>
        </row>
        <row r="238">
          <cell r="A238" t="str">
            <v>03.329.01</v>
          </cell>
          <cell r="B238" t="str">
            <v>Concreto estrutural fck=25 MPa - Cont. raz. c/ adit.</v>
          </cell>
          <cell r="C238" t="str">
            <v xml:space="preserve"> </v>
          </cell>
          <cell r="D238" t="str">
            <v xml:space="preserve"> </v>
          </cell>
          <cell r="E238" t="str">
            <v>m3</v>
          </cell>
          <cell r="F238">
            <v>106.28</v>
          </cell>
          <cell r="G238">
            <v>38.04824</v>
          </cell>
          <cell r="H238">
            <v>144.32823999999999</v>
          </cell>
        </row>
        <row r="239">
          <cell r="A239" t="str">
            <v>03.329.02</v>
          </cell>
          <cell r="B239" t="str">
            <v>Concreto estrutural fck=30 MPa - Cont. raz. c/ adit.</v>
          </cell>
          <cell r="C239" t="str">
            <v xml:space="preserve"> </v>
          </cell>
          <cell r="D239" t="str">
            <v xml:space="preserve"> </v>
          </cell>
          <cell r="E239" t="str">
            <v>m3</v>
          </cell>
          <cell r="F239">
            <v>114.01</v>
          </cell>
          <cell r="G239">
            <v>40.815579999999997</v>
          </cell>
          <cell r="H239">
            <v>154.82558</v>
          </cell>
        </row>
        <row r="240">
          <cell r="A240" t="str">
            <v>03.329.03</v>
          </cell>
          <cell r="B240" t="str">
            <v>Concreto fck= 8 MPa-contr. raz. uso ger. conf. e lan</v>
          </cell>
          <cell r="C240" t="str">
            <v xml:space="preserve"> </v>
          </cell>
          <cell r="D240" t="str">
            <v xml:space="preserve"> </v>
          </cell>
          <cell r="E240" t="str">
            <v>m3</v>
          </cell>
          <cell r="F240">
            <v>89.37</v>
          </cell>
          <cell r="G240">
            <v>31.99446</v>
          </cell>
          <cell r="H240">
            <v>121.36446000000001</v>
          </cell>
        </row>
        <row r="241">
          <cell r="A241" t="str">
            <v>03.329.04</v>
          </cell>
          <cell r="B241" t="str">
            <v>Concreto fck= 12 MPa-contr. raz. uso ger. conf. e lan</v>
          </cell>
          <cell r="C241" t="str">
            <v xml:space="preserve"> </v>
          </cell>
          <cell r="D241" t="str">
            <v xml:space="preserve"> </v>
          </cell>
          <cell r="E241" t="str">
            <v>m3</v>
          </cell>
          <cell r="F241">
            <v>97.47</v>
          </cell>
          <cell r="G241">
            <v>34.894259999999996</v>
          </cell>
          <cell r="H241">
            <v>132.36426</v>
          </cell>
        </row>
        <row r="242">
          <cell r="A242" t="str">
            <v>03.330.00</v>
          </cell>
          <cell r="B242" t="str">
            <v>Concreto fck= 35 MPa-contr. raz. uso ger.</v>
          </cell>
          <cell r="C242" t="str">
            <v xml:space="preserve"> </v>
          </cell>
          <cell r="D242" t="str">
            <v xml:space="preserve"> </v>
          </cell>
          <cell r="E242" t="str">
            <v>m3</v>
          </cell>
          <cell r="F242">
            <v>122.81</v>
          </cell>
          <cell r="G242">
            <v>43.965980000000002</v>
          </cell>
          <cell r="H242">
            <v>166.77598</v>
          </cell>
        </row>
        <row r="243">
          <cell r="A243" t="str">
            <v>03.340.00</v>
          </cell>
          <cell r="B243" t="str">
            <v>Argamassa cimento-areia 1-3</v>
          </cell>
          <cell r="C243" t="str">
            <v xml:space="preserve"> </v>
          </cell>
          <cell r="D243" t="str">
            <v xml:space="preserve"> </v>
          </cell>
          <cell r="E243" t="str">
            <v>m3</v>
          </cell>
          <cell r="F243">
            <v>111.95</v>
          </cell>
          <cell r="G243">
            <v>40.078099999999999</v>
          </cell>
          <cell r="H243">
            <v>152.02809999999999</v>
          </cell>
        </row>
        <row r="244">
          <cell r="A244" t="str">
            <v>03.341.00</v>
          </cell>
          <cell r="B244" t="str">
            <v>Argamassa cimento-areia 1-4</v>
          </cell>
          <cell r="C244" t="str">
            <v xml:space="preserve"> </v>
          </cell>
          <cell r="D244" t="str">
            <v xml:space="preserve"> </v>
          </cell>
          <cell r="E244" t="str">
            <v>m3</v>
          </cell>
          <cell r="F244">
            <v>94.93</v>
          </cell>
          <cell r="G244">
            <v>33.984940000000002</v>
          </cell>
          <cell r="H244">
            <v>128.91494</v>
          </cell>
        </row>
        <row r="245">
          <cell r="A245" t="str">
            <v>03.353.00</v>
          </cell>
          <cell r="B245" t="str">
            <v>Forn., preparo e colocação nas formas, de aço CA-50</v>
          </cell>
          <cell r="C245" t="str">
            <v xml:space="preserve"> </v>
          </cell>
          <cell r="D245" t="str">
            <v xml:space="preserve"> </v>
          </cell>
          <cell r="E245" t="str">
            <v>kg</v>
          </cell>
          <cell r="F245">
            <v>1.91</v>
          </cell>
          <cell r="G245">
            <v>0.68377999999999994</v>
          </cell>
          <cell r="H245">
            <v>2.5937799999999998</v>
          </cell>
        </row>
        <row r="246">
          <cell r="A246" t="str">
            <v>03.354.00</v>
          </cell>
          <cell r="B246" t="str">
            <v>Forn., preparo e colocação nas formas, de aço CA-60</v>
          </cell>
          <cell r="C246" t="str">
            <v xml:space="preserve"> </v>
          </cell>
          <cell r="D246" t="str">
            <v xml:space="preserve"> </v>
          </cell>
          <cell r="E246" t="str">
            <v>kg</v>
          </cell>
          <cell r="F246">
            <v>2.1</v>
          </cell>
          <cell r="G246">
            <v>0.75180000000000002</v>
          </cell>
          <cell r="H246">
            <v>2.8517999999999999</v>
          </cell>
        </row>
        <row r="247">
          <cell r="A247" t="str">
            <v>03.359.01</v>
          </cell>
          <cell r="B247" t="str">
            <v>Forn., preparo e colocação nas formas, de aço CA-25</v>
          </cell>
          <cell r="C247" t="str">
            <v xml:space="preserve"> </v>
          </cell>
          <cell r="D247" t="str">
            <v xml:space="preserve"> </v>
          </cell>
          <cell r="E247" t="str">
            <v>kg</v>
          </cell>
          <cell r="F247">
            <v>1.79</v>
          </cell>
          <cell r="G247">
            <v>0.64081999999999995</v>
          </cell>
          <cell r="H247">
            <v>2.4308199999999998</v>
          </cell>
        </row>
        <row r="248">
          <cell r="A248" t="str">
            <v>03.370.00</v>
          </cell>
          <cell r="B248" t="str">
            <v>Formas comuns de madeira</v>
          </cell>
          <cell r="C248" t="str">
            <v xml:space="preserve"> </v>
          </cell>
          <cell r="D248" t="str">
            <v xml:space="preserve"> </v>
          </cell>
          <cell r="E248" t="str">
            <v>m2</v>
          </cell>
          <cell r="F248">
            <v>16.059999999999999</v>
          </cell>
          <cell r="G248">
            <v>5.7494799999999993</v>
          </cell>
          <cell r="H248">
            <v>21.809479999999997</v>
          </cell>
        </row>
        <row r="249">
          <cell r="A249" t="str">
            <v>03.371.00</v>
          </cell>
          <cell r="B249" t="str">
            <v>Formas de madeira compensada</v>
          </cell>
          <cell r="C249" t="str">
            <v xml:space="preserve"> </v>
          </cell>
          <cell r="D249" t="str">
            <v xml:space="preserve"> </v>
          </cell>
          <cell r="E249" t="str">
            <v>m2</v>
          </cell>
          <cell r="F249">
            <v>16.100000000000001</v>
          </cell>
          <cell r="G249">
            <v>5.7638000000000007</v>
          </cell>
          <cell r="H249">
            <v>21.863800000000001</v>
          </cell>
        </row>
        <row r="250">
          <cell r="A250" t="str">
            <v>03.371.01</v>
          </cell>
          <cell r="B250" t="str">
            <v>Formas de placa compensada resinada</v>
          </cell>
          <cell r="C250" t="str">
            <v xml:space="preserve"> </v>
          </cell>
          <cell r="D250" t="str">
            <v xml:space="preserve"> </v>
          </cell>
          <cell r="E250" t="str">
            <v>m2</v>
          </cell>
          <cell r="F250">
            <v>16.100000000000001</v>
          </cell>
          <cell r="G250">
            <v>5.7638000000000007</v>
          </cell>
          <cell r="H250">
            <v>21.863800000000001</v>
          </cell>
        </row>
        <row r="251">
          <cell r="A251" t="str">
            <v>03.371.02</v>
          </cell>
          <cell r="B251" t="str">
            <v>Formas de placa compensada plastificada</v>
          </cell>
          <cell r="C251" t="str">
            <v xml:space="preserve"> </v>
          </cell>
          <cell r="D251" t="str">
            <v xml:space="preserve"> </v>
          </cell>
          <cell r="E251" t="str">
            <v>m2</v>
          </cell>
          <cell r="F251">
            <v>22.65</v>
          </cell>
          <cell r="G251">
            <v>8.1086999999999989</v>
          </cell>
          <cell r="H251">
            <v>30.758699999999997</v>
          </cell>
        </row>
        <row r="252">
          <cell r="A252" t="str">
            <v>03.372.01</v>
          </cell>
          <cell r="B252" t="str">
            <v>Formas para tubulão</v>
          </cell>
          <cell r="C252" t="str">
            <v xml:space="preserve"> </v>
          </cell>
          <cell r="D252" t="str">
            <v xml:space="preserve"> </v>
          </cell>
          <cell r="E252" t="str">
            <v>m2</v>
          </cell>
          <cell r="G252">
            <v>0</v>
          </cell>
          <cell r="H252">
            <v>0</v>
          </cell>
        </row>
        <row r="253">
          <cell r="A253" t="str">
            <v>03.401.01</v>
          </cell>
          <cell r="B253" t="str">
            <v>Estacas tipo Franki D= 350mm</v>
          </cell>
          <cell r="C253" t="str">
            <v xml:space="preserve"> </v>
          </cell>
          <cell r="D253" t="str">
            <v xml:space="preserve"> </v>
          </cell>
          <cell r="E253" t="str">
            <v>m</v>
          </cell>
          <cell r="G253">
            <v>0</v>
          </cell>
          <cell r="H253">
            <v>0</v>
          </cell>
        </row>
        <row r="254">
          <cell r="A254" t="str">
            <v>03.401.02</v>
          </cell>
          <cell r="B254" t="str">
            <v>Estacas tipo Franki D= 400mm</v>
          </cell>
          <cell r="C254" t="str">
            <v xml:space="preserve"> </v>
          </cell>
          <cell r="D254" t="str">
            <v xml:space="preserve"> </v>
          </cell>
          <cell r="E254" t="str">
            <v>m</v>
          </cell>
          <cell r="G254">
            <v>0</v>
          </cell>
          <cell r="H254">
            <v>0</v>
          </cell>
        </row>
        <row r="255">
          <cell r="A255" t="str">
            <v>03.401.03</v>
          </cell>
          <cell r="B255" t="str">
            <v>Estacas tipo Franki D= 520mm</v>
          </cell>
          <cell r="C255" t="str">
            <v xml:space="preserve"> </v>
          </cell>
          <cell r="D255" t="str">
            <v xml:space="preserve"> </v>
          </cell>
          <cell r="E255" t="str">
            <v>m</v>
          </cell>
          <cell r="G255">
            <v>0</v>
          </cell>
          <cell r="H255">
            <v>0</v>
          </cell>
        </row>
        <row r="256">
          <cell r="A256" t="str">
            <v>03.401.04</v>
          </cell>
          <cell r="B256" t="str">
            <v>Estacas tipo Franki D= 600mm</v>
          </cell>
          <cell r="C256" t="str">
            <v xml:space="preserve"> </v>
          </cell>
          <cell r="D256" t="str">
            <v xml:space="preserve"> </v>
          </cell>
          <cell r="E256" t="str">
            <v>m</v>
          </cell>
          <cell r="G256">
            <v>0</v>
          </cell>
          <cell r="H256">
            <v>0</v>
          </cell>
        </row>
        <row r="257">
          <cell r="A257" t="str">
            <v>03.410.01</v>
          </cell>
          <cell r="B257" t="str">
            <v>Tubulão a céu aberto D=1,00m</v>
          </cell>
          <cell r="C257" t="str">
            <v xml:space="preserve"> </v>
          </cell>
          <cell r="D257" t="str">
            <v xml:space="preserve"> </v>
          </cell>
          <cell r="E257" t="str">
            <v>m</v>
          </cell>
          <cell r="G257">
            <v>0</v>
          </cell>
          <cell r="H257">
            <v>0</v>
          </cell>
        </row>
        <row r="258">
          <cell r="A258" t="str">
            <v>03.410.11</v>
          </cell>
          <cell r="B258" t="str">
            <v>Tubulão a céu aberto D=1,20m</v>
          </cell>
          <cell r="C258" t="str">
            <v xml:space="preserve"> </v>
          </cell>
          <cell r="D258" t="str">
            <v xml:space="preserve"> </v>
          </cell>
          <cell r="E258" t="str">
            <v>m</v>
          </cell>
          <cell r="G258">
            <v>0</v>
          </cell>
          <cell r="H258">
            <v>0</v>
          </cell>
        </row>
        <row r="259">
          <cell r="A259" t="str">
            <v>03.410.21</v>
          </cell>
          <cell r="B259" t="str">
            <v>Tubulão a céu aberto D=1,40m</v>
          </cell>
          <cell r="C259" t="str">
            <v xml:space="preserve"> </v>
          </cell>
          <cell r="D259" t="str">
            <v xml:space="preserve"> </v>
          </cell>
          <cell r="E259" t="str">
            <v>m</v>
          </cell>
          <cell r="G259">
            <v>0</v>
          </cell>
          <cell r="H259">
            <v>0</v>
          </cell>
        </row>
        <row r="260">
          <cell r="A260" t="str">
            <v>03.410.31</v>
          </cell>
          <cell r="B260" t="str">
            <v>Tubulão a céu aberto D=1,60m</v>
          </cell>
          <cell r="C260" t="str">
            <v xml:space="preserve"> </v>
          </cell>
          <cell r="D260" t="str">
            <v xml:space="preserve"> </v>
          </cell>
          <cell r="E260" t="str">
            <v>m</v>
          </cell>
          <cell r="G260">
            <v>0</v>
          </cell>
          <cell r="H260">
            <v>0</v>
          </cell>
        </row>
        <row r="261">
          <cell r="A261" t="str">
            <v>03.410.41</v>
          </cell>
          <cell r="B261" t="str">
            <v>Tubulão a céu aberto D=1,80m</v>
          </cell>
          <cell r="C261" t="str">
            <v xml:space="preserve"> </v>
          </cell>
          <cell r="D261" t="str">
            <v xml:space="preserve"> </v>
          </cell>
          <cell r="E261" t="str">
            <v>m</v>
          </cell>
          <cell r="G261">
            <v>0</v>
          </cell>
          <cell r="H261">
            <v>0</v>
          </cell>
        </row>
        <row r="262">
          <cell r="A262" t="str">
            <v>03.410.51</v>
          </cell>
          <cell r="B262" t="str">
            <v>Tubulão a céu aberto D=2,00m</v>
          </cell>
          <cell r="C262" t="str">
            <v xml:space="preserve"> </v>
          </cell>
          <cell r="D262" t="str">
            <v xml:space="preserve"> </v>
          </cell>
          <cell r="E262" t="str">
            <v>m</v>
          </cell>
          <cell r="G262">
            <v>0</v>
          </cell>
          <cell r="H262">
            <v>0</v>
          </cell>
        </row>
        <row r="263">
          <cell r="A263" t="str">
            <v>03.410.61</v>
          </cell>
          <cell r="B263" t="str">
            <v>Tubulão a céu aberto D=2,20m</v>
          </cell>
          <cell r="C263" t="str">
            <v xml:space="preserve"> </v>
          </cell>
          <cell r="D263" t="str">
            <v xml:space="preserve"> </v>
          </cell>
          <cell r="E263" t="str">
            <v>m</v>
          </cell>
          <cell r="G263">
            <v>0</v>
          </cell>
          <cell r="H263">
            <v>0</v>
          </cell>
        </row>
        <row r="264">
          <cell r="A264" t="str">
            <v>03.411.11</v>
          </cell>
          <cell r="B264" t="str">
            <v>Tubulão a ar comprimido D=1,20m prof. até 12 m</v>
          </cell>
          <cell r="C264" t="str">
            <v xml:space="preserve"> </v>
          </cell>
          <cell r="D264" t="str">
            <v xml:space="preserve"> </v>
          </cell>
          <cell r="E264" t="str">
            <v>m</v>
          </cell>
          <cell r="G264">
            <v>0</v>
          </cell>
          <cell r="H264">
            <v>0</v>
          </cell>
        </row>
        <row r="265">
          <cell r="A265" t="str">
            <v>03.411.12</v>
          </cell>
          <cell r="B265" t="str">
            <v>Tubulão a ar comprimido D=1,20m prof. 12 / 1 8 m</v>
          </cell>
          <cell r="C265" t="str">
            <v xml:space="preserve"> </v>
          </cell>
          <cell r="D265" t="str">
            <v xml:space="preserve"> </v>
          </cell>
          <cell r="E265" t="str">
            <v>m</v>
          </cell>
          <cell r="G265">
            <v>0</v>
          </cell>
          <cell r="H265">
            <v>0</v>
          </cell>
        </row>
        <row r="266">
          <cell r="A266" t="str">
            <v>03.411.13</v>
          </cell>
          <cell r="B266" t="str">
            <v>Tubulão a ar comprimido D=1,20m prof. 18 / 24 m</v>
          </cell>
          <cell r="C266" t="str">
            <v xml:space="preserve"> </v>
          </cell>
          <cell r="D266" t="str">
            <v xml:space="preserve"> </v>
          </cell>
          <cell r="E266" t="str">
            <v>m</v>
          </cell>
          <cell r="G266">
            <v>0</v>
          </cell>
          <cell r="H266">
            <v>0</v>
          </cell>
        </row>
        <row r="267">
          <cell r="A267" t="str">
            <v>03.411.14</v>
          </cell>
          <cell r="B267" t="str">
            <v>Tubulão a ar comprimido D=1,20m prof. 24 / 27 m</v>
          </cell>
          <cell r="C267" t="str">
            <v xml:space="preserve"> </v>
          </cell>
          <cell r="D267" t="str">
            <v xml:space="preserve"> </v>
          </cell>
          <cell r="E267" t="str">
            <v>m</v>
          </cell>
          <cell r="G267">
            <v>0</v>
          </cell>
          <cell r="H267">
            <v>0</v>
          </cell>
        </row>
        <row r="268">
          <cell r="A268" t="str">
            <v>03.411.15</v>
          </cell>
          <cell r="B268" t="str">
            <v>Tubulão a ar comprimido D=1,20m prof. 27 / 31 m</v>
          </cell>
          <cell r="C268" t="str">
            <v xml:space="preserve"> </v>
          </cell>
          <cell r="D268" t="str">
            <v xml:space="preserve"> </v>
          </cell>
          <cell r="E268" t="str">
            <v>m</v>
          </cell>
          <cell r="G268">
            <v>0</v>
          </cell>
          <cell r="H268">
            <v>0</v>
          </cell>
        </row>
        <row r="269">
          <cell r="A269" t="str">
            <v>03.411.21</v>
          </cell>
          <cell r="B269" t="str">
            <v>Tubulão a ar comprimido D=1,40m prof. até 12 m</v>
          </cell>
          <cell r="C269" t="str">
            <v xml:space="preserve"> </v>
          </cell>
          <cell r="D269" t="str">
            <v xml:space="preserve"> </v>
          </cell>
          <cell r="E269" t="str">
            <v>m</v>
          </cell>
          <cell r="G269">
            <v>0</v>
          </cell>
          <cell r="H269">
            <v>0</v>
          </cell>
        </row>
        <row r="270">
          <cell r="A270" t="str">
            <v>03.411.22</v>
          </cell>
          <cell r="B270" t="str">
            <v>Tubulão a ar comprimido D=1,40m prof. 12 / 18 m</v>
          </cell>
          <cell r="C270" t="str">
            <v xml:space="preserve"> </v>
          </cell>
          <cell r="D270" t="str">
            <v xml:space="preserve"> </v>
          </cell>
          <cell r="E270" t="str">
            <v>m</v>
          </cell>
          <cell r="G270">
            <v>0</v>
          </cell>
          <cell r="H270">
            <v>0</v>
          </cell>
        </row>
        <row r="271">
          <cell r="A271" t="str">
            <v>03.411.23</v>
          </cell>
          <cell r="B271" t="str">
            <v>Tubulão a ar comprimido D=1,40m prof. 18 / 24 m</v>
          </cell>
          <cell r="C271" t="str">
            <v xml:space="preserve"> </v>
          </cell>
          <cell r="D271" t="str">
            <v xml:space="preserve"> </v>
          </cell>
          <cell r="E271" t="str">
            <v>m</v>
          </cell>
          <cell r="G271">
            <v>0</v>
          </cell>
          <cell r="H271">
            <v>0</v>
          </cell>
        </row>
        <row r="272">
          <cell r="A272" t="str">
            <v>03.411.24</v>
          </cell>
          <cell r="B272" t="str">
            <v>Tubulão a ar comprimido D=1,40m prof. 24 / 27 m</v>
          </cell>
          <cell r="C272" t="str">
            <v xml:space="preserve"> </v>
          </cell>
          <cell r="D272" t="str">
            <v xml:space="preserve"> </v>
          </cell>
          <cell r="E272" t="str">
            <v>m</v>
          </cell>
          <cell r="G272">
            <v>0</v>
          </cell>
          <cell r="H272">
            <v>0</v>
          </cell>
        </row>
        <row r="273">
          <cell r="A273" t="str">
            <v>03.411.25</v>
          </cell>
          <cell r="B273" t="str">
            <v>Tubulão a ar comprimido D=1,40m prof. 27/31 m</v>
          </cell>
          <cell r="C273" t="str">
            <v xml:space="preserve"> </v>
          </cell>
          <cell r="D273" t="str">
            <v xml:space="preserve"> </v>
          </cell>
          <cell r="E273" t="str">
            <v>m</v>
          </cell>
          <cell r="G273">
            <v>0</v>
          </cell>
          <cell r="H273">
            <v>0</v>
          </cell>
        </row>
        <row r="274">
          <cell r="A274" t="str">
            <v>03.411.31</v>
          </cell>
          <cell r="B274" t="str">
            <v>Tubulão a ar comprimido D=1,60m prof. até 12 m</v>
          </cell>
          <cell r="C274" t="str">
            <v xml:space="preserve"> </v>
          </cell>
          <cell r="D274" t="str">
            <v xml:space="preserve"> </v>
          </cell>
          <cell r="E274" t="str">
            <v>m</v>
          </cell>
          <cell r="G274">
            <v>0</v>
          </cell>
          <cell r="H274">
            <v>0</v>
          </cell>
        </row>
        <row r="275">
          <cell r="A275" t="str">
            <v>03.411.32</v>
          </cell>
          <cell r="B275" t="str">
            <v>Tubulão a ar comprimido D=1,60m prof. 12 / 18 m</v>
          </cell>
          <cell r="C275" t="str">
            <v xml:space="preserve"> </v>
          </cell>
          <cell r="D275" t="str">
            <v xml:space="preserve"> </v>
          </cell>
          <cell r="E275" t="str">
            <v>m</v>
          </cell>
          <cell r="G275">
            <v>0</v>
          </cell>
          <cell r="H275">
            <v>0</v>
          </cell>
        </row>
        <row r="276">
          <cell r="A276" t="str">
            <v>03.411.33</v>
          </cell>
          <cell r="B276" t="str">
            <v>Tubulão a ar comprimido D=1,60m prof. 18 / 24 m</v>
          </cell>
          <cell r="C276" t="str">
            <v xml:space="preserve"> </v>
          </cell>
          <cell r="D276" t="str">
            <v xml:space="preserve"> </v>
          </cell>
          <cell r="E276" t="str">
            <v>m</v>
          </cell>
          <cell r="G276">
            <v>0</v>
          </cell>
          <cell r="H276">
            <v>0</v>
          </cell>
        </row>
        <row r="277">
          <cell r="A277" t="str">
            <v>03.411.34</v>
          </cell>
          <cell r="B277" t="str">
            <v>Tubulão a ar comprimido D=1,60m prof. 24 /27 m</v>
          </cell>
          <cell r="C277" t="str">
            <v xml:space="preserve"> </v>
          </cell>
          <cell r="D277" t="str">
            <v xml:space="preserve"> </v>
          </cell>
          <cell r="E277" t="str">
            <v>m</v>
          </cell>
          <cell r="G277">
            <v>0</v>
          </cell>
          <cell r="H277">
            <v>0</v>
          </cell>
        </row>
        <row r="278">
          <cell r="A278" t="str">
            <v>03.411.35</v>
          </cell>
          <cell r="B278" t="str">
            <v>Tubulão a ar comprimido D=1,60m prof. 27 / 31 m</v>
          </cell>
          <cell r="C278" t="str">
            <v xml:space="preserve"> </v>
          </cell>
          <cell r="D278" t="str">
            <v xml:space="preserve"> </v>
          </cell>
          <cell r="E278" t="str">
            <v>m</v>
          </cell>
          <cell r="G278">
            <v>0</v>
          </cell>
          <cell r="H278">
            <v>0</v>
          </cell>
        </row>
        <row r="279">
          <cell r="A279" t="str">
            <v>03.411.41</v>
          </cell>
          <cell r="B279" t="str">
            <v>Tubulão a ar comprimido D=1,80m prof. até 12 m</v>
          </cell>
          <cell r="C279" t="str">
            <v xml:space="preserve"> </v>
          </cell>
          <cell r="D279" t="str">
            <v xml:space="preserve"> </v>
          </cell>
          <cell r="E279" t="str">
            <v>m</v>
          </cell>
          <cell r="G279">
            <v>0</v>
          </cell>
          <cell r="H279">
            <v>0</v>
          </cell>
        </row>
        <row r="280">
          <cell r="A280" t="str">
            <v>03.411.42</v>
          </cell>
          <cell r="B280" t="str">
            <v>Tubulão a ar comprimido D=1,80m prof. 12 / 18 m</v>
          </cell>
          <cell r="C280" t="str">
            <v xml:space="preserve"> </v>
          </cell>
          <cell r="D280" t="str">
            <v xml:space="preserve"> </v>
          </cell>
          <cell r="E280" t="str">
            <v>m</v>
          </cell>
          <cell r="G280">
            <v>0</v>
          </cell>
          <cell r="H280">
            <v>0</v>
          </cell>
        </row>
        <row r="281">
          <cell r="A281" t="str">
            <v>03.411.43</v>
          </cell>
          <cell r="B281" t="str">
            <v>Tubulão a ar comprimido D=1,80m prof. 18 1 24 m</v>
          </cell>
          <cell r="C281" t="str">
            <v xml:space="preserve"> </v>
          </cell>
          <cell r="D281" t="str">
            <v xml:space="preserve"> </v>
          </cell>
          <cell r="E281" t="str">
            <v>m</v>
          </cell>
          <cell r="G281">
            <v>0</v>
          </cell>
          <cell r="H281">
            <v>0</v>
          </cell>
        </row>
        <row r="282">
          <cell r="A282" t="str">
            <v>03.411.44</v>
          </cell>
          <cell r="B282" t="str">
            <v>Tubulão a ar comprimido D=1,80m prof. 24 / 27 m</v>
          </cell>
          <cell r="C282" t="str">
            <v xml:space="preserve"> </v>
          </cell>
          <cell r="D282" t="str">
            <v xml:space="preserve"> </v>
          </cell>
          <cell r="E282" t="str">
            <v>m</v>
          </cell>
          <cell r="G282">
            <v>0</v>
          </cell>
          <cell r="H282">
            <v>0</v>
          </cell>
        </row>
        <row r="283">
          <cell r="A283" t="str">
            <v>03.411.45</v>
          </cell>
          <cell r="B283" t="str">
            <v>Tubulão a ar comprimido D=1,80m prof. 27 / 31 m</v>
          </cell>
          <cell r="C283" t="str">
            <v xml:space="preserve"> </v>
          </cell>
          <cell r="D283" t="str">
            <v xml:space="preserve"> </v>
          </cell>
          <cell r="E283" t="str">
            <v>m</v>
          </cell>
          <cell r="G283">
            <v>0</v>
          </cell>
          <cell r="H283">
            <v>0</v>
          </cell>
        </row>
        <row r="284">
          <cell r="A284" t="str">
            <v>03.411.51</v>
          </cell>
          <cell r="B284" t="str">
            <v>Tubulão a ar comprimido D=2,00m prof. até 12 m</v>
          </cell>
          <cell r="C284" t="str">
            <v xml:space="preserve"> </v>
          </cell>
          <cell r="D284" t="str">
            <v xml:space="preserve"> </v>
          </cell>
          <cell r="E284" t="str">
            <v>m</v>
          </cell>
          <cell r="G284">
            <v>0</v>
          </cell>
          <cell r="H284">
            <v>0</v>
          </cell>
        </row>
        <row r="285">
          <cell r="A285" t="str">
            <v>03.411.52</v>
          </cell>
          <cell r="B285" t="str">
            <v>Tubulão a ar comprimido D=2,00m prof. 12 / 18 m</v>
          </cell>
          <cell r="C285" t="str">
            <v xml:space="preserve"> </v>
          </cell>
          <cell r="D285" t="str">
            <v xml:space="preserve"> </v>
          </cell>
          <cell r="E285" t="str">
            <v>m</v>
          </cell>
          <cell r="G285">
            <v>0</v>
          </cell>
          <cell r="H285">
            <v>0</v>
          </cell>
        </row>
        <row r="286">
          <cell r="A286" t="str">
            <v>03.411.53</v>
          </cell>
          <cell r="B286" t="str">
            <v>Tubulão a ar comprimido D=2,00m prof. 18 / 24 m</v>
          </cell>
          <cell r="C286" t="str">
            <v xml:space="preserve"> </v>
          </cell>
          <cell r="D286" t="str">
            <v xml:space="preserve"> </v>
          </cell>
          <cell r="E286" t="str">
            <v>m</v>
          </cell>
          <cell r="G286">
            <v>0</v>
          </cell>
          <cell r="H286">
            <v>0</v>
          </cell>
        </row>
        <row r="287">
          <cell r="A287" t="str">
            <v>03.411.54</v>
          </cell>
          <cell r="B287" t="str">
            <v>Tubulão a ar comprimido D=2,00m prof. 24 / 27 m</v>
          </cell>
          <cell r="C287" t="str">
            <v xml:space="preserve"> </v>
          </cell>
          <cell r="D287" t="str">
            <v xml:space="preserve"> </v>
          </cell>
          <cell r="E287" t="str">
            <v>m</v>
          </cell>
          <cell r="G287">
            <v>0</v>
          </cell>
          <cell r="H287">
            <v>0</v>
          </cell>
        </row>
        <row r="288">
          <cell r="A288" t="str">
            <v>03.411.55</v>
          </cell>
          <cell r="B288" t="str">
            <v>Tubulão a ar comprimido D=2,00m prof. 27 / 31 m</v>
          </cell>
          <cell r="C288" t="str">
            <v xml:space="preserve"> </v>
          </cell>
          <cell r="D288" t="str">
            <v xml:space="preserve"> </v>
          </cell>
          <cell r="E288" t="str">
            <v>m</v>
          </cell>
          <cell r="G288">
            <v>0</v>
          </cell>
          <cell r="H288">
            <v>0</v>
          </cell>
        </row>
        <row r="289">
          <cell r="A289" t="str">
            <v>03.411.61</v>
          </cell>
          <cell r="B289" t="str">
            <v>Tubulão a ar comprimido D=2,20m prof. até 12 m</v>
          </cell>
          <cell r="C289" t="str">
            <v xml:space="preserve"> </v>
          </cell>
          <cell r="D289" t="str">
            <v xml:space="preserve"> </v>
          </cell>
          <cell r="E289" t="str">
            <v>m</v>
          </cell>
          <cell r="G289">
            <v>0</v>
          </cell>
          <cell r="H289">
            <v>0</v>
          </cell>
        </row>
        <row r="290">
          <cell r="A290" t="str">
            <v>03.411.62</v>
          </cell>
          <cell r="B290" t="str">
            <v>Tubulão a ar comprimido D=2,20m prof. 12 / 18 m</v>
          </cell>
          <cell r="C290" t="str">
            <v xml:space="preserve"> </v>
          </cell>
          <cell r="D290" t="str">
            <v xml:space="preserve"> </v>
          </cell>
          <cell r="E290" t="str">
            <v>m</v>
          </cell>
          <cell r="G290">
            <v>0</v>
          </cell>
          <cell r="H290">
            <v>0</v>
          </cell>
        </row>
        <row r="291">
          <cell r="A291" t="str">
            <v>03.411.63</v>
          </cell>
          <cell r="B291" t="str">
            <v>Tubulão a ar comprimido D=2,20m prof. 18 / 24 m</v>
          </cell>
          <cell r="C291" t="str">
            <v xml:space="preserve"> </v>
          </cell>
          <cell r="D291" t="str">
            <v xml:space="preserve"> </v>
          </cell>
          <cell r="E291" t="str">
            <v>m</v>
          </cell>
          <cell r="G291">
            <v>0</v>
          </cell>
          <cell r="H291">
            <v>0</v>
          </cell>
        </row>
        <row r="292">
          <cell r="A292" t="str">
            <v>03.411.64</v>
          </cell>
          <cell r="B292" t="str">
            <v>Tubulão a ar comprimido D=2,20m prof. 24 / 27 m</v>
          </cell>
          <cell r="C292" t="str">
            <v xml:space="preserve"> </v>
          </cell>
          <cell r="D292" t="str">
            <v xml:space="preserve"> </v>
          </cell>
          <cell r="E292" t="str">
            <v>m</v>
          </cell>
          <cell r="G292">
            <v>0</v>
          </cell>
          <cell r="H292">
            <v>0</v>
          </cell>
        </row>
        <row r="293">
          <cell r="A293" t="str">
            <v>03.411.65</v>
          </cell>
          <cell r="B293" t="str">
            <v>Tubulão a ar comprimido D=2,20m prof. 27 / 31 m</v>
          </cell>
          <cell r="C293" t="str">
            <v xml:space="preserve"> </v>
          </cell>
          <cell r="D293" t="str">
            <v xml:space="preserve"> </v>
          </cell>
          <cell r="E293" t="str">
            <v>m</v>
          </cell>
          <cell r="G293">
            <v>0</v>
          </cell>
          <cell r="H293">
            <v>0</v>
          </cell>
        </row>
        <row r="294">
          <cell r="A294" t="str">
            <v>DER90150</v>
          </cell>
          <cell r="B294" t="str">
            <v>Escavação em tubulão a céu aberto em material de 1ªcateg.</v>
          </cell>
          <cell r="C294" t="str">
            <v xml:space="preserve"> </v>
          </cell>
          <cell r="D294" t="str">
            <v xml:space="preserve"> </v>
          </cell>
          <cell r="E294" t="str">
            <v>m3</v>
          </cell>
          <cell r="F294">
            <v>136.15</v>
          </cell>
          <cell r="G294">
            <v>48.741700000000002</v>
          </cell>
          <cell r="H294">
            <v>184.89170000000001</v>
          </cell>
        </row>
        <row r="295">
          <cell r="A295" t="str">
            <v>DER90160</v>
          </cell>
          <cell r="B295" t="str">
            <v>Escavação em tubulão a céu aberto em material de 3ªcateg.</v>
          </cell>
          <cell r="C295" t="str">
            <v xml:space="preserve"> </v>
          </cell>
          <cell r="D295" t="str">
            <v xml:space="preserve"> </v>
          </cell>
          <cell r="E295" t="str">
            <v>m3</v>
          </cell>
          <cell r="F295">
            <v>471.91</v>
          </cell>
          <cell r="G295">
            <v>168.94378</v>
          </cell>
          <cell r="H295">
            <v>640.85378000000003</v>
          </cell>
        </row>
        <row r="296">
          <cell r="A296" t="str">
            <v>DER90170</v>
          </cell>
          <cell r="B296" t="str">
            <v>Escavação em tubulão sob ar comprimido em material de 1ªcateg.</v>
          </cell>
          <cell r="C296" t="str">
            <v xml:space="preserve"> </v>
          </cell>
          <cell r="D296" t="str">
            <v xml:space="preserve"> </v>
          </cell>
          <cell r="E296" t="str">
            <v>m3</v>
          </cell>
          <cell r="F296">
            <v>546.41999999999996</v>
          </cell>
          <cell r="G296">
            <v>195.61835999999997</v>
          </cell>
          <cell r="H296">
            <v>742.0383599999999</v>
          </cell>
        </row>
        <row r="297">
          <cell r="A297" t="str">
            <v>DER90180</v>
          </cell>
          <cell r="B297" t="str">
            <v>Escavação em tubulão sob ar comprimido em material de 3ªcateg.</v>
          </cell>
          <cell r="C297" t="str">
            <v xml:space="preserve"> </v>
          </cell>
          <cell r="D297" t="str">
            <v xml:space="preserve"> </v>
          </cell>
          <cell r="E297" t="str">
            <v>m3</v>
          </cell>
          <cell r="F297">
            <v>849.96</v>
          </cell>
          <cell r="G297">
            <v>304.28568000000001</v>
          </cell>
          <cell r="H297">
            <v>1154.24568</v>
          </cell>
        </row>
        <row r="298">
          <cell r="A298" t="str">
            <v>DER90190</v>
          </cell>
          <cell r="B298" t="str">
            <v>Cravação de fuste de tubulão a céu aberto</v>
          </cell>
          <cell r="C298" t="str">
            <v xml:space="preserve"> </v>
          </cell>
          <cell r="D298" t="str">
            <v xml:space="preserve"> </v>
          </cell>
          <cell r="E298" t="str">
            <v>m</v>
          </cell>
          <cell r="G298">
            <v>0</v>
          </cell>
          <cell r="H298">
            <v>0</v>
          </cell>
        </row>
        <row r="299">
          <cell r="A299" t="str">
            <v>DER90200</v>
          </cell>
          <cell r="B299" t="str">
            <v>Cravação de fuste de tubulão sob ar comprimido</v>
          </cell>
          <cell r="C299" t="str">
            <v xml:space="preserve"> </v>
          </cell>
          <cell r="D299" t="str">
            <v xml:space="preserve"> </v>
          </cell>
          <cell r="E299" t="str">
            <v>m</v>
          </cell>
          <cell r="G299">
            <v>0</v>
          </cell>
          <cell r="H299">
            <v>0</v>
          </cell>
        </row>
        <row r="300">
          <cell r="A300" t="str">
            <v>03.412.01</v>
          </cell>
          <cell r="B300" t="str">
            <v>Esc p/ alarg base tub ar comp prof. até 12m</v>
          </cell>
          <cell r="C300" t="str">
            <v xml:space="preserve"> </v>
          </cell>
          <cell r="D300" t="str">
            <v xml:space="preserve"> </v>
          </cell>
          <cell r="E300" t="str">
            <v>m3</v>
          </cell>
          <cell r="F300">
            <v>546.20000000000005</v>
          </cell>
          <cell r="G300">
            <v>195.53960000000001</v>
          </cell>
          <cell r="H300">
            <v>741.73960000000011</v>
          </cell>
        </row>
        <row r="301">
          <cell r="A301" t="str">
            <v>03.412.02</v>
          </cell>
          <cell r="B301" t="str">
            <v>Esc p/ alarg base tub ar comp prof. 12 / 1 8 m</v>
          </cell>
          <cell r="C301" t="str">
            <v xml:space="preserve"> </v>
          </cell>
          <cell r="D301" t="str">
            <v xml:space="preserve"> </v>
          </cell>
          <cell r="E301" t="str">
            <v>m3</v>
          </cell>
          <cell r="F301">
            <v>607.66999999999996</v>
          </cell>
          <cell r="G301">
            <v>217.54585999999998</v>
          </cell>
          <cell r="H301">
            <v>825.21585999999991</v>
          </cell>
        </row>
        <row r="302">
          <cell r="A302" t="str">
            <v>03.412.03</v>
          </cell>
          <cell r="B302" t="str">
            <v>Esc p/ alarg base tub ar comp prof. 18 / 24 m</v>
          </cell>
          <cell r="C302" t="str">
            <v xml:space="preserve"> </v>
          </cell>
          <cell r="D302" t="str">
            <v xml:space="preserve"> </v>
          </cell>
          <cell r="E302" t="str">
            <v>m3</v>
          </cell>
          <cell r="F302">
            <v>830.29</v>
          </cell>
          <cell r="G302">
            <v>297.24381999999997</v>
          </cell>
          <cell r="H302">
            <v>1127.5338199999999</v>
          </cell>
        </row>
        <row r="303">
          <cell r="A303" t="str">
            <v>03.412.04</v>
          </cell>
          <cell r="B303" t="str">
            <v>Esc p/ alarg base tub ar comp prof. 24 / 27 m</v>
          </cell>
          <cell r="C303" t="str">
            <v xml:space="preserve"> </v>
          </cell>
          <cell r="D303" t="str">
            <v xml:space="preserve"> </v>
          </cell>
          <cell r="E303" t="str">
            <v>m3</v>
          </cell>
          <cell r="G303">
            <v>0</v>
          </cell>
          <cell r="H303">
            <v>0</v>
          </cell>
        </row>
        <row r="304">
          <cell r="A304" t="str">
            <v>03.412.05</v>
          </cell>
          <cell r="B304" t="str">
            <v>Esc p/ alarg base tub ar comp prof. 27 / 31 m</v>
          </cell>
          <cell r="C304" t="str">
            <v xml:space="preserve"> </v>
          </cell>
          <cell r="D304" t="str">
            <v xml:space="preserve"> </v>
          </cell>
          <cell r="E304" t="str">
            <v>m3</v>
          </cell>
          <cell r="G304">
            <v>0</v>
          </cell>
          <cell r="H304">
            <v>0</v>
          </cell>
        </row>
        <row r="305">
          <cell r="A305" t="str">
            <v>03.412.11</v>
          </cell>
          <cell r="B305" t="str">
            <v>Forn lanc conc base tub ar comp prof até 12 m</v>
          </cell>
          <cell r="C305" t="str">
            <v xml:space="preserve"> </v>
          </cell>
          <cell r="D305" t="str">
            <v xml:space="preserve"> </v>
          </cell>
          <cell r="E305" t="str">
            <v>m3</v>
          </cell>
          <cell r="G305">
            <v>0</v>
          </cell>
          <cell r="H305">
            <v>0</v>
          </cell>
        </row>
        <row r="306">
          <cell r="A306" t="str">
            <v>03.412.12</v>
          </cell>
          <cell r="B306" t="str">
            <v>Forn lanc conc base tub ar comp prof 12 / 18 m</v>
          </cell>
          <cell r="C306" t="str">
            <v xml:space="preserve"> </v>
          </cell>
          <cell r="D306" t="str">
            <v xml:space="preserve"> </v>
          </cell>
          <cell r="E306" t="str">
            <v>m3</v>
          </cell>
          <cell r="G306">
            <v>0</v>
          </cell>
          <cell r="H306">
            <v>0</v>
          </cell>
        </row>
        <row r="307">
          <cell r="A307" t="str">
            <v>03.412.13</v>
          </cell>
          <cell r="B307" t="str">
            <v>Forn lanc conc base tub ar comp prof 18 / 24 m</v>
          </cell>
          <cell r="C307" t="str">
            <v xml:space="preserve"> </v>
          </cell>
          <cell r="D307" t="str">
            <v xml:space="preserve"> </v>
          </cell>
          <cell r="E307" t="str">
            <v>m3</v>
          </cell>
          <cell r="G307">
            <v>0</v>
          </cell>
          <cell r="H307">
            <v>0</v>
          </cell>
        </row>
        <row r="308">
          <cell r="A308" t="str">
            <v>03.412.14</v>
          </cell>
          <cell r="B308" t="str">
            <v>Forn lanc conc base tub ar comp prof 24 / 27 m</v>
          </cell>
          <cell r="C308" t="str">
            <v xml:space="preserve"> </v>
          </cell>
          <cell r="D308" t="str">
            <v xml:space="preserve"> </v>
          </cell>
          <cell r="E308" t="str">
            <v>m3</v>
          </cell>
          <cell r="G308">
            <v>0</v>
          </cell>
          <cell r="H308">
            <v>0</v>
          </cell>
        </row>
        <row r="309">
          <cell r="A309" t="str">
            <v>03.412.15</v>
          </cell>
          <cell r="B309" t="str">
            <v>Forn lanc conc base tub ar comp prof 27 / 31 m</v>
          </cell>
          <cell r="C309" t="str">
            <v xml:space="preserve"> </v>
          </cell>
          <cell r="D309" t="str">
            <v xml:space="preserve"> </v>
          </cell>
          <cell r="E309" t="str">
            <v>m3</v>
          </cell>
          <cell r="G309">
            <v>0</v>
          </cell>
          <cell r="H309">
            <v>0</v>
          </cell>
        </row>
        <row r="310">
          <cell r="A310" t="str">
            <v>03.510.00</v>
          </cell>
          <cell r="B310" t="str">
            <v>Aparelho de apoio em neoprene</v>
          </cell>
          <cell r="C310" t="str">
            <v xml:space="preserve"> </v>
          </cell>
          <cell r="D310" t="str">
            <v xml:space="preserve"> </v>
          </cell>
          <cell r="E310" t="str">
            <v>kg</v>
          </cell>
          <cell r="F310">
            <v>64.02</v>
          </cell>
          <cell r="G310">
            <v>22.919159999999998</v>
          </cell>
          <cell r="H310">
            <v>86.939159999999987</v>
          </cell>
        </row>
        <row r="311">
          <cell r="A311" t="str">
            <v>03.700.01</v>
          </cell>
          <cell r="B311" t="str">
            <v>Guarda corpo em concreto Fck = 18 MPa</v>
          </cell>
          <cell r="C311" t="str">
            <v xml:space="preserve"> </v>
          </cell>
          <cell r="D311" t="str">
            <v xml:space="preserve"> </v>
          </cell>
          <cell r="E311" t="str">
            <v>m</v>
          </cell>
          <cell r="F311">
            <v>59.02</v>
          </cell>
          <cell r="G311">
            <v>21.129159999999999</v>
          </cell>
          <cell r="H311">
            <v>80.149159999999995</v>
          </cell>
        </row>
        <row r="312">
          <cell r="A312" t="str">
            <v>03.920.01</v>
          </cell>
          <cell r="B312" t="str">
            <v>Abertura concretagem bases Tubulões céu aberto</v>
          </cell>
          <cell r="C312" t="str">
            <v xml:space="preserve"> </v>
          </cell>
          <cell r="D312" t="str">
            <v xml:space="preserve"> </v>
          </cell>
          <cell r="E312" t="str">
            <v>m3</v>
          </cell>
          <cell r="G312">
            <v>0</v>
          </cell>
          <cell r="H312">
            <v>0</v>
          </cell>
        </row>
        <row r="313">
          <cell r="A313" t="str">
            <v>03.920.02</v>
          </cell>
          <cell r="B313" t="str">
            <v>Abertura concretagem bases Tubulões  ar comprimido</v>
          </cell>
          <cell r="C313" t="str">
            <v xml:space="preserve"> </v>
          </cell>
          <cell r="D313" t="str">
            <v xml:space="preserve"> </v>
          </cell>
          <cell r="E313" t="str">
            <v>m3</v>
          </cell>
          <cell r="G313">
            <v>0</v>
          </cell>
          <cell r="H313">
            <v>0</v>
          </cell>
        </row>
        <row r="314">
          <cell r="A314" t="str">
            <v>03.930.00</v>
          </cell>
          <cell r="B314" t="str">
            <v>Junta de cantoneira</v>
          </cell>
          <cell r="C314" t="str">
            <v xml:space="preserve"> </v>
          </cell>
          <cell r="D314" t="str">
            <v xml:space="preserve"> </v>
          </cell>
          <cell r="E314" t="str">
            <v>m</v>
          </cell>
          <cell r="G314">
            <v>0</v>
          </cell>
          <cell r="H314">
            <v>0</v>
          </cell>
        </row>
        <row r="315">
          <cell r="A315" t="str">
            <v>03.940.00</v>
          </cell>
          <cell r="B315" t="str">
            <v>Apiloamento manual</v>
          </cell>
          <cell r="C315" t="str">
            <v xml:space="preserve"> </v>
          </cell>
          <cell r="D315" t="str">
            <v xml:space="preserve"> </v>
          </cell>
          <cell r="E315" t="str">
            <v>m3</v>
          </cell>
          <cell r="F315">
            <v>3.35</v>
          </cell>
          <cell r="G315">
            <v>1.1993</v>
          </cell>
          <cell r="H315">
            <v>4.5493000000000006</v>
          </cell>
        </row>
        <row r="316">
          <cell r="A316" t="str">
            <v>03.940.01</v>
          </cell>
          <cell r="B316" t="str">
            <v>Reaterro e compactação manual de bueiros</v>
          </cell>
          <cell r="C316" t="str">
            <v xml:space="preserve"> </v>
          </cell>
          <cell r="D316" t="str">
            <v xml:space="preserve"> </v>
          </cell>
          <cell r="E316" t="str">
            <v>m3</v>
          </cell>
          <cell r="F316">
            <v>3.35</v>
          </cell>
          <cell r="G316">
            <v>1.1993</v>
          </cell>
          <cell r="H316">
            <v>4.5493000000000006</v>
          </cell>
        </row>
        <row r="317">
          <cell r="A317" t="str">
            <v>03.951.01</v>
          </cell>
          <cell r="B317" t="str">
            <v>Pintura com nata de cimento</v>
          </cell>
          <cell r="C317" t="str">
            <v xml:space="preserve"> </v>
          </cell>
          <cell r="D317" t="str">
            <v xml:space="preserve"> </v>
          </cell>
          <cell r="E317" t="str">
            <v>m2</v>
          </cell>
          <cell r="G317">
            <v>0</v>
          </cell>
          <cell r="H317">
            <v>0</v>
          </cell>
        </row>
        <row r="318">
          <cell r="A318" t="str">
            <v>03.990.01</v>
          </cell>
          <cell r="B318" t="str">
            <v>Confecção e colocação de cabo 4 varas de 1/2"</v>
          </cell>
          <cell r="C318" t="str">
            <v xml:space="preserve"> </v>
          </cell>
          <cell r="D318" t="str">
            <v xml:space="preserve"> </v>
          </cell>
          <cell r="E318" t="str">
            <v>kg</v>
          </cell>
          <cell r="G318">
            <v>0</v>
          </cell>
          <cell r="H318">
            <v>0</v>
          </cell>
        </row>
        <row r="319">
          <cell r="A319" t="str">
            <v>03.990.02</v>
          </cell>
          <cell r="B319" t="str">
            <v>Confecção e colocação de cabo 6 varas de 1/2"</v>
          </cell>
          <cell r="C319" t="str">
            <v xml:space="preserve"> </v>
          </cell>
          <cell r="D319" t="str">
            <v xml:space="preserve"> </v>
          </cell>
          <cell r="E319" t="str">
            <v>kg</v>
          </cell>
          <cell r="G319">
            <v>0</v>
          </cell>
          <cell r="H319">
            <v>0</v>
          </cell>
        </row>
        <row r="320">
          <cell r="A320" t="str">
            <v>03.990.03</v>
          </cell>
          <cell r="B320" t="str">
            <v>Confecção e colocação de cabo 7 varas de 1/2"</v>
          </cell>
          <cell r="C320" t="str">
            <v xml:space="preserve"> </v>
          </cell>
          <cell r="D320" t="str">
            <v xml:space="preserve"> </v>
          </cell>
          <cell r="E320" t="str">
            <v>kg</v>
          </cell>
          <cell r="G320">
            <v>0</v>
          </cell>
          <cell r="H320">
            <v>0</v>
          </cell>
        </row>
        <row r="321">
          <cell r="A321" t="str">
            <v>03.990.04</v>
          </cell>
          <cell r="B321" t="str">
            <v>Confecção e colocação de cabo 12 varas de 1/2"</v>
          </cell>
          <cell r="C321" t="str">
            <v xml:space="preserve"> </v>
          </cell>
          <cell r="D321" t="str">
            <v xml:space="preserve"> </v>
          </cell>
          <cell r="E321" t="str">
            <v>kg</v>
          </cell>
          <cell r="F321">
            <v>3.68</v>
          </cell>
          <cell r="G321">
            <v>1.3174399999999999</v>
          </cell>
          <cell r="H321">
            <v>4.9974400000000001</v>
          </cell>
        </row>
        <row r="322">
          <cell r="A322" t="str">
            <v>03.991.01</v>
          </cell>
          <cell r="B322" t="str">
            <v>Dreno de PVC D= 75 mm</v>
          </cell>
          <cell r="C322" t="str">
            <v xml:space="preserve"> </v>
          </cell>
          <cell r="D322" t="str">
            <v xml:space="preserve"> </v>
          </cell>
          <cell r="E322" t="str">
            <v>un</v>
          </cell>
          <cell r="G322">
            <v>0</v>
          </cell>
          <cell r="H322">
            <v>0</v>
          </cell>
        </row>
        <row r="323">
          <cell r="A323" t="str">
            <v>03.991.02</v>
          </cell>
          <cell r="B323" t="str">
            <v>Dreno de PVC D= 100 mm</v>
          </cell>
          <cell r="C323" t="str">
            <v xml:space="preserve"> </v>
          </cell>
          <cell r="D323" t="str">
            <v xml:space="preserve"> </v>
          </cell>
          <cell r="E323" t="str">
            <v>un</v>
          </cell>
          <cell r="F323">
            <v>2.17</v>
          </cell>
          <cell r="G323">
            <v>0.77685999999999999</v>
          </cell>
          <cell r="H323">
            <v>2.94686</v>
          </cell>
        </row>
        <row r="324">
          <cell r="A324" t="str">
            <v>P 03.991.01a</v>
          </cell>
          <cell r="B324" t="str">
            <v>Dreno de FF D= 30 mm x 750mm</v>
          </cell>
          <cell r="C324" t="str">
            <v xml:space="preserve"> </v>
          </cell>
          <cell r="D324" t="str">
            <v xml:space="preserve"> </v>
          </cell>
          <cell r="E324" t="str">
            <v>un</v>
          </cell>
          <cell r="F324">
            <v>4.5999999999999996</v>
          </cell>
          <cell r="G324">
            <v>1.6467999999999998</v>
          </cell>
          <cell r="H324">
            <v>6.2467999999999995</v>
          </cell>
        </row>
        <row r="325">
          <cell r="A325" t="str">
            <v>P 03.991.01b</v>
          </cell>
          <cell r="B325" t="str">
            <v>Dreno de FF D= 50 mm x 500mm</v>
          </cell>
          <cell r="C325" t="str">
            <v xml:space="preserve"> </v>
          </cell>
          <cell r="D325" t="str">
            <v xml:space="preserve"> </v>
          </cell>
          <cell r="E325" t="str">
            <v>un</v>
          </cell>
          <cell r="F325">
            <v>4.88</v>
          </cell>
          <cell r="G325">
            <v>1.7470399999999999</v>
          </cell>
          <cell r="H325">
            <v>6.62704</v>
          </cell>
        </row>
        <row r="326">
          <cell r="A326" t="str">
            <v>P 03.991.01c</v>
          </cell>
          <cell r="B326" t="str">
            <v>Dreno de FF D= 100 mm x 500mm</v>
          </cell>
          <cell r="C326" t="str">
            <v xml:space="preserve"> </v>
          </cell>
          <cell r="D326" t="str">
            <v xml:space="preserve"> </v>
          </cell>
          <cell r="E326" t="str">
            <v>un</v>
          </cell>
          <cell r="F326">
            <v>11.52</v>
          </cell>
          <cell r="G326">
            <v>4.1241599999999998</v>
          </cell>
          <cell r="H326">
            <v>15.644159999999999</v>
          </cell>
        </row>
        <row r="327">
          <cell r="A327" t="str">
            <v>P 03.991.01d</v>
          </cell>
          <cell r="B327" t="str">
            <v>Dreno de FF D= 150 mm x 500mm</v>
          </cell>
          <cell r="C327" t="str">
            <v xml:space="preserve"> </v>
          </cell>
          <cell r="D327" t="str">
            <v xml:space="preserve"> </v>
          </cell>
          <cell r="E327" t="str">
            <v>un</v>
          </cell>
          <cell r="F327">
            <v>18.34</v>
          </cell>
          <cell r="G327">
            <v>6.5657199999999998</v>
          </cell>
          <cell r="H327">
            <v>24.905719999999999</v>
          </cell>
        </row>
        <row r="328">
          <cell r="A328" t="str">
            <v>P 03.991.01f</v>
          </cell>
          <cell r="B328" t="str">
            <v>Dreno de FF D= 150 mm x 400mm</v>
          </cell>
          <cell r="C328" t="str">
            <v xml:space="preserve"> </v>
          </cell>
          <cell r="D328" t="str">
            <v xml:space="preserve"> </v>
          </cell>
          <cell r="E328" t="str">
            <v>un</v>
          </cell>
          <cell r="F328">
            <v>15</v>
          </cell>
          <cell r="G328">
            <v>5.37</v>
          </cell>
          <cell r="H328">
            <v>20.37</v>
          </cell>
        </row>
        <row r="329">
          <cell r="A329" t="str">
            <v>03.993.01</v>
          </cell>
          <cell r="B329" t="str">
            <v>Cravação estacas metálicas-trilhos soldados-estrel</v>
          </cell>
          <cell r="C329" t="str">
            <v xml:space="preserve"> </v>
          </cell>
          <cell r="D329" t="str">
            <v xml:space="preserve"> </v>
          </cell>
          <cell r="E329" t="str">
            <v>m</v>
          </cell>
          <cell r="G329">
            <v>0</v>
          </cell>
          <cell r="H329">
            <v>0</v>
          </cell>
        </row>
        <row r="330">
          <cell r="A330" t="str">
            <v>03.993.02</v>
          </cell>
          <cell r="B330" t="str">
            <v>Cravação estacas pre-mold. de concreto</v>
          </cell>
          <cell r="C330" t="str">
            <v xml:space="preserve"> </v>
          </cell>
          <cell r="D330" t="str">
            <v xml:space="preserve"> </v>
          </cell>
          <cell r="E330" t="str">
            <v>m</v>
          </cell>
          <cell r="F330">
            <v>114.24</v>
          </cell>
          <cell r="G330">
            <v>40.897919999999999</v>
          </cell>
          <cell r="H330">
            <v>155.13792000000001</v>
          </cell>
        </row>
        <row r="331">
          <cell r="A331" t="str">
            <v>P 03.993.02a</v>
          </cell>
          <cell r="B331" t="str">
            <v>Estacas pré-mold. de concreto 700 KN, fornec., transp.e cravação</v>
          </cell>
          <cell r="C331" t="str">
            <v xml:space="preserve"> </v>
          </cell>
          <cell r="D331" t="str">
            <v xml:space="preserve"> </v>
          </cell>
          <cell r="E331" t="str">
            <v>m</v>
          </cell>
          <cell r="F331">
            <v>35.4</v>
          </cell>
          <cell r="G331">
            <v>12.6732</v>
          </cell>
          <cell r="H331">
            <v>48.0732</v>
          </cell>
        </row>
        <row r="332">
          <cell r="A332" t="str">
            <v>P 03.993.02b</v>
          </cell>
          <cell r="B332" t="str">
            <v>Estacas pré-mold. de concreto 550 KN, fornec., transp e cravação</v>
          </cell>
          <cell r="C332" t="str">
            <v xml:space="preserve"> </v>
          </cell>
          <cell r="D332" t="str">
            <v xml:space="preserve"> </v>
          </cell>
          <cell r="E332" t="str">
            <v>m</v>
          </cell>
          <cell r="F332">
            <v>25.92</v>
          </cell>
          <cell r="G332">
            <v>9.2793600000000005</v>
          </cell>
          <cell r="H332">
            <v>35.199359999999999</v>
          </cell>
        </row>
        <row r="333">
          <cell r="A333" t="str">
            <v>P 03.993.02c</v>
          </cell>
          <cell r="B333" t="str">
            <v>Emendas para estacas pré-moldadas</v>
          </cell>
          <cell r="E333" t="str">
            <v>un</v>
          </cell>
          <cell r="F333">
            <v>70</v>
          </cell>
          <cell r="G333">
            <v>25.06</v>
          </cell>
          <cell r="H333">
            <v>95.06</v>
          </cell>
        </row>
        <row r="334">
          <cell r="A334" t="str">
            <v>03.999.01</v>
          </cell>
          <cell r="B334" t="str">
            <v>Protensão e injeção de cabo de 4 varas de 1/2"</v>
          </cell>
          <cell r="C334" t="str">
            <v xml:space="preserve"> </v>
          </cell>
          <cell r="D334" t="str">
            <v xml:space="preserve"> </v>
          </cell>
          <cell r="E334" t="str">
            <v>un</v>
          </cell>
          <cell r="G334">
            <v>0</v>
          </cell>
          <cell r="H334">
            <v>0</v>
          </cell>
        </row>
        <row r="335">
          <cell r="A335" t="str">
            <v>03.999.02</v>
          </cell>
          <cell r="B335" t="str">
            <v>Protensão e injeção de cabo de 6 varas de 1/2"</v>
          </cell>
          <cell r="C335" t="str">
            <v xml:space="preserve"> </v>
          </cell>
          <cell r="D335" t="str">
            <v xml:space="preserve"> </v>
          </cell>
          <cell r="E335" t="str">
            <v>un</v>
          </cell>
          <cell r="G335">
            <v>0</v>
          </cell>
          <cell r="H335">
            <v>0</v>
          </cell>
        </row>
        <row r="336">
          <cell r="A336" t="str">
            <v>03.999.03</v>
          </cell>
          <cell r="B336" t="str">
            <v>Protensão e injeção de cabo de 7 varas de 1/2"</v>
          </cell>
          <cell r="C336" t="str">
            <v xml:space="preserve"> </v>
          </cell>
          <cell r="D336" t="str">
            <v xml:space="preserve"> </v>
          </cell>
          <cell r="E336" t="str">
            <v>un</v>
          </cell>
          <cell r="G336">
            <v>0</v>
          </cell>
          <cell r="H336">
            <v>0</v>
          </cell>
        </row>
        <row r="337">
          <cell r="A337" t="str">
            <v>03.999.04</v>
          </cell>
          <cell r="B337" t="str">
            <v>Protensão e injeção de cabo de 12 varas de 1/2"</v>
          </cell>
          <cell r="E337" t="str">
            <v>un</v>
          </cell>
          <cell r="F337">
            <v>572.07000000000005</v>
          </cell>
          <cell r="G337">
            <v>204.80106000000001</v>
          </cell>
          <cell r="H337">
            <v>776.87106000000006</v>
          </cell>
        </row>
        <row r="338">
          <cell r="A338">
            <v>4</v>
          </cell>
          <cell r="B338" t="str">
            <v>DRENAGEM E OBRAS DE ARTE CORRENTES</v>
          </cell>
          <cell r="G338">
            <v>0</v>
          </cell>
        </row>
        <row r="339">
          <cell r="A339" t="str">
            <v>04.000.00</v>
          </cell>
          <cell r="B339" t="str">
            <v>Escavação manual em material de 1a categoria</v>
          </cell>
          <cell r="C339" t="str">
            <v xml:space="preserve"> </v>
          </cell>
          <cell r="D339" t="str">
            <v xml:space="preserve"> </v>
          </cell>
          <cell r="E339" t="str">
            <v>m3</v>
          </cell>
          <cell r="F339">
            <v>12.94</v>
          </cell>
          <cell r="G339">
            <v>4.6325199999999995</v>
          </cell>
          <cell r="H339">
            <v>17.572519999999997</v>
          </cell>
        </row>
        <row r="340">
          <cell r="A340" t="str">
            <v>04.000.01</v>
          </cell>
          <cell r="B340" t="str">
            <v>Escavação manual,reaterro e compactação (material de 1a categoria)</v>
          </cell>
          <cell r="C340" t="str">
            <v xml:space="preserve"> </v>
          </cell>
          <cell r="D340" t="str">
            <v xml:space="preserve"> </v>
          </cell>
          <cell r="E340" t="str">
            <v>m3</v>
          </cell>
          <cell r="F340">
            <v>16.440000000000001</v>
          </cell>
          <cell r="G340">
            <v>5.8855200000000005</v>
          </cell>
          <cell r="H340">
            <v>22.325520000000001</v>
          </cell>
        </row>
        <row r="341">
          <cell r="A341" t="str">
            <v>04.001.00</v>
          </cell>
          <cell r="B341" t="str">
            <v>Escavação mecânica em material de 1a categoria</v>
          </cell>
          <cell r="C341" t="str">
            <v xml:space="preserve"> </v>
          </cell>
          <cell r="D341" t="str">
            <v xml:space="preserve"> </v>
          </cell>
          <cell r="E341" t="str">
            <v>m3</v>
          </cell>
          <cell r="F341">
            <v>1.54</v>
          </cell>
          <cell r="G341">
            <v>0.55132000000000003</v>
          </cell>
          <cell r="H341">
            <v>2.0913200000000001</v>
          </cell>
        </row>
        <row r="342">
          <cell r="A342" t="str">
            <v>04.001.01</v>
          </cell>
          <cell r="B342" t="str">
            <v>Escavação mecânica,reaterro e compactação (material de 1a categoria)</v>
          </cell>
          <cell r="C342" t="str">
            <v xml:space="preserve"> </v>
          </cell>
          <cell r="D342" t="str">
            <v xml:space="preserve"> </v>
          </cell>
          <cell r="E342" t="str">
            <v>m3</v>
          </cell>
          <cell r="F342">
            <v>2.23</v>
          </cell>
          <cell r="G342">
            <v>0.79833999999999994</v>
          </cell>
          <cell r="H342">
            <v>3.02834</v>
          </cell>
        </row>
        <row r="343">
          <cell r="A343" t="str">
            <v>04.002.01</v>
          </cell>
          <cell r="B343" t="str">
            <v>Perfuração para dreno sub-horizontal em material de 1a  categoria)</v>
          </cell>
          <cell r="C343" t="str">
            <v xml:space="preserve"> </v>
          </cell>
          <cell r="D343" t="str">
            <v xml:space="preserve"> </v>
          </cell>
          <cell r="E343" t="str">
            <v>m3</v>
          </cell>
          <cell r="G343">
            <v>0</v>
          </cell>
          <cell r="H343">
            <v>0</v>
          </cell>
        </row>
        <row r="344">
          <cell r="A344" t="str">
            <v>04.010.00</v>
          </cell>
          <cell r="B344" t="str">
            <v>Escavação manual em material de 2a categoria</v>
          </cell>
          <cell r="C344" t="str">
            <v xml:space="preserve"> </v>
          </cell>
          <cell r="D344" t="str">
            <v xml:space="preserve"> </v>
          </cell>
          <cell r="E344" t="str">
            <v>m3</v>
          </cell>
          <cell r="F344">
            <v>6.37</v>
          </cell>
          <cell r="G344">
            <v>2.2804600000000002</v>
          </cell>
          <cell r="H344">
            <v>8.6504600000000007</v>
          </cell>
        </row>
        <row r="345">
          <cell r="A345" t="str">
            <v>04.010.01</v>
          </cell>
          <cell r="B345" t="str">
            <v>Escavação manual,reaterro e compactação (material de 2a  categoria)</v>
          </cell>
          <cell r="C345" t="str">
            <v xml:space="preserve"> </v>
          </cell>
          <cell r="D345" t="str">
            <v xml:space="preserve"> </v>
          </cell>
          <cell r="E345" t="str">
            <v>m3</v>
          </cell>
          <cell r="F345">
            <v>9.5299999999999994</v>
          </cell>
          <cell r="G345">
            <v>3.4117399999999996</v>
          </cell>
          <cell r="H345">
            <v>12.941739999999999</v>
          </cell>
        </row>
        <row r="346">
          <cell r="A346" t="str">
            <v>04.011.00</v>
          </cell>
          <cell r="B346" t="str">
            <v>Escavação mecânica em material de 2a categoria</v>
          </cell>
          <cell r="C346" t="str">
            <v xml:space="preserve"> </v>
          </cell>
          <cell r="D346" t="str">
            <v xml:space="preserve"> </v>
          </cell>
          <cell r="E346" t="str">
            <v>m3</v>
          </cell>
          <cell r="F346">
            <v>0.66</v>
          </cell>
          <cell r="G346">
            <v>0.23627999999999999</v>
          </cell>
          <cell r="H346">
            <v>0.89627999999999997</v>
          </cell>
        </row>
        <row r="347">
          <cell r="A347" t="str">
            <v>04.011.01</v>
          </cell>
          <cell r="B347" t="str">
            <v>Escavação mecânica,reaterro e compactação (material de 2a categoria)</v>
          </cell>
          <cell r="C347" t="str">
            <v xml:space="preserve"> </v>
          </cell>
          <cell r="D347" t="str">
            <v xml:space="preserve"> </v>
          </cell>
          <cell r="E347" t="str">
            <v>m3</v>
          </cell>
          <cell r="F347">
            <v>1.1100000000000001</v>
          </cell>
          <cell r="G347">
            <v>0.39738000000000001</v>
          </cell>
          <cell r="H347">
            <v>1.5073800000000002</v>
          </cell>
        </row>
        <row r="348">
          <cell r="A348" t="str">
            <v>04.012.01</v>
          </cell>
          <cell r="B348" t="str">
            <v>Perfuração para dreno sub-horizontal em material de 2a categoria</v>
          </cell>
          <cell r="C348" t="str">
            <v xml:space="preserve"> </v>
          </cell>
          <cell r="D348" t="str">
            <v xml:space="preserve"> </v>
          </cell>
          <cell r="E348" t="str">
            <v>m3</v>
          </cell>
          <cell r="G348">
            <v>0</v>
          </cell>
          <cell r="H348">
            <v>0</v>
          </cell>
        </row>
        <row r="349">
          <cell r="A349" t="str">
            <v>04.020.00</v>
          </cell>
          <cell r="B349" t="str">
            <v>Escavação em material de 3a  categoria (*)</v>
          </cell>
          <cell r="C349" t="str">
            <v xml:space="preserve"> </v>
          </cell>
          <cell r="D349" t="str">
            <v xml:space="preserve"> </v>
          </cell>
          <cell r="E349" t="str">
            <v xml:space="preserve">m </v>
          </cell>
          <cell r="F349">
            <v>21.15</v>
          </cell>
          <cell r="G349">
            <v>7.571699999999999</v>
          </cell>
          <cell r="H349">
            <v>28.721699999999998</v>
          </cell>
        </row>
        <row r="350">
          <cell r="A350" t="str">
            <v>04.100.01</v>
          </cell>
          <cell r="B350" t="str">
            <v>Corpo de BSTC D=0.60m</v>
          </cell>
          <cell r="C350" t="str">
            <v>DNER-ES284/97</v>
          </cell>
          <cell r="D350" t="str">
            <v xml:space="preserve"> </v>
          </cell>
          <cell r="E350" t="str">
            <v xml:space="preserve">m </v>
          </cell>
          <cell r="F350">
            <v>102.51</v>
          </cell>
          <cell r="G350">
            <v>36.69858</v>
          </cell>
          <cell r="H350">
            <v>139.20858000000001</v>
          </cell>
        </row>
        <row r="351">
          <cell r="A351" t="str">
            <v>04.100.02</v>
          </cell>
          <cell r="B351" t="str">
            <v>Corpo de BSTC D=0.80m</v>
          </cell>
          <cell r="C351" t="str">
            <v>DNER-ES284/97</v>
          </cell>
          <cell r="D351" t="str">
            <v xml:space="preserve"> </v>
          </cell>
          <cell r="E351" t="str">
            <v xml:space="preserve">m </v>
          </cell>
          <cell r="F351">
            <v>148.72999999999999</v>
          </cell>
          <cell r="G351">
            <v>53.245339999999992</v>
          </cell>
          <cell r="H351">
            <v>201.97533999999999</v>
          </cell>
        </row>
        <row r="352">
          <cell r="A352" t="str">
            <v>04.100.03</v>
          </cell>
          <cell r="B352" t="str">
            <v>Corpo de BSTC D=1.00m</v>
          </cell>
          <cell r="C352" t="str">
            <v>DNER-ES284/97</v>
          </cell>
          <cell r="D352" t="str">
            <v xml:space="preserve"> </v>
          </cell>
          <cell r="E352" t="str">
            <v xml:space="preserve">m </v>
          </cell>
          <cell r="F352">
            <v>206.43</v>
          </cell>
          <cell r="G352">
            <v>73.901939999999996</v>
          </cell>
          <cell r="H352">
            <v>280.33194000000003</v>
          </cell>
        </row>
        <row r="353">
          <cell r="A353" t="str">
            <v>04.100.04</v>
          </cell>
          <cell r="B353" t="str">
            <v>Corpo de BSTC D=1.20m</v>
          </cell>
          <cell r="C353" t="str">
            <v>DNER-ES284/97</v>
          </cell>
          <cell r="D353" t="str">
            <v xml:space="preserve"> </v>
          </cell>
          <cell r="E353" t="str">
            <v xml:space="preserve">m </v>
          </cell>
          <cell r="F353">
            <v>280.83</v>
          </cell>
          <cell r="G353">
            <v>100.53713999999999</v>
          </cell>
          <cell r="H353">
            <v>381.36713999999995</v>
          </cell>
        </row>
        <row r="354">
          <cell r="A354" t="str">
            <v>04.100.05</v>
          </cell>
          <cell r="B354" t="str">
            <v>Corpo de BSTC D=1.50m</v>
          </cell>
          <cell r="C354" t="str">
            <v>DNER-ES284/97</v>
          </cell>
          <cell r="D354" t="str">
            <v xml:space="preserve"> </v>
          </cell>
          <cell r="E354" t="str">
            <v xml:space="preserve">m </v>
          </cell>
          <cell r="F354">
            <v>420.76</v>
          </cell>
          <cell r="G354">
            <v>150.63208</v>
          </cell>
          <cell r="H354">
            <v>571.39207999999996</v>
          </cell>
        </row>
        <row r="355">
          <cell r="A355" t="str">
            <v>P 04.100.06</v>
          </cell>
          <cell r="B355" t="str">
            <v>Galeria D=0,40m envelopada</v>
          </cell>
          <cell r="D355" t="str">
            <v xml:space="preserve"> </v>
          </cell>
          <cell r="E355" t="str">
            <v>m</v>
          </cell>
          <cell r="F355">
            <v>76.12</v>
          </cell>
          <cell r="G355">
            <v>27.250959999999999</v>
          </cell>
          <cell r="H355">
            <v>103.37096</v>
          </cell>
        </row>
        <row r="356">
          <cell r="A356" t="str">
            <v>P 04.100.07</v>
          </cell>
          <cell r="B356" t="str">
            <v>Execução de galerias D=0,40 c/ lastro de brita</v>
          </cell>
          <cell r="D356" t="str">
            <v xml:space="preserve"> </v>
          </cell>
          <cell r="E356" t="str">
            <v>m</v>
          </cell>
          <cell r="F356">
            <v>30.69</v>
          </cell>
          <cell r="G356">
            <v>10.987019999999999</v>
          </cell>
          <cell r="H356">
            <v>41.677019999999999</v>
          </cell>
        </row>
        <row r="357">
          <cell r="A357" t="str">
            <v>P 04.100.08</v>
          </cell>
          <cell r="B357" t="str">
            <v>Execução de galerias D=0,40 c/ lastro de concreto</v>
          </cell>
          <cell r="D357" t="str">
            <v xml:space="preserve"> </v>
          </cell>
          <cell r="E357" t="str">
            <v>m</v>
          </cell>
          <cell r="F357">
            <v>43.19</v>
          </cell>
          <cell r="G357">
            <v>15.462019999999999</v>
          </cell>
          <cell r="H357">
            <v>58.652019999999993</v>
          </cell>
        </row>
        <row r="358">
          <cell r="A358" t="str">
            <v>P 04.100.08a</v>
          </cell>
          <cell r="B358" t="str">
            <v>Execução de travessia D=0,40 c/ lastro de concreto p/execução de desvio durante a obra</v>
          </cell>
          <cell r="D358" t="str">
            <v xml:space="preserve"> </v>
          </cell>
          <cell r="E358" t="str">
            <v>m</v>
          </cell>
          <cell r="F358">
            <v>43.19</v>
          </cell>
          <cell r="G358">
            <v>15.462019999999999</v>
          </cell>
          <cell r="H358">
            <v>58.652019999999993</v>
          </cell>
        </row>
        <row r="359">
          <cell r="A359" t="str">
            <v>P 04.100.09</v>
          </cell>
          <cell r="B359" t="str">
            <v>Execução de galerias D=0,60 c/ lastro de brita</v>
          </cell>
          <cell r="D359" t="str">
            <v xml:space="preserve"> </v>
          </cell>
          <cell r="E359" t="str">
            <v>m</v>
          </cell>
          <cell r="F359">
            <v>74.13</v>
          </cell>
          <cell r="G359">
            <v>26.538539999999998</v>
          </cell>
          <cell r="H359">
            <v>100.66853999999999</v>
          </cell>
        </row>
        <row r="360">
          <cell r="A360" t="str">
            <v>P 04.100.10</v>
          </cell>
          <cell r="B360" t="str">
            <v>Execução de galerias D=0,60 c/ lastro de concreto</v>
          </cell>
          <cell r="D360" t="str">
            <v xml:space="preserve"> </v>
          </cell>
          <cell r="E360" t="str">
            <v>m</v>
          </cell>
          <cell r="F360">
            <v>96.95</v>
          </cell>
          <cell r="G360">
            <v>34.708100000000002</v>
          </cell>
          <cell r="H360">
            <v>131.65809999999999</v>
          </cell>
        </row>
        <row r="361">
          <cell r="A361" t="str">
            <v>P 04.100.11</v>
          </cell>
          <cell r="B361" t="str">
            <v>Galeria D=0,80m envelopada</v>
          </cell>
          <cell r="D361" t="str">
            <v xml:space="preserve"> </v>
          </cell>
          <cell r="E361" t="str">
            <v>m</v>
          </cell>
          <cell r="F361">
            <v>193.7</v>
          </cell>
          <cell r="G361">
            <v>69.3446</v>
          </cell>
          <cell r="H361">
            <v>263.0446</v>
          </cell>
        </row>
        <row r="362">
          <cell r="A362" t="str">
            <v>P 04.100.12</v>
          </cell>
          <cell r="B362" t="str">
            <v>Galeria D=0,60m envelopada</v>
          </cell>
          <cell r="D362" t="str">
            <v xml:space="preserve"> </v>
          </cell>
          <cell r="E362" t="str">
            <v>m</v>
          </cell>
          <cell r="F362">
            <v>141.16</v>
          </cell>
          <cell r="G362">
            <v>50.53528</v>
          </cell>
          <cell r="H362">
            <v>191.69528</v>
          </cell>
        </row>
        <row r="363">
          <cell r="A363" t="str">
            <v>P 04.100.13</v>
          </cell>
          <cell r="B363" t="str">
            <v>Execução de galerias D=0,80 c/ lastro de brita</v>
          </cell>
          <cell r="D363" t="str">
            <v xml:space="preserve"> </v>
          </cell>
          <cell r="E363" t="str">
            <v>m</v>
          </cell>
          <cell r="F363">
            <v>39.64</v>
          </cell>
          <cell r="G363">
            <v>14.19112</v>
          </cell>
          <cell r="H363">
            <v>53.831119999999999</v>
          </cell>
        </row>
        <row r="364">
          <cell r="A364" t="str">
            <v>P.04.100.14</v>
          </cell>
          <cell r="B364" t="str">
            <v>Caixa de ligação e passagem BSTC, D=80cm, H=1,00m</v>
          </cell>
          <cell r="E364" t="str">
            <v>un</v>
          </cell>
          <cell r="F364">
            <v>332.18</v>
          </cell>
          <cell r="G364">
            <v>118.92044</v>
          </cell>
          <cell r="H364">
            <v>451.10043999999999</v>
          </cell>
        </row>
        <row r="365">
          <cell r="A365" t="str">
            <v>P.04.100.15</v>
          </cell>
          <cell r="B365" t="str">
            <v>Caixa de ligação e passagem BSTC,  D=1,00m, H=1,50m</v>
          </cell>
          <cell r="E365" t="str">
            <v>un</v>
          </cell>
          <cell r="F365">
            <v>546.02</v>
          </cell>
          <cell r="G365">
            <v>195.47515999999999</v>
          </cell>
          <cell r="H365">
            <v>741.49515999999994</v>
          </cell>
        </row>
        <row r="366">
          <cell r="A366" t="str">
            <v>P.04.100.16</v>
          </cell>
          <cell r="B366" t="str">
            <v>Caixa de ligação e passagem BDTC,  D=1,00m, H=1,50m</v>
          </cell>
          <cell r="E366" t="str">
            <v>un</v>
          </cell>
          <cell r="F366">
            <v>865.09</v>
          </cell>
          <cell r="G366">
            <v>309.70222000000001</v>
          </cell>
          <cell r="H366">
            <v>1174.79222</v>
          </cell>
        </row>
        <row r="367">
          <cell r="A367" t="str">
            <v>P.04.100.17</v>
          </cell>
          <cell r="B367" t="str">
            <v>Caixa de ligação e passagem BSTC,  D=40cm, H=1,50m</v>
          </cell>
          <cell r="E367" t="str">
            <v>un</v>
          </cell>
          <cell r="F367">
            <v>361.8</v>
          </cell>
          <cell r="G367">
            <v>129.52439999999999</v>
          </cell>
          <cell r="H367">
            <v>491.32439999999997</v>
          </cell>
        </row>
        <row r="368">
          <cell r="A368" t="str">
            <v>P.04.100.18</v>
          </cell>
          <cell r="B368" t="str">
            <v>Caixa coletora de canaleta c/ H=2,00m</v>
          </cell>
          <cell r="E368" t="str">
            <v>un</v>
          </cell>
          <cell r="F368">
            <v>498.06</v>
          </cell>
          <cell r="G368">
            <v>178.30547999999999</v>
          </cell>
          <cell r="H368">
            <v>676.36547999999993</v>
          </cell>
        </row>
        <row r="369">
          <cell r="A369" t="str">
            <v>P 04.100.19</v>
          </cell>
          <cell r="B369" t="str">
            <v>Tunnel liner plate, c/Epoxy-bonded, D=1,20m, E=2,70mm</v>
          </cell>
          <cell r="D369" t="str">
            <v xml:space="preserve"> </v>
          </cell>
          <cell r="E369" t="str">
            <v>m</v>
          </cell>
          <cell r="F369">
            <v>679.74</v>
          </cell>
          <cell r="G369">
            <v>243.34691999999998</v>
          </cell>
          <cell r="H369">
            <v>923.08691999999996</v>
          </cell>
        </row>
        <row r="370">
          <cell r="A370" t="str">
            <v>P 04.100.20</v>
          </cell>
          <cell r="B370" t="str">
            <v>Tunnel liner plate, c/Epoxy-bonded, D=1,40m, E=2,70mm</v>
          </cell>
          <cell r="D370" t="str">
            <v xml:space="preserve"> </v>
          </cell>
          <cell r="E370" t="str">
            <v>m</v>
          </cell>
          <cell r="F370">
            <v>758.04</v>
          </cell>
          <cell r="G370">
            <v>271.37831999999997</v>
          </cell>
          <cell r="H370">
            <v>1029.41832</v>
          </cell>
        </row>
        <row r="371">
          <cell r="A371" t="str">
            <v>P 04.100.21</v>
          </cell>
          <cell r="B371" t="str">
            <v>Tunnel liner plate, c/Epoxy-bonded, D=2,00m, E=2,70mm</v>
          </cell>
          <cell r="D371" t="str">
            <v xml:space="preserve"> </v>
          </cell>
          <cell r="E371" t="str">
            <v>m</v>
          </cell>
          <cell r="F371">
            <v>1009.36</v>
          </cell>
          <cell r="G371">
            <v>361.35088000000002</v>
          </cell>
          <cell r="H371">
            <v>1370.7108800000001</v>
          </cell>
        </row>
        <row r="372">
          <cell r="A372" t="str">
            <v>P 04.100.22</v>
          </cell>
          <cell r="B372" t="str">
            <v>Bueiro Met.Corrug.circular, T.Armco,  c/Epoxy-bonded, MP-100, D=1,40 m, E=2,0mm</v>
          </cell>
          <cell r="D372" t="str">
            <v xml:space="preserve"> </v>
          </cell>
          <cell r="E372" t="str">
            <v>m</v>
          </cell>
          <cell r="F372">
            <v>357.9</v>
          </cell>
          <cell r="G372">
            <v>128.12819999999999</v>
          </cell>
          <cell r="H372">
            <v>486.02819999999997</v>
          </cell>
        </row>
        <row r="373">
          <cell r="A373" t="str">
            <v>P 04.100.23</v>
          </cell>
          <cell r="B373" t="str">
            <v>Bueiro Met.Corrug.circular, T.Armco,  c/Epoxy-bonded, MP-100, D=1,50 m, E=2,0mm</v>
          </cell>
          <cell r="D373" t="str">
            <v xml:space="preserve"> </v>
          </cell>
          <cell r="E373" t="str">
            <v>m</v>
          </cell>
          <cell r="F373">
            <v>376.14</v>
          </cell>
          <cell r="G373">
            <v>134.65812</v>
          </cell>
          <cell r="H373">
            <v>510.79811999999998</v>
          </cell>
        </row>
        <row r="374">
          <cell r="A374" t="str">
            <v>P 04.100.24</v>
          </cell>
          <cell r="B374" t="str">
            <v>Bueiro Met.Corrug.circular, T.Armco,  c/Epoxy-bonded, MP-100, D=2,00 m, E=2,0mm</v>
          </cell>
          <cell r="D374" t="str">
            <v xml:space="preserve"> </v>
          </cell>
          <cell r="E374" t="str">
            <v>m</v>
          </cell>
          <cell r="F374">
            <v>482.07</v>
          </cell>
          <cell r="G374">
            <v>172.58105999999998</v>
          </cell>
          <cell r="H374">
            <v>654.65105999999992</v>
          </cell>
        </row>
        <row r="375">
          <cell r="A375" t="str">
            <v>P 04.100.40</v>
          </cell>
          <cell r="B375" t="str">
            <v>Execução de galerias D=0,80m c/ lastro de concreto</v>
          </cell>
          <cell r="D375" t="str">
            <v xml:space="preserve"> </v>
          </cell>
          <cell r="E375" t="str">
            <v>m</v>
          </cell>
          <cell r="F375">
            <v>145.33000000000001</v>
          </cell>
          <cell r="G375">
            <v>52.02814</v>
          </cell>
          <cell r="H375">
            <v>197.35814000000002</v>
          </cell>
        </row>
        <row r="376">
          <cell r="A376" t="str">
            <v>DER92196</v>
          </cell>
          <cell r="B376" t="str">
            <v>Envelopamento de galerias</v>
          </cell>
          <cell r="E376" t="str">
            <v>m3</v>
          </cell>
          <cell r="F376">
            <v>101.95</v>
          </cell>
          <cell r="G376">
            <v>36.498100000000001</v>
          </cell>
          <cell r="H376">
            <v>138.44810000000001</v>
          </cell>
        </row>
        <row r="377">
          <cell r="A377" t="str">
            <v>04.101.01</v>
          </cell>
          <cell r="B377" t="str">
            <v>Boca de BSTC D=0.60m-normal</v>
          </cell>
          <cell r="D377" t="str">
            <v xml:space="preserve"> </v>
          </cell>
          <cell r="E377" t="str">
            <v>un</v>
          </cell>
          <cell r="F377">
            <v>220.63</v>
          </cell>
          <cell r="G377">
            <v>78.98554</v>
          </cell>
          <cell r="H377">
            <v>299.61554000000001</v>
          </cell>
        </row>
        <row r="378">
          <cell r="A378" t="str">
            <v>04.101.02</v>
          </cell>
          <cell r="B378" t="str">
            <v>Boca de BSTC D=0.80m-normal</v>
          </cell>
          <cell r="C378" t="str">
            <v xml:space="preserve"> </v>
          </cell>
          <cell r="D378" t="str">
            <v xml:space="preserve"> </v>
          </cell>
          <cell r="E378" t="str">
            <v>un</v>
          </cell>
          <cell r="F378">
            <v>363.81</v>
          </cell>
          <cell r="G378">
            <v>130.24397999999999</v>
          </cell>
          <cell r="H378">
            <v>494.05398000000002</v>
          </cell>
        </row>
        <row r="379">
          <cell r="A379" t="str">
            <v>04.101.03</v>
          </cell>
          <cell r="B379" t="str">
            <v>Boca de BSTC D=1.00m-normal</v>
          </cell>
          <cell r="C379" t="str">
            <v xml:space="preserve"> </v>
          </cell>
          <cell r="D379" t="str">
            <v xml:space="preserve"> </v>
          </cell>
          <cell r="E379" t="str">
            <v>un</v>
          </cell>
          <cell r="F379">
            <v>557.85</v>
          </cell>
          <cell r="G379">
            <v>199.71029999999999</v>
          </cell>
          <cell r="H379">
            <v>757.56029999999998</v>
          </cell>
        </row>
        <row r="380">
          <cell r="A380" t="str">
            <v>04.101.04</v>
          </cell>
          <cell r="B380" t="str">
            <v>Boca de BSTC D=1.20m-normal</v>
          </cell>
          <cell r="C380" t="str">
            <v xml:space="preserve"> </v>
          </cell>
          <cell r="D380" t="str">
            <v xml:space="preserve"> </v>
          </cell>
          <cell r="E380" t="str">
            <v>un</v>
          </cell>
          <cell r="F380">
            <v>800.57</v>
          </cell>
          <cell r="G380">
            <v>286.60406</v>
          </cell>
          <cell r="H380">
            <v>1087.1740600000001</v>
          </cell>
        </row>
        <row r="381">
          <cell r="A381" t="str">
            <v>04.101.05</v>
          </cell>
          <cell r="B381" t="str">
            <v>Boca de BSTC D=1.50m-normal</v>
          </cell>
          <cell r="C381" t="str">
            <v xml:space="preserve"> </v>
          </cell>
          <cell r="D381" t="str">
            <v xml:space="preserve"> </v>
          </cell>
          <cell r="E381" t="str">
            <v>un</v>
          </cell>
          <cell r="F381">
            <v>1430.13</v>
          </cell>
          <cell r="G381">
            <v>511.98653999999999</v>
          </cell>
          <cell r="H381">
            <v>1942.11654</v>
          </cell>
        </row>
        <row r="382">
          <cell r="A382" t="str">
            <v>DER72950</v>
          </cell>
          <cell r="B382" t="str">
            <v>Boca de BSTC D=2,00m-normal</v>
          </cell>
          <cell r="C382" t="str">
            <v xml:space="preserve"> </v>
          </cell>
          <cell r="D382" t="str">
            <v xml:space="preserve"> </v>
          </cell>
          <cell r="E382" t="str">
            <v>un</v>
          </cell>
          <cell r="F382">
            <v>1082.3800000000001</v>
          </cell>
          <cell r="G382">
            <v>387.49204000000003</v>
          </cell>
          <cell r="H382">
            <v>1469.8720400000002</v>
          </cell>
        </row>
        <row r="383">
          <cell r="A383" t="str">
            <v>04.101.06</v>
          </cell>
          <cell r="B383" t="str">
            <v>Boca de BSTC D=0.60m-esc=15°</v>
          </cell>
          <cell r="C383" t="str">
            <v xml:space="preserve"> </v>
          </cell>
          <cell r="D383" t="str">
            <v xml:space="preserve"> </v>
          </cell>
          <cell r="E383" t="str">
            <v>un</v>
          </cell>
          <cell r="G383">
            <v>0</v>
          </cell>
          <cell r="H383">
            <v>0</v>
          </cell>
        </row>
        <row r="384">
          <cell r="A384" t="str">
            <v>04.101.07</v>
          </cell>
          <cell r="B384" t="str">
            <v>Boca de BSTC D=0.80m-esc=15°</v>
          </cell>
          <cell r="C384" t="str">
            <v xml:space="preserve"> </v>
          </cell>
          <cell r="D384" t="str">
            <v xml:space="preserve"> </v>
          </cell>
          <cell r="E384" t="str">
            <v>un</v>
          </cell>
          <cell r="F384">
            <v>382.86</v>
          </cell>
          <cell r="G384">
            <v>137.06388000000001</v>
          </cell>
          <cell r="H384">
            <v>519.92388000000005</v>
          </cell>
        </row>
        <row r="385">
          <cell r="A385" t="str">
            <v>04.101.08</v>
          </cell>
          <cell r="B385" t="str">
            <v>Boca de BSTC D=1.00m-esc=15°</v>
          </cell>
          <cell r="C385" t="str">
            <v xml:space="preserve"> </v>
          </cell>
          <cell r="D385" t="str">
            <v xml:space="preserve"> </v>
          </cell>
          <cell r="E385" t="str">
            <v>un</v>
          </cell>
          <cell r="F385">
            <v>585.09</v>
          </cell>
          <cell r="G385">
            <v>209.46222</v>
          </cell>
          <cell r="H385">
            <v>794.55222000000003</v>
          </cell>
        </row>
        <row r="386">
          <cell r="A386" t="str">
            <v>04.101.09</v>
          </cell>
          <cell r="B386" t="str">
            <v>Boca de BSTC D=1.20m-esc=15°</v>
          </cell>
          <cell r="C386" t="str">
            <v xml:space="preserve"> </v>
          </cell>
          <cell r="D386" t="str">
            <v xml:space="preserve"> </v>
          </cell>
          <cell r="E386" t="str">
            <v>un</v>
          </cell>
          <cell r="G386">
            <v>0</v>
          </cell>
          <cell r="H386">
            <v>0</v>
          </cell>
        </row>
        <row r="387">
          <cell r="A387" t="str">
            <v>04.101.10</v>
          </cell>
          <cell r="B387" t="str">
            <v>Boca de BSTC D=1.50m-esc=15°</v>
          </cell>
          <cell r="C387" t="str">
            <v xml:space="preserve"> </v>
          </cell>
          <cell r="D387" t="str">
            <v xml:space="preserve"> </v>
          </cell>
          <cell r="E387" t="str">
            <v>un</v>
          </cell>
          <cell r="G387">
            <v>0</v>
          </cell>
          <cell r="H387">
            <v>0</v>
          </cell>
        </row>
        <row r="388">
          <cell r="A388" t="str">
            <v>04.101.11</v>
          </cell>
          <cell r="B388" t="str">
            <v>Boca de BSTC D=0.60m-esc=30°</v>
          </cell>
          <cell r="C388" t="str">
            <v xml:space="preserve"> </v>
          </cell>
          <cell r="D388" t="str">
            <v xml:space="preserve"> </v>
          </cell>
          <cell r="E388" t="str">
            <v>un</v>
          </cell>
          <cell r="G388">
            <v>0</v>
          </cell>
          <cell r="H388">
            <v>0</v>
          </cell>
        </row>
        <row r="389">
          <cell r="A389" t="str">
            <v>04.101.12</v>
          </cell>
          <cell r="B389" t="str">
            <v>Boca de BSTC D=0.80m-esc=30°</v>
          </cell>
          <cell r="C389" t="str">
            <v xml:space="preserve"> </v>
          </cell>
          <cell r="D389" t="str">
            <v xml:space="preserve"> </v>
          </cell>
          <cell r="E389" t="str">
            <v>un</v>
          </cell>
          <cell r="G389">
            <v>0</v>
          </cell>
          <cell r="H389">
            <v>0</v>
          </cell>
        </row>
        <row r="390">
          <cell r="A390" t="str">
            <v>04.101.13</v>
          </cell>
          <cell r="B390" t="str">
            <v>Boca de BSTC D=1.00m-esc=30°</v>
          </cell>
          <cell r="C390" t="str">
            <v xml:space="preserve"> </v>
          </cell>
          <cell r="D390" t="str">
            <v xml:space="preserve"> </v>
          </cell>
          <cell r="E390" t="str">
            <v>un</v>
          </cell>
          <cell r="F390">
            <v>650.46</v>
          </cell>
          <cell r="G390">
            <v>232.86467999999999</v>
          </cell>
          <cell r="H390">
            <v>883.32468000000006</v>
          </cell>
        </row>
        <row r="391">
          <cell r="A391" t="str">
            <v>04.101.14</v>
          </cell>
          <cell r="B391" t="str">
            <v>Boca de BSTC D=1.20m-esc=30°</v>
          </cell>
          <cell r="C391" t="str">
            <v xml:space="preserve"> </v>
          </cell>
          <cell r="D391" t="str">
            <v xml:space="preserve"> </v>
          </cell>
          <cell r="E391" t="str">
            <v>un</v>
          </cell>
          <cell r="G391">
            <v>0</v>
          </cell>
          <cell r="H391">
            <v>0</v>
          </cell>
        </row>
        <row r="392">
          <cell r="A392" t="str">
            <v>04.101.15</v>
          </cell>
          <cell r="B392" t="str">
            <v>Boca de BSTC D=1.50m-esc=30°</v>
          </cell>
          <cell r="C392" t="str">
            <v xml:space="preserve"> </v>
          </cell>
          <cell r="D392" t="str">
            <v xml:space="preserve"> </v>
          </cell>
          <cell r="E392" t="str">
            <v>un</v>
          </cell>
          <cell r="G392">
            <v>0</v>
          </cell>
          <cell r="H392">
            <v>0</v>
          </cell>
        </row>
        <row r="393">
          <cell r="A393" t="str">
            <v>04.101.16</v>
          </cell>
          <cell r="B393" t="str">
            <v>Boca de BSTC D=0.60m-esc=45°</v>
          </cell>
          <cell r="C393" t="str">
            <v xml:space="preserve"> </v>
          </cell>
          <cell r="D393" t="str">
            <v xml:space="preserve"> </v>
          </cell>
          <cell r="E393" t="str">
            <v>un</v>
          </cell>
          <cell r="G393">
            <v>0</v>
          </cell>
          <cell r="H393">
            <v>0</v>
          </cell>
        </row>
        <row r="394">
          <cell r="A394" t="str">
            <v>04.101.17</v>
          </cell>
          <cell r="B394" t="str">
            <v>Boca de BSTC D=0.80m-esc=45°</v>
          </cell>
          <cell r="C394" t="str">
            <v xml:space="preserve"> </v>
          </cell>
          <cell r="D394" t="str">
            <v xml:space="preserve"> </v>
          </cell>
          <cell r="E394" t="str">
            <v>un</v>
          </cell>
          <cell r="G394">
            <v>0</v>
          </cell>
          <cell r="H394">
            <v>0</v>
          </cell>
        </row>
        <row r="395">
          <cell r="A395" t="str">
            <v>04.101.18</v>
          </cell>
          <cell r="B395" t="str">
            <v>Boca de BSTC D=1.00m-esc=45°</v>
          </cell>
          <cell r="C395" t="str">
            <v xml:space="preserve"> </v>
          </cell>
          <cell r="D395" t="str">
            <v xml:space="preserve"> </v>
          </cell>
          <cell r="E395" t="str">
            <v>un</v>
          </cell>
          <cell r="G395">
            <v>0</v>
          </cell>
          <cell r="H395">
            <v>0</v>
          </cell>
        </row>
        <row r="396">
          <cell r="A396" t="str">
            <v>04.101.19</v>
          </cell>
          <cell r="B396" t="str">
            <v>Boca de BSTC D=1.20m-esc=45°</v>
          </cell>
          <cell r="C396" t="str">
            <v xml:space="preserve"> </v>
          </cell>
          <cell r="D396" t="str">
            <v xml:space="preserve"> </v>
          </cell>
          <cell r="E396" t="str">
            <v>un</v>
          </cell>
          <cell r="G396">
            <v>0</v>
          </cell>
          <cell r="H396">
            <v>0</v>
          </cell>
        </row>
        <row r="397">
          <cell r="A397" t="str">
            <v>04.101.20</v>
          </cell>
          <cell r="B397" t="str">
            <v>Boca de BSTC D=1.50m-esc=45°</v>
          </cell>
          <cell r="C397" t="str">
            <v xml:space="preserve"> </v>
          </cell>
          <cell r="D397" t="str">
            <v xml:space="preserve"> </v>
          </cell>
          <cell r="E397" t="str">
            <v>un</v>
          </cell>
          <cell r="G397">
            <v>0</v>
          </cell>
          <cell r="H397">
            <v>0</v>
          </cell>
        </row>
        <row r="398">
          <cell r="A398" t="str">
            <v>P04.110.00</v>
          </cell>
          <cell r="B398" t="str">
            <v>Corpo de BDTC D=0.80m c/ laje de concreto</v>
          </cell>
          <cell r="E398" t="str">
            <v>m</v>
          </cell>
          <cell r="F398">
            <v>246.91</v>
          </cell>
          <cell r="G398">
            <v>88.393779999999992</v>
          </cell>
          <cell r="H398">
            <v>335.30377999999996</v>
          </cell>
        </row>
        <row r="399">
          <cell r="A399" t="str">
            <v>04.110.01</v>
          </cell>
          <cell r="B399" t="str">
            <v>Corpo de BDTC D=1.00m</v>
          </cell>
          <cell r="C399" t="str">
            <v>DNER-ES284/97</v>
          </cell>
          <cell r="D399" t="str">
            <v xml:space="preserve"> </v>
          </cell>
          <cell r="E399" t="str">
            <v>m</v>
          </cell>
          <cell r="F399">
            <v>421.31</v>
          </cell>
          <cell r="G399">
            <v>150.82898</v>
          </cell>
          <cell r="H399">
            <v>572.13897999999995</v>
          </cell>
        </row>
        <row r="400">
          <cell r="A400" t="str">
            <v>04.110.02</v>
          </cell>
          <cell r="B400" t="str">
            <v>Corpo de BDTC D=1.20m</v>
          </cell>
          <cell r="C400" t="str">
            <v>DNER-ES284/97</v>
          </cell>
          <cell r="D400" t="str">
            <v xml:space="preserve"> </v>
          </cell>
          <cell r="E400" t="str">
            <v>m</v>
          </cell>
          <cell r="F400">
            <v>548.88</v>
          </cell>
          <cell r="G400">
            <v>196.49903999999998</v>
          </cell>
          <cell r="H400">
            <v>745.37904000000003</v>
          </cell>
        </row>
        <row r="401">
          <cell r="A401" t="str">
            <v>04.110.03</v>
          </cell>
          <cell r="B401" t="str">
            <v>Corpo de BDTC D=1.50m</v>
          </cell>
          <cell r="C401" t="str">
            <v>DNER-ES284/97</v>
          </cell>
          <cell r="D401" t="str">
            <v xml:space="preserve"> </v>
          </cell>
          <cell r="E401" t="str">
            <v>m</v>
          </cell>
          <cell r="F401">
            <v>826.11</v>
          </cell>
          <cell r="G401">
            <v>295.74737999999996</v>
          </cell>
          <cell r="H401">
            <v>1121.8573799999999</v>
          </cell>
        </row>
        <row r="402">
          <cell r="A402" t="str">
            <v>P04.111.01</v>
          </cell>
          <cell r="B402" t="str">
            <v>Boca de BDTC D=0.80m</v>
          </cell>
          <cell r="E402" t="str">
            <v>un</v>
          </cell>
          <cell r="F402">
            <v>412.93</v>
          </cell>
          <cell r="G402">
            <v>147.82893999999999</v>
          </cell>
          <cell r="H402">
            <v>560.75893999999994</v>
          </cell>
        </row>
        <row r="403">
          <cell r="A403" t="str">
            <v>04.111.01</v>
          </cell>
          <cell r="B403" t="str">
            <v>Boca de BDTC D=1.00m-normal</v>
          </cell>
          <cell r="C403" t="str">
            <v xml:space="preserve"> </v>
          </cell>
          <cell r="D403" t="str">
            <v xml:space="preserve"> </v>
          </cell>
          <cell r="E403" t="str">
            <v>un</v>
          </cell>
          <cell r="F403">
            <v>778.07</v>
          </cell>
          <cell r="G403">
            <v>278.54906</v>
          </cell>
          <cell r="H403">
            <v>1056.61906</v>
          </cell>
        </row>
        <row r="404">
          <cell r="A404" t="str">
            <v>04.111.02</v>
          </cell>
          <cell r="B404" t="str">
            <v>Boca de BDTC D=1.20m-normal</v>
          </cell>
          <cell r="C404" t="str">
            <v xml:space="preserve"> </v>
          </cell>
          <cell r="D404" t="str">
            <v xml:space="preserve"> </v>
          </cell>
          <cell r="E404" t="str">
            <v>un</v>
          </cell>
          <cell r="F404">
            <v>1120.43</v>
          </cell>
          <cell r="G404">
            <v>401.11394000000001</v>
          </cell>
          <cell r="H404">
            <v>1521.54394</v>
          </cell>
        </row>
        <row r="405">
          <cell r="A405" t="str">
            <v>04.111.03</v>
          </cell>
          <cell r="B405" t="str">
            <v>Boca de BDTC D=1.50m-normal</v>
          </cell>
          <cell r="C405" t="str">
            <v xml:space="preserve"> </v>
          </cell>
          <cell r="D405" t="str">
            <v xml:space="preserve"> </v>
          </cell>
          <cell r="E405" t="str">
            <v>un</v>
          </cell>
          <cell r="F405">
            <v>1949.87</v>
          </cell>
          <cell r="G405">
            <v>698.05345999999997</v>
          </cell>
          <cell r="H405">
            <v>2647.92346</v>
          </cell>
        </row>
        <row r="406">
          <cell r="A406" t="str">
            <v>04.111.05</v>
          </cell>
          <cell r="B406" t="str">
            <v>Boca de BDTC D=1.00m-esc=15°</v>
          </cell>
          <cell r="C406" t="str">
            <v xml:space="preserve"> </v>
          </cell>
          <cell r="D406" t="str">
            <v xml:space="preserve"> </v>
          </cell>
          <cell r="E406" t="str">
            <v>un</v>
          </cell>
          <cell r="F406">
            <v>812.88</v>
          </cell>
          <cell r="G406">
            <v>291.01103999999998</v>
          </cell>
          <cell r="H406">
            <v>1103.89104</v>
          </cell>
        </row>
        <row r="407">
          <cell r="A407" t="str">
            <v>04.111.06</v>
          </cell>
          <cell r="B407" t="str">
            <v>Boca de BDTC D=1.20m-esc=15°</v>
          </cell>
          <cell r="C407" t="str">
            <v xml:space="preserve"> </v>
          </cell>
          <cell r="D407" t="str">
            <v xml:space="preserve"> </v>
          </cell>
          <cell r="E407" t="str">
            <v>un</v>
          </cell>
          <cell r="G407">
            <v>0</v>
          </cell>
          <cell r="H407">
            <v>0</v>
          </cell>
        </row>
        <row r="408">
          <cell r="A408" t="str">
            <v>04.111.07</v>
          </cell>
          <cell r="B408" t="str">
            <v>Boca de BDTC D=1.50m-esc=15°</v>
          </cell>
          <cell r="C408" t="str">
            <v xml:space="preserve"> </v>
          </cell>
          <cell r="D408" t="str">
            <v xml:space="preserve"> </v>
          </cell>
          <cell r="E408" t="str">
            <v>un</v>
          </cell>
          <cell r="G408">
            <v>0</v>
          </cell>
          <cell r="H408">
            <v>0</v>
          </cell>
        </row>
        <row r="409">
          <cell r="A409" t="str">
            <v>04.111.08</v>
          </cell>
          <cell r="B409" t="str">
            <v>Boca de BDTC D=1.00m-esc=30°</v>
          </cell>
          <cell r="C409" t="str">
            <v xml:space="preserve"> </v>
          </cell>
          <cell r="D409" t="str">
            <v xml:space="preserve"> </v>
          </cell>
          <cell r="E409" t="str">
            <v>un</v>
          </cell>
          <cell r="F409">
            <v>905.03</v>
          </cell>
          <cell r="G409">
            <v>324.00073999999995</v>
          </cell>
          <cell r="H409">
            <v>1229.0307399999999</v>
          </cell>
        </row>
        <row r="410">
          <cell r="A410" t="str">
            <v>04.111.09</v>
          </cell>
          <cell r="B410" t="str">
            <v>Boca de BDTC D=1.20m-esc=30°</v>
          </cell>
          <cell r="C410" t="str">
            <v xml:space="preserve"> </v>
          </cell>
          <cell r="D410" t="str">
            <v xml:space="preserve"> </v>
          </cell>
          <cell r="E410" t="str">
            <v>un</v>
          </cell>
          <cell r="G410">
            <v>0</v>
          </cell>
          <cell r="H410">
            <v>0</v>
          </cell>
        </row>
        <row r="411">
          <cell r="A411" t="str">
            <v>04.111.10</v>
          </cell>
          <cell r="B411" t="str">
            <v>Boca de BDTC D=1.50m-esc=30°</v>
          </cell>
          <cell r="C411" t="str">
            <v xml:space="preserve"> </v>
          </cell>
          <cell r="D411" t="str">
            <v xml:space="preserve"> </v>
          </cell>
          <cell r="E411" t="str">
            <v>un</v>
          </cell>
          <cell r="G411">
            <v>0</v>
          </cell>
          <cell r="H411">
            <v>0</v>
          </cell>
        </row>
        <row r="412">
          <cell r="A412" t="str">
            <v>04.111.11</v>
          </cell>
          <cell r="B412" t="str">
            <v>Boca de BDTC D=1.00m-esc=45°</v>
          </cell>
          <cell r="C412" t="str">
            <v xml:space="preserve"> </v>
          </cell>
          <cell r="D412" t="str">
            <v xml:space="preserve"> </v>
          </cell>
          <cell r="E412" t="str">
            <v>un</v>
          </cell>
          <cell r="G412">
            <v>0</v>
          </cell>
          <cell r="H412">
            <v>0</v>
          </cell>
        </row>
        <row r="413">
          <cell r="A413" t="str">
            <v>04.111.12</v>
          </cell>
          <cell r="B413" t="str">
            <v>Boca de BDTC D=1.20m-esc=45°</v>
          </cell>
          <cell r="C413" t="str">
            <v xml:space="preserve"> </v>
          </cell>
          <cell r="D413" t="str">
            <v xml:space="preserve"> </v>
          </cell>
          <cell r="E413" t="str">
            <v>un</v>
          </cell>
          <cell r="G413">
            <v>0</v>
          </cell>
          <cell r="H413">
            <v>0</v>
          </cell>
        </row>
        <row r="414">
          <cell r="A414" t="str">
            <v>04.111.13</v>
          </cell>
          <cell r="B414" t="str">
            <v>Boca de BDTC D=1.50m-esc=45°</v>
          </cell>
          <cell r="C414" t="str">
            <v xml:space="preserve"> </v>
          </cell>
          <cell r="D414" t="str">
            <v xml:space="preserve"> </v>
          </cell>
          <cell r="E414" t="str">
            <v>un</v>
          </cell>
          <cell r="G414">
            <v>0</v>
          </cell>
          <cell r="H414">
            <v>0</v>
          </cell>
        </row>
        <row r="415">
          <cell r="A415" t="str">
            <v>DER67700</v>
          </cell>
          <cell r="B415" t="str">
            <v>Corpo de BTTC D=0.80m c/enrocamento e laje</v>
          </cell>
          <cell r="C415" t="str">
            <v>DNER-ES284/96</v>
          </cell>
          <cell r="D415" t="str">
            <v xml:space="preserve"> </v>
          </cell>
          <cell r="E415" t="str">
            <v>m</v>
          </cell>
          <cell r="F415">
            <v>441.8</v>
          </cell>
          <cell r="G415">
            <v>158.1644</v>
          </cell>
          <cell r="H415">
            <v>599.96440000000007</v>
          </cell>
        </row>
        <row r="416">
          <cell r="A416" t="str">
            <v>04.120.01</v>
          </cell>
          <cell r="B416" t="str">
            <v>Corpo de BTTC D=1.00m</v>
          </cell>
          <cell r="C416" t="str">
            <v>DNER-ES284/97</v>
          </cell>
          <cell r="D416" t="str">
            <v xml:space="preserve"> </v>
          </cell>
          <cell r="E416" t="str">
            <v>m</v>
          </cell>
          <cell r="F416">
            <v>595.58000000000004</v>
          </cell>
          <cell r="G416">
            <v>213.21764000000002</v>
          </cell>
          <cell r="H416">
            <v>808.79764</v>
          </cell>
        </row>
        <row r="417">
          <cell r="A417" t="str">
            <v>04.120.02</v>
          </cell>
          <cell r="B417" t="str">
            <v>Corpo de BTTC D=1.20m</v>
          </cell>
          <cell r="C417" t="str">
            <v>DNER-ES284/97</v>
          </cell>
          <cell r="D417" t="str">
            <v xml:space="preserve"> </v>
          </cell>
          <cell r="E417" t="str">
            <v>m</v>
          </cell>
          <cell r="F417">
            <v>817.55</v>
          </cell>
          <cell r="G417">
            <v>292.68289999999996</v>
          </cell>
          <cell r="H417">
            <v>1110.2329</v>
          </cell>
        </row>
        <row r="418">
          <cell r="A418" t="str">
            <v>04.120.03</v>
          </cell>
          <cell r="B418" t="str">
            <v>Corpo de BTTC D=1.50m</v>
          </cell>
          <cell r="C418" t="str">
            <v>DNER-ES284/97</v>
          </cell>
          <cell r="D418" t="str">
            <v xml:space="preserve"> </v>
          </cell>
          <cell r="E418" t="str">
            <v>m</v>
          </cell>
          <cell r="G418">
            <v>0</v>
          </cell>
          <cell r="H418">
            <v>0</v>
          </cell>
        </row>
        <row r="419">
          <cell r="A419" t="str">
            <v>DER73550</v>
          </cell>
          <cell r="B419" t="str">
            <v>Boca de BTTC D=0,80m-normal</v>
          </cell>
          <cell r="C419" t="str">
            <v xml:space="preserve"> </v>
          </cell>
          <cell r="D419" t="str">
            <v xml:space="preserve"> </v>
          </cell>
          <cell r="E419" t="str">
            <v>un</v>
          </cell>
          <cell r="F419">
            <v>504.73</v>
          </cell>
          <cell r="G419">
            <v>180.69334000000001</v>
          </cell>
          <cell r="H419">
            <v>685.42334000000005</v>
          </cell>
        </row>
        <row r="420">
          <cell r="A420" t="str">
            <v>04.121.01</v>
          </cell>
          <cell r="B420" t="str">
            <v>Boca de BTTC D=1.00m-normal</v>
          </cell>
          <cell r="C420" t="str">
            <v xml:space="preserve"> </v>
          </cell>
          <cell r="D420" t="str">
            <v xml:space="preserve"> </v>
          </cell>
          <cell r="E420" t="str">
            <v>un</v>
          </cell>
          <cell r="F420">
            <v>999.17</v>
          </cell>
          <cell r="G420">
            <v>357.70285999999999</v>
          </cell>
          <cell r="H420">
            <v>1356.8728599999999</v>
          </cell>
        </row>
        <row r="421">
          <cell r="A421" t="str">
            <v>04.121.02</v>
          </cell>
          <cell r="B421" t="str">
            <v>Boca de BTTC D=1.20m-normal</v>
          </cell>
          <cell r="C421" t="str">
            <v xml:space="preserve"> </v>
          </cell>
          <cell r="D421" t="str">
            <v xml:space="preserve"> </v>
          </cell>
          <cell r="E421" t="str">
            <v>un</v>
          </cell>
          <cell r="F421">
            <v>1440.05</v>
          </cell>
          <cell r="G421">
            <v>515.53789999999992</v>
          </cell>
          <cell r="H421">
            <v>1955.5879</v>
          </cell>
        </row>
        <row r="422">
          <cell r="A422" t="str">
            <v>04.121.03</v>
          </cell>
          <cell r="B422" t="str">
            <v>Boca de BTTC D=1.50m-normal</v>
          </cell>
          <cell r="C422" t="str">
            <v xml:space="preserve"> </v>
          </cell>
          <cell r="D422" t="str">
            <v xml:space="preserve"> </v>
          </cell>
          <cell r="E422" t="str">
            <v>un</v>
          </cell>
          <cell r="G422">
            <v>0</v>
          </cell>
          <cell r="H422">
            <v>0</v>
          </cell>
        </row>
        <row r="423">
          <cell r="A423" t="str">
            <v>04.121.04</v>
          </cell>
          <cell r="B423" t="str">
            <v>Boca de BTTC D=1.00m-esc=15°</v>
          </cell>
          <cell r="C423" t="str">
            <v xml:space="preserve"> </v>
          </cell>
          <cell r="D423" t="str">
            <v xml:space="preserve"> </v>
          </cell>
          <cell r="E423" t="str">
            <v>un</v>
          </cell>
          <cell r="G423">
            <v>0</v>
          </cell>
          <cell r="H423">
            <v>0</v>
          </cell>
        </row>
        <row r="424">
          <cell r="A424" t="str">
            <v>04.121.05</v>
          </cell>
          <cell r="B424" t="str">
            <v>Boca de BTTC D= 1.20m-esc= 15°</v>
          </cell>
          <cell r="C424" t="str">
            <v xml:space="preserve"> </v>
          </cell>
          <cell r="D424" t="str">
            <v xml:space="preserve"> </v>
          </cell>
          <cell r="E424" t="str">
            <v>un</v>
          </cell>
          <cell r="G424">
            <v>0</v>
          </cell>
          <cell r="H424">
            <v>0</v>
          </cell>
        </row>
        <row r="425">
          <cell r="A425" t="str">
            <v>04.121.06</v>
          </cell>
          <cell r="B425" t="str">
            <v>Boca de BTTC D= 1.50m-esc= 15°</v>
          </cell>
          <cell r="C425" t="str">
            <v xml:space="preserve"> </v>
          </cell>
          <cell r="D425" t="str">
            <v xml:space="preserve"> </v>
          </cell>
          <cell r="E425" t="str">
            <v>un</v>
          </cell>
          <cell r="G425">
            <v>0</v>
          </cell>
          <cell r="H425">
            <v>0</v>
          </cell>
        </row>
        <row r="426">
          <cell r="A426" t="str">
            <v>04.121.07</v>
          </cell>
          <cell r="B426" t="str">
            <v>Boca de BTTC D=1.00m-esc=30°</v>
          </cell>
          <cell r="C426" t="str">
            <v xml:space="preserve"> </v>
          </cell>
          <cell r="D426" t="str">
            <v xml:space="preserve"> </v>
          </cell>
          <cell r="E426" t="str">
            <v>un</v>
          </cell>
          <cell r="G426">
            <v>0</v>
          </cell>
          <cell r="H426">
            <v>0</v>
          </cell>
        </row>
        <row r="427">
          <cell r="A427" t="str">
            <v>04.121.08</v>
          </cell>
          <cell r="B427" t="str">
            <v>Boca de BTTC D=1.20m-esc=30°</v>
          </cell>
          <cell r="C427" t="str">
            <v xml:space="preserve"> </v>
          </cell>
          <cell r="D427" t="str">
            <v xml:space="preserve"> </v>
          </cell>
          <cell r="E427" t="str">
            <v>un</v>
          </cell>
          <cell r="G427">
            <v>0</v>
          </cell>
          <cell r="H427">
            <v>0</v>
          </cell>
        </row>
        <row r="428">
          <cell r="A428" t="str">
            <v>04.121.09</v>
          </cell>
          <cell r="B428" t="str">
            <v>Boca de BTTC D=1.50m-esc=30°</v>
          </cell>
          <cell r="C428" t="str">
            <v xml:space="preserve"> </v>
          </cell>
          <cell r="D428" t="str">
            <v xml:space="preserve"> </v>
          </cell>
          <cell r="E428" t="str">
            <v>un</v>
          </cell>
          <cell r="G428">
            <v>0</v>
          </cell>
          <cell r="H428">
            <v>0</v>
          </cell>
        </row>
        <row r="429">
          <cell r="A429" t="str">
            <v>04.121.10</v>
          </cell>
          <cell r="B429" t="str">
            <v>Boca de BTTC D=1.00m-esc=45°</v>
          </cell>
          <cell r="C429" t="str">
            <v xml:space="preserve"> </v>
          </cell>
          <cell r="D429" t="str">
            <v xml:space="preserve"> </v>
          </cell>
          <cell r="E429" t="str">
            <v>un</v>
          </cell>
          <cell r="G429">
            <v>0</v>
          </cell>
          <cell r="H429">
            <v>0</v>
          </cell>
        </row>
        <row r="430">
          <cell r="A430" t="str">
            <v>04.121.11</v>
          </cell>
          <cell r="B430" t="str">
            <v>Boca de BTTC D=1.20m-esc=45°</v>
          </cell>
          <cell r="C430" t="str">
            <v xml:space="preserve"> </v>
          </cell>
          <cell r="D430" t="str">
            <v xml:space="preserve"> </v>
          </cell>
          <cell r="E430" t="str">
            <v>un</v>
          </cell>
          <cell r="G430">
            <v>0</v>
          </cell>
          <cell r="H430">
            <v>0</v>
          </cell>
        </row>
        <row r="431">
          <cell r="A431" t="str">
            <v>04.121.12</v>
          </cell>
          <cell r="B431" t="str">
            <v>Boca de BTTC D=1.50m-esc=45°</v>
          </cell>
          <cell r="C431" t="str">
            <v xml:space="preserve"> </v>
          </cell>
          <cell r="D431" t="str">
            <v xml:space="preserve"> </v>
          </cell>
          <cell r="E431" t="str">
            <v>un</v>
          </cell>
          <cell r="G431">
            <v>0</v>
          </cell>
          <cell r="H431">
            <v>0</v>
          </cell>
        </row>
        <row r="432">
          <cell r="A432" t="str">
            <v>04.200.01</v>
          </cell>
          <cell r="B432" t="str">
            <v>Corpo de BSCC 1.50x1.50m-H=0 a 1.00m</v>
          </cell>
          <cell r="C432" t="str">
            <v>DNER-ES286/97</v>
          </cell>
          <cell r="D432" t="str">
            <v xml:space="preserve"> </v>
          </cell>
          <cell r="E432" t="str">
            <v>m</v>
          </cell>
          <cell r="F432">
            <v>388.87</v>
          </cell>
          <cell r="G432">
            <v>139.21546000000001</v>
          </cell>
          <cell r="H432">
            <v>528.08546000000001</v>
          </cell>
        </row>
        <row r="433">
          <cell r="A433" t="str">
            <v>04.200.02</v>
          </cell>
          <cell r="B433" t="str">
            <v>Corpo de BSCC 2.00x2.00m-H=0 a 1.00m</v>
          </cell>
          <cell r="C433" t="str">
            <v>DNER-ES286/97</v>
          </cell>
          <cell r="D433" t="str">
            <v xml:space="preserve"> </v>
          </cell>
          <cell r="E433" t="str">
            <v>m</v>
          </cell>
          <cell r="F433">
            <v>543.29999999999995</v>
          </cell>
          <cell r="G433">
            <v>194.50139999999999</v>
          </cell>
          <cell r="H433">
            <v>737.80139999999994</v>
          </cell>
        </row>
        <row r="434">
          <cell r="A434" t="str">
            <v>04.200.03</v>
          </cell>
          <cell r="B434" t="str">
            <v>Corpo de BSCC 2.50x2.50m-H=0 a 1.00m</v>
          </cell>
          <cell r="C434" t="str">
            <v>DNER-ES286/97</v>
          </cell>
          <cell r="D434" t="str">
            <v xml:space="preserve"> </v>
          </cell>
          <cell r="E434" t="str">
            <v>m</v>
          </cell>
          <cell r="F434">
            <v>762.56</v>
          </cell>
          <cell r="G434">
            <v>272.99647999999996</v>
          </cell>
          <cell r="H434">
            <v>1035.55648</v>
          </cell>
        </row>
        <row r="435">
          <cell r="A435" t="str">
            <v>04.200.04</v>
          </cell>
          <cell r="B435" t="str">
            <v>Corpo de BSCC 3.00x3.00m-H=0 a 1.00m</v>
          </cell>
          <cell r="C435" t="str">
            <v>DNER-ES286/97</v>
          </cell>
          <cell r="D435" t="str">
            <v xml:space="preserve"> </v>
          </cell>
          <cell r="E435" t="str">
            <v>m</v>
          </cell>
          <cell r="F435">
            <v>998.67</v>
          </cell>
          <cell r="G435">
            <v>357.52385999999996</v>
          </cell>
          <cell r="H435">
            <v>1356.1938599999999</v>
          </cell>
        </row>
        <row r="436">
          <cell r="A436" t="str">
            <v>04.200.05</v>
          </cell>
          <cell r="B436" t="str">
            <v>Corpo de BSCC 1.50x1.50m-H=1.00 a 2.50m</v>
          </cell>
          <cell r="C436" t="str">
            <v>DNER-ES286/97</v>
          </cell>
          <cell r="D436" t="str">
            <v xml:space="preserve"> </v>
          </cell>
          <cell r="E436" t="str">
            <v>m</v>
          </cell>
          <cell r="F436">
            <v>345.02</v>
          </cell>
          <cell r="G436">
            <v>123.51715999999999</v>
          </cell>
          <cell r="H436">
            <v>468.53715999999997</v>
          </cell>
        </row>
        <row r="437">
          <cell r="A437" t="str">
            <v>04.200.06</v>
          </cell>
          <cell r="B437" t="str">
            <v>Corpo de BSCC 2.00x2.00m-H=1.00 a 2.50m</v>
          </cell>
          <cell r="C437" t="str">
            <v>DNER-ES286/97</v>
          </cell>
          <cell r="D437" t="str">
            <v xml:space="preserve"> </v>
          </cell>
          <cell r="E437" t="str">
            <v>m</v>
          </cell>
          <cell r="F437">
            <v>487.46</v>
          </cell>
          <cell r="G437">
            <v>174.51067999999998</v>
          </cell>
          <cell r="H437">
            <v>661.9706799999999</v>
          </cell>
        </row>
        <row r="438">
          <cell r="A438" t="str">
            <v>04.200.07</v>
          </cell>
          <cell r="B438" t="str">
            <v>Corpo de BSCC 2.50x2.50m-H=1.00 a 2.50m</v>
          </cell>
          <cell r="C438" t="str">
            <v>DNER-ES286/97</v>
          </cell>
          <cell r="D438" t="str">
            <v xml:space="preserve"> </v>
          </cell>
          <cell r="E438" t="str">
            <v>m</v>
          </cell>
          <cell r="F438">
            <v>718.65</v>
          </cell>
          <cell r="G438">
            <v>257.27670000000001</v>
          </cell>
          <cell r="H438">
            <v>975.92669999999998</v>
          </cell>
        </row>
        <row r="439">
          <cell r="A439" t="str">
            <v>04.200.08</v>
          </cell>
          <cell r="B439" t="str">
            <v>Corpo de BSCC 3.00x3.00m-H=1.00 a 2.50m</v>
          </cell>
          <cell r="C439" t="str">
            <v>DNER-ES286/97</v>
          </cell>
          <cell r="D439" t="str">
            <v xml:space="preserve"> </v>
          </cell>
          <cell r="E439" t="str">
            <v>m</v>
          </cell>
          <cell r="F439">
            <v>986.67</v>
          </cell>
          <cell r="G439">
            <v>353.22785999999996</v>
          </cell>
          <cell r="H439">
            <v>1339.89786</v>
          </cell>
        </row>
        <row r="440">
          <cell r="A440" t="str">
            <v>04.200.09</v>
          </cell>
          <cell r="B440" t="str">
            <v>Corpo de BSCC 1.50x1.50m-H=2.50 a 5.00m</v>
          </cell>
          <cell r="C440" t="str">
            <v>DNER-ES286/97</v>
          </cell>
          <cell r="D440" t="str">
            <v xml:space="preserve"> </v>
          </cell>
          <cell r="E440" t="str">
            <v>m</v>
          </cell>
          <cell r="F440">
            <v>374.93</v>
          </cell>
          <cell r="G440">
            <v>134.22494</v>
          </cell>
          <cell r="H440">
            <v>509.15494000000001</v>
          </cell>
        </row>
        <row r="441">
          <cell r="A441" t="str">
            <v>04.200.10</v>
          </cell>
          <cell r="B441" t="str">
            <v>Corpo de BSCC 2.00x2.00m-H=2.50 a 5.00m</v>
          </cell>
          <cell r="C441" t="str">
            <v>DNER-ES286/97</v>
          </cell>
          <cell r="D441" t="str">
            <v xml:space="preserve"> </v>
          </cell>
          <cell r="E441" t="str">
            <v>m</v>
          </cell>
          <cell r="F441">
            <v>571.76</v>
          </cell>
          <cell r="G441">
            <v>204.69007999999999</v>
          </cell>
          <cell r="H441">
            <v>776.45007999999996</v>
          </cell>
        </row>
        <row r="442">
          <cell r="A442" t="str">
            <v>04.200.11</v>
          </cell>
          <cell r="B442" t="str">
            <v>Corpo de BSCC 2.50x2.50m-H=2.50 a 5.00m</v>
          </cell>
          <cell r="C442" t="str">
            <v>DNER-ES286/97</v>
          </cell>
          <cell r="D442" t="str">
            <v xml:space="preserve"> </v>
          </cell>
          <cell r="E442" t="str">
            <v>m</v>
          </cell>
          <cell r="F442">
            <v>824.35</v>
          </cell>
          <cell r="G442">
            <v>295.1173</v>
          </cell>
          <cell r="H442">
            <v>1119.4673</v>
          </cell>
        </row>
        <row r="443">
          <cell r="A443" t="str">
            <v>04.200.12</v>
          </cell>
          <cell r="B443" t="str">
            <v>Corpo de BSCC 3.00x3.00m-H=2.50 a 5.00m</v>
          </cell>
          <cell r="C443" t="str">
            <v>DNER-ES286/97</v>
          </cell>
          <cell r="D443" t="str">
            <v xml:space="preserve"> </v>
          </cell>
          <cell r="E443" t="str">
            <v>m</v>
          </cell>
          <cell r="G443">
            <v>0</v>
          </cell>
          <cell r="H443">
            <v>0</v>
          </cell>
        </row>
        <row r="444">
          <cell r="A444" t="str">
            <v>04.200.13</v>
          </cell>
          <cell r="B444" t="str">
            <v>Corpo de BSCC 1.50x1.50m-H=5.00 a 7.50m</v>
          </cell>
          <cell r="C444" t="str">
            <v>DNER-ES286/97</v>
          </cell>
          <cell r="D444" t="str">
            <v xml:space="preserve"> </v>
          </cell>
          <cell r="E444" t="str">
            <v>m</v>
          </cell>
          <cell r="G444">
            <v>0</v>
          </cell>
          <cell r="H444">
            <v>0</v>
          </cell>
        </row>
        <row r="445">
          <cell r="A445" t="str">
            <v>04.200.14</v>
          </cell>
          <cell r="B445" t="str">
            <v>Corpo de BSCC 2.00x2.00m-H=5.00 a 7.50m</v>
          </cell>
          <cell r="C445" t="str">
            <v>DNER-ES286/97</v>
          </cell>
          <cell r="D445" t="str">
            <v xml:space="preserve"> </v>
          </cell>
          <cell r="E445" t="str">
            <v>m</v>
          </cell>
          <cell r="F445">
            <v>641.59</v>
          </cell>
          <cell r="G445">
            <v>229.68922000000001</v>
          </cell>
          <cell r="H445">
            <v>871.27922000000001</v>
          </cell>
        </row>
        <row r="446">
          <cell r="A446" t="str">
            <v>04.200.15</v>
          </cell>
          <cell r="B446" t="str">
            <v>Corpo de BSCC 2.50x2.50m-H=5.00 a 7.50m</v>
          </cell>
          <cell r="C446" t="str">
            <v>DNER-ES286/97</v>
          </cell>
          <cell r="D446" t="str">
            <v xml:space="preserve"> </v>
          </cell>
          <cell r="E446" t="str">
            <v>m</v>
          </cell>
          <cell r="F446">
            <v>925.52</v>
          </cell>
          <cell r="G446">
            <v>331.33616000000001</v>
          </cell>
          <cell r="H446">
            <v>1256.85616</v>
          </cell>
        </row>
        <row r="447">
          <cell r="A447" t="str">
            <v>04.200.16</v>
          </cell>
          <cell r="B447" t="str">
            <v>Corpo de BSCC 3.00x3.00m-H=5.00 a 7.50m</v>
          </cell>
          <cell r="C447" t="str">
            <v>DNER-ES286/97</v>
          </cell>
          <cell r="D447" t="str">
            <v xml:space="preserve"> </v>
          </cell>
          <cell r="E447" t="str">
            <v>m</v>
          </cell>
          <cell r="G447">
            <v>0</v>
          </cell>
          <cell r="H447">
            <v>0</v>
          </cell>
        </row>
        <row r="448">
          <cell r="A448" t="str">
            <v>04.200.17</v>
          </cell>
          <cell r="B448" t="str">
            <v>Corpo de BSCC 1.50x1.50m-H=7.50 a 10.00m</v>
          </cell>
          <cell r="C448" t="str">
            <v>DNER-ES286/97</v>
          </cell>
          <cell r="D448" t="str">
            <v xml:space="preserve"> </v>
          </cell>
          <cell r="E448" t="str">
            <v>m</v>
          </cell>
          <cell r="G448">
            <v>0</v>
          </cell>
          <cell r="H448">
            <v>0</v>
          </cell>
        </row>
        <row r="449">
          <cell r="A449" t="str">
            <v>04.200.18</v>
          </cell>
          <cell r="B449" t="str">
            <v>Corpo de BSCC 2.00x2.00m-H=7.50 a 10.00m</v>
          </cell>
          <cell r="C449" t="str">
            <v>DNER-ES286/97</v>
          </cell>
          <cell r="D449" t="str">
            <v xml:space="preserve"> </v>
          </cell>
          <cell r="E449" t="str">
            <v>m</v>
          </cell>
          <cell r="G449">
            <v>0</v>
          </cell>
          <cell r="H449">
            <v>0</v>
          </cell>
        </row>
        <row r="450">
          <cell r="A450" t="str">
            <v>04.200.19</v>
          </cell>
          <cell r="B450" t="str">
            <v>Corpo de BSCC 2.50x2.50m-H=7.50 a 10.00m</v>
          </cell>
          <cell r="C450" t="str">
            <v>DNER-ES286/97</v>
          </cell>
          <cell r="D450" t="str">
            <v xml:space="preserve"> </v>
          </cell>
          <cell r="E450" t="str">
            <v>m</v>
          </cell>
          <cell r="G450">
            <v>0</v>
          </cell>
          <cell r="H450">
            <v>0</v>
          </cell>
        </row>
        <row r="451">
          <cell r="A451" t="str">
            <v>04.200.20</v>
          </cell>
          <cell r="B451" t="str">
            <v>Corpo de BSCC 3.00x3.00m-H=7.50 a 10.00m</v>
          </cell>
          <cell r="C451" t="str">
            <v>DNER-ES286/97</v>
          </cell>
          <cell r="D451" t="str">
            <v xml:space="preserve"> </v>
          </cell>
          <cell r="E451" t="str">
            <v>m</v>
          </cell>
          <cell r="G451">
            <v>0</v>
          </cell>
          <cell r="H451">
            <v>0</v>
          </cell>
        </row>
        <row r="452">
          <cell r="A452" t="str">
            <v>04.200.21</v>
          </cell>
          <cell r="B452" t="str">
            <v>Corpo de BSCC 1.50x1.50m-H=10.00 a 12.50m</v>
          </cell>
          <cell r="C452" t="str">
            <v>DNER-ES286/97</v>
          </cell>
          <cell r="D452" t="str">
            <v xml:space="preserve"> </v>
          </cell>
          <cell r="E452" t="str">
            <v>m</v>
          </cell>
          <cell r="G452">
            <v>0</v>
          </cell>
          <cell r="H452">
            <v>0</v>
          </cell>
        </row>
        <row r="453">
          <cell r="A453" t="str">
            <v>04.200.22</v>
          </cell>
          <cell r="B453" t="str">
            <v>Corpo de BSCC 2.00x2.00m-H=10.00 a 12.50m</v>
          </cell>
          <cell r="C453" t="str">
            <v>DNER-ES286/97</v>
          </cell>
          <cell r="D453" t="str">
            <v xml:space="preserve"> </v>
          </cell>
          <cell r="E453" t="str">
            <v>m</v>
          </cell>
          <cell r="G453">
            <v>0</v>
          </cell>
          <cell r="H453">
            <v>0</v>
          </cell>
        </row>
        <row r="454">
          <cell r="A454" t="str">
            <v>04.200.23</v>
          </cell>
          <cell r="B454" t="str">
            <v>Corpo de BSCC 2.50x2.50m-H=10.00 a 12.50m</v>
          </cell>
          <cell r="C454" t="str">
            <v>DNER-ES286/97</v>
          </cell>
          <cell r="D454" t="str">
            <v xml:space="preserve"> </v>
          </cell>
          <cell r="E454" t="str">
            <v>m</v>
          </cell>
          <cell r="G454">
            <v>0</v>
          </cell>
          <cell r="H454">
            <v>0</v>
          </cell>
        </row>
        <row r="455">
          <cell r="A455" t="str">
            <v>04.200.24</v>
          </cell>
          <cell r="B455" t="str">
            <v>Corpo de BSCC 3.00x3.00m-H=10.00 a 12.50m</v>
          </cell>
          <cell r="C455" t="str">
            <v>DNER-ES286/97</v>
          </cell>
          <cell r="D455" t="str">
            <v xml:space="preserve"> </v>
          </cell>
          <cell r="E455" t="str">
            <v>m</v>
          </cell>
          <cell r="G455">
            <v>0</v>
          </cell>
          <cell r="H455">
            <v>0</v>
          </cell>
        </row>
        <row r="456">
          <cell r="A456" t="str">
            <v>04.200.25</v>
          </cell>
          <cell r="B456" t="str">
            <v>Corpo de BSCC 1.50x1.50m-H=12.50 a 15.00m</v>
          </cell>
          <cell r="C456" t="str">
            <v>DNER-ES286/97</v>
          </cell>
          <cell r="D456" t="str">
            <v xml:space="preserve"> </v>
          </cell>
          <cell r="E456" t="str">
            <v>m</v>
          </cell>
          <cell r="G456">
            <v>0</v>
          </cell>
          <cell r="H456">
            <v>0</v>
          </cell>
        </row>
        <row r="457">
          <cell r="A457" t="str">
            <v>04.200.26</v>
          </cell>
          <cell r="B457" t="str">
            <v>Corpo de BSCC 2.00x2.00m-H=12.50 a 15.00m</v>
          </cell>
          <cell r="C457" t="str">
            <v>DNER-ES286/97</v>
          </cell>
          <cell r="D457" t="str">
            <v xml:space="preserve"> </v>
          </cell>
          <cell r="E457" t="str">
            <v>m</v>
          </cell>
          <cell r="G457">
            <v>0</v>
          </cell>
          <cell r="H457">
            <v>0</v>
          </cell>
        </row>
        <row r="458">
          <cell r="A458" t="str">
            <v>04.200.27</v>
          </cell>
          <cell r="B458" t="str">
            <v>Corpo de BSCC 2.50x2.50m-H=12.50 a 15.00m</v>
          </cell>
          <cell r="C458" t="str">
            <v>DNER-ES286/97</v>
          </cell>
          <cell r="D458" t="str">
            <v xml:space="preserve"> </v>
          </cell>
          <cell r="E458" t="str">
            <v>m</v>
          </cell>
          <cell r="G458">
            <v>0</v>
          </cell>
          <cell r="H458">
            <v>0</v>
          </cell>
        </row>
        <row r="459">
          <cell r="A459" t="str">
            <v>04.200.28</v>
          </cell>
          <cell r="B459" t="str">
            <v>Corpo de BSCC 3.00x3.00m-H=12.50 a 15.00m</v>
          </cell>
          <cell r="C459" t="str">
            <v>DNER-ES286/97</v>
          </cell>
          <cell r="D459" t="str">
            <v xml:space="preserve"> </v>
          </cell>
          <cell r="E459" t="str">
            <v>m</v>
          </cell>
          <cell r="G459">
            <v>0</v>
          </cell>
          <cell r="H459">
            <v>0</v>
          </cell>
        </row>
        <row r="460">
          <cell r="A460" t="str">
            <v>04.201.01</v>
          </cell>
          <cell r="B460" t="str">
            <v>Boca de BSCC 1.50x1.50m - normal</v>
          </cell>
          <cell r="C460" t="str">
            <v xml:space="preserve"> </v>
          </cell>
          <cell r="D460" t="str">
            <v xml:space="preserve"> </v>
          </cell>
          <cell r="E460" t="str">
            <v>un</v>
          </cell>
          <cell r="F460">
            <v>2319.15</v>
          </cell>
          <cell r="G460">
            <v>830.25570000000005</v>
          </cell>
          <cell r="H460">
            <v>3149.4057000000003</v>
          </cell>
        </row>
        <row r="461">
          <cell r="A461" t="str">
            <v>04.201.02</v>
          </cell>
          <cell r="B461" t="str">
            <v>Boca de BSCC 2.00x2.00m - normal</v>
          </cell>
          <cell r="C461" t="str">
            <v xml:space="preserve"> </v>
          </cell>
          <cell r="D461" t="str">
            <v xml:space="preserve"> </v>
          </cell>
          <cell r="E461" t="str">
            <v>un</v>
          </cell>
          <cell r="F461">
            <v>3589.28</v>
          </cell>
          <cell r="G461">
            <v>1284.9622400000001</v>
          </cell>
          <cell r="H461">
            <v>4874.2422400000005</v>
          </cell>
        </row>
        <row r="462">
          <cell r="A462" t="str">
            <v>04.201.03</v>
          </cell>
          <cell r="B462" t="str">
            <v>Boca de BSCC 2.50x2.50m - normal</v>
          </cell>
          <cell r="C462" t="str">
            <v xml:space="preserve"> </v>
          </cell>
          <cell r="D462" t="str">
            <v xml:space="preserve"> </v>
          </cell>
          <cell r="E462" t="str">
            <v>un</v>
          </cell>
          <cell r="F462">
            <v>4845.04</v>
          </cell>
          <cell r="G462">
            <v>1734.52432</v>
          </cell>
          <cell r="H462">
            <v>6579.5643199999995</v>
          </cell>
        </row>
        <row r="463">
          <cell r="A463" t="str">
            <v>04.201.04</v>
          </cell>
          <cell r="B463" t="str">
            <v>Boca de BSCC 3.00x3.00m - normal</v>
          </cell>
          <cell r="C463" t="str">
            <v xml:space="preserve"> </v>
          </cell>
          <cell r="D463" t="str">
            <v xml:space="preserve"> </v>
          </cell>
          <cell r="E463" t="str">
            <v>un</v>
          </cell>
          <cell r="F463">
            <v>6854.77</v>
          </cell>
          <cell r="G463">
            <v>2454.0076600000002</v>
          </cell>
          <cell r="H463">
            <v>9308.7776599999997</v>
          </cell>
        </row>
        <row r="464">
          <cell r="A464" t="str">
            <v>04.201.05</v>
          </cell>
          <cell r="B464" t="str">
            <v>Boca de BSCC 1.50x1.50m - esc=15º</v>
          </cell>
          <cell r="C464" t="str">
            <v xml:space="preserve"> </v>
          </cell>
          <cell r="D464" t="str">
            <v xml:space="preserve"> </v>
          </cell>
          <cell r="E464" t="str">
            <v>un</v>
          </cell>
          <cell r="G464">
            <v>0</v>
          </cell>
          <cell r="H464">
            <v>0</v>
          </cell>
        </row>
        <row r="465">
          <cell r="A465" t="str">
            <v>04.201.06</v>
          </cell>
          <cell r="B465" t="str">
            <v>Boca de BSCC 2.00x2.00m - esc=15º</v>
          </cell>
          <cell r="C465" t="str">
            <v xml:space="preserve"> </v>
          </cell>
          <cell r="D465" t="str">
            <v xml:space="preserve"> </v>
          </cell>
          <cell r="E465" t="str">
            <v>un</v>
          </cell>
          <cell r="F465">
            <v>3653.28</v>
          </cell>
          <cell r="G465">
            <v>1307.8742400000001</v>
          </cell>
          <cell r="H465">
            <v>4961.1542399999998</v>
          </cell>
        </row>
        <row r="466">
          <cell r="A466" t="str">
            <v>04.201.07</v>
          </cell>
          <cell r="B466" t="str">
            <v>Boca de BSCC 2.50x2.50m - esc=15º</v>
          </cell>
          <cell r="C466" t="str">
            <v xml:space="preserve"> </v>
          </cell>
          <cell r="D466" t="str">
            <v xml:space="preserve"> </v>
          </cell>
          <cell r="E466" t="str">
            <v>un</v>
          </cell>
          <cell r="F466">
            <v>5106.16</v>
          </cell>
          <cell r="G466">
            <v>1828.0052799999999</v>
          </cell>
          <cell r="H466">
            <v>6934.1652799999993</v>
          </cell>
        </row>
        <row r="467">
          <cell r="A467" t="str">
            <v>04.201.08</v>
          </cell>
          <cell r="B467" t="str">
            <v>Boca de BSCC 3.00x3.00m - esc=15º</v>
          </cell>
          <cell r="C467" t="str">
            <v xml:space="preserve"> </v>
          </cell>
          <cell r="D467" t="str">
            <v xml:space="preserve"> </v>
          </cell>
          <cell r="E467" t="str">
            <v>un</v>
          </cell>
          <cell r="G467">
            <v>0</v>
          </cell>
          <cell r="H467">
            <v>0</v>
          </cell>
        </row>
        <row r="468">
          <cell r="A468" t="str">
            <v>04.201.09</v>
          </cell>
          <cell r="B468" t="str">
            <v>Boca de BSCC 1.50x1.50m - esc=30º</v>
          </cell>
          <cell r="C468" t="str">
            <v xml:space="preserve"> </v>
          </cell>
          <cell r="D468" t="str">
            <v xml:space="preserve"> </v>
          </cell>
          <cell r="E468" t="str">
            <v>un</v>
          </cell>
          <cell r="G468">
            <v>0</v>
          </cell>
          <cell r="H468">
            <v>0</v>
          </cell>
        </row>
        <row r="469">
          <cell r="A469" t="str">
            <v>04.201.10</v>
          </cell>
          <cell r="B469" t="str">
            <v>Boca de BSCC 2.00x2.00m - esc=30º</v>
          </cell>
          <cell r="C469" t="str">
            <v xml:space="preserve"> </v>
          </cell>
          <cell r="D469" t="str">
            <v xml:space="preserve"> </v>
          </cell>
          <cell r="E469" t="str">
            <v>un</v>
          </cell>
          <cell r="G469">
            <v>0</v>
          </cell>
          <cell r="H469">
            <v>0</v>
          </cell>
        </row>
        <row r="470">
          <cell r="A470" t="str">
            <v>04.201.11</v>
          </cell>
          <cell r="B470" t="str">
            <v>Boca de BSCC 2.50x2.50m - esc=30º</v>
          </cell>
          <cell r="C470" t="str">
            <v xml:space="preserve"> </v>
          </cell>
          <cell r="D470" t="str">
            <v xml:space="preserve"> </v>
          </cell>
          <cell r="E470" t="str">
            <v>un</v>
          </cell>
          <cell r="G470">
            <v>0</v>
          </cell>
          <cell r="H470">
            <v>0</v>
          </cell>
        </row>
        <row r="471">
          <cell r="A471" t="str">
            <v>04.201.12</v>
          </cell>
          <cell r="B471" t="str">
            <v>Boca de BSCC 3.00x3.00m - esc=30º</v>
          </cell>
          <cell r="C471" t="str">
            <v xml:space="preserve"> </v>
          </cell>
          <cell r="D471" t="str">
            <v xml:space="preserve"> </v>
          </cell>
          <cell r="E471" t="str">
            <v>un</v>
          </cell>
          <cell r="G471">
            <v>0</v>
          </cell>
          <cell r="H471">
            <v>0</v>
          </cell>
        </row>
        <row r="472">
          <cell r="A472" t="str">
            <v>04.201.13</v>
          </cell>
          <cell r="B472" t="str">
            <v>Boca de BSCC 1.50x1.50m - esc=45º</v>
          </cell>
          <cell r="C472" t="str">
            <v xml:space="preserve"> </v>
          </cell>
          <cell r="D472" t="str">
            <v xml:space="preserve"> </v>
          </cell>
          <cell r="E472" t="str">
            <v>un</v>
          </cell>
          <cell r="G472">
            <v>0</v>
          </cell>
          <cell r="H472">
            <v>0</v>
          </cell>
        </row>
        <row r="473">
          <cell r="A473" t="str">
            <v>04.201.14</v>
          </cell>
          <cell r="B473" t="str">
            <v>Boca de BSCC 2.00x2.00m - esc=45º</v>
          </cell>
          <cell r="C473" t="str">
            <v xml:space="preserve"> </v>
          </cell>
          <cell r="D473" t="str">
            <v xml:space="preserve"> </v>
          </cell>
          <cell r="E473" t="str">
            <v>un</v>
          </cell>
          <cell r="G473">
            <v>0</v>
          </cell>
          <cell r="H473">
            <v>0</v>
          </cell>
        </row>
        <row r="474">
          <cell r="A474" t="str">
            <v>04.201.15</v>
          </cell>
          <cell r="B474" t="str">
            <v>Boca de BSCC 2.50x2.50m - esc=45º</v>
          </cell>
          <cell r="C474" t="str">
            <v xml:space="preserve"> </v>
          </cell>
          <cell r="D474" t="str">
            <v xml:space="preserve"> </v>
          </cell>
          <cell r="E474" t="str">
            <v>un</v>
          </cell>
          <cell r="G474">
            <v>0</v>
          </cell>
          <cell r="H474">
            <v>0</v>
          </cell>
        </row>
        <row r="475">
          <cell r="A475" t="str">
            <v>04.201.16</v>
          </cell>
          <cell r="B475" t="str">
            <v>Boca de BSCC 3.00x3.00m - esc=45º</v>
          </cell>
          <cell r="C475" t="str">
            <v xml:space="preserve"> </v>
          </cell>
          <cell r="D475" t="str">
            <v xml:space="preserve"> </v>
          </cell>
          <cell r="E475" t="str">
            <v>un</v>
          </cell>
          <cell r="G475">
            <v>0</v>
          </cell>
          <cell r="H475">
            <v>0</v>
          </cell>
        </row>
        <row r="476">
          <cell r="A476" t="str">
            <v>04.210.01</v>
          </cell>
          <cell r="B476" t="str">
            <v>Corpo de BDCC 1.50x1.50m-H=0 a 1.00m</v>
          </cell>
          <cell r="C476" t="str">
            <v>DNER-ES286/97</v>
          </cell>
          <cell r="D476" t="str">
            <v xml:space="preserve"> </v>
          </cell>
          <cell r="E476" t="str">
            <v>m</v>
          </cell>
          <cell r="F476">
            <v>636.33000000000004</v>
          </cell>
          <cell r="G476">
            <v>227.80614</v>
          </cell>
          <cell r="H476">
            <v>864.13614000000007</v>
          </cell>
        </row>
        <row r="477">
          <cell r="A477" t="str">
            <v>04.210.02</v>
          </cell>
          <cell r="B477" t="str">
            <v>Corpo de BDCC 2.00x2.00m-H=0 a 1.00m</v>
          </cell>
          <cell r="C477" t="str">
            <v>DNER-ES286/97</v>
          </cell>
          <cell r="D477" t="str">
            <v xml:space="preserve"> </v>
          </cell>
          <cell r="E477" t="str">
            <v>m</v>
          </cell>
          <cell r="G477">
            <v>0</v>
          </cell>
          <cell r="H477">
            <v>0</v>
          </cell>
        </row>
        <row r="478">
          <cell r="A478" t="str">
            <v>04.210.03</v>
          </cell>
          <cell r="B478" t="str">
            <v>Corpo de BDCC 2.50x2.50m-H=0 a 1.00m</v>
          </cell>
          <cell r="C478" t="str">
            <v>DNER-ES286/97</v>
          </cell>
          <cell r="D478" t="str">
            <v xml:space="preserve"> </v>
          </cell>
          <cell r="E478" t="str">
            <v>m</v>
          </cell>
          <cell r="G478">
            <v>0</v>
          </cell>
          <cell r="H478">
            <v>0</v>
          </cell>
        </row>
        <row r="479">
          <cell r="A479" t="str">
            <v>04.210.04</v>
          </cell>
          <cell r="B479" t="str">
            <v>Corpo de BDCC 3.00x3.00m-H=0 a 1.00m</v>
          </cell>
          <cell r="C479" t="str">
            <v>DNER-ES286/97</v>
          </cell>
          <cell r="D479" t="str">
            <v xml:space="preserve"> </v>
          </cell>
          <cell r="E479" t="str">
            <v>m</v>
          </cell>
          <cell r="G479">
            <v>0</v>
          </cell>
          <cell r="H479">
            <v>0</v>
          </cell>
        </row>
        <row r="480">
          <cell r="A480" t="str">
            <v>04.210.05</v>
          </cell>
          <cell r="B480" t="str">
            <v>Corpo de BDCC 1.50x1.50m-H=1.00 a 2.50m</v>
          </cell>
          <cell r="C480" t="str">
            <v>DNER-ES286/97</v>
          </cell>
          <cell r="D480" t="str">
            <v xml:space="preserve"> </v>
          </cell>
          <cell r="E480" t="str">
            <v>m</v>
          </cell>
          <cell r="F480">
            <v>556.6</v>
          </cell>
          <cell r="G480">
            <v>199.2628</v>
          </cell>
          <cell r="H480">
            <v>755.86279999999999</v>
          </cell>
        </row>
        <row r="481">
          <cell r="A481" t="str">
            <v>04.210.06</v>
          </cell>
          <cell r="B481" t="str">
            <v>Corpo de BDCC 2.00x2.00m-H=1.00 a 2.50m</v>
          </cell>
          <cell r="C481" t="str">
            <v>DNER-ES286/97</v>
          </cell>
          <cell r="D481" t="str">
            <v xml:space="preserve"> </v>
          </cell>
          <cell r="E481" t="str">
            <v>m</v>
          </cell>
          <cell r="G481">
            <v>0</v>
          </cell>
          <cell r="H481">
            <v>0</v>
          </cell>
        </row>
        <row r="482">
          <cell r="A482" t="str">
            <v>04.210.07</v>
          </cell>
          <cell r="B482" t="str">
            <v>Corpo de BDCC 2.50x2.50m-H=1.00 a 2.50m</v>
          </cell>
          <cell r="C482" t="str">
            <v>DNER-ES286/97</v>
          </cell>
          <cell r="D482" t="str">
            <v xml:space="preserve"> </v>
          </cell>
          <cell r="E482" t="str">
            <v>m</v>
          </cell>
          <cell r="G482">
            <v>0</v>
          </cell>
          <cell r="H482">
            <v>0</v>
          </cell>
        </row>
        <row r="483">
          <cell r="A483" t="str">
            <v>04.210.08</v>
          </cell>
          <cell r="B483" t="str">
            <v>Corpo de BDCC 3.00x3.00m-H=1.00 a 2.50m</v>
          </cell>
          <cell r="C483" t="str">
            <v>DNER-ES286/97</v>
          </cell>
          <cell r="D483" t="str">
            <v xml:space="preserve"> </v>
          </cell>
          <cell r="E483" t="str">
            <v>m</v>
          </cell>
          <cell r="G483">
            <v>0</v>
          </cell>
          <cell r="H483">
            <v>0</v>
          </cell>
        </row>
        <row r="484">
          <cell r="A484" t="str">
            <v>04.210.09</v>
          </cell>
          <cell r="B484" t="str">
            <v>Corpo de BDCC 1.50x1.50m-H=2.50 a 5.00m</v>
          </cell>
          <cell r="C484" t="str">
            <v>DNER-ES286/97</v>
          </cell>
          <cell r="D484" t="str">
            <v xml:space="preserve"> </v>
          </cell>
          <cell r="E484" t="str">
            <v>m</v>
          </cell>
          <cell r="G484">
            <v>0</v>
          </cell>
          <cell r="H484">
            <v>0</v>
          </cell>
        </row>
        <row r="485">
          <cell r="A485" t="str">
            <v>04.210.10</v>
          </cell>
          <cell r="B485" t="str">
            <v>Corpo de BDCC 2.00x2.00m-H=2.50 a 5.00m</v>
          </cell>
          <cell r="C485" t="str">
            <v>DNER-ES286/97</v>
          </cell>
          <cell r="D485" t="str">
            <v xml:space="preserve"> </v>
          </cell>
          <cell r="E485" t="str">
            <v>m</v>
          </cell>
          <cell r="G485">
            <v>0</v>
          </cell>
          <cell r="H485">
            <v>0</v>
          </cell>
        </row>
        <row r="486">
          <cell r="A486" t="str">
            <v>04.210.11</v>
          </cell>
          <cell r="B486" t="str">
            <v>Corpo de BDCC 2.50x2.50m-H=2.50 a 5.00m</v>
          </cell>
          <cell r="C486" t="str">
            <v>DNER-ES286/97</v>
          </cell>
          <cell r="D486" t="str">
            <v xml:space="preserve"> </v>
          </cell>
          <cell r="E486" t="str">
            <v>m</v>
          </cell>
          <cell r="G486">
            <v>0</v>
          </cell>
          <cell r="H486">
            <v>0</v>
          </cell>
        </row>
        <row r="487">
          <cell r="A487" t="str">
            <v>04.210.12</v>
          </cell>
          <cell r="B487" t="str">
            <v>Corpo de BDCC 3.00x3.00m-H=2.50 a 5.00m</v>
          </cell>
          <cell r="C487" t="str">
            <v>DNER-ES286/97</v>
          </cell>
          <cell r="D487" t="str">
            <v xml:space="preserve"> </v>
          </cell>
          <cell r="E487" t="str">
            <v>m</v>
          </cell>
          <cell r="G487">
            <v>0</v>
          </cell>
          <cell r="H487">
            <v>0</v>
          </cell>
        </row>
        <row r="488">
          <cell r="A488" t="str">
            <v>04.210.13</v>
          </cell>
          <cell r="B488" t="str">
            <v>Corpo de BDCC 1.50x1.50m-H=5.00 a 7.50m</v>
          </cell>
          <cell r="C488" t="str">
            <v>DNER-ES286/97</v>
          </cell>
          <cell r="D488" t="str">
            <v xml:space="preserve"> </v>
          </cell>
          <cell r="E488" t="str">
            <v>m</v>
          </cell>
          <cell r="G488">
            <v>0</v>
          </cell>
          <cell r="H488">
            <v>0</v>
          </cell>
        </row>
        <row r="489">
          <cell r="A489" t="str">
            <v>04.210.14</v>
          </cell>
          <cell r="B489" t="str">
            <v>Corpo de BDCC 2.00x2.00m-H=5.00 a 7.50m</v>
          </cell>
          <cell r="C489" t="str">
            <v>DNER-ES286/97</v>
          </cell>
          <cell r="D489" t="str">
            <v xml:space="preserve"> </v>
          </cell>
          <cell r="E489" t="str">
            <v>m</v>
          </cell>
          <cell r="G489">
            <v>0</v>
          </cell>
          <cell r="H489">
            <v>0</v>
          </cell>
        </row>
        <row r="490">
          <cell r="A490" t="str">
            <v>04.210.15</v>
          </cell>
          <cell r="B490" t="str">
            <v>Corpo de BDCC 2.50x2.50m-H=5.00 a 7.50m</v>
          </cell>
          <cell r="C490" t="str">
            <v>DNER-ES286/97</v>
          </cell>
          <cell r="D490" t="str">
            <v xml:space="preserve"> </v>
          </cell>
          <cell r="E490" t="str">
            <v>m</v>
          </cell>
          <cell r="G490">
            <v>0</v>
          </cell>
          <cell r="H490">
            <v>0</v>
          </cell>
        </row>
        <row r="491">
          <cell r="A491" t="str">
            <v>04.210.16</v>
          </cell>
          <cell r="B491" t="str">
            <v>Corpo de BDCC 3.00x3.00m-H=5.00 a 7.50m</v>
          </cell>
          <cell r="C491" t="str">
            <v>DNER-ES286/97</v>
          </cell>
          <cell r="D491" t="str">
            <v xml:space="preserve"> </v>
          </cell>
          <cell r="E491" t="str">
            <v>m</v>
          </cell>
          <cell r="G491">
            <v>0</v>
          </cell>
          <cell r="H491">
            <v>0</v>
          </cell>
        </row>
        <row r="492">
          <cell r="A492" t="str">
            <v>04.210.17</v>
          </cell>
          <cell r="B492" t="str">
            <v>Corpo de BDCC 1.50x1.50m-H=7.50 a 10.00m</v>
          </cell>
          <cell r="C492" t="str">
            <v>DNER-ES286/97</v>
          </cell>
          <cell r="D492" t="str">
            <v xml:space="preserve"> </v>
          </cell>
          <cell r="E492" t="str">
            <v>m</v>
          </cell>
          <cell r="G492">
            <v>0</v>
          </cell>
          <cell r="H492">
            <v>0</v>
          </cell>
        </row>
        <row r="493">
          <cell r="A493" t="str">
            <v>04.210.18</v>
          </cell>
          <cell r="B493" t="str">
            <v>Corpo de BDCC 2.00x2.00m-H=7.50 a 10.00m</v>
          </cell>
          <cell r="C493" t="str">
            <v>DNER-ES286/97</v>
          </cell>
          <cell r="D493" t="str">
            <v xml:space="preserve"> </v>
          </cell>
          <cell r="E493" t="str">
            <v>m</v>
          </cell>
          <cell r="G493">
            <v>0</v>
          </cell>
          <cell r="H493">
            <v>0</v>
          </cell>
        </row>
        <row r="494">
          <cell r="A494" t="str">
            <v>04.210.19</v>
          </cell>
          <cell r="B494" t="str">
            <v>Corpo de BDCC 2.50x2.50m-H=7.50 a 10.00m</v>
          </cell>
          <cell r="C494" t="str">
            <v>DNER-ES286/97</v>
          </cell>
          <cell r="D494" t="str">
            <v xml:space="preserve"> </v>
          </cell>
          <cell r="E494" t="str">
            <v>m</v>
          </cell>
          <cell r="G494">
            <v>0</v>
          </cell>
          <cell r="H494">
            <v>0</v>
          </cell>
        </row>
        <row r="495">
          <cell r="A495" t="str">
            <v>04.210.20</v>
          </cell>
          <cell r="B495" t="str">
            <v>Corpo de BDCC 3.00x3.00m-H=7.50 a 10.00m</v>
          </cell>
          <cell r="C495" t="str">
            <v>DNER-ES286/97</v>
          </cell>
          <cell r="D495" t="str">
            <v xml:space="preserve"> </v>
          </cell>
          <cell r="E495" t="str">
            <v>m</v>
          </cell>
          <cell r="G495">
            <v>0</v>
          </cell>
          <cell r="H495">
            <v>0</v>
          </cell>
        </row>
        <row r="496">
          <cell r="A496" t="str">
            <v>04.210.21</v>
          </cell>
          <cell r="B496" t="str">
            <v>Corpo de BDCC 1.50x1.50m-H=10.00 a 12.50m</v>
          </cell>
          <cell r="C496" t="str">
            <v>DNER-ES286/97</v>
          </cell>
          <cell r="D496" t="str">
            <v xml:space="preserve"> </v>
          </cell>
          <cell r="E496" t="str">
            <v>m</v>
          </cell>
          <cell r="G496">
            <v>0</v>
          </cell>
          <cell r="H496">
            <v>0</v>
          </cell>
        </row>
        <row r="497">
          <cell r="A497" t="str">
            <v>04.210.22</v>
          </cell>
          <cell r="B497" t="str">
            <v>Corpo de BDCC 2.00x2.00m-H=10.00 a 12.50m</v>
          </cell>
          <cell r="C497" t="str">
            <v>DNER-ES286/97</v>
          </cell>
          <cell r="D497" t="str">
            <v xml:space="preserve"> </v>
          </cell>
          <cell r="E497" t="str">
            <v>m</v>
          </cell>
          <cell r="G497">
            <v>0</v>
          </cell>
          <cell r="H497">
            <v>0</v>
          </cell>
        </row>
        <row r="498">
          <cell r="A498" t="str">
            <v>04.210.23</v>
          </cell>
          <cell r="B498" t="str">
            <v>Corpo de BDCC 2.50x2.50m-H=10.00 a 12.50m</v>
          </cell>
          <cell r="C498" t="str">
            <v>DNER-ES286/97</v>
          </cell>
          <cell r="D498" t="str">
            <v xml:space="preserve"> </v>
          </cell>
          <cell r="E498" t="str">
            <v>m</v>
          </cell>
          <cell r="G498">
            <v>0</v>
          </cell>
          <cell r="H498">
            <v>0</v>
          </cell>
        </row>
        <row r="499">
          <cell r="A499" t="str">
            <v>04.210.24</v>
          </cell>
          <cell r="B499" t="str">
            <v>Corpo de BDCC 3.00x3.00m-H=10.00 a 12.50m</v>
          </cell>
          <cell r="C499" t="str">
            <v>DNER-ES286/97</v>
          </cell>
          <cell r="D499" t="str">
            <v xml:space="preserve"> </v>
          </cell>
          <cell r="E499" t="str">
            <v>m</v>
          </cell>
          <cell r="G499">
            <v>0</v>
          </cell>
          <cell r="H499">
            <v>0</v>
          </cell>
        </row>
        <row r="500">
          <cell r="A500" t="str">
            <v>04.210.25</v>
          </cell>
          <cell r="B500" t="str">
            <v>Corpo de BDCC 1.50x1.50m-H=12.50 a 15.00m</v>
          </cell>
          <cell r="C500" t="str">
            <v>DNER-ES286/97</v>
          </cell>
          <cell r="D500" t="str">
            <v xml:space="preserve"> </v>
          </cell>
          <cell r="E500" t="str">
            <v>m</v>
          </cell>
          <cell r="G500">
            <v>0</v>
          </cell>
          <cell r="H500">
            <v>0</v>
          </cell>
        </row>
        <row r="501">
          <cell r="A501" t="str">
            <v>04.210.26</v>
          </cell>
          <cell r="B501" t="str">
            <v>Corpo de BDCC 2.00x2.00m-H=12.50 a 15.00m</v>
          </cell>
          <cell r="C501" t="str">
            <v>DNER-ES286/97</v>
          </cell>
          <cell r="D501" t="str">
            <v xml:space="preserve"> </v>
          </cell>
          <cell r="E501" t="str">
            <v>m</v>
          </cell>
          <cell r="G501">
            <v>0</v>
          </cell>
          <cell r="H501">
            <v>0</v>
          </cell>
        </row>
        <row r="502">
          <cell r="A502" t="str">
            <v>04.210.27</v>
          </cell>
          <cell r="B502" t="str">
            <v>Corpo de BDCC 2.50x2.50m-H=12.50 a 15.00m</v>
          </cell>
          <cell r="C502" t="str">
            <v>DNER-ES286/97</v>
          </cell>
          <cell r="D502" t="str">
            <v xml:space="preserve"> </v>
          </cell>
          <cell r="E502" t="str">
            <v>m</v>
          </cell>
          <cell r="G502">
            <v>0</v>
          </cell>
          <cell r="H502">
            <v>0</v>
          </cell>
        </row>
        <row r="503">
          <cell r="A503" t="str">
            <v>04.210.28</v>
          </cell>
          <cell r="B503" t="str">
            <v>Corpo de BDCC 3.00x3.00m-H=12.50 a 15.00m</v>
          </cell>
          <cell r="C503" t="str">
            <v>DNER-ES286/97</v>
          </cell>
          <cell r="D503" t="str">
            <v xml:space="preserve"> </v>
          </cell>
          <cell r="E503" t="str">
            <v>m</v>
          </cell>
          <cell r="G503">
            <v>0</v>
          </cell>
          <cell r="H503">
            <v>0</v>
          </cell>
        </row>
        <row r="504">
          <cell r="A504" t="str">
            <v>04.211.01</v>
          </cell>
          <cell r="B504" t="str">
            <v>Boca de BDCC 1.50x1.50m - normal</v>
          </cell>
          <cell r="C504" t="str">
            <v xml:space="preserve"> </v>
          </cell>
          <cell r="D504" t="str">
            <v xml:space="preserve"> </v>
          </cell>
          <cell r="E504" t="str">
            <v>un</v>
          </cell>
          <cell r="F504">
            <v>2682.37</v>
          </cell>
          <cell r="G504">
            <v>960.28845999999987</v>
          </cell>
          <cell r="H504">
            <v>3642.6584599999996</v>
          </cell>
        </row>
        <row r="505">
          <cell r="A505" t="str">
            <v>04.211.02</v>
          </cell>
          <cell r="B505" t="str">
            <v>Boca de BDCC 2.00x2.00m - normal</v>
          </cell>
          <cell r="C505" t="str">
            <v xml:space="preserve"> </v>
          </cell>
          <cell r="D505" t="str">
            <v xml:space="preserve"> </v>
          </cell>
          <cell r="E505" t="str">
            <v>un</v>
          </cell>
          <cell r="G505">
            <v>0</v>
          </cell>
          <cell r="H505">
            <v>0</v>
          </cell>
        </row>
        <row r="506">
          <cell r="A506" t="str">
            <v>04.211.03</v>
          </cell>
          <cell r="B506" t="str">
            <v>Boca de BDCC 2.50x2.50m - normal</v>
          </cell>
          <cell r="C506" t="str">
            <v xml:space="preserve"> </v>
          </cell>
          <cell r="D506" t="str">
            <v xml:space="preserve"> </v>
          </cell>
          <cell r="E506" t="str">
            <v>un</v>
          </cell>
          <cell r="G506">
            <v>0</v>
          </cell>
          <cell r="H506">
            <v>0</v>
          </cell>
        </row>
        <row r="507">
          <cell r="A507" t="str">
            <v>04.211.04</v>
          </cell>
          <cell r="B507" t="str">
            <v>Boca de BDCC 3.00x3.00m - normal</v>
          </cell>
          <cell r="C507" t="str">
            <v xml:space="preserve"> </v>
          </cell>
          <cell r="D507" t="str">
            <v xml:space="preserve"> </v>
          </cell>
          <cell r="E507" t="str">
            <v>un</v>
          </cell>
          <cell r="G507">
            <v>0</v>
          </cell>
          <cell r="H507">
            <v>0</v>
          </cell>
        </row>
        <row r="508">
          <cell r="A508" t="str">
            <v>04.211.05</v>
          </cell>
          <cell r="B508" t="str">
            <v>Boca de BDCC 1.50x1.50m - esc=15°</v>
          </cell>
          <cell r="C508" t="str">
            <v xml:space="preserve"> </v>
          </cell>
          <cell r="D508" t="str">
            <v xml:space="preserve"> </v>
          </cell>
          <cell r="E508" t="str">
            <v>un</v>
          </cell>
          <cell r="G508">
            <v>0</v>
          </cell>
          <cell r="H508">
            <v>0</v>
          </cell>
        </row>
        <row r="509">
          <cell r="A509" t="str">
            <v>04.211.06</v>
          </cell>
          <cell r="B509" t="str">
            <v>Boca de BDCC 2.00x2.00m - esc=15°</v>
          </cell>
          <cell r="C509" t="str">
            <v xml:space="preserve"> </v>
          </cell>
          <cell r="D509" t="str">
            <v xml:space="preserve"> </v>
          </cell>
          <cell r="E509" t="str">
            <v>un</v>
          </cell>
          <cell r="G509">
            <v>0</v>
          </cell>
          <cell r="H509">
            <v>0</v>
          </cell>
        </row>
        <row r="510">
          <cell r="A510" t="str">
            <v>04.211.07</v>
          </cell>
          <cell r="B510" t="str">
            <v>Boca de BDCC 2.50x2.50m - esc=15°</v>
          </cell>
          <cell r="C510" t="str">
            <v xml:space="preserve"> </v>
          </cell>
          <cell r="D510" t="str">
            <v xml:space="preserve"> </v>
          </cell>
          <cell r="E510" t="str">
            <v>un</v>
          </cell>
          <cell r="G510">
            <v>0</v>
          </cell>
          <cell r="H510">
            <v>0</v>
          </cell>
        </row>
        <row r="511">
          <cell r="A511" t="str">
            <v>04.211.08</v>
          </cell>
          <cell r="B511" t="str">
            <v>Boca de BDCC 3.00x3.00m - esc=15°</v>
          </cell>
          <cell r="C511" t="str">
            <v xml:space="preserve"> </v>
          </cell>
          <cell r="D511" t="str">
            <v xml:space="preserve"> </v>
          </cell>
          <cell r="E511" t="str">
            <v>un</v>
          </cell>
          <cell r="G511">
            <v>0</v>
          </cell>
          <cell r="H511">
            <v>0</v>
          </cell>
        </row>
        <row r="512">
          <cell r="A512" t="str">
            <v>04.211.09</v>
          </cell>
          <cell r="B512" t="str">
            <v>Boca de BDCC 1.50x1.50m - esc=30°</v>
          </cell>
          <cell r="C512" t="str">
            <v xml:space="preserve"> </v>
          </cell>
          <cell r="D512" t="str">
            <v xml:space="preserve"> </v>
          </cell>
          <cell r="E512" t="str">
            <v>un</v>
          </cell>
          <cell r="F512">
            <v>3161.55</v>
          </cell>
          <cell r="G512">
            <v>1131.8349000000001</v>
          </cell>
          <cell r="H512">
            <v>4293.3849</v>
          </cell>
        </row>
        <row r="513">
          <cell r="A513" t="str">
            <v>04.211.10</v>
          </cell>
          <cell r="B513" t="str">
            <v>Boca de BDCC 2.00x2.00m - esc=30°</v>
          </cell>
          <cell r="C513" t="str">
            <v xml:space="preserve"> </v>
          </cell>
          <cell r="D513" t="str">
            <v xml:space="preserve"> </v>
          </cell>
          <cell r="E513" t="str">
            <v>un</v>
          </cell>
          <cell r="G513">
            <v>0</v>
          </cell>
          <cell r="H513">
            <v>0</v>
          </cell>
        </row>
        <row r="514">
          <cell r="A514" t="str">
            <v>04.211.11</v>
          </cell>
          <cell r="B514" t="str">
            <v>Boca de BDCC 2.50x2.50m - esc=30°</v>
          </cell>
          <cell r="C514" t="str">
            <v xml:space="preserve"> </v>
          </cell>
          <cell r="D514" t="str">
            <v xml:space="preserve"> </v>
          </cell>
          <cell r="E514" t="str">
            <v>un</v>
          </cell>
          <cell r="G514">
            <v>0</v>
          </cell>
          <cell r="H514">
            <v>0</v>
          </cell>
        </row>
        <row r="515">
          <cell r="A515" t="str">
            <v>04.211.12</v>
          </cell>
          <cell r="B515" t="str">
            <v>Boca de BDCC 3.00x3.00m - esc=30°</v>
          </cell>
          <cell r="C515" t="str">
            <v xml:space="preserve"> </v>
          </cell>
          <cell r="D515" t="str">
            <v xml:space="preserve"> </v>
          </cell>
          <cell r="E515" t="str">
            <v>un</v>
          </cell>
          <cell r="G515">
            <v>0</v>
          </cell>
          <cell r="H515">
            <v>0</v>
          </cell>
        </row>
        <row r="516">
          <cell r="A516" t="str">
            <v>04.211.13</v>
          </cell>
          <cell r="B516" t="str">
            <v>Boca de BDCC 1.50x1.50m - esc=45°</v>
          </cell>
          <cell r="C516" t="str">
            <v xml:space="preserve"> </v>
          </cell>
          <cell r="D516" t="str">
            <v xml:space="preserve"> </v>
          </cell>
          <cell r="E516" t="str">
            <v>un</v>
          </cell>
          <cell r="G516">
            <v>0</v>
          </cell>
          <cell r="H516">
            <v>0</v>
          </cell>
        </row>
        <row r="517">
          <cell r="A517" t="str">
            <v>04.211.14</v>
          </cell>
          <cell r="B517" t="str">
            <v>Boca de BDCC 2.00x2.00m - esc=45°</v>
          </cell>
          <cell r="C517" t="str">
            <v xml:space="preserve"> </v>
          </cell>
          <cell r="D517" t="str">
            <v xml:space="preserve"> </v>
          </cell>
          <cell r="E517" t="str">
            <v>un</v>
          </cell>
          <cell r="G517">
            <v>0</v>
          </cell>
          <cell r="H517">
            <v>0</v>
          </cell>
        </row>
        <row r="518">
          <cell r="A518" t="str">
            <v>04.211.15</v>
          </cell>
          <cell r="B518" t="str">
            <v>Boca de BDCC 2.50x2.50m - esc=45°</v>
          </cell>
          <cell r="C518" t="str">
            <v xml:space="preserve"> </v>
          </cell>
          <cell r="D518" t="str">
            <v xml:space="preserve"> </v>
          </cell>
          <cell r="E518" t="str">
            <v>un</v>
          </cell>
          <cell r="G518">
            <v>0</v>
          </cell>
          <cell r="H518">
            <v>0</v>
          </cell>
        </row>
        <row r="519">
          <cell r="A519" t="str">
            <v>04.211.16</v>
          </cell>
          <cell r="B519" t="str">
            <v>Boca de BDCC 3.00x3.00m - esc=45°</v>
          </cell>
          <cell r="C519" t="str">
            <v xml:space="preserve"> </v>
          </cell>
          <cell r="D519" t="str">
            <v xml:space="preserve"> </v>
          </cell>
          <cell r="E519" t="str">
            <v>un</v>
          </cell>
          <cell r="G519">
            <v>0</v>
          </cell>
          <cell r="H519">
            <v>0</v>
          </cell>
        </row>
        <row r="520">
          <cell r="A520" t="str">
            <v>04.220.01</v>
          </cell>
          <cell r="B520" t="str">
            <v>Corpo de BTCC 1.50x1.50m-H=0 a 1.00m</v>
          </cell>
          <cell r="C520" t="str">
            <v>DNER-ES286/97</v>
          </cell>
          <cell r="D520" t="str">
            <v xml:space="preserve"> </v>
          </cell>
          <cell r="E520" t="str">
            <v>m</v>
          </cell>
          <cell r="G520">
            <v>0</v>
          </cell>
          <cell r="H520">
            <v>0</v>
          </cell>
        </row>
        <row r="521">
          <cell r="A521" t="str">
            <v>04.220.02</v>
          </cell>
          <cell r="B521" t="str">
            <v>Corpo de BTCC 2.00x2.00m-H=0 a 1.00m</v>
          </cell>
          <cell r="C521" t="str">
            <v>DNER-ES286/97</v>
          </cell>
          <cell r="D521" t="str">
            <v xml:space="preserve"> </v>
          </cell>
          <cell r="E521" t="str">
            <v>m</v>
          </cell>
          <cell r="G521">
            <v>0</v>
          </cell>
          <cell r="H521">
            <v>0</v>
          </cell>
        </row>
        <row r="522">
          <cell r="A522" t="str">
            <v>04.220.03</v>
          </cell>
          <cell r="B522" t="str">
            <v>Corpo de BTCC 2.50x2.50m-H=0 a 1.00m</v>
          </cell>
          <cell r="C522" t="str">
            <v>DNER-ES286/97</v>
          </cell>
          <cell r="D522" t="str">
            <v xml:space="preserve"> </v>
          </cell>
          <cell r="E522" t="str">
            <v>m</v>
          </cell>
          <cell r="G522">
            <v>0</v>
          </cell>
          <cell r="H522">
            <v>0</v>
          </cell>
        </row>
        <row r="523">
          <cell r="A523" t="str">
            <v>04.220.04</v>
          </cell>
          <cell r="B523" t="str">
            <v>Corpo de BTCC 3.00x3.00m-H=0 a 1.00m</v>
          </cell>
          <cell r="C523" t="str">
            <v>DNER-ES286/97</v>
          </cell>
          <cell r="D523" t="str">
            <v xml:space="preserve"> </v>
          </cell>
          <cell r="E523" t="str">
            <v>m</v>
          </cell>
          <cell r="G523">
            <v>0</v>
          </cell>
          <cell r="H523">
            <v>0</v>
          </cell>
        </row>
        <row r="524">
          <cell r="A524" t="str">
            <v>04.220.05</v>
          </cell>
          <cell r="B524" t="str">
            <v>Corpo de BTCC 1.50x1.50m-H=1.00 a 2.50m</v>
          </cell>
          <cell r="C524" t="str">
            <v>DNER-ES286/97</v>
          </cell>
          <cell r="D524" t="str">
            <v xml:space="preserve"> </v>
          </cell>
          <cell r="E524" t="str">
            <v>m</v>
          </cell>
          <cell r="F524">
            <v>825.87</v>
          </cell>
          <cell r="G524">
            <v>295.66145999999998</v>
          </cell>
          <cell r="H524">
            <v>1121.5314599999999</v>
          </cell>
        </row>
        <row r="525">
          <cell r="A525" t="str">
            <v>04.220.06</v>
          </cell>
          <cell r="B525" t="str">
            <v>Corpo de BSTC 2.00x2.00m-H=1.00 a 2.50m</v>
          </cell>
          <cell r="C525" t="str">
            <v>DNER-ES286/97</v>
          </cell>
          <cell r="D525" t="str">
            <v xml:space="preserve"> </v>
          </cell>
          <cell r="E525" t="str">
            <v>m</v>
          </cell>
          <cell r="F525">
            <v>1187.6199999999999</v>
          </cell>
          <cell r="G525">
            <v>425.16795999999994</v>
          </cell>
          <cell r="H525">
            <v>1612.7879599999999</v>
          </cell>
        </row>
        <row r="526">
          <cell r="A526" t="str">
            <v>04.220.07</v>
          </cell>
          <cell r="B526" t="str">
            <v>Corpo de BTCC 2.50x2.50m-H=1.00 a 2.50m</v>
          </cell>
          <cell r="C526" t="str">
            <v>DNER-ES286/97</v>
          </cell>
          <cell r="D526" t="str">
            <v xml:space="preserve"> </v>
          </cell>
          <cell r="E526" t="str">
            <v>m</v>
          </cell>
          <cell r="G526">
            <v>0</v>
          </cell>
          <cell r="H526">
            <v>0</v>
          </cell>
        </row>
        <row r="527">
          <cell r="A527" t="str">
            <v>04.220.08</v>
          </cell>
          <cell r="B527" t="str">
            <v>Corpo de BTCC 3.00x3.00m-H=1.00 a 2.50m</v>
          </cell>
          <cell r="C527" t="str">
            <v>DNER-ES286/97</v>
          </cell>
          <cell r="D527" t="str">
            <v xml:space="preserve"> </v>
          </cell>
          <cell r="E527" t="str">
            <v>m</v>
          </cell>
          <cell r="G527">
            <v>0</v>
          </cell>
          <cell r="H527">
            <v>0</v>
          </cell>
        </row>
        <row r="528">
          <cell r="A528" t="str">
            <v>04.220.09</v>
          </cell>
          <cell r="B528" t="str">
            <v>Corpo de BTCC 1.50x1.50m-H=2.50 a 5.00m</v>
          </cell>
          <cell r="C528" t="str">
            <v>DNER-ES286/97</v>
          </cell>
          <cell r="D528" t="str">
            <v xml:space="preserve"> </v>
          </cell>
          <cell r="E528" t="str">
            <v>m</v>
          </cell>
          <cell r="F528">
            <v>899.7</v>
          </cell>
          <cell r="G528">
            <v>322.0926</v>
          </cell>
          <cell r="H528">
            <v>1221.7926</v>
          </cell>
        </row>
        <row r="529">
          <cell r="A529" t="str">
            <v>04.220.10</v>
          </cell>
          <cell r="B529" t="str">
            <v>Corpo de BTCC 2.00x2.00m-H=2.50 a 5.00m</v>
          </cell>
          <cell r="C529" t="str">
            <v>DNER-ES286/97</v>
          </cell>
          <cell r="D529" t="str">
            <v xml:space="preserve"> </v>
          </cell>
          <cell r="E529" t="str">
            <v>m</v>
          </cell>
          <cell r="G529">
            <v>0</v>
          </cell>
          <cell r="H529">
            <v>0</v>
          </cell>
        </row>
        <row r="530">
          <cell r="A530" t="str">
            <v>04.220.11</v>
          </cell>
          <cell r="B530" t="str">
            <v>Corpo de BTCC 2.50x2.50m-H=2.50 a 5.00m</v>
          </cell>
          <cell r="C530" t="str">
            <v>DNER-ES286/97</v>
          </cell>
          <cell r="D530" t="str">
            <v xml:space="preserve"> </v>
          </cell>
          <cell r="E530" t="str">
            <v>m</v>
          </cell>
          <cell r="G530">
            <v>0</v>
          </cell>
          <cell r="H530">
            <v>0</v>
          </cell>
        </row>
        <row r="531">
          <cell r="A531" t="str">
            <v>04.220.12</v>
          </cell>
          <cell r="B531" t="str">
            <v>Corpo de BTCC 3.00x3.00m-H=2.50 a 5.00m</v>
          </cell>
          <cell r="C531" t="str">
            <v>DNER-ES286/97</v>
          </cell>
          <cell r="D531" t="str">
            <v xml:space="preserve"> </v>
          </cell>
          <cell r="E531" t="str">
            <v>m</v>
          </cell>
          <cell r="G531">
            <v>0</v>
          </cell>
          <cell r="H531">
            <v>0</v>
          </cell>
        </row>
        <row r="532">
          <cell r="A532" t="str">
            <v>04.220.13</v>
          </cell>
          <cell r="B532" t="str">
            <v>Corpo de BTCC 1.50x1.50m-H=5.00 a 7.50m</v>
          </cell>
          <cell r="C532" t="str">
            <v>DNER-ES286/97</v>
          </cell>
          <cell r="D532" t="str">
            <v xml:space="preserve"> </v>
          </cell>
          <cell r="E532" t="str">
            <v>m</v>
          </cell>
          <cell r="G532">
            <v>0</v>
          </cell>
          <cell r="H532">
            <v>0</v>
          </cell>
        </row>
        <row r="533">
          <cell r="A533" t="str">
            <v>04.220.14</v>
          </cell>
          <cell r="B533" t="str">
            <v>Corpo de BTCC 2.0Dx2.00m-H=5.00 a 7.50m</v>
          </cell>
          <cell r="C533" t="str">
            <v>DNER-ES286/97</v>
          </cell>
          <cell r="D533" t="str">
            <v xml:space="preserve"> </v>
          </cell>
          <cell r="E533" t="str">
            <v>m</v>
          </cell>
          <cell r="G533">
            <v>0</v>
          </cell>
          <cell r="H533">
            <v>0</v>
          </cell>
        </row>
        <row r="534">
          <cell r="A534" t="str">
            <v>04.220.15</v>
          </cell>
          <cell r="B534" t="str">
            <v>Corpo de BTCC 2.50x2.50m-H=5.00 a 7.50m</v>
          </cell>
          <cell r="C534" t="str">
            <v>DNER-ES286/97</v>
          </cell>
          <cell r="D534" t="str">
            <v xml:space="preserve"> </v>
          </cell>
          <cell r="E534" t="str">
            <v>m</v>
          </cell>
          <cell r="G534">
            <v>0</v>
          </cell>
          <cell r="H534">
            <v>0</v>
          </cell>
        </row>
        <row r="535">
          <cell r="A535" t="str">
            <v>04.220.16</v>
          </cell>
          <cell r="B535" t="str">
            <v>Corpo de BTCC 3.00x3.00m-H=5.00 a 7.50m</v>
          </cell>
          <cell r="C535" t="str">
            <v>DNER-ES286/97</v>
          </cell>
          <cell r="D535" t="str">
            <v xml:space="preserve"> </v>
          </cell>
          <cell r="E535" t="str">
            <v>m</v>
          </cell>
          <cell r="G535">
            <v>0</v>
          </cell>
          <cell r="H535">
            <v>0</v>
          </cell>
        </row>
        <row r="536">
          <cell r="A536" t="str">
            <v>04.220.17</v>
          </cell>
          <cell r="B536" t="str">
            <v>Corpo de BTCC 1.50x1.50m-H=7.50 a 10.00m</v>
          </cell>
          <cell r="C536" t="str">
            <v>DNER-ES286/97</v>
          </cell>
          <cell r="D536" t="str">
            <v xml:space="preserve"> </v>
          </cell>
          <cell r="E536" t="str">
            <v>m</v>
          </cell>
          <cell r="G536">
            <v>0</v>
          </cell>
          <cell r="H536">
            <v>0</v>
          </cell>
        </row>
        <row r="537">
          <cell r="A537" t="str">
            <v>04.220.18</v>
          </cell>
          <cell r="B537" t="str">
            <v>Corpo de BTCC 2.00x2.00m-H=7.50 a 10.00m</v>
          </cell>
          <cell r="C537" t="str">
            <v>DNER-ES286/97</v>
          </cell>
          <cell r="D537" t="str">
            <v xml:space="preserve"> </v>
          </cell>
          <cell r="E537" t="str">
            <v>m</v>
          </cell>
          <cell r="G537">
            <v>0</v>
          </cell>
          <cell r="H537">
            <v>0</v>
          </cell>
        </row>
        <row r="538">
          <cell r="A538" t="str">
            <v>04.220.19</v>
          </cell>
          <cell r="B538" t="str">
            <v>Corpo de BTCC 2.50x2.50m-H=7.50 a 10.00m</v>
          </cell>
          <cell r="C538" t="str">
            <v>DNER-ES286/97</v>
          </cell>
          <cell r="D538" t="str">
            <v xml:space="preserve"> </v>
          </cell>
          <cell r="E538" t="str">
            <v>m</v>
          </cell>
          <cell r="G538">
            <v>0</v>
          </cell>
          <cell r="H538">
            <v>0</v>
          </cell>
        </row>
        <row r="539">
          <cell r="A539" t="str">
            <v>04.220.20</v>
          </cell>
          <cell r="B539" t="str">
            <v>Corpo de BTCC 3.00x3.00m-H=7.50 a 10.00m</v>
          </cell>
          <cell r="C539" t="str">
            <v>DNER-ES286/97</v>
          </cell>
          <cell r="D539" t="str">
            <v xml:space="preserve"> </v>
          </cell>
          <cell r="E539" t="str">
            <v>m</v>
          </cell>
          <cell r="G539">
            <v>0</v>
          </cell>
          <cell r="H539">
            <v>0</v>
          </cell>
        </row>
        <row r="540">
          <cell r="A540" t="str">
            <v>04.220.21</v>
          </cell>
          <cell r="B540" t="str">
            <v>Corpo de BTCC 1.50x1.50m-H=10.00 a 12.50m</v>
          </cell>
          <cell r="C540" t="str">
            <v>DNER-ES286/97</v>
          </cell>
          <cell r="D540" t="str">
            <v xml:space="preserve"> </v>
          </cell>
          <cell r="E540" t="str">
            <v>m</v>
          </cell>
          <cell r="G540">
            <v>0</v>
          </cell>
          <cell r="H540">
            <v>0</v>
          </cell>
        </row>
        <row r="541">
          <cell r="A541" t="str">
            <v>04.220.22</v>
          </cell>
          <cell r="B541" t="str">
            <v>Corpo de BTCC 2.00x2.00m-H=10.00 a 12.50m</v>
          </cell>
          <cell r="C541" t="str">
            <v>DNER-ES286/97</v>
          </cell>
          <cell r="D541" t="str">
            <v xml:space="preserve"> </v>
          </cell>
          <cell r="E541" t="str">
            <v>m</v>
          </cell>
          <cell r="G541">
            <v>0</v>
          </cell>
          <cell r="H541">
            <v>0</v>
          </cell>
        </row>
        <row r="542">
          <cell r="A542" t="str">
            <v>04.220.23</v>
          </cell>
          <cell r="B542" t="str">
            <v>Corpo de BTCC 2.50x2.50m-H=10.00 a 12.50m</v>
          </cell>
          <cell r="C542" t="str">
            <v>DNER-ES286/97</v>
          </cell>
          <cell r="D542" t="str">
            <v xml:space="preserve"> </v>
          </cell>
          <cell r="E542" t="str">
            <v>m</v>
          </cell>
          <cell r="G542">
            <v>0</v>
          </cell>
          <cell r="H542">
            <v>0</v>
          </cell>
        </row>
        <row r="543">
          <cell r="A543" t="str">
            <v>04.220.24</v>
          </cell>
          <cell r="B543" t="str">
            <v>Corpo de BTCC 3.00x3.00m-H=10.00 a 12.50m</v>
          </cell>
          <cell r="C543" t="str">
            <v>DNER-ES286/97</v>
          </cell>
          <cell r="D543" t="str">
            <v xml:space="preserve"> </v>
          </cell>
          <cell r="E543" t="str">
            <v>m</v>
          </cell>
          <cell r="G543">
            <v>0</v>
          </cell>
          <cell r="H543">
            <v>0</v>
          </cell>
        </row>
        <row r="544">
          <cell r="A544" t="str">
            <v>04.220.25</v>
          </cell>
          <cell r="B544" t="str">
            <v>Corpo de BTCC 1.50x1.50m-H=12.50 a 15.00m</v>
          </cell>
          <cell r="C544" t="str">
            <v>DNER-ES286/97</v>
          </cell>
          <cell r="D544" t="str">
            <v xml:space="preserve"> </v>
          </cell>
          <cell r="E544" t="str">
            <v>m</v>
          </cell>
          <cell r="G544">
            <v>0</v>
          </cell>
          <cell r="H544">
            <v>0</v>
          </cell>
        </row>
        <row r="545">
          <cell r="A545" t="str">
            <v>04.220.26</v>
          </cell>
          <cell r="B545" t="str">
            <v>Corpo de BTCC 2.00x2.00m-H=12.50 a 15.00m</v>
          </cell>
          <cell r="C545" t="str">
            <v>DNER-ES286/97</v>
          </cell>
          <cell r="D545" t="str">
            <v xml:space="preserve"> </v>
          </cell>
          <cell r="E545" t="str">
            <v>m</v>
          </cell>
          <cell r="G545">
            <v>0</v>
          </cell>
          <cell r="H545">
            <v>0</v>
          </cell>
        </row>
        <row r="546">
          <cell r="A546" t="str">
            <v>04.220.27</v>
          </cell>
          <cell r="B546" t="str">
            <v>Corpo de BTCC 2.50x2.50m-H=12.50 a 15.00m</v>
          </cell>
          <cell r="C546" t="str">
            <v>DNER-ES286/97</v>
          </cell>
          <cell r="D546" t="str">
            <v xml:space="preserve"> </v>
          </cell>
          <cell r="E546" t="str">
            <v>m</v>
          </cell>
          <cell r="G546">
            <v>0</v>
          </cell>
          <cell r="H546">
            <v>0</v>
          </cell>
        </row>
        <row r="547">
          <cell r="A547" t="str">
            <v>04.220.28</v>
          </cell>
          <cell r="B547" t="str">
            <v>Corpo de BTCC 3.00x3.00m-H=12.50 a 15.00m</v>
          </cell>
          <cell r="C547" t="str">
            <v>DNER-ES286/97</v>
          </cell>
          <cell r="D547" t="str">
            <v xml:space="preserve"> </v>
          </cell>
          <cell r="E547" t="str">
            <v>m</v>
          </cell>
          <cell r="G547">
            <v>0</v>
          </cell>
          <cell r="H547">
            <v>0</v>
          </cell>
        </row>
        <row r="548">
          <cell r="A548" t="str">
            <v>04.221.01</v>
          </cell>
          <cell r="B548" t="str">
            <v>Boca de BTCC 1.50x1.50m - normal</v>
          </cell>
          <cell r="C548" t="str">
            <v xml:space="preserve"> </v>
          </cell>
          <cell r="D548" t="str">
            <v xml:space="preserve"> </v>
          </cell>
          <cell r="E548" t="str">
            <v>un</v>
          </cell>
          <cell r="F548">
            <v>3358.97</v>
          </cell>
          <cell r="G548">
            <v>1202.5112599999998</v>
          </cell>
          <cell r="H548">
            <v>4561.4812599999996</v>
          </cell>
        </row>
        <row r="549">
          <cell r="A549" t="str">
            <v>04.221.02</v>
          </cell>
          <cell r="B549" t="str">
            <v>Boca de BTCC 2.00x2.00m - normal</v>
          </cell>
          <cell r="C549" t="str">
            <v xml:space="preserve"> </v>
          </cell>
          <cell r="D549" t="str">
            <v xml:space="preserve"> </v>
          </cell>
          <cell r="E549" t="str">
            <v>un</v>
          </cell>
          <cell r="G549">
            <v>0</v>
          </cell>
          <cell r="H549">
            <v>0</v>
          </cell>
        </row>
        <row r="550">
          <cell r="A550" t="str">
            <v>04.221.03</v>
          </cell>
          <cell r="B550" t="str">
            <v>Boca de BTCC 2.50x2.50m - normal</v>
          </cell>
          <cell r="C550" t="str">
            <v xml:space="preserve"> </v>
          </cell>
          <cell r="D550" t="str">
            <v xml:space="preserve"> </v>
          </cell>
          <cell r="E550" t="str">
            <v>un</v>
          </cell>
          <cell r="G550">
            <v>0</v>
          </cell>
          <cell r="H550">
            <v>0</v>
          </cell>
        </row>
        <row r="551">
          <cell r="A551" t="str">
            <v>04.221.04</v>
          </cell>
          <cell r="B551" t="str">
            <v>Boca de BTCC 3.00x3.00m - normal</v>
          </cell>
          <cell r="C551" t="str">
            <v xml:space="preserve"> </v>
          </cell>
          <cell r="D551" t="str">
            <v xml:space="preserve"> </v>
          </cell>
          <cell r="E551" t="str">
            <v>un</v>
          </cell>
          <cell r="G551">
            <v>0</v>
          </cell>
          <cell r="H551">
            <v>0</v>
          </cell>
        </row>
        <row r="552">
          <cell r="A552" t="str">
            <v>04.221.05</v>
          </cell>
          <cell r="B552" t="str">
            <v>Boca de BTCC 1.50x1.50m - esc=15°</v>
          </cell>
          <cell r="C552" t="str">
            <v xml:space="preserve"> </v>
          </cell>
          <cell r="D552" t="str">
            <v xml:space="preserve"> </v>
          </cell>
          <cell r="E552" t="str">
            <v>un</v>
          </cell>
          <cell r="G552">
            <v>0</v>
          </cell>
          <cell r="H552">
            <v>0</v>
          </cell>
        </row>
        <row r="553">
          <cell r="A553" t="str">
            <v>04.221.06</v>
          </cell>
          <cell r="B553" t="str">
            <v>Boca de BTCC 2.00x2.00m - esc=15°</v>
          </cell>
          <cell r="C553" t="str">
            <v xml:space="preserve"> </v>
          </cell>
          <cell r="D553" t="str">
            <v xml:space="preserve"> </v>
          </cell>
          <cell r="E553" t="str">
            <v>un</v>
          </cell>
          <cell r="G553">
            <v>0</v>
          </cell>
          <cell r="H553">
            <v>0</v>
          </cell>
        </row>
        <row r="554">
          <cell r="A554" t="str">
            <v>04.221.07</v>
          </cell>
          <cell r="B554" t="str">
            <v>Boca de BTCC 2.50x2.50m - esc=15°</v>
          </cell>
          <cell r="C554" t="str">
            <v xml:space="preserve"> </v>
          </cell>
          <cell r="D554" t="str">
            <v xml:space="preserve"> </v>
          </cell>
          <cell r="E554" t="str">
            <v>un</v>
          </cell>
          <cell r="G554">
            <v>0</v>
          </cell>
          <cell r="H554">
            <v>0</v>
          </cell>
        </row>
        <row r="555">
          <cell r="A555" t="str">
            <v>04.221.08</v>
          </cell>
          <cell r="B555" t="str">
            <v>Boca de BTCC 3.00x3.00m - esc=15°</v>
          </cell>
          <cell r="C555" t="str">
            <v xml:space="preserve"> </v>
          </cell>
          <cell r="D555" t="str">
            <v xml:space="preserve"> </v>
          </cell>
          <cell r="E555" t="str">
            <v>un</v>
          </cell>
          <cell r="G555">
            <v>0</v>
          </cell>
          <cell r="H555">
            <v>0</v>
          </cell>
        </row>
        <row r="556">
          <cell r="A556" t="str">
            <v>04.221.09</v>
          </cell>
          <cell r="B556" t="str">
            <v>Boca de BTCC 1.50x1.50m - esc=30°</v>
          </cell>
          <cell r="C556" t="str">
            <v xml:space="preserve"> </v>
          </cell>
          <cell r="D556" t="str">
            <v xml:space="preserve"> </v>
          </cell>
          <cell r="E556" t="str">
            <v>un</v>
          </cell>
          <cell r="G556">
            <v>0</v>
          </cell>
          <cell r="H556">
            <v>0</v>
          </cell>
        </row>
        <row r="557">
          <cell r="A557" t="str">
            <v>04.221.10</v>
          </cell>
          <cell r="B557" t="str">
            <v>Boca de BTCC 2.00x2.00m - esc=30°</v>
          </cell>
          <cell r="C557" t="str">
            <v xml:space="preserve"> </v>
          </cell>
          <cell r="D557" t="str">
            <v xml:space="preserve"> </v>
          </cell>
          <cell r="E557" t="str">
            <v>un</v>
          </cell>
          <cell r="G557">
            <v>0</v>
          </cell>
          <cell r="H557">
            <v>0</v>
          </cell>
        </row>
        <row r="558">
          <cell r="A558" t="str">
            <v>04.221.11</v>
          </cell>
          <cell r="B558" t="str">
            <v>Boca de BTCC 2.50x2.50m - esc=30°</v>
          </cell>
          <cell r="C558" t="str">
            <v xml:space="preserve"> </v>
          </cell>
          <cell r="D558" t="str">
            <v xml:space="preserve"> </v>
          </cell>
          <cell r="E558" t="str">
            <v>un</v>
          </cell>
          <cell r="G558">
            <v>0</v>
          </cell>
          <cell r="H558">
            <v>0</v>
          </cell>
        </row>
        <row r="559">
          <cell r="A559" t="str">
            <v>04.221.12</v>
          </cell>
          <cell r="B559" t="str">
            <v>Boca de BTCC 3.00x3.00m - esc=30°</v>
          </cell>
          <cell r="C559" t="str">
            <v xml:space="preserve"> </v>
          </cell>
          <cell r="D559" t="str">
            <v xml:space="preserve"> </v>
          </cell>
          <cell r="E559" t="str">
            <v>un</v>
          </cell>
          <cell r="G559">
            <v>0</v>
          </cell>
          <cell r="H559">
            <v>0</v>
          </cell>
        </row>
        <row r="560">
          <cell r="A560" t="str">
            <v>04.221.13</v>
          </cell>
          <cell r="B560" t="str">
            <v>Boca de BTCC 1.50x1.50m - esc=45°</v>
          </cell>
          <cell r="C560" t="str">
            <v xml:space="preserve"> </v>
          </cell>
          <cell r="D560" t="str">
            <v xml:space="preserve"> </v>
          </cell>
          <cell r="E560" t="str">
            <v>un</v>
          </cell>
          <cell r="G560">
            <v>0</v>
          </cell>
          <cell r="H560">
            <v>0</v>
          </cell>
        </row>
        <row r="561">
          <cell r="A561" t="str">
            <v xml:space="preserve">04.221.14  </v>
          </cell>
          <cell r="B561" t="str">
            <v>Boca de BTCC 2.00x2.00m - esc=45°</v>
          </cell>
          <cell r="C561" t="str">
            <v xml:space="preserve"> </v>
          </cell>
          <cell r="D561" t="str">
            <v xml:space="preserve"> </v>
          </cell>
          <cell r="E561" t="str">
            <v>un</v>
          </cell>
          <cell r="G561">
            <v>0</v>
          </cell>
          <cell r="H561">
            <v>0</v>
          </cell>
        </row>
        <row r="562">
          <cell r="A562" t="str">
            <v>04.221.15</v>
          </cell>
          <cell r="B562" t="str">
            <v>Boca de BTCC 2.50x2.50m - esc=45°</v>
          </cell>
          <cell r="C562" t="str">
            <v xml:space="preserve"> </v>
          </cell>
          <cell r="D562" t="str">
            <v xml:space="preserve"> </v>
          </cell>
          <cell r="E562" t="str">
            <v>un</v>
          </cell>
          <cell r="G562">
            <v>0</v>
          </cell>
          <cell r="H562">
            <v>0</v>
          </cell>
        </row>
        <row r="563">
          <cell r="A563" t="str">
            <v>04.221.16</v>
          </cell>
          <cell r="B563" t="str">
            <v>Boca de BTCC 3.00x3.00m - esc=45°</v>
          </cell>
          <cell r="C563" t="str">
            <v xml:space="preserve"> </v>
          </cell>
          <cell r="D563" t="str">
            <v xml:space="preserve"> </v>
          </cell>
          <cell r="E563" t="str">
            <v>un</v>
          </cell>
          <cell r="G563">
            <v>0</v>
          </cell>
          <cell r="H563">
            <v>0</v>
          </cell>
        </row>
        <row r="564">
          <cell r="A564" t="str">
            <v>04.400.01</v>
          </cell>
          <cell r="B564" t="str">
            <v>Valeta de prot. de cortes c/ revest. vegetal VPC 01</v>
          </cell>
          <cell r="C564" t="str">
            <v xml:space="preserve"> </v>
          </cell>
          <cell r="D564" t="str">
            <v xml:space="preserve"> </v>
          </cell>
          <cell r="E564" t="str">
            <v>m</v>
          </cell>
          <cell r="F564">
            <v>23.25</v>
          </cell>
          <cell r="G564">
            <v>8.3234999999999992</v>
          </cell>
          <cell r="H564">
            <v>31.573499999999999</v>
          </cell>
        </row>
        <row r="565">
          <cell r="A565" t="str">
            <v>04.400.02</v>
          </cell>
          <cell r="B565" t="str">
            <v>Valeta de prot. de cortes c/ revest. vegetal VPC 02</v>
          </cell>
          <cell r="C565" t="str">
            <v xml:space="preserve"> </v>
          </cell>
          <cell r="D565" t="str">
            <v xml:space="preserve"> </v>
          </cell>
          <cell r="E565" t="str">
            <v>m</v>
          </cell>
          <cell r="F565">
            <v>17.11</v>
          </cell>
          <cell r="G565">
            <v>6.1253799999999998</v>
          </cell>
          <cell r="H565">
            <v>23.235379999999999</v>
          </cell>
        </row>
        <row r="566">
          <cell r="A566" t="str">
            <v>04.400.03</v>
          </cell>
          <cell r="B566" t="str">
            <v>Valeta de prot. de cortes c/ revest. concreto VPC 03</v>
          </cell>
          <cell r="C566" t="str">
            <v xml:space="preserve"> </v>
          </cell>
          <cell r="D566" t="str">
            <v xml:space="preserve"> </v>
          </cell>
          <cell r="E566" t="str">
            <v>m</v>
          </cell>
          <cell r="F566">
            <v>29.22</v>
          </cell>
          <cell r="G566">
            <v>10.460759999999999</v>
          </cell>
          <cell r="H566">
            <v>39.680759999999999</v>
          </cell>
        </row>
        <row r="567">
          <cell r="A567" t="str">
            <v>04.400.04</v>
          </cell>
          <cell r="B567" t="str">
            <v>Valeta de prot. de cortes c/ revest. concreto VPC 04</v>
          </cell>
          <cell r="C567" t="str">
            <v xml:space="preserve"> </v>
          </cell>
          <cell r="D567" t="str">
            <v xml:space="preserve"> </v>
          </cell>
          <cell r="E567" t="str">
            <v>m</v>
          </cell>
          <cell r="G567">
            <v>0</v>
          </cell>
          <cell r="H567">
            <v>0</v>
          </cell>
        </row>
        <row r="568">
          <cell r="A568" t="str">
            <v>04.401.01</v>
          </cell>
          <cell r="B568" t="str">
            <v>Valeta de prot. de aterro c/ revest. vegetal VPA 01</v>
          </cell>
          <cell r="C568" t="str">
            <v xml:space="preserve"> </v>
          </cell>
          <cell r="D568" t="str">
            <v xml:space="preserve"> </v>
          </cell>
          <cell r="E568" t="str">
            <v>m</v>
          </cell>
          <cell r="F568">
            <v>23.55</v>
          </cell>
          <cell r="G568">
            <v>8.4308999999999994</v>
          </cell>
          <cell r="H568">
            <v>31.980899999999998</v>
          </cell>
        </row>
        <row r="569">
          <cell r="A569" t="str">
            <v>04.401.02</v>
          </cell>
          <cell r="B569" t="str">
            <v>Valeta de prot. de aterro c/ revest. vegetal VPA 02</v>
          </cell>
          <cell r="C569" t="str">
            <v xml:space="preserve"> </v>
          </cell>
          <cell r="D569" t="str">
            <v xml:space="preserve"> </v>
          </cell>
          <cell r="E569" t="str">
            <v>m</v>
          </cell>
          <cell r="F569">
            <v>17.91</v>
          </cell>
          <cell r="G569">
            <v>6.4117799999999994</v>
          </cell>
          <cell r="H569">
            <v>24.32178</v>
          </cell>
        </row>
        <row r="570">
          <cell r="A570" t="str">
            <v>04.401.03</v>
          </cell>
          <cell r="B570" t="str">
            <v>Valeta de prot. de aterro c/ revest. concreto VPA 03</v>
          </cell>
          <cell r="C570" t="str">
            <v xml:space="preserve"> </v>
          </cell>
          <cell r="D570" t="str">
            <v xml:space="preserve"> </v>
          </cell>
          <cell r="E570" t="str">
            <v>m</v>
          </cell>
          <cell r="G570">
            <v>0</v>
          </cell>
          <cell r="H570">
            <v>0</v>
          </cell>
        </row>
        <row r="571">
          <cell r="A571" t="str">
            <v>04.401.04</v>
          </cell>
          <cell r="B571" t="str">
            <v>Valeta de prot. de aterro c/revest. concretoVPA 04</v>
          </cell>
          <cell r="C571" t="str">
            <v xml:space="preserve"> </v>
          </cell>
          <cell r="D571" t="str">
            <v xml:space="preserve"> </v>
          </cell>
          <cell r="E571" t="str">
            <v>m</v>
          </cell>
          <cell r="G571">
            <v>0</v>
          </cell>
          <cell r="H571">
            <v>0</v>
          </cell>
        </row>
        <row r="572">
          <cell r="A572" t="str">
            <v>04.401.05</v>
          </cell>
          <cell r="B572" t="str">
            <v>Valeta de prot. de cortes/aterro s/ revest.  VPC 05 NPA 05</v>
          </cell>
          <cell r="C572" t="str">
            <v xml:space="preserve"> </v>
          </cell>
          <cell r="D572" t="str">
            <v xml:space="preserve"> </v>
          </cell>
          <cell r="E572" t="str">
            <v>m</v>
          </cell>
          <cell r="G572">
            <v>0</v>
          </cell>
          <cell r="H572">
            <v>0</v>
          </cell>
        </row>
        <row r="573">
          <cell r="A573" t="str">
            <v>04.401.06</v>
          </cell>
          <cell r="B573" t="str">
            <v>Valeta de prot. de cortes/aterro s/ revest.  VPC 06 NPA 06</v>
          </cell>
          <cell r="C573" t="str">
            <v xml:space="preserve"> </v>
          </cell>
          <cell r="D573" t="str">
            <v xml:space="preserve"> </v>
          </cell>
          <cell r="E573" t="str">
            <v>m</v>
          </cell>
          <cell r="G573">
            <v>0</v>
          </cell>
          <cell r="H573">
            <v>0</v>
          </cell>
        </row>
        <row r="574">
          <cell r="A574" t="str">
            <v>04.500.01</v>
          </cell>
          <cell r="B574" t="str">
            <v>Dreno longit. profundo p/cortes em solo-DPS 01</v>
          </cell>
          <cell r="C574" t="str">
            <v>DNER-ES292/97</v>
          </cell>
          <cell r="D574" t="str">
            <v xml:space="preserve"> </v>
          </cell>
          <cell r="E574" t="str">
            <v>m</v>
          </cell>
          <cell r="G574">
            <v>0</v>
          </cell>
          <cell r="H574">
            <v>0</v>
          </cell>
        </row>
        <row r="575">
          <cell r="A575" t="str">
            <v>04.500.02</v>
          </cell>
          <cell r="B575" t="str">
            <v>Dreno longit. profundo p/cortes em solo-DPS 02</v>
          </cell>
          <cell r="C575" t="str">
            <v>DNER-ES292/97</v>
          </cell>
          <cell r="D575" t="str">
            <v xml:space="preserve"> </v>
          </cell>
          <cell r="E575" t="str">
            <v>m</v>
          </cell>
          <cell r="F575">
            <v>12.86</v>
          </cell>
          <cell r="G575">
            <v>4.6038799999999993</v>
          </cell>
          <cell r="H575">
            <v>17.46388</v>
          </cell>
        </row>
        <row r="576">
          <cell r="A576" t="str">
            <v>04.500.03</v>
          </cell>
          <cell r="B576" t="str">
            <v>Dreno longit. profundo p/cortes em solo-DPS 03</v>
          </cell>
          <cell r="C576" t="str">
            <v>DNER-ES292/97</v>
          </cell>
          <cell r="D576" t="str">
            <v xml:space="preserve"> </v>
          </cell>
          <cell r="E576" t="str">
            <v>m</v>
          </cell>
          <cell r="G576">
            <v>0</v>
          </cell>
          <cell r="H576">
            <v>0</v>
          </cell>
        </row>
        <row r="577">
          <cell r="A577" t="str">
            <v>04.500.04</v>
          </cell>
          <cell r="B577" t="str">
            <v>Dreno longit. profundo p/cortes em solo-DPS 04</v>
          </cell>
          <cell r="C577" t="str">
            <v>DNER-ES292/97</v>
          </cell>
          <cell r="D577" t="str">
            <v xml:space="preserve"> </v>
          </cell>
          <cell r="E577" t="str">
            <v>m</v>
          </cell>
          <cell r="G577">
            <v>0</v>
          </cell>
          <cell r="H577">
            <v>0</v>
          </cell>
        </row>
        <row r="578">
          <cell r="A578" t="str">
            <v>04.500.05</v>
          </cell>
          <cell r="B578" t="str">
            <v>Dreno longit. profundo p/cortes em solo-DPS 05</v>
          </cell>
          <cell r="C578" t="str">
            <v>DNER-ES292/97</v>
          </cell>
          <cell r="D578" t="str">
            <v xml:space="preserve"> </v>
          </cell>
          <cell r="E578" t="str">
            <v>m</v>
          </cell>
          <cell r="G578">
            <v>0</v>
          </cell>
          <cell r="H578">
            <v>0</v>
          </cell>
        </row>
        <row r="579">
          <cell r="A579" t="str">
            <v>04.500.06</v>
          </cell>
          <cell r="B579" t="str">
            <v>Dreno longit. profundo p/cortes em solo- DPS 06</v>
          </cell>
          <cell r="C579" t="str">
            <v>DNER-ES292/97</v>
          </cell>
          <cell r="D579" t="str">
            <v xml:space="preserve"> </v>
          </cell>
          <cell r="E579" t="str">
            <v>m</v>
          </cell>
          <cell r="F579">
            <v>25.73</v>
          </cell>
          <cell r="G579">
            <v>9.2113399999999999</v>
          </cell>
          <cell r="H579">
            <v>34.941339999999997</v>
          </cell>
        </row>
        <row r="580">
          <cell r="A580" t="str">
            <v>04.500.07</v>
          </cell>
          <cell r="B580" t="str">
            <v>Dreno longit. profundo p/cortes em solo- DPS 07</v>
          </cell>
          <cell r="C580" t="str">
            <v>DNER-ES292/97</v>
          </cell>
          <cell r="D580" t="str">
            <v xml:space="preserve"> </v>
          </cell>
          <cell r="E580" t="str">
            <v>m</v>
          </cell>
          <cell r="G580">
            <v>0</v>
          </cell>
          <cell r="H580">
            <v>0</v>
          </cell>
        </row>
        <row r="581">
          <cell r="A581" t="str">
            <v>04.500.08</v>
          </cell>
          <cell r="B581" t="str">
            <v>Dreno longit. profundo p/cortes em solo- DPS 08</v>
          </cell>
          <cell r="C581" t="str">
            <v>DNER-ES292/97</v>
          </cell>
          <cell r="D581" t="str">
            <v xml:space="preserve"> </v>
          </cell>
          <cell r="E581" t="str">
            <v>m</v>
          </cell>
          <cell r="G581">
            <v>0</v>
          </cell>
          <cell r="H581">
            <v>0</v>
          </cell>
        </row>
        <row r="582">
          <cell r="A582" t="str">
            <v>04.501.01</v>
          </cell>
          <cell r="B582" t="str">
            <v>Dreno longit. profundo p/cortes em rocha- DPR 01</v>
          </cell>
          <cell r="C582" t="str">
            <v>DNER-ES294/97</v>
          </cell>
          <cell r="D582" t="str">
            <v xml:space="preserve"> </v>
          </cell>
          <cell r="E582" t="str">
            <v>m</v>
          </cell>
          <cell r="G582">
            <v>0</v>
          </cell>
          <cell r="H582">
            <v>0</v>
          </cell>
        </row>
        <row r="583">
          <cell r="A583" t="str">
            <v>04.501.02</v>
          </cell>
          <cell r="B583" t="str">
            <v>Dreno longit. profundo p/cortes em rocha- DPR 02</v>
          </cell>
          <cell r="C583" t="str">
            <v>DNER-ES292/97</v>
          </cell>
          <cell r="D583" t="str">
            <v xml:space="preserve"> </v>
          </cell>
          <cell r="E583" t="str">
            <v>m</v>
          </cell>
          <cell r="G583">
            <v>0</v>
          </cell>
          <cell r="H583">
            <v>0</v>
          </cell>
        </row>
        <row r="584">
          <cell r="A584" t="str">
            <v>04.501.03</v>
          </cell>
          <cell r="B584" t="str">
            <v>Dreno longit. profundo p/cortes em rocha- DPR 03</v>
          </cell>
          <cell r="C584" t="str">
            <v>DNER-ES292/97</v>
          </cell>
          <cell r="D584" t="str">
            <v xml:space="preserve"> </v>
          </cell>
          <cell r="E584" t="str">
            <v>m</v>
          </cell>
          <cell r="F584">
            <v>11.2</v>
          </cell>
          <cell r="G584">
            <v>4.0095999999999998</v>
          </cell>
          <cell r="H584">
            <v>15.209599999999998</v>
          </cell>
        </row>
        <row r="585">
          <cell r="A585" t="str">
            <v>04.501.04</v>
          </cell>
          <cell r="B585" t="str">
            <v>Dreno longit. profundo p/cortes em rocha- DPR 04</v>
          </cell>
          <cell r="C585" t="str">
            <v>DNER-ES292/97</v>
          </cell>
          <cell r="D585" t="str">
            <v xml:space="preserve"> </v>
          </cell>
          <cell r="E585" t="str">
            <v>m</v>
          </cell>
          <cell r="G585">
            <v>0</v>
          </cell>
          <cell r="H585">
            <v>0</v>
          </cell>
        </row>
        <row r="586">
          <cell r="A586" t="str">
            <v>04.501.05</v>
          </cell>
          <cell r="B586" t="str">
            <v>Dreno longit. profundo p/cortes em rocha- DPR 05</v>
          </cell>
          <cell r="C586" t="str">
            <v>DNER-ES292/97</v>
          </cell>
          <cell r="D586" t="str">
            <v xml:space="preserve"> </v>
          </cell>
          <cell r="E586" t="str">
            <v>m</v>
          </cell>
          <cell r="G586">
            <v>0</v>
          </cell>
          <cell r="H586">
            <v>0</v>
          </cell>
        </row>
        <row r="587">
          <cell r="A587" t="str">
            <v>04.502.01</v>
          </cell>
          <cell r="B587" t="str">
            <v>Boca de saída p/ dreno longit. profundo- BSD 01</v>
          </cell>
          <cell r="C587" t="str">
            <v xml:space="preserve"> </v>
          </cell>
          <cell r="D587" t="str">
            <v xml:space="preserve"> </v>
          </cell>
          <cell r="E587" t="str">
            <v>un</v>
          </cell>
          <cell r="G587">
            <v>0</v>
          </cell>
          <cell r="H587">
            <v>0</v>
          </cell>
        </row>
        <row r="588">
          <cell r="A588" t="str">
            <v>04.502.02</v>
          </cell>
          <cell r="B588" t="str">
            <v>Boca de saída p/ dreno longit. profundo- BSD 02</v>
          </cell>
          <cell r="C588" t="str">
            <v xml:space="preserve"> </v>
          </cell>
          <cell r="D588" t="str">
            <v xml:space="preserve"> </v>
          </cell>
          <cell r="E588" t="str">
            <v>un</v>
          </cell>
          <cell r="F588">
            <v>36.14</v>
          </cell>
          <cell r="G588">
            <v>12.93812</v>
          </cell>
          <cell r="H588">
            <v>49.078119999999998</v>
          </cell>
        </row>
        <row r="589">
          <cell r="A589" t="str">
            <v>04.510.01</v>
          </cell>
          <cell r="B589" t="str">
            <v>Dreno sub- superficial- DSS 01</v>
          </cell>
          <cell r="C589" t="str">
            <v>DNER-ES294/97</v>
          </cell>
          <cell r="D589" t="str">
            <v xml:space="preserve"> </v>
          </cell>
          <cell r="E589" t="str">
            <v>m</v>
          </cell>
          <cell r="G589">
            <v>0</v>
          </cell>
          <cell r="H589">
            <v>0</v>
          </cell>
        </row>
        <row r="590">
          <cell r="A590" t="str">
            <v>04.510.02</v>
          </cell>
          <cell r="B590" t="str">
            <v>Dreno sub- superficial- DSS 02</v>
          </cell>
          <cell r="C590" t="str">
            <v>DNER-ES294/97</v>
          </cell>
          <cell r="D590" t="str">
            <v xml:space="preserve"> </v>
          </cell>
          <cell r="E590" t="str">
            <v>m</v>
          </cell>
          <cell r="G590">
            <v>0</v>
          </cell>
          <cell r="H590">
            <v>0</v>
          </cell>
        </row>
        <row r="591">
          <cell r="A591" t="str">
            <v>04.510.03</v>
          </cell>
          <cell r="B591" t="str">
            <v>Dreno sub- superficial- DSS 03</v>
          </cell>
          <cell r="C591" t="str">
            <v>DNER-ES294/97</v>
          </cell>
          <cell r="D591" t="str">
            <v xml:space="preserve"> </v>
          </cell>
          <cell r="E591" t="str">
            <v>m</v>
          </cell>
          <cell r="F591">
            <v>2.73</v>
          </cell>
          <cell r="G591">
            <v>0.97733999999999999</v>
          </cell>
          <cell r="H591">
            <v>3.7073399999999999</v>
          </cell>
        </row>
        <row r="592">
          <cell r="A592" t="str">
            <v>04.510.04</v>
          </cell>
          <cell r="B592" t="str">
            <v>Dreno sub- superficial- DSS 04</v>
          </cell>
          <cell r="C592" t="str">
            <v>DNER-ES294/97</v>
          </cell>
          <cell r="D592" t="str">
            <v xml:space="preserve"> </v>
          </cell>
          <cell r="E592" t="str">
            <v>m</v>
          </cell>
          <cell r="G592">
            <v>0</v>
          </cell>
          <cell r="H592">
            <v>0</v>
          </cell>
        </row>
        <row r="593">
          <cell r="A593" t="str">
            <v>04.511.01</v>
          </cell>
          <cell r="B593" t="str">
            <v>Boca de saída p/ dreno sub-superficial-BSD 03</v>
          </cell>
          <cell r="C593" t="str">
            <v xml:space="preserve"> </v>
          </cell>
          <cell r="D593" t="str">
            <v xml:space="preserve"> </v>
          </cell>
          <cell r="E593" t="str">
            <v>un</v>
          </cell>
          <cell r="F593">
            <v>15.36</v>
          </cell>
          <cell r="G593">
            <v>5.4988799999999998</v>
          </cell>
          <cell r="H593">
            <v>20.858879999999999</v>
          </cell>
        </row>
        <row r="594">
          <cell r="A594" t="str">
            <v>04.520.01</v>
          </cell>
          <cell r="B594" t="str">
            <v>Dreno sub- horizontal- DSH 01</v>
          </cell>
          <cell r="C594" t="str">
            <v xml:space="preserve"> </v>
          </cell>
          <cell r="D594" t="str">
            <v xml:space="preserve"> </v>
          </cell>
          <cell r="E594" t="str">
            <v>m</v>
          </cell>
          <cell r="G594">
            <v>0</v>
          </cell>
          <cell r="H594">
            <v>0</v>
          </cell>
        </row>
        <row r="595">
          <cell r="A595" t="str">
            <v>04.521.01</v>
          </cell>
          <cell r="B595" t="str">
            <v>Boca de saída p/ dreno sub-horizontal- BSD 04</v>
          </cell>
          <cell r="C595" t="str">
            <v>DNER-ES295/97</v>
          </cell>
          <cell r="D595" t="str">
            <v xml:space="preserve"> </v>
          </cell>
          <cell r="E595" t="str">
            <v>un</v>
          </cell>
          <cell r="G595">
            <v>0</v>
          </cell>
          <cell r="H595">
            <v>0</v>
          </cell>
        </row>
        <row r="596">
          <cell r="A596" t="str">
            <v>P 04.610.00</v>
          </cell>
          <cell r="B596" t="str">
            <v>Colchão drenante c/ fornecimento e transp. de materiais</v>
          </cell>
          <cell r="C596" t="str">
            <v xml:space="preserve"> </v>
          </cell>
          <cell r="D596" t="str">
            <v xml:space="preserve"> </v>
          </cell>
          <cell r="E596" t="str">
            <v>m3</v>
          </cell>
          <cell r="F596">
            <v>13.99</v>
          </cell>
          <cell r="G596">
            <v>5.0084200000000001</v>
          </cell>
          <cell r="H596">
            <v>18.998419999999999</v>
          </cell>
        </row>
        <row r="597">
          <cell r="A597" t="str">
            <v>P 04.610.01</v>
          </cell>
          <cell r="B597" t="str">
            <v>Demolição e remoção de pontilhão de madeira</v>
          </cell>
          <cell r="C597" t="str">
            <v xml:space="preserve"> </v>
          </cell>
          <cell r="D597" t="str">
            <v xml:space="preserve"> </v>
          </cell>
          <cell r="E597" t="str">
            <v>m2</v>
          </cell>
          <cell r="F597">
            <v>30</v>
          </cell>
          <cell r="G597">
            <v>10.74</v>
          </cell>
          <cell r="H597">
            <v>40.74</v>
          </cell>
        </row>
        <row r="598">
          <cell r="A598" t="str">
            <v>04.900.01</v>
          </cell>
          <cell r="B598" t="str">
            <v>Sarjeta triangular de concreto-STC 01</v>
          </cell>
          <cell r="C598" t="str">
            <v>DNER-ES288/97</v>
          </cell>
          <cell r="D598" t="str">
            <v xml:space="preserve"> </v>
          </cell>
          <cell r="E598" t="str">
            <v>m</v>
          </cell>
          <cell r="F598">
            <v>19.13</v>
          </cell>
          <cell r="G598">
            <v>6.848539999999999</v>
          </cell>
          <cell r="H598">
            <v>25.978539999999999</v>
          </cell>
        </row>
        <row r="599">
          <cell r="A599" t="str">
            <v>04.900.02</v>
          </cell>
          <cell r="B599" t="str">
            <v>Sarjeta triangular de concreto-STC 02</v>
          </cell>
          <cell r="C599" t="str">
            <v>DNER-ES288/97</v>
          </cell>
          <cell r="D599" t="str">
            <v xml:space="preserve"> </v>
          </cell>
          <cell r="E599" t="str">
            <v>m</v>
          </cell>
          <cell r="F599">
            <v>13.49</v>
          </cell>
          <cell r="G599">
            <v>4.8294199999999998</v>
          </cell>
          <cell r="H599">
            <v>18.319420000000001</v>
          </cell>
        </row>
        <row r="600">
          <cell r="A600" t="str">
            <v>04.900.03</v>
          </cell>
          <cell r="B600" t="str">
            <v>Sarjeta triangular de concreto-STC 03</v>
          </cell>
          <cell r="C600" t="str">
            <v>DNER-ES288/97</v>
          </cell>
          <cell r="D600" t="str">
            <v xml:space="preserve"> </v>
          </cell>
          <cell r="E600" t="str">
            <v>m</v>
          </cell>
          <cell r="F600">
            <v>11.8</v>
          </cell>
          <cell r="G600">
            <v>4.2244000000000002</v>
          </cell>
          <cell r="H600">
            <v>16.0244</v>
          </cell>
        </row>
        <row r="601">
          <cell r="A601" t="str">
            <v>04.900.04</v>
          </cell>
          <cell r="B601" t="str">
            <v>Sarjeta triangular de concreto-STC 04</v>
          </cell>
          <cell r="C601" t="str">
            <v>DNER-ES288/97</v>
          </cell>
          <cell r="D601" t="str">
            <v xml:space="preserve"> </v>
          </cell>
          <cell r="E601" t="str">
            <v>m</v>
          </cell>
          <cell r="F601">
            <v>9.52</v>
          </cell>
          <cell r="G601">
            <v>3.4081599999999996</v>
          </cell>
          <cell r="H601">
            <v>12.928159999999998</v>
          </cell>
        </row>
        <row r="602">
          <cell r="A602" t="str">
            <v>04.900.05</v>
          </cell>
          <cell r="B602" t="str">
            <v>Sarjeta triangular de concreto-STC 05</v>
          </cell>
          <cell r="C602" t="str">
            <v>DNER-ES288/97</v>
          </cell>
          <cell r="D602" t="str">
            <v xml:space="preserve"> </v>
          </cell>
          <cell r="E602" t="str">
            <v>m</v>
          </cell>
          <cell r="G602">
            <v>0</v>
          </cell>
          <cell r="H602">
            <v>0</v>
          </cell>
        </row>
        <row r="603">
          <cell r="A603" t="str">
            <v>04.900.06</v>
          </cell>
          <cell r="B603" t="str">
            <v>Sarjeta triangular de concreto-STC 06</v>
          </cell>
          <cell r="C603" t="str">
            <v>DNER-ES288/97</v>
          </cell>
          <cell r="D603" t="str">
            <v xml:space="preserve"> </v>
          </cell>
          <cell r="E603" t="str">
            <v>m</v>
          </cell>
          <cell r="G603">
            <v>0</v>
          </cell>
          <cell r="H603">
            <v>0</v>
          </cell>
        </row>
        <row r="604">
          <cell r="A604" t="str">
            <v>04.900.07</v>
          </cell>
          <cell r="B604" t="str">
            <v>Sarjeta triangular de concreto-STC 07</v>
          </cell>
          <cell r="C604" t="str">
            <v>DNER-ES288/97</v>
          </cell>
          <cell r="D604" t="str">
            <v xml:space="preserve"> </v>
          </cell>
          <cell r="E604" t="str">
            <v>m</v>
          </cell>
          <cell r="G604">
            <v>0</v>
          </cell>
          <cell r="H604">
            <v>0</v>
          </cell>
        </row>
        <row r="605">
          <cell r="A605" t="str">
            <v>04.900.08</v>
          </cell>
          <cell r="B605" t="str">
            <v>Sarjeta triangular de concreto-STC 08</v>
          </cell>
          <cell r="C605" t="str">
            <v>DNER-ES288/97</v>
          </cell>
          <cell r="D605" t="str">
            <v xml:space="preserve"> </v>
          </cell>
          <cell r="E605" t="str">
            <v>m</v>
          </cell>
          <cell r="G605">
            <v>0</v>
          </cell>
          <cell r="H605">
            <v>0</v>
          </cell>
        </row>
        <row r="606">
          <cell r="A606" t="str">
            <v>04.900.21</v>
          </cell>
          <cell r="B606" t="str">
            <v>Sarjeta de cant. central de concreto-SCC 01</v>
          </cell>
          <cell r="C606" t="str">
            <v>DNER-ES288/97</v>
          </cell>
          <cell r="D606" t="str">
            <v xml:space="preserve"> </v>
          </cell>
          <cell r="E606" t="str">
            <v>m</v>
          </cell>
          <cell r="F606">
            <v>10.199999999999999</v>
          </cell>
          <cell r="G606">
            <v>3.6515999999999997</v>
          </cell>
          <cell r="H606">
            <v>13.851599999999999</v>
          </cell>
        </row>
        <row r="607">
          <cell r="A607" t="str">
            <v>04.900.22</v>
          </cell>
          <cell r="B607" t="str">
            <v>Sarjeta de cant. central de concreto-SCC 02</v>
          </cell>
          <cell r="C607" t="str">
            <v>DNER-ES288/97</v>
          </cell>
          <cell r="D607" t="str">
            <v xml:space="preserve"> </v>
          </cell>
          <cell r="E607" t="str">
            <v>m</v>
          </cell>
          <cell r="F607">
            <v>14.12</v>
          </cell>
          <cell r="G607">
            <v>5.0549599999999995</v>
          </cell>
          <cell r="H607">
            <v>19.174959999999999</v>
          </cell>
        </row>
        <row r="608">
          <cell r="A608" t="str">
            <v>04.900.31</v>
          </cell>
          <cell r="B608" t="str">
            <v>Sarjeta triangular de grama-STG 01</v>
          </cell>
          <cell r="C608" t="str">
            <v xml:space="preserve"> </v>
          </cell>
          <cell r="D608" t="str">
            <v xml:space="preserve"> </v>
          </cell>
          <cell r="E608" t="str">
            <v>m</v>
          </cell>
          <cell r="F608">
            <v>10.8</v>
          </cell>
          <cell r="G608">
            <v>3.8664000000000001</v>
          </cell>
          <cell r="H608">
            <v>14.666400000000001</v>
          </cell>
        </row>
        <row r="609">
          <cell r="A609" t="str">
            <v>04.900.32</v>
          </cell>
          <cell r="B609" t="str">
            <v>Sarjeta triangular de grama-STG 02</v>
          </cell>
          <cell r="C609" t="str">
            <v xml:space="preserve"> </v>
          </cell>
          <cell r="D609" t="str">
            <v xml:space="preserve"> </v>
          </cell>
          <cell r="E609" t="str">
            <v>m</v>
          </cell>
          <cell r="F609">
            <v>8.94</v>
          </cell>
          <cell r="G609">
            <v>3.2005199999999996</v>
          </cell>
          <cell r="H609">
            <v>12.140519999999999</v>
          </cell>
        </row>
        <row r="610">
          <cell r="A610" t="str">
            <v>04.900.33</v>
          </cell>
          <cell r="B610" t="str">
            <v>Sarjeta triangular de grama-STG 03</v>
          </cell>
          <cell r="C610" t="str">
            <v xml:space="preserve"> </v>
          </cell>
          <cell r="D610" t="str">
            <v xml:space="preserve"> </v>
          </cell>
          <cell r="E610" t="str">
            <v>m</v>
          </cell>
          <cell r="F610">
            <v>7.81</v>
          </cell>
          <cell r="G610">
            <v>2.7959799999999997</v>
          </cell>
          <cell r="H610">
            <v>10.605979999999999</v>
          </cell>
        </row>
        <row r="611">
          <cell r="A611" t="str">
            <v>04.900.34</v>
          </cell>
          <cell r="B611" t="str">
            <v>Sarjeta triangular de grama-STG 04</v>
          </cell>
          <cell r="C611" t="str">
            <v xml:space="preserve"> </v>
          </cell>
          <cell r="D611" t="str">
            <v xml:space="preserve"> </v>
          </cell>
          <cell r="E611" t="str">
            <v>m</v>
          </cell>
          <cell r="F611">
            <v>6.24</v>
          </cell>
          <cell r="G611">
            <v>2.2339199999999999</v>
          </cell>
          <cell r="H611">
            <v>8.4739199999999997</v>
          </cell>
        </row>
        <row r="612">
          <cell r="A612" t="str">
            <v xml:space="preserve">04.900.41   </v>
          </cell>
          <cell r="B612" t="str">
            <v>Sarjeta triangular não revestida-STT 01</v>
          </cell>
          <cell r="C612" t="str">
            <v xml:space="preserve"> </v>
          </cell>
          <cell r="D612" t="str">
            <v xml:space="preserve"> </v>
          </cell>
          <cell r="E612" t="str">
            <v>m</v>
          </cell>
          <cell r="G612">
            <v>0</v>
          </cell>
          <cell r="H612">
            <v>0</v>
          </cell>
        </row>
        <row r="613">
          <cell r="A613" t="str">
            <v>04.900.42</v>
          </cell>
          <cell r="B613" t="str">
            <v>Sarjeta triangular não revestida-STT 02</v>
          </cell>
          <cell r="C613" t="str">
            <v xml:space="preserve"> </v>
          </cell>
          <cell r="D613" t="str">
            <v xml:space="preserve"> </v>
          </cell>
          <cell r="E613" t="str">
            <v>m</v>
          </cell>
          <cell r="G613">
            <v>0</v>
          </cell>
          <cell r="H613">
            <v>0</v>
          </cell>
        </row>
        <row r="614">
          <cell r="A614" t="str">
            <v>04.900.43</v>
          </cell>
          <cell r="B614" t="str">
            <v>Sarjeta triangular não revestida-STT 03</v>
          </cell>
          <cell r="C614" t="str">
            <v xml:space="preserve"> </v>
          </cell>
          <cell r="D614" t="str">
            <v xml:space="preserve"> </v>
          </cell>
          <cell r="E614" t="str">
            <v>m</v>
          </cell>
          <cell r="G614">
            <v>0</v>
          </cell>
          <cell r="H614">
            <v>0</v>
          </cell>
        </row>
        <row r="615">
          <cell r="A615" t="str">
            <v>04.900.44</v>
          </cell>
          <cell r="B615" t="str">
            <v>Sarjeta triangular não revestida-STT 04</v>
          </cell>
          <cell r="C615" t="str">
            <v xml:space="preserve"> </v>
          </cell>
          <cell r="D615" t="str">
            <v xml:space="preserve"> </v>
          </cell>
          <cell r="E615" t="str">
            <v>m</v>
          </cell>
          <cell r="G615">
            <v>0</v>
          </cell>
          <cell r="H615">
            <v>0</v>
          </cell>
        </row>
        <row r="616">
          <cell r="A616" t="str">
            <v>P 04.901.10</v>
          </cell>
          <cell r="B616" t="str">
            <v>Sarjeta de pé de aterro (terra armada)</v>
          </cell>
          <cell r="C616" t="str">
            <v xml:space="preserve"> </v>
          </cell>
          <cell r="D616" t="str">
            <v xml:space="preserve"> </v>
          </cell>
          <cell r="E616" t="str">
            <v>m</v>
          </cell>
          <cell r="F616">
            <v>12.19</v>
          </cell>
          <cell r="G616">
            <v>4.36402</v>
          </cell>
          <cell r="H616">
            <v>16.554020000000001</v>
          </cell>
        </row>
        <row r="617">
          <cell r="A617" t="str">
            <v>P 04.901.11</v>
          </cell>
          <cell r="B617" t="str">
            <v>Cimento asfático (Transporte)</v>
          </cell>
          <cell r="C617" t="str">
            <v xml:space="preserve"> </v>
          </cell>
          <cell r="D617" t="str">
            <v xml:space="preserve"> </v>
          </cell>
          <cell r="E617" t="str">
            <v>Kg</v>
          </cell>
          <cell r="F617">
            <v>0.01</v>
          </cell>
          <cell r="G617">
            <v>3.5799999999999998E-3</v>
          </cell>
          <cell r="H617">
            <v>1.358E-2</v>
          </cell>
        </row>
        <row r="618">
          <cell r="A618" t="str">
            <v>04.901.01</v>
          </cell>
          <cell r="B618" t="str">
            <v>Sarjeta trapezoidal de concreto-SZC 01</v>
          </cell>
          <cell r="C618" t="str">
            <v>DNER-ES288/97</v>
          </cell>
          <cell r="D618" t="str">
            <v xml:space="preserve"> </v>
          </cell>
          <cell r="E618" t="str">
            <v>m</v>
          </cell>
          <cell r="F618">
            <v>14.73</v>
          </cell>
          <cell r="G618">
            <v>5.2733400000000001</v>
          </cell>
          <cell r="H618">
            <v>20.003340000000001</v>
          </cell>
        </row>
        <row r="619">
          <cell r="A619" t="str">
            <v>04.901.02</v>
          </cell>
          <cell r="B619" t="str">
            <v>Sarjeta trapezoidal de concreto-SZC 02</v>
          </cell>
          <cell r="C619" t="str">
            <v>DNER-ES288/97</v>
          </cell>
          <cell r="D619" t="str">
            <v xml:space="preserve"> </v>
          </cell>
          <cell r="E619" t="str">
            <v>m</v>
          </cell>
          <cell r="F619">
            <v>10.18</v>
          </cell>
          <cell r="G619">
            <v>3.6444399999999999</v>
          </cell>
          <cell r="H619">
            <v>13.824439999999999</v>
          </cell>
        </row>
        <row r="620">
          <cell r="A620" t="str">
            <v>04.901.21</v>
          </cell>
          <cell r="B620" t="str">
            <v>Sarjeta de cant. central de concreto-SCC 03</v>
          </cell>
          <cell r="C620" t="str">
            <v>DNER-ES288/97</v>
          </cell>
          <cell r="D620" t="str">
            <v xml:space="preserve"> </v>
          </cell>
          <cell r="E620" t="str">
            <v>m</v>
          </cell>
          <cell r="F620">
            <v>12.24</v>
          </cell>
          <cell r="G620">
            <v>4.38192</v>
          </cell>
          <cell r="H620">
            <v>16.621919999999999</v>
          </cell>
        </row>
        <row r="621">
          <cell r="A621" t="str">
            <v>04.901.22</v>
          </cell>
          <cell r="B621" t="str">
            <v>Sarjeta de cant. central de concreto-SCC 04</v>
          </cell>
          <cell r="C621" t="str">
            <v>DNER-ES288/97</v>
          </cell>
          <cell r="D621" t="str">
            <v xml:space="preserve"> </v>
          </cell>
          <cell r="E621" t="str">
            <v>m</v>
          </cell>
          <cell r="F621">
            <v>21.21</v>
          </cell>
          <cell r="G621">
            <v>7.5931800000000003</v>
          </cell>
          <cell r="H621">
            <v>28.803180000000001</v>
          </cell>
        </row>
        <row r="622">
          <cell r="A622" t="str">
            <v>04.901.31</v>
          </cell>
          <cell r="B622" t="str">
            <v>Sarjeta trapezoidal de grama- SZG 01</v>
          </cell>
          <cell r="C622" t="str">
            <v xml:space="preserve"> </v>
          </cell>
          <cell r="D622" t="str">
            <v xml:space="preserve"> </v>
          </cell>
          <cell r="E622" t="str">
            <v>m</v>
          </cell>
          <cell r="G622">
            <v>0</v>
          </cell>
          <cell r="H622">
            <v>0</v>
          </cell>
        </row>
        <row r="623">
          <cell r="A623" t="str">
            <v>04.901.32</v>
          </cell>
          <cell r="B623" t="str">
            <v>Sarjeta trapezoidal de grama- SZG 02</v>
          </cell>
          <cell r="C623" t="str">
            <v xml:space="preserve"> </v>
          </cell>
          <cell r="D623" t="str">
            <v xml:space="preserve"> </v>
          </cell>
          <cell r="E623" t="str">
            <v>m</v>
          </cell>
          <cell r="G623">
            <v>0</v>
          </cell>
          <cell r="H623">
            <v>0</v>
          </cell>
        </row>
        <row r="624">
          <cell r="A624" t="str">
            <v>04.901.41</v>
          </cell>
          <cell r="B624" t="str">
            <v>Sarjeta trapezoidal não revestida-SZT 01</v>
          </cell>
          <cell r="C624" t="str">
            <v xml:space="preserve"> </v>
          </cell>
          <cell r="D624" t="str">
            <v xml:space="preserve"> </v>
          </cell>
          <cell r="E624" t="str">
            <v>m</v>
          </cell>
          <cell r="G624">
            <v>0</v>
          </cell>
          <cell r="H624">
            <v>0</v>
          </cell>
        </row>
        <row r="625">
          <cell r="A625" t="str">
            <v>04.901.42</v>
          </cell>
          <cell r="B625" t="str">
            <v>Sarjeta trapezoidal não revestida-SZT 02</v>
          </cell>
          <cell r="C625" t="str">
            <v xml:space="preserve"> </v>
          </cell>
          <cell r="D625" t="str">
            <v xml:space="preserve"> </v>
          </cell>
          <cell r="E625" t="str">
            <v>m</v>
          </cell>
          <cell r="G625">
            <v>0</v>
          </cell>
          <cell r="H625">
            <v>0</v>
          </cell>
        </row>
        <row r="626">
          <cell r="A626" t="str">
            <v>P04.901.43</v>
          </cell>
          <cell r="B626" t="str">
            <v>Canaleta c/ grelha de concreto</v>
          </cell>
          <cell r="E626" t="str">
            <v>m</v>
          </cell>
          <cell r="F626">
            <v>57.01</v>
          </cell>
          <cell r="G626">
            <v>20.409579999999998</v>
          </cell>
          <cell r="H626">
            <v>77.419579999999996</v>
          </cell>
        </row>
        <row r="627">
          <cell r="A627" t="str">
            <v>04.910.01</v>
          </cell>
          <cell r="B627" t="str">
            <v>Meio-fio de concreto-MFC 01</v>
          </cell>
          <cell r="C627" t="str">
            <v>DNER-ES290/97</v>
          </cell>
          <cell r="D627" t="str">
            <v xml:space="preserve"> </v>
          </cell>
          <cell r="E627" t="str">
            <v>m</v>
          </cell>
          <cell r="G627">
            <v>0</v>
          </cell>
          <cell r="H627">
            <v>0</v>
          </cell>
        </row>
        <row r="628">
          <cell r="A628" t="str">
            <v>04.910.02</v>
          </cell>
          <cell r="B628" t="str">
            <v>Meio-fio de concreto-MFC 02</v>
          </cell>
          <cell r="C628" t="str">
            <v>DNER-ES290/97</v>
          </cell>
          <cell r="D628" t="str">
            <v xml:space="preserve"> </v>
          </cell>
          <cell r="E628" t="str">
            <v>m</v>
          </cell>
          <cell r="G628">
            <v>0</v>
          </cell>
          <cell r="H628">
            <v>0</v>
          </cell>
        </row>
        <row r="629">
          <cell r="A629" t="str">
            <v>04.910.03</v>
          </cell>
          <cell r="B629" t="str">
            <v>Meio-fio de concreto-MFC 03</v>
          </cell>
          <cell r="C629" t="str">
            <v>DNER-ES290/97</v>
          </cell>
          <cell r="D629" t="str">
            <v xml:space="preserve"> </v>
          </cell>
          <cell r="E629" t="str">
            <v>m</v>
          </cell>
          <cell r="F629">
            <v>8.27</v>
          </cell>
          <cell r="G629">
            <v>2.9606599999999998</v>
          </cell>
          <cell r="H629">
            <v>11.23066</v>
          </cell>
        </row>
        <row r="630">
          <cell r="A630" t="str">
            <v>04.910.04</v>
          </cell>
          <cell r="B630" t="str">
            <v>Meio-fio de concreto-MFC 04</v>
          </cell>
          <cell r="C630" t="str">
            <v>DNER-ES290/97</v>
          </cell>
          <cell r="D630" t="str">
            <v xml:space="preserve"> </v>
          </cell>
          <cell r="E630" t="str">
            <v>m</v>
          </cell>
          <cell r="G630">
            <v>0</v>
          </cell>
          <cell r="H630">
            <v>0</v>
          </cell>
        </row>
        <row r="631">
          <cell r="A631" t="str">
            <v>04.910.05</v>
          </cell>
          <cell r="B631" t="str">
            <v>Meio-fio de concreto-MFC 05</v>
          </cell>
          <cell r="C631" t="str">
            <v>DNER-ES290/97</v>
          </cell>
          <cell r="D631" t="str">
            <v xml:space="preserve"> </v>
          </cell>
          <cell r="E631" t="str">
            <v>m</v>
          </cell>
          <cell r="F631">
            <v>7.76</v>
          </cell>
          <cell r="G631">
            <v>2.7780799999999997</v>
          </cell>
          <cell r="H631">
            <v>10.538079999999999</v>
          </cell>
        </row>
        <row r="632">
          <cell r="A632" t="str">
            <v>04.910.06</v>
          </cell>
          <cell r="B632" t="str">
            <v>Meio-fio de concreto-MFC 06</v>
          </cell>
          <cell r="C632" t="str">
            <v>DNER-ES290/97</v>
          </cell>
          <cell r="D632" t="str">
            <v xml:space="preserve"> </v>
          </cell>
          <cell r="E632" t="str">
            <v>m</v>
          </cell>
          <cell r="G632">
            <v>0</v>
          </cell>
          <cell r="H632">
            <v>0</v>
          </cell>
        </row>
        <row r="633">
          <cell r="A633" t="str">
            <v>04.910.07</v>
          </cell>
          <cell r="B633" t="str">
            <v>Meio-fio de concreto-MFC 07</v>
          </cell>
          <cell r="C633" t="str">
            <v>DNER-ES290/97</v>
          </cell>
          <cell r="D633" t="str">
            <v xml:space="preserve"> </v>
          </cell>
          <cell r="E633" t="str">
            <v>m</v>
          </cell>
          <cell r="G633">
            <v>0</v>
          </cell>
          <cell r="H633">
            <v>0</v>
          </cell>
        </row>
        <row r="634">
          <cell r="A634" t="str">
            <v>04.910.08</v>
          </cell>
          <cell r="B634" t="str">
            <v>Meio-fio de concreto-MFC 08</v>
          </cell>
          <cell r="C634" t="str">
            <v>DNER-ES290/97</v>
          </cell>
          <cell r="D634" t="str">
            <v xml:space="preserve"> </v>
          </cell>
          <cell r="E634" t="str">
            <v>m</v>
          </cell>
          <cell r="G634">
            <v>0</v>
          </cell>
          <cell r="H634">
            <v>0</v>
          </cell>
        </row>
        <row r="635">
          <cell r="A635" t="str">
            <v>04.930.01</v>
          </cell>
          <cell r="B635" t="str">
            <v>Caixa coletora de sarjeta-CCS 01</v>
          </cell>
          <cell r="C635" t="str">
            <v>DNER-ES287/97</v>
          </cell>
          <cell r="D635" t="str">
            <v xml:space="preserve"> </v>
          </cell>
          <cell r="E635" t="str">
            <v>un</v>
          </cell>
          <cell r="F635">
            <v>418.89</v>
          </cell>
          <cell r="G635">
            <v>149.96261999999999</v>
          </cell>
          <cell r="H635">
            <v>568.85262</v>
          </cell>
        </row>
        <row r="636">
          <cell r="A636" t="str">
            <v>04.930.02</v>
          </cell>
          <cell r="B636" t="str">
            <v>Caixa coletora de sarjeta-CCS 02</v>
          </cell>
          <cell r="C636" t="str">
            <v>DNER-ES287/97</v>
          </cell>
          <cell r="D636" t="str">
            <v xml:space="preserve"> </v>
          </cell>
          <cell r="E636" t="str">
            <v>un</v>
          </cell>
          <cell r="F636">
            <v>409.15</v>
          </cell>
          <cell r="G636">
            <v>146.47569999999999</v>
          </cell>
          <cell r="H636">
            <v>555.62569999999994</v>
          </cell>
        </row>
        <row r="637">
          <cell r="A637" t="str">
            <v>04.930.03</v>
          </cell>
          <cell r="B637" t="str">
            <v>Caixa coletora de sarjeta-CCS 03</v>
          </cell>
          <cell r="C637" t="str">
            <v>DNER-ES287/97</v>
          </cell>
          <cell r="D637" t="str">
            <v xml:space="preserve"> </v>
          </cell>
          <cell r="E637" t="str">
            <v>un</v>
          </cell>
          <cell r="F637">
            <v>399.4</v>
          </cell>
          <cell r="G637">
            <v>142.98519999999999</v>
          </cell>
          <cell r="H637">
            <v>542.38519999999994</v>
          </cell>
        </row>
        <row r="638">
          <cell r="A638" t="str">
            <v>04.930.04</v>
          </cell>
          <cell r="B638" t="str">
            <v>Caixa coletora de sarjeta-CCS 04</v>
          </cell>
          <cell r="C638" t="str">
            <v>DNER-ES287/97</v>
          </cell>
          <cell r="D638" t="str">
            <v xml:space="preserve"> </v>
          </cell>
          <cell r="E638" t="str">
            <v>un</v>
          </cell>
          <cell r="G638">
            <v>0</v>
          </cell>
          <cell r="H638">
            <v>0</v>
          </cell>
        </row>
        <row r="639">
          <cell r="A639" t="str">
            <v>04.930.05</v>
          </cell>
          <cell r="B639" t="str">
            <v>Caixa coletora de sarjeta-CCS 05</v>
          </cell>
          <cell r="C639" t="str">
            <v>DNER-ES287/97</v>
          </cell>
          <cell r="D639" t="str">
            <v xml:space="preserve"> </v>
          </cell>
          <cell r="E639" t="str">
            <v>un</v>
          </cell>
          <cell r="F639">
            <v>526.63</v>
          </cell>
          <cell r="G639">
            <v>188.53353999999999</v>
          </cell>
          <cell r="H639">
            <v>715.16354000000001</v>
          </cell>
        </row>
        <row r="640">
          <cell r="A640" t="str">
            <v>04.930.06</v>
          </cell>
          <cell r="B640" t="str">
            <v>Caixa coletora de sarjeta-CCS 06</v>
          </cell>
          <cell r="C640" t="str">
            <v>DNER-ES287/97</v>
          </cell>
          <cell r="D640" t="str">
            <v xml:space="preserve"> </v>
          </cell>
          <cell r="E640" t="str">
            <v>un</v>
          </cell>
          <cell r="F640">
            <v>516.30999999999995</v>
          </cell>
          <cell r="G640">
            <v>184.83897999999996</v>
          </cell>
          <cell r="H640">
            <v>701.14897999999994</v>
          </cell>
        </row>
        <row r="641">
          <cell r="A641" t="str">
            <v>04.930.07</v>
          </cell>
          <cell r="B641" t="str">
            <v>Caixa coletora de sarjeta-CCS 07</v>
          </cell>
          <cell r="C641" t="str">
            <v>DNER-ES287/97</v>
          </cell>
          <cell r="D641" t="str">
            <v xml:space="preserve"> </v>
          </cell>
          <cell r="E641" t="str">
            <v>un</v>
          </cell>
          <cell r="F641">
            <v>505.99</v>
          </cell>
          <cell r="G641">
            <v>181.14442</v>
          </cell>
          <cell r="H641">
            <v>687.13441999999998</v>
          </cell>
        </row>
        <row r="642">
          <cell r="A642" t="str">
            <v>04.930.08</v>
          </cell>
          <cell r="B642" t="str">
            <v>Caixa coletora de sarjeta-CCS 08</v>
          </cell>
          <cell r="C642" t="str">
            <v>DNER-ES287/97</v>
          </cell>
          <cell r="D642" t="str">
            <v xml:space="preserve"> </v>
          </cell>
          <cell r="E642" t="str">
            <v>un</v>
          </cell>
          <cell r="G642">
            <v>0</v>
          </cell>
          <cell r="H642">
            <v>0</v>
          </cell>
        </row>
        <row r="643">
          <cell r="A643" t="str">
            <v>04.930.09</v>
          </cell>
          <cell r="B643" t="str">
            <v>Caixa coletora de sarjeta-CCS 09</v>
          </cell>
          <cell r="C643" t="str">
            <v>DNER-ES287/97</v>
          </cell>
          <cell r="D643" t="str">
            <v xml:space="preserve"> </v>
          </cell>
          <cell r="E643" t="str">
            <v>un</v>
          </cell>
          <cell r="F643">
            <v>633.79999999999995</v>
          </cell>
          <cell r="G643">
            <v>226.90039999999996</v>
          </cell>
          <cell r="H643">
            <v>860.70039999999995</v>
          </cell>
        </row>
        <row r="644">
          <cell r="A644" t="str">
            <v>04.930.10</v>
          </cell>
          <cell r="B644" t="str">
            <v>Caixa coletora de sarjeta-CCS 10</v>
          </cell>
          <cell r="C644" t="str">
            <v>DNER-ES287/97</v>
          </cell>
          <cell r="D644" t="str">
            <v xml:space="preserve"> </v>
          </cell>
          <cell r="E644" t="str">
            <v>un</v>
          </cell>
          <cell r="F644">
            <v>623.48</v>
          </cell>
          <cell r="G644">
            <v>223.20583999999999</v>
          </cell>
          <cell r="H644">
            <v>846.68583999999998</v>
          </cell>
        </row>
        <row r="645">
          <cell r="A645" t="str">
            <v>04.930.11</v>
          </cell>
          <cell r="B645" t="str">
            <v>Caixa coletora de sarjeta-CCS 11</v>
          </cell>
          <cell r="C645" t="str">
            <v>DNER-ES287/97</v>
          </cell>
          <cell r="D645" t="str">
            <v xml:space="preserve"> </v>
          </cell>
          <cell r="E645" t="str">
            <v>un</v>
          </cell>
          <cell r="F645">
            <v>613.16</v>
          </cell>
          <cell r="G645">
            <v>219.51127999999997</v>
          </cell>
          <cell r="H645">
            <v>832.67127999999991</v>
          </cell>
        </row>
        <row r="646">
          <cell r="A646" t="str">
            <v>04.930.12</v>
          </cell>
          <cell r="B646" t="str">
            <v>Caixa coletora de sarjeta-CCS 12</v>
          </cell>
          <cell r="C646" t="str">
            <v>DNER-ES287/97</v>
          </cell>
          <cell r="D646" t="str">
            <v xml:space="preserve"> </v>
          </cell>
          <cell r="E646" t="str">
            <v>un</v>
          </cell>
          <cell r="G646">
            <v>0</v>
          </cell>
          <cell r="H646">
            <v>0</v>
          </cell>
        </row>
        <row r="647">
          <cell r="A647" t="str">
            <v>04.930.13</v>
          </cell>
          <cell r="B647" t="str">
            <v>Caixa coletora de sarjeta-CCS 13</v>
          </cell>
          <cell r="C647" t="str">
            <v>DNER-ES287/97</v>
          </cell>
          <cell r="D647" t="str">
            <v xml:space="preserve"> </v>
          </cell>
          <cell r="E647" t="str">
            <v>un</v>
          </cell>
          <cell r="G647">
            <v>0</v>
          </cell>
          <cell r="H647">
            <v>0</v>
          </cell>
        </row>
        <row r="648">
          <cell r="A648" t="str">
            <v>04.930.14</v>
          </cell>
          <cell r="B648" t="str">
            <v>Caixa coletora de sarjeta-CCS 14</v>
          </cell>
          <cell r="C648" t="str">
            <v>DNER-ES287/97</v>
          </cell>
          <cell r="D648" t="str">
            <v xml:space="preserve"> </v>
          </cell>
          <cell r="E648" t="str">
            <v>un</v>
          </cell>
          <cell r="G648">
            <v>0</v>
          </cell>
          <cell r="H648">
            <v>0</v>
          </cell>
        </row>
        <row r="649">
          <cell r="A649" t="str">
            <v>04.930.15</v>
          </cell>
          <cell r="B649" t="str">
            <v>Caixa coletora de sarjeta-CCS 15</v>
          </cell>
          <cell r="C649" t="str">
            <v>DNER-ES287/97</v>
          </cell>
          <cell r="D649" t="str">
            <v xml:space="preserve"> </v>
          </cell>
          <cell r="E649" t="str">
            <v>un</v>
          </cell>
          <cell r="G649">
            <v>0</v>
          </cell>
          <cell r="H649">
            <v>0</v>
          </cell>
        </row>
        <row r="650">
          <cell r="A650" t="str">
            <v>04.930.16</v>
          </cell>
          <cell r="B650" t="str">
            <v>Caixa coletora de sarjeta-CCS 16</v>
          </cell>
          <cell r="C650" t="str">
            <v>DNER-ES287/97</v>
          </cell>
          <cell r="D650" t="str">
            <v xml:space="preserve"> </v>
          </cell>
          <cell r="E650" t="str">
            <v>un</v>
          </cell>
          <cell r="G650">
            <v>0</v>
          </cell>
          <cell r="H650">
            <v>0</v>
          </cell>
        </row>
        <row r="651">
          <cell r="A651" t="str">
            <v>04.930.17</v>
          </cell>
          <cell r="B651" t="str">
            <v>Caixa coletora de sarjeta-CCS 17</v>
          </cell>
          <cell r="C651" t="str">
            <v>DNER-ES287/97</v>
          </cell>
          <cell r="D651" t="str">
            <v xml:space="preserve"> </v>
          </cell>
          <cell r="E651" t="str">
            <v>un</v>
          </cell>
          <cell r="G651">
            <v>0</v>
          </cell>
          <cell r="H651">
            <v>0</v>
          </cell>
        </row>
        <row r="652">
          <cell r="A652" t="str">
            <v>04.930.18</v>
          </cell>
          <cell r="B652" t="str">
            <v>Caixa coletora de sarjeta-CCS 18</v>
          </cell>
          <cell r="C652" t="str">
            <v>DNER-ES287/97</v>
          </cell>
          <cell r="D652" t="str">
            <v xml:space="preserve"> </v>
          </cell>
          <cell r="E652" t="str">
            <v>un</v>
          </cell>
          <cell r="G652">
            <v>0</v>
          </cell>
          <cell r="H652">
            <v>0</v>
          </cell>
        </row>
        <row r="653">
          <cell r="A653" t="str">
            <v>04.930.19</v>
          </cell>
          <cell r="B653" t="str">
            <v>Caixa coletora de sarjeta-CCS 19</v>
          </cell>
          <cell r="C653" t="str">
            <v>DNER-ES287/97</v>
          </cell>
          <cell r="D653" t="str">
            <v xml:space="preserve"> </v>
          </cell>
          <cell r="E653" t="str">
            <v>un</v>
          </cell>
          <cell r="G653">
            <v>0</v>
          </cell>
          <cell r="H653">
            <v>0</v>
          </cell>
        </row>
        <row r="654">
          <cell r="A654" t="str">
            <v>04.930.20</v>
          </cell>
          <cell r="B654" t="str">
            <v>Caixa coletora de sarjeta-CCS 20</v>
          </cell>
          <cell r="C654" t="str">
            <v>DNER-ES287/97</v>
          </cell>
          <cell r="D654" t="str">
            <v xml:space="preserve"> </v>
          </cell>
          <cell r="E654" t="str">
            <v>un</v>
          </cell>
          <cell r="G654">
            <v>0</v>
          </cell>
          <cell r="H654">
            <v>0</v>
          </cell>
        </row>
        <row r="655">
          <cell r="A655" t="str">
            <v>DER78150</v>
          </cell>
          <cell r="B655" t="str">
            <v>Caixa coletora de sarjeta - CCS, D=60cm e H = 1,00m</v>
          </cell>
          <cell r="E655" t="str">
            <v>un</v>
          </cell>
          <cell r="F655">
            <v>231</v>
          </cell>
          <cell r="G655">
            <v>82.697999999999993</v>
          </cell>
          <cell r="H655">
            <v>313.69799999999998</v>
          </cell>
        </row>
        <row r="656">
          <cell r="A656" t="str">
            <v>DER78150a</v>
          </cell>
          <cell r="B656" t="str">
            <v>Caixa coletora de sarjeta - CCS, D=60cm E H=1,5m</v>
          </cell>
          <cell r="E656" t="str">
            <v>un</v>
          </cell>
          <cell r="F656">
            <v>368.52</v>
          </cell>
          <cell r="G656">
            <v>131.93016</v>
          </cell>
          <cell r="H656">
            <v>500.45015999999998</v>
          </cell>
        </row>
        <row r="657">
          <cell r="A657" t="str">
            <v>DER78150b</v>
          </cell>
          <cell r="B657" t="str">
            <v>Caixa coletora de sarjeta - CCS, D=40cm E H=1,00m</v>
          </cell>
          <cell r="E657" t="str">
            <v>un</v>
          </cell>
          <cell r="F657">
            <v>281.35000000000002</v>
          </cell>
          <cell r="G657">
            <v>100.72330000000001</v>
          </cell>
          <cell r="H657">
            <v>382.07330000000002</v>
          </cell>
        </row>
        <row r="658">
          <cell r="A658" t="str">
            <v>DER78150c</v>
          </cell>
          <cell r="B658" t="str">
            <v>Caixa coletora de sarjeta - CCS, D=40cm E H=1,50m</v>
          </cell>
          <cell r="E658" t="str">
            <v>un</v>
          </cell>
          <cell r="F658">
            <v>370.9</v>
          </cell>
          <cell r="G658">
            <v>132.78219999999999</v>
          </cell>
          <cell r="H658">
            <v>503.68219999999997</v>
          </cell>
        </row>
        <row r="659">
          <cell r="A659" t="str">
            <v>DER78150d</v>
          </cell>
          <cell r="B659" t="str">
            <v>Caixa coletora de sarjeta - CCS, D=40cm E H=2,00m</v>
          </cell>
          <cell r="E659" t="str">
            <v>un</v>
          </cell>
          <cell r="F659">
            <v>460.43</v>
          </cell>
          <cell r="G659">
            <v>164.83393999999998</v>
          </cell>
          <cell r="H659">
            <v>625.26394000000005</v>
          </cell>
        </row>
        <row r="660">
          <cell r="A660" t="str">
            <v>DER78250</v>
          </cell>
          <cell r="B660" t="str">
            <v>Caixa coletora de sarjeta - CCS, D=80cm E H=1,50m</v>
          </cell>
          <cell r="E660" t="str">
            <v>un</v>
          </cell>
          <cell r="F660">
            <v>321.55</v>
          </cell>
          <cell r="G660">
            <v>115.11490000000001</v>
          </cell>
          <cell r="H660">
            <v>436.66489999999999</v>
          </cell>
        </row>
        <row r="661">
          <cell r="A661" t="str">
            <v>DER78300</v>
          </cell>
          <cell r="B661" t="str">
            <v>Caixa coletora de sarjeta - CCS, D=100cm E H=1,50m</v>
          </cell>
          <cell r="E661" t="str">
            <v>un</v>
          </cell>
          <cell r="F661">
            <v>331.03</v>
          </cell>
          <cell r="G661">
            <v>118.50873999999999</v>
          </cell>
          <cell r="H661">
            <v>449.53873999999996</v>
          </cell>
        </row>
        <row r="662">
          <cell r="A662" t="str">
            <v>DER77100</v>
          </cell>
          <cell r="B662" t="str">
            <v>Caixa coletora de talvegue - CCT, D=80cm E H=1,50m</v>
          </cell>
          <cell r="E662" t="str">
            <v>un</v>
          </cell>
          <cell r="F662">
            <v>309.24</v>
          </cell>
          <cell r="G662">
            <v>110.70792</v>
          </cell>
          <cell r="H662">
            <v>419.94792000000001</v>
          </cell>
        </row>
        <row r="663">
          <cell r="A663" t="str">
            <v>DER77150</v>
          </cell>
          <cell r="B663" t="str">
            <v>Caixa coletora de talvegue - CCT, D=100cm E H=1,50m</v>
          </cell>
          <cell r="E663" t="str">
            <v>un</v>
          </cell>
          <cell r="F663">
            <v>302.36</v>
          </cell>
          <cell r="G663">
            <v>108.24487999999999</v>
          </cell>
          <cell r="H663">
            <v>410.60487999999998</v>
          </cell>
        </row>
        <row r="664">
          <cell r="A664" t="str">
            <v>DER77150a</v>
          </cell>
          <cell r="B664" t="str">
            <v>Caixa coletora de talvegue - CCT, D=40cm E H=1,00m</v>
          </cell>
          <cell r="E664" t="str">
            <v>un</v>
          </cell>
          <cell r="F664">
            <v>285.89</v>
          </cell>
          <cell r="G664">
            <v>102.34862</v>
          </cell>
          <cell r="H664">
            <v>388.23861999999997</v>
          </cell>
        </row>
        <row r="665">
          <cell r="A665" t="str">
            <v>DER77150b</v>
          </cell>
          <cell r="B665" t="str">
            <v>Caixa coletora de talvegue - CCT, D=40cm E H=1,50m</v>
          </cell>
          <cell r="E665" t="str">
            <v>un</v>
          </cell>
          <cell r="F665">
            <v>376.22</v>
          </cell>
          <cell r="G665">
            <v>134.68675999999999</v>
          </cell>
          <cell r="H665">
            <v>510.90676000000002</v>
          </cell>
        </row>
        <row r="666">
          <cell r="A666" t="str">
            <v>DER77150c</v>
          </cell>
          <cell r="B666" t="str">
            <v>Caixa coletora de talvegue - CCT, D=60cm E H=1,00m</v>
          </cell>
          <cell r="E666" t="str">
            <v>un</v>
          </cell>
          <cell r="F666">
            <v>236.25</v>
          </cell>
          <cell r="G666">
            <v>84.577500000000001</v>
          </cell>
          <cell r="H666">
            <v>320.82749999999999</v>
          </cell>
        </row>
        <row r="667">
          <cell r="A667" t="str">
            <v>DER77150d</v>
          </cell>
          <cell r="B667" t="str">
            <v>Caixa coletora de talvegue, para BDTC, D=1,20m E H=1,50m</v>
          </cell>
          <cell r="E667" t="str">
            <v>un</v>
          </cell>
          <cell r="F667">
            <v>428.06</v>
          </cell>
          <cell r="G667">
            <v>153.24547999999999</v>
          </cell>
          <cell r="H667">
            <v>581.30547999999999</v>
          </cell>
        </row>
        <row r="668">
          <cell r="A668" t="str">
            <v>DER72450</v>
          </cell>
          <cell r="B668" t="str">
            <v>Boca para BSTC D=80cm - Normal</v>
          </cell>
          <cell r="E668" t="str">
            <v>un</v>
          </cell>
          <cell r="F668">
            <v>295.62</v>
          </cell>
          <cell r="G668">
            <v>105.83196</v>
          </cell>
          <cell r="H668">
            <v>401.45195999999999</v>
          </cell>
        </row>
        <row r="669">
          <cell r="A669" t="str">
            <v>DER72450a</v>
          </cell>
          <cell r="B669" t="str">
            <v>Boca para BSTM D=140cm - Normal</v>
          </cell>
          <cell r="E669" t="str">
            <v>un</v>
          </cell>
          <cell r="F669">
            <v>508.27</v>
          </cell>
          <cell r="G669">
            <v>181.96065999999999</v>
          </cell>
          <cell r="H669">
            <v>690.23065999999994</v>
          </cell>
        </row>
        <row r="670">
          <cell r="A670" t="str">
            <v>DER66050</v>
          </cell>
          <cell r="B670" t="str">
            <v>Corpo de BSTC D=50cm c/ lastro de brita</v>
          </cell>
          <cell r="E670" t="str">
            <v>m</v>
          </cell>
          <cell r="F670">
            <v>40.07</v>
          </cell>
          <cell r="G670">
            <v>14.34506</v>
          </cell>
          <cell r="H670">
            <v>54.415059999999997</v>
          </cell>
        </row>
        <row r="671">
          <cell r="A671" t="str">
            <v>DER72350a</v>
          </cell>
          <cell r="B671" t="str">
            <v>Boca para BSTC D=50cm - Normal</v>
          </cell>
          <cell r="E671" t="str">
            <v>un</v>
          </cell>
          <cell r="F671">
            <v>116.02</v>
          </cell>
          <cell r="G671">
            <v>41.535159999999998</v>
          </cell>
          <cell r="H671">
            <v>157.55516</v>
          </cell>
        </row>
        <row r="672">
          <cell r="A672" t="str">
            <v>DER72350b</v>
          </cell>
          <cell r="B672" t="str">
            <v>Boca para BSTC D=40cm - Normal</v>
          </cell>
          <cell r="E672" t="str">
            <v>un</v>
          </cell>
          <cell r="F672">
            <v>108.67</v>
          </cell>
          <cell r="G672">
            <v>38.903860000000002</v>
          </cell>
          <cell r="H672">
            <v>147.57386</v>
          </cell>
        </row>
        <row r="673">
          <cell r="A673" t="str">
            <v>P04.931.00</v>
          </cell>
          <cell r="B673" t="str">
            <v>Caixa coletora de talvegue para BSTC D=40cm com H=1,0m</v>
          </cell>
          <cell r="E673" t="str">
            <v>un</v>
          </cell>
          <cell r="F673">
            <v>131.63</v>
          </cell>
          <cell r="G673">
            <v>47.123539999999998</v>
          </cell>
          <cell r="H673">
            <v>178.75353999999999</v>
          </cell>
        </row>
        <row r="674">
          <cell r="A674" t="str">
            <v>P04.931.01</v>
          </cell>
          <cell r="B674" t="str">
            <v>Caixa coletora de talvegue para BSTC D=40cm com H=1,5m</v>
          </cell>
          <cell r="E674" t="str">
            <v>un</v>
          </cell>
          <cell r="F674">
            <v>197.14</v>
          </cell>
          <cell r="G674">
            <v>70.576119999999989</v>
          </cell>
          <cell r="H674">
            <v>267.71611999999999</v>
          </cell>
        </row>
        <row r="675">
          <cell r="A675" t="str">
            <v>04.931.01</v>
          </cell>
          <cell r="B675" t="str">
            <v>Caixa coletora de talvegue-CCT 01</v>
          </cell>
          <cell r="C675" t="str">
            <v>DNER-ES287/97</v>
          </cell>
          <cell r="D675" t="str">
            <v xml:space="preserve"> </v>
          </cell>
          <cell r="E675" t="str">
            <v>un</v>
          </cell>
          <cell r="F675">
            <v>425.88</v>
          </cell>
          <cell r="G675">
            <v>152.46503999999999</v>
          </cell>
          <cell r="H675">
            <v>578.34503999999993</v>
          </cell>
        </row>
        <row r="676">
          <cell r="A676" t="str">
            <v>04.931.02</v>
          </cell>
          <cell r="B676" t="str">
            <v>Caixa coletora de talvegue-CCT 02</v>
          </cell>
          <cell r="C676" t="str">
            <v>DNER-ES287/97</v>
          </cell>
          <cell r="D676" t="str">
            <v xml:space="preserve"> </v>
          </cell>
          <cell r="E676" t="str">
            <v>un</v>
          </cell>
          <cell r="F676">
            <v>415.57</v>
          </cell>
          <cell r="G676">
            <v>148.77405999999999</v>
          </cell>
          <cell r="H676">
            <v>564.34406000000001</v>
          </cell>
        </row>
        <row r="677">
          <cell r="A677" t="str">
            <v>04.931.03</v>
          </cell>
          <cell r="B677" t="str">
            <v>Caixa coletora de talvegue-CCT 03</v>
          </cell>
          <cell r="C677" t="str">
            <v>DNER-ES287/97</v>
          </cell>
          <cell r="D677" t="str">
            <v xml:space="preserve"> </v>
          </cell>
          <cell r="E677" t="str">
            <v>un</v>
          </cell>
          <cell r="F677">
            <v>406.22</v>
          </cell>
          <cell r="G677">
            <v>145.42676</v>
          </cell>
          <cell r="H677">
            <v>551.64676000000009</v>
          </cell>
        </row>
        <row r="678">
          <cell r="A678" t="str">
            <v>04.931.04</v>
          </cell>
          <cell r="B678" t="str">
            <v>Caixa coletora de talvegue-CCT 04</v>
          </cell>
          <cell r="C678" t="str">
            <v>DNER-ES287/97</v>
          </cell>
          <cell r="D678" t="str">
            <v xml:space="preserve"> </v>
          </cell>
          <cell r="E678" t="str">
            <v>un</v>
          </cell>
          <cell r="F678">
            <v>571.04999999999995</v>
          </cell>
          <cell r="G678">
            <v>204.43589999999998</v>
          </cell>
          <cell r="H678">
            <v>775.4858999999999</v>
          </cell>
        </row>
        <row r="679">
          <cell r="A679" t="str">
            <v>04.931.05</v>
          </cell>
          <cell r="B679" t="str">
            <v>Caixa coletora de talvegue-CCT 05</v>
          </cell>
          <cell r="C679" t="str">
            <v>DNER-ES287/97</v>
          </cell>
          <cell r="D679" t="str">
            <v xml:space="preserve"> </v>
          </cell>
          <cell r="E679" t="str">
            <v>un</v>
          </cell>
          <cell r="F679">
            <v>563.19000000000005</v>
          </cell>
          <cell r="G679">
            <v>201.62202000000002</v>
          </cell>
          <cell r="H679">
            <v>764.81202000000008</v>
          </cell>
        </row>
        <row r="680">
          <cell r="A680" t="str">
            <v>04.931.06</v>
          </cell>
          <cell r="B680" t="str">
            <v>Caixa coletora de talvegue-CCT 06</v>
          </cell>
          <cell r="C680" t="str">
            <v>DNER-ES287/97</v>
          </cell>
          <cell r="D680" t="str">
            <v xml:space="preserve"> </v>
          </cell>
          <cell r="E680" t="str">
            <v>un</v>
          </cell>
          <cell r="F680">
            <v>555.33000000000004</v>
          </cell>
          <cell r="G680">
            <v>198.80814000000001</v>
          </cell>
          <cell r="H680">
            <v>754.13814000000002</v>
          </cell>
        </row>
        <row r="681">
          <cell r="A681" t="str">
            <v>04.931.07</v>
          </cell>
          <cell r="B681" t="str">
            <v>Caixa coletora de talvegue-CCT 07</v>
          </cell>
          <cell r="C681" t="str">
            <v>DNER-ES287/97</v>
          </cell>
          <cell r="D681" t="str">
            <v xml:space="preserve"> </v>
          </cell>
          <cell r="E681" t="str">
            <v>un</v>
          </cell>
          <cell r="F681">
            <v>662.94</v>
          </cell>
          <cell r="G681">
            <v>237.33252000000002</v>
          </cell>
          <cell r="H681">
            <v>900.2725200000001</v>
          </cell>
        </row>
        <row r="682">
          <cell r="A682" t="str">
            <v>04.931.08</v>
          </cell>
          <cell r="B682" t="str">
            <v>Caixa coletora de talvegue-CCT 08</v>
          </cell>
          <cell r="C682" t="str">
            <v>DNER-ES287/97</v>
          </cell>
          <cell r="D682" t="str">
            <v xml:space="preserve"> </v>
          </cell>
          <cell r="E682" t="str">
            <v>un</v>
          </cell>
          <cell r="F682">
            <v>655.08000000000004</v>
          </cell>
          <cell r="G682">
            <v>234.51864</v>
          </cell>
          <cell r="H682">
            <v>889.59864000000005</v>
          </cell>
        </row>
        <row r="683">
          <cell r="A683" t="str">
            <v>04.931.09</v>
          </cell>
          <cell r="B683" t="str">
            <v>Caixa coletora de talvegue-CCT 09</v>
          </cell>
          <cell r="C683" t="str">
            <v>DNER-ES287/97</v>
          </cell>
          <cell r="D683" t="str">
            <v xml:space="preserve"> </v>
          </cell>
          <cell r="E683" t="str">
            <v>un</v>
          </cell>
          <cell r="F683">
            <v>647.22</v>
          </cell>
          <cell r="G683">
            <v>231.70475999999999</v>
          </cell>
          <cell r="H683">
            <v>878.92475999999999</v>
          </cell>
        </row>
        <row r="684">
          <cell r="A684" t="str">
            <v>04.931.10</v>
          </cell>
          <cell r="B684" t="str">
            <v>Caixa coletora de talvegue-CCT 10</v>
          </cell>
          <cell r="C684" t="str">
            <v>DNER-ES287/97</v>
          </cell>
          <cell r="D684" t="str">
            <v xml:space="preserve"> </v>
          </cell>
          <cell r="E684" t="str">
            <v>un</v>
          </cell>
          <cell r="F684">
            <v>639.36</v>
          </cell>
          <cell r="G684">
            <v>228.89087999999998</v>
          </cell>
          <cell r="H684">
            <v>868.25088000000005</v>
          </cell>
        </row>
        <row r="685">
          <cell r="A685" t="str">
            <v>04.931.11</v>
          </cell>
          <cell r="B685" t="str">
            <v>Caixa coletora de talvegue-CCT 11</v>
          </cell>
          <cell r="C685" t="str">
            <v>DNER-ES287/97</v>
          </cell>
          <cell r="D685" t="str">
            <v xml:space="preserve"> </v>
          </cell>
          <cell r="E685" t="str">
            <v>un</v>
          </cell>
          <cell r="F685">
            <v>131.63</v>
          </cell>
          <cell r="G685">
            <v>47.123539999999998</v>
          </cell>
          <cell r="H685">
            <v>178.75353999999999</v>
          </cell>
        </row>
        <row r="686">
          <cell r="A686" t="str">
            <v>04.931.12</v>
          </cell>
          <cell r="B686" t="str">
            <v>Caixa coletora de talvegue-CCT 12</v>
          </cell>
          <cell r="C686" t="str">
            <v>DNER-ES287/97</v>
          </cell>
          <cell r="D686" t="str">
            <v xml:space="preserve"> </v>
          </cell>
          <cell r="E686" t="str">
            <v>un</v>
          </cell>
          <cell r="F686">
            <v>197.14</v>
          </cell>
          <cell r="G686">
            <v>70.576119999999989</v>
          </cell>
          <cell r="H686">
            <v>267.71611999999999</v>
          </cell>
        </row>
        <row r="687">
          <cell r="A687" t="str">
            <v>04.931.13</v>
          </cell>
          <cell r="B687" t="str">
            <v>Caixa coletora de talvegue-CCT 13</v>
          </cell>
          <cell r="C687" t="str">
            <v>DNER-ES287/97</v>
          </cell>
          <cell r="D687" t="str">
            <v xml:space="preserve"> </v>
          </cell>
          <cell r="E687" t="str">
            <v>un</v>
          </cell>
          <cell r="F687">
            <v>425.88</v>
          </cell>
          <cell r="G687">
            <v>152.46503999999999</v>
          </cell>
          <cell r="H687">
            <v>578.34503999999993</v>
          </cell>
        </row>
        <row r="688">
          <cell r="A688" t="str">
            <v>04.931.14</v>
          </cell>
          <cell r="B688" t="str">
            <v>Caixa coletora de talvegue-CCT 14</v>
          </cell>
          <cell r="C688" t="str">
            <v>DNER-ES287/97</v>
          </cell>
          <cell r="D688" t="str">
            <v xml:space="preserve"> </v>
          </cell>
          <cell r="E688" t="str">
            <v>un</v>
          </cell>
          <cell r="F688">
            <v>415.57</v>
          </cell>
          <cell r="G688">
            <v>148.77405999999999</v>
          </cell>
          <cell r="H688">
            <v>564.34406000000001</v>
          </cell>
        </row>
        <row r="689">
          <cell r="A689" t="str">
            <v>04.931.15</v>
          </cell>
          <cell r="B689" t="str">
            <v>Caixa coletora de talvegue-CCT 15</v>
          </cell>
          <cell r="C689" t="str">
            <v>DNER-ES287/97</v>
          </cell>
          <cell r="D689" t="str">
            <v xml:space="preserve"> </v>
          </cell>
          <cell r="E689" t="str">
            <v>un</v>
          </cell>
          <cell r="F689">
            <v>318.66000000000003</v>
          </cell>
          <cell r="G689">
            <v>114.08028</v>
          </cell>
          <cell r="H689">
            <v>432.74028000000004</v>
          </cell>
        </row>
        <row r="690">
          <cell r="A690" t="str">
            <v>04.931.16</v>
          </cell>
          <cell r="B690" t="str">
            <v>Caixa coletora de talvegue-CCT 16</v>
          </cell>
          <cell r="C690" t="str">
            <v>DNER-ES287/97</v>
          </cell>
          <cell r="D690" t="str">
            <v xml:space="preserve"> </v>
          </cell>
          <cell r="E690" t="str">
            <v>un</v>
          </cell>
          <cell r="F690">
            <v>310.06</v>
          </cell>
          <cell r="G690">
            <v>111.00148</v>
          </cell>
          <cell r="H690">
            <v>421.06148000000002</v>
          </cell>
        </row>
        <row r="691">
          <cell r="A691" t="str">
            <v>04.931.17</v>
          </cell>
          <cell r="B691" t="str">
            <v>Caixa coletora de talvegue-CCT 17</v>
          </cell>
          <cell r="C691" t="str">
            <v>DNER-ES287/97</v>
          </cell>
          <cell r="D691" t="str">
            <v xml:space="preserve"> </v>
          </cell>
          <cell r="E691" t="str">
            <v>un</v>
          </cell>
          <cell r="F691">
            <v>417.28</v>
          </cell>
          <cell r="G691">
            <v>149.38623999999999</v>
          </cell>
          <cell r="H691">
            <v>566.66624000000002</v>
          </cell>
        </row>
        <row r="692">
          <cell r="A692" t="str">
            <v>04.931.18</v>
          </cell>
          <cell r="B692" t="str">
            <v>Caixa coletora de talvegue-CCT 18</v>
          </cell>
          <cell r="C692" t="str">
            <v>DNER-ES287/97</v>
          </cell>
          <cell r="D692" t="str">
            <v xml:space="preserve"> </v>
          </cell>
          <cell r="E692" t="str">
            <v>un</v>
          </cell>
          <cell r="F692">
            <v>409.82</v>
          </cell>
          <cell r="G692">
            <v>146.71555999999998</v>
          </cell>
          <cell r="H692">
            <v>556.53556000000003</v>
          </cell>
        </row>
        <row r="693">
          <cell r="A693" t="str">
            <v>04.931.19</v>
          </cell>
          <cell r="B693" t="str">
            <v>Caixa coletora de talvegue-CCT 19</v>
          </cell>
          <cell r="C693" t="str">
            <v>DNER-ES287/97</v>
          </cell>
          <cell r="D693" t="str">
            <v xml:space="preserve"> </v>
          </cell>
          <cell r="E693" t="str">
            <v>un</v>
          </cell>
          <cell r="F693">
            <v>402.7</v>
          </cell>
          <cell r="G693">
            <v>144.16659999999999</v>
          </cell>
          <cell r="H693">
            <v>546.86659999999995</v>
          </cell>
        </row>
        <row r="694">
          <cell r="A694" t="str">
            <v>04.931.20</v>
          </cell>
          <cell r="B694" t="str">
            <v>Caixa coletora de talvegue-CCT 20</v>
          </cell>
          <cell r="C694" t="str">
            <v>DNER-ES287/97</v>
          </cell>
          <cell r="D694" t="str">
            <v xml:space="preserve"> </v>
          </cell>
          <cell r="E694" t="str">
            <v>un</v>
          </cell>
          <cell r="F694">
            <v>425.14</v>
          </cell>
          <cell r="G694">
            <v>152.20012</v>
          </cell>
          <cell r="H694">
            <v>577.34011999999996</v>
          </cell>
        </row>
        <row r="695">
          <cell r="A695" t="str">
            <v>04.940.01</v>
          </cell>
          <cell r="B695" t="str">
            <v>Descida d’água tipo rápido- calha de concreto-DAR 01</v>
          </cell>
          <cell r="C695" t="str">
            <v>DNER-ES291/97</v>
          </cell>
          <cell r="D695" t="str">
            <v xml:space="preserve"> </v>
          </cell>
          <cell r="E695" t="str">
            <v>m</v>
          </cell>
          <cell r="G695">
            <v>0</v>
          </cell>
          <cell r="H695">
            <v>0</v>
          </cell>
        </row>
        <row r="696">
          <cell r="A696" t="str">
            <v>04.940.02</v>
          </cell>
          <cell r="B696" t="str">
            <v>Descida d’água tipo rápido- canal retangular-DAR 02</v>
          </cell>
          <cell r="C696" t="str">
            <v>DNER-ES291/97</v>
          </cell>
          <cell r="D696" t="str">
            <v xml:space="preserve"> </v>
          </cell>
          <cell r="E696" t="str">
            <v>m</v>
          </cell>
          <cell r="F696">
            <v>42.18</v>
          </cell>
          <cell r="G696">
            <v>15.100439999999999</v>
          </cell>
          <cell r="H696">
            <v>57.280439999999999</v>
          </cell>
        </row>
        <row r="697">
          <cell r="A697" t="str">
            <v>04.940.03</v>
          </cell>
          <cell r="B697" t="str">
            <v>Descida d'água tipo rápido- canal ret. armado-DAR 03</v>
          </cell>
          <cell r="C697" t="str">
            <v>DNER-ES291/97</v>
          </cell>
          <cell r="D697" t="str">
            <v xml:space="preserve"> </v>
          </cell>
          <cell r="E697" t="str">
            <v>m</v>
          </cell>
          <cell r="F697">
            <v>31.84</v>
          </cell>
          <cell r="G697">
            <v>11.398719999999999</v>
          </cell>
          <cell r="H697">
            <v>43.238720000000001</v>
          </cell>
        </row>
        <row r="698">
          <cell r="A698" t="str">
            <v>04.940.04</v>
          </cell>
          <cell r="B698" t="str">
            <v>Descida d’água tipo rápido- calha metálica-DAR 04</v>
          </cell>
          <cell r="C698" t="str">
            <v>DNER-ES291/97</v>
          </cell>
          <cell r="D698" t="str">
            <v xml:space="preserve"> </v>
          </cell>
          <cell r="E698" t="str">
            <v>m</v>
          </cell>
          <cell r="G698">
            <v>0</v>
          </cell>
          <cell r="H698">
            <v>0</v>
          </cell>
        </row>
        <row r="699">
          <cell r="A699" t="str">
            <v>04.941.01</v>
          </cell>
          <cell r="B699" t="str">
            <v>Descida d'água de aterros em degraus-DAD 01</v>
          </cell>
          <cell r="C699" t="str">
            <v>DNER-ES291/97</v>
          </cell>
          <cell r="D699" t="str">
            <v xml:space="preserve"> </v>
          </cell>
          <cell r="E699" t="str">
            <v>m</v>
          </cell>
          <cell r="G699">
            <v>0</v>
          </cell>
          <cell r="H699">
            <v>0</v>
          </cell>
        </row>
        <row r="700">
          <cell r="A700" t="str">
            <v>04.941.02</v>
          </cell>
          <cell r="B700" t="str">
            <v>Descida d'água de aterros em degraus-DAD 02</v>
          </cell>
          <cell r="C700" t="str">
            <v>DNER-ES291/97</v>
          </cell>
          <cell r="D700" t="str">
            <v xml:space="preserve"> </v>
          </cell>
          <cell r="E700" t="str">
            <v>m</v>
          </cell>
          <cell r="F700">
            <v>41.8</v>
          </cell>
          <cell r="G700">
            <v>14.964399999999998</v>
          </cell>
          <cell r="H700">
            <v>56.764399999999995</v>
          </cell>
        </row>
        <row r="701">
          <cell r="A701" t="str">
            <v>04.941.03</v>
          </cell>
          <cell r="B701" t="str">
            <v>Descida d'água de aterros em degraus-DAD 03</v>
          </cell>
          <cell r="C701" t="str">
            <v>DNER-ES291/97</v>
          </cell>
          <cell r="D701" t="str">
            <v xml:space="preserve"> </v>
          </cell>
          <cell r="E701" t="str">
            <v>m</v>
          </cell>
          <cell r="F701">
            <v>58.89</v>
          </cell>
          <cell r="G701">
            <v>21.082619999999999</v>
          </cell>
          <cell r="H701">
            <v>79.972620000000006</v>
          </cell>
        </row>
        <row r="702">
          <cell r="A702" t="str">
            <v>04.941.04</v>
          </cell>
          <cell r="B702" t="str">
            <v>Descida d'água de aterros em degraus-DAD 04</v>
          </cell>
          <cell r="C702" t="str">
            <v>DNER-ES291/97</v>
          </cell>
          <cell r="D702" t="str">
            <v xml:space="preserve"> </v>
          </cell>
          <cell r="E702" t="str">
            <v>m</v>
          </cell>
          <cell r="G702">
            <v>0</v>
          </cell>
          <cell r="H702">
            <v>0</v>
          </cell>
        </row>
        <row r="703">
          <cell r="A703" t="str">
            <v>04.941.05</v>
          </cell>
          <cell r="B703" t="str">
            <v>Descida d'água de aterros em degraus-DAD 05</v>
          </cell>
          <cell r="C703" t="str">
            <v>DNER-ES291/97</v>
          </cell>
          <cell r="D703" t="str">
            <v xml:space="preserve"> </v>
          </cell>
          <cell r="E703" t="str">
            <v>m</v>
          </cell>
          <cell r="G703">
            <v>0</v>
          </cell>
          <cell r="H703">
            <v>0</v>
          </cell>
        </row>
        <row r="704">
          <cell r="A704" t="str">
            <v>04.941.06</v>
          </cell>
          <cell r="B704" t="str">
            <v>Descida d'água de aterros em degraus-DAD 06</v>
          </cell>
          <cell r="C704" t="str">
            <v>DNER-ES291/97</v>
          </cell>
          <cell r="D704" t="str">
            <v xml:space="preserve"> </v>
          </cell>
          <cell r="E704" t="str">
            <v>m</v>
          </cell>
          <cell r="G704">
            <v>0</v>
          </cell>
          <cell r="H704">
            <v>0</v>
          </cell>
        </row>
        <row r="705">
          <cell r="A705" t="str">
            <v>04.941.07</v>
          </cell>
          <cell r="B705" t="str">
            <v>Descida d'água de aterros em degraus-DAD 07</v>
          </cell>
          <cell r="C705" t="str">
            <v>DNER-ES291/97</v>
          </cell>
          <cell r="D705" t="str">
            <v xml:space="preserve"> </v>
          </cell>
          <cell r="E705" t="str">
            <v>m</v>
          </cell>
          <cell r="G705">
            <v>0</v>
          </cell>
          <cell r="H705">
            <v>0</v>
          </cell>
        </row>
        <row r="706">
          <cell r="A706" t="str">
            <v>04.941.08</v>
          </cell>
          <cell r="B706" t="str">
            <v>Descida d'água de aterros em degraus-DAD 08</v>
          </cell>
          <cell r="C706" t="str">
            <v>DNER-ES291/97</v>
          </cell>
          <cell r="D706" t="str">
            <v xml:space="preserve"> </v>
          </cell>
          <cell r="E706" t="str">
            <v>m</v>
          </cell>
          <cell r="F706">
            <v>150.01</v>
          </cell>
          <cell r="G706">
            <v>53.703579999999995</v>
          </cell>
          <cell r="H706">
            <v>203.71357999999998</v>
          </cell>
        </row>
        <row r="707">
          <cell r="A707" t="str">
            <v>04.941.09</v>
          </cell>
          <cell r="B707" t="str">
            <v>Descida d’água de aterros em degraus-DAD 09</v>
          </cell>
          <cell r="C707" t="str">
            <v>DNER-ES291/97</v>
          </cell>
          <cell r="D707" t="str">
            <v xml:space="preserve"> </v>
          </cell>
          <cell r="E707" t="str">
            <v>m</v>
          </cell>
          <cell r="G707">
            <v>0</v>
          </cell>
          <cell r="H707">
            <v>0</v>
          </cell>
        </row>
        <row r="708">
          <cell r="A708" t="str">
            <v>04.941.10</v>
          </cell>
          <cell r="B708" t="str">
            <v>Descida d'água de aterros em degraus-DAD 10</v>
          </cell>
          <cell r="C708" t="str">
            <v>DNER-ES291/97</v>
          </cell>
          <cell r="D708" t="str">
            <v xml:space="preserve"> </v>
          </cell>
          <cell r="E708" t="str">
            <v>m</v>
          </cell>
          <cell r="G708">
            <v>0</v>
          </cell>
          <cell r="H708">
            <v>0</v>
          </cell>
        </row>
        <row r="709">
          <cell r="A709" t="str">
            <v>04.941.11</v>
          </cell>
          <cell r="B709" t="str">
            <v>Descida d'água de aterros em degraus-DAD 11</v>
          </cell>
          <cell r="C709" t="str">
            <v>DNER-ES291/97</v>
          </cell>
          <cell r="D709" t="str">
            <v xml:space="preserve"> </v>
          </cell>
          <cell r="E709" t="str">
            <v>m</v>
          </cell>
          <cell r="G709">
            <v>0</v>
          </cell>
          <cell r="H709">
            <v>0</v>
          </cell>
        </row>
        <row r="710">
          <cell r="A710" t="str">
            <v>04.941.12</v>
          </cell>
          <cell r="B710" t="str">
            <v>Descida d'água de aterros em degraus-DAD 12</v>
          </cell>
          <cell r="C710" t="str">
            <v>DNER-ES291/97</v>
          </cell>
          <cell r="D710" t="str">
            <v xml:space="preserve"> </v>
          </cell>
          <cell r="E710" t="str">
            <v>m</v>
          </cell>
          <cell r="G710">
            <v>0</v>
          </cell>
          <cell r="H710">
            <v>0</v>
          </cell>
        </row>
        <row r="711">
          <cell r="A711" t="str">
            <v>04.941.13</v>
          </cell>
          <cell r="B711" t="str">
            <v>Descida d'água de aterros em degraus-DAD 13</v>
          </cell>
          <cell r="C711" t="str">
            <v>DNER-ES291/97</v>
          </cell>
          <cell r="D711" t="str">
            <v xml:space="preserve"> </v>
          </cell>
          <cell r="E711" t="str">
            <v>m</v>
          </cell>
          <cell r="G711">
            <v>0</v>
          </cell>
          <cell r="H711">
            <v>0</v>
          </cell>
        </row>
        <row r="712">
          <cell r="A712" t="str">
            <v>04.941.14</v>
          </cell>
          <cell r="B712" t="str">
            <v>Descida d'água de aterros em degraus-DAD 14</v>
          </cell>
          <cell r="C712" t="str">
            <v>DNER-ES291/97</v>
          </cell>
          <cell r="D712" t="str">
            <v xml:space="preserve"> </v>
          </cell>
          <cell r="E712" t="str">
            <v>m</v>
          </cell>
          <cell r="F712">
            <v>211.26</v>
          </cell>
          <cell r="G712">
            <v>75.631079999999997</v>
          </cell>
          <cell r="H712">
            <v>286.89107999999999</v>
          </cell>
        </row>
        <row r="713">
          <cell r="A713" t="str">
            <v>04.941.15</v>
          </cell>
          <cell r="B713" t="str">
            <v>Descida d'água de aterros em degraus-DAD 15</v>
          </cell>
          <cell r="C713" t="str">
            <v>DNER-ES291/97</v>
          </cell>
          <cell r="D713" t="str">
            <v xml:space="preserve"> </v>
          </cell>
          <cell r="E713" t="str">
            <v>m</v>
          </cell>
          <cell r="G713">
            <v>0</v>
          </cell>
          <cell r="H713">
            <v>0</v>
          </cell>
        </row>
        <row r="714">
          <cell r="A714" t="str">
            <v>04.941.16</v>
          </cell>
          <cell r="B714" t="str">
            <v>Descida d'água de aterros em degraus-DAD 16</v>
          </cell>
          <cell r="C714" t="str">
            <v>DNER-ES291/97</v>
          </cell>
          <cell r="D714" t="str">
            <v xml:space="preserve"> </v>
          </cell>
          <cell r="E714" t="str">
            <v>m</v>
          </cell>
          <cell r="G714">
            <v>0</v>
          </cell>
          <cell r="H714">
            <v>0</v>
          </cell>
        </row>
        <row r="715">
          <cell r="A715" t="str">
            <v>04.941.17</v>
          </cell>
          <cell r="B715" t="str">
            <v>Descida d'água de aterros em degraus-DAD 17</v>
          </cell>
          <cell r="C715" t="str">
            <v>DNER-ES291/97</v>
          </cell>
          <cell r="D715" t="str">
            <v xml:space="preserve"> </v>
          </cell>
          <cell r="E715" t="str">
            <v>m</v>
          </cell>
          <cell r="G715">
            <v>0</v>
          </cell>
          <cell r="H715">
            <v>0</v>
          </cell>
        </row>
        <row r="716">
          <cell r="A716" t="str">
            <v>04.941.18</v>
          </cell>
          <cell r="B716" t="str">
            <v>Descida d’água de aterros em degraus-DAD 18</v>
          </cell>
          <cell r="C716" t="str">
            <v>DNER-ES291/97</v>
          </cell>
          <cell r="D716" t="str">
            <v xml:space="preserve"> </v>
          </cell>
          <cell r="E716" t="str">
            <v>m</v>
          </cell>
          <cell r="G716">
            <v>0</v>
          </cell>
          <cell r="H716">
            <v>0</v>
          </cell>
        </row>
        <row r="717">
          <cell r="A717" t="str">
            <v>04.941.31</v>
          </cell>
          <cell r="B717" t="str">
            <v>Descida d'água de cortes em degraus-DCD 01</v>
          </cell>
          <cell r="C717" t="str">
            <v>DNER-ES291/97</v>
          </cell>
          <cell r="D717" t="str">
            <v xml:space="preserve"> </v>
          </cell>
          <cell r="E717" t="str">
            <v>m</v>
          </cell>
          <cell r="G717">
            <v>0</v>
          </cell>
          <cell r="H717">
            <v>0</v>
          </cell>
        </row>
        <row r="718">
          <cell r="A718" t="str">
            <v>04.941.32</v>
          </cell>
          <cell r="B718" t="str">
            <v>Descida d'água de cortes em degraus-DCD 02</v>
          </cell>
          <cell r="C718" t="str">
            <v>DNER-ES291/97</v>
          </cell>
          <cell r="D718" t="str">
            <v xml:space="preserve"> </v>
          </cell>
          <cell r="E718" t="str">
            <v>m</v>
          </cell>
          <cell r="G718">
            <v>0</v>
          </cell>
          <cell r="H718">
            <v>0</v>
          </cell>
        </row>
        <row r="719">
          <cell r="A719" t="str">
            <v>04.941.33</v>
          </cell>
          <cell r="B719" t="str">
            <v>Descida d’água de cortes em degraus-DCD 03</v>
          </cell>
          <cell r="C719" t="str">
            <v>DNER-ES291/97</v>
          </cell>
          <cell r="D719" t="str">
            <v xml:space="preserve"> </v>
          </cell>
          <cell r="E719" t="str">
            <v>m</v>
          </cell>
          <cell r="G719">
            <v>0</v>
          </cell>
          <cell r="H719">
            <v>0</v>
          </cell>
        </row>
        <row r="720">
          <cell r="A720" t="str">
            <v>04.941.34</v>
          </cell>
          <cell r="B720" t="str">
            <v>Descida d'água de cortes em degraus-DCD 04</v>
          </cell>
          <cell r="C720" t="str">
            <v>DNER-ES291/97</v>
          </cell>
          <cell r="D720" t="str">
            <v xml:space="preserve"> </v>
          </cell>
          <cell r="E720" t="str">
            <v>m</v>
          </cell>
          <cell r="G720">
            <v>0</v>
          </cell>
          <cell r="H720">
            <v>0</v>
          </cell>
        </row>
        <row r="721">
          <cell r="A721" t="str">
            <v>04.942.01</v>
          </cell>
          <cell r="B721" t="str">
            <v>Entrada d'água- EDA 01</v>
          </cell>
          <cell r="C721" t="str">
            <v>DNER-ES291/97</v>
          </cell>
          <cell r="D721" t="str">
            <v xml:space="preserve"> </v>
          </cell>
          <cell r="E721" t="str">
            <v>un</v>
          </cell>
          <cell r="F721">
            <v>12</v>
          </cell>
          <cell r="G721">
            <v>4.2959999999999994</v>
          </cell>
          <cell r="H721">
            <v>16.295999999999999</v>
          </cell>
        </row>
        <row r="722">
          <cell r="A722" t="str">
            <v>04.942.02</v>
          </cell>
          <cell r="B722" t="str">
            <v>Entrada d'água- EDA 02</v>
          </cell>
          <cell r="C722" t="str">
            <v>DNER-ES291/97</v>
          </cell>
          <cell r="D722" t="str">
            <v xml:space="preserve"> </v>
          </cell>
          <cell r="E722" t="str">
            <v>un</v>
          </cell>
          <cell r="G722">
            <v>0</v>
          </cell>
          <cell r="H722">
            <v>0</v>
          </cell>
        </row>
        <row r="723">
          <cell r="A723" t="str">
            <v>04.950.01</v>
          </cell>
          <cell r="B723" t="str">
            <v>Dissipador de energia- DES 01</v>
          </cell>
          <cell r="C723" t="str">
            <v>DNER-ES283/97</v>
          </cell>
          <cell r="D723" t="str">
            <v xml:space="preserve"> </v>
          </cell>
          <cell r="E723" t="str">
            <v>un</v>
          </cell>
          <cell r="F723">
            <v>68.48</v>
          </cell>
          <cell r="G723">
            <v>24.515840000000001</v>
          </cell>
          <cell r="H723">
            <v>92.995840000000001</v>
          </cell>
        </row>
        <row r="724">
          <cell r="A724" t="str">
            <v>04.950.02</v>
          </cell>
          <cell r="B724" t="str">
            <v>Dissipador de energia- DES 02</v>
          </cell>
          <cell r="C724" t="str">
            <v>DNER-ES283/97</v>
          </cell>
          <cell r="D724" t="str">
            <v xml:space="preserve"> </v>
          </cell>
          <cell r="E724" t="str">
            <v>un</v>
          </cell>
          <cell r="F724">
            <v>81.430000000000007</v>
          </cell>
          <cell r="G724">
            <v>29.15194</v>
          </cell>
          <cell r="H724">
            <v>110.58194</v>
          </cell>
        </row>
        <row r="725">
          <cell r="A725" t="str">
            <v>04.950.03</v>
          </cell>
          <cell r="B725" t="str">
            <v>Dissipador de energia- DES 03</v>
          </cell>
          <cell r="C725" t="str">
            <v>DNER-ES283/97</v>
          </cell>
          <cell r="D725" t="str">
            <v xml:space="preserve"> </v>
          </cell>
          <cell r="E725" t="str">
            <v>un</v>
          </cell>
          <cell r="F725">
            <v>97.11</v>
          </cell>
          <cell r="G725">
            <v>34.76538</v>
          </cell>
          <cell r="H725">
            <v>131.87538000000001</v>
          </cell>
        </row>
        <row r="726">
          <cell r="A726" t="str">
            <v>04.950.04</v>
          </cell>
          <cell r="B726" t="str">
            <v>Dissipador de energia- DES 04</v>
          </cell>
          <cell r="C726" t="str">
            <v>DNER-ES283/97</v>
          </cell>
          <cell r="D726" t="str">
            <v xml:space="preserve"> </v>
          </cell>
          <cell r="E726" t="str">
            <v>un</v>
          </cell>
          <cell r="G726">
            <v>0</v>
          </cell>
          <cell r="H726">
            <v>0</v>
          </cell>
        </row>
        <row r="727">
          <cell r="A727" t="str">
            <v>04.950.21</v>
          </cell>
          <cell r="B727" t="str">
            <v>Dissipador de energia- DEB 01</v>
          </cell>
          <cell r="C727" t="str">
            <v>DNER-ES283/97</v>
          </cell>
          <cell r="D727" t="str">
            <v xml:space="preserve"> </v>
          </cell>
          <cell r="E727" t="str">
            <v>un</v>
          </cell>
          <cell r="F727">
            <v>74.739999999999995</v>
          </cell>
          <cell r="G727">
            <v>26.756919999999997</v>
          </cell>
          <cell r="H727">
            <v>101.49691999999999</v>
          </cell>
        </row>
        <row r="728">
          <cell r="A728" t="str">
            <v>04.950.22</v>
          </cell>
          <cell r="B728" t="str">
            <v>Dissipador de energia- DEB 02</v>
          </cell>
          <cell r="C728" t="str">
            <v>DNER-ES283/97</v>
          </cell>
          <cell r="D728" t="str">
            <v xml:space="preserve"> </v>
          </cell>
          <cell r="E728" t="str">
            <v>un</v>
          </cell>
          <cell r="F728">
            <v>251.57</v>
          </cell>
          <cell r="G728">
            <v>90.062059999999988</v>
          </cell>
          <cell r="H728">
            <v>341.63205999999997</v>
          </cell>
        </row>
        <row r="729">
          <cell r="A729" t="str">
            <v>04.950.23</v>
          </cell>
          <cell r="B729" t="str">
            <v>Dissipador de energia- DEB 03</v>
          </cell>
          <cell r="C729" t="str">
            <v>DNER-ES283/97</v>
          </cell>
          <cell r="D729" t="str">
            <v xml:space="preserve"> </v>
          </cell>
          <cell r="E729" t="str">
            <v>un</v>
          </cell>
          <cell r="F729">
            <v>403.37</v>
          </cell>
          <cell r="G729">
            <v>144.40645999999998</v>
          </cell>
          <cell r="H729">
            <v>547.77646000000004</v>
          </cell>
        </row>
        <row r="730">
          <cell r="A730" t="str">
            <v>04.950.24</v>
          </cell>
          <cell r="B730" t="str">
            <v>Dissipador de energia- DEB 04</v>
          </cell>
          <cell r="C730" t="str">
            <v>DNER-ES283/97</v>
          </cell>
          <cell r="D730" t="str">
            <v xml:space="preserve"> </v>
          </cell>
          <cell r="E730" t="str">
            <v>un</v>
          </cell>
          <cell r="F730">
            <v>593.01</v>
          </cell>
          <cell r="G730">
            <v>212.29757999999998</v>
          </cell>
          <cell r="H730">
            <v>805.30757999999992</v>
          </cell>
        </row>
        <row r="731">
          <cell r="A731" t="str">
            <v>04.950.25</v>
          </cell>
          <cell r="B731" t="str">
            <v>Dissipador de energia- DEB 05</v>
          </cell>
          <cell r="C731" t="str">
            <v>DNER-ES283/97</v>
          </cell>
          <cell r="D731" t="str">
            <v xml:space="preserve"> </v>
          </cell>
          <cell r="E731" t="str">
            <v>un</v>
          </cell>
          <cell r="G731">
            <v>0</v>
          </cell>
          <cell r="H731">
            <v>0</v>
          </cell>
        </row>
        <row r="732">
          <cell r="A732" t="str">
            <v>04.950.26</v>
          </cell>
          <cell r="B732" t="str">
            <v>Dissipador de energia- DEB 06</v>
          </cell>
          <cell r="C732" t="str">
            <v>DNER-ES283/97</v>
          </cell>
          <cell r="D732" t="str">
            <v xml:space="preserve"> </v>
          </cell>
          <cell r="E732" t="str">
            <v>un</v>
          </cell>
          <cell r="G732">
            <v>0</v>
          </cell>
          <cell r="H732">
            <v>0</v>
          </cell>
        </row>
        <row r="733">
          <cell r="A733" t="str">
            <v>04.950.27</v>
          </cell>
          <cell r="B733" t="str">
            <v>Dissipador de energia- DEB 07</v>
          </cell>
          <cell r="C733" t="str">
            <v>DNER-ES283/97</v>
          </cell>
          <cell r="D733" t="str">
            <v xml:space="preserve"> </v>
          </cell>
          <cell r="E733" t="str">
            <v>un</v>
          </cell>
          <cell r="F733">
            <v>842.49</v>
          </cell>
          <cell r="G733">
            <v>301.61142000000001</v>
          </cell>
          <cell r="H733">
            <v>1144.10142</v>
          </cell>
        </row>
        <row r="734">
          <cell r="A734" t="str">
            <v>04.950.28</v>
          </cell>
          <cell r="B734" t="str">
            <v>Dissipador de energia- DEB 08</v>
          </cell>
          <cell r="C734" t="str">
            <v>DNER-ES283/97</v>
          </cell>
          <cell r="D734" t="str">
            <v xml:space="preserve"> </v>
          </cell>
          <cell r="E734" t="str">
            <v>un</v>
          </cell>
          <cell r="G734">
            <v>0</v>
          </cell>
          <cell r="H734">
            <v>0</v>
          </cell>
        </row>
        <row r="735">
          <cell r="A735" t="str">
            <v>04.950.29</v>
          </cell>
          <cell r="B735" t="str">
            <v>Dissipador de energia- DEB 09</v>
          </cell>
          <cell r="C735" t="str">
            <v>DNER-ES283/97</v>
          </cell>
          <cell r="D735" t="str">
            <v xml:space="preserve"> </v>
          </cell>
          <cell r="E735" t="str">
            <v>un</v>
          </cell>
          <cell r="G735">
            <v>0</v>
          </cell>
          <cell r="H735">
            <v>0</v>
          </cell>
        </row>
        <row r="736">
          <cell r="A736" t="str">
            <v>04.950.30</v>
          </cell>
          <cell r="B736" t="str">
            <v>Dissipador de energia- DEB 10</v>
          </cell>
          <cell r="C736" t="str">
            <v>DNER-ES283/97</v>
          </cell>
          <cell r="D736" t="str">
            <v xml:space="preserve"> </v>
          </cell>
          <cell r="E736" t="str">
            <v>un</v>
          </cell>
          <cell r="F736">
            <v>1092.3814400000001</v>
          </cell>
          <cell r="G736">
            <v>391.07255552000004</v>
          </cell>
          <cell r="H736">
            <v>1483.4539955200003</v>
          </cell>
        </row>
        <row r="737">
          <cell r="A737" t="str">
            <v>04.950.31</v>
          </cell>
          <cell r="B737" t="str">
            <v>Dissipador de energia- DEB 11</v>
          </cell>
          <cell r="C737" t="str">
            <v>DNER-ES283/97</v>
          </cell>
          <cell r="D737" t="str">
            <v xml:space="preserve"> </v>
          </cell>
          <cell r="E737" t="str">
            <v>un</v>
          </cell>
          <cell r="G737">
            <v>0</v>
          </cell>
          <cell r="H737">
            <v>0</v>
          </cell>
        </row>
        <row r="738">
          <cell r="A738" t="str">
            <v>04.950.32</v>
          </cell>
          <cell r="B738" t="str">
            <v>Dissipador de energia- DEB 12</v>
          </cell>
          <cell r="C738" t="str">
            <v>DNER-ES283/97</v>
          </cell>
          <cell r="D738" t="str">
            <v xml:space="preserve"> </v>
          </cell>
          <cell r="E738" t="str">
            <v>un</v>
          </cell>
          <cell r="G738">
            <v>0</v>
          </cell>
          <cell r="H738">
            <v>0</v>
          </cell>
        </row>
        <row r="739">
          <cell r="A739" t="str">
            <v>04.950.51</v>
          </cell>
          <cell r="B739" t="str">
            <v>Dissipador de energia- DED 01</v>
          </cell>
          <cell r="C739" t="str">
            <v>DNER-ES283/97</v>
          </cell>
          <cell r="D739" t="str">
            <v xml:space="preserve"> </v>
          </cell>
          <cell r="E739" t="str">
            <v>un</v>
          </cell>
          <cell r="G739">
            <v>0</v>
          </cell>
          <cell r="H739">
            <v>0</v>
          </cell>
        </row>
        <row r="740">
          <cell r="A740" t="str">
            <v>04.960.01</v>
          </cell>
          <cell r="B740" t="str">
            <v>Boca de lobo simples c/ grelha de concreto-BLS 01</v>
          </cell>
          <cell r="C740" t="str">
            <v xml:space="preserve"> </v>
          </cell>
          <cell r="D740" t="str">
            <v xml:space="preserve"> </v>
          </cell>
          <cell r="E740" t="str">
            <v>un</v>
          </cell>
          <cell r="F740">
            <v>149.86000000000001</v>
          </cell>
          <cell r="G740">
            <v>53.649880000000003</v>
          </cell>
          <cell r="H740">
            <v>203.50988000000001</v>
          </cell>
        </row>
        <row r="741">
          <cell r="A741" t="str">
            <v>04.960.02</v>
          </cell>
          <cell r="B741" t="str">
            <v>Boca de lobo simples c/ grelha de concreto-BLS 02</v>
          </cell>
          <cell r="C741" t="str">
            <v xml:space="preserve"> </v>
          </cell>
          <cell r="D741" t="str">
            <v xml:space="preserve"> </v>
          </cell>
          <cell r="E741" t="str">
            <v>un</v>
          </cell>
          <cell r="F741">
            <v>189.87</v>
          </cell>
          <cell r="G741">
            <v>67.973460000000003</v>
          </cell>
          <cell r="H741">
            <v>257.84345999999999</v>
          </cell>
        </row>
        <row r="742">
          <cell r="A742" t="str">
            <v>04.960.03</v>
          </cell>
          <cell r="B742" t="str">
            <v>Boca de lobo simples c/ grelha de concreto-BLS 03</v>
          </cell>
          <cell r="C742" t="str">
            <v xml:space="preserve"> </v>
          </cell>
          <cell r="D742" t="str">
            <v xml:space="preserve"> </v>
          </cell>
          <cell r="E742" t="str">
            <v>un</v>
          </cell>
          <cell r="F742">
            <v>229.92</v>
          </cell>
          <cell r="G742">
            <v>82.311359999999993</v>
          </cell>
          <cell r="H742">
            <v>312.23136</v>
          </cell>
        </row>
        <row r="743">
          <cell r="A743" t="str">
            <v>04.960.04</v>
          </cell>
          <cell r="B743" t="str">
            <v>Boca de lobo simples c/ grelha de concreto-BLS 04</v>
          </cell>
          <cell r="C743" t="str">
            <v xml:space="preserve"> </v>
          </cell>
          <cell r="D743" t="str">
            <v xml:space="preserve"> </v>
          </cell>
          <cell r="E743" t="str">
            <v>un</v>
          </cell>
          <cell r="F743">
            <v>269.93</v>
          </cell>
          <cell r="G743">
            <v>96.63494</v>
          </cell>
          <cell r="H743">
            <v>366.56493999999998</v>
          </cell>
        </row>
        <row r="744">
          <cell r="A744" t="str">
            <v>04.960.05</v>
          </cell>
          <cell r="B744" t="str">
            <v>Boca de lobo simples c/ grelha de concreto-BLS 05</v>
          </cell>
          <cell r="C744" t="str">
            <v xml:space="preserve"> </v>
          </cell>
          <cell r="D744" t="str">
            <v xml:space="preserve"> </v>
          </cell>
          <cell r="E744" t="str">
            <v>un</v>
          </cell>
          <cell r="F744">
            <v>308.58999999999997</v>
          </cell>
          <cell r="G744">
            <v>110.47521999999999</v>
          </cell>
          <cell r="H744">
            <v>419.06521999999995</v>
          </cell>
        </row>
        <row r="745">
          <cell r="A745" t="str">
            <v>04.960.06</v>
          </cell>
          <cell r="B745" t="str">
            <v>Boca de lobo simples c/ grelha de concreto-BLS 06</v>
          </cell>
          <cell r="C745" t="str">
            <v xml:space="preserve"> </v>
          </cell>
          <cell r="D745" t="str">
            <v xml:space="preserve"> </v>
          </cell>
          <cell r="E745" t="str">
            <v>un</v>
          </cell>
          <cell r="G745">
            <v>0</v>
          </cell>
          <cell r="H745">
            <v>0</v>
          </cell>
        </row>
        <row r="746">
          <cell r="A746" t="str">
            <v>04.960.07</v>
          </cell>
          <cell r="B746" t="str">
            <v>Boca de lobo simples c/ grelha de concreto-BLS 07</v>
          </cell>
          <cell r="C746" t="str">
            <v xml:space="preserve"> </v>
          </cell>
          <cell r="D746" t="str">
            <v xml:space="preserve"> </v>
          </cell>
          <cell r="E746" t="str">
            <v>un</v>
          </cell>
          <cell r="G746">
            <v>0</v>
          </cell>
          <cell r="H746">
            <v>0</v>
          </cell>
        </row>
        <row r="747">
          <cell r="A747" t="str">
            <v>04.961.01</v>
          </cell>
          <cell r="B747" t="str">
            <v>Boca de lobo dupla c/ grelha de concreto-BLD 01</v>
          </cell>
          <cell r="C747" t="str">
            <v xml:space="preserve"> </v>
          </cell>
          <cell r="D747" t="str">
            <v xml:space="preserve"> </v>
          </cell>
          <cell r="E747" t="str">
            <v>un</v>
          </cell>
          <cell r="F747">
            <v>233.02584148497962</v>
          </cell>
          <cell r="G747">
            <v>83.423251251622702</v>
          </cell>
          <cell r="H747">
            <v>316.44909273660232</v>
          </cell>
        </row>
        <row r="748">
          <cell r="A748" t="str">
            <v>04.961.02</v>
          </cell>
          <cell r="B748" t="str">
            <v>Boca de lobo dupla c/ grelha de concreto-BLD 02</v>
          </cell>
          <cell r="C748" t="str">
            <v xml:space="preserve"> </v>
          </cell>
          <cell r="D748" t="str">
            <v xml:space="preserve"> </v>
          </cell>
          <cell r="E748" t="str">
            <v>un</v>
          </cell>
          <cell r="F748">
            <v>350.93</v>
          </cell>
          <cell r="G748">
            <v>125.63293999999999</v>
          </cell>
          <cell r="H748">
            <v>476.56294000000003</v>
          </cell>
        </row>
        <row r="749">
          <cell r="A749" t="str">
            <v>04.961.03</v>
          </cell>
          <cell r="B749" t="str">
            <v>Boca de lobo dupla c/ grelha de concreto-BLD 03</v>
          </cell>
          <cell r="C749" t="str">
            <v xml:space="preserve"> </v>
          </cell>
          <cell r="D749" t="str">
            <v xml:space="preserve"> </v>
          </cell>
          <cell r="E749" t="str">
            <v>un</v>
          </cell>
          <cell r="G749">
            <v>0</v>
          </cell>
          <cell r="H749">
            <v>0</v>
          </cell>
        </row>
        <row r="750">
          <cell r="A750" t="str">
            <v>04.961.04</v>
          </cell>
          <cell r="B750" t="str">
            <v>Boca de lobo dupla c/ grelha de concreto-BLD 04</v>
          </cell>
          <cell r="C750" t="str">
            <v xml:space="preserve"> </v>
          </cell>
          <cell r="D750" t="str">
            <v xml:space="preserve"> </v>
          </cell>
          <cell r="E750" t="str">
            <v>un</v>
          </cell>
          <cell r="G750">
            <v>0</v>
          </cell>
          <cell r="H750">
            <v>0</v>
          </cell>
        </row>
        <row r="751">
          <cell r="A751" t="str">
            <v>04.961.05</v>
          </cell>
          <cell r="B751" t="str">
            <v>Boca de lobo dupla c/ grelha de concreto-BLD 05</v>
          </cell>
          <cell r="C751" t="str">
            <v xml:space="preserve"> </v>
          </cell>
          <cell r="D751" t="str">
            <v xml:space="preserve"> </v>
          </cell>
          <cell r="E751" t="str">
            <v>un</v>
          </cell>
          <cell r="G751">
            <v>0</v>
          </cell>
          <cell r="H751">
            <v>0</v>
          </cell>
        </row>
        <row r="752">
          <cell r="A752" t="str">
            <v>04.961.06</v>
          </cell>
          <cell r="B752" t="str">
            <v>Boca de lobo dupla c/ grelha de concreto-BLD 06</v>
          </cell>
          <cell r="C752" t="str">
            <v xml:space="preserve"> </v>
          </cell>
          <cell r="D752" t="str">
            <v xml:space="preserve"> </v>
          </cell>
          <cell r="E752" t="str">
            <v>un</v>
          </cell>
          <cell r="G752">
            <v>0</v>
          </cell>
          <cell r="H752">
            <v>0</v>
          </cell>
        </row>
        <row r="753">
          <cell r="A753" t="str">
            <v>04.961.07</v>
          </cell>
          <cell r="B753" t="str">
            <v>Boca de lobo dupla c/ grelha de concreto-BLD 07</v>
          </cell>
          <cell r="C753" t="str">
            <v xml:space="preserve"> </v>
          </cell>
          <cell r="D753" t="str">
            <v xml:space="preserve"> </v>
          </cell>
          <cell r="E753" t="str">
            <v>un</v>
          </cell>
          <cell r="G753">
            <v>0</v>
          </cell>
          <cell r="H753">
            <v>0</v>
          </cell>
        </row>
        <row r="754">
          <cell r="A754" t="str">
            <v>04.962.01</v>
          </cell>
          <cell r="B754" t="str">
            <v>Caixa de ligação e passagem- CLP 01</v>
          </cell>
          <cell r="C754" t="str">
            <v>DNER-ES287/97</v>
          </cell>
          <cell r="D754" t="str">
            <v xml:space="preserve"> </v>
          </cell>
          <cell r="E754" t="str">
            <v>un</v>
          </cell>
          <cell r="F754">
            <v>273.22000000000003</v>
          </cell>
          <cell r="G754">
            <v>97.812760000000011</v>
          </cell>
          <cell r="H754">
            <v>371.03276000000005</v>
          </cell>
        </row>
        <row r="755">
          <cell r="A755" t="str">
            <v>04.962.02</v>
          </cell>
          <cell r="B755" t="str">
            <v>Caixa de ligação e passagem- CLP 02</v>
          </cell>
          <cell r="C755" t="str">
            <v>DNER-ES287/97</v>
          </cell>
          <cell r="D755" t="str">
            <v xml:space="preserve"> </v>
          </cell>
          <cell r="E755" t="str">
            <v>un</v>
          </cell>
          <cell r="F755">
            <v>265.04000000000002</v>
          </cell>
          <cell r="G755">
            <v>94.884320000000002</v>
          </cell>
          <cell r="H755">
            <v>359.92432000000002</v>
          </cell>
        </row>
        <row r="756">
          <cell r="A756" t="str">
            <v>04.962.03</v>
          </cell>
          <cell r="B756" t="str">
            <v>Caixa de ligação e passagem- CLP 03</v>
          </cell>
          <cell r="C756" t="str">
            <v>DNER-ES287/97</v>
          </cell>
          <cell r="D756" t="str">
            <v xml:space="preserve"> </v>
          </cell>
          <cell r="E756" t="str">
            <v>un</v>
          </cell>
          <cell r="F756">
            <v>371.37</v>
          </cell>
          <cell r="G756">
            <v>132.95045999999999</v>
          </cell>
          <cell r="H756">
            <v>504.32046000000003</v>
          </cell>
        </row>
        <row r="757">
          <cell r="A757" t="str">
            <v>04.962.04</v>
          </cell>
          <cell r="B757" t="str">
            <v>Caixa de ligação e passagem- CLP 04</v>
          </cell>
          <cell r="C757" t="str">
            <v>DNER-ES287/97</v>
          </cell>
          <cell r="D757" t="str">
            <v xml:space="preserve"> </v>
          </cell>
          <cell r="E757" t="str">
            <v>un</v>
          </cell>
          <cell r="F757">
            <v>475.68</v>
          </cell>
          <cell r="G757">
            <v>170.29344</v>
          </cell>
          <cell r="H757">
            <v>645.97343999999998</v>
          </cell>
        </row>
        <row r="758">
          <cell r="A758" t="str">
            <v>04.962.05</v>
          </cell>
          <cell r="B758" t="str">
            <v>Caixa de ligação e passagem- CLP 05</v>
          </cell>
          <cell r="C758" t="str">
            <v>DNER-ES287/97</v>
          </cell>
          <cell r="D758" t="str">
            <v xml:space="preserve"> </v>
          </cell>
          <cell r="E758" t="str">
            <v>un</v>
          </cell>
          <cell r="G758">
            <v>0</v>
          </cell>
          <cell r="H758">
            <v>0</v>
          </cell>
        </row>
        <row r="759">
          <cell r="A759" t="str">
            <v>04.962.06</v>
          </cell>
          <cell r="B759" t="str">
            <v>Caixa de ligação e passagem- CLP 06</v>
          </cell>
          <cell r="C759" t="str">
            <v>DNER-ES287/97</v>
          </cell>
          <cell r="D759" t="str">
            <v xml:space="preserve"> </v>
          </cell>
          <cell r="E759" t="str">
            <v>un</v>
          </cell>
          <cell r="G759">
            <v>0</v>
          </cell>
          <cell r="H759">
            <v>0</v>
          </cell>
        </row>
        <row r="760">
          <cell r="A760" t="str">
            <v>04.962.07</v>
          </cell>
          <cell r="B760" t="str">
            <v>Caixa de ligação e passagem- CLP 07</v>
          </cell>
          <cell r="C760" t="str">
            <v>DNER-ES287/97</v>
          </cell>
          <cell r="D760" t="str">
            <v xml:space="preserve"> </v>
          </cell>
          <cell r="E760" t="str">
            <v>un</v>
          </cell>
          <cell r="F760">
            <v>326.36</v>
          </cell>
          <cell r="G760">
            <v>116.83687999999999</v>
          </cell>
          <cell r="H760">
            <v>443.19688000000002</v>
          </cell>
        </row>
        <row r="761">
          <cell r="A761" t="str">
            <v>04.962.08</v>
          </cell>
          <cell r="B761" t="str">
            <v>Caixa de ligação e passagem- CLP 08</v>
          </cell>
          <cell r="C761" t="str">
            <v>DNER-ES287/97</v>
          </cell>
          <cell r="D761" t="str">
            <v xml:space="preserve"> </v>
          </cell>
          <cell r="E761" t="str">
            <v>un</v>
          </cell>
          <cell r="F761">
            <v>317.82</v>
          </cell>
          <cell r="G761">
            <v>113.77955999999999</v>
          </cell>
          <cell r="H761">
            <v>431.59956</v>
          </cell>
        </row>
        <row r="762">
          <cell r="A762" t="str">
            <v>04.962.09</v>
          </cell>
          <cell r="B762" t="str">
            <v>Caixa de ligação e passagem- CLP 09</v>
          </cell>
          <cell r="C762" t="str">
            <v>DNER-ES287/97</v>
          </cell>
          <cell r="D762" t="str">
            <v xml:space="preserve"> </v>
          </cell>
          <cell r="E762" t="str">
            <v>un</v>
          </cell>
          <cell r="G762">
            <v>0</v>
          </cell>
          <cell r="H762">
            <v>0</v>
          </cell>
        </row>
        <row r="763">
          <cell r="A763" t="str">
            <v>04.962.10</v>
          </cell>
          <cell r="B763" t="str">
            <v>Caixa de ligação e passagem- CLP 10</v>
          </cell>
          <cell r="C763" t="str">
            <v>DNER-ES287/97</v>
          </cell>
          <cell r="D763" t="str">
            <v xml:space="preserve"> </v>
          </cell>
          <cell r="E763" t="str">
            <v>un</v>
          </cell>
          <cell r="G763">
            <v>0</v>
          </cell>
          <cell r="H763">
            <v>0</v>
          </cell>
        </row>
        <row r="764">
          <cell r="A764" t="str">
            <v>04.962.11</v>
          </cell>
          <cell r="B764" t="str">
            <v>Caixa de ligação e passagem- CLP 11</v>
          </cell>
          <cell r="C764" t="str">
            <v>DNER-ES287/97</v>
          </cell>
          <cell r="D764" t="str">
            <v xml:space="preserve"> </v>
          </cell>
          <cell r="E764" t="str">
            <v>un</v>
          </cell>
          <cell r="G764">
            <v>0</v>
          </cell>
          <cell r="H764">
            <v>0</v>
          </cell>
        </row>
        <row r="765">
          <cell r="A765" t="str">
            <v>04.962.12</v>
          </cell>
          <cell r="B765" t="str">
            <v>Caixa de ligação e passagem- CLP 12</v>
          </cell>
          <cell r="C765" t="str">
            <v>DNER-ES287/97</v>
          </cell>
          <cell r="D765" t="str">
            <v xml:space="preserve"> </v>
          </cell>
          <cell r="E765" t="str">
            <v>un</v>
          </cell>
          <cell r="G765">
            <v>0</v>
          </cell>
          <cell r="H765">
            <v>0</v>
          </cell>
        </row>
        <row r="766">
          <cell r="A766" t="str">
            <v>04.962.13</v>
          </cell>
          <cell r="B766" t="str">
            <v>Caixa de ligação e passagem- CLP 13</v>
          </cell>
          <cell r="C766" t="str">
            <v>DNER-ES287/97</v>
          </cell>
          <cell r="D766" t="str">
            <v xml:space="preserve"> </v>
          </cell>
          <cell r="E766" t="str">
            <v>un</v>
          </cell>
          <cell r="G766">
            <v>0</v>
          </cell>
          <cell r="H766">
            <v>0</v>
          </cell>
        </row>
        <row r="767">
          <cell r="A767" t="str">
            <v>04.962.14</v>
          </cell>
          <cell r="B767" t="str">
            <v>Caixa de ligação e passagem- CLP 14</v>
          </cell>
          <cell r="C767" t="str">
            <v>DNER-ES287/97</v>
          </cell>
          <cell r="D767" t="str">
            <v xml:space="preserve"> </v>
          </cell>
          <cell r="E767" t="str">
            <v>un</v>
          </cell>
          <cell r="G767">
            <v>0</v>
          </cell>
          <cell r="H767">
            <v>0</v>
          </cell>
        </row>
        <row r="768">
          <cell r="A768" t="str">
            <v>04.962.15</v>
          </cell>
          <cell r="B768" t="str">
            <v>Caixa de ligação e passagem- CLP 15</v>
          </cell>
          <cell r="C768" t="str">
            <v>DNER-ES287/97</v>
          </cell>
          <cell r="D768" t="str">
            <v xml:space="preserve"> </v>
          </cell>
          <cell r="E768" t="str">
            <v>un</v>
          </cell>
          <cell r="F768">
            <v>503</v>
          </cell>
          <cell r="G768">
            <v>180.07399999999998</v>
          </cell>
          <cell r="H768">
            <v>683.07399999999996</v>
          </cell>
        </row>
        <row r="769">
          <cell r="A769" t="str">
            <v>04.962.16</v>
          </cell>
          <cell r="B769" t="str">
            <v>Caixa de ligação e passagem- CLP 16</v>
          </cell>
          <cell r="C769" t="str">
            <v>DNER-ES287/97</v>
          </cell>
          <cell r="D769" t="str">
            <v xml:space="preserve"> </v>
          </cell>
          <cell r="E769" t="str">
            <v>un</v>
          </cell>
          <cell r="G769">
            <v>0</v>
          </cell>
          <cell r="H769">
            <v>0</v>
          </cell>
        </row>
        <row r="770">
          <cell r="A770" t="str">
            <v>04.962.17</v>
          </cell>
          <cell r="B770" t="str">
            <v>Caixa de ligação e passagem- CLP 17</v>
          </cell>
          <cell r="C770" t="str">
            <v>DNER-ES287/97</v>
          </cell>
          <cell r="D770" t="str">
            <v xml:space="preserve"> </v>
          </cell>
          <cell r="E770" t="str">
            <v>un</v>
          </cell>
          <cell r="G770">
            <v>0</v>
          </cell>
          <cell r="H770">
            <v>0</v>
          </cell>
        </row>
        <row r="771">
          <cell r="A771" t="str">
            <v xml:space="preserve">04.962.18   </v>
          </cell>
          <cell r="B771" t="str">
            <v>Caixa de ligação e passagem- CLP 18</v>
          </cell>
          <cell r="C771" t="str">
            <v>DNER-ES287/97</v>
          </cell>
          <cell r="D771" t="str">
            <v xml:space="preserve"> </v>
          </cell>
          <cell r="E771" t="str">
            <v>un</v>
          </cell>
          <cell r="G771">
            <v>0</v>
          </cell>
          <cell r="H771">
            <v>0</v>
          </cell>
        </row>
        <row r="772">
          <cell r="A772" t="str">
            <v>04.963.01</v>
          </cell>
          <cell r="B772" t="str">
            <v>Poço de visita- PVI 01</v>
          </cell>
          <cell r="C772" t="str">
            <v xml:space="preserve"> </v>
          </cell>
          <cell r="D772" t="str">
            <v xml:space="preserve"> </v>
          </cell>
          <cell r="E772" t="str">
            <v>un</v>
          </cell>
          <cell r="F772">
            <v>363.11</v>
          </cell>
          <cell r="G772">
            <v>129.99338</v>
          </cell>
          <cell r="H772">
            <v>493.10338000000002</v>
          </cell>
        </row>
        <row r="773">
          <cell r="A773" t="str">
            <v>04.963.02</v>
          </cell>
          <cell r="B773" t="str">
            <v>Poço de visita- PVI 02</v>
          </cell>
          <cell r="C773" t="str">
            <v xml:space="preserve"> </v>
          </cell>
          <cell r="D773" t="str">
            <v xml:space="preserve"> </v>
          </cell>
          <cell r="E773" t="str">
            <v>un</v>
          </cell>
          <cell r="F773">
            <v>354.56</v>
          </cell>
          <cell r="G773">
            <v>126.93248</v>
          </cell>
          <cell r="H773">
            <v>481.49248</v>
          </cell>
        </row>
        <row r="774">
          <cell r="A774" t="str">
            <v>04.963.03</v>
          </cell>
          <cell r="B774" t="str">
            <v>Poço de visita- PVI 03</v>
          </cell>
          <cell r="C774" t="str">
            <v xml:space="preserve"> </v>
          </cell>
          <cell r="D774" t="str">
            <v xml:space="preserve"> </v>
          </cell>
          <cell r="E774" t="str">
            <v>un</v>
          </cell>
          <cell r="F774">
            <v>419.21</v>
          </cell>
          <cell r="G774">
            <v>150.07718</v>
          </cell>
          <cell r="H774">
            <v>569.28718000000003</v>
          </cell>
        </row>
        <row r="775">
          <cell r="A775" t="str">
            <v>04.963.04</v>
          </cell>
          <cell r="B775" t="str">
            <v>Poço de visita- PVI 04</v>
          </cell>
          <cell r="C775" t="str">
            <v xml:space="preserve"> </v>
          </cell>
          <cell r="D775" t="str">
            <v xml:space="preserve"> </v>
          </cell>
          <cell r="E775" t="str">
            <v>un</v>
          </cell>
          <cell r="G775">
            <v>0</v>
          </cell>
          <cell r="H775">
            <v>0</v>
          </cell>
        </row>
        <row r="776">
          <cell r="A776" t="str">
            <v>04.963.05</v>
          </cell>
          <cell r="B776" t="str">
            <v>Poço de visita- PVI 05</v>
          </cell>
          <cell r="C776" t="str">
            <v xml:space="preserve"> </v>
          </cell>
          <cell r="D776" t="str">
            <v xml:space="preserve"> </v>
          </cell>
          <cell r="E776" t="str">
            <v>un</v>
          </cell>
          <cell r="G776">
            <v>0</v>
          </cell>
          <cell r="H776">
            <v>0</v>
          </cell>
        </row>
        <row r="777">
          <cell r="A777" t="str">
            <v>04.963.06</v>
          </cell>
          <cell r="B777" t="str">
            <v>Poço de visita- PVI 06</v>
          </cell>
          <cell r="C777" t="str">
            <v xml:space="preserve"> </v>
          </cell>
          <cell r="D777" t="str">
            <v xml:space="preserve"> </v>
          </cell>
          <cell r="E777" t="str">
            <v>un</v>
          </cell>
          <cell r="G777">
            <v>0</v>
          </cell>
          <cell r="H777">
            <v>0</v>
          </cell>
        </row>
        <row r="778">
          <cell r="A778" t="str">
            <v>04.963.07</v>
          </cell>
          <cell r="B778" t="str">
            <v>Poço de visita- PVI 07</v>
          </cell>
          <cell r="C778" t="str">
            <v xml:space="preserve"> </v>
          </cell>
          <cell r="D778" t="str">
            <v xml:space="preserve"> </v>
          </cell>
          <cell r="E778" t="str">
            <v>un</v>
          </cell>
          <cell r="G778">
            <v>0</v>
          </cell>
          <cell r="H778">
            <v>0</v>
          </cell>
        </row>
        <row r="779">
          <cell r="A779" t="str">
            <v>04.963.08</v>
          </cell>
          <cell r="B779" t="str">
            <v>Poço de visita- PVI 08</v>
          </cell>
          <cell r="C779" t="str">
            <v xml:space="preserve"> </v>
          </cell>
          <cell r="D779" t="str">
            <v xml:space="preserve"> </v>
          </cell>
          <cell r="E779" t="str">
            <v>un</v>
          </cell>
          <cell r="G779">
            <v>0</v>
          </cell>
          <cell r="H779">
            <v>0</v>
          </cell>
        </row>
        <row r="780">
          <cell r="A780" t="str">
            <v>04.963.09</v>
          </cell>
          <cell r="B780" t="str">
            <v>Poço de visita- PVI 09</v>
          </cell>
          <cell r="C780" t="str">
            <v xml:space="preserve"> </v>
          </cell>
          <cell r="D780" t="str">
            <v xml:space="preserve"> </v>
          </cell>
          <cell r="E780" t="str">
            <v>un</v>
          </cell>
          <cell r="G780">
            <v>0</v>
          </cell>
          <cell r="H780">
            <v>0</v>
          </cell>
        </row>
        <row r="781">
          <cell r="A781" t="str">
            <v>04.963.10</v>
          </cell>
          <cell r="B781" t="str">
            <v>Poço de visita- PVI 10</v>
          </cell>
          <cell r="C781" t="str">
            <v xml:space="preserve"> </v>
          </cell>
          <cell r="D781" t="str">
            <v xml:space="preserve"> </v>
          </cell>
          <cell r="E781" t="str">
            <v>un</v>
          </cell>
          <cell r="G781">
            <v>0</v>
          </cell>
          <cell r="H781">
            <v>0</v>
          </cell>
        </row>
        <row r="782">
          <cell r="A782" t="str">
            <v>04.963.11</v>
          </cell>
          <cell r="B782" t="str">
            <v>Poço de visita- PVI 11</v>
          </cell>
          <cell r="C782" t="str">
            <v xml:space="preserve"> </v>
          </cell>
          <cell r="D782" t="str">
            <v xml:space="preserve"> </v>
          </cell>
          <cell r="E782" t="str">
            <v>un</v>
          </cell>
          <cell r="G782">
            <v>0</v>
          </cell>
          <cell r="H782">
            <v>0</v>
          </cell>
        </row>
        <row r="783">
          <cell r="A783" t="str">
            <v>04.963.12</v>
          </cell>
          <cell r="B783" t="str">
            <v>Poço de visita- PVI 12</v>
          </cell>
          <cell r="C783" t="str">
            <v xml:space="preserve"> </v>
          </cell>
          <cell r="D783" t="str">
            <v xml:space="preserve"> </v>
          </cell>
          <cell r="E783" t="str">
            <v>un</v>
          </cell>
          <cell r="G783">
            <v>0</v>
          </cell>
          <cell r="H783">
            <v>0</v>
          </cell>
        </row>
        <row r="784">
          <cell r="A784" t="str">
            <v>04.963.13</v>
          </cell>
          <cell r="B784" t="str">
            <v>Poço de visita- PVI 13</v>
          </cell>
          <cell r="C784" t="str">
            <v xml:space="preserve"> </v>
          </cell>
          <cell r="D784" t="str">
            <v xml:space="preserve"> </v>
          </cell>
          <cell r="E784" t="str">
            <v>un</v>
          </cell>
          <cell r="G784">
            <v>0</v>
          </cell>
          <cell r="H784">
            <v>0</v>
          </cell>
        </row>
        <row r="785">
          <cell r="A785" t="str">
            <v>04.963.14</v>
          </cell>
          <cell r="B785" t="str">
            <v>Poço de visita- PVI 14</v>
          </cell>
          <cell r="C785" t="str">
            <v xml:space="preserve"> </v>
          </cell>
          <cell r="D785" t="str">
            <v xml:space="preserve"> </v>
          </cell>
          <cell r="E785" t="str">
            <v>un</v>
          </cell>
          <cell r="G785">
            <v>0</v>
          </cell>
          <cell r="H785">
            <v>0</v>
          </cell>
        </row>
        <row r="786">
          <cell r="A786" t="str">
            <v>04.963.15</v>
          </cell>
          <cell r="B786" t="str">
            <v>Poço de visita- PVI 15</v>
          </cell>
          <cell r="C786" t="str">
            <v xml:space="preserve"> </v>
          </cell>
          <cell r="D786" t="str">
            <v xml:space="preserve"> </v>
          </cell>
          <cell r="E786" t="str">
            <v>un</v>
          </cell>
          <cell r="G786">
            <v>0</v>
          </cell>
          <cell r="H786">
            <v>0</v>
          </cell>
        </row>
        <row r="787">
          <cell r="A787" t="str">
            <v>04.963.16</v>
          </cell>
          <cell r="B787" t="str">
            <v>Poço de visita- PVI 16</v>
          </cell>
          <cell r="C787" t="str">
            <v xml:space="preserve"> </v>
          </cell>
          <cell r="D787" t="str">
            <v xml:space="preserve"> </v>
          </cell>
          <cell r="E787" t="str">
            <v>un</v>
          </cell>
          <cell r="G787">
            <v>0</v>
          </cell>
          <cell r="H787">
            <v>0</v>
          </cell>
        </row>
        <row r="788">
          <cell r="A788" t="str">
            <v>04.963.17</v>
          </cell>
          <cell r="B788" t="str">
            <v>Poço de visita- PVI 17</v>
          </cell>
          <cell r="C788" t="str">
            <v xml:space="preserve"> </v>
          </cell>
          <cell r="D788" t="str">
            <v xml:space="preserve"> </v>
          </cell>
          <cell r="E788" t="str">
            <v>un</v>
          </cell>
          <cell r="G788">
            <v>0</v>
          </cell>
          <cell r="H788">
            <v>0</v>
          </cell>
        </row>
        <row r="789">
          <cell r="A789" t="str">
            <v>04.963.18</v>
          </cell>
          <cell r="B789" t="str">
            <v>Poço de visita- PVI 18</v>
          </cell>
          <cell r="C789" t="str">
            <v xml:space="preserve"> </v>
          </cell>
          <cell r="D789" t="str">
            <v xml:space="preserve"> </v>
          </cell>
          <cell r="E789" t="str">
            <v>un</v>
          </cell>
          <cell r="G789">
            <v>0</v>
          </cell>
          <cell r="H789">
            <v>0</v>
          </cell>
        </row>
        <row r="790">
          <cell r="A790" t="str">
            <v>04.963.31</v>
          </cell>
          <cell r="B790" t="str">
            <v>Chaminé dos poços de visita- CPV 01</v>
          </cell>
          <cell r="C790" t="str">
            <v xml:space="preserve"> </v>
          </cell>
          <cell r="D790" t="str">
            <v xml:space="preserve"> </v>
          </cell>
          <cell r="E790" t="str">
            <v>un</v>
          </cell>
          <cell r="F790">
            <v>271.2</v>
          </cell>
          <cell r="G790">
            <v>97.08959999999999</v>
          </cell>
          <cell r="H790">
            <v>368.28959999999995</v>
          </cell>
        </row>
        <row r="791">
          <cell r="A791" t="str">
            <v>04.963.32</v>
          </cell>
          <cell r="B791" t="str">
            <v>Chaminé dos poços de visita- CPV 02</v>
          </cell>
          <cell r="C791" t="str">
            <v xml:space="preserve"> </v>
          </cell>
          <cell r="D791" t="str">
            <v xml:space="preserve"> </v>
          </cell>
          <cell r="E791" t="str">
            <v>un</v>
          </cell>
          <cell r="G791">
            <v>0</v>
          </cell>
          <cell r="H791">
            <v>0</v>
          </cell>
        </row>
        <row r="792">
          <cell r="A792" t="str">
            <v>04.963.33</v>
          </cell>
          <cell r="B792" t="str">
            <v>Chaminé dos popos de visita- CPV 03</v>
          </cell>
          <cell r="C792" t="str">
            <v xml:space="preserve"> </v>
          </cell>
          <cell r="D792" t="str">
            <v xml:space="preserve"> </v>
          </cell>
          <cell r="E792" t="str">
            <v>un</v>
          </cell>
          <cell r="G792">
            <v>0</v>
          </cell>
          <cell r="H792">
            <v>0</v>
          </cell>
        </row>
        <row r="793">
          <cell r="A793" t="str">
            <v>04.963.34</v>
          </cell>
          <cell r="B793" t="str">
            <v>Chaminé dos poços de visita- CPV 04</v>
          </cell>
          <cell r="C793" t="str">
            <v xml:space="preserve"> </v>
          </cell>
          <cell r="D793" t="str">
            <v xml:space="preserve"> </v>
          </cell>
          <cell r="E793" t="str">
            <v>un</v>
          </cell>
          <cell r="G793">
            <v>0</v>
          </cell>
          <cell r="H793">
            <v>0</v>
          </cell>
        </row>
        <row r="794">
          <cell r="A794" t="str">
            <v>04.963.35</v>
          </cell>
          <cell r="B794" t="str">
            <v>Chaminé dos poços de visita- CPV 05</v>
          </cell>
          <cell r="C794" t="str">
            <v xml:space="preserve"> </v>
          </cell>
          <cell r="D794" t="str">
            <v xml:space="preserve"> </v>
          </cell>
          <cell r="E794" t="str">
            <v>un</v>
          </cell>
          <cell r="G794">
            <v>0</v>
          </cell>
          <cell r="H794">
            <v>0</v>
          </cell>
        </row>
        <row r="795">
          <cell r="A795" t="str">
            <v>04.963.36</v>
          </cell>
          <cell r="B795" t="str">
            <v>Chaminé dos poços de visita- CPV 06</v>
          </cell>
          <cell r="C795" t="str">
            <v xml:space="preserve"> </v>
          </cell>
          <cell r="D795" t="str">
            <v xml:space="preserve"> </v>
          </cell>
          <cell r="E795" t="str">
            <v>un</v>
          </cell>
          <cell r="G795">
            <v>0</v>
          </cell>
          <cell r="H795">
            <v>0</v>
          </cell>
        </row>
        <row r="796">
          <cell r="A796" t="str">
            <v>04.963.37</v>
          </cell>
          <cell r="B796" t="str">
            <v>Chaminé dos poços de visita- CPV 07</v>
          </cell>
          <cell r="C796" t="str">
            <v xml:space="preserve"> </v>
          </cell>
          <cell r="D796" t="str">
            <v xml:space="preserve"> </v>
          </cell>
          <cell r="E796" t="str">
            <v>un</v>
          </cell>
          <cell r="G796">
            <v>0</v>
          </cell>
          <cell r="H796">
            <v>0</v>
          </cell>
        </row>
        <row r="797">
          <cell r="A797" t="str">
            <v>04.964.01</v>
          </cell>
          <cell r="B797" t="str">
            <v>Tubulação drenagem urbana- D=40 s/berço</v>
          </cell>
          <cell r="D797" t="str">
            <v xml:space="preserve"> </v>
          </cell>
          <cell r="E797" t="str">
            <v>m</v>
          </cell>
          <cell r="F797">
            <v>44.13</v>
          </cell>
          <cell r="G797">
            <v>15.798540000000001</v>
          </cell>
          <cell r="H797">
            <v>59.928540000000005</v>
          </cell>
        </row>
        <row r="798">
          <cell r="A798" t="str">
            <v>04.964.02</v>
          </cell>
          <cell r="B798" t="str">
            <v>Tubulação drenagem urbana- D=60 s/berço</v>
          </cell>
          <cell r="C798" t="str">
            <v xml:space="preserve"> </v>
          </cell>
          <cell r="D798" t="str">
            <v xml:space="preserve"> </v>
          </cell>
          <cell r="E798" t="str">
            <v>m</v>
          </cell>
          <cell r="F798">
            <v>79.260000000000005</v>
          </cell>
          <cell r="G798">
            <v>28.375080000000001</v>
          </cell>
          <cell r="H798">
            <v>107.63508</v>
          </cell>
        </row>
        <row r="799">
          <cell r="A799" t="str">
            <v>04.964.03</v>
          </cell>
          <cell r="B799" t="str">
            <v>Tubulação drenagem urbana- D=80 s/berço</v>
          </cell>
          <cell r="C799" t="str">
            <v xml:space="preserve"> </v>
          </cell>
          <cell r="D799" t="str">
            <v xml:space="preserve"> </v>
          </cell>
          <cell r="E799" t="str">
            <v>m</v>
          </cell>
          <cell r="G799">
            <v>0</v>
          </cell>
          <cell r="H799">
            <v>0</v>
          </cell>
        </row>
        <row r="800">
          <cell r="A800" t="str">
            <v>04.964.04</v>
          </cell>
          <cell r="B800" t="str">
            <v>Tubulação drenagem urbana- D=100 s/berço</v>
          </cell>
          <cell r="C800" t="str">
            <v xml:space="preserve"> </v>
          </cell>
          <cell r="D800" t="str">
            <v xml:space="preserve"> </v>
          </cell>
          <cell r="E800" t="str">
            <v>m</v>
          </cell>
          <cell r="G800">
            <v>0</v>
          </cell>
          <cell r="H800">
            <v>0</v>
          </cell>
        </row>
        <row r="801">
          <cell r="A801" t="str">
            <v>04.964.05</v>
          </cell>
          <cell r="B801" t="str">
            <v>Tubulação drenagem urbana- D=120 s/berço</v>
          </cell>
          <cell r="C801" t="str">
            <v xml:space="preserve"> </v>
          </cell>
          <cell r="D801" t="str">
            <v xml:space="preserve"> </v>
          </cell>
          <cell r="E801" t="str">
            <v>m</v>
          </cell>
          <cell r="G801">
            <v>0</v>
          </cell>
          <cell r="H801">
            <v>0</v>
          </cell>
        </row>
        <row r="802">
          <cell r="A802" t="str">
            <v>04.964.06</v>
          </cell>
          <cell r="B802" t="str">
            <v>Tubulação drenagem urbana- D=150 s/berço</v>
          </cell>
          <cell r="C802" t="str">
            <v xml:space="preserve"> </v>
          </cell>
          <cell r="D802" t="str">
            <v xml:space="preserve"> </v>
          </cell>
          <cell r="E802" t="str">
            <v>m</v>
          </cell>
          <cell r="G802">
            <v>0</v>
          </cell>
          <cell r="H802">
            <v>0</v>
          </cell>
        </row>
        <row r="803">
          <cell r="A803" t="str">
            <v>04.990.01</v>
          </cell>
          <cell r="B803" t="str">
            <v>Transposição de segmentos de sarjetas- TSS 01</v>
          </cell>
          <cell r="C803" t="str">
            <v>DNER-ES289/97</v>
          </cell>
          <cell r="D803" t="str">
            <v xml:space="preserve"> </v>
          </cell>
          <cell r="E803" t="str">
            <v>m</v>
          </cell>
          <cell r="F803">
            <v>42.77</v>
          </cell>
          <cell r="G803">
            <v>15.31166</v>
          </cell>
          <cell r="H803">
            <v>58.081659999999999</v>
          </cell>
        </row>
        <row r="804">
          <cell r="A804" t="str">
            <v>04.990.02</v>
          </cell>
          <cell r="B804" t="str">
            <v>Transposição de segmentos de sarjetas- TSS 02</v>
          </cell>
          <cell r="C804" t="str">
            <v>DNER-ES289/97</v>
          </cell>
          <cell r="D804" t="str">
            <v xml:space="preserve"> </v>
          </cell>
          <cell r="E804" t="str">
            <v>m</v>
          </cell>
          <cell r="G804">
            <v>0</v>
          </cell>
          <cell r="H804">
            <v>0</v>
          </cell>
        </row>
        <row r="805">
          <cell r="A805" t="str">
            <v>04.990.03</v>
          </cell>
          <cell r="B805" t="str">
            <v>Transposição de segmentos de sarjetas- TSS 03</v>
          </cell>
          <cell r="C805" t="str">
            <v>DNER-ES289/97</v>
          </cell>
          <cell r="D805" t="str">
            <v xml:space="preserve"> </v>
          </cell>
          <cell r="E805" t="str">
            <v>m</v>
          </cell>
          <cell r="F805">
            <v>77.73</v>
          </cell>
          <cell r="G805">
            <v>27.82734</v>
          </cell>
          <cell r="H805">
            <v>105.55734000000001</v>
          </cell>
        </row>
        <row r="806">
          <cell r="A806" t="str">
            <v>04.990.04</v>
          </cell>
          <cell r="B806" t="str">
            <v>Transposição de segmentos de sarjetas- TSS 04</v>
          </cell>
          <cell r="C806" t="str">
            <v>DNER-ES289/97</v>
          </cell>
          <cell r="D806" t="str">
            <v xml:space="preserve"> </v>
          </cell>
          <cell r="E806" t="str">
            <v>m</v>
          </cell>
          <cell r="G806">
            <v>0</v>
          </cell>
          <cell r="H806">
            <v>0</v>
          </cell>
        </row>
        <row r="807">
          <cell r="A807" t="str">
            <v>04.990.05</v>
          </cell>
          <cell r="B807" t="str">
            <v>Transposição de segmentos de sarjetas- TSS 05</v>
          </cell>
          <cell r="C807" t="str">
            <v>DNER-ES289/97</v>
          </cell>
          <cell r="D807" t="str">
            <v xml:space="preserve"> </v>
          </cell>
          <cell r="E807" t="str">
            <v>m</v>
          </cell>
          <cell r="G807">
            <v>0</v>
          </cell>
          <cell r="H807">
            <v>0</v>
          </cell>
        </row>
        <row r="808">
          <cell r="A808" t="str">
            <v>04.990.06</v>
          </cell>
          <cell r="B808" t="str">
            <v>Transposição de segmentos de sarjetas- TSS 06</v>
          </cell>
          <cell r="C808" t="str">
            <v>DNER-ES289/97</v>
          </cell>
          <cell r="D808" t="str">
            <v xml:space="preserve"> </v>
          </cell>
          <cell r="E808" t="str">
            <v>m</v>
          </cell>
          <cell r="F808">
            <v>58.19</v>
          </cell>
          <cell r="G808">
            <v>20.83202</v>
          </cell>
          <cell r="H808">
            <v>79.022019999999998</v>
          </cell>
        </row>
        <row r="809">
          <cell r="A809" t="str">
            <v>04.991.01</v>
          </cell>
          <cell r="B809" t="str">
            <v>Tampa de concreto p/ caixa coletora(4 nervuras)-TCC 01</v>
          </cell>
          <cell r="C809" t="str">
            <v xml:space="preserve"> </v>
          </cell>
          <cell r="D809" t="str">
            <v xml:space="preserve"> </v>
          </cell>
          <cell r="E809" t="str">
            <v>un</v>
          </cell>
          <cell r="F809">
            <v>35.6</v>
          </cell>
          <cell r="G809">
            <v>12.7448</v>
          </cell>
          <cell r="H809">
            <v>48.344799999999999</v>
          </cell>
        </row>
        <row r="810">
          <cell r="A810" t="str">
            <v>04.991.02</v>
          </cell>
          <cell r="B810" t="str">
            <v>Tampa de ferro p/ caixa coletora- TCC 02</v>
          </cell>
          <cell r="C810" t="str">
            <v xml:space="preserve"> </v>
          </cell>
          <cell r="D810" t="str">
            <v xml:space="preserve"> </v>
          </cell>
          <cell r="E810" t="str">
            <v>un</v>
          </cell>
          <cell r="G810">
            <v>0</v>
          </cell>
          <cell r="H810">
            <v>0</v>
          </cell>
        </row>
        <row r="811">
          <cell r="A811" t="str">
            <v>04.999.01</v>
          </cell>
          <cell r="B811" t="str">
            <v>Remoção de bueiros existentes</v>
          </cell>
          <cell r="C811" t="str">
            <v xml:space="preserve"> </v>
          </cell>
          <cell r="D811" t="str">
            <v xml:space="preserve"> </v>
          </cell>
          <cell r="E811" t="str">
            <v>m</v>
          </cell>
          <cell r="F811">
            <v>9.6199999999999992</v>
          </cell>
          <cell r="G811">
            <v>3.4439599999999997</v>
          </cell>
          <cell r="H811">
            <v>13.063959999999998</v>
          </cell>
        </row>
        <row r="812">
          <cell r="A812" t="str">
            <v>04.999.01a</v>
          </cell>
          <cell r="B812" t="str">
            <v>Limpeza de bueiro e revestimento com tela galvanizada e concreto</v>
          </cell>
          <cell r="C812" t="str">
            <v xml:space="preserve"> </v>
          </cell>
          <cell r="D812" t="str">
            <v xml:space="preserve"> </v>
          </cell>
          <cell r="E812" t="str">
            <v>m</v>
          </cell>
          <cell r="F812">
            <v>32.53</v>
          </cell>
          <cell r="G812">
            <v>11.64574</v>
          </cell>
          <cell r="H812">
            <v>44.175740000000005</v>
          </cell>
        </row>
        <row r="813">
          <cell r="A813" t="str">
            <v>04.999.02</v>
          </cell>
          <cell r="B813" t="str">
            <v>Demolição de dispositivos de concreto</v>
          </cell>
          <cell r="C813" t="str">
            <v>DNER-ES296/97</v>
          </cell>
          <cell r="D813" t="str">
            <v xml:space="preserve"> </v>
          </cell>
          <cell r="E813" t="str">
            <v>m3</v>
          </cell>
          <cell r="F813">
            <v>9.26</v>
          </cell>
          <cell r="G813">
            <v>3.3150799999999996</v>
          </cell>
          <cell r="H813">
            <v>12.57508</v>
          </cell>
        </row>
        <row r="814">
          <cell r="A814" t="str">
            <v>04.999.03</v>
          </cell>
          <cell r="B814" t="str">
            <v>Escoramento de bueiros celulares</v>
          </cell>
          <cell r="C814" t="str">
            <v xml:space="preserve"> </v>
          </cell>
          <cell r="D814" t="str">
            <v xml:space="preserve"> </v>
          </cell>
          <cell r="E814" t="str">
            <v>m3</v>
          </cell>
          <cell r="F814">
            <v>8.75</v>
          </cell>
          <cell r="G814">
            <v>3.1324999999999998</v>
          </cell>
          <cell r="H814">
            <v>11.8825</v>
          </cell>
        </row>
        <row r="815">
          <cell r="A815" t="str">
            <v>04.999.04</v>
          </cell>
          <cell r="B815" t="str">
            <v>Restauração de disp. danif. c/ concreto fck=11 MPa</v>
          </cell>
          <cell r="C815" t="str">
            <v>DNER-ES298/97</v>
          </cell>
          <cell r="D815" t="str">
            <v xml:space="preserve"> </v>
          </cell>
          <cell r="E815" t="str">
            <v>m3</v>
          </cell>
          <cell r="G815">
            <v>0</v>
          </cell>
          <cell r="H815">
            <v>0</v>
          </cell>
        </row>
        <row r="816">
          <cell r="A816" t="str">
            <v>04.999.05</v>
          </cell>
          <cell r="B816" t="str">
            <v>Restauração de disp. danif. c/ argamassa cim.-areia 1:3</v>
          </cell>
          <cell r="C816" t="str">
            <v>DNER-ES298/97</v>
          </cell>
          <cell r="D816" t="str">
            <v xml:space="preserve"> </v>
          </cell>
          <cell r="E816" t="str">
            <v>m3</v>
          </cell>
          <cell r="G816">
            <v>0</v>
          </cell>
          <cell r="H816">
            <v>0</v>
          </cell>
        </row>
        <row r="817">
          <cell r="A817" t="str">
            <v>04.999.06</v>
          </cell>
          <cell r="B817" t="str">
            <v>Solo local /selo de argila apiloado</v>
          </cell>
          <cell r="C817" t="str">
            <v xml:space="preserve"> </v>
          </cell>
          <cell r="D817" t="str">
            <v xml:space="preserve"> </v>
          </cell>
          <cell r="E817" t="str">
            <v>m3</v>
          </cell>
          <cell r="F817">
            <v>8.39</v>
          </cell>
          <cell r="G817">
            <v>3.0036200000000002</v>
          </cell>
          <cell r="H817">
            <v>11.39362</v>
          </cell>
        </row>
        <row r="818">
          <cell r="A818" t="str">
            <v>04.999.07</v>
          </cell>
          <cell r="B818" t="str">
            <v>Lastro de brita</v>
          </cell>
          <cell r="C818" t="str">
            <v xml:space="preserve"> </v>
          </cell>
          <cell r="D818" t="str">
            <v xml:space="preserve"> </v>
          </cell>
          <cell r="E818" t="str">
            <v>m3</v>
          </cell>
          <cell r="F818">
            <v>23.74</v>
          </cell>
          <cell r="G818">
            <v>8.4989199999999983</v>
          </cell>
          <cell r="H818">
            <v>32.238919999999993</v>
          </cell>
        </row>
        <row r="819">
          <cell r="A819" t="str">
            <v>05.000.03</v>
          </cell>
          <cell r="B819" t="str">
            <v>Guia de madeira- 2,5x7 cm</v>
          </cell>
          <cell r="C819" t="str">
            <v xml:space="preserve"> </v>
          </cell>
          <cell r="D819" t="str">
            <v xml:space="preserve"> </v>
          </cell>
          <cell r="E819" t="str">
            <v>m</v>
          </cell>
          <cell r="F819">
            <v>1.29</v>
          </cell>
          <cell r="G819">
            <v>0.46182000000000001</v>
          </cell>
          <cell r="H819">
            <v>1.7518199999999999</v>
          </cell>
        </row>
        <row r="820">
          <cell r="A820" t="str">
            <v>05.000.04</v>
          </cell>
          <cell r="B820" t="str">
            <v>Guia de madeira- 2,5x10 cm</v>
          </cell>
          <cell r="C820" t="str">
            <v xml:space="preserve"> </v>
          </cell>
          <cell r="D820" t="str">
            <v xml:space="preserve"> </v>
          </cell>
          <cell r="E820" t="str">
            <v>m</v>
          </cell>
          <cell r="G820">
            <v>0</v>
          </cell>
          <cell r="H820">
            <v>0</v>
          </cell>
        </row>
        <row r="821">
          <cell r="A821" t="str">
            <v>05.000.06</v>
          </cell>
          <cell r="B821" t="str">
            <v>Calha metálica semi- circular D= 40</v>
          </cell>
          <cell r="C821" t="str">
            <v xml:space="preserve"> </v>
          </cell>
          <cell r="D821" t="str">
            <v xml:space="preserve"> </v>
          </cell>
          <cell r="E821" t="str">
            <v>m</v>
          </cell>
          <cell r="G821">
            <v>0</v>
          </cell>
          <cell r="H821">
            <v>0</v>
          </cell>
        </row>
        <row r="822">
          <cell r="A822" t="str">
            <v>05.000.09</v>
          </cell>
          <cell r="B822" t="str">
            <v>Dentes p/ assent. de bueiros simples D=60</v>
          </cell>
          <cell r="C822" t="str">
            <v xml:space="preserve"> </v>
          </cell>
          <cell r="D822" t="str">
            <v xml:space="preserve"> </v>
          </cell>
          <cell r="E822" t="str">
            <v>un</v>
          </cell>
          <cell r="G822">
            <v>0</v>
          </cell>
          <cell r="H822">
            <v>0</v>
          </cell>
        </row>
        <row r="823">
          <cell r="A823" t="str">
            <v>05.000.10</v>
          </cell>
          <cell r="B823" t="str">
            <v>Dentes p/ assent. de bueiros simples D=80</v>
          </cell>
          <cell r="C823" t="str">
            <v xml:space="preserve"> </v>
          </cell>
          <cell r="D823" t="str">
            <v xml:space="preserve"> </v>
          </cell>
          <cell r="E823" t="str">
            <v>un</v>
          </cell>
          <cell r="G823">
            <v>0</v>
          </cell>
          <cell r="H823">
            <v>0</v>
          </cell>
        </row>
        <row r="824">
          <cell r="A824" t="str">
            <v>05.000.11</v>
          </cell>
          <cell r="B824" t="str">
            <v>Dentes p/ assent. de bueiros simples D=100</v>
          </cell>
          <cell r="C824" t="str">
            <v xml:space="preserve"> </v>
          </cell>
          <cell r="D824" t="str">
            <v xml:space="preserve"> </v>
          </cell>
          <cell r="E824" t="str">
            <v>un</v>
          </cell>
          <cell r="G824">
            <v>0</v>
          </cell>
          <cell r="H824">
            <v>0</v>
          </cell>
        </row>
        <row r="825">
          <cell r="A825" t="str">
            <v>05.000.12</v>
          </cell>
          <cell r="B825" t="str">
            <v>Dentes p/ assent. de bueiros simples D=120</v>
          </cell>
          <cell r="C825" t="str">
            <v xml:space="preserve"> </v>
          </cell>
          <cell r="D825" t="str">
            <v xml:space="preserve"> </v>
          </cell>
          <cell r="E825" t="str">
            <v>un</v>
          </cell>
          <cell r="G825">
            <v>0</v>
          </cell>
          <cell r="H825">
            <v>0</v>
          </cell>
        </row>
        <row r="826">
          <cell r="A826" t="str">
            <v>05.000.13</v>
          </cell>
          <cell r="B826" t="str">
            <v>Dentes p/ assent. de bueiros simples D=150</v>
          </cell>
          <cell r="C826" t="str">
            <v xml:space="preserve"> </v>
          </cell>
          <cell r="D826" t="str">
            <v xml:space="preserve"> </v>
          </cell>
          <cell r="E826" t="str">
            <v>un</v>
          </cell>
          <cell r="G826">
            <v>0</v>
          </cell>
          <cell r="H826">
            <v>0</v>
          </cell>
        </row>
        <row r="827">
          <cell r="A827" t="str">
            <v>05.000.14</v>
          </cell>
          <cell r="B827" t="str">
            <v>Dentes p/ assent. de bueiros duplos D=100</v>
          </cell>
          <cell r="C827" t="str">
            <v xml:space="preserve"> </v>
          </cell>
          <cell r="D827" t="str">
            <v xml:space="preserve"> </v>
          </cell>
          <cell r="E827" t="str">
            <v>un</v>
          </cell>
          <cell r="G827">
            <v>0</v>
          </cell>
          <cell r="H827">
            <v>0</v>
          </cell>
        </row>
        <row r="828">
          <cell r="A828" t="str">
            <v>05.000.15</v>
          </cell>
          <cell r="B828" t="str">
            <v>Dentes p/ assent. de bueiros duplos D=120</v>
          </cell>
          <cell r="C828" t="str">
            <v xml:space="preserve"> </v>
          </cell>
          <cell r="D828" t="str">
            <v xml:space="preserve"> </v>
          </cell>
          <cell r="E828" t="str">
            <v>un</v>
          </cell>
          <cell r="G828">
            <v>0</v>
          </cell>
          <cell r="H828">
            <v>0</v>
          </cell>
        </row>
        <row r="829">
          <cell r="A829" t="str">
            <v>05.000.16</v>
          </cell>
          <cell r="B829" t="str">
            <v>Dentes p/ assent. de bueiros duplos D=150</v>
          </cell>
          <cell r="C829" t="str">
            <v xml:space="preserve"> </v>
          </cell>
          <cell r="D829" t="str">
            <v xml:space="preserve"> </v>
          </cell>
          <cell r="E829" t="str">
            <v>un</v>
          </cell>
          <cell r="G829">
            <v>0</v>
          </cell>
          <cell r="H829">
            <v>0</v>
          </cell>
        </row>
        <row r="830">
          <cell r="A830" t="str">
            <v>05.000.17</v>
          </cell>
          <cell r="B830" t="str">
            <v>Dentes p/ assent. de bueiros triplos D=100</v>
          </cell>
          <cell r="E830" t="str">
            <v>un</v>
          </cell>
          <cell r="G830">
            <v>0</v>
          </cell>
          <cell r="H830">
            <v>0</v>
          </cell>
        </row>
        <row r="831">
          <cell r="A831" t="str">
            <v>05.000.18</v>
          </cell>
          <cell r="B831" t="str">
            <v>Dentes p/ assent. de bueiros triplos D=120</v>
          </cell>
          <cell r="E831" t="str">
            <v>un</v>
          </cell>
          <cell r="G831">
            <v>0</v>
          </cell>
          <cell r="H831">
            <v>0</v>
          </cell>
        </row>
        <row r="832">
          <cell r="A832" t="str">
            <v>05.000.19</v>
          </cell>
          <cell r="B832" t="str">
            <v>Dentes p/ assent. de bueiros triplos D=150</v>
          </cell>
          <cell r="E832" t="str">
            <v>un</v>
          </cell>
          <cell r="G832">
            <v>0</v>
          </cell>
          <cell r="H832">
            <v>0</v>
          </cell>
        </row>
        <row r="833">
          <cell r="A833">
            <v>9000030</v>
          </cell>
          <cell r="B833" t="str">
            <v>Drenos verticais fibroquímicos (Geodrenos flexíveis)</v>
          </cell>
          <cell r="E833" t="str">
            <v>m</v>
          </cell>
          <cell r="F833">
            <v>4.05</v>
          </cell>
          <cell r="G833">
            <v>1.4499</v>
          </cell>
          <cell r="H833">
            <v>5.4999000000000002</v>
          </cell>
        </row>
        <row r="834">
          <cell r="A834">
            <v>9000031</v>
          </cell>
          <cell r="B834" t="str">
            <v>Geogrelhas</v>
          </cell>
          <cell r="E834" t="str">
            <v>m</v>
          </cell>
          <cell r="F834">
            <v>4.92</v>
          </cell>
          <cell r="G834">
            <v>1.7613599999999998</v>
          </cell>
          <cell r="H834">
            <v>6.6813599999999997</v>
          </cell>
        </row>
        <row r="835">
          <cell r="A835">
            <v>9000032</v>
          </cell>
          <cell r="B835" t="str">
            <v>Manta Geotextil 200g/m2</v>
          </cell>
          <cell r="E835" t="str">
            <v>m2</v>
          </cell>
          <cell r="F835">
            <v>4.29</v>
          </cell>
          <cell r="G835">
            <v>1.53582</v>
          </cell>
          <cell r="H835">
            <v>5.8258200000000002</v>
          </cell>
        </row>
        <row r="836">
          <cell r="A836">
            <v>5</v>
          </cell>
          <cell r="B836" t="str">
            <v>OBRAS COMPLEMENTARES E SINALIZAÇÃO</v>
          </cell>
          <cell r="G836">
            <v>0</v>
          </cell>
        </row>
        <row r="837">
          <cell r="A837" t="str">
            <v>05.100.00</v>
          </cell>
          <cell r="B837" t="str">
            <v>Enleivamento</v>
          </cell>
          <cell r="C837" t="str">
            <v>DNER-ES341/97</v>
          </cell>
          <cell r="D837" t="str">
            <v xml:space="preserve"> </v>
          </cell>
          <cell r="E837" t="str">
            <v>m2</v>
          </cell>
          <cell r="F837">
            <v>1.52</v>
          </cell>
          <cell r="G837">
            <v>0.54415999999999998</v>
          </cell>
          <cell r="H837">
            <v>2.0641600000000002</v>
          </cell>
        </row>
        <row r="838">
          <cell r="A838" t="str">
            <v>P 05.100.01</v>
          </cell>
          <cell r="B838" t="str">
            <v>Fornecimento e plantio de lírio amarelo</v>
          </cell>
          <cell r="C838" t="str">
            <v>DNER-ES341/97</v>
          </cell>
          <cell r="D838" t="str">
            <v xml:space="preserve"> </v>
          </cell>
          <cell r="E838" t="str">
            <v>m2</v>
          </cell>
          <cell r="F838">
            <v>10.41</v>
          </cell>
          <cell r="G838">
            <v>3.7267799999999998</v>
          </cell>
          <cell r="H838">
            <v>14.13678</v>
          </cell>
        </row>
        <row r="839">
          <cell r="A839" t="str">
            <v>P 05.100.02</v>
          </cell>
          <cell r="B839" t="str">
            <v>Fornecimento e plantio de árvore selecionada</v>
          </cell>
          <cell r="C839" t="str">
            <v>DNER-ES341/97</v>
          </cell>
          <cell r="D839" t="str">
            <v xml:space="preserve"> </v>
          </cell>
          <cell r="E839" t="str">
            <v>un</v>
          </cell>
          <cell r="F839">
            <v>4.43</v>
          </cell>
          <cell r="G839">
            <v>1.5859399999999999</v>
          </cell>
          <cell r="H839">
            <v>6.0159399999999996</v>
          </cell>
        </row>
        <row r="840">
          <cell r="A840" t="str">
            <v>P 05.100.04</v>
          </cell>
          <cell r="B840" t="str">
            <v>Alambrado c/tela galvanizada c/mourões de concreto h=2,00m</v>
          </cell>
          <cell r="D840" t="str">
            <v xml:space="preserve"> </v>
          </cell>
          <cell r="E840" t="str">
            <v>m</v>
          </cell>
          <cell r="F840">
            <v>28.23</v>
          </cell>
          <cell r="G840">
            <v>10.106339999999999</v>
          </cell>
          <cell r="H840">
            <v>38.33634</v>
          </cell>
        </row>
        <row r="841">
          <cell r="A841" t="str">
            <v>P 05.100.05</v>
          </cell>
          <cell r="B841" t="str">
            <v xml:space="preserve">Portão duas folhas 4,20 x 2,00m, c/tela de aço galvanizado </v>
          </cell>
          <cell r="E841" t="str">
            <v>un</v>
          </cell>
          <cell r="F841">
            <v>1488.03</v>
          </cell>
          <cell r="G841">
            <v>532.71474000000001</v>
          </cell>
          <cell r="H841">
            <v>2020.7447400000001</v>
          </cell>
        </row>
        <row r="842">
          <cell r="A842" t="str">
            <v>05.102.00</v>
          </cell>
          <cell r="B842" t="str">
            <v>Hidrossemeadura</v>
          </cell>
          <cell r="C842" t="str">
            <v>DNER-ES341/97</v>
          </cell>
          <cell r="D842" t="str">
            <v xml:space="preserve"> </v>
          </cell>
          <cell r="E842" t="str">
            <v>m2</v>
          </cell>
          <cell r="F842">
            <v>0.36</v>
          </cell>
          <cell r="G842">
            <v>0.12887999999999999</v>
          </cell>
          <cell r="H842">
            <v>0.48887999999999998</v>
          </cell>
        </row>
        <row r="843">
          <cell r="A843" t="str">
            <v>05.300.01</v>
          </cell>
          <cell r="B843" t="str">
            <v>Alvenaria de pedra arrumada</v>
          </cell>
          <cell r="C843" t="str">
            <v xml:space="preserve"> </v>
          </cell>
          <cell r="D843" t="str">
            <v xml:space="preserve"> </v>
          </cell>
          <cell r="E843" t="str">
            <v>m3</v>
          </cell>
          <cell r="F843">
            <v>29.96</v>
          </cell>
          <cell r="G843">
            <v>10.725680000000001</v>
          </cell>
          <cell r="H843">
            <v>40.685680000000005</v>
          </cell>
        </row>
        <row r="844">
          <cell r="A844" t="str">
            <v>05.300.02</v>
          </cell>
          <cell r="B844" t="str">
            <v>Enrocamento de pedra jogada</v>
          </cell>
          <cell r="C844" t="str">
            <v xml:space="preserve"> </v>
          </cell>
          <cell r="D844" t="str">
            <v xml:space="preserve"> </v>
          </cell>
          <cell r="E844" t="str">
            <v>m3</v>
          </cell>
          <cell r="F844">
            <v>20.21</v>
          </cell>
          <cell r="G844">
            <v>7.2351799999999997</v>
          </cell>
          <cell r="H844">
            <v>27.445180000000001</v>
          </cell>
        </row>
        <row r="845">
          <cell r="A845" t="str">
            <v>DER 45340</v>
          </cell>
          <cell r="B845" t="str">
            <v>Enrocamento de pedra arrumada</v>
          </cell>
          <cell r="C845" t="str">
            <v xml:space="preserve"> </v>
          </cell>
          <cell r="D845" t="str">
            <v xml:space="preserve"> </v>
          </cell>
          <cell r="E845" t="str">
            <v>m3</v>
          </cell>
          <cell r="F845">
            <v>24.57</v>
          </cell>
          <cell r="G845">
            <v>8.7960599999999989</v>
          </cell>
          <cell r="H845">
            <v>33.366059999999997</v>
          </cell>
        </row>
        <row r="846">
          <cell r="A846" t="str">
            <v>05.301.00</v>
          </cell>
          <cell r="B846" t="str">
            <v>Alvenaria de pedra argamassada</v>
          </cell>
          <cell r="C846" t="str">
            <v xml:space="preserve"> </v>
          </cell>
          <cell r="D846" t="str">
            <v xml:space="preserve"> </v>
          </cell>
          <cell r="E846" t="str">
            <v>m3</v>
          </cell>
          <cell r="F846">
            <v>74.8</v>
          </cell>
          <cell r="G846">
            <v>26.778399999999998</v>
          </cell>
          <cell r="H846">
            <v>101.57839999999999</v>
          </cell>
        </row>
        <row r="847">
          <cell r="A847" t="str">
            <v>05.301.01</v>
          </cell>
          <cell r="B847" t="str">
            <v>Alvenaria tijolos</v>
          </cell>
          <cell r="C847" t="str">
            <v xml:space="preserve"> </v>
          </cell>
          <cell r="D847" t="str">
            <v xml:space="preserve"> </v>
          </cell>
          <cell r="E847" t="str">
            <v>m2</v>
          </cell>
          <cell r="F847">
            <v>17.91</v>
          </cell>
          <cell r="G847">
            <v>6.4117799999999994</v>
          </cell>
          <cell r="H847">
            <v>24.32178</v>
          </cell>
        </row>
        <row r="848">
          <cell r="A848" t="str">
            <v>DER81950</v>
          </cell>
          <cell r="B848" t="str">
            <v>Calçada em lastro de brita c/revestimento em concreto</v>
          </cell>
          <cell r="C848" t="str">
            <v xml:space="preserve"> </v>
          </cell>
          <cell r="D848" t="str">
            <v xml:space="preserve"> </v>
          </cell>
          <cell r="E848" t="str">
            <v>m2</v>
          </cell>
          <cell r="F848">
            <v>6.58</v>
          </cell>
          <cell r="G848">
            <v>2.3556399999999997</v>
          </cell>
          <cell r="H848">
            <v>8.9356399999999994</v>
          </cell>
        </row>
        <row r="849">
          <cell r="A849" t="str">
            <v>P 05.300.00</v>
          </cell>
          <cell r="B849" t="str">
            <v>Abrigos para passageiros</v>
          </cell>
          <cell r="C849" t="str">
            <v xml:space="preserve"> </v>
          </cell>
          <cell r="D849" t="str">
            <v xml:space="preserve"> </v>
          </cell>
          <cell r="E849" t="str">
            <v>un</v>
          </cell>
          <cell r="F849">
            <v>613.17999999999995</v>
          </cell>
          <cell r="G849">
            <v>219.51843999999997</v>
          </cell>
          <cell r="H849">
            <v>832.69843999999989</v>
          </cell>
        </row>
        <row r="850">
          <cell r="A850" t="str">
            <v>P 06.030.00</v>
          </cell>
          <cell r="B850" t="str">
            <v>Barreira de segurança simples</v>
          </cell>
          <cell r="C850" t="str">
            <v xml:space="preserve"> </v>
          </cell>
          <cell r="D850" t="str">
            <v xml:space="preserve"> </v>
          </cell>
          <cell r="E850" t="str">
            <v>m</v>
          </cell>
          <cell r="F850">
            <v>38.409999999999997</v>
          </cell>
          <cell r="G850">
            <v>13.750779999999999</v>
          </cell>
          <cell r="H850">
            <v>52.160779999999995</v>
          </cell>
        </row>
        <row r="851">
          <cell r="A851" t="str">
            <v>P 06.030.02</v>
          </cell>
          <cell r="B851" t="str">
            <v>Barreira Classe II</v>
          </cell>
          <cell r="C851" t="str">
            <v xml:space="preserve"> </v>
          </cell>
          <cell r="D851" t="str">
            <v xml:space="preserve"> </v>
          </cell>
          <cell r="E851" t="str">
            <v>un</v>
          </cell>
          <cell r="F851">
            <v>38.49</v>
          </cell>
          <cell r="G851">
            <v>13.77942</v>
          </cell>
          <cell r="H851">
            <v>52.269420000000004</v>
          </cell>
        </row>
        <row r="852">
          <cell r="A852" t="str">
            <v>P 06.030.03</v>
          </cell>
          <cell r="B852" t="str">
            <v>Barreira Classe III</v>
          </cell>
          <cell r="C852" t="str">
            <v xml:space="preserve"> </v>
          </cell>
          <cell r="D852" t="str">
            <v xml:space="preserve"> </v>
          </cell>
          <cell r="E852" t="str">
            <v>un</v>
          </cell>
          <cell r="F852">
            <v>51.9</v>
          </cell>
          <cell r="G852">
            <v>18.580199999999998</v>
          </cell>
          <cell r="H852">
            <v>70.480199999999996</v>
          </cell>
        </row>
        <row r="853">
          <cell r="A853" t="str">
            <v>06.090.01</v>
          </cell>
          <cell r="B853" t="str">
            <v>Defensas metálicas</v>
          </cell>
          <cell r="C853" t="str">
            <v>DNER-EM370/97</v>
          </cell>
          <cell r="D853" t="str">
            <v xml:space="preserve"> </v>
          </cell>
          <cell r="E853" t="str">
            <v>m</v>
          </cell>
          <cell r="G853">
            <v>0</v>
          </cell>
          <cell r="H853">
            <v>0</v>
          </cell>
        </row>
        <row r="854">
          <cell r="A854" t="str">
            <v>06.100.01</v>
          </cell>
          <cell r="B854" t="str">
            <v>Pintura de faixa horizontal</v>
          </cell>
          <cell r="C854" t="str">
            <v>DNER-EM371-372-373/97</v>
          </cell>
          <cell r="D854" t="str">
            <v xml:space="preserve"> </v>
          </cell>
          <cell r="E854" t="str">
            <v>m2</v>
          </cell>
          <cell r="G854">
            <v>0</v>
          </cell>
          <cell r="H854">
            <v>0</v>
          </cell>
        </row>
        <row r="855">
          <cell r="A855" t="str">
            <v xml:space="preserve">06.100.02  </v>
          </cell>
          <cell r="B855" t="str">
            <v>Pintura setas e zebrados</v>
          </cell>
          <cell r="C855" t="str">
            <v>DNER-EM371-372-373/97</v>
          </cell>
          <cell r="D855" t="str">
            <v xml:space="preserve"> </v>
          </cell>
          <cell r="E855" t="str">
            <v>m2</v>
          </cell>
          <cell r="G855">
            <v>0</v>
          </cell>
          <cell r="H855">
            <v>0</v>
          </cell>
        </row>
        <row r="856">
          <cell r="A856" t="str">
            <v>P06.200.01a</v>
          </cell>
          <cell r="B856" t="str">
            <v>Placa de sinalização (SR) 0,50x0,60m</v>
          </cell>
          <cell r="E856" t="str">
            <v>un</v>
          </cell>
          <cell r="F856">
            <v>29.4</v>
          </cell>
          <cell r="G856">
            <v>10.5252</v>
          </cell>
          <cell r="H856">
            <v>39.925199999999997</v>
          </cell>
        </row>
        <row r="857">
          <cell r="A857" t="str">
            <v>P06.200.01b</v>
          </cell>
          <cell r="B857" t="str">
            <v>Placa de sinalização (SR) 1,00x0,70m</v>
          </cell>
          <cell r="E857" t="str">
            <v>un</v>
          </cell>
          <cell r="F857">
            <v>68.59</v>
          </cell>
          <cell r="G857">
            <v>24.555219999999998</v>
          </cell>
          <cell r="H857">
            <v>93.145219999999995</v>
          </cell>
        </row>
        <row r="858">
          <cell r="A858" t="str">
            <v>P06.200.01c</v>
          </cell>
          <cell r="B858" t="str">
            <v>Placa de sinalização (SR) 1,50x0,70m</v>
          </cell>
          <cell r="E858" t="str">
            <v>un</v>
          </cell>
          <cell r="F858">
            <v>102.89</v>
          </cell>
          <cell r="G858">
            <v>36.834620000000001</v>
          </cell>
          <cell r="H858">
            <v>139.72462000000002</v>
          </cell>
        </row>
        <row r="859">
          <cell r="A859" t="str">
            <v>P06.200.01d</v>
          </cell>
          <cell r="B859" t="str">
            <v>Placa de sinalização (SR) 1,50x0,80m</v>
          </cell>
          <cell r="E859" t="str">
            <v>un</v>
          </cell>
          <cell r="F859">
            <v>117.59</v>
          </cell>
          <cell r="G859">
            <v>42.09722</v>
          </cell>
          <cell r="H859">
            <v>159.68722</v>
          </cell>
        </row>
        <row r="860">
          <cell r="A860" t="str">
            <v>P06.200.01e</v>
          </cell>
          <cell r="B860" t="str">
            <v>Placa de sinalização (SR) 1,50x0,50m</v>
          </cell>
          <cell r="E860" t="str">
            <v>un</v>
          </cell>
          <cell r="F860">
            <v>73.489999999999995</v>
          </cell>
          <cell r="G860">
            <v>26.309419999999996</v>
          </cell>
          <cell r="H860">
            <v>99.799419999999998</v>
          </cell>
        </row>
        <row r="861">
          <cell r="A861" t="str">
            <v>P06.200.01f</v>
          </cell>
          <cell r="B861" t="str">
            <v>Placa de sinalização (SR) 1,50x1,00m</v>
          </cell>
          <cell r="E861" t="str">
            <v>un</v>
          </cell>
          <cell r="F861">
            <v>146.99</v>
          </cell>
          <cell r="G861">
            <v>52.622419999999998</v>
          </cell>
          <cell r="H861">
            <v>199.61242000000001</v>
          </cell>
        </row>
        <row r="862">
          <cell r="A862" t="str">
            <v>P06.200.01g</v>
          </cell>
          <cell r="B862" t="str">
            <v>Placa de sinalização (SR) 2,00x1,00m</v>
          </cell>
          <cell r="E862" t="str">
            <v>un</v>
          </cell>
          <cell r="F862">
            <v>195.98</v>
          </cell>
          <cell r="G862">
            <v>70.160839999999993</v>
          </cell>
          <cell r="H862">
            <v>266.14083999999997</v>
          </cell>
        </row>
        <row r="863">
          <cell r="A863" t="str">
            <v>P06.200.01h</v>
          </cell>
          <cell r="B863" t="str">
            <v>Placa de sinalização (SR) D=0,80m</v>
          </cell>
          <cell r="E863" t="str">
            <v>un</v>
          </cell>
          <cell r="F863">
            <v>49</v>
          </cell>
          <cell r="G863">
            <v>17.541999999999998</v>
          </cell>
          <cell r="H863">
            <v>66.542000000000002</v>
          </cell>
        </row>
        <row r="864">
          <cell r="A864" t="str">
            <v>P06.200.01i</v>
          </cell>
          <cell r="B864" t="str">
            <v>Placa de sinalização (SR) 0,80x0,80m</v>
          </cell>
          <cell r="E864" t="str">
            <v>un</v>
          </cell>
          <cell r="F864">
            <v>62.71</v>
          </cell>
          <cell r="G864">
            <v>22.45018</v>
          </cell>
          <cell r="H864">
            <v>85.160179999999997</v>
          </cell>
        </row>
        <row r="865">
          <cell r="A865" t="str">
            <v>P06.200.01j</v>
          </cell>
          <cell r="B865" t="str">
            <v>Sinalizador intermitente</v>
          </cell>
          <cell r="E865" t="str">
            <v>un</v>
          </cell>
          <cell r="F865">
            <v>12</v>
          </cell>
          <cell r="G865">
            <v>4.2959999999999994</v>
          </cell>
          <cell r="H865">
            <v>16.295999999999999</v>
          </cell>
        </row>
        <row r="866">
          <cell r="A866" t="str">
            <v>P06.200.01k</v>
          </cell>
          <cell r="B866" t="str">
            <v>Sinalizador (balde)</v>
          </cell>
          <cell r="E866" t="str">
            <v>un</v>
          </cell>
          <cell r="F866">
            <v>7</v>
          </cell>
          <cell r="G866">
            <v>2.5059999999999998</v>
          </cell>
          <cell r="H866">
            <v>9.5060000000000002</v>
          </cell>
        </row>
        <row r="867">
          <cell r="A867" t="str">
            <v>P06.200.01l</v>
          </cell>
          <cell r="B867" t="str">
            <v>Sinalizador com bandeira</v>
          </cell>
          <cell r="E867" t="str">
            <v>homxh</v>
          </cell>
          <cell r="F867">
            <v>3.69</v>
          </cell>
          <cell r="G867">
            <v>1.3210199999999999</v>
          </cell>
          <cell r="H867">
            <v>5.0110200000000003</v>
          </cell>
        </row>
        <row r="868">
          <cell r="A868" t="str">
            <v>06.200.02</v>
          </cell>
          <cell r="B868" t="str">
            <v>Placa de sinalização tot. refletiva (forn/impl)</v>
          </cell>
          <cell r="E868" t="str">
            <v>m2</v>
          </cell>
          <cell r="F868">
            <v>156.05000000000001</v>
          </cell>
          <cell r="G868">
            <v>55.865900000000003</v>
          </cell>
          <cell r="H868">
            <v>211.91590000000002</v>
          </cell>
        </row>
        <row r="869">
          <cell r="A869" t="str">
            <v>P06.200.02a</v>
          </cell>
          <cell r="B869" t="str">
            <v>Placa de sinalização (TR) D=0,40m</v>
          </cell>
          <cell r="E869" t="str">
            <v>un</v>
          </cell>
          <cell r="F869">
            <v>20.29</v>
          </cell>
          <cell r="G869">
            <v>7.2638199999999991</v>
          </cell>
          <cell r="H869">
            <v>27.553819999999998</v>
          </cell>
        </row>
        <row r="870">
          <cell r="A870" t="str">
            <v>P06.200.02b</v>
          </cell>
          <cell r="B870" t="str">
            <v>Placa de sinalização (TR) D=0,80m</v>
          </cell>
          <cell r="E870" t="str">
            <v>un</v>
          </cell>
          <cell r="F870">
            <v>78.03</v>
          </cell>
          <cell r="G870">
            <v>27.934739999999998</v>
          </cell>
          <cell r="H870">
            <v>105.96474000000001</v>
          </cell>
        </row>
        <row r="871">
          <cell r="A871" t="str">
            <v>P06.200.02c</v>
          </cell>
          <cell r="B871" t="str">
            <v>Placa de sinalização (TR) D=1,20m</v>
          </cell>
          <cell r="E871" t="str">
            <v>un</v>
          </cell>
          <cell r="F871">
            <v>176.34</v>
          </cell>
          <cell r="G871">
            <v>63.129719999999999</v>
          </cell>
          <cell r="H871">
            <v>239.46972</v>
          </cell>
        </row>
        <row r="872">
          <cell r="A872" t="str">
            <v>P06.200.02d</v>
          </cell>
          <cell r="B872" t="str">
            <v>Placa de sinalização (TR) 1,20x1,20m</v>
          </cell>
          <cell r="E872" t="str">
            <v>un</v>
          </cell>
          <cell r="F872">
            <v>224.71</v>
          </cell>
          <cell r="G872">
            <v>80.446179999999998</v>
          </cell>
          <cell r="H872">
            <v>305.15618000000001</v>
          </cell>
        </row>
        <row r="873">
          <cell r="A873" t="str">
            <v>P06.200.02e</v>
          </cell>
          <cell r="B873" t="str">
            <v>Placa octogonal de sinalização (TR) L=0,33m</v>
          </cell>
          <cell r="E873" t="str">
            <v>un</v>
          </cell>
          <cell r="F873">
            <v>99.87</v>
          </cell>
          <cell r="G873">
            <v>35.753459999999997</v>
          </cell>
          <cell r="H873">
            <v>135.62345999999999</v>
          </cell>
        </row>
        <row r="874">
          <cell r="A874" t="str">
            <v>P06.200.02f</v>
          </cell>
          <cell r="B874" t="str">
            <v>Placa triangular de sinalização (TR) L=1,00m</v>
          </cell>
          <cell r="E874" t="str">
            <v>un</v>
          </cell>
          <cell r="F874">
            <v>78.03</v>
          </cell>
          <cell r="G874">
            <v>27.934739999999998</v>
          </cell>
          <cell r="H874">
            <v>105.96474000000001</v>
          </cell>
        </row>
        <row r="875">
          <cell r="A875" t="str">
            <v>P06.200.02g</v>
          </cell>
          <cell r="B875" t="str">
            <v>Placa de sinalização (TR) 0,40x0,60m</v>
          </cell>
          <cell r="E875" t="str">
            <v>un</v>
          </cell>
          <cell r="F875">
            <v>37.450000000000003</v>
          </cell>
          <cell r="G875">
            <v>13.4071</v>
          </cell>
          <cell r="H875">
            <v>50.857100000000003</v>
          </cell>
        </row>
        <row r="876">
          <cell r="A876" t="str">
            <v>P06.200.02h</v>
          </cell>
          <cell r="B876" t="str">
            <v>Placa de sinalização (TR) 2,00x1,00m</v>
          </cell>
          <cell r="E876" t="str">
            <v>un</v>
          </cell>
          <cell r="F876">
            <v>312.10000000000002</v>
          </cell>
          <cell r="G876">
            <v>111.73180000000001</v>
          </cell>
          <cell r="H876">
            <v>423.83180000000004</v>
          </cell>
        </row>
        <row r="877">
          <cell r="A877" t="str">
            <v>P06.200.02i</v>
          </cell>
          <cell r="B877" t="str">
            <v>Placa de sinalização (TR) 3,00x1,50m</v>
          </cell>
          <cell r="E877" t="str">
            <v>un</v>
          </cell>
          <cell r="F877">
            <v>702.23</v>
          </cell>
          <cell r="G877">
            <v>251.39833999999999</v>
          </cell>
          <cell r="H877">
            <v>953.62833999999998</v>
          </cell>
        </row>
        <row r="878">
          <cell r="A878" t="str">
            <v>P06.200.02j</v>
          </cell>
          <cell r="B878" t="str">
            <v>Placa de sinalização (TR) 0,50x0,67m</v>
          </cell>
          <cell r="E878" t="str">
            <v>un</v>
          </cell>
          <cell r="F878">
            <v>51.5</v>
          </cell>
          <cell r="G878">
            <v>18.436999999999998</v>
          </cell>
          <cell r="H878">
            <v>69.936999999999998</v>
          </cell>
        </row>
        <row r="879">
          <cell r="A879" t="str">
            <v>06.200.03</v>
          </cell>
          <cell r="B879" t="str">
            <v>Placa de identif. de rodovia (0,60x0,65 m)</v>
          </cell>
          <cell r="C879" t="str">
            <v xml:space="preserve"> </v>
          </cell>
          <cell r="D879" t="str">
            <v xml:space="preserve"> </v>
          </cell>
          <cell r="E879" t="str">
            <v>un</v>
          </cell>
          <cell r="G879">
            <v>0</v>
          </cell>
          <cell r="H879">
            <v>0</v>
          </cell>
        </row>
        <row r="880">
          <cell r="A880" t="str">
            <v>06.200.04</v>
          </cell>
          <cell r="B880" t="str">
            <v>Placa octogonal de 1,00 m</v>
          </cell>
          <cell r="C880" t="str">
            <v xml:space="preserve"> </v>
          </cell>
          <cell r="D880" t="str">
            <v xml:space="preserve"> </v>
          </cell>
          <cell r="E880" t="str">
            <v>un</v>
          </cell>
          <cell r="G880">
            <v>0</v>
          </cell>
          <cell r="H880">
            <v>0</v>
          </cell>
        </row>
        <row r="881">
          <cell r="A881" t="str">
            <v>06.200.05</v>
          </cell>
          <cell r="B881" t="str">
            <v>Placa quadrada 1,00x1,00 m</v>
          </cell>
          <cell r="C881" t="str">
            <v xml:space="preserve"> </v>
          </cell>
          <cell r="D881" t="str">
            <v xml:space="preserve"> </v>
          </cell>
          <cell r="E881" t="str">
            <v>un</v>
          </cell>
          <cell r="G881">
            <v>0</v>
          </cell>
          <cell r="H881">
            <v>0</v>
          </cell>
        </row>
        <row r="882">
          <cell r="A882" t="str">
            <v>06.200.06</v>
          </cell>
          <cell r="B882" t="str">
            <v>Placa retangular 1,20x0.80 m</v>
          </cell>
          <cell r="C882" t="str">
            <v xml:space="preserve"> </v>
          </cell>
          <cell r="D882" t="str">
            <v xml:space="preserve"> </v>
          </cell>
          <cell r="E882" t="str">
            <v>un</v>
          </cell>
          <cell r="G882">
            <v>0</v>
          </cell>
          <cell r="H882">
            <v>0</v>
          </cell>
        </row>
        <row r="883">
          <cell r="A883" t="str">
            <v>06.200.07</v>
          </cell>
          <cell r="B883" t="str">
            <v>Placa retangular 2.00x0,80 m</v>
          </cell>
          <cell r="C883" t="str">
            <v xml:space="preserve"> </v>
          </cell>
          <cell r="D883" t="str">
            <v xml:space="preserve"> </v>
          </cell>
          <cell r="E883" t="str">
            <v>un</v>
          </cell>
          <cell r="G883">
            <v>0</v>
          </cell>
          <cell r="H883">
            <v>0</v>
          </cell>
        </row>
        <row r="884">
          <cell r="A884" t="str">
            <v>06.200.08</v>
          </cell>
          <cell r="B884" t="str">
            <v>Placa retangular 2,00x0,40 m</v>
          </cell>
          <cell r="C884" t="str">
            <v xml:space="preserve"> </v>
          </cell>
          <cell r="D884" t="str">
            <v xml:space="preserve"> </v>
          </cell>
          <cell r="E884" t="str">
            <v>un</v>
          </cell>
          <cell r="G884">
            <v>0</v>
          </cell>
          <cell r="H884">
            <v>0</v>
          </cell>
        </row>
        <row r="885">
          <cell r="A885" t="str">
            <v>06.200.09</v>
          </cell>
          <cell r="B885" t="str">
            <v>Placa retangular 2,00x1,00 m</v>
          </cell>
          <cell r="C885" t="str">
            <v xml:space="preserve"> </v>
          </cell>
          <cell r="D885" t="str">
            <v xml:space="preserve"> </v>
          </cell>
          <cell r="E885" t="str">
            <v>un</v>
          </cell>
          <cell r="G885">
            <v>0</v>
          </cell>
          <cell r="H885">
            <v>0</v>
          </cell>
        </row>
        <row r="886">
          <cell r="A886" t="str">
            <v>06.200.10</v>
          </cell>
          <cell r="B886" t="str">
            <v>Placa retangular 2,00x1,50 m</v>
          </cell>
          <cell r="C886" t="str">
            <v xml:space="preserve"> </v>
          </cell>
          <cell r="D886" t="str">
            <v xml:space="preserve"> </v>
          </cell>
          <cell r="E886" t="str">
            <v>un</v>
          </cell>
          <cell r="G886">
            <v>0</v>
          </cell>
          <cell r="H886">
            <v>0</v>
          </cell>
        </row>
        <row r="887">
          <cell r="A887" t="str">
            <v>06.200.11</v>
          </cell>
          <cell r="B887" t="str">
            <v>Placa de informação 3,5x1,5 m</v>
          </cell>
          <cell r="C887" t="str">
            <v xml:space="preserve"> </v>
          </cell>
          <cell r="D887" t="str">
            <v xml:space="preserve"> </v>
          </cell>
          <cell r="E887" t="str">
            <v>un</v>
          </cell>
          <cell r="G887">
            <v>0</v>
          </cell>
          <cell r="H887">
            <v>0</v>
          </cell>
        </row>
        <row r="888">
          <cell r="A888" t="str">
            <v>06.210.01</v>
          </cell>
          <cell r="B888" t="str">
            <v>Pórtico metálico</v>
          </cell>
          <cell r="C888" t="str">
            <v xml:space="preserve"> </v>
          </cell>
          <cell r="D888" t="str">
            <v xml:space="preserve"> </v>
          </cell>
          <cell r="E888" t="str">
            <v>un</v>
          </cell>
          <cell r="F888">
            <v>19915.3</v>
          </cell>
          <cell r="G888">
            <v>7129.6773999999996</v>
          </cell>
          <cell r="H888">
            <v>27044.9774</v>
          </cell>
        </row>
        <row r="889">
          <cell r="A889" t="str">
            <v>P06.210.02</v>
          </cell>
          <cell r="B889" t="str">
            <v>Bandeira simples 5,10 x 6,50m</v>
          </cell>
          <cell r="C889" t="str">
            <v xml:space="preserve"> </v>
          </cell>
          <cell r="D889" t="str">
            <v xml:space="preserve"> </v>
          </cell>
          <cell r="E889" t="str">
            <v>un</v>
          </cell>
          <cell r="F889">
            <v>5800</v>
          </cell>
          <cell r="G889">
            <v>2076.4</v>
          </cell>
          <cell r="H889">
            <v>7876.4</v>
          </cell>
        </row>
        <row r="890">
          <cell r="A890" t="str">
            <v>06.230.00</v>
          </cell>
          <cell r="B890" t="str">
            <v>Balizadores</v>
          </cell>
          <cell r="C890" t="str">
            <v xml:space="preserve"> </v>
          </cell>
          <cell r="D890" t="str">
            <v xml:space="preserve"> </v>
          </cell>
          <cell r="E890" t="str">
            <v>un</v>
          </cell>
          <cell r="G890">
            <v>0</v>
          </cell>
          <cell r="H890">
            <v>0</v>
          </cell>
        </row>
        <row r="891">
          <cell r="A891" t="str">
            <v>06.240.00</v>
          </cell>
          <cell r="B891" t="str">
            <v>Marco quilométrico</v>
          </cell>
          <cell r="C891" t="str">
            <v xml:space="preserve"> </v>
          </cell>
          <cell r="D891" t="str">
            <v xml:space="preserve"> </v>
          </cell>
          <cell r="E891" t="str">
            <v>un</v>
          </cell>
          <cell r="G891">
            <v>0</v>
          </cell>
          <cell r="H891">
            <v>0</v>
          </cell>
        </row>
        <row r="892">
          <cell r="A892" t="str">
            <v>P 06.400.00</v>
          </cell>
          <cell r="B892" t="str">
            <v>Remoção de cercas de arame farpado</v>
          </cell>
          <cell r="C892" t="str">
            <v xml:space="preserve"> </v>
          </cell>
          <cell r="D892" t="str">
            <v xml:space="preserve"> </v>
          </cell>
          <cell r="E892" t="str">
            <v>m</v>
          </cell>
          <cell r="F892">
            <v>0.49</v>
          </cell>
          <cell r="G892">
            <v>0.17541999999999999</v>
          </cell>
          <cell r="H892">
            <v>0.66542000000000001</v>
          </cell>
        </row>
        <row r="893">
          <cell r="A893" t="str">
            <v>DER80050</v>
          </cell>
          <cell r="B893" t="str">
            <v>Remoção e recolocação de cercas de arame farpado</v>
          </cell>
          <cell r="E893" t="str">
            <v>m</v>
          </cell>
          <cell r="F893">
            <v>2.38</v>
          </cell>
          <cell r="G893">
            <v>0.85203999999999991</v>
          </cell>
          <cell r="H893">
            <v>3.2320399999999996</v>
          </cell>
        </row>
        <row r="894">
          <cell r="A894" t="str">
            <v>06.400.01</v>
          </cell>
          <cell r="B894" t="str">
            <v>Cercas de arame farpado c/ mourao de concreto</v>
          </cell>
          <cell r="C894" t="str">
            <v>DNER-ES338/97</v>
          </cell>
          <cell r="D894" t="str">
            <v xml:space="preserve"> </v>
          </cell>
          <cell r="E894" t="str">
            <v>m</v>
          </cell>
          <cell r="F894">
            <v>6.45</v>
          </cell>
          <cell r="G894">
            <v>2.3090999999999999</v>
          </cell>
          <cell r="H894">
            <v>8.7591000000000001</v>
          </cell>
        </row>
        <row r="895">
          <cell r="A895" t="str">
            <v>06.410.00</v>
          </cell>
          <cell r="B895" t="str">
            <v>Cercas de arame farpado c/ suportes de madeira</v>
          </cell>
          <cell r="C895" t="str">
            <v>DNER-ES338/97</v>
          </cell>
          <cell r="D895" t="str">
            <v xml:space="preserve"> </v>
          </cell>
          <cell r="E895" t="str">
            <v>m</v>
          </cell>
          <cell r="F895">
            <v>4.12</v>
          </cell>
          <cell r="G895">
            <v>1.47496</v>
          </cell>
          <cell r="H895">
            <v>5.5949600000000004</v>
          </cell>
        </row>
        <row r="896">
          <cell r="A896" t="str">
            <v>08.300.01</v>
          </cell>
          <cell r="B896" t="str">
            <v>Limpeza de sarjetas,valetas e meio-fios</v>
          </cell>
          <cell r="C896" t="str">
            <v>DNER-ES297/97</v>
          </cell>
          <cell r="D896" t="str">
            <v xml:space="preserve"> </v>
          </cell>
          <cell r="E896" t="str">
            <v>m</v>
          </cell>
          <cell r="G896">
            <v>0</v>
          </cell>
          <cell r="H896">
            <v>0</v>
          </cell>
        </row>
        <row r="897">
          <cell r="A897" t="str">
            <v>08.302.01</v>
          </cell>
          <cell r="B897" t="str">
            <v>Limpeza e desobstrução de bueiros simples</v>
          </cell>
          <cell r="C897" t="str">
            <v>DNER-ES297/97</v>
          </cell>
          <cell r="D897" t="str">
            <v xml:space="preserve"> </v>
          </cell>
          <cell r="E897" t="str">
            <v>m</v>
          </cell>
          <cell r="G897">
            <v>0</v>
          </cell>
          <cell r="H897">
            <v>0</v>
          </cell>
        </row>
        <row r="898">
          <cell r="A898" t="str">
            <v>08.302.02</v>
          </cell>
          <cell r="B898" t="str">
            <v>Limpeza e desobstrução de bueiros duplos</v>
          </cell>
          <cell r="C898" t="str">
            <v>DNER-ES297/97</v>
          </cell>
          <cell r="D898" t="str">
            <v xml:space="preserve"> </v>
          </cell>
          <cell r="E898" t="str">
            <v>m</v>
          </cell>
          <cell r="G898">
            <v>0</v>
          </cell>
          <cell r="H898">
            <v>0</v>
          </cell>
        </row>
        <row r="899">
          <cell r="A899" t="str">
            <v>08.302.03</v>
          </cell>
          <cell r="B899" t="str">
            <v>Limpeza e desobstrução de bueiros triplos</v>
          </cell>
          <cell r="C899" t="str">
            <v>DNER-ES297/97</v>
          </cell>
          <cell r="D899" t="str">
            <v xml:space="preserve"> </v>
          </cell>
          <cell r="E899" t="str">
            <v>m</v>
          </cell>
          <cell r="G899">
            <v>0</v>
          </cell>
          <cell r="H899">
            <v>0</v>
          </cell>
        </row>
        <row r="900">
          <cell r="A900" t="str">
            <v>09.512.02</v>
          </cell>
          <cell r="B900" t="str">
            <v>Confecção de tubos de concreto D = 0,20</v>
          </cell>
          <cell r="C900" t="str">
            <v xml:space="preserve"> </v>
          </cell>
          <cell r="D900" t="str">
            <v xml:space="preserve"> </v>
          </cell>
          <cell r="E900" t="str">
            <v>m</v>
          </cell>
          <cell r="F900">
            <v>3.39</v>
          </cell>
          <cell r="G900">
            <v>1.2136199999999999</v>
          </cell>
          <cell r="H900">
            <v>4.6036200000000003</v>
          </cell>
        </row>
        <row r="901">
          <cell r="A901" t="str">
            <v>09.512.03</v>
          </cell>
          <cell r="B901" t="str">
            <v>Confecção de tubos de concreto D = 0,30</v>
          </cell>
          <cell r="C901" t="str">
            <v xml:space="preserve"> </v>
          </cell>
          <cell r="D901" t="str">
            <v xml:space="preserve"> </v>
          </cell>
          <cell r="E901" t="str">
            <v>m</v>
          </cell>
          <cell r="G901">
            <v>0</v>
          </cell>
          <cell r="H901">
            <v>0</v>
          </cell>
        </row>
        <row r="902">
          <cell r="A902" t="str">
            <v>09.512.04</v>
          </cell>
          <cell r="B902" t="str">
            <v>Confecção de tubos de concreto D = 0,40</v>
          </cell>
          <cell r="C902" t="str">
            <v xml:space="preserve"> </v>
          </cell>
          <cell r="D902" t="str">
            <v xml:space="preserve"> </v>
          </cell>
          <cell r="E902" t="str">
            <v>m</v>
          </cell>
          <cell r="G902">
            <v>0</v>
          </cell>
          <cell r="H902">
            <v>0</v>
          </cell>
        </row>
        <row r="903">
          <cell r="A903" t="str">
            <v>09.512.05</v>
          </cell>
          <cell r="B903" t="str">
            <v>Confecção de tubos de conc. armado D = 0,60</v>
          </cell>
          <cell r="C903" t="str">
            <v xml:space="preserve"> </v>
          </cell>
          <cell r="D903" t="str">
            <v xml:space="preserve"> </v>
          </cell>
          <cell r="E903" t="str">
            <v>m</v>
          </cell>
          <cell r="F903">
            <v>58.28</v>
          </cell>
          <cell r="G903">
            <v>20.864239999999999</v>
          </cell>
          <cell r="H903">
            <v>79.144239999999996</v>
          </cell>
        </row>
        <row r="904">
          <cell r="A904" t="str">
            <v>09.512.06</v>
          </cell>
          <cell r="B904" t="str">
            <v>Confecção de tubos de conc. armado D = 0,80</v>
          </cell>
          <cell r="C904" t="str">
            <v xml:space="preserve"> </v>
          </cell>
          <cell r="D904" t="str">
            <v xml:space="preserve"> </v>
          </cell>
          <cell r="E904" t="str">
            <v>m</v>
          </cell>
          <cell r="F904">
            <v>89.96</v>
          </cell>
          <cell r="G904">
            <v>32.205679999999994</v>
          </cell>
          <cell r="H904">
            <v>122.16567999999998</v>
          </cell>
        </row>
        <row r="905">
          <cell r="A905" t="str">
            <v>09.512.07</v>
          </cell>
          <cell r="B905" t="str">
            <v>Confecção de tubos de conc. armado D = 1,00</v>
          </cell>
          <cell r="C905" t="str">
            <v xml:space="preserve"> </v>
          </cell>
          <cell r="D905" t="str">
            <v xml:space="preserve"> </v>
          </cell>
          <cell r="E905" t="str">
            <v>m</v>
          </cell>
          <cell r="G905">
            <v>0</v>
          </cell>
          <cell r="H905">
            <v>0</v>
          </cell>
        </row>
        <row r="906">
          <cell r="A906" t="str">
            <v>09.512.08</v>
          </cell>
          <cell r="B906" t="str">
            <v>Confecção de tubos de conc. armado D = 1,20</v>
          </cell>
          <cell r="C906" t="str">
            <v xml:space="preserve"> </v>
          </cell>
          <cell r="D906" t="str">
            <v xml:space="preserve"> </v>
          </cell>
          <cell r="E906" t="str">
            <v>m</v>
          </cell>
          <cell r="G906">
            <v>0</v>
          </cell>
          <cell r="H906">
            <v>0</v>
          </cell>
        </row>
        <row r="907">
          <cell r="A907" t="str">
            <v>09.512.09</v>
          </cell>
          <cell r="B907" t="str">
            <v>Confecção de tubos de conc. armado D = 1,50</v>
          </cell>
          <cell r="C907" t="str">
            <v xml:space="preserve"> </v>
          </cell>
          <cell r="D907" t="str">
            <v xml:space="preserve"> </v>
          </cell>
          <cell r="E907" t="str">
            <v>m</v>
          </cell>
          <cell r="G907">
            <v>0</v>
          </cell>
          <cell r="H907">
            <v>0</v>
          </cell>
        </row>
        <row r="908">
          <cell r="A908" t="str">
            <v>09.512.10</v>
          </cell>
          <cell r="B908" t="str">
            <v>Confecção de tubos de conc. armado D = 0,40</v>
          </cell>
          <cell r="C908" t="str">
            <v xml:space="preserve"> </v>
          </cell>
          <cell r="D908" t="str">
            <v xml:space="preserve"> </v>
          </cell>
          <cell r="E908" t="str">
            <v>m</v>
          </cell>
          <cell r="F908">
            <v>23.72</v>
          </cell>
          <cell r="G908">
            <v>8.4917599999999993</v>
          </cell>
          <cell r="H908">
            <v>32.211759999999998</v>
          </cell>
        </row>
        <row r="909">
          <cell r="A909" t="str">
            <v>09.517.01</v>
          </cell>
          <cell r="B909" t="str">
            <v>Areia extraída</v>
          </cell>
          <cell r="C909" t="str">
            <v xml:space="preserve"> </v>
          </cell>
          <cell r="D909" t="str">
            <v xml:space="preserve"> </v>
          </cell>
          <cell r="E909" t="str">
            <v>m3</v>
          </cell>
          <cell r="F909">
            <v>1.58</v>
          </cell>
          <cell r="G909">
            <v>0.56564000000000003</v>
          </cell>
          <cell r="H909">
            <v>2.1456400000000002</v>
          </cell>
        </row>
        <row r="910">
          <cell r="A910" t="str">
            <v>09.517.02</v>
          </cell>
          <cell r="B910" t="str">
            <v>Rocha p/ britagem</v>
          </cell>
          <cell r="C910" t="str">
            <v xml:space="preserve"> </v>
          </cell>
          <cell r="D910" t="str">
            <v xml:space="preserve"> </v>
          </cell>
          <cell r="E910" t="str">
            <v>m3</v>
          </cell>
          <cell r="F910">
            <v>3.53</v>
          </cell>
          <cell r="G910">
            <v>1.2637399999999999</v>
          </cell>
          <cell r="H910">
            <v>4.7937399999999997</v>
          </cell>
        </row>
        <row r="911">
          <cell r="A911" t="str">
            <v>09.517.03</v>
          </cell>
          <cell r="B911" t="str">
            <v>Rocha fragmentada por fogacho</v>
          </cell>
          <cell r="C911" t="str">
            <v xml:space="preserve"> </v>
          </cell>
          <cell r="D911" t="str">
            <v xml:space="preserve"> </v>
          </cell>
          <cell r="E911" t="str">
            <v>m3</v>
          </cell>
          <cell r="F911">
            <v>8.7799999999999994</v>
          </cell>
          <cell r="G911">
            <v>3.1432399999999996</v>
          </cell>
          <cell r="H911">
            <v>11.92324</v>
          </cell>
        </row>
        <row r="912">
          <cell r="A912" t="str">
            <v>09.517.04</v>
          </cell>
          <cell r="B912" t="str">
            <v>Pedra de mão</v>
          </cell>
          <cell r="C912" t="str">
            <v xml:space="preserve"> </v>
          </cell>
          <cell r="D912" t="str">
            <v xml:space="preserve"> </v>
          </cell>
          <cell r="E912" t="str">
            <v>m3</v>
          </cell>
          <cell r="F912">
            <v>8.7799999999999994</v>
          </cell>
          <cell r="G912">
            <v>3.1432399999999996</v>
          </cell>
          <cell r="H912">
            <v>11.92324</v>
          </cell>
        </row>
        <row r="913">
          <cell r="A913" t="str">
            <v>09.517.05</v>
          </cell>
          <cell r="B913" t="str">
            <v>Brita produzida</v>
          </cell>
          <cell r="C913" t="str">
            <v xml:space="preserve"> </v>
          </cell>
          <cell r="D913" t="str">
            <v xml:space="preserve"> </v>
          </cell>
          <cell r="E913" t="str">
            <v>m3</v>
          </cell>
          <cell r="F913">
            <v>10.119999999999999</v>
          </cell>
          <cell r="G913">
            <v>3.6229599999999995</v>
          </cell>
          <cell r="H913">
            <v>13.742959999999998</v>
          </cell>
        </row>
        <row r="914">
          <cell r="A914" t="str">
            <v>09.519.01</v>
          </cell>
          <cell r="B914" t="str">
            <v>Obtenção de grama em placas</v>
          </cell>
          <cell r="C914" t="str">
            <v xml:space="preserve"> </v>
          </cell>
          <cell r="D914" t="str">
            <v xml:space="preserve"> </v>
          </cell>
          <cell r="E914" t="str">
            <v>m2</v>
          </cell>
          <cell r="F914">
            <v>0.81</v>
          </cell>
          <cell r="G914">
            <v>0.28998000000000002</v>
          </cell>
          <cell r="H914">
            <v>1.09998</v>
          </cell>
        </row>
        <row r="915">
          <cell r="A915" t="str">
            <v>09.601.00</v>
          </cell>
          <cell r="B915" t="str">
            <v>Transporte CAP 150/200 p/ tratamento superficial</v>
          </cell>
          <cell r="C915" t="str">
            <v xml:space="preserve"> </v>
          </cell>
          <cell r="D915" t="str">
            <v xml:space="preserve"> </v>
          </cell>
          <cell r="E915" t="str">
            <v>t</v>
          </cell>
          <cell r="F915">
            <v>455.45</v>
          </cell>
          <cell r="G915">
            <v>163.05109999999999</v>
          </cell>
          <cell r="H915">
            <v>618.50109999999995</v>
          </cell>
        </row>
        <row r="916">
          <cell r="A916" t="str">
            <v>09.601.01</v>
          </cell>
          <cell r="B916" t="str">
            <v>Transporte emulsão asfáltica RR-1C p/ pint. lig.</v>
          </cell>
          <cell r="C916" t="str">
            <v xml:space="preserve"> </v>
          </cell>
          <cell r="D916" t="str">
            <v xml:space="preserve"> </v>
          </cell>
          <cell r="E916" t="str">
            <v>t</v>
          </cell>
          <cell r="F916">
            <v>470.65</v>
          </cell>
          <cell r="G916">
            <v>168.49269999999999</v>
          </cell>
          <cell r="H916">
            <v>639.14269999999999</v>
          </cell>
        </row>
        <row r="917">
          <cell r="A917" t="str">
            <v>09.601.02</v>
          </cell>
          <cell r="B917" t="str">
            <v>Transporte asfalto diluido CM30 p/ imprimação</v>
          </cell>
          <cell r="C917" t="str">
            <v xml:space="preserve"> </v>
          </cell>
          <cell r="D917" t="str">
            <v xml:space="preserve"> </v>
          </cell>
          <cell r="E917" t="str">
            <v>t</v>
          </cell>
          <cell r="F917">
            <v>633.95000000000005</v>
          </cell>
          <cell r="G917">
            <v>226.95410000000001</v>
          </cell>
          <cell r="H917">
            <v>860.90410000000008</v>
          </cell>
        </row>
        <row r="918">
          <cell r="A918" t="str">
            <v>09.601.03</v>
          </cell>
          <cell r="B918" t="str">
            <v>Transporte CAP 50/60</v>
          </cell>
          <cell r="C918" t="str">
            <v xml:space="preserve"> </v>
          </cell>
          <cell r="D918" t="str">
            <v xml:space="preserve"> </v>
          </cell>
          <cell r="E918" t="str">
            <v>kg</v>
          </cell>
          <cell r="G918">
            <v>0</v>
          </cell>
          <cell r="H918">
            <v>0</v>
          </cell>
        </row>
        <row r="919">
          <cell r="A919" t="str">
            <v>09.601.04</v>
          </cell>
          <cell r="B919" t="str">
            <v>Transporte CAP 20</v>
          </cell>
          <cell r="C919" t="str">
            <v xml:space="preserve"> </v>
          </cell>
          <cell r="D919" t="str">
            <v xml:space="preserve"> </v>
          </cell>
          <cell r="E919" t="str">
            <v>t</v>
          </cell>
          <cell r="F919">
            <v>500.46</v>
          </cell>
          <cell r="G919">
            <v>179.16467999999998</v>
          </cell>
          <cell r="H919">
            <v>679.6246799999999</v>
          </cell>
        </row>
        <row r="920">
          <cell r="A920" t="str">
            <v>09.601.05</v>
          </cell>
          <cell r="B920" t="str">
            <v>Transporte CAP 40</v>
          </cell>
          <cell r="C920" t="str">
            <v xml:space="preserve"> </v>
          </cell>
          <cell r="D920" t="str">
            <v xml:space="preserve"> </v>
          </cell>
          <cell r="E920" t="str">
            <v>t</v>
          </cell>
          <cell r="G920">
            <v>0</v>
          </cell>
          <cell r="H920">
            <v>0</v>
          </cell>
        </row>
        <row r="921">
          <cell r="A921" t="str">
            <v>09.999.01</v>
          </cell>
          <cell r="B921" t="str">
            <v>Torre de madeira</v>
          </cell>
          <cell r="C921" t="str">
            <v xml:space="preserve"> </v>
          </cell>
          <cell r="D921" t="str">
            <v xml:space="preserve"> </v>
          </cell>
          <cell r="E921" t="str">
            <v>und</v>
          </cell>
          <cell r="F921">
            <v>62.2</v>
          </cell>
          <cell r="G921">
            <v>22.267600000000002</v>
          </cell>
          <cell r="H921">
            <v>84.467600000000004</v>
          </cell>
        </row>
        <row r="922">
          <cell r="A922" t="str">
            <v>P06.800.01</v>
          </cell>
          <cell r="B922" t="str">
            <v>Iluminação de viadutos</v>
          </cell>
          <cell r="C922" t="str">
            <v xml:space="preserve"> </v>
          </cell>
          <cell r="D922" t="str">
            <v xml:space="preserve"> </v>
          </cell>
          <cell r="E922" t="str">
            <v>un</v>
          </cell>
          <cell r="G922">
            <v>0</v>
          </cell>
          <cell r="H922">
            <v>0</v>
          </cell>
        </row>
        <row r="923">
          <cell r="A923" t="str">
            <v>P06.800.02</v>
          </cell>
          <cell r="B923" t="str">
            <v>Iluminação de passagem de pedestres</v>
          </cell>
          <cell r="C923" t="str">
            <v xml:space="preserve"> </v>
          </cell>
          <cell r="D923" t="str">
            <v xml:space="preserve"> </v>
          </cell>
          <cell r="E923" t="str">
            <v>un</v>
          </cell>
          <cell r="G923">
            <v>0</v>
          </cell>
          <cell r="H923">
            <v>0</v>
          </cell>
        </row>
        <row r="924">
          <cell r="A924" t="str">
            <v>5.1</v>
          </cell>
          <cell r="B924" t="str">
            <v>PROJETO DE ILUMINAÇÃO</v>
          </cell>
          <cell r="C924" t="str">
            <v xml:space="preserve"> </v>
          </cell>
          <cell r="D924" t="str">
            <v xml:space="preserve"> </v>
          </cell>
          <cell r="G924">
            <v>0</v>
          </cell>
        </row>
        <row r="925">
          <cell r="A925" t="str">
            <v>PI 01</v>
          </cell>
          <cell r="B925" t="str">
            <v>Poste de aço galv. a fogo, c/ 20,0m de alt. p/ instal. tipo engastado</v>
          </cell>
          <cell r="C925" t="str">
            <v xml:space="preserve"> </v>
          </cell>
          <cell r="D925" t="str">
            <v xml:space="preserve"> </v>
          </cell>
          <cell r="E925" t="str">
            <v>un</v>
          </cell>
          <cell r="G925">
            <v>0</v>
          </cell>
          <cell r="H925">
            <v>2662.25</v>
          </cell>
        </row>
        <row r="926">
          <cell r="A926" t="str">
            <v>PI 02</v>
          </cell>
          <cell r="B926" t="str">
            <v>Poste de aço galvanizado a fogo, c/ 10,0m de alt. p/instal.na lat. dos viadutos</v>
          </cell>
          <cell r="C926" t="str">
            <v xml:space="preserve"> </v>
          </cell>
          <cell r="D926" t="str">
            <v xml:space="preserve"> </v>
          </cell>
          <cell r="E926" t="str">
            <v>un</v>
          </cell>
          <cell r="G926">
            <v>0</v>
          </cell>
          <cell r="H926">
            <v>500</v>
          </cell>
        </row>
        <row r="927">
          <cell r="A927" t="str">
            <v>PI 02a</v>
          </cell>
          <cell r="B927" t="str">
            <v>Poste de aço galvanizado a fogo, c/ 5,0m de alt. p/instal.na lat. das passarelas</v>
          </cell>
          <cell r="C927" t="str">
            <v xml:space="preserve"> </v>
          </cell>
          <cell r="D927" t="str">
            <v xml:space="preserve"> </v>
          </cell>
          <cell r="E927" t="str">
            <v>un</v>
          </cell>
          <cell r="H927">
            <v>300</v>
          </cell>
        </row>
        <row r="928">
          <cell r="A928" t="str">
            <v>PI 03</v>
          </cell>
          <cell r="B928" t="str">
            <v xml:space="preserve">Luminária p/ iluminação pública ref.HRC-612 da Philips ou similar </v>
          </cell>
          <cell r="C928" t="str">
            <v xml:space="preserve"> </v>
          </cell>
          <cell r="D928" t="str">
            <v xml:space="preserve"> </v>
          </cell>
          <cell r="E928" t="str">
            <v>un</v>
          </cell>
          <cell r="G928">
            <v>0</v>
          </cell>
          <cell r="H928">
            <v>400</v>
          </cell>
        </row>
        <row r="929">
          <cell r="A929" t="str">
            <v>PI 04</v>
          </cell>
          <cell r="B929" t="str">
            <v xml:space="preserve">Luminária p/ iluminação pública ref.SRC-612 da Philips ou similar </v>
          </cell>
          <cell r="C929" t="str">
            <v xml:space="preserve"> </v>
          </cell>
          <cell r="D929" t="str">
            <v xml:space="preserve"> </v>
          </cell>
          <cell r="E929" t="str">
            <v>un</v>
          </cell>
          <cell r="G929">
            <v>0</v>
          </cell>
          <cell r="H929">
            <v>425.5</v>
          </cell>
        </row>
        <row r="930">
          <cell r="A930" t="str">
            <v>PI 05</v>
          </cell>
          <cell r="B930" t="str">
            <v>Suporte p/ luminária tipo ZGP614 da Philips ou similar</v>
          </cell>
          <cell r="C930" t="str">
            <v xml:space="preserve"> </v>
          </cell>
          <cell r="D930" t="str">
            <v xml:space="preserve"> </v>
          </cell>
          <cell r="E930" t="str">
            <v>un</v>
          </cell>
          <cell r="G930">
            <v>0</v>
          </cell>
          <cell r="H930">
            <v>120</v>
          </cell>
        </row>
        <row r="931">
          <cell r="A931" t="str">
            <v>PI 06</v>
          </cell>
          <cell r="B931" t="str">
            <v>Suporte p/ luminária tipo ZGP616 da Philips ou similar</v>
          </cell>
          <cell r="C931" t="str">
            <v xml:space="preserve"> </v>
          </cell>
          <cell r="D931" t="str">
            <v xml:space="preserve"> </v>
          </cell>
          <cell r="E931" t="str">
            <v>un</v>
          </cell>
          <cell r="G931">
            <v>0</v>
          </cell>
          <cell r="H931">
            <v>143.75</v>
          </cell>
        </row>
        <row r="932">
          <cell r="A932" t="str">
            <v>PI 07</v>
          </cell>
          <cell r="B932" t="str">
            <v>Suporte p/ luminária tipo ZGP402 da Philips ou similar</v>
          </cell>
          <cell r="C932" t="str">
            <v xml:space="preserve"> </v>
          </cell>
          <cell r="D932" t="str">
            <v xml:space="preserve"> </v>
          </cell>
          <cell r="E932" t="str">
            <v>un</v>
          </cell>
          <cell r="G932">
            <v>0</v>
          </cell>
          <cell r="H932">
            <v>100</v>
          </cell>
        </row>
        <row r="933">
          <cell r="A933" t="str">
            <v>PI 08</v>
          </cell>
          <cell r="B933" t="str">
            <v>Suporte p/ luminária tipo ZGP401 da Philips ou similar</v>
          </cell>
          <cell r="C933" t="str">
            <v xml:space="preserve"> </v>
          </cell>
          <cell r="D933" t="str">
            <v xml:space="preserve"> </v>
          </cell>
          <cell r="E933" t="str">
            <v>un</v>
          </cell>
          <cell r="G933">
            <v>0</v>
          </cell>
          <cell r="H933">
            <v>81.650000000000006</v>
          </cell>
        </row>
        <row r="934">
          <cell r="A934" t="str">
            <v>PI 09</v>
          </cell>
          <cell r="B934" t="str">
            <v>Lâmpada a vapor de sódio 400W, alta pressão, base E40</v>
          </cell>
          <cell r="C934" t="str">
            <v xml:space="preserve"> </v>
          </cell>
          <cell r="D934" t="str">
            <v xml:space="preserve"> </v>
          </cell>
          <cell r="E934" t="str">
            <v>un</v>
          </cell>
          <cell r="G934">
            <v>0</v>
          </cell>
          <cell r="H934">
            <v>33.35</v>
          </cell>
        </row>
        <row r="935">
          <cell r="A935" t="str">
            <v>PI 10</v>
          </cell>
          <cell r="B935" t="str">
            <v>Lâmpada a vapor de mercúrio 250W, alta pressão, base E40</v>
          </cell>
          <cell r="C935" t="str">
            <v xml:space="preserve"> </v>
          </cell>
          <cell r="D935" t="str">
            <v xml:space="preserve"> </v>
          </cell>
          <cell r="E935" t="str">
            <v>un</v>
          </cell>
          <cell r="G935">
            <v>0</v>
          </cell>
          <cell r="H935">
            <v>28.75</v>
          </cell>
        </row>
        <row r="936">
          <cell r="A936" t="str">
            <v>PI 11</v>
          </cell>
          <cell r="B936" t="str">
            <v>Lâmpada fluorescente compacta 23 W, 220V, ref PL eletrônica  da Philips ou similar</v>
          </cell>
          <cell r="C936" t="str">
            <v xml:space="preserve"> </v>
          </cell>
          <cell r="D936" t="str">
            <v xml:space="preserve"> </v>
          </cell>
          <cell r="E936" t="str">
            <v>un</v>
          </cell>
          <cell r="G936">
            <v>0</v>
          </cell>
          <cell r="H936">
            <v>32.200000000000003</v>
          </cell>
        </row>
        <row r="937">
          <cell r="A937" t="str">
            <v>PI 12</v>
          </cell>
          <cell r="B937" t="str">
            <v>Luminária blindada p/ lâmpada incandescente 100W, ref. WY-10 da Wetzel ou similar</v>
          </cell>
          <cell r="C937" t="str">
            <v xml:space="preserve"> </v>
          </cell>
          <cell r="D937" t="str">
            <v xml:space="preserve"> </v>
          </cell>
          <cell r="E937" t="str">
            <v>un</v>
          </cell>
          <cell r="G937">
            <v>0</v>
          </cell>
          <cell r="H937">
            <v>40.6</v>
          </cell>
        </row>
        <row r="938">
          <cell r="A938" t="str">
            <v>PI 13</v>
          </cell>
          <cell r="B938" t="str">
            <v>Eletroduto de aço 20mm, vara de 3m</v>
          </cell>
          <cell r="C938" t="str">
            <v xml:space="preserve"> </v>
          </cell>
          <cell r="D938" t="str">
            <v xml:space="preserve"> </v>
          </cell>
          <cell r="E938" t="str">
            <v>un</v>
          </cell>
          <cell r="G938">
            <v>0</v>
          </cell>
          <cell r="H938">
            <v>14.49</v>
          </cell>
        </row>
        <row r="939">
          <cell r="A939" t="str">
            <v>PI 14</v>
          </cell>
          <cell r="B939" t="str">
            <v>Caixa de passagem para instalação aparente D=50mm, tipo T</v>
          </cell>
          <cell r="C939" t="str">
            <v xml:space="preserve"> </v>
          </cell>
          <cell r="D939" t="str">
            <v xml:space="preserve"> </v>
          </cell>
          <cell r="E939" t="str">
            <v>un</v>
          </cell>
          <cell r="G939">
            <v>0</v>
          </cell>
          <cell r="H939">
            <v>4.08</v>
          </cell>
        </row>
        <row r="940">
          <cell r="A940" t="str">
            <v>PI 15</v>
          </cell>
          <cell r="B940" t="str">
            <v>Caixa de passagem para instalação aparente D=20mm, tipo LB</v>
          </cell>
          <cell r="C940" t="str">
            <v xml:space="preserve"> </v>
          </cell>
          <cell r="D940" t="str">
            <v xml:space="preserve"> </v>
          </cell>
          <cell r="E940" t="str">
            <v>un</v>
          </cell>
          <cell r="G940">
            <v>0</v>
          </cell>
          <cell r="H940">
            <v>3.62</v>
          </cell>
        </row>
        <row r="941">
          <cell r="A941" t="str">
            <v>PI 16</v>
          </cell>
          <cell r="B941" t="str">
            <v>Caixa de passagem para instalação aparente D=3/4", tipo X</v>
          </cell>
          <cell r="C941" t="str">
            <v xml:space="preserve"> </v>
          </cell>
          <cell r="D941" t="str">
            <v xml:space="preserve"> </v>
          </cell>
          <cell r="E941" t="str">
            <v>un</v>
          </cell>
          <cell r="G941">
            <v>0</v>
          </cell>
          <cell r="H941">
            <v>4.43</v>
          </cell>
        </row>
        <row r="942">
          <cell r="A942" t="str">
            <v>PI 17</v>
          </cell>
          <cell r="B942" t="str">
            <v>Luminária pública pad. CELESC, p/ 1 lâmpada à vapor  merc.80W, ref. HRQ 630 da Philips ou similar</v>
          </cell>
          <cell r="C942" t="str">
            <v xml:space="preserve"> </v>
          </cell>
          <cell r="D942" t="str">
            <v xml:space="preserve"> </v>
          </cell>
          <cell r="E942" t="str">
            <v>un</v>
          </cell>
          <cell r="G942">
            <v>0</v>
          </cell>
          <cell r="H942">
            <v>17.829999999999998</v>
          </cell>
        </row>
        <row r="943">
          <cell r="A943" t="str">
            <v>PI 18</v>
          </cell>
          <cell r="B943" t="str">
            <v>Braço curvo p/ iluminação pública padrão CELESC</v>
          </cell>
          <cell r="C943" t="str">
            <v xml:space="preserve"> </v>
          </cell>
          <cell r="D943" t="str">
            <v xml:space="preserve"> </v>
          </cell>
          <cell r="E943" t="str">
            <v>un</v>
          </cell>
          <cell r="G943">
            <v>0</v>
          </cell>
          <cell r="H943">
            <v>6.33</v>
          </cell>
        </row>
        <row r="944">
          <cell r="A944" t="str">
            <v>PI 19</v>
          </cell>
          <cell r="B944" t="str">
            <v>Reator p/ Lâmpada a vapor de mercúrio, 80W, ref. RVM 80426-02, da Philips ou similar</v>
          </cell>
          <cell r="C944" t="str">
            <v xml:space="preserve"> </v>
          </cell>
          <cell r="D944" t="str">
            <v xml:space="preserve"> </v>
          </cell>
          <cell r="E944" t="str">
            <v>un</v>
          </cell>
          <cell r="G944">
            <v>0</v>
          </cell>
          <cell r="H944">
            <v>21.05</v>
          </cell>
        </row>
        <row r="945">
          <cell r="A945" t="str">
            <v>PI 20</v>
          </cell>
          <cell r="B945" t="str">
            <v>Poste de concreto duplo T 10m, 150 daN</v>
          </cell>
          <cell r="C945" t="str">
            <v xml:space="preserve"> </v>
          </cell>
          <cell r="D945" t="str">
            <v xml:space="preserve"> </v>
          </cell>
          <cell r="E945" t="str">
            <v>un</v>
          </cell>
          <cell r="G945">
            <v>0</v>
          </cell>
          <cell r="H945">
            <v>200</v>
          </cell>
        </row>
        <row r="946">
          <cell r="A946" t="str">
            <v>PI 21</v>
          </cell>
          <cell r="B946" t="str">
            <v>Lâmpada à vapor de mercúrio 80W</v>
          </cell>
          <cell r="C946" t="str">
            <v xml:space="preserve"> </v>
          </cell>
          <cell r="D946" t="str">
            <v xml:space="preserve"> </v>
          </cell>
          <cell r="E946" t="str">
            <v>un</v>
          </cell>
          <cell r="G946">
            <v>0</v>
          </cell>
          <cell r="H946">
            <v>7.82</v>
          </cell>
        </row>
        <row r="947">
          <cell r="A947" t="str">
            <v>PI 22</v>
          </cell>
          <cell r="B947" t="str">
            <v>Base completa com fusível Diazed, 6A, retardado, incluíndo tampa, anel de proteção e ajuste</v>
          </cell>
          <cell r="C947" t="str">
            <v xml:space="preserve"> </v>
          </cell>
          <cell r="D947" t="str">
            <v xml:space="preserve"> </v>
          </cell>
          <cell r="E947" t="str">
            <v>un</v>
          </cell>
          <cell r="G947">
            <v>0</v>
          </cell>
          <cell r="H947">
            <v>8.6300000000000008</v>
          </cell>
        </row>
        <row r="948">
          <cell r="A948" t="str">
            <v>PI 23</v>
          </cell>
          <cell r="B948" t="str">
            <v>Contator tripolar a seco, p/ corrente alternada - 55 A, para uso em rede 380/220V - 60Hz</v>
          </cell>
          <cell r="C948" t="str">
            <v xml:space="preserve"> </v>
          </cell>
          <cell r="D948" t="str">
            <v xml:space="preserve"> </v>
          </cell>
          <cell r="E948" t="str">
            <v>un</v>
          </cell>
          <cell r="G948">
            <v>0</v>
          </cell>
          <cell r="H948">
            <v>234.6</v>
          </cell>
        </row>
        <row r="949">
          <cell r="A949" t="str">
            <v>PI 24</v>
          </cell>
          <cell r="B949" t="str">
            <v>Fita elétrica auto fusão a base de borracha EPR</v>
          </cell>
          <cell r="C949" t="str">
            <v xml:space="preserve"> </v>
          </cell>
          <cell r="D949" t="str">
            <v xml:space="preserve"> </v>
          </cell>
          <cell r="E949" t="str">
            <v>un</v>
          </cell>
          <cell r="G949">
            <v>0</v>
          </cell>
          <cell r="H949">
            <v>6.39</v>
          </cell>
        </row>
        <row r="950">
          <cell r="A950" t="str">
            <v>PI 25</v>
          </cell>
          <cell r="B950" t="str">
            <v>Fita adesiva plástica isolante</v>
          </cell>
          <cell r="C950" t="str">
            <v xml:space="preserve"> </v>
          </cell>
          <cell r="D950" t="str">
            <v xml:space="preserve"> </v>
          </cell>
          <cell r="E950" t="str">
            <v>un</v>
          </cell>
          <cell r="G950">
            <v>0</v>
          </cell>
          <cell r="H950">
            <v>3.84</v>
          </cell>
        </row>
        <row r="951">
          <cell r="A951" t="str">
            <v>PI 26</v>
          </cell>
          <cell r="B951" t="str">
            <v>Relé fotoelétrico c/ suporte para fixação galv. com furo 18mm</v>
          </cell>
          <cell r="C951" t="str">
            <v xml:space="preserve"> </v>
          </cell>
          <cell r="D951" t="str">
            <v xml:space="preserve"> </v>
          </cell>
          <cell r="E951" t="str">
            <v>un</v>
          </cell>
          <cell r="G951">
            <v>0</v>
          </cell>
          <cell r="H951">
            <v>11.5</v>
          </cell>
        </row>
        <row r="952">
          <cell r="A952" t="str">
            <v>PI 27</v>
          </cell>
          <cell r="B952" t="str">
            <v>Cabo isolado p/ 1000V, bitola 35mm²</v>
          </cell>
          <cell r="C952" t="str">
            <v xml:space="preserve"> </v>
          </cell>
          <cell r="D952" t="str">
            <v xml:space="preserve"> </v>
          </cell>
          <cell r="E952" t="str">
            <v>m</v>
          </cell>
          <cell r="G952">
            <v>0</v>
          </cell>
          <cell r="H952">
            <v>1.55</v>
          </cell>
        </row>
        <row r="953">
          <cell r="A953" t="str">
            <v>PI 28</v>
          </cell>
          <cell r="B953" t="str">
            <v>Eletroduto de aço tipo pesado 100mm</v>
          </cell>
          <cell r="C953" t="str">
            <v xml:space="preserve"> </v>
          </cell>
          <cell r="D953" t="str">
            <v xml:space="preserve"> </v>
          </cell>
          <cell r="E953" t="str">
            <v>m</v>
          </cell>
          <cell r="G953">
            <v>0</v>
          </cell>
          <cell r="H953">
            <v>28.55</v>
          </cell>
        </row>
        <row r="954">
          <cell r="A954" t="str">
            <v>PI 29</v>
          </cell>
          <cell r="B954" t="str">
            <v>Curva em alumínio fundido de alta resistência, fixação por encaixe,50mm</v>
          </cell>
          <cell r="C954" t="str">
            <v xml:space="preserve"> </v>
          </cell>
          <cell r="D954" t="str">
            <v xml:space="preserve"> </v>
          </cell>
          <cell r="E954" t="str">
            <v>un</v>
          </cell>
          <cell r="G954">
            <v>0</v>
          </cell>
          <cell r="H954">
            <v>18.75</v>
          </cell>
        </row>
        <row r="955">
          <cell r="A955" t="str">
            <v>PI 30</v>
          </cell>
          <cell r="B955" t="str">
            <v>Haste para aterramento aço-cobre D 13x2400mm</v>
          </cell>
          <cell r="C955" t="str">
            <v xml:space="preserve"> </v>
          </cell>
          <cell r="D955" t="str">
            <v xml:space="preserve"> </v>
          </cell>
          <cell r="E955" t="str">
            <v>un</v>
          </cell>
          <cell r="G955">
            <v>0</v>
          </cell>
          <cell r="H955">
            <v>6.04</v>
          </cell>
        </row>
        <row r="956">
          <cell r="A956" t="str">
            <v>PI 31</v>
          </cell>
          <cell r="B956" t="str">
            <v>Cabo de cobre nú meio duro, 7 fios 2AWG</v>
          </cell>
          <cell r="C956" t="str">
            <v xml:space="preserve"> </v>
          </cell>
          <cell r="D956" t="str">
            <v xml:space="preserve"> </v>
          </cell>
          <cell r="E956" t="str">
            <v>kg</v>
          </cell>
          <cell r="G956">
            <v>0</v>
          </cell>
          <cell r="H956">
            <v>7.02</v>
          </cell>
        </row>
        <row r="957">
          <cell r="A957" t="str">
            <v>PI 32</v>
          </cell>
          <cell r="B957" t="str">
            <v>Conetor paralelo, liga alumínio tronco 1/0-4 AWG e derivação 2-4AWG</v>
          </cell>
          <cell r="C957" t="str">
            <v xml:space="preserve"> </v>
          </cell>
          <cell r="D957" t="str">
            <v xml:space="preserve"> </v>
          </cell>
          <cell r="E957" t="str">
            <v>un</v>
          </cell>
          <cell r="G957">
            <v>0</v>
          </cell>
          <cell r="H957">
            <v>1.04</v>
          </cell>
        </row>
        <row r="958">
          <cell r="A958" t="str">
            <v>PI 33</v>
          </cell>
          <cell r="B958" t="str">
            <v>Tubo de aço galvanizado, vara de 6m e 50mm</v>
          </cell>
          <cell r="C958" t="str">
            <v xml:space="preserve"> </v>
          </cell>
          <cell r="D958" t="str">
            <v xml:space="preserve"> </v>
          </cell>
          <cell r="E958" t="str">
            <v>un</v>
          </cell>
          <cell r="G958">
            <v>0</v>
          </cell>
          <cell r="H958">
            <v>74.06</v>
          </cell>
        </row>
        <row r="959">
          <cell r="A959" t="str">
            <v>PI 34</v>
          </cell>
          <cell r="B959" t="str">
            <v>Construção de caixa tipo SP, ou pré-instalada com as mesmas características</v>
          </cell>
          <cell r="C959" t="str">
            <v xml:space="preserve"> </v>
          </cell>
          <cell r="D959" t="str">
            <v xml:space="preserve"> </v>
          </cell>
          <cell r="E959" t="str">
            <v>un</v>
          </cell>
          <cell r="G959">
            <v>0</v>
          </cell>
          <cell r="H959">
            <v>180</v>
          </cell>
        </row>
        <row r="960">
          <cell r="A960" t="str">
            <v>PI 35</v>
          </cell>
          <cell r="B960" t="str">
            <v>Construção de embasamento p/ poste tipo engastado, 20m de altura</v>
          </cell>
          <cell r="C960" t="str">
            <v xml:space="preserve"> </v>
          </cell>
          <cell r="D960" t="str">
            <v xml:space="preserve"> </v>
          </cell>
          <cell r="E960" t="str">
            <v>un</v>
          </cell>
          <cell r="G960">
            <v>0</v>
          </cell>
          <cell r="H960">
            <v>494</v>
          </cell>
        </row>
        <row r="961">
          <cell r="A961" t="str">
            <v>PI 36</v>
          </cell>
          <cell r="B961" t="str">
            <v>Construção de embasamento p/ poste tipo engastado, concreto duplo T, 10m de altura</v>
          </cell>
          <cell r="C961" t="str">
            <v xml:space="preserve"> </v>
          </cell>
          <cell r="D961" t="str">
            <v xml:space="preserve"> </v>
          </cell>
          <cell r="E961" t="str">
            <v>un</v>
          </cell>
          <cell r="G961">
            <v>0</v>
          </cell>
          <cell r="H961">
            <v>285</v>
          </cell>
        </row>
        <row r="962">
          <cell r="A962" t="str">
            <v>PI 37</v>
          </cell>
          <cell r="B962" t="str">
            <v>Lançamento de cabos em dutos de aço, classe 1000V, circuito trifásico mais neutro, e monofásico</v>
          </cell>
          <cell r="C962" t="str">
            <v xml:space="preserve"> </v>
          </cell>
          <cell r="D962" t="str">
            <v xml:space="preserve"> </v>
          </cell>
          <cell r="E962" t="str">
            <v>m</v>
          </cell>
          <cell r="G962">
            <v>0</v>
          </cell>
          <cell r="H962">
            <v>4</v>
          </cell>
        </row>
        <row r="963">
          <cell r="A963" t="str">
            <v>PI 38</v>
          </cell>
          <cell r="B963" t="str">
            <v>Confecção de emendas retas ou derivação em cabos classe 1000V, c/ conector à compressão</v>
          </cell>
          <cell r="C963" t="str">
            <v xml:space="preserve"> </v>
          </cell>
          <cell r="D963" t="str">
            <v xml:space="preserve"> </v>
          </cell>
          <cell r="E963" t="str">
            <v>un</v>
          </cell>
          <cell r="G963">
            <v>0</v>
          </cell>
          <cell r="H963">
            <v>4.5</v>
          </cell>
        </row>
        <row r="964">
          <cell r="A964" t="str">
            <v>PI 39</v>
          </cell>
          <cell r="B964" t="str">
            <v>Fixação de haste de terra e conexão ao neutro</v>
          </cell>
          <cell r="C964" t="str">
            <v xml:space="preserve"> </v>
          </cell>
          <cell r="D964" t="str">
            <v xml:space="preserve"> </v>
          </cell>
          <cell r="E964" t="str">
            <v>un</v>
          </cell>
          <cell r="G964">
            <v>0</v>
          </cell>
          <cell r="H964">
            <v>35</v>
          </cell>
        </row>
        <row r="965">
          <cell r="A965" t="str">
            <v>PI 40</v>
          </cell>
          <cell r="B965" t="str">
            <v>Montagem eletromecân.de iluminação a 17,5m de alt., formada p/2 pétalas, c/ fixação dos equip.</v>
          </cell>
          <cell r="C965" t="str">
            <v xml:space="preserve"> </v>
          </cell>
          <cell r="D965" t="str">
            <v xml:space="preserve"> </v>
          </cell>
          <cell r="E965" t="str">
            <v>un</v>
          </cell>
          <cell r="G965">
            <v>0</v>
          </cell>
          <cell r="H965">
            <v>550</v>
          </cell>
        </row>
        <row r="966">
          <cell r="A966" t="str">
            <v>PI 41</v>
          </cell>
          <cell r="B966" t="str">
            <v>Instalação de tubo de aço vara de 6m e curva de entrada de cabos na lateral do poste c/ fix. dutos</v>
          </cell>
          <cell r="C966" t="str">
            <v xml:space="preserve"> </v>
          </cell>
          <cell r="D966" t="str">
            <v xml:space="preserve"> </v>
          </cell>
          <cell r="E966" t="str">
            <v>un</v>
          </cell>
          <cell r="G966">
            <v>0</v>
          </cell>
          <cell r="H966">
            <v>200</v>
          </cell>
        </row>
        <row r="967">
          <cell r="A967" t="str">
            <v>PI 42</v>
          </cell>
          <cell r="B967" t="str">
            <v>Instalação de poste de aço de 20m de altura engastado</v>
          </cell>
          <cell r="C967" t="str">
            <v xml:space="preserve"> </v>
          </cell>
          <cell r="D967" t="str">
            <v xml:space="preserve"> </v>
          </cell>
          <cell r="E967" t="str">
            <v>un</v>
          </cell>
          <cell r="G967">
            <v>0</v>
          </cell>
          <cell r="H967">
            <v>250</v>
          </cell>
        </row>
        <row r="968">
          <cell r="A968" t="str">
            <v>PI 43</v>
          </cell>
          <cell r="B968" t="str">
            <v>Travessia de pista asfáltica p/ lançamento dutos aço tipo pesado 100mm</v>
          </cell>
          <cell r="C968" t="str">
            <v xml:space="preserve"> </v>
          </cell>
          <cell r="D968" t="str">
            <v xml:space="preserve"> </v>
          </cell>
          <cell r="E968" t="str">
            <v>m</v>
          </cell>
          <cell r="G968">
            <v>0</v>
          </cell>
          <cell r="H968">
            <v>70</v>
          </cell>
        </row>
        <row r="969">
          <cell r="A969" t="str">
            <v>PI 44</v>
          </cell>
          <cell r="B969" t="str">
            <v>Montagem eletromecânica de luminária 10,0m de altura, c/ fixação dos equip.e conexões elétricos</v>
          </cell>
          <cell r="C969" t="str">
            <v xml:space="preserve"> </v>
          </cell>
          <cell r="D969" t="str">
            <v xml:space="preserve"> </v>
          </cell>
          <cell r="E969" t="str">
            <v>un</v>
          </cell>
          <cell r="G969">
            <v>0</v>
          </cell>
          <cell r="H969">
            <v>60</v>
          </cell>
        </row>
        <row r="970">
          <cell r="A970" t="str">
            <v>PI 45</v>
          </cell>
          <cell r="B970" t="str">
            <v>Montagem eletromecânica de luminária padrão CELESC em poste de 11m de altura, duplo T,c/ fixação dos equip.e conexões elétricos</v>
          </cell>
          <cell r="C970" t="str">
            <v xml:space="preserve"> </v>
          </cell>
          <cell r="D970" t="str">
            <v xml:space="preserve"> </v>
          </cell>
          <cell r="E970" t="str">
            <v>un</v>
          </cell>
          <cell r="G970">
            <v>0</v>
          </cell>
          <cell r="H970">
            <v>35</v>
          </cell>
        </row>
        <row r="971">
          <cell r="A971" t="str">
            <v>PI 46</v>
          </cell>
          <cell r="B971" t="str">
            <v>Fixação de eletroduto de aço vara 3m ao longo das passarelas</v>
          </cell>
          <cell r="C971" t="str">
            <v xml:space="preserve"> </v>
          </cell>
          <cell r="D971" t="str">
            <v xml:space="preserve"> </v>
          </cell>
          <cell r="E971" t="str">
            <v>un</v>
          </cell>
          <cell r="G971">
            <v>0</v>
          </cell>
          <cell r="H971">
            <v>30</v>
          </cell>
        </row>
        <row r="972">
          <cell r="A972" t="str">
            <v>PI 47</v>
          </cell>
          <cell r="B972" t="str">
            <v>Poste de concreto duplo T, 10/300 daN</v>
          </cell>
          <cell r="C972" t="str">
            <v xml:space="preserve"> </v>
          </cell>
          <cell r="D972" t="str">
            <v xml:space="preserve"> </v>
          </cell>
          <cell r="E972" t="str">
            <v>un</v>
          </cell>
          <cell r="G972">
            <v>0</v>
          </cell>
          <cell r="H972">
            <v>215.6</v>
          </cell>
        </row>
        <row r="973">
          <cell r="A973" t="str">
            <v>PI 48</v>
          </cell>
          <cell r="B973" t="str">
            <v>Armação secundária p/ 2 estribo</v>
          </cell>
          <cell r="C973" t="str">
            <v xml:space="preserve"> </v>
          </cell>
          <cell r="D973" t="str">
            <v xml:space="preserve"> </v>
          </cell>
          <cell r="E973" t="str">
            <v>un</v>
          </cell>
          <cell r="G973">
            <v>0</v>
          </cell>
          <cell r="H973">
            <v>7.5</v>
          </cell>
        </row>
        <row r="974">
          <cell r="A974" t="str">
            <v>PI 49</v>
          </cell>
          <cell r="B974" t="str">
            <v>Armação secundária p/ 1 estribo</v>
          </cell>
          <cell r="C974" t="str">
            <v xml:space="preserve"> </v>
          </cell>
          <cell r="D974" t="str">
            <v xml:space="preserve"> </v>
          </cell>
          <cell r="E974" t="str">
            <v>un</v>
          </cell>
          <cell r="G974">
            <v>0</v>
          </cell>
          <cell r="H974">
            <v>3.5</v>
          </cell>
        </row>
        <row r="975">
          <cell r="A975" t="str">
            <v>PI 50</v>
          </cell>
          <cell r="B975" t="str">
            <v>Cabo isolado, de alumínio singelo, bitola 4 mm² - estimada</v>
          </cell>
          <cell r="C975" t="str">
            <v xml:space="preserve"> </v>
          </cell>
          <cell r="D975" t="str">
            <v xml:space="preserve"> </v>
          </cell>
          <cell r="E975" t="str">
            <v>m</v>
          </cell>
          <cell r="G975">
            <v>0</v>
          </cell>
          <cell r="H975">
            <v>0.35</v>
          </cell>
        </row>
        <row r="976">
          <cell r="A976" t="str">
            <v>PI 51</v>
          </cell>
          <cell r="B976" t="str">
            <v>Eletoduto de PVC corrugado tipo Kanalex ou similar, 50 mm</v>
          </cell>
          <cell r="C976" t="str">
            <v xml:space="preserve"> </v>
          </cell>
          <cell r="D976" t="str">
            <v xml:space="preserve"> </v>
          </cell>
          <cell r="E976" t="str">
            <v>m</v>
          </cell>
          <cell r="G976">
            <v>0</v>
          </cell>
          <cell r="H976">
            <v>3.02</v>
          </cell>
        </row>
        <row r="977">
          <cell r="A977" t="str">
            <v>PI 52</v>
          </cell>
          <cell r="B977" t="str">
            <v>Luminária IMB C-300 ou similar</v>
          </cell>
          <cell r="C977" t="str">
            <v xml:space="preserve"> </v>
          </cell>
          <cell r="D977" t="str">
            <v xml:space="preserve"> </v>
          </cell>
          <cell r="E977" t="str">
            <v>un</v>
          </cell>
          <cell r="G977">
            <v>0</v>
          </cell>
          <cell r="H977">
            <v>410</v>
          </cell>
        </row>
        <row r="978">
          <cell r="A978" t="str">
            <v>PI 53</v>
          </cell>
          <cell r="B978" t="str">
            <v>Cabo isolado p/ 1000V, de alumínio, singelo, cor preto, bitola 35 mm² (XLPE) est.</v>
          </cell>
          <cell r="C978" t="str">
            <v xml:space="preserve"> </v>
          </cell>
          <cell r="D978" t="str">
            <v xml:space="preserve"> </v>
          </cell>
          <cell r="E978" t="str">
            <v>m</v>
          </cell>
          <cell r="G978">
            <v>0</v>
          </cell>
          <cell r="H978">
            <v>5.0999999999999996</v>
          </cell>
        </row>
        <row r="979">
          <cell r="A979" t="str">
            <v>PI 54</v>
          </cell>
          <cell r="B979" t="str">
            <v>Eletroduto de PVC corrugado tipo Kanalex ou similar, D=100mm</v>
          </cell>
          <cell r="C979" t="str">
            <v xml:space="preserve"> </v>
          </cell>
          <cell r="D979" t="str">
            <v xml:space="preserve"> </v>
          </cell>
          <cell r="E979" t="str">
            <v>m</v>
          </cell>
          <cell r="G979">
            <v>0</v>
          </cell>
          <cell r="H979">
            <v>4.95</v>
          </cell>
        </row>
        <row r="980">
          <cell r="A980" t="str">
            <v>PI 55</v>
          </cell>
          <cell r="B980" t="str">
            <v>Cabo de cobre nú, 25 mm²</v>
          </cell>
          <cell r="C980" t="str">
            <v xml:space="preserve"> </v>
          </cell>
          <cell r="D980" t="str">
            <v xml:space="preserve"> </v>
          </cell>
          <cell r="E980" t="str">
            <v>m</v>
          </cell>
          <cell r="G980">
            <v>0</v>
          </cell>
          <cell r="H980">
            <v>1.1499999999999999</v>
          </cell>
        </row>
        <row r="981">
          <cell r="A981" t="str">
            <v>PI 56</v>
          </cell>
          <cell r="B981" t="str">
            <v>Cabo isolado p/ 1000V, 4 mm² de alumínio</v>
          </cell>
          <cell r="C981" t="str">
            <v xml:space="preserve"> </v>
          </cell>
          <cell r="D981" t="str">
            <v xml:space="preserve"> </v>
          </cell>
          <cell r="E981" t="str">
            <v>m</v>
          </cell>
          <cell r="G981">
            <v>0</v>
          </cell>
          <cell r="H981">
            <v>0.37</v>
          </cell>
        </row>
        <row r="982">
          <cell r="A982" t="str">
            <v>PI 57</v>
          </cell>
          <cell r="B982" t="str">
            <v>Lançamento de cabos em eletroduto de PVC corrugado</v>
          </cell>
          <cell r="C982" t="str">
            <v xml:space="preserve"> </v>
          </cell>
          <cell r="D982" t="str">
            <v xml:space="preserve"> </v>
          </cell>
          <cell r="E982" t="str">
            <v>m</v>
          </cell>
          <cell r="G982">
            <v>0</v>
          </cell>
          <cell r="H982">
            <v>3</v>
          </cell>
        </row>
        <row r="983">
          <cell r="A983" t="str">
            <v>PI 58</v>
          </cell>
          <cell r="B983" t="str">
            <v>Fixação de caixas de passagem p/ instalação aparente D=20mm</v>
          </cell>
          <cell r="C983" t="str">
            <v xml:space="preserve"> </v>
          </cell>
          <cell r="D983" t="str">
            <v xml:space="preserve"> </v>
          </cell>
          <cell r="E983" t="str">
            <v>un</v>
          </cell>
          <cell r="G983">
            <v>0</v>
          </cell>
          <cell r="H983">
            <v>10</v>
          </cell>
        </row>
        <row r="984">
          <cell r="A984" t="str">
            <v>PI 59</v>
          </cell>
          <cell r="B984" t="str">
            <v>Instalação de luminária blindada para lâmpada a vapor de mercúrio 250W</v>
          </cell>
          <cell r="C984" t="str">
            <v xml:space="preserve"> </v>
          </cell>
          <cell r="D984" t="str">
            <v xml:space="preserve"> </v>
          </cell>
          <cell r="E984" t="str">
            <v>un</v>
          </cell>
          <cell r="G984">
            <v>0</v>
          </cell>
          <cell r="H984">
            <v>20</v>
          </cell>
        </row>
        <row r="985">
          <cell r="A985" t="str">
            <v>PI 60</v>
          </cell>
          <cell r="B985" t="str">
            <v>Lâmpada a vapor de mercúrio 250W</v>
          </cell>
          <cell r="C985" t="str">
            <v xml:space="preserve"> </v>
          </cell>
          <cell r="D985" t="str">
            <v xml:space="preserve"> </v>
          </cell>
          <cell r="E985" t="str">
            <v>un</v>
          </cell>
          <cell r="G985">
            <v>0</v>
          </cell>
          <cell r="H985">
            <v>16.3</v>
          </cell>
        </row>
        <row r="986">
          <cell r="A986" t="str">
            <v>PI 61</v>
          </cell>
          <cell r="B986" t="str">
            <v>Isolador de roldana</v>
          </cell>
          <cell r="C986" t="str">
            <v xml:space="preserve"> </v>
          </cell>
          <cell r="D986" t="str">
            <v xml:space="preserve"> </v>
          </cell>
          <cell r="E986" t="str">
            <v>un</v>
          </cell>
          <cell r="G986">
            <v>0</v>
          </cell>
          <cell r="H986">
            <v>4.5</v>
          </cell>
        </row>
        <row r="987">
          <cell r="A987" t="str">
            <v>PI 62</v>
          </cell>
          <cell r="B987" t="str">
            <v>Caixa de passagem para instalação aparente D=20mm, tipo T</v>
          </cell>
          <cell r="C987" t="str">
            <v xml:space="preserve"> </v>
          </cell>
          <cell r="D987" t="str">
            <v xml:space="preserve"> </v>
          </cell>
          <cell r="E987" t="str">
            <v>un</v>
          </cell>
          <cell r="G987">
            <v>0</v>
          </cell>
          <cell r="H987">
            <v>20</v>
          </cell>
        </row>
        <row r="988">
          <cell r="A988" t="str">
            <v>PI 63</v>
          </cell>
          <cell r="B988" t="str">
            <v>Eletroduto de aço galvanizado, d=50mm, vara de 3m</v>
          </cell>
          <cell r="C988" t="str">
            <v xml:space="preserve"> </v>
          </cell>
          <cell r="D988" t="str">
            <v xml:space="preserve"> </v>
          </cell>
          <cell r="E988" t="str">
            <v>un</v>
          </cell>
          <cell r="G988">
            <v>0</v>
          </cell>
          <cell r="H988">
            <v>40</v>
          </cell>
        </row>
        <row r="989">
          <cell r="A989" t="str">
            <v>PI 64</v>
          </cell>
          <cell r="B989" t="str">
            <v>Caixa de passagem p/ instalação aparente, D=50mm, tipo E</v>
          </cell>
          <cell r="C989" t="str">
            <v xml:space="preserve"> </v>
          </cell>
          <cell r="D989" t="str">
            <v xml:space="preserve"> </v>
          </cell>
          <cell r="E989" t="str">
            <v>un</v>
          </cell>
          <cell r="G989">
            <v>0</v>
          </cell>
          <cell r="H989">
            <v>20</v>
          </cell>
        </row>
        <row r="990">
          <cell r="A990" t="str">
            <v>PI 65</v>
          </cell>
          <cell r="B990" t="str">
            <v>Cabo de alumínio 1/0</v>
          </cell>
          <cell r="C990" t="str">
            <v xml:space="preserve"> </v>
          </cell>
          <cell r="D990" t="str">
            <v xml:space="preserve"> </v>
          </cell>
          <cell r="E990" t="str">
            <v>m</v>
          </cell>
          <cell r="G990">
            <v>0</v>
          </cell>
          <cell r="H990">
            <v>1.7</v>
          </cell>
        </row>
        <row r="991">
          <cell r="A991" t="str">
            <v>PI 66</v>
          </cell>
          <cell r="B991" t="str">
            <v>Cabo isolado p/ 1000 V, 6 mm2 de alumínio</v>
          </cell>
          <cell r="C991" t="str">
            <v xml:space="preserve"> </v>
          </cell>
          <cell r="D991" t="str">
            <v xml:space="preserve"> </v>
          </cell>
          <cell r="E991" t="str">
            <v>m</v>
          </cell>
          <cell r="G991">
            <v>0</v>
          </cell>
          <cell r="H991">
            <v>1</v>
          </cell>
        </row>
        <row r="992">
          <cell r="A992" t="str">
            <v>PI 67</v>
          </cell>
          <cell r="B992" t="str">
            <v>Cabo isolado p/ 1000 V, 2,5 mm2 de alumínio</v>
          </cell>
          <cell r="C992" t="str">
            <v xml:space="preserve"> </v>
          </cell>
          <cell r="D992" t="str">
            <v xml:space="preserve"> </v>
          </cell>
          <cell r="E992" t="str">
            <v>m</v>
          </cell>
          <cell r="G992">
            <v>0</v>
          </cell>
          <cell r="H992">
            <v>0.6</v>
          </cell>
        </row>
        <row r="993">
          <cell r="A993" t="str">
            <v>PI 68</v>
          </cell>
          <cell r="B993" t="str">
            <v>Instalação poste metálico c/ base, 10m de altura na lateral do viaduto</v>
          </cell>
          <cell r="C993" t="str">
            <v xml:space="preserve"> </v>
          </cell>
          <cell r="D993" t="str">
            <v xml:space="preserve"> </v>
          </cell>
          <cell r="E993" t="str">
            <v>un</v>
          </cell>
          <cell r="G993">
            <v>0</v>
          </cell>
          <cell r="H993">
            <v>100</v>
          </cell>
        </row>
        <row r="994">
          <cell r="A994" t="str">
            <v>PI 69</v>
          </cell>
          <cell r="B994" t="str">
            <v>Instalação de poste concreto duplo T, 10m de altura, engastado</v>
          </cell>
          <cell r="C994" t="str">
            <v xml:space="preserve"> </v>
          </cell>
          <cell r="D994" t="str">
            <v xml:space="preserve"> </v>
          </cell>
          <cell r="E994" t="str">
            <v>un</v>
          </cell>
          <cell r="G994">
            <v>0</v>
          </cell>
          <cell r="H994">
            <v>200</v>
          </cell>
        </row>
        <row r="995">
          <cell r="A995" t="str">
            <v>PI 70</v>
          </cell>
          <cell r="B995" t="str">
            <v>Fixação de eletroduto de aço vara 6m ao longo das passarelas</v>
          </cell>
          <cell r="C995" t="str">
            <v xml:space="preserve"> </v>
          </cell>
          <cell r="D995" t="str">
            <v xml:space="preserve"> </v>
          </cell>
          <cell r="E995" t="str">
            <v>un</v>
          </cell>
          <cell r="G995">
            <v>0</v>
          </cell>
          <cell r="H995">
            <v>300</v>
          </cell>
        </row>
        <row r="996">
          <cell r="A996" t="str">
            <v>PI 71</v>
          </cell>
          <cell r="B996" t="str">
            <v>Cabo isolado p/ 1000V, de alumínio, singelo, cor preto, bitola 25 mm² (XLPE) est.</v>
          </cell>
          <cell r="C996" t="str">
            <v xml:space="preserve"> </v>
          </cell>
          <cell r="D996" t="str">
            <v xml:space="preserve"> </v>
          </cell>
          <cell r="E996" t="str">
            <v>m</v>
          </cell>
          <cell r="G996">
            <v>0</v>
          </cell>
          <cell r="H996">
            <v>4.62</v>
          </cell>
        </row>
        <row r="997">
          <cell r="A997" t="str">
            <v>PI 72</v>
          </cell>
          <cell r="B997" t="str">
            <v>Eletroduto de aço 1.1/4" (vara de 3m), na passarela, conforme projeto</v>
          </cell>
          <cell r="E997" t="str">
            <v>m</v>
          </cell>
          <cell r="H997">
            <v>18</v>
          </cell>
        </row>
        <row r="998">
          <cell r="A998" t="str">
            <v>PI 73</v>
          </cell>
          <cell r="B998" t="str">
            <v>Reator de alto fator externo c/ignitor p/ lâmpada a vapor de mercúrio,  da Entral ou similar</v>
          </cell>
          <cell r="C998" t="str">
            <v xml:space="preserve"> </v>
          </cell>
          <cell r="D998" t="str">
            <v xml:space="preserve"> </v>
          </cell>
          <cell r="E998" t="str">
            <v>un</v>
          </cell>
          <cell r="G998">
            <v>0</v>
          </cell>
          <cell r="H998">
            <v>37</v>
          </cell>
        </row>
        <row r="999">
          <cell r="A999" t="str">
            <v>PI 74</v>
          </cell>
          <cell r="B999" t="str">
            <v>Chave de iluminação pública</v>
          </cell>
          <cell r="C999" t="str">
            <v xml:space="preserve"> </v>
          </cell>
          <cell r="D999" t="str">
            <v xml:space="preserve"> </v>
          </cell>
          <cell r="E999" t="str">
            <v>un</v>
          </cell>
          <cell r="G999">
            <v>0</v>
          </cell>
          <cell r="H999">
            <v>95</v>
          </cell>
        </row>
        <row r="1000">
          <cell r="A1000" t="str">
            <v>PI 75</v>
          </cell>
          <cell r="B1000" t="str">
            <v>Montagem eletromecânica de luminária 5m de altura, c/fixação dos equipam.e conexões elét.</v>
          </cell>
          <cell r="E1000" t="str">
            <v>un</v>
          </cell>
          <cell r="G1000">
            <v>0</v>
          </cell>
          <cell r="H1000">
            <v>67.08</v>
          </cell>
        </row>
        <row r="1002">
          <cell r="A1002" t="str">
            <v>5.2</v>
          </cell>
          <cell r="B1002" t="str">
            <v>REMANEJAMENTO DE REDES PÚBLICAS</v>
          </cell>
          <cell r="G1002">
            <v>0</v>
          </cell>
        </row>
        <row r="1003">
          <cell r="A1003" t="str">
            <v>R1</v>
          </cell>
          <cell r="B1003" t="str">
            <v>Remanejamento de Rede de Baixa Tensão (220/380V)</v>
          </cell>
          <cell r="C1003" t="str">
            <v xml:space="preserve"> </v>
          </cell>
          <cell r="D1003" t="str">
            <v xml:space="preserve"> </v>
          </cell>
          <cell r="E1003" t="str">
            <v>m</v>
          </cell>
          <cell r="G1003">
            <v>0</v>
          </cell>
          <cell r="H1003">
            <v>4.7</v>
          </cell>
        </row>
        <row r="1004">
          <cell r="A1004" t="str">
            <v>R2</v>
          </cell>
          <cell r="B1004" t="str">
            <v>Remanejamento de Rede de Alta Tensão (138kV)</v>
          </cell>
          <cell r="C1004" t="str">
            <v xml:space="preserve"> </v>
          </cell>
          <cell r="D1004" t="str">
            <v xml:space="preserve"> </v>
          </cell>
          <cell r="E1004" t="str">
            <v>m</v>
          </cell>
          <cell r="G1004">
            <v>0</v>
          </cell>
          <cell r="H1004">
            <v>6.2</v>
          </cell>
        </row>
        <row r="1005">
          <cell r="A1005" t="str">
            <v>R3</v>
          </cell>
          <cell r="B1005" t="str">
            <v>Remanejamento de Rede de Telefonia</v>
          </cell>
          <cell r="C1005" t="str">
            <v xml:space="preserve"> </v>
          </cell>
          <cell r="D1005" t="str">
            <v xml:space="preserve"> </v>
          </cell>
          <cell r="E1005" t="str">
            <v>m</v>
          </cell>
          <cell r="G1005">
            <v>0</v>
          </cell>
          <cell r="H1005">
            <v>2</v>
          </cell>
        </row>
        <row r="1006">
          <cell r="A1006" t="str">
            <v>R4</v>
          </cell>
          <cell r="B1006" t="str">
            <v>Remanejamento de Rede de Alta e Baixa Tensão</v>
          </cell>
          <cell r="C1006" t="str">
            <v xml:space="preserve"> </v>
          </cell>
          <cell r="D1006" t="str">
            <v xml:space="preserve"> </v>
          </cell>
          <cell r="E1006" t="str">
            <v>m</v>
          </cell>
          <cell r="G1006">
            <v>0</v>
          </cell>
          <cell r="H1006">
            <v>10.9</v>
          </cell>
        </row>
        <row r="1007">
          <cell r="A1007" t="str">
            <v>R5</v>
          </cell>
          <cell r="B1007" t="str">
            <v>Remanejamento de Rede de Alta e Baixa Tensão e Telefonia</v>
          </cell>
          <cell r="C1007" t="str">
            <v xml:space="preserve"> </v>
          </cell>
          <cell r="D1007" t="str">
            <v xml:space="preserve"> </v>
          </cell>
          <cell r="E1007" t="str">
            <v>m</v>
          </cell>
          <cell r="G1007">
            <v>0</v>
          </cell>
          <cell r="H1007">
            <v>12.9</v>
          </cell>
        </row>
        <row r="1008">
          <cell r="A1008" t="str">
            <v>R6</v>
          </cell>
          <cell r="B1008" t="str">
            <v>Remanejamento de Rede de Alta Tensão  e Telefonia</v>
          </cell>
          <cell r="C1008" t="str">
            <v xml:space="preserve"> </v>
          </cell>
          <cell r="D1008" t="str">
            <v xml:space="preserve"> </v>
          </cell>
          <cell r="E1008" t="str">
            <v>m</v>
          </cell>
          <cell r="G1008">
            <v>0</v>
          </cell>
          <cell r="H1008">
            <v>8.1999999999999993</v>
          </cell>
        </row>
        <row r="1009">
          <cell r="A1009" t="str">
            <v>R7</v>
          </cell>
          <cell r="B1009" t="str">
            <v>Remanejamento de Rede de Baixa Tensão e Telefonia</v>
          </cell>
          <cell r="C1009" t="str">
            <v xml:space="preserve"> </v>
          </cell>
          <cell r="D1009" t="str">
            <v xml:space="preserve"> </v>
          </cell>
          <cell r="E1009" t="str">
            <v>m</v>
          </cell>
          <cell r="G1009">
            <v>0</v>
          </cell>
          <cell r="H1009">
            <v>6.7</v>
          </cell>
        </row>
        <row r="1010">
          <cell r="A1010" t="str">
            <v>R8</v>
          </cell>
          <cell r="B1010" t="str">
            <v>Remanejamento de Poste de Concreto 9/150</v>
          </cell>
          <cell r="C1010" t="str">
            <v xml:space="preserve"> </v>
          </cell>
          <cell r="D1010" t="str">
            <v xml:space="preserve"> </v>
          </cell>
          <cell r="E1010" t="str">
            <v>un</v>
          </cell>
          <cell r="G1010">
            <v>0</v>
          </cell>
          <cell r="H1010">
            <v>75</v>
          </cell>
        </row>
        <row r="1011">
          <cell r="A1011" t="str">
            <v>R9</v>
          </cell>
          <cell r="B1011" t="str">
            <v>Remanejamento de Poste de Concreto 9/300</v>
          </cell>
          <cell r="C1011" t="str">
            <v xml:space="preserve"> </v>
          </cell>
          <cell r="D1011" t="str">
            <v xml:space="preserve"> </v>
          </cell>
          <cell r="E1011" t="str">
            <v>un</v>
          </cell>
          <cell r="G1011">
            <v>0</v>
          </cell>
          <cell r="H1011">
            <v>75</v>
          </cell>
        </row>
        <row r="1012">
          <cell r="A1012" t="str">
            <v>R10</v>
          </cell>
          <cell r="B1012" t="str">
            <v>Remanejamento de Poste de Concreto 10/150</v>
          </cell>
          <cell r="C1012" t="str">
            <v xml:space="preserve"> </v>
          </cell>
          <cell r="D1012" t="str">
            <v xml:space="preserve"> </v>
          </cell>
          <cell r="E1012" t="str">
            <v>un</v>
          </cell>
          <cell r="G1012">
            <v>0</v>
          </cell>
          <cell r="H1012">
            <v>75</v>
          </cell>
        </row>
        <row r="1013">
          <cell r="A1013" t="str">
            <v>R11</v>
          </cell>
          <cell r="B1013" t="str">
            <v>Remanejamento de Poste de Concreto 10/300</v>
          </cell>
          <cell r="C1013" t="str">
            <v xml:space="preserve"> </v>
          </cell>
          <cell r="D1013" t="str">
            <v xml:space="preserve"> </v>
          </cell>
          <cell r="E1013" t="str">
            <v>un</v>
          </cell>
          <cell r="G1013">
            <v>0</v>
          </cell>
          <cell r="H1013">
            <v>75</v>
          </cell>
        </row>
        <row r="1014">
          <cell r="A1014" t="str">
            <v>R12</v>
          </cell>
          <cell r="B1014" t="str">
            <v>Remanejamento de Poste de Concreto 10/600</v>
          </cell>
          <cell r="C1014" t="str">
            <v xml:space="preserve"> </v>
          </cell>
          <cell r="D1014" t="str">
            <v xml:space="preserve"> </v>
          </cell>
          <cell r="E1014" t="str">
            <v>un</v>
          </cell>
          <cell r="G1014">
            <v>0</v>
          </cell>
          <cell r="H1014">
            <v>75</v>
          </cell>
        </row>
        <row r="1015">
          <cell r="A1015" t="str">
            <v>R13</v>
          </cell>
          <cell r="B1015" t="str">
            <v>Remanejamento de Poste de Concreto 11/150</v>
          </cell>
          <cell r="C1015" t="str">
            <v xml:space="preserve"> </v>
          </cell>
          <cell r="D1015" t="str">
            <v xml:space="preserve"> </v>
          </cell>
          <cell r="E1015" t="str">
            <v>un</v>
          </cell>
          <cell r="G1015">
            <v>0</v>
          </cell>
          <cell r="H1015">
            <v>75</v>
          </cell>
        </row>
        <row r="1016">
          <cell r="A1016" t="str">
            <v>R14</v>
          </cell>
          <cell r="B1016" t="str">
            <v>Remanejamento de Poste de Concreto 11/300</v>
          </cell>
          <cell r="C1016" t="str">
            <v xml:space="preserve"> </v>
          </cell>
          <cell r="D1016" t="str">
            <v xml:space="preserve"> </v>
          </cell>
          <cell r="E1016" t="str">
            <v>un</v>
          </cell>
          <cell r="G1016">
            <v>0</v>
          </cell>
          <cell r="H1016">
            <v>75</v>
          </cell>
        </row>
        <row r="1017">
          <cell r="A1017" t="str">
            <v>R15</v>
          </cell>
          <cell r="B1017" t="str">
            <v>Remanejamento de Poste de Concreto 11/500</v>
          </cell>
          <cell r="C1017" t="str">
            <v xml:space="preserve"> </v>
          </cell>
          <cell r="D1017" t="str">
            <v xml:space="preserve"> </v>
          </cell>
          <cell r="E1017" t="str">
            <v>un</v>
          </cell>
          <cell r="G1017">
            <v>0</v>
          </cell>
          <cell r="H1017">
            <v>75</v>
          </cell>
        </row>
        <row r="1018">
          <cell r="A1018" t="str">
            <v>R16</v>
          </cell>
          <cell r="B1018" t="str">
            <v>Remanejamento de Poste de Concreto 10/150 c/ 1 pétala (400W) instalado</v>
          </cell>
          <cell r="C1018" t="str">
            <v xml:space="preserve"> </v>
          </cell>
          <cell r="D1018" t="str">
            <v xml:space="preserve"> </v>
          </cell>
          <cell r="E1018" t="str">
            <v>un</v>
          </cell>
          <cell r="G1018">
            <v>0</v>
          </cell>
          <cell r="H1018">
            <v>150</v>
          </cell>
        </row>
        <row r="1019">
          <cell r="A1019" t="str">
            <v>R17</v>
          </cell>
          <cell r="B1019" t="str">
            <v>Remanejamento de Poste de Concreto 10/150 c/ 2 pétala (400W) instalado</v>
          </cell>
          <cell r="C1019" t="str">
            <v xml:space="preserve"> </v>
          </cell>
          <cell r="D1019" t="str">
            <v xml:space="preserve"> </v>
          </cell>
          <cell r="E1019" t="str">
            <v>un</v>
          </cell>
          <cell r="G1019">
            <v>0</v>
          </cell>
          <cell r="H1019">
            <v>200</v>
          </cell>
        </row>
        <row r="1020">
          <cell r="A1020" t="str">
            <v>R17a</v>
          </cell>
          <cell r="B1020" t="str">
            <v>Remanejamento de Poste de Concreto 11/150 c/ 2 pétala (400W) instalado</v>
          </cell>
          <cell r="C1020" t="str">
            <v xml:space="preserve"> </v>
          </cell>
          <cell r="D1020" t="str">
            <v xml:space="preserve"> </v>
          </cell>
          <cell r="E1020" t="str">
            <v>un</v>
          </cell>
          <cell r="G1020">
            <v>0</v>
          </cell>
          <cell r="H1020">
            <v>200</v>
          </cell>
        </row>
        <row r="1021">
          <cell r="A1021" t="str">
            <v>R18</v>
          </cell>
          <cell r="B1021" t="str">
            <v>Remanejamento de Poste de Concreto 10/150 c/ 3 pétalas (400W) instalado</v>
          </cell>
          <cell r="C1021" t="str">
            <v xml:space="preserve"> </v>
          </cell>
          <cell r="D1021" t="str">
            <v xml:space="preserve"> </v>
          </cell>
          <cell r="E1021" t="str">
            <v>un</v>
          </cell>
          <cell r="G1021">
            <v>0</v>
          </cell>
          <cell r="H1021">
            <v>250</v>
          </cell>
        </row>
        <row r="1022">
          <cell r="A1022" t="str">
            <v>R19</v>
          </cell>
          <cell r="B1022" t="str">
            <v>Remanejamento de Poste de Concreto 10/150 c/ 4 pétalas (400W) instalado</v>
          </cell>
          <cell r="C1022" t="str">
            <v xml:space="preserve"> </v>
          </cell>
          <cell r="D1022" t="str">
            <v xml:space="preserve"> </v>
          </cell>
          <cell r="E1022" t="str">
            <v>un</v>
          </cell>
          <cell r="G1022">
            <v>0</v>
          </cell>
          <cell r="H1022">
            <v>300</v>
          </cell>
        </row>
        <row r="1023">
          <cell r="A1023" t="str">
            <v>R20</v>
          </cell>
          <cell r="B1023" t="str">
            <v>Remanejamento de Poste de Concreto 10/300 c/ 3 pétalas (400W) instalado</v>
          </cell>
          <cell r="C1023" t="str">
            <v xml:space="preserve"> </v>
          </cell>
          <cell r="D1023" t="str">
            <v xml:space="preserve"> </v>
          </cell>
          <cell r="E1023" t="str">
            <v>un</v>
          </cell>
          <cell r="G1023">
            <v>0</v>
          </cell>
          <cell r="H1023">
            <v>250</v>
          </cell>
        </row>
        <row r="1024">
          <cell r="A1024" t="str">
            <v>R20A</v>
          </cell>
          <cell r="B1024" t="str">
            <v>Remanejamento de Poste de Concreto 11/300 c/ 3 pétalas (400W) instalado</v>
          </cell>
          <cell r="C1024" t="str">
            <v xml:space="preserve"> </v>
          </cell>
          <cell r="D1024" t="str">
            <v xml:space="preserve"> </v>
          </cell>
          <cell r="E1024" t="str">
            <v>un</v>
          </cell>
          <cell r="G1024">
            <v>0</v>
          </cell>
          <cell r="H1024">
            <v>250</v>
          </cell>
        </row>
        <row r="1025">
          <cell r="A1025" t="str">
            <v>R21</v>
          </cell>
          <cell r="B1025" t="str">
            <v xml:space="preserve">Remanejamento de Poste de Concreto 10/300 c/ 4 pétalas (400W) instalado </v>
          </cell>
          <cell r="C1025" t="str">
            <v xml:space="preserve"> </v>
          </cell>
          <cell r="D1025" t="str">
            <v xml:space="preserve"> </v>
          </cell>
          <cell r="E1025" t="str">
            <v>un</v>
          </cell>
          <cell r="G1025">
            <v>0</v>
          </cell>
          <cell r="H1025">
            <v>300</v>
          </cell>
        </row>
        <row r="1026">
          <cell r="A1026" t="str">
            <v>R22</v>
          </cell>
          <cell r="B1026" t="str">
            <v>Remanejamento de Poste de Concreto 09/300 c/ transformador</v>
          </cell>
          <cell r="C1026" t="str">
            <v xml:space="preserve"> </v>
          </cell>
          <cell r="D1026" t="str">
            <v xml:space="preserve"> </v>
          </cell>
          <cell r="E1026" t="str">
            <v>un</v>
          </cell>
          <cell r="G1026">
            <v>0</v>
          </cell>
          <cell r="H1026">
            <v>290</v>
          </cell>
        </row>
        <row r="1027">
          <cell r="A1027" t="str">
            <v>R23</v>
          </cell>
          <cell r="B1027" t="str">
            <v>Remanejamento de Poste de Concreto 11/300 c/ transformador</v>
          </cell>
          <cell r="C1027" t="str">
            <v xml:space="preserve"> </v>
          </cell>
          <cell r="D1027" t="str">
            <v xml:space="preserve"> </v>
          </cell>
          <cell r="E1027" t="str">
            <v>un</v>
          </cell>
          <cell r="G1027">
            <v>0</v>
          </cell>
          <cell r="H1027">
            <v>290</v>
          </cell>
        </row>
        <row r="1028">
          <cell r="A1028" t="str">
            <v>R24</v>
          </cell>
          <cell r="B1028" t="str">
            <v>Remanejamento de Poste Metálico 20m c/ 2 pétalas instalado</v>
          </cell>
          <cell r="C1028" t="str">
            <v xml:space="preserve"> </v>
          </cell>
          <cell r="D1028" t="str">
            <v xml:space="preserve"> </v>
          </cell>
          <cell r="E1028" t="str">
            <v>un</v>
          </cell>
          <cell r="G1028">
            <v>0</v>
          </cell>
          <cell r="H1028">
            <v>350</v>
          </cell>
        </row>
        <row r="1029">
          <cell r="A1029" t="str">
            <v>R25</v>
          </cell>
          <cell r="B1029" t="str">
            <v>Remanejamento de Poste Metálico 20m c/ 3 pétalas instalado</v>
          </cell>
          <cell r="C1029" t="str">
            <v xml:space="preserve"> </v>
          </cell>
          <cell r="D1029" t="str">
            <v xml:space="preserve"> </v>
          </cell>
          <cell r="E1029" t="str">
            <v>un</v>
          </cell>
          <cell r="G1029">
            <v>0</v>
          </cell>
          <cell r="H1029">
            <v>350</v>
          </cell>
        </row>
        <row r="1030">
          <cell r="A1030" t="str">
            <v>R26</v>
          </cell>
          <cell r="B1030" t="str">
            <v>Remanejamento de Poste Metálico 20m c/ 4 pétalas instalado</v>
          </cell>
          <cell r="C1030" t="str">
            <v xml:space="preserve"> </v>
          </cell>
          <cell r="D1030" t="str">
            <v xml:space="preserve"> </v>
          </cell>
          <cell r="E1030" t="str">
            <v>un</v>
          </cell>
          <cell r="G1030">
            <v>0</v>
          </cell>
          <cell r="H1030">
            <v>410</v>
          </cell>
        </row>
        <row r="1031">
          <cell r="A1031" t="str">
            <v>R27</v>
          </cell>
          <cell r="B1031" t="str">
            <v>Remanejamento de Poste de Madeira</v>
          </cell>
          <cell r="C1031" t="str">
            <v xml:space="preserve"> </v>
          </cell>
          <cell r="D1031" t="str">
            <v xml:space="preserve"> </v>
          </cell>
          <cell r="E1031" t="str">
            <v>un</v>
          </cell>
          <cell r="G1031">
            <v>0</v>
          </cell>
          <cell r="H1031">
            <v>70</v>
          </cell>
        </row>
        <row r="1032">
          <cell r="A1032" t="str">
            <v>R28</v>
          </cell>
          <cell r="B1032" t="str">
            <v>Remanejamento de Canalização de água em Ferro Fundido, 100mm</v>
          </cell>
          <cell r="C1032" t="str">
            <v xml:space="preserve"> </v>
          </cell>
          <cell r="D1032" t="str">
            <v xml:space="preserve"> </v>
          </cell>
          <cell r="E1032" t="str">
            <v>m</v>
          </cell>
          <cell r="G1032">
            <v>0</v>
          </cell>
          <cell r="H1032">
            <v>234.18</v>
          </cell>
        </row>
        <row r="1033">
          <cell r="A1033" t="str">
            <v>R29</v>
          </cell>
          <cell r="B1033" t="str">
            <v>Remanejamento de Canalização de água em PVC, 40mm</v>
          </cell>
          <cell r="C1033" t="str">
            <v xml:space="preserve"> </v>
          </cell>
          <cell r="D1033" t="str">
            <v xml:space="preserve"> </v>
          </cell>
          <cell r="E1033" t="str">
            <v>m</v>
          </cell>
          <cell r="G1033">
            <v>0</v>
          </cell>
          <cell r="H1033">
            <v>22.79</v>
          </cell>
        </row>
        <row r="1034">
          <cell r="A1034" t="str">
            <v>R30</v>
          </cell>
          <cell r="B1034" t="str">
            <v>Remoção de rede subterrânea em baixa tensão</v>
          </cell>
          <cell r="C1034" t="str">
            <v xml:space="preserve"> </v>
          </cell>
          <cell r="D1034" t="str">
            <v xml:space="preserve"> </v>
          </cell>
          <cell r="E1034" t="str">
            <v>m</v>
          </cell>
          <cell r="G1034">
            <v>0</v>
          </cell>
          <cell r="H1034">
            <v>6.7</v>
          </cell>
        </row>
        <row r="1035">
          <cell r="A1035" t="str">
            <v>R31</v>
          </cell>
          <cell r="B1035" t="str">
            <v>Remoção de poste metálico c/iluminação - 1pétala</v>
          </cell>
          <cell r="E1035" t="str">
            <v>un</v>
          </cell>
          <cell r="G1035">
            <v>0</v>
          </cell>
          <cell r="H1035">
            <v>75</v>
          </cell>
        </row>
        <row r="1036">
          <cell r="A1036" t="str">
            <v>R32</v>
          </cell>
          <cell r="B1036" t="str">
            <v>Remoção de poste metálico c/iluminação - 2pétalas</v>
          </cell>
          <cell r="E1036" t="str">
            <v>un</v>
          </cell>
          <cell r="G1036">
            <v>0</v>
          </cell>
          <cell r="H1036">
            <v>75</v>
          </cell>
        </row>
        <row r="1037">
          <cell r="A1037" t="str">
            <v>5.3</v>
          </cell>
          <cell r="B1037" t="str">
            <v>OBRAS  DE CONTENÇÃO</v>
          </cell>
          <cell r="G1037">
            <v>0</v>
          </cell>
        </row>
        <row r="1038">
          <cell r="A1038" t="str">
            <v>P 10.000.00</v>
          </cell>
          <cell r="B1038" t="str">
            <v>Terra armada tipo greide h&lt;6,00m</v>
          </cell>
          <cell r="C1038" t="str">
            <v xml:space="preserve"> </v>
          </cell>
          <cell r="D1038" t="str">
            <v xml:space="preserve"> </v>
          </cell>
          <cell r="E1038" t="str">
            <v>m2</v>
          </cell>
          <cell r="F1038">
            <v>185.76</v>
          </cell>
          <cell r="G1038">
            <v>66.502079999999992</v>
          </cell>
          <cell r="H1038">
            <v>252.26207999999997</v>
          </cell>
        </row>
        <row r="1039">
          <cell r="A1039" t="str">
            <v>P 10.000.01</v>
          </cell>
          <cell r="B1039" t="str">
            <v>Terra armada tipo greide h&gt;6,00m</v>
          </cell>
          <cell r="C1039" t="str">
            <v xml:space="preserve"> </v>
          </cell>
          <cell r="D1039" t="str">
            <v xml:space="preserve"> </v>
          </cell>
          <cell r="E1039" t="str">
            <v>m2</v>
          </cell>
          <cell r="F1039">
            <v>213.36</v>
          </cell>
          <cell r="G1039">
            <v>76.38288</v>
          </cell>
          <cell r="H1039">
            <v>289.74288000000001</v>
          </cell>
        </row>
        <row r="1040">
          <cell r="A1040" t="str">
            <v>P 10.000.02</v>
          </cell>
          <cell r="B1040" t="str">
            <v>Terra armada tipo pé de talude h&lt;6,00</v>
          </cell>
          <cell r="C1040" t="str">
            <v xml:space="preserve"> </v>
          </cell>
          <cell r="D1040" t="str">
            <v xml:space="preserve"> </v>
          </cell>
          <cell r="E1040" t="str">
            <v>m2</v>
          </cell>
          <cell r="F1040">
            <v>205.76</v>
          </cell>
          <cell r="G1040">
            <v>73.662079999999989</v>
          </cell>
          <cell r="H1040">
            <v>279.42207999999999</v>
          </cell>
        </row>
        <row r="1041">
          <cell r="A1041" t="str">
            <v>P 10.000.03</v>
          </cell>
          <cell r="B1041" t="str">
            <v>Terra armada tipo encontro portante h&lt;6,00m</v>
          </cell>
          <cell r="C1041" t="str">
            <v xml:space="preserve"> </v>
          </cell>
          <cell r="D1041" t="str">
            <v xml:space="preserve"> </v>
          </cell>
          <cell r="E1041" t="str">
            <v>m2</v>
          </cell>
          <cell r="F1041">
            <v>243.36</v>
          </cell>
          <cell r="G1041">
            <v>87.122879999999995</v>
          </cell>
          <cell r="H1041">
            <v>330.48288000000002</v>
          </cell>
        </row>
        <row r="1042">
          <cell r="A1042" t="str">
            <v>P 10.000.04</v>
          </cell>
          <cell r="B1042" t="str">
            <v>Terra armada tipo encontro portante h&gt;6,00m</v>
          </cell>
          <cell r="C1042" t="str">
            <v xml:space="preserve"> </v>
          </cell>
          <cell r="D1042" t="str">
            <v xml:space="preserve"> </v>
          </cell>
          <cell r="E1042" t="str">
            <v>m2</v>
          </cell>
          <cell r="F1042">
            <v>265.76</v>
          </cell>
          <cell r="G1042">
            <v>95.142079999999993</v>
          </cell>
          <cell r="H1042">
            <v>360.90207999999996</v>
          </cell>
        </row>
        <row r="1043">
          <cell r="A1043" t="str">
            <v>P 10.000.05</v>
          </cell>
          <cell r="B1043" t="str">
            <v>Aterro reforçado c/ elementos Terramesh (1,00x1,00x4,00m)(malha 8x10) ou similar</v>
          </cell>
          <cell r="C1043" t="str">
            <v xml:space="preserve"> </v>
          </cell>
          <cell r="D1043" t="str">
            <v xml:space="preserve"> </v>
          </cell>
          <cell r="E1043" t="str">
            <v>un</v>
          </cell>
          <cell r="F1043">
            <v>305.47000000000003</v>
          </cell>
          <cell r="G1043">
            <v>109.35826</v>
          </cell>
          <cell r="H1043">
            <v>414.82826</v>
          </cell>
        </row>
        <row r="1044">
          <cell r="A1044" t="str">
            <v>P 10.000.06</v>
          </cell>
          <cell r="B1044" t="str">
            <v>Aterro reforçado c/ elementos Terramesh (0,50x1,00x4,00m)(malha 8x10) ou similar</v>
          </cell>
          <cell r="C1044" t="str">
            <v xml:space="preserve"> </v>
          </cell>
          <cell r="D1044" t="str">
            <v xml:space="preserve"> </v>
          </cell>
          <cell r="E1044" t="str">
            <v>un</v>
          </cell>
          <cell r="F1044">
            <v>236.87</v>
          </cell>
          <cell r="G1044">
            <v>84.799459999999996</v>
          </cell>
          <cell r="H1044">
            <v>321.66946000000002</v>
          </cell>
        </row>
        <row r="1045">
          <cell r="A1045" t="str">
            <v>P 10.000.07</v>
          </cell>
          <cell r="B1045" t="str">
            <v>Geogrelha Paralink 400m ou similar</v>
          </cell>
          <cell r="C1045" t="str">
            <v xml:space="preserve"> </v>
          </cell>
          <cell r="D1045" t="str">
            <v xml:space="preserve"> </v>
          </cell>
          <cell r="E1045" t="str">
            <v>m2</v>
          </cell>
          <cell r="F1045">
            <v>38.36</v>
          </cell>
          <cell r="G1045">
            <v>13.73288</v>
          </cell>
          <cell r="H1045">
            <v>52.092880000000001</v>
          </cell>
        </row>
        <row r="1046">
          <cell r="A1046" t="str">
            <v>P 10.000.08</v>
          </cell>
          <cell r="B1046" t="str">
            <v>Geogrelha Paralink 800m ou similar</v>
          </cell>
          <cell r="C1046" t="str">
            <v xml:space="preserve"> </v>
          </cell>
          <cell r="D1046" t="str">
            <v xml:space="preserve"> </v>
          </cell>
          <cell r="E1046" t="str">
            <v>m2</v>
          </cell>
          <cell r="F1046">
            <v>67.599999999999994</v>
          </cell>
          <cell r="G1046">
            <v>24.200799999999997</v>
          </cell>
          <cell r="H1046">
            <v>91.800799999999995</v>
          </cell>
        </row>
        <row r="1048">
          <cell r="A1048">
            <v>7</v>
          </cell>
          <cell r="B1048" t="str">
            <v>OBRAS DE SINALIZAÇÃO - RODOVIAS EM OPERAÇÃO</v>
          </cell>
        </row>
        <row r="1049">
          <cell r="A1049" t="str">
            <v>06.000.01</v>
          </cell>
          <cell r="B1049" t="str">
            <v>Defensa maleável simples (forn / impl)</v>
          </cell>
          <cell r="C1049" t="str">
            <v xml:space="preserve"> </v>
          </cell>
          <cell r="D1049" t="str">
            <v xml:space="preserve"> </v>
          </cell>
          <cell r="E1049" t="str">
            <v>m</v>
          </cell>
          <cell r="G1049">
            <v>0</v>
          </cell>
          <cell r="H1049">
            <v>0</v>
          </cell>
        </row>
        <row r="1050">
          <cell r="A1050" t="str">
            <v>06.000.02</v>
          </cell>
          <cell r="B1050" t="str">
            <v>Ancoragem de defensa maleável simples (forn / impl)</v>
          </cell>
          <cell r="C1050" t="str">
            <v xml:space="preserve"> </v>
          </cell>
          <cell r="D1050" t="str">
            <v xml:space="preserve"> </v>
          </cell>
          <cell r="E1050" t="str">
            <v>m</v>
          </cell>
          <cell r="G1050">
            <v>0</v>
          </cell>
          <cell r="H1050">
            <v>0</v>
          </cell>
        </row>
        <row r="1051">
          <cell r="A1051" t="str">
            <v>06.000.11</v>
          </cell>
          <cell r="B1051" t="str">
            <v>Defensa maleável dupla (forn / impl)</v>
          </cell>
          <cell r="C1051" t="str">
            <v xml:space="preserve"> </v>
          </cell>
          <cell r="D1051" t="str">
            <v xml:space="preserve"> </v>
          </cell>
          <cell r="E1051" t="str">
            <v>m</v>
          </cell>
          <cell r="F1051">
            <v>103.69</v>
          </cell>
          <cell r="G1051">
            <v>37.121019999999994</v>
          </cell>
          <cell r="H1051">
            <v>140.81101999999998</v>
          </cell>
        </row>
        <row r="1052">
          <cell r="A1052" t="str">
            <v>06.000.12</v>
          </cell>
          <cell r="B1052" t="str">
            <v>Ancoragem de defensa maleável dupla (forn / impl)</v>
          </cell>
          <cell r="C1052" t="str">
            <v xml:space="preserve"> </v>
          </cell>
          <cell r="D1052" t="str">
            <v xml:space="preserve"> </v>
          </cell>
          <cell r="E1052" t="str">
            <v>m</v>
          </cell>
          <cell r="F1052">
            <v>4.82</v>
          </cell>
          <cell r="G1052">
            <v>1.72556</v>
          </cell>
          <cell r="H1052">
            <v>6.54556</v>
          </cell>
        </row>
        <row r="1053">
          <cell r="A1053" t="str">
            <v>06.010.01</v>
          </cell>
          <cell r="B1053" t="str">
            <v>Defensa semi-maleável simples (forn / impl)</v>
          </cell>
          <cell r="C1053" t="str">
            <v xml:space="preserve"> </v>
          </cell>
          <cell r="D1053" t="str">
            <v xml:space="preserve"> </v>
          </cell>
          <cell r="E1053" t="str">
            <v>m</v>
          </cell>
          <cell r="F1053">
            <v>54.6</v>
          </cell>
          <cell r="G1053">
            <v>19.546800000000001</v>
          </cell>
          <cell r="H1053">
            <v>74.146799999999999</v>
          </cell>
        </row>
        <row r="1054">
          <cell r="A1054" t="str">
            <v>06.010.02</v>
          </cell>
          <cell r="B1054" t="str">
            <v>Ancoragem defensa semi-maleável simples (forn / impl)</v>
          </cell>
          <cell r="C1054" t="str">
            <v xml:space="preserve"> </v>
          </cell>
          <cell r="D1054" t="str">
            <v xml:space="preserve"> </v>
          </cell>
          <cell r="E1054" t="str">
            <v>m</v>
          </cell>
          <cell r="G1054">
            <v>0</v>
          </cell>
          <cell r="H1054">
            <v>0</v>
          </cell>
        </row>
        <row r="1055">
          <cell r="A1055" t="str">
            <v>06.010.11</v>
          </cell>
          <cell r="B1055" t="str">
            <v>Defensa semi-maleável dupla (forn / impl)</v>
          </cell>
          <cell r="C1055" t="str">
            <v xml:space="preserve"> </v>
          </cell>
          <cell r="D1055" t="str">
            <v xml:space="preserve"> </v>
          </cell>
          <cell r="E1055" t="str">
            <v>m</v>
          </cell>
          <cell r="F1055">
            <v>92.47</v>
          </cell>
          <cell r="G1055">
            <v>33.104259999999996</v>
          </cell>
          <cell r="H1055">
            <v>125.57426</v>
          </cell>
        </row>
        <row r="1056">
          <cell r="A1056" t="str">
            <v>06.010.12</v>
          </cell>
          <cell r="B1056" t="str">
            <v>Ancoragem defensa semi-maleável dupla (forn / impl)</v>
          </cell>
          <cell r="C1056" t="str">
            <v xml:space="preserve"> </v>
          </cell>
          <cell r="D1056" t="str">
            <v xml:space="preserve"> </v>
          </cell>
          <cell r="E1056" t="str">
            <v>m</v>
          </cell>
          <cell r="G1056">
            <v>0</v>
          </cell>
          <cell r="H1056">
            <v>0</v>
          </cell>
        </row>
        <row r="1057">
          <cell r="A1057" t="str">
            <v>06.030.01</v>
          </cell>
          <cell r="B1057" t="str">
            <v>Barreira de segurança dupla - DNER PRO 176/86</v>
          </cell>
          <cell r="C1057" t="str">
            <v xml:space="preserve"> </v>
          </cell>
          <cell r="D1057" t="str">
            <v xml:space="preserve"> </v>
          </cell>
          <cell r="E1057" t="str">
            <v>m</v>
          </cell>
          <cell r="F1057">
            <v>58.53</v>
          </cell>
          <cell r="G1057">
            <v>20.95374</v>
          </cell>
          <cell r="H1057">
            <v>79.483739999999997</v>
          </cell>
        </row>
        <row r="1058">
          <cell r="A1058" t="str">
            <v>06.100.11</v>
          </cell>
          <cell r="B1058" t="str">
            <v>Pintura de faixa - tinta alquidica - 1 ano</v>
          </cell>
          <cell r="C1058" t="str">
            <v xml:space="preserve"> </v>
          </cell>
          <cell r="D1058" t="str">
            <v xml:space="preserve"> </v>
          </cell>
          <cell r="E1058" t="str">
            <v>m2</v>
          </cell>
          <cell r="F1058">
            <v>2.97</v>
          </cell>
          <cell r="G1058">
            <v>1.0632600000000001</v>
          </cell>
          <cell r="H1058">
            <v>4.0332600000000003</v>
          </cell>
        </row>
        <row r="1059">
          <cell r="A1059" t="str">
            <v>06.100.12</v>
          </cell>
          <cell r="B1059" t="str">
            <v>Pintura setas e zebrado - tinta alquidica - 1 ano</v>
          </cell>
          <cell r="C1059" t="str">
            <v xml:space="preserve"> </v>
          </cell>
          <cell r="D1059" t="str">
            <v xml:space="preserve"> </v>
          </cell>
          <cell r="E1059" t="str">
            <v>m2</v>
          </cell>
          <cell r="F1059">
            <v>4.82</v>
          </cell>
          <cell r="G1059">
            <v>1.72556</v>
          </cell>
          <cell r="H1059">
            <v>6.54556</v>
          </cell>
        </row>
        <row r="1060">
          <cell r="A1060" t="str">
            <v>06.100.21</v>
          </cell>
          <cell r="B1060" t="str">
            <v>Pintura de faixa - tinta acrílica - 2 anos</v>
          </cell>
          <cell r="C1060" t="str">
            <v xml:space="preserve"> </v>
          </cell>
          <cell r="D1060" t="str">
            <v xml:space="preserve"> </v>
          </cell>
          <cell r="E1060" t="str">
            <v>m2</v>
          </cell>
          <cell r="F1060">
            <v>5.21</v>
          </cell>
          <cell r="G1060">
            <v>1.8651799999999998</v>
          </cell>
          <cell r="H1060">
            <v>7.0751799999999996</v>
          </cell>
        </row>
        <row r="1061">
          <cell r="A1061" t="str">
            <v>06.100.22</v>
          </cell>
          <cell r="B1061" t="str">
            <v>Pintura setas e zebrado- tinta acrílica - 2 anos</v>
          </cell>
          <cell r="C1061" t="str">
            <v xml:space="preserve"> </v>
          </cell>
          <cell r="D1061" t="str">
            <v xml:space="preserve"> </v>
          </cell>
          <cell r="E1061" t="str">
            <v>m2</v>
          </cell>
          <cell r="F1061">
            <v>6.97</v>
          </cell>
          <cell r="G1061">
            <v>2.4952599999999996</v>
          </cell>
          <cell r="H1061">
            <v>9.4652599999999989</v>
          </cell>
        </row>
        <row r="1062">
          <cell r="A1062" t="str">
            <v>06.110.01</v>
          </cell>
          <cell r="B1062" t="str">
            <v>Pint. faixa c/ termoplástico - 3 anos</v>
          </cell>
          <cell r="C1062" t="str">
            <v xml:space="preserve"> </v>
          </cell>
          <cell r="D1062" t="str">
            <v xml:space="preserve"> </v>
          </cell>
          <cell r="E1062" t="str">
            <v>m2</v>
          </cell>
          <cell r="F1062">
            <v>20.059999999999999</v>
          </cell>
          <cell r="G1062">
            <v>7.1814799999999996</v>
          </cell>
          <cell r="H1062">
            <v>27.241479999999999</v>
          </cell>
        </row>
        <row r="1063">
          <cell r="A1063" t="str">
            <v>06.110.02</v>
          </cell>
          <cell r="B1063" t="str">
            <v>Pint. setas e zebrados - termopl. - 3 anos</v>
          </cell>
          <cell r="C1063" t="str">
            <v xml:space="preserve"> </v>
          </cell>
          <cell r="D1063" t="str">
            <v xml:space="preserve"> </v>
          </cell>
          <cell r="E1063" t="str">
            <v>m2</v>
          </cell>
          <cell r="F1063">
            <v>23.21</v>
          </cell>
          <cell r="G1063">
            <v>8.3091799999999996</v>
          </cell>
          <cell r="H1063">
            <v>31.519179999999999</v>
          </cell>
        </row>
        <row r="1064">
          <cell r="A1064" t="str">
            <v>06.120.01</v>
          </cell>
          <cell r="B1064" t="str">
            <v>Tacha refletiva monodirecional (forn/coloc)</v>
          </cell>
          <cell r="C1064" t="str">
            <v xml:space="preserve"> </v>
          </cell>
          <cell r="D1064" t="str">
            <v xml:space="preserve"> </v>
          </cell>
          <cell r="E1064" t="str">
            <v>und</v>
          </cell>
          <cell r="F1064">
            <v>6.9</v>
          </cell>
          <cell r="G1064">
            <v>2.4702000000000002</v>
          </cell>
          <cell r="H1064">
            <v>9.3702000000000005</v>
          </cell>
        </row>
        <row r="1065">
          <cell r="A1065" t="str">
            <v>06.120.11</v>
          </cell>
          <cell r="B1065" t="str">
            <v>Tachão refletivo monodirecional (forn/coloc)</v>
          </cell>
          <cell r="C1065" t="str">
            <v xml:space="preserve"> </v>
          </cell>
          <cell r="D1065" t="str">
            <v xml:space="preserve"> </v>
          </cell>
          <cell r="E1065" t="str">
            <v>und</v>
          </cell>
          <cell r="F1065">
            <v>19.07</v>
          </cell>
          <cell r="G1065">
            <v>6.8270599999999995</v>
          </cell>
          <cell r="H1065">
            <v>25.89706</v>
          </cell>
        </row>
        <row r="1066">
          <cell r="A1066" t="str">
            <v>06.121.01</v>
          </cell>
          <cell r="B1066" t="str">
            <v>Tacha refletiva bidirecional (forn/coloc)</v>
          </cell>
          <cell r="C1066" t="str">
            <v xml:space="preserve"> </v>
          </cell>
          <cell r="D1066" t="str">
            <v xml:space="preserve"> </v>
          </cell>
          <cell r="E1066" t="str">
            <v>und</v>
          </cell>
          <cell r="F1066">
            <v>7.71</v>
          </cell>
          <cell r="G1066">
            <v>2.7601800000000001</v>
          </cell>
          <cell r="H1066">
            <v>10.470179999999999</v>
          </cell>
        </row>
        <row r="1067">
          <cell r="A1067" t="str">
            <v>06.121.11</v>
          </cell>
          <cell r="B1067" t="str">
            <v>Tachão refletivo bidirecional (forn/coloc)</v>
          </cell>
          <cell r="C1067" t="str">
            <v xml:space="preserve"> </v>
          </cell>
          <cell r="D1067" t="str">
            <v xml:space="preserve"> </v>
          </cell>
          <cell r="E1067" t="str">
            <v>und</v>
          </cell>
          <cell r="F1067">
            <v>22.92</v>
          </cell>
          <cell r="G1067">
            <v>8.2053600000000007</v>
          </cell>
          <cell r="H1067">
            <v>31.125360000000001</v>
          </cell>
        </row>
        <row r="1068">
          <cell r="A1068" t="str">
            <v>06.200.01</v>
          </cell>
          <cell r="B1068" t="str">
            <v>Placa de sinalização semi-refletiva (forn/impl)</v>
          </cell>
          <cell r="C1068" t="str">
            <v xml:space="preserve"> </v>
          </cell>
          <cell r="D1068" t="str">
            <v xml:space="preserve"> </v>
          </cell>
          <cell r="E1068" t="str">
            <v>m2</v>
          </cell>
          <cell r="F1068">
            <v>97.99</v>
          </cell>
          <cell r="G1068">
            <v>35.080419999999997</v>
          </cell>
          <cell r="H1068">
            <v>133.07041999999998</v>
          </cell>
        </row>
        <row r="1069">
          <cell r="A1069" t="str">
            <v>06.200.02</v>
          </cell>
          <cell r="B1069" t="str">
            <v>Placa de sinalização tot. refletiva (forn/impl)</v>
          </cell>
          <cell r="C1069" t="str">
            <v xml:space="preserve"> </v>
          </cell>
          <cell r="D1069" t="str">
            <v xml:space="preserve"> </v>
          </cell>
          <cell r="E1069" t="str">
            <v>m2</v>
          </cell>
          <cell r="F1069">
            <v>156.05000000000001</v>
          </cell>
          <cell r="G1069">
            <v>55.865900000000003</v>
          </cell>
          <cell r="H1069">
            <v>211.91590000000002</v>
          </cell>
        </row>
        <row r="1070">
          <cell r="A1070" t="str">
            <v>06.200.91</v>
          </cell>
          <cell r="B1070" t="str">
            <v>Remoção de placa de sinalização</v>
          </cell>
          <cell r="C1070" t="str">
            <v xml:space="preserve"> </v>
          </cell>
          <cell r="D1070" t="str">
            <v xml:space="preserve"> </v>
          </cell>
          <cell r="E1070" t="str">
            <v>m2</v>
          </cell>
          <cell r="F1070">
            <v>4.87</v>
          </cell>
          <cell r="G1070">
            <v>1.74346</v>
          </cell>
          <cell r="H1070">
            <v>6.6134599999999999</v>
          </cell>
        </row>
        <row r="1071">
          <cell r="A1071" t="str">
            <v>06.200.92</v>
          </cell>
          <cell r="B1071" t="str">
            <v>Recuperação de chapa p/ placa de sinalização</v>
          </cell>
          <cell r="C1071" t="str">
            <v xml:space="preserve"> </v>
          </cell>
          <cell r="D1071" t="str">
            <v xml:space="preserve"> </v>
          </cell>
          <cell r="E1071" t="str">
            <v>m2</v>
          </cell>
          <cell r="G1071">
            <v>0</v>
          </cell>
          <cell r="H1071">
            <v>0</v>
          </cell>
        </row>
        <row r="1072">
          <cell r="A1072" t="str">
            <v>06.202.01</v>
          </cell>
          <cell r="B1072" t="str">
            <v>Confecção de placa de sinalização semi-refletiva</v>
          </cell>
          <cell r="C1072" t="str">
            <v xml:space="preserve"> </v>
          </cell>
          <cell r="D1072" t="str">
            <v xml:space="preserve"> </v>
          </cell>
          <cell r="E1072" t="str">
            <v>m2</v>
          </cell>
          <cell r="F1072">
            <v>72.510000000000005</v>
          </cell>
          <cell r="G1072">
            <v>25.958580000000001</v>
          </cell>
          <cell r="H1072">
            <v>98.468580000000003</v>
          </cell>
        </row>
        <row r="1073">
          <cell r="A1073" t="str">
            <v>06.202.11</v>
          </cell>
          <cell r="B1073" t="str">
            <v>Confecção de placa de sinalização tot. refletiva</v>
          </cell>
          <cell r="C1073" t="str">
            <v xml:space="preserve"> </v>
          </cell>
          <cell r="D1073" t="str">
            <v xml:space="preserve"> </v>
          </cell>
          <cell r="E1073" t="str">
            <v>m2</v>
          </cell>
          <cell r="F1073">
            <v>130.57</v>
          </cell>
          <cell r="G1073">
            <v>46.744059999999998</v>
          </cell>
          <cell r="H1073">
            <v>177.31405999999998</v>
          </cell>
        </row>
        <row r="1074">
          <cell r="A1074" t="str">
            <v>06.202.21</v>
          </cell>
          <cell r="B1074" t="str">
            <v>Conf. placa sinal. semi-refletiva - chapa recuperada</v>
          </cell>
          <cell r="C1074" t="str">
            <v xml:space="preserve"> </v>
          </cell>
          <cell r="D1074" t="str">
            <v xml:space="preserve"> </v>
          </cell>
          <cell r="E1074" t="str">
            <v>m2</v>
          </cell>
          <cell r="F1074">
            <v>46.13</v>
          </cell>
          <cell r="G1074">
            <v>16.51454</v>
          </cell>
          <cell r="H1074">
            <v>62.644540000000006</v>
          </cell>
        </row>
        <row r="1075">
          <cell r="A1075" t="str">
            <v>06.202.31</v>
          </cell>
          <cell r="B1075" t="str">
            <v>Conf. placa sinal. tot. refletiva  - chapa recuperada</v>
          </cell>
          <cell r="C1075" t="str">
            <v xml:space="preserve"> </v>
          </cell>
          <cell r="D1075" t="str">
            <v xml:space="preserve"> </v>
          </cell>
          <cell r="E1075" t="str">
            <v>m2</v>
          </cell>
          <cell r="F1075">
            <v>103.17</v>
          </cell>
          <cell r="G1075">
            <v>36.93486</v>
          </cell>
          <cell r="H1075">
            <v>140.10486</v>
          </cell>
        </row>
        <row r="1076">
          <cell r="A1076" t="str">
            <v>06.203.01</v>
          </cell>
          <cell r="B1076" t="str">
            <v>Confecção de suporte e travessa p/ placa sinalização</v>
          </cell>
          <cell r="C1076" t="str">
            <v xml:space="preserve"> </v>
          </cell>
          <cell r="D1076" t="str">
            <v xml:space="preserve"> </v>
          </cell>
          <cell r="E1076" t="str">
            <v>und</v>
          </cell>
          <cell r="F1076">
            <v>18.73</v>
          </cell>
          <cell r="G1076">
            <v>6.7053399999999996</v>
          </cell>
          <cell r="H1076">
            <v>25.43534</v>
          </cell>
        </row>
        <row r="1077">
          <cell r="A1077" t="str">
            <v>06.230.01</v>
          </cell>
          <cell r="B1077" t="str">
            <v>Balizador de concreto (forn/impl)</v>
          </cell>
          <cell r="C1077" t="str">
            <v xml:space="preserve"> </v>
          </cell>
          <cell r="D1077" t="str">
            <v xml:space="preserve"> </v>
          </cell>
          <cell r="E1077" t="str">
            <v>und</v>
          </cell>
          <cell r="F1077">
            <v>7.63</v>
          </cell>
          <cell r="G1077">
            <v>2.7315399999999999</v>
          </cell>
          <cell r="H1077">
            <v>10.36154</v>
          </cell>
        </row>
        <row r="1078">
          <cell r="A1078" t="str">
            <v>06.230.11</v>
          </cell>
          <cell r="B1078" t="str">
            <v>Fabricação balizador circular de concreto D=10cm</v>
          </cell>
          <cell r="C1078" t="str">
            <v xml:space="preserve"> </v>
          </cell>
          <cell r="D1078" t="str">
            <v xml:space="preserve"> </v>
          </cell>
          <cell r="E1078" t="str">
            <v>und</v>
          </cell>
          <cell r="G1078">
            <v>0</v>
          </cell>
          <cell r="H1078">
            <v>0</v>
          </cell>
        </row>
        <row r="1079">
          <cell r="A1079" t="str">
            <v>09.002.00</v>
          </cell>
          <cell r="B1079" t="str">
            <v>Transporte em caminhão basculante de 5 m3 (8,8T )</v>
          </cell>
          <cell r="C1079" t="str">
            <v xml:space="preserve"> </v>
          </cell>
          <cell r="D1079" t="str">
            <v xml:space="preserve"> </v>
          </cell>
          <cell r="E1079" t="str">
            <v>TKm</v>
          </cell>
          <cell r="F1079">
            <v>0.13</v>
          </cell>
          <cell r="G1079">
            <v>4.6539999999999998E-2</v>
          </cell>
          <cell r="H1079">
            <v>0.17654</v>
          </cell>
        </row>
        <row r="1080">
          <cell r="A1080" t="str">
            <v>09.002.01</v>
          </cell>
          <cell r="B1080" t="str">
            <v>Transporte em caminhão de carroceria de 4T</v>
          </cell>
          <cell r="C1080" t="str">
            <v xml:space="preserve"> </v>
          </cell>
          <cell r="D1080" t="str">
            <v xml:space="preserve"> </v>
          </cell>
          <cell r="E1080" t="str">
            <v>TKm</v>
          </cell>
          <cell r="F1080">
            <v>0.28000000000000003</v>
          </cell>
          <cell r="G1080">
            <v>0.10024000000000001</v>
          </cell>
          <cell r="H1080">
            <v>0.38024000000000002</v>
          </cell>
        </row>
        <row r="1081">
          <cell r="A1081" t="str">
            <v>09.202.00</v>
          </cell>
          <cell r="B1081" t="str">
            <v>Transporte de água</v>
          </cell>
          <cell r="C1081" t="str">
            <v xml:space="preserve"> </v>
          </cell>
          <cell r="D1081" t="str">
            <v xml:space="preserve"> </v>
          </cell>
          <cell r="E1081" t="str">
            <v>m3</v>
          </cell>
          <cell r="F1081">
            <v>0.33</v>
          </cell>
          <cell r="G1081">
            <v>0.11814</v>
          </cell>
          <cell r="H1081">
            <v>0.44813999999999998</v>
          </cell>
        </row>
      </sheetData>
      <sheetData sheetId="1"/>
      <sheetData sheetId="2"/>
      <sheetData sheetId="3"/>
      <sheetData sheetId="4" refreshError="1"/>
      <sheetData sheetId="5"/>
      <sheetData sheetId="6"/>
      <sheetData sheetId="7">
        <row r="14">
          <cell r="A14" t="str">
            <v>01.000.00</v>
          </cell>
          <cell r="B14" t="str">
            <v>Desmatamento,destocamento e limpeza de área com árvore até 0,15m</v>
          </cell>
          <cell r="C14" t="str">
            <v>DNER-ES278/97</v>
          </cell>
          <cell r="D14" t="str">
            <v xml:space="preserve"> </v>
          </cell>
          <cell r="E14" t="str">
            <v>m2</v>
          </cell>
          <cell r="F14">
            <v>801280</v>
          </cell>
          <cell r="G14">
            <v>7.0000000000000007E-2</v>
          </cell>
        </row>
        <row r="15">
          <cell r="A15" t="str">
            <v>01.010.00</v>
          </cell>
          <cell r="B15" t="str">
            <v>Desmatamento e destocamento árvores de 0,15m a 0,30m</v>
          </cell>
          <cell r="C15" t="str">
            <v>DNER-ES278/97</v>
          </cell>
          <cell r="D15" t="str">
            <v xml:space="preserve"> </v>
          </cell>
          <cell r="E15" t="str">
            <v>un</v>
          </cell>
          <cell r="F15">
            <v>7813</v>
          </cell>
          <cell r="G15">
            <v>8.92</v>
          </cell>
        </row>
        <row r="16">
          <cell r="A16" t="str">
            <v>01.011.00</v>
          </cell>
          <cell r="B16" t="str">
            <v>Desmatamento e destocamento árvores superior a 0,30m</v>
          </cell>
          <cell r="C16" t="str">
            <v>DNER-ES278/97</v>
          </cell>
          <cell r="D16" t="str">
            <v xml:space="preserve"> </v>
          </cell>
          <cell r="E16" t="str">
            <v>un</v>
          </cell>
          <cell r="F16">
            <v>2100</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56170</v>
          </cell>
          <cell r="G18">
            <v>1.89</v>
          </cell>
        </row>
        <row r="19">
          <cell r="A19" t="str">
            <v>01.100.10</v>
          </cell>
          <cell r="B19" t="str">
            <v>Escavação,carga e transportes de material de 1a categoria DMT= 200 a 400m</v>
          </cell>
          <cell r="C19" t="str">
            <v>DNER-ES280/97</v>
          </cell>
          <cell r="D19" t="str">
            <v xml:space="preserve"> </v>
          </cell>
          <cell r="E19" t="str">
            <v>m3</v>
          </cell>
          <cell r="F19">
            <v>20948</v>
          </cell>
          <cell r="G19">
            <v>1.98</v>
          </cell>
        </row>
        <row r="20">
          <cell r="A20" t="str">
            <v>01.100.11</v>
          </cell>
          <cell r="B20" t="str">
            <v>Escavação,carga e transportes de material de 1a categoria DMT= 400 a 600m</v>
          </cell>
          <cell r="C20" t="str">
            <v>DNER-ES280/97</v>
          </cell>
          <cell r="D20" t="str">
            <v xml:space="preserve"> </v>
          </cell>
          <cell r="E20" t="str">
            <v>m3</v>
          </cell>
          <cell r="F20">
            <v>5757</v>
          </cell>
          <cell r="G20">
            <v>2.12</v>
          </cell>
        </row>
        <row r="21">
          <cell r="A21" t="str">
            <v>01.100.12</v>
          </cell>
          <cell r="B21" t="str">
            <v>Escavação,carga e transportes de material de 1a categoria DMT= 600 a 800m</v>
          </cell>
          <cell r="C21" t="str">
            <v>DNER-ES280/97</v>
          </cell>
          <cell r="D21" t="str">
            <v xml:space="preserve"> </v>
          </cell>
          <cell r="E21" t="str">
            <v>m3</v>
          </cell>
          <cell r="F21">
            <v>40210</v>
          </cell>
          <cell r="G21">
            <v>2.19</v>
          </cell>
        </row>
        <row r="22">
          <cell r="A22" t="str">
            <v>01.100.13</v>
          </cell>
          <cell r="B22" t="str">
            <v>Escavação,carga e transportes de material de 1a categoria DMT= 800 a 1000m</v>
          </cell>
          <cell r="C22" t="str">
            <v>DNER-ES280/97</v>
          </cell>
          <cell r="D22" t="str">
            <v xml:space="preserve"> </v>
          </cell>
          <cell r="E22" t="str">
            <v>m3</v>
          </cell>
          <cell r="F22">
            <v>12107</v>
          </cell>
          <cell r="G22">
            <v>2.36</v>
          </cell>
        </row>
        <row r="23">
          <cell r="A23" t="str">
            <v>01.100.14</v>
          </cell>
          <cell r="B23" t="str">
            <v>Escavação,carga e transportes de material de 1a categoria DMT= 1000 a 1200m</v>
          </cell>
          <cell r="C23" t="str">
            <v>DNER-ES280/97</v>
          </cell>
          <cell r="D23" t="str">
            <v xml:space="preserve"> </v>
          </cell>
          <cell r="E23" t="str">
            <v>m3</v>
          </cell>
          <cell r="F23">
            <v>60453</v>
          </cell>
          <cell r="G23">
            <v>2.4</v>
          </cell>
        </row>
        <row r="24">
          <cell r="A24" t="str">
            <v>01.100.15</v>
          </cell>
          <cell r="B24" t="str">
            <v>Escavação,carga e transportes de material de 1a categoria DMT= 1200 a 1400m</v>
          </cell>
          <cell r="C24" t="str">
            <v>DNER-ES280/97</v>
          </cell>
          <cell r="D24" t="str">
            <v xml:space="preserve"> </v>
          </cell>
          <cell r="E24" t="str">
            <v>m3</v>
          </cell>
          <cell r="F24">
            <v>1000</v>
          </cell>
          <cell r="G24">
            <v>2.62</v>
          </cell>
        </row>
        <row r="25">
          <cell r="A25" t="str">
            <v>01.100.16</v>
          </cell>
          <cell r="B25" t="str">
            <v>Escavação,carga e transportes de material de 1a  categoria DMT 1400 a 1600m</v>
          </cell>
          <cell r="C25" t="str">
            <v>DNER-ES280/97</v>
          </cell>
          <cell r="D25" t="str">
            <v xml:space="preserve"> </v>
          </cell>
          <cell r="E25" t="str">
            <v>m3</v>
          </cell>
          <cell r="F25">
            <v>1000</v>
          </cell>
          <cell r="G25">
            <v>2.73</v>
          </cell>
        </row>
        <row r="26">
          <cell r="A26" t="str">
            <v>01.100.17</v>
          </cell>
          <cell r="B26" t="str">
            <v>Escavação,carga e transportes de material de 1a categoria DMT= 1600 a 1800m</v>
          </cell>
          <cell r="C26" t="str">
            <v>DNER-ES280/97</v>
          </cell>
          <cell r="D26" t="str">
            <v xml:space="preserve"> </v>
          </cell>
          <cell r="E26" t="str">
            <v>m3</v>
          </cell>
          <cell r="F26">
            <v>1000</v>
          </cell>
          <cell r="G26">
            <v>2.84</v>
          </cell>
        </row>
        <row r="27">
          <cell r="A27" t="str">
            <v>01.100.18</v>
          </cell>
          <cell r="B27" t="str">
            <v>Escavação,carga e transportes de material de 1a categoria DMT= 1800 a 2000m</v>
          </cell>
          <cell r="C27" t="str">
            <v>DNER-ES280/97</v>
          </cell>
          <cell r="D27" t="str">
            <v xml:space="preserve"> </v>
          </cell>
          <cell r="E27" t="str">
            <v>m3</v>
          </cell>
          <cell r="F27">
            <v>1000</v>
          </cell>
          <cell r="G27">
            <v>2.92</v>
          </cell>
        </row>
        <row r="28">
          <cell r="A28" t="str">
            <v>01.100.19</v>
          </cell>
          <cell r="B28" t="str">
            <v>Escavação,carga e transportes de material de 1a categoria DMT= 2000 a 3000m</v>
          </cell>
          <cell r="C28" t="str">
            <v>DNER-ES280/97</v>
          </cell>
          <cell r="D28" t="str">
            <v xml:space="preserve"> </v>
          </cell>
          <cell r="E28" t="str">
            <v>m3</v>
          </cell>
          <cell r="F28">
            <v>53491</v>
          </cell>
          <cell r="G28">
            <v>3.26</v>
          </cell>
        </row>
        <row r="29">
          <cell r="A29" t="str">
            <v>DER50255</v>
          </cell>
          <cell r="B29" t="str">
            <v>Esc.  Carga e Transp. de mat. 1a cat. c/ CB 3000&lt;DMT&lt;4000m</v>
          </cell>
          <cell r="C29" t="str">
            <v xml:space="preserve"> </v>
          </cell>
          <cell r="D29" t="str">
            <v xml:space="preserve"> </v>
          </cell>
          <cell r="E29" t="str">
            <v>m3</v>
          </cell>
          <cell r="F29">
            <v>323342</v>
          </cell>
          <cell r="G29">
            <v>3.3</v>
          </cell>
        </row>
        <row r="30">
          <cell r="A30" t="str">
            <v>DER50265</v>
          </cell>
          <cell r="B30" t="str">
            <v>Esc.  Carga e Transp. de mat. 1a cat. c/ CB 4000&lt;DMT&lt;5000m</v>
          </cell>
          <cell r="C30" t="str">
            <v xml:space="preserve"> </v>
          </cell>
          <cell r="D30" t="str">
            <v xml:space="preserve"> </v>
          </cell>
          <cell r="E30" t="str">
            <v>m3</v>
          </cell>
          <cell r="F30">
            <v>236048</v>
          </cell>
          <cell r="G30">
            <v>3.76</v>
          </cell>
        </row>
        <row r="31">
          <cell r="A31" t="str">
            <v>DER50260</v>
          </cell>
          <cell r="B31" t="str">
            <v>Esc.  Carga e Transp. de mat. 1a cat. c/ CB 5000&lt;DMT&lt;6000m</v>
          </cell>
          <cell r="C31" t="str">
            <v xml:space="preserve"> </v>
          </cell>
          <cell r="D31" t="str">
            <v xml:space="preserve"> </v>
          </cell>
          <cell r="E31" t="str">
            <v>m3</v>
          </cell>
          <cell r="F31">
            <v>52752</v>
          </cell>
          <cell r="G31">
            <v>4.29</v>
          </cell>
        </row>
        <row r="32">
          <cell r="A32" t="str">
            <v>DER50270</v>
          </cell>
          <cell r="B32" t="str">
            <v>Esc.  Carga e Transp. de mat. 1a cat. c/ CB 6000&lt;DMT&lt;7000m</v>
          </cell>
          <cell r="C32" t="str">
            <v xml:space="preserve"> </v>
          </cell>
          <cell r="D32" t="str">
            <v xml:space="preserve"> </v>
          </cell>
          <cell r="E32" t="str">
            <v>m3</v>
          </cell>
          <cell r="F32">
            <v>247920</v>
          </cell>
          <cell r="G32">
            <v>4.79</v>
          </cell>
        </row>
        <row r="33">
          <cell r="A33" t="str">
            <v>DER50280</v>
          </cell>
          <cell r="B33" t="str">
            <v>Esc.  Carga e Transp. de mat. 1a cat. c/ CB 7000&lt;DMT&lt;8000m</v>
          </cell>
          <cell r="C33" t="str">
            <v xml:space="preserve"> </v>
          </cell>
          <cell r="D33" t="str">
            <v xml:space="preserve"> </v>
          </cell>
          <cell r="E33" t="str">
            <v>m3</v>
          </cell>
          <cell r="F33">
            <v>235005</v>
          </cell>
          <cell r="G33">
            <v>5.27</v>
          </cell>
        </row>
        <row r="34">
          <cell r="A34" t="str">
            <v>DER50290</v>
          </cell>
          <cell r="B34" t="str">
            <v>Esc.  Carga e Transp. de mat. 1a cat. c/ CB 8000&lt;DMT&lt;9000m</v>
          </cell>
          <cell r="C34" t="str">
            <v xml:space="preserve"> </v>
          </cell>
          <cell r="D34" t="str">
            <v xml:space="preserve"> </v>
          </cell>
          <cell r="E34" t="str">
            <v>m3</v>
          </cell>
          <cell r="F34">
            <v>188851</v>
          </cell>
          <cell r="G34">
            <v>5.79</v>
          </cell>
        </row>
        <row r="35">
          <cell r="A35" t="str">
            <v>DER50300</v>
          </cell>
          <cell r="B35" t="str">
            <v>Esc.  Carga e Transp. de mat. 1a cat. c/ CB 9000&lt;DMT&lt;10000m</v>
          </cell>
          <cell r="C35" t="str">
            <v xml:space="preserve"> </v>
          </cell>
          <cell r="D35" t="str">
            <v xml:space="preserve"> </v>
          </cell>
          <cell r="E35" t="str">
            <v>m3</v>
          </cell>
          <cell r="F35">
            <v>90081</v>
          </cell>
          <cell r="G35">
            <v>6.3</v>
          </cell>
        </row>
        <row r="36">
          <cell r="A36" t="str">
            <v>DER50305</v>
          </cell>
          <cell r="B36" t="str">
            <v>Esc.  Carga e Transp. de mat. 1a cat. c/ CB 10000&lt;DMT&lt;12000m</v>
          </cell>
          <cell r="C36" t="str">
            <v xml:space="preserve"> </v>
          </cell>
          <cell r="D36" t="str">
            <v xml:space="preserve"> </v>
          </cell>
          <cell r="E36" t="str">
            <v>m3</v>
          </cell>
          <cell r="F36">
            <v>1000</v>
          </cell>
          <cell r="G36">
            <v>7.05</v>
          </cell>
        </row>
        <row r="37">
          <cell r="A37" t="str">
            <v>DER50315</v>
          </cell>
          <cell r="B37" t="str">
            <v>Esc.  Carga e Transp. de mat. 1a cat. c/ CB 12000&lt;DMT&lt;14000m</v>
          </cell>
          <cell r="C37" t="str">
            <v xml:space="preserve"> </v>
          </cell>
          <cell r="D37" t="str">
            <v xml:space="preserve"> </v>
          </cell>
          <cell r="E37" t="str">
            <v>m3</v>
          </cell>
          <cell r="F37">
            <v>99667</v>
          </cell>
          <cell r="G37">
            <v>8.0299999999999994</v>
          </cell>
        </row>
        <row r="38">
          <cell r="A38" t="str">
            <v>DER50325</v>
          </cell>
          <cell r="B38" t="str">
            <v>Esc.  Carga e Transp. de mat. 1a cat. c/ CB 14000&lt;DMT&lt;16000m</v>
          </cell>
          <cell r="C38" t="str">
            <v xml:space="preserve"> </v>
          </cell>
          <cell r="D38" t="str">
            <v xml:space="preserve"> </v>
          </cell>
          <cell r="E38" t="str">
            <v>m3</v>
          </cell>
          <cell r="F38">
            <v>1000</v>
          </cell>
          <cell r="G38">
            <v>9</v>
          </cell>
        </row>
        <row r="39">
          <cell r="A39" t="str">
            <v>DER50335</v>
          </cell>
          <cell r="B39" t="str">
            <v>Esc.  Carga e Transp. de mat. 1a cat. c/ CB 16000&lt;DMT&lt;18000m</v>
          </cell>
          <cell r="C39" t="str">
            <v xml:space="preserve"> </v>
          </cell>
          <cell r="D39" t="str">
            <v xml:space="preserve"> </v>
          </cell>
          <cell r="E39" t="str">
            <v>m3</v>
          </cell>
          <cell r="F39">
            <v>1000</v>
          </cell>
          <cell r="G39">
            <v>10.08</v>
          </cell>
        </row>
        <row r="40">
          <cell r="A40" t="str">
            <v>DER50345</v>
          </cell>
          <cell r="B40" t="str">
            <v>Esc.  Carga e Transp. de mat. 1a cat. c/ CB 18000&lt;DMT&lt;20000m</v>
          </cell>
          <cell r="C40" t="str">
            <v xml:space="preserve"> </v>
          </cell>
          <cell r="D40" t="str">
            <v xml:space="preserve"> </v>
          </cell>
          <cell r="E40" t="str">
            <v>m3</v>
          </cell>
          <cell r="F40">
            <v>17045</v>
          </cell>
          <cell r="G40">
            <v>11.07</v>
          </cell>
        </row>
        <row r="41">
          <cell r="A41" t="str">
            <v>DER50355</v>
          </cell>
          <cell r="B41" t="str">
            <v>Esc.  Carga e Transp. de mat. 1a cat. c/ CB 20000&lt;DMT&lt;22000m</v>
          </cell>
          <cell r="C41" t="str">
            <v xml:space="preserve"> </v>
          </cell>
          <cell r="D41" t="str">
            <v xml:space="preserve"> </v>
          </cell>
          <cell r="E41" t="str">
            <v>m3</v>
          </cell>
          <cell r="F41">
            <v>10490</v>
          </cell>
          <cell r="G41">
            <v>12.02</v>
          </cell>
        </row>
        <row r="42">
          <cell r="A42" t="str">
            <v>DER50365</v>
          </cell>
          <cell r="B42" t="str">
            <v>Esc.  Carga e Transp. de mat. 1a cat. c/ CB 22000&lt;DMT&lt;24000m</v>
          </cell>
          <cell r="C42" t="str">
            <v xml:space="preserve"> </v>
          </cell>
          <cell r="D42" t="str">
            <v xml:space="preserve"> </v>
          </cell>
          <cell r="E42" t="str">
            <v>m3</v>
          </cell>
          <cell r="F42">
            <v>11970</v>
          </cell>
          <cell r="G42">
            <v>13.06</v>
          </cell>
        </row>
        <row r="43">
          <cell r="A43" t="str">
            <v>DER50375</v>
          </cell>
          <cell r="B43" t="str">
            <v>Esc.  Carga e Transp. de mat. 1a cat. c/ CB 24000&lt;DMT&lt;26000m</v>
          </cell>
          <cell r="C43" t="str">
            <v xml:space="preserve"> </v>
          </cell>
          <cell r="D43" t="str">
            <v xml:space="preserve"> </v>
          </cell>
          <cell r="E43" t="str">
            <v>m3</v>
          </cell>
          <cell r="F43">
            <v>22879</v>
          </cell>
          <cell r="G43">
            <v>14.08</v>
          </cell>
        </row>
        <row r="44">
          <cell r="A44" t="str">
            <v>DER50385</v>
          </cell>
          <cell r="B44" t="str">
            <v>Esc.  Carga e Transp. de mat. 1a cat. c/ CB 26000&lt;DMT&lt;28000m</v>
          </cell>
          <cell r="C44" t="str">
            <v xml:space="preserve"> </v>
          </cell>
          <cell r="D44" t="str">
            <v xml:space="preserve"> </v>
          </cell>
          <cell r="E44" t="str">
            <v>m3</v>
          </cell>
          <cell r="F44">
            <v>11616</v>
          </cell>
          <cell r="G44">
            <v>15.02</v>
          </cell>
        </row>
        <row r="45">
          <cell r="A45" t="str">
            <v>DER50395</v>
          </cell>
          <cell r="B45" t="str">
            <v>Esc.  Carga e Transp. de mat. 1a cat. c/ CB 28000&lt;DMT&lt;30000m</v>
          </cell>
          <cell r="C45" t="str">
            <v xml:space="preserve"> </v>
          </cell>
          <cell r="D45" t="str">
            <v xml:space="preserve"> </v>
          </cell>
          <cell r="E45" t="str">
            <v>m3</v>
          </cell>
          <cell r="F45">
            <v>2182</v>
          </cell>
          <cell r="G45">
            <v>16.05</v>
          </cell>
        </row>
        <row r="46">
          <cell r="A46" t="str">
            <v>01.101.01</v>
          </cell>
          <cell r="B46" t="str">
            <v>Escavação,carga e transportes de material de 2a  categoria DMT até 50m</v>
          </cell>
          <cell r="C46" t="str">
            <v>DNER-ES280/97</v>
          </cell>
          <cell r="D46" t="str">
            <v xml:space="preserve"> </v>
          </cell>
          <cell r="E46" t="str">
            <v>m3</v>
          </cell>
          <cell r="F46">
            <v>200</v>
          </cell>
          <cell r="G46">
            <v>1.28</v>
          </cell>
        </row>
        <row r="47">
          <cell r="A47" t="str">
            <v>01.101.09</v>
          </cell>
          <cell r="B47" t="str">
            <v>Escavação,carga e transportes de material de 2a categoria,c/CB, DMT 50 a 200m</v>
          </cell>
          <cell r="C47" t="str">
            <v>DNER-ES280/97</v>
          </cell>
          <cell r="D47" t="str">
            <v xml:space="preserve"> </v>
          </cell>
          <cell r="E47" t="str">
            <v>m3</v>
          </cell>
          <cell r="F47">
            <v>200</v>
          </cell>
          <cell r="G47">
            <v>2.85</v>
          </cell>
        </row>
        <row r="48">
          <cell r="A48" t="str">
            <v>01.101.10</v>
          </cell>
          <cell r="B48" t="str">
            <v>Escavação,carga e transportes de material de 2a categoria,c/CB,  DMT 200 a 400m</v>
          </cell>
          <cell r="C48" t="str">
            <v>DNER-ES280/97</v>
          </cell>
          <cell r="D48" t="str">
            <v xml:space="preserve"> </v>
          </cell>
          <cell r="E48" t="str">
            <v>m3</v>
          </cell>
          <cell r="F48">
            <v>200</v>
          </cell>
          <cell r="G48">
            <v>2.97</v>
          </cell>
        </row>
        <row r="49">
          <cell r="A49" t="str">
            <v>01.101.11</v>
          </cell>
          <cell r="B49" t="str">
            <v>Escavação,carga e transportes de material de 2a categoria,c/CB,  DMT 400 a 600m</v>
          </cell>
          <cell r="C49" t="str">
            <v>DNER-ES280/97</v>
          </cell>
          <cell r="D49" t="str">
            <v xml:space="preserve"> </v>
          </cell>
          <cell r="E49" t="str">
            <v>m3</v>
          </cell>
          <cell r="F49">
            <v>200</v>
          </cell>
          <cell r="G49">
            <v>3.15</v>
          </cell>
        </row>
        <row r="50">
          <cell r="A50" t="str">
            <v>01.101.12</v>
          </cell>
          <cell r="B50" t="str">
            <v>Escavação,carga e transportes de material de 2a categoria,c/CB,  DMT 600 a 800m</v>
          </cell>
          <cell r="C50" t="str">
            <v>DNER-ES280/97</v>
          </cell>
          <cell r="D50" t="str">
            <v xml:space="preserve"> </v>
          </cell>
          <cell r="E50" t="str">
            <v>m3</v>
          </cell>
          <cell r="F50">
            <v>200</v>
          </cell>
          <cell r="G50">
            <v>3.23</v>
          </cell>
        </row>
        <row r="51">
          <cell r="A51" t="str">
            <v>01.101.13</v>
          </cell>
          <cell r="B51" t="str">
            <v>Escavação,carga e transportes de material de 2a categoria,c/CB,  DMT 800 a 1 000m</v>
          </cell>
          <cell r="C51" t="str">
            <v>DNER-ES280/97</v>
          </cell>
          <cell r="D51" t="str">
            <v xml:space="preserve"> </v>
          </cell>
          <cell r="E51" t="str">
            <v>m3</v>
          </cell>
          <cell r="F51">
            <v>200</v>
          </cell>
          <cell r="G51">
            <v>3.42</v>
          </cell>
        </row>
        <row r="52">
          <cell r="A52" t="str">
            <v>01.101.14</v>
          </cell>
          <cell r="B52" t="str">
            <v>Escavação,carga e transportes de material de 2a categoria,c/CB,  DMT 1000 a 1200m</v>
          </cell>
          <cell r="C52" t="str">
            <v>DNER-ES280/97</v>
          </cell>
          <cell r="D52" t="str">
            <v xml:space="preserve"> </v>
          </cell>
          <cell r="E52" t="str">
            <v>m3</v>
          </cell>
          <cell r="F52">
            <v>13466</v>
          </cell>
          <cell r="G52">
            <v>3.49</v>
          </cell>
        </row>
        <row r="53">
          <cell r="A53" t="str">
            <v>01.101.15</v>
          </cell>
          <cell r="B53" t="str">
            <v>Escavação,carga e transportes de material de 2a categoria,c/CB,  DMT 1200 a 1400m</v>
          </cell>
          <cell r="C53" t="str">
            <v>DNER-ES280/97</v>
          </cell>
          <cell r="D53" t="str">
            <v xml:space="preserve"> </v>
          </cell>
          <cell r="E53" t="str">
            <v>m3</v>
          </cell>
          <cell r="F53">
            <v>200</v>
          </cell>
          <cell r="G53">
            <v>3.73</v>
          </cell>
        </row>
        <row r="54">
          <cell r="A54" t="str">
            <v>01.101.16</v>
          </cell>
          <cell r="B54" t="str">
            <v>Escavação,carga e transportes de material de 2a categoria,c/CB,  DMT 1400 a 1600m</v>
          </cell>
          <cell r="C54" t="str">
            <v>DNER-ES280/97</v>
          </cell>
          <cell r="D54" t="str">
            <v xml:space="preserve"> </v>
          </cell>
          <cell r="E54" t="str">
            <v>m3</v>
          </cell>
          <cell r="F54">
            <v>200</v>
          </cell>
          <cell r="G54">
            <v>3.87</v>
          </cell>
        </row>
        <row r="55">
          <cell r="A55" t="str">
            <v>01.101.17</v>
          </cell>
          <cell r="B55" t="str">
            <v>Escavação,carga e transportes de material de 2a categoria,c/CB,  DMT 1600 a 1800m</v>
          </cell>
          <cell r="C55" t="str">
            <v>DNER-ES280/97</v>
          </cell>
          <cell r="D55" t="str">
            <v xml:space="preserve"> </v>
          </cell>
          <cell r="E55" t="str">
            <v>m3</v>
          </cell>
          <cell r="F55">
            <v>200</v>
          </cell>
          <cell r="G55">
            <v>3.99</v>
          </cell>
        </row>
        <row r="56">
          <cell r="A56" t="str">
            <v>01.101.18</v>
          </cell>
          <cell r="B56" t="str">
            <v>Escavação,carga e transportes de material de 2a categoria,c/CB,  DMT 1800 a 2000m</v>
          </cell>
          <cell r="C56" t="str">
            <v>DNER-ES280/97</v>
          </cell>
          <cell r="D56" t="str">
            <v xml:space="preserve"> </v>
          </cell>
          <cell r="E56" t="str">
            <v>m3</v>
          </cell>
          <cell r="F56">
            <v>200</v>
          </cell>
          <cell r="G56">
            <v>4.1399999999999997</v>
          </cell>
        </row>
        <row r="57">
          <cell r="A57" t="str">
            <v>01.101.19</v>
          </cell>
          <cell r="B57" t="str">
            <v>Escavação,carga e transportes de material de 2a categoria,c/CB,  DMT 2000 a 3000m</v>
          </cell>
          <cell r="C57" t="str">
            <v>DNER-ES280/97</v>
          </cell>
          <cell r="D57" t="str">
            <v xml:space="preserve"> </v>
          </cell>
          <cell r="E57" t="str">
            <v>m3</v>
          </cell>
          <cell r="F57">
            <v>32094</v>
          </cell>
          <cell r="G57">
            <v>4.51</v>
          </cell>
        </row>
        <row r="58">
          <cell r="A58" t="str">
            <v>DER51225</v>
          </cell>
          <cell r="B58" t="str">
            <v>Escavação,carga e transportes de material de 2a categoria DMT 3000 a 4000m</v>
          </cell>
          <cell r="C58" t="str">
            <v xml:space="preserve"> </v>
          </cell>
          <cell r="D58" t="str">
            <v xml:space="preserve"> </v>
          </cell>
          <cell r="E58" t="str">
            <v>m3</v>
          </cell>
          <cell r="F58">
            <v>24102</v>
          </cell>
          <cell r="G58">
            <v>4.5599999999999996</v>
          </cell>
        </row>
        <row r="59">
          <cell r="A59" t="str">
            <v>DER51235</v>
          </cell>
          <cell r="B59" t="str">
            <v>Escavação,carga e transportes de material de 2a categoria DMT 4000 a 5000m</v>
          </cell>
          <cell r="C59" t="str">
            <v xml:space="preserve"> </v>
          </cell>
          <cell r="D59" t="str">
            <v xml:space="preserve"> </v>
          </cell>
          <cell r="E59" t="str">
            <v>m3</v>
          </cell>
          <cell r="F59">
            <v>48553</v>
          </cell>
          <cell r="G59">
            <v>5.15</v>
          </cell>
        </row>
        <row r="60">
          <cell r="A60" t="str">
            <v>DER51250</v>
          </cell>
          <cell r="B60" t="str">
            <v>Escavação,carga e transportes de material de 2a categoria DMT 5000 a 6000m</v>
          </cell>
          <cell r="C60" t="str">
            <v xml:space="preserve"> </v>
          </cell>
          <cell r="D60" t="str">
            <v xml:space="preserve"> </v>
          </cell>
          <cell r="E60" t="str">
            <v>m3</v>
          </cell>
          <cell r="F60">
            <v>13189</v>
          </cell>
          <cell r="G60">
            <v>5.7</v>
          </cell>
        </row>
        <row r="61">
          <cell r="A61" t="str">
            <v>DER51260</v>
          </cell>
          <cell r="B61" t="str">
            <v>Escavação,carga e transportes de material de 2a categoria DMT 6000 a 7000m</v>
          </cell>
          <cell r="C61" t="str">
            <v xml:space="preserve"> </v>
          </cell>
          <cell r="D61" t="str">
            <v xml:space="preserve"> </v>
          </cell>
          <cell r="E61" t="str">
            <v>m3</v>
          </cell>
          <cell r="F61">
            <v>200</v>
          </cell>
          <cell r="G61">
            <v>6.34</v>
          </cell>
        </row>
        <row r="62">
          <cell r="A62" t="str">
            <v>DER51270</v>
          </cell>
          <cell r="B62" t="str">
            <v>Escavação,carga e transportes de material de 2a categoria DMT 7000 a 8000m</v>
          </cell>
          <cell r="C62" t="str">
            <v xml:space="preserve"> </v>
          </cell>
          <cell r="D62" t="str">
            <v xml:space="preserve"> </v>
          </cell>
          <cell r="E62" t="str">
            <v>m3</v>
          </cell>
          <cell r="F62">
            <v>229920</v>
          </cell>
          <cell r="G62">
            <v>6.93</v>
          </cell>
        </row>
        <row r="63">
          <cell r="A63" t="str">
            <v>DER51280</v>
          </cell>
          <cell r="B63" t="str">
            <v>Escavação,carga e transportes de material de 2a categoria DMT 8000 a 9000m</v>
          </cell>
          <cell r="C63" t="str">
            <v xml:space="preserve"> </v>
          </cell>
          <cell r="D63" t="str">
            <v xml:space="preserve"> </v>
          </cell>
          <cell r="E63" t="str">
            <v>m3</v>
          </cell>
          <cell r="F63">
            <v>96000</v>
          </cell>
          <cell r="G63">
            <v>7.48</v>
          </cell>
        </row>
        <row r="64">
          <cell r="A64" t="str">
            <v>DER51290</v>
          </cell>
          <cell r="B64" t="str">
            <v>Escavação,carga e transportes de material de 2a categoria DMT 9000 a 10000m</v>
          </cell>
          <cell r="C64" t="str">
            <v xml:space="preserve"> </v>
          </cell>
          <cell r="D64" t="str">
            <v xml:space="preserve"> </v>
          </cell>
          <cell r="E64" t="str">
            <v>m3</v>
          </cell>
          <cell r="F64">
            <v>12840</v>
          </cell>
          <cell r="G64">
            <v>8.11</v>
          </cell>
        </row>
        <row r="65">
          <cell r="A65" t="str">
            <v>DER51300</v>
          </cell>
          <cell r="B65" t="str">
            <v>Escavação,carga e transportes de material de 2a categoria DMT 10000 a 12000m</v>
          </cell>
          <cell r="C65" t="str">
            <v xml:space="preserve"> </v>
          </cell>
          <cell r="D65" t="str">
            <v xml:space="preserve"> </v>
          </cell>
          <cell r="E65" t="str">
            <v>m3</v>
          </cell>
          <cell r="F65">
            <v>200</v>
          </cell>
          <cell r="G65">
            <v>8.92</v>
          </cell>
        </row>
        <row r="66">
          <cell r="A66" t="str">
            <v>DER51310</v>
          </cell>
          <cell r="B66" t="str">
            <v>Escavação,carga e transportes de material de 2a categoria DMT 12000 a 14000m</v>
          </cell>
          <cell r="C66" t="str">
            <v xml:space="preserve"> </v>
          </cell>
          <cell r="D66" t="str">
            <v xml:space="preserve"> </v>
          </cell>
          <cell r="E66" t="str">
            <v>m3</v>
          </cell>
          <cell r="F66">
            <v>200</v>
          </cell>
          <cell r="G66">
            <v>10.14</v>
          </cell>
        </row>
        <row r="67">
          <cell r="A67" t="str">
            <v>DER51320</v>
          </cell>
          <cell r="B67" t="str">
            <v>Escavação,carga e transportes de material de 2a categoria DMT 14000 a 16000m</v>
          </cell>
          <cell r="C67" t="str">
            <v xml:space="preserve"> </v>
          </cell>
          <cell r="D67" t="str">
            <v xml:space="preserve"> </v>
          </cell>
          <cell r="E67" t="str">
            <v>m3</v>
          </cell>
          <cell r="F67">
            <v>200</v>
          </cell>
          <cell r="G67">
            <v>11.31</v>
          </cell>
        </row>
        <row r="68">
          <cell r="A68" t="str">
            <v>DER51330</v>
          </cell>
          <cell r="B68" t="str">
            <v>Escavação,carga e transportes de material de 2a categoria DMT 16000 a 18000m</v>
          </cell>
          <cell r="C68" t="str">
            <v xml:space="preserve"> </v>
          </cell>
          <cell r="D68" t="str">
            <v xml:space="preserve"> </v>
          </cell>
          <cell r="E68" t="str">
            <v>m3</v>
          </cell>
          <cell r="F68">
            <v>200</v>
          </cell>
          <cell r="G68">
            <v>12.53</v>
          </cell>
        </row>
        <row r="69">
          <cell r="A69" t="str">
            <v>01.102.07</v>
          </cell>
          <cell r="B69" t="str">
            <v xml:space="preserve">Escavação,carga e transportes de material de 3a categoria DMT 1000 a 1200m </v>
          </cell>
          <cell r="C69" t="str">
            <v>DNER-ES280/97</v>
          </cell>
          <cell r="D69" t="str">
            <v xml:space="preserve"> </v>
          </cell>
          <cell r="E69" t="str">
            <v>m3</v>
          </cell>
          <cell r="F69">
            <v>200</v>
          </cell>
          <cell r="G69">
            <v>14.18</v>
          </cell>
        </row>
        <row r="70">
          <cell r="A70" t="str">
            <v>DER52050</v>
          </cell>
          <cell r="B70" t="str">
            <v>Esc. Carga e Transp. de solos moles DMT&lt;=50m</v>
          </cell>
          <cell r="C70" t="str">
            <v xml:space="preserve"> </v>
          </cell>
          <cell r="D70" t="str">
            <v xml:space="preserve"> </v>
          </cell>
          <cell r="E70" t="str">
            <v>m3</v>
          </cell>
          <cell r="F70">
            <v>100</v>
          </cell>
          <cell r="G70">
            <v>3.54</v>
          </cell>
        </row>
        <row r="71">
          <cell r="A71" t="str">
            <v>DER52060</v>
          </cell>
          <cell r="B71" t="str">
            <v>Esc. Carga e Transp. de solos moles 50&lt;DMT&lt;=100m</v>
          </cell>
          <cell r="C71" t="str">
            <v xml:space="preserve"> </v>
          </cell>
          <cell r="D71" t="str">
            <v xml:space="preserve"> </v>
          </cell>
          <cell r="E71" t="str">
            <v>m3</v>
          </cell>
          <cell r="F71">
            <v>100</v>
          </cell>
          <cell r="G71">
            <v>3.69</v>
          </cell>
        </row>
        <row r="72">
          <cell r="A72" t="str">
            <v>DER52070</v>
          </cell>
          <cell r="B72" t="str">
            <v>Esc. Carga e Transp. de solos moles 100&lt;DMT&lt;=200m</v>
          </cell>
          <cell r="C72" t="str">
            <v xml:space="preserve"> </v>
          </cell>
          <cell r="D72" t="str">
            <v xml:space="preserve"> </v>
          </cell>
          <cell r="E72" t="str">
            <v>m3</v>
          </cell>
          <cell r="F72">
            <v>100</v>
          </cell>
          <cell r="G72">
            <v>3.95</v>
          </cell>
        </row>
        <row r="73">
          <cell r="A73" t="str">
            <v>DER52082</v>
          </cell>
          <cell r="B73" t="str">
            <v>Esc. Carga e Transp. de solos moles 200&lt;DMT&lt;=400m</v>
          </cell>
          <cell r="C73" t="str">
            <v xml:space="preserve"> </v>
          </cell>
          <cell r="D73" t="str">
            <v xml:space="preserve"> </v>
          </cell>
          <cell r="E73" t="str">
            <v>m3</v>
          </cell>
          <cell r="F73">
            <v>2800</v>
          </cell>
          <cell r="G73">
            <v>4.03</v>
          </cell>
        </row>
        <row r="74">
          <cell r="A74" t="str">
            <v>DER52087</v>
          </cell>
          <cell r="B74" t="str">
            <v>Esc. Carga e Transp. de solos moles 400&lt;DMT&lt;=600m</v>
          </cell>
          <cell r="C74" t="str">
            <v xml:space="preserve"> </v>
          </cell>
          <cell r="D74" t="str">
            <v xml:space="preserve"> </v>
          </cell>
          <cell r="E74" t="str">
            <v>m3</v>
          </cell>
          <cell r="F74">
            <v>13028</v>
          </cell>
          <cell r="G74">
            <v>4.5999999999999996</v>
          </cell>
        </row>
        <row r="75">
          <cell r="A75" t="str">
            <v>DER52090</v>
          </cell>
          <cell r="B75" t="str">
            <v>Esc. Carga e Transp. de solos moles 600&lt;DMT&lt;=800m</v>
          </cell>
          <cell r="C75" t="str">
            <v xml:space="preserve"> </v>
          </cell>
          <cell r="D75" t="str">
            <v xml:space="preserve"> </v>
          </cell>
          <cell r="E75" t="str">
            <v>m3</v>
          </cell>
          <cell r="F75">
            <v>25992</v>
          </cell>
          <cell r="G75">
            <v>4.6399999999999997</v>
          </cell>
        </row>
        <row r="76">
          <cell r="A76" t="str">
            <v>DER52095</v>
          </cell>
          <cell r="B76" t="str">
            <v>Esc. Carga e Transp. de solos moles 800&lt;DMT&lt;=1000m</v>
          </cell>
          <cell r="C76" t="str">
            <v xml:space="preserve"> </v>
          </cell>
          <cell r="D76" t="str">
            <v xml:space="preserve"> </v>
          </cell>
          <cell r="E76" t="str">
            <v>m3</v>
          </cell>
          <cell r="F76">
            <v>17948</v>
          </cell>
          <cell r="G76">
            <v>4.7</v>
          </cell>
        </row>
        <row r="77">
          <cell r="A77" t="str">
            <v>DER52100</v>
          </cell>
          <cell r="B77" t="str">
            <v>Esc. Carga e Transp. de solos moles 1000&lt;DMT&lt;=1200m</v>
          </cell>
          <cell r="C77" t="str">
            <v xml:space="preserve"> </v>
          </cell>
          <cell r="D77" t="str">
            <v xml:space="preserve"> </v>
          </cell>
          <cell r="E77" t="str">
            <v>m3</v>
          </cell>
          <cell r="F77">
            <v>10990</v>
          </cell>
          <cell r="G77">
            <v>4.71</v>
          </cell>
        </row>
        <row r="78">
          <cell r="A78" t="str">
            <v>DER52101</v>
          </cell>
          <cell r="B78" t="str">
            <v>Esc. Carga e Transp. de solos moles 1200&lt;DMT&lt;=1400m</v>
          </cell>
          <cell r="C78" t="str">
            <v xml:space="preserve"> </v>
          </cell>
          <cell r="D78" t="str">
            <v xml:space="preserve"> </v>
          </cell>
          <cell r="E78" t="str">
            <v>m3</v>
          </cell>
          <cell r="F78">
            <v>5965</v>
          </cell>
          <cell r="G78">
            <v>4.74</v>
          </cell>
        </row>
        <row r="79">
          <cell r="A79" t="str">
            <v>DER52102</v>
          </cell>
          <cell r="B79" t="str">
            <v>Esc. Carga e Transp. de solos moles 1400&lt;DMT&lt;=1600m</v>
          </cell>
          <cell r="C79" t="str">
            <v xml:space="preserve"> </v>
          </cell>
          <cell r="D79" t="str">
            <v xml:space="preserve"> </v>
          </cell>
          <cell r="E79" t="str">
            <v>m3</v>
          </cell>
          <cell r="F79">
            <v>6497</v>
          </cell>
          <cell r="G79">
            <v>4.8099999999999996</v>
          </cell>
        </row>
        <row r="80">
          <cell r="A80" t="str">
            <v>DER52103</v>
          </cell>
          <cell r="B80" t="str">
            <v>Esc. Carga e Transp. de solos moles 1600&lt;DMT&lt;=1800m</v>
          </cell>
          <cell r="C80" t="str">
            <v xml:space="preserve"> </v>
          </cell>
          <cell r="D80" t="str">
            <v xml:space="preserve"> </v>
          </cell>
          <cell r="E80" t="str">
            <v>m3</v>
          </cell>
          <cell r="F80">
            <v>1853</v>
          </cell>
          <cell r="G80">
            <v>4.8600000000000003</v>
          </cell>
        </row>
        <row r="81">
          <cell r="A81" t="str">
            <v>DER52104</v>
          </cell>
          <cell r="B81" t="str">
            <v>Esc. Carga e Transp. de solos moles 1800&lt;DMT&lt;=2000m</v>
          </cell>
          <cell r="C81" t="str">
            <v xml:space="preserve"> </v>
          </cell>
          <cell r="D81" t="str">
            <v xml:space="preserve"> </v>
          </cell>
          <cell r="E81" t="str">
            <v>m3</v>
          </cell>
          <cell r="F81">
            <v>12026</v>
          </cell>
          <cell r="G81">
            <v>4.9800000000000004</v>
          </cell>
        </row>
        <row r="82">
          <cell r="A82" t="str">
            <v>DER52105</v>
          </cell>
          <cell r="B82" t="str">
            <v>Esc. Carga e Transp. de solos moles 2000&lt;DMT&lt;=3000m</v>
          </cell>
          <cell r="C82" t="str">
            <v xml:space="preserve"> </v>
          </cell>
          <cell r="D82" t="str">
            <v xml:space="preserve"> </v>
          </cell>
          <cell r="E82" t="str">
            <v>m3</v>
          </cell>
          <cell r="F82">
            <v>21899</v>
          </cell>
          <cell r="G82">
            <v>5.77</v>
          </cell>
        </row>
        <row r="83">
          <cell r="A83" t="str">
            <v>DER52106</v>
          </cell>
          <cell r="B83" t="str">
            <v>Esc. Carga e Transp. de solos moles 3000&lt;DMT&lt;=4000m</v>
          </cell>
          <cell r="C83" t="str">
            <v xml:space="preserve"> </v>
          </cell>
          <cell r="D83" t="str">
            <v xml:space="preserve"> </v>
          </cell>
          <cell r="E83" t="str">
            <v>m3</v>
          </cell>
          <cell r="F83">
            <v>5075</v>
          </cell>
          <cell r="G83">
            <v>6.37</v>
          </cell>
        </row>
        <row r="84">
          <cell r="A84" t="str">
            <v>DER52106a</v>
          </cell>
          <cell r="B84" t="str">
            <v>Esc. Carga e Transp. de solos moles 4000&lt;DMT&lt;=5000m</v>
          </cell>
          <cell r="C84" t="str">
            <v xml:space="preserve"> </v>
          </cell>
          <cell r="D84" t="str">
            <v xml:space="preserve"> </v>
          </cell>
          <cell r="E84" t="str">
            <v>m3</v>
          </cell>
          <cell r="F84">
            <v>17928</v>
          </cell>
          <cell r="G84">
            <v>7.36</v>
          </cell>
        </row>
        <row r="85">
          <cell r="A85" t="str">
            <v>DER52106c</v>
          </cell>
          <cell r="B85" t="str">
            <v>Esc. Carga e Transp. de solos moles 6000&lt;DMT&lt;=7000m</v>
          </cell>
          <cell r="C85" t="str">
            <v xml:space="preserve"> </v>
          </cell>
          <cell r="D85" t="str">
            <v xml:space="preserve"> </v>
          </cell>
          <cell r="E85" t="str">
            <v>m3</v>
          </cell>
          <cell r="F85">
            <v>281785</v>
          </cell>
          <cell r="G85">
            <v>9.41</v>
          </cell>
        </row>
        <row r="86">
          <cell r="A86" t="str">
            <v>DER52120</v>
          </cell>
          <cell r="B86" t="str">
            <v>Extr.,Carga, Transp.e espalh.de areia ext.p/colchão dren.(banh.Maracajá)e subst.solos moles DMT=49km</v>
          </cell>
          <cell r="E86" t="str">
            <v>m3</v>
          </cell>
          <cell r="F86">
            <v>37031</v>
          </cell>
          <cell r="G86">
            <v>16.36</v>
          </cell>
        </row>
        <row r="87">
          <cell r="A87" t="str">
            <v>DER52120e</v>
          </cell>
          <cell r="B87" t="str">
            <v>Escav.,Carga, Transp.e espalh.de areia comerc.p/colchão dren.(banh.Maracajá)e subst.solos moles DMT=49km</v>
          </cell>
          <cell r="E87" t="str">
            <v>m3</v>
          </cell>
          <cell r="F87">
            <v>240702</v>
          </cell>
          <cell r="G87">
            <v>21.01</v>
          </cell>
        </row>
        <row r="88">
          <cell r="A88" t="str">
            <v>DER52120c</v>
          </cell>
          <cell r="B88" t="str">
            <v>Extr.,Carga, Transp.e Espalh.areia comerc.p/colchão dren.(banh.Maracajá)e subst.solos moles DMT=95,2km</v>
          </cell>
          <cell r="E88" t="str">
            <v>m3</v>
          </cell>
          <cell r="F88">
            <v>92578</v>
          </cell>
          <cell r="G88">
            <v>33.19</v>
          </cell>
        </row>
        <row r="89">
          <cell r="A89" t="str">
            <v>DER52120d</v>
          </cell>
          <cell r="B89" t="str">
            <v>Extração, Carga e Transp.e Espalh.de seixo p/colchão drenante(banhado do Maracajá) DMT=23,7km</v>
          </cell>
          <cell r="E89" t="str">
            <v>m3</v>
          </cell>
          <cell r="F89">
            <v>108722</v>
          </cell>
          <cell r="G89">
            <v>15.7</v>
          </cell>
        </row>
        <row r="90">
          <cell r="A90" t="str">
            <v>DER52020a</v>
          </cell>
          <cell r="B90" t="str">
            <v>Carga, transp.e espalhamento de camada vegetal 50&lt;DMT&lt;=200m</v>
          </cell>
          <cell r="E90" t="str">
            <v>m3</v>
          </cell>
          <cell r="F90">
            <v>27990</v>
          </cell>
          <cell r="G90">
            <v>2.2400000000000002</v>
          </cell>
        </row>
        <row r="91">
          <cell r="A91" t="str">
            <v>DER52020b</v>
          </cell>
          <cell r="B91" t="str">
            <v>Escarificação de acessos, desvios e áreas de jazidas e do canteiro de obra</v>
          </cell>
          <cell r="E91" t="str">
            <v>m2</v>
          </cell>
          <cell r="F91">
            <v>345000</v>
          </cell>
          <cell r="G91">
            <v>0.42</v>
          </cell>
        </row>
        <row r="92">
          <cell r="A92" t="str">
            <v>P 52050</v>
          </cell>
          <cell r="B92" t="str">
            <v>Espalhamento de solos moles</v>
          </cell>
          <cell r="E92" t="str">
            <v>m3</v>
          </cell>
          <cell r="F92">
            <v>424086</v>
          </cell>
          <cell r="G92">
            <v>0.35</v>
          </cell>
        </row>
        <row r="93">
          <cell r="A93" t="str">
            <v>01.510.00</v>
          </cell>
          <cell r="B93" t="str">
            <v>Compactação de aterros a 95% Proctor Normal</v>
          </cell>
          <cell r="C93" t="str">
            <v>DNER-ES282/97</v>
          </cell>
          <cell r="D93" t="str">
            <v xml:space="preserve"> </v>
          </cell>
          <cell r="E93" t="str">
            <v>m3</v>
          </cell>
          <cell r="F93">
            <v>1932295</v>
          </cell>
          <cell r="G93">
            <v>0.79</v>
          </cell>
        </row>
        <row r="94">
          <cell r="A94" t="str">
            <v>01.511.00</v>
          </cell>
          <cell r="B94" t="str">
            <v>Compactação de aterros a 100% Proctor Normal</v>
          </cell>
          <cell r="C94" t="str">
            <v>DNER-ES282/97</v>
          </cell>
          <cell r="D94" t="str">
            <v xml:space="preserve"> </v>
          </cell>
          <cell r="E94" t="str">
            <v>m3</v>
          </cell>
          <cell r="F94">
            <v>362006</v>
          </cell>
          <cell r="G94">
            <v>1.36</v>
          </cell>
        </row>
        <row r="95">
          <cell r="A95" t="str">
            <v>P 03.993.02a</v>
          </cell>
          <cell r="B95" t="str">
            <v>Estacas pré-mold. de concreto 700 KN, fornec., transp.e cravação</v>
          </cell>
          <cell r="C95" t="str">
            <v xml:space="preserve"> </v>
          </cell>
          <cell r="D95" t="str">
            <v xml:space="preserve"> </v>
          </cell>
          <cell r="E95" t="str">
            <v>m</v>
          </cell>
          <cell r="F95">
            <v>277153</v>
          </cell>
          <cell r="G95">
            <v>48.07</v>
          </cell>
        </row>
        <row r="96">
          <cell r="A96" t="str">
            <v>P 03.993.02c</v>
          </cell>
          <cell r="B96" t="str">
            <v>Emendas para estacas pré-moldadas</v>
          </cell>
          <cell r="C96" t="str">
            <v xml:space="preserve"> </v>
          </cell>
          <cell r="D96" t="str">
            <v xml:space="preserve"> </v>
          </cell>
          <cell r="E96" t="str">
            <v>un</v>
          </cell>
          <cell r="F96">
            <v>8931</v>
          </cell>
          <cell r="G96">
            <v>95.06</v>
          </cell>
        </row>
        <row r="97">
          <cell r="A97" t="str">
            <v>03.300.01</v>
          </cell>
          <cell r="B97" t="str">
            <v>Concreto magro</v>
          </cell>
          <cell r="C97" t="str">
            <v xml:space="preserve"> </v>
          </cell>
          <cell r="D97" t="str">
            <v xml:space="preserve"> </v>
          </cell>
          <cell r="E97" t="str">
            <v>m3</v>
          </cell>
          <cell r="F97">
            <v>2188</v>
          </cell>
          <cell r="G97">
            <v>105.69</v>
          </cell>
        </row>
        <row r="98">
          <cell r="A98" t="str">
            <v>03.325.00</v>
          </cell>
          <cell r="B98" t="str">
            <v xml:space="preserve">Concreto fck= 18 MPa-contr. raz. uso ger. </v>
          </cell>
          <cell r="C98" t="str">
            <v xml:space="preserve"> </v>
          </cell>
          <cell r="D98" t="str">
            <v xml:space="preserve"> </v>
          </cell>
          <cell r="E98" t="str">
            <v>m3</v>
          </cell>
          <cell r="F98">
            <v>18011</v>
          </cell>
          <cell r="G98">
            <v>144.27000000000001</v>
          </cell>
        </row>
        <row r="99">
          <cell r="A99" t="str">
            <v>03.353.00</v>
          </cell>
          <cell r="B99" t="str">
            <v>Forn., preparo e colocação nas formas, de aço CA-50</v>
          </cell>
          <cell r="C99" t="str">
            <v xml:space="preserve"> </v>
          </cell>
          <cell r="D99" t="str">
            <v xml:space="preserve"> </v>
          </cell>
          <cell r="E99" t="str">
            <v>kg</v>
          </cell>
          <cell r="F99">
            <v>2046258</v>
          </cell>
          <cell r="G99">
            <v>2.59</v>
          </cell>
        </row>
        <row r="100">
          <cell r="A100" t="str">
            <v>03.371.01</v>
          </cell>
          <cell r="B100" t="str">
            <v>Formas de placa compensada resinada</v>
          </cell>
          <cell r="C100" t="str">
            <v xml:space="preserve"> </v>
          </cell>
          <cell r="D100" t="str">
            <v xml:space="preserve"> </v>
          </cell>
          <cell r="E100" t="str">
            <v>m2</v>
          </cell>
          <cell r="F100">
            <v>3180</v>
          </cell>
          <cell r="G100">
            <v>21.86</v>
          </cell>
        </row>
        <row r="101">
          <cell r="F101" t="str">
            <v>SUB-TOTAL</v>
          </cell>
        </row>
        <row r="103">
          <cell r="B103" t="str">
            <v>PAVIMENTAÇÃO</v>
          </cell>
        </row>
        <row r="104">
          <cell r="A104" t="str">
            <v>02.000.00</v>
          </cell>
          <cell r="B104" t="str">
            <v>Regularização do subleito</v>
          </cell>
          <cell r="C104" t="str">
            <v xml:space="preserve"> </v>
          </cell>
          <cell r="D104" t="str">
            <v xml:space="preserve"> </v>
          </cell>
          <cell r="E104" t="str">
            <v>m2</v>
          </cell>
          <cell r="F104">
            <v>286192</v>
          </cell>
          <cell r="G104">
            <v>0.3</v>
          </cell>
        </row>
        <row r="105">
          <cell r="A105" t="str">
            <v>DER53130</v>
          </cell>
          <cell r="B105" t="str">
            <v>Camada de macadame seco</v>
          </cell>
          <cell r="C105" t="str">
            <v xml:space="preserve"> </v>
          </cell>
          <cell r="D105" t="str">
            <v xml:space="preserve"> </v>
          </cell>
          <cell r="E105" t="str">
            <v>m3</v>
          </cell>
          <cell r="F105">
            <v>56007</v>
          </cell>
          <cell r="G105">
            <v>21.86</v>
          </cell>
        </row>
        <row r="106">
          <cell r="A106" t="str">
            <v>02.230.00</v>
          </cell>
          <cell r="B106" t="str">
            <v>Base brita graduada</v>
          </cell>
          <cell r="C106" t="str">
            <v>DNER-ES303/97</v>
          </cell>
          <cell r="D106" t="str">
            <v xml:space="preserve"> </v>
          </cell>
          <cell r="E106" t="str">
            <v>m3</v>
          </cell>
          <cell r="F106">
            <v>40388</v>
          </cell>
          <cell r="G106">
            <v>28.06</v>
          </cell>
        </row>
        <row r="107">
          <cell r="A107" t="str">
            <v>02.300.00</v>
          </cell>
          <cell r="B107" t="str">
            <v>Imprimação - Fornecimento, transporte e execução</v>
          </cell>
          <cell r="C107" t="str">
            <v>DNER-ES306/97</v>
          </cell>
          <cell r="D107" t="str">
            <v xml:space="preserve"> </v>
          </cell>
          <cell r="E107" t="str">
            <v>m2</v>
          </cell>
          <cell r="F107">
            <v>264571</v>
          </cell>
          <cell r="G107">
            <v>1.1100000000000001</v>
          </cell>
        </row>
        <row r="108">
          <cell r="A108" t="str">
            <v>02.400.00</v>
          </cell>
          <cell r="B108" t="str">
            <v>Pintura de ligação - Fornec., transporte e execução</v>
          </cell>
          <cell r="C108" t="str">
            <v>DNER-ES307/97</v>
          </cell>
          <cell r="D108" t="str">
            <v xml:space="preserve"> </v>
          </cell>
          <cell r="E108" t="str">
            <v>m2</v>
          </cell>
          <cell r="F108">
            <v>804691.72</v>
          </cell>
          <cell r="G108">
            <v>0.41</v>
          </cell>
        </row>
        <row r="109">
          <cell r="A109" t="str">
            <v>02.540.01</v>
          </cell>
          <cell r="B109" t="str">
            <v>Concreto betuminoso usinado a quente - usina 100/140 t/h</v>
          </cell>
          <cell r="C109" t="str">
            <v>DNER-ES313/97</v>
          </cell>
          <cell r="D109" t="str">
            <v xml:space="preserve"> </v>
          </cell>
          <cell r="E109" t="str">
            <v>t</v>
          </cell>
          <cell r="F109">
            <v>99087</v>
          </cell>
          <cell r="G109">
            <v>67.64</v>
          </cell>
        </row>
        <row r="110">
          <cell r="A110" t="str">
            <v>DER82200a</v>
          </cell>
          <cell r="B110" t="str">
            <v>Remoção de camada granular</v>
          </cell>
          <cell r="C110" t="str">
            <v xml:space="preserve"> </v>
          </cell>
          <cell r="D110" t="str">
            <v xml:space="preserve"> </v>
          </cell>
          <cell r="E110" t="str">
            <v>m3</v>
          </cell>
          <cell r="F110">
            <v>6475</v>
          </cell>
          <cell r="G110">
            <v>4.67</v>
          </cell>
        </row>
        <row r="111">
          <cell r="A111" t="str">
            <v>DER82200</v>
          </cell>
          <cell r="B111" t="str">
            <v>Remoção de revestimento de CBUQ</v>
          </cell>
          <cell r="C111" t="str">
            <v xml:space="preserve"> </v>
          </cell>
          <cell r="D111" t="str">
            <v xml:space="preserve"> </v>
          </cell>
          <cell r="E111" t="str">
            <v>m3</v>
          </cell>
          <cell r="F111">
            <v>6474</v>
          </cell>
          <cell r="G111">
            <v>5.73</v>
          </cell>
        </row>
        <row r="112">
          <cell r="F112" t="str">
            <v>SUB-TOTAL</v>
          </cell>
        </row>
        <row r="114">
          <cell r="B114" t="str">
            <v>DRENAGEM</v>
          </cell>
        </row>
        <row r="115">
          <cell r="A115" t="str">
            <v>04.000.00</v>
          </cell>
          <cell r="B115" t="str">
            <v>Escavação manual em material de 1a categoria</v>
          </cell>
          <cell r="C115" t="str">
            <v xml:space="preserve"> </v>
          </cell>
          <cell r="D115" t="str">
            <v xml:space="preserve"> </v>
          </cell>
          <cell r="E115" t="str">
            <v>m3</v>
          </cell>
          <cell r="F115">
            <v>544</v>
          </cell>
          <cell r="G115">
            <v>17.57</v>
          </cell>
        </row>
        <row r="116">
          <cell r="A116" t="str">
            <v>04.001.00</v>
          </cell>
          <cell r="B116" t="str">
            <v>Escavação mecânica em material de 1a categoria</v>
          </cell>
          <cell r="C116" t="str">
            <v xml:space="preserve"> </v>
          </cell>
          <cell r="D116" t="str">
            <v xml:space="preserve"> </v>
          </cell>
          <cell r="E116" t="str">
            <v>m3</v>
          </cell>
          <cell r="F116">
            <v>14374</v>
          </cell>
          <cell r="G116">
            <v>2.09</v>
          </cell>
        </row>
        <row r="117">
          <cell r="A117" t="str">
            <v>04.011.00</v>
          </cell>
          <cell r="B117" t="str">
            <v>Escavação mecânica em material de 2a categoria</v>
          </cell>
          <cell r="C117" t="str">
            <v xml:space="preserve"> </v>
          </cell>
          <cell r="D117" t="str">
            <v xml:space="preserve"> </v>
          </cell>
          <cell r="E117" t="str">
            <v>m3</v>
          </cell>
          <cell r="F117">
            <v>20</v>
          </cell>
          <cell r="G117">
            <v>0.9</v>
          </cell>
        </row>
        <row r="118">
          <cell r="A118" t="str">
            <v>04.001.01</v>
          </cell>
          <cell r="B118" t="str">
            <v>Escavação mecânica,reaterro e compactação (material de 1a categoria)</v>
          </cell>
          <cell r="C118" t="str">
            <v xml:space="preserve"> </v>
          </cell>
          <cell r="D118" t="str">
            <v xml:space="preserve"> </v>
          </cell>
          <cell r="E118" t="str">
            <v>m3</v>
          </cell>
          <cell r="F118">
            <v>3037</v>
          </cell>
          <cell r="G118">
            <v>3.03</v>
          </cell>
        </row>
        <row r="119">
          <cell r="A119" t="str">
            <v>04.400.02</v>
          </cell>
          <cell r="B119" t="str">
            <v>Valeta de prot. de cortes c/ revest. vegetal VPC 02</v>
          </cell>
          <cell r="C119" t="str">
            <v xml:space="preserve"> </v>
          </cell>
          <cell r="D119" t="str">
            <v xml:space="preserve"> </v>
          </cell>
          <cell r="E119" t="str">
            <v>m</v>
          </cell>
          <cell r="F119">
            <v>7610</v>
          </cell>
          <cell r="G119">
            <v>23.24</v>
          </cell>
        </row>
        <row r="120">
          <cell r="A120" t="str">
            <v>04.401.01</v>
          </cell>
          <cell r="B120" t="str">
            <v>Valeta de prot. de aterro c/ revest. vegetal VPA 01</v>
          </cell>
          <cell r="C120" t="str">
            <v xml:space="preserve"> </v>
          </cell>
          <cell r="D120" t="str">
            <v xml:space="preserve"> </v>
          </cell>
          <cell r="E120" t="str">
            <v>m</v>
          </cell>
          <cell r="F120">
            <v>6358</v>
          </cell>
          <cell r="G120">
            <v>31.98</v>
          </cell>
        </row>
        <row r="121">
          <cell r="A121" t="str">
            <v>04.401.02</v>
          </cell>
          <cell r="B121" t="str">
            <v>Valeta de prot. de aterro c/ revest. vegetal VPA 02</v>
          </cell>
          <cell r="C121" t="str">
            <v xml:space="preserve"> </v>
          </cell>
          <cell r="D121" t="str">
            <v xml:space="preserve"> </v>
          </cell>
          <cell r="E121" t="str">
            <v>m</v>
          </cell>
          <cell r="F121">
            <v>19035</v>
          </cell>
          <cell r="G121">
            <v>24.32</v>
          </cell>
        </row>
        <row r="122">
          <cell r="A122" t="str">
            <v>04.500.06</v>
          </cell>
          <cell r="B122" t="str">
            <v>Dreno longit. profundo p/cortes em solo- DPS 06</v>
          </cell>
          <cell r="C122" t="str">
            <v>DNER-ES292/97</v>
          </cell>
          <cell r="D122" t="str">
            <v xml:space="preserve"> </v>
          </cell>
          <cell r="E122" t="str">
            <v>m</v>
          </cell>
          <cell r="F122">
            <v>3836</v>
          </cell>
          <cell r="G122">
            <v>34.94</v>
          </cell>
        </row>
        <row r="123">
          <cell r="A123" t="str">
            <v>04.502.02</v>
          </cell>
          <cell r="B123" t="str">
            <v>Boca de saída p/ dreno longit. profundo- BSD 02</v>
          </cell>
          <cell r="C123" t="str">
            <v xml:space="preserve"> </v>
          </cell>
          <cell r="D123" t="str">
            <v xml:space="preserve"> </v>
          </cell>
          <cell r="E123" t="str">
            <v>un</v>
          </cell>
          <cell r="F123">
            <v>24</v>
          </cell>
          <cell r="G123">
            <v>49.08</v>
          </cell>
        </row>
        <row r="124">
          <cell r="A124" t="str">
            <v>04.510.03</v>
          </cell>
          <cell r="B124" t="str">
            <v>Dreno sub- superficial- DSS 03</v>
          </cell>
          <cell r="C124" t="str">
            <v>DNER-ES294/97</v>
          </cell>
          <cell r="D124" t="str">
            <v xml:space="preserve"> </v>
          </cell>
          <cell r="E124" t="str">
            <v>m</v>
          </cell>
          <cell r="F124">
            <v>13990</v>
          </cell>
          <cell r="G124">
            <v>3.71</v>
          </cell>
        </row>
        <row r="125">
          <cell r="A125" t="str">
            <v>04.511.01</v>
          </cell>
          <cell r="B125" t="str">
            <v>Boca de saída p/ dreno sub-superficial-BSD 03</v>
          </cell>
          <cell r="C125" t="str">
            <v xml:space="preserve"> </v>
          </cell>
          <cell r="D125" t="str">
            <v xml:space="preserve"> </v>
          </cell>
          <cell r="E125" t="str">
            <v>un</v>
          </cell>
          <cell r="F125">
            <v>50</v>
          </cell>
          <cell r="G125">
            <v>20.86</v>
          </cell>
        </row>
        <row r="126">
          <cell r="A126" t="str">
            <v>04.900.03</v>
          </cell>
          <cell r="B126" t="str">
            <v>Sarjeta triangular de concreto-STC 03</v>
          </cell>
          <cell r="C126" t="str">
            <v>DNER-ES288/97</v>
          </cell>
          <cell r="D126" t="str">
            <v xml:space="preserve"> </v>
          </cell>
          <cell r="E126" t="str">
            <v>m</v>
          </cell>
          <cell r="F126">
            <v>440</v>
          </cell>
          <cell r="G126">
            <v>16.02</v>
          </cell>
        </row>
        <row r="127">
          <cell r="A127" t="str">
            <v>04.900.04</v>
          </cell>
          <cell r="B127" t="str">
            <v>Sarjeta triangular de concreto-STC 04</v>
          </cell>
          <cell r="C127" t="str">
            <v>DNER-ES288/97</v>
          </cell>
          <cell r="D127" t="str">
            <v xml:space="preserve"> </v>
          </cell>
          <cell r="E127" t="str">
            <v>m</v>
          </cell>
          <cell r="F127">
            <v>847</v>
          </cell>
          <cell r="G127">
            <v>12.93</v>
          </cell>
        </row>
        <row r="128">
          <cell r="A128" t="str">
            <v>04.900.21</v>
          </cell>
          <cell r="B128" t="str">
            <v>Sarjeta de cant. central de concreto-SCC 01</v>
          </cell>
          <cell r="C128" t="str">
            <v>DNER-ES288/97</v>
          </cell>
          <cell r="D128" t="str">
            <v xml:space="preserve"> </v>
          </cell>
          <cell r="E128" t="str">
            <v>m</v>
          </cell>
          <cell r="F128">
            <v>13109</v>
          </cell>
          <cell r="G128">
            <v>13.85</v>
          </cell>
        </row>
        <row r="129">
          <cell r="A129" t="str">
            <v>04.900.22</v>
          </cell>
          <cell r="B129" t="str">
            <v>Sarjeta de cant. central de concreto-SCC 02</v>
          </cell>
          <cell r="C129" t="str">
            <v>DNER-ES288/97</v>
          </cell>
          <cell r="D129" t="str">
            <v xml:space="preserve"> </v>
          </cell>
          <cell r="E129" t="str">
            <v>m</v>
          </cell>
          <cell r="F129">
            <v>3154</v>
          </cell>
          <cell r="G129">
            <v>19.170000000000002</v>
          </cell>
        </row>
        <row r="130">
          <cell r="A130" t="str">
            <v>DER78150b</v>
          </cell>
          <cell r="B130" t="str">
            <v>Caixa coletora de sarjeta - CCS, D=40cm E H=1,00m</v>
          </cell>
          <cell r="C130" t="str">
            <v xml:space="preserve"> </v>
          </cell>
          <cell r="D130" t="str">
            <v xml:space="preserve"> </v>
          </cell>
          <cell r="E130" t="str">
            <v>un</v>
          </cell>
          <cell r="F130">
            <v>3</v>
          </cell>
          <cell r="G130">
            <v>382.07</v>
          </cell>
        </row>
        <row r="131">
          <cell r="A131" t="str">
            <v>DER78150c</v>
          </cell>
          <cell r="B131" t="str">
            <v>Caixa coletora de sarjeta - CCS, D=40cm E H=1,50m</v>
          </cell>
          <cell r="C131" t="str">
            <v xml:space="preserve"> </v>
          </cell>
          <cell r="D131" t="str">
            <v xml:space="preserve"> </v>
          </cell>
          <cell r="E131" t="str">
            <v>un</v>
          </cell>
          <cell r="F131">
            <v>8</v>
          </cell>
          <cell r="G131">
            <v>503.68</v>
          </cell>
        </row>
        <row r="132">
          <cell r="A132" t="str">
            <v>DER78150d</v>
          </cell>
          <cell r="B132" t="str">
            <v>Caixa coletora de sarjeta - CCS, D=40cm E H=2,00m</v>
          </cell>
          <cell r="C132" t="str">
            <v xml:space="preserve"> </v>
          </cell>
          <cell r="D132" t="str">
            <v xml:space="preserve"> </v>
          </cell>
          <cell r="E132" t="str">
            <v>un</v>
          </cell>
          <cell r="F132">
            <v>1</v>
          </cell>
          <cell r="G132">
            <v>625.26</v>
          </cell>
        </row>
        <row r="133">
          <cell r="A133" t="str">
            <v>DER78150a</v>
          </cell>
          <cell r="B133" t="str">
            <v>Caixa coletora de sarjeta - CCS, D=60cm E H=1,5m</v>
          </cell>
          <cell r="C133" t="str">
            <v xml:space="preserve"> </v>
          </cell>
          <cell r="D133" t="str">
            <v xml:space="preserve"> </v>
          </cell>
          <cell r="E133" t="str">
            <v>un</v>
          </cell>
          <cell r="F133">
            <v>7</v>
          </cell>
          <cell r="G133">
            <v>500.45</v>
          </cell>
        </row>
        <row r="134">
          <cell r="A134" t="str">
            <v>04.101.01</v>
          </cell>
          <cell r="B134" t="str">
            <v>Boca de BSTC D=0.60m-normal</v>
          </cell>
          <cell r="C134" t="str">
            <v>DNER-ES284/97</v>
          </cell>
          <cell r="D134" t="str">
            <v xml:space="preserve"> </v>
          </cell>
          <cell r="E134" t="str">
            <v>un</v>
          </cell>
          <cell r="F134">
            <v>23</v>
          </cell>
          <cell r="G134">
            <v>299.62</v>
          </cell>
        </row>
        <row r="135">
          <cell r="A135" t="str">
            <v>04.930.01</v>
          </cell>
          <cell r="B135" t="str">
            <v>Caixa coletora de sarjeta-CCS 01</v>
          </cell>
          <cell r="C135" t="str">
            <v>DNER-ES287/97</v>
          </cell>
          <cell r="D135" t="str">
            <v xml:space="preserve"> </v>
          </cell>
          <cell r="E135" t="str">
            <v>un</v>
          </cell>
          <cell r="F135">
            <v>13</v>
          </cell>
          <cell r="G135">
            <v>568.85</v>
          </cell>
        </row>
        <row r="136">
          <cell r="A136" t="str">
            <v>04.930.02</v>
          </cell>
          <cell r="B136" t="str">
            <v>Caixa coletora de sarjeta-CCS 02</v>
          </cell>
          <cell r="C136" t="str">
            <v>DNER-ES287/97</v>
          </cell>
          <cell r="D136" t="str">
            <v xml:space="preserve"> </v>
          </cell>
          <cell r="E136" t="str">
            <v>un</v>
          </cell>
          <cell r="F136">
            <v>2</v>
          </cell>
          <cell r="G136">
            <v>555.63</v>
          </cell>
        </row>
        <row r="137">
          <cell r="A137" t="str">
            <v>04.930.03</v>
          </cell>
          <cell r="B137" t="str">
            <v>Caixa coletora de sarjeta-CCS 03</v>
          </cell>
          <cell r="C137" t="str">
            <v>DNER-ES287/97</v>
          </cell>
          <cell r="D137" t="str">
            <v xml:space="preserve"> </v>
          </cell>
          <cell r="E137" t="str">
            <v>un</v>
          </cell>
          <cell r="F137">
            <v>4</v>
          </cell>
          <cell r="G137">
            <v>542.39</v>
          </cell>
        </row>
        <row r="138">
          <cell r="A138" t="str">
            <v>04.930.05</v>
          </cell>
          <cell r="B138" t="str">
            <v>Caixa coletora de sarjeta-CCS 05</v>
          </cell>
          <cell r="C138" t="str">
            <v>DNER-ES287/97</v>
          </cell>
          <cell r="D138" t="str">
            <v xml:space="preserve"> </v>
          </cell>
          <cell r="E138" t="str">
            <v>un</v>
          </cell>
          <cell r="F138">
            <v>5</v>
          </cell>
          <cell r="G138">
            <v>715.16</v>
          </cell>
        </row>
        <row r="139">
          <cell r="A139" t="str">
            <v>04.930.09</v>
          </cell>
          <cell r="B139" t="str">
            <v>Caixa coletora de sarjeta-CCS 09</v>
          </cell>
          <cell r="C139" t="str">
            <v>DNER-ES287/97</v>
          </cell>
          <cell r="D139" t="str">
            <v xml:space="preserve"> </v>
          </cell>
          <cell r="E139" t="str">
            <v>un</v>
          </cell>
          <cell r="F139">
            <v>2</v>
          </cell>
          <cell r="G139">
            <v>860.7</v>
          </cell>
        </row>
        <row r="140">
          <cell r="A140" t="str">
            <v>04.930.10</v>
          </cell>
          <cell r="B140" t="str">
            <v>Caixa coletora de sarjeta-CCS 10</v>
          </cell>
          <cell r="C140" t="str">
            <v>DNER-ES287/97</v>
          </cell>
          <cell r="D140" t="str">
            <v xml:space="preserve"> </v>
          </cell>
          <cell r="E140" t="str">
            <v>un</v>
          </cell>
          <cell r="F140">
            <v>1</v>
          </cell>
          <cell r="G140">
            <v>846.69</v>
          </cell>
        </row>
        <row r="141">
          <cell r="A141" t="str">
            <v>04.930.11</v>
          </cell>
          <cell r="B141" t="str">
            <v>Caixa coletora de sarjeta-CCS 11</v>
          </cell>
          <cell r="C141" t="str">
            <v>DNER-ES287/97</v>
          </cell>
          <cell r="D141" t="str">
            <v xml:space="preserve"> </v>
          </cell>
          <cell r="E141" t="str">
            <v>un</v>
          </cell>
          <cell r="F141">
            <v>2</v>
          </cell>
          <cell r="G141">
            <v>832.67</v>
          </cell>
        </row>
        <row r="142">
          <cell r="A142" t="str">
            <v>DER78300</v>
          </cell>
          <cell r="B142" t="str">
            <v>Caixa coletora de sarjeta - CCS, D=100cm E H=1,50m</v>
          </cell>
          <cell r="C142" t="str">
            <v xml:space="preserve"> </v>
          </cell>
          <cell r="D142" t="str">
            <v xml:space="preserve"> </v>
          </cell>
          <cell r="E142" t="str">
            <v>un</v>
          </cell>
          <cell r="F142">
            <v>4</v>
          </cell>
          <cell r="G142">
            <v>449.54</v>
          </cell>
        </row>
        <row r="143">
          <cell r="A143" t="str">
            <v>DER77150a</v>
          </cell>
          <cell r="B143" t="str">
            <v>Caixa coletora de talvegue - CCT, D=40cm E H=1,00m</v>
          </cell>
          <cell r="C143" t="str">
            <v xml:space="preserve"> </v>
          </cell>
          <cell r="D143" t="str">
            <v xml:space="preserve"> </v>
          </cell>
          <cell r="E143" t="str">
            <v>un</v>
          </cell>
          <cell r="F143">
            <v>2</v>
          </cell>
          <cell r="G143">
            <v>388.24</v>
          </cell>
        </row>
        <row r="144">
          <cell r="A144" t="str">
            <v>DER77150b</v>
          </cell>
          <cell r="B144" t="str">
            <v>Caixa coletora de talvegue - CCT, D=40cm E H=1,50m</v>
          </cell>
          <cell r="C144" t="str">
            <v xml:space="preserve"> </v>
          </cell>
          <cell r="D144" t="str">
            <v xml:space="preserve"> </v>
          </cell>
          <cell r="E144" t="str">
            <v>un</v>
          </cell>
          <cell r="F144">
            <v>1</v>
          </cell>
          <cell r="G144">
            <v>510.91</v>
          </cell>
        </row>
        <row r="145">
          <cell r="A145" t="str">
            <v>DER77150c</v>
          </cell>
          <cell r="B145" t="str">
            <v>Caixa coletora de talvegue - CCT, D=60cm E H=1,00m</v>
          </cell>
          <cell r="C145" t="str">
            <v xml:space="preserve"> </v>
          </cell>
          <cell r="D145" t="str">
            <v xml:space="preserve"> </v>
          </cell>
          <cell r="E145" t="str">
            <v>un</v>
          </cell>
          <cell r="F145">
            <v>1</v>
          </cell>
          <cell r="G145">
            <v>320.83</v>
          </cell>
        </row>
        <row r="146">
          <cell r="A146" t="str">
            <v>DER77150</v>
          </cell>
          <cell r="B146" t="str">
            <v>Caixa coletora de talvegue - CCT, D=100cm E H=1,50m</v>
          </cell>
          <cell r="C146" t="str">
            <v xml:space="preserve"> </v>
          </cell>
          <cell r="D146" t="str">
            <v xml:space="preserve"> </v>
          </cell>
          <cell r="E146" t="str">
            <v>un</v>
          </cell>
          <cell r="F146">
            <v>3</v>
          </cell>
          <cell r="G146">
            <v>410.6</v>
          </cell>
        </row>
        <row r="147">
          <cell r="A147" t="str">
            <v>04.960.01</v>
          </cell>
          <cell r="B147" t="str">
            <v>Boca de lobo simples c/ grelha de concreto-BLS 01</v>
          </cell>
          <cell r="C147" t="str">
            <v xml:space="preserve"> </v>
          </cell>
          <cell r="D147" t="str">
            <v xml:space="preserve"> </v>
          </cell>
          <cell r="E147" t="str">
            <v>un</v>
          </cell>
          <cell r="F147">
            <v>2</v>
          </cell>
          <cell r="G147">
            <v>203.51</v>
          </cell>
        </row>
        <row r="148">
          <cell r="A148" t="str">
            <v>04.960.02</v>
          </cell>
          <cell r="B148" t="str">
            <v>Boca de lobo simples c/ grelha de concreto-BLS 02</v>
          </cell>
          <cell r="C148" t="str">
            <v xml:space="preserve"> </v>
          </cell>
          <cell r="D148" t="str">
            <v xml:space="preserve"> </v>
          </cell>
          <cell r="E148" t="str">
            <v>un</v>
          </cell>
          <cell r="F148">
            <v>8</v>
          </cell>
          <cell r="G148">
            <v>257.83999999999997</v>
          </cell>
        </row>
        <row r="149">
          <cell r="A149" t="str">
            <v>P 04.100.07</v>
          </cell>
          <cell r="B149" t="str">
            <v>Execução de galerias D=0,40 c/ lastro de brita</v>
          </cell>
          <cell r="C149" t="str">
            <v xml:space="preserve"> </v>
          </cell>
          <cell r="D149" t="str">
            <v xml:space="preserve"> </v>
          </cell>
          <cell r="E149" t="str">
            <v>m</v>
          </cell>
          <cell r="F149">
            <v>420</v>
          </cell>
          <cell r="G149">
            <v>41.68</v>
          </cell>
        </row>
        <row r="150">
          <cell r="A150" t="str">
            <v>P 04.100.09</v>
          </cell>
          <cell r="B150" t="str">
            <v>Execução de galerias D=0,60 c/ lastro de brita</v>
          </cell>
          <cell r="C150" t="str">
            <v xml:space="preserve"> </v>
          </cell>
          <cell r="D150" t="str">
            <v xml:space="preserve"> </v>
          </cell>
          <cell r="E150" t="str">
            <v>m</v>
          </cell>
          <cell r="F150">
            <v>110</v>
          </cell>
          <cell r="G150">
            <v>100.67</v>
          </cell>
        </row>
        <row r="151">
          <cell r="A151" t="str">
            <v>P 04.100.13</v>
          </cell>
          <cell r="B151" t="str">
            <v>Execução de galerias D=0,80 c/ lastro de brita</v>
          </cell>
          <cell r="C151" t="str">
            <v xml:space="preserve"> </v>
          </cell>
          <cell r="D151" t="str">
            <v xml:space="preserve"> </v>
          </cell>
          <cell r="E151" t="str">
            <v>m</v>
          </cell>
          <cell r="F151">
            <v>24</v>
          </cell>
          <cell r="G151">
            <v>53.83</v>
          </cell>
        </row>
        <row r="152">
          <cell r="A152" t="str">
            <v>P 04.100.08</v>
          </cell>
          <cell r="B152" t="str">
            <v>Execução de galerias D=0,40 c/ lastro de concreto</v>
          </cell>
          <cell r="C152" t="str">
            <v xml:space="preserve"> </v>
          </cell>
          <cell r="D152" t="str">
            <v xml:space="preserve"> </v>
          </cell>
          <cell r="E152" t="str">
            <v>m</v>
          </cell>
          <cell r="F152">
            <v>535</v>
          </cell>
          <cell r="G152">
            <v>58.65</v>
          </cell>
        </row>
        <row r="153">
          <cell r="A153" t="str">
            <v>P 04.100.10</v>
          </cell>
          <cell r="B153" t="str">
            <v>Execução de galerias D=0,60 c/ lastro de concreto</v>
          </cell>
          <cell r="C153" t="str">
            <v xml:space="preserve"> </v>
          </cell>
          <cell r="D153" t="str">
            <v xml:space="preserve"> </v>
          </cell>
          <cell r="E153" t="str">
            <v>m</v>
          </cell>
          <cell r="F153">
            <v>363</v>
          </cell>
          <cell r="G153">
            <v>131.66</v>
          </cell>
        </row>
        <row r="154">
          <cell r="A154" t="str">
            <v>DER72350b</v>
          </cell>
          <cell r="B154" t="str">
            <v>Boca para BSTC D=40cm - Normal</v>
          </cell>
          <cell r="C154" t="str">
            <v xml:space="preserve"> </v>
          </cell>
          <cell r="D154" t="str">
            <v xml:space="preserve"> </v>
          </cell>
          <cell r="E154" t="str">
            <v>un</v>
          </cell>
          <cell r="F154">
            <v>12</v>
          </cell>
          <cell r="G154">
            <v>147.57</v>
          </cell>
        </row>
        <row r="155">
          <cell r="A155" t="str">
            <v>04.100.01</v>
          </cell>
          <cell r="B155" t="str">
            <v>Corpo de BSTC D=0.60m</v>
          </cell>
          <cell r="C155" t="str">
            <v>DNER-ES284/97</v>
          </cell>
          <cell r="D155" t="str">
            <v xml:space="preserve"> </v>
          </cell>
          <cell r="E155" t="str">
            <v xml:space="preserve">m </v>
          </cell>
          <cell r="F155">
            <v>35</v>
          </cell>
          <cell r="G155">
            <v>139.21</v>
          </cell>
        </row>
        <row r="156">
          <cell r="A156" t="str">
            <v>DER72450</v>
          </cell>
          <cell r="B156" t="str">
            <v>Boca para BSTC D=80cm - Normal</v>
          </cell>
          <cell r="C156" t="str">
            <v xml:space="preserve"> </v>
          </cell>
          <cell r="D156" t="str">
            <v xml:space="preserve"> </v>
          </cell>
          <cell r="E156" t="str">
            <v>un</v>
          </cell>
          <cell r="F156">
            <v>2</v>
          </cell>
          <cell r="G156">
            <v>401.45</v>
          </cell>
        </row>
        <row r="157">
          <cell r="A157" t="str">
            <v>P 04.100.06</v>
          </cell>
          <cell r="B157" t="str">
            <v>Galeria D=0,40m envelopada</v>
          </cell>
          <cell r="C157" t="str">
            <v xml:space="preserve"> </v>
          </cell>
          <cell r="D157" t="str">
            <v xml:space="preserve"> </v>
          </cell>
          <cell r="E157" t="str">
            <v>m</v>
          </cell>
          <cell r="F157">
            <v>15</v>
          </cell>
          <cell r="G157">
            <v>103.37</v>
          </cell>
        </row>
        <row r="158">
          <cell r="A158" t="str">
            <v>04.963.01</v>
          </cell>
          <cell r="B158" t="str">
            <v>Poço de visita- PVI 01</v>
          </cell>
          <cell r="C158" t="str">
            <v xml:space="preserve"> </v>
          </cell>
          <cell r="D158" t="str">
            <v xml:space="preserve"> </v>
          </cell>
          <cell r="E158" t="str">
            <v>un</v>
          </cell>
          <cell r="F158">
            <v>1</v>
          </cell>
          <cell r="G158">
            <v>493.1</v>
          </cell>
        </row>
        <row r="159">
          <cell r="A159" t="str">
            <v>04.940.02</v>
          </cell>
          <cell r="B159" t="str">
            <v>Descida d’água tipo rápido- canal retangular-DAR 02</v>
          </cell>
          <cell r="C159" t="str">
            <v>DNER-ES291/97</v>
          </cell>
          <cell r="D159" t="str">
            <v xml:space="preserve"> </v>
          </cell>
          <cell r="E159" t="str">
            <v>m</v>
          </cell>
          <cell r="F159">
            <v>4</v>
          </cell>
          <cell r="G159">
            <v>57.28</v>
          </cell>
        </row>
        <row r="160">
          <cell r="A160" t="str">
            <v>P 04.100.08a</v>
          </cell>
          <cell r="B160" t="str">
            <v>Execução de travessia D=0,40 c/ lastro de concreto p/execução de desvio durante a obra</v>
          </cell>
          <cell r="C160" t="str">
            <v xml:space="preserve"> </v>
          </cell>
          <cell r="D160" t="str">
            <v xml:space="preserve"> </v>
          </cell>
          <cell r="E160" t="str">
            <v>m</v>
          </cell>
          <cell r="F160">
            <v>1055</v>
          </cell>
          <cell r="G160">
            <v>58.65</v>
          </cell>
        </row>
        <row r="161">
          <cell r="A161" t="str">
            <v>04.990.06</v>
          </cell>
          <cell r="B161" t="str">
            <v>Transposição de segmentos de sarjetas- TSS 06</v>
          </cell>
          <cell r="C161" t="str">
            <v>DNER-ES289/97</v>
          </cell>
          <cell r="D161" t="str">
            <v xml:space="preserve"> </v>
          </cell>
          <cell r="E161" t="str">
            <v>m</v>
          </cell>
          <cell r="F161">
            <v>12</v>
          </cell>
          <cell r="G161">
            <v>79.02</v>
          </cell>
        </row>
        <row r="162">
          <cell r="F162" t="str">
            <v>SUB-TOTAL</v>
          </cell>
        </row>
        <row r="164">
          <cell r="B164" t="str">
            <v>OBRAS DE ARTE CORRENTES</v>
          </cell>
        </row>
        <row r="165">
          <cell r="A165" t="str">
            <v>04.001.01</v>
          </cell>
          <cell r="B165" t="str">
            <v>Escavação mecânica,reaterro e compactação (material de 1a categoria)</v>
          </cell>
          <cell r="C165" t="str">
            <v xml:space="preserve"> </v>
          </cell>
          <cell r="D165" t="str">
            <v xml:space="preserve"> </v>
          </cell>
          <cell r="E165" t="str">
            <v>m3</v>
          </cell>
          <cell r="F165">
            <v>12147</v>
          </cell>
          <cell r="G165">
            <v>3.03</v>
          </cell>
        </row>
        <row r="166">
          <cell r="A166" t="str">
            <v>04.100.01</v>
          </cell>
          <cell r="B166" t="str">
            <v>Corpo de BSTC D=0.60m</v>
          </cell>
          <cell r="C166" t="str">
            <v>DNER-ES284/97</v>
          </cell>
          <cell r="D166" t="str">
            <v xml:space="preserve"> </v>
          </cell>
          <cell r="E166" t="str">
            <v xml:space="preserve">m </v>
          </cell>
          <cell r="F166">
            <v>17</v>
          </cell>
          <cell r="G166">
            <v>139.21</v>
          </cell>
        </row>
        <row r="167">
          <cell r="A167" t="str">
            <v>04.100.02</v>
          </cell>
          <cell r="B167" t="str">
            <v>Corpo de BSTC D=0.80m</v>
          </cell>
          <cell r="C167" t="str">
            <v>DNER-ES284/97</v>
          </cell>
          <cell r="D167" t="str">
            <v xml:space="preserve"> </v>
          </cell>
          <cell r="E167" t="str">
            <v xml:space="preserve">m </v>
          </cell>
          <cell r="F167">
            <v>347</v>
          </cell>
          <cell r="G167">
            <v>201.98</v>
          </cell>
        </row>
        <row r="168">
          <cell r="A168" t="str">
            <v>P 04.100.11</v>
          </cell>
          <cell r="B168" t="str">
            <v>Galeria D=0,80m envelopada</v>
          </cell>
          <cell r="C168" t="str">
            <v xml:space="preserve"> </v>
          </cell>
          <cell r="D168" t="str">
            <v xml:space="preserve"> </v>
          </cell>
          <cell r="E168" t="str">
            <v>m</v>
          </cell>
          <cell r="F168">
            <v>10</v>
          </cell>
          <cell r="G168">
            <v>263.04000000000002</v>
          </cell>
        </row>
        <row r="169">
          <cell r="A169" t="str">
            <v>04.100.03</v>
          </cell>
          <cell r="B169" t="str">
            <v>Corpo de BSTC D=1.00m</v>
          </cell>
          <cell r="C169" t="str">
            <v>DNER-ES284/97</v>
          </cell>
          <cell r="D169" t="str">
            <v xml:space="preserve"> </v>
          </cell>
          <cell r="E169" t="str">
            <v xml:space="preserve">m </v>
          </cell>
          <cell r="F169">
            <v>262</v>
          </cell>
          <cell r="G169">
            <v>280.33</v>
          </cell>
        </row>
        <row r="170">
          <cell r="A170" t="str">
            <v>04.100.04</v>
          </cell>
          <cell r="B170" t="str">
            <v>Corpo de BSTC D=1.20m</v>
          </cell>
          <cell r="C170" t="str">
            <v>DNER-ES284/97</v>
          </cell>
          <cell r="D170" t="str">
            <v xml:space="preserve"> </v>
          </cell>
          <cell r="E170" t="str">
            <v xml:space="preserve">m </v>
          </cell>
          <cell r="F170">
            <v>25</v>
          </cell>
          <cell r="G170">
            <v>381.37</v>
          </cell>
        </row>
        <row r="171">
          <cell r="A171" t="str">
            <v>04.101.01</v>
          </cell>
          <cell r="B171" t="str">
            <v>Boca de BSTC D=0.60m-normal</v>
          </cell>
          <cell r="C171" t="str">
            <v>DNER-ES284/97</v>
          </cell>
          <cell r="D171" t="str">
            <v xml:space="preserve"> </v>
          </cell>
          <cell r="E171" t="str">
            <v>un</v>
          </cell>
          <cell r="F171">
            <v>2</v>
          </cell>
          <cell r="G171">
            <v>299.62</v>
          </cell>
        </row>
        <row r="172">
          <cell r="A172" t="str">
            <v>04.101.02</v>
          </cell>
          <cell r="B172" t="str">
            <v>Boca de BSTC D=0.80m-normal</v>
          </cell>
          <cell r="C172" t="str">
            <v>DNER-ES284/97</v>
          </cell>
          <cell r="D172" t="str">
            <v xml:space="preserve"> </v>
          </cell>
          <cell r="E172" t="str">
            <v>un</v>
          </cell>
          <cell r="F172">
            <v>16</v>
          </cell>
          <cell r="G172">
            <v>494.05</v>
          </cell>
        </row>
        <row r="173">
          <cell r="A173" t="str">
            <v>04.101.03</v>
          </cell>
          <cell r="B173" t="str">
            <v>Boca de BSTC D=1.00m-normal</v>
          </cell>
          <cell r="C173" t="str">
            <v>DNER-ES284/97</v>
          </cell>
          <cell r="D173" t="str">
            <v xml:space="preserve"> </v>
          </cell>
          <cell r="E173" t="str">
            <v>un</v>
          </cell>
          <cell r="F173">
            <v>9</v>
          </cell>
          <cell r="G173">
            <v>757.56</v>
          </cell>
        </row>
        <row r="174">
          <cell r="A174" t="str">
            <v>04.101.04</v>
          </cell>
          <cell r="B174" t="str">
            <v>Boca de BSTC D=1.20m-normal</v>
          </cell>
          <cell r="C174" t="str">
            <v>DNER-ES284/97</v>
          </cell>
          <cell r="D174" t="str">
            <v xml:space="preserve"> </v>
          </cell>
          <cell r="E174" t="str">
            <v>un</v>
          </cell>
          <cell r="F174">
            <v>5</v>
          </cell>
          <cell r="G174">
            <v>1087.17</v>
          </cell>
        </row>
        <row r="175">
          <cell r="A175" t="str">
            <v>04.101.05</v>
          </cell>
          <cell r="B175" t="str">
            <v>Boca de BSTC D=1.50m-normal</v>
          </cell>
          <cell r="C175" t="str">
            <v>DNER-ES284/97</v>
          </cell>
          <cell r="D175" t="str">
            <v xml:space="preserve"> </v>
          </cell>
          <cell r="E175" t="str">
            <v>un</v>
          </cell>
          <cell r="F175">
            <v>2</v>
          </cell>
          <cell r="G175">
            <v>1942.12</v>
          </cell>
        </row>
        <row r="176">
          <cell r="A176" t="str">
            <v>04.110.01</v>
          </cell>
          <cell r="B176" t="str">
            <v>Corpo de BDTC D=1.00m</v>
          </cell>
          <cell r="C176" t="str">
            <v>DNER-ES284/97</v>
          </cell>
          <cell r="D176" t="str">
            <v xml:space="preserve"> </v>
          </cell>
          <cell r="E176" t="str">
            <v>m</v>
          </cell>
          <cell r="F176">
            <v>428</v>
          </cell>
          <cell r="G176">
            <v>572.14</v>
          </cell>
        </row>
        <row r="177">
          <cell r="A177" t="str">
            <v>04.110.02</v>
          </cell>
          <cell r="B177" t="str">
            <v>Corpo de BDTC D=1.20m</v>
          </cell>
          <cell r="C177" t="str">
            <v>DNER-ES284/97</v>
          </cell>
          <cell r="D177" t="str">
            <v xml:space="preserve"> </v>
          </cell>
          <cell r="E177" t="str">
            <v>m</v>
          </cell>
          <cell r="F177">
            <v>60</v>
          </cell>
          <cell r="G177">
            <v>745.38</v>
          </cell>
        </row>
        <row r="178">
          <cell r="A178" t="str">
            <v>P04.110.00</v>
          </cell>
          <cell r="B178" t="str">
            <v>Corpo de BDTC D=0.80m c/ laje de concreto</v>
          </cell>
          <cell r="C178" t="str">
            <v xml:space="preserve"> </v>
          </cell>
          <cell r="D178" t="str">
            <v xml:space="preserve"> </v>
          </cell>
          <cell r="E178" t="str">
            <v>m</v>
          </cell>
          <cell r="F178">
            <v>15</v>
          </cell>
          <cell r="G178">
            <v>335.3</v>
          </cell>
        </row>
        <row r="179">
          <cell r="A179" t="str">
            <v>04.111.01</v>
          </cell>
          <cell r="B179" t="str">
            <v>Boca de BDTC D=1.00m-normal</v>
          </cell>
          <cell r="C179" t="str">
            <v>DNER-ES284/97</v>
          </cell>
          <cell r="D179" t="str">
            <v xml:space="preserve"> </v>
          </cell>
          <cell r="E179" t="str">
            <v>un</v>
          </cell>
          <cell r="F179">
            <v>22</v>
          </cell>
          <cell r="G179">
            <v>1056.6199999999999</v>
          </cell>
        </row>
        <row r="180">
          <cell r="A180" t="str">
            <v>04.111.02</v>
          </cell>
          <cell r="B180" t="str">
            <v>Boca de BDTC D=1.20m-normal</v>
          </cell>
          <cell r="C180" t="str">
            <v>DNER-ES284/97</v>
          </cell>
          <cell r="D180" t="str">
            <v xml:space="preserve"> </v>
          </cell>
          <cell r="E180" t="str">
            <v>un</v>
          </cell>
          <cell r="F180">
            <v>2</v>
          </cell>
          <cell r="G180">
            <v>1521.54</v>
          </cell>
        </row>
        <row r="181">
          <cell r="A181" t="str">
            <v>P04.111.01</v>
          </cell>
          <cell r="B181" t="str">
            <v>Boca de BDTC D=0.80m</v>
          </cell>
          <cell r="C181" t="str">
            <v xml:space="preserve"> </v>
          </cell>
          <cell r="D181" t="str">
            <v xml:space="preserve"> </v>
          </cell>
          <cell r="E181" t="str">
            <v>un</v>
          </cell>
          <cell r="F181">
            <v>1</v>
          </cell>
          <cell r="G181">
            <v>560.76</v>
          </cell>
        </row>
        <row r="182">
          <cell r="A182" t="str">
            <v>04.120.01</v>
          </cell>
          <cell r="B182" t="str">
            <v>Corpo de BTTC D=1.00m</v>
          </cell>
          <cell r="C182" t="str">
            <v>DNER-ES284/97</v>
          </cell>
          <cell r="D182" t="str">
            <v xml:space="preserve"> </v>
          </cell>
          <cell r="E182" t="str">
            <v>m</v>
          </cell>
          <cell r="F182">
            <v>131</v>
          </cell>
          <cell r="G182">
            <v>808.8</v>
          </cell>
        </row>
        <row r="183">
          <cell r="A183" t="str">
            <v>04.120.02</v>
          </cell>
          <cell r="B183" t="str">
            <v>Corpo de BTTC D=1.20m</v>
          </cell>
          <cell r="C183" t="str">
            <v>DNER-ES284/97</v>
          </cell>
          <cell r="D183" t="str">
            <v xml:space="preserve"> </v>
          </cell>
          <cell r="E183" t="str">
            <v>m</v>
          </cell>
          <cell r="F183">
            <v>97</v>
          </cell>
          <cell r="G183">
            <v>1110.23</v>
          </cell>
        </row>
        <row r="184">
          <cell r="A184" t="str">
            <v>04.121.01</v>
          </cell>
          <cell r="B184" t="str">
            <v>Boca de BTTC D=1.00m-normal</v>
          </cell>
          <cell r="C184" t="str">
            <v xml:space="preserve"> </v>
          </cell>
          <cell r="D184" t="str">
            <v xml:space="preserve"> </v>
          </cell>
          <cell r="E184" t="str">
            <v>un</v>
          </cell>
          <cell r="F184">
            <v>6</v>
          </cell>
          <cell r="G184">
            <v>1356.87</v>
          </cell>
        </row>
        <row r="185">
          <cell r="A185" t="str">
            <v>04.121.02</v>
          </cell>
          <cell r="B185" t="str">
            <v>Boca de BTTC D=1.20m-normal</v>
          </cell>
          <cell r="C185" t="str">
            <v xml:space="preserve"> </v>
          </cell>
          <cell r="D185" t="str">
            <v xml:space="preserve"> </v>
          </cell>
          <cell r="E185" t="str">
            <v>un</v>
          </cell>
          <cell r="F185">
            <v>2</v>
          </cell>
          <cell r="G185">
            <v>1955.59</v>
          </cell>
        </row>
        <row r="186">
          <cell r="A186" t="str">
            <v>04.200.06</v>
          </cell>
          <cell r="B186" t="str">
            <v>Corpo de BSCC 2.00x2.00m-H=1.00 a 2.50m</v>
          </cell>
          <cell r="C186" t="str">
            <v>DNER-ES286/97</v>
          </cell>
          <cell r="D186" t="str">
            <v xml:space="preserve"> </v>
          </cell>
          <cell r="E186" t="str">
            <v>m</v>
          </cell>
          <cell r="F186">
            <v>21</v>
          </cell>
          <cell r="G186">
            <v>661.97</v>
          </cell>
        </row>
        <row r="187">
          <cell r="A187" t="str">
            <v>04.200.07</v>
          </cell>
          <cell r="B187" t="str">
            <v>Corpo de BSCC 2.50x2.50m-H=1.00 a 2.50m</v>
          </cell>
          <cell r="C187" t="str">
            <v>DNER-ES286/97</v>
          </cell>
          <cell r="D187" t="str">
            <v xml:space="preserve"> </v>
          </cell>
          <cell r="E187" t="str">
            <v>m</v>
          </cell>
          <cell r="F187">
            <v>52</v>
          </cell>
          <cell r="G187">
            <v>975.93</v>
          </cell>
        </row>
        <row r="188">
          <cell r="A188" t="str">
            <v>04.201.02</v>
          </cell>
          <cell r="B188" t="str">
            <v>Boca de BSCC 2.00x2.00m - normal</v>
          </cell>
          <cell r="C188" t="str">
            <v xml:space="preserve"> </v>
          </cell>
          <cell r="D188" t="str">
            <v xml:space="preserve"> </v>
          </cell>
          <cell r="E188" t="str">
            <v>un</v>
          </cell>
          <cell r="F188">
            <v>2</v>
          </cell>
          <cell r="G188">
            <v>4874.24</v>
          </cell>
        </row>
        <row r="189">
          <cell r="A189" t="str">
            <v>04.201.03</v>
          </cell>
          <cell r="B189" t="str">
            <v>Boca de BSCC 2.50x2.50m - normal</v>
          </cell>
          <cell r="C189" t="str">
            <v xml:space="preserve"> </v>
          </cell>
          <cell r="D189" t="str">
            <v xml:space="preserve"> </v>
          </cell>
          <cell r="E189" t="str">
            <v>un</v>
          </cell>
          <cell r="F189">
            <v>3</v>
          </cell>
          <cell r="G189">
            <v>6579.56</v>
          </cell>
        </row>
        <row r="190">
          <cell r="A190" t="str">
            <v>04.210.01</v>
          </cell>
          <cell r="B190" t="str">
            <v>Corpo de BDCC 1.50x1.50m-H=0 a 1.00m</v>
          </cell>
          <cell r="C190" t="str">
            <v>DNER-ES286/97</v>
          </cell>
          <cell r="D190" t="str">
            <v xml:space="preserve"> </v>
          </cell>
          <cell r="E190" t="str">
            <v>m</v>
          </cell>
          <cell r="F190">
            <v>40</v>
          </cell>
          <cell r="G190">
            <v>864.14</v>
          </cell>
        </row>
        <row r="191">
          <cell r="A191" t="str">
            <v>04.211.01</v>
          </cell>
          <cell r="B191" t="str">
            <v>Boca de BDCC 1.50x1.50m - normal</v>
          </cell>
          <cell r="C191" t="str">
            <v xml:space="preserve"> </v>
          </cell>
          <cell r="D191" t="str">
            <v xml:space="preserve"> </v>
          </cell>
          <cell r="E191" t="str">
            <v>un</v>
          </cell>
          <cell r="F191">
            <v>2</v>
          </cell>
          <cell r="G191">
            <v>3642.66</v>
          </cell>
        </row>
        <row r="192">
          <cell r="A192" t="str">
            <v>04.220.09</v>
          </cell>
          <cell r="B192" t="str">
            <v>Corpo de BTCC 1.50x1.50m-H=2.50 a 5.00m</v>
          </cell>
          <cell r="C192" t="str">
            <v>DNER-ES286/97</v>
          </cell>
          <cell r="D192" t="str">
            <v xml:space="preserve"> </v>
          </cell>
          <cell r="E192" t="str">
            <v>m</v>
          </cell>
          <cell r="F192">
            <v>17</v>
          </cell>
          <cell r="G192">
            <v>1221.79</v>
          </cell>
        </row>
        <row r="193">
          <cell r="A193" t="str">
            <v>04.221.01</v>
          </cell>
          <cell r="B193" t="str">
            <v>Boca de BTCC 1.50x1.50m - normal</v>
          </cell>
          <cell r="C193" t="str">
            <v xml:space="preserve"> </v>
          </cell>
          <cell r="D193" t="str">
            <v xml:space="preserve"> </v>
          </cell>
          <cell r="E193" t="str">
            <v>un</v>
          </cell>
          <cell r="F193">
            <v>2</v>
          </cell>
          <cell r="G193">
            <v>4561.4799999999996</v>
          </cell>
        </row>
        <row r="194">
          <cell r="A194" t="str">
            <v>04.999.01</v>
          </cell>
          <cell r="B194" t="str">
            <v>Remoção de bueiros existentes</v>
          </cell>
          <cell r="C194" t="str">
            <v xml:space="preserve"> </v>
          </cell>
          <cell r="D194" t="str">
            <v xml:space="preserve"> </v>
          </cell>
          <cell r="E194" t="str">
            <v>m</v>
          </cell>
          <cell r="F194">
            <v>717</v>
          </cell>
          <cell r="G194">
            <v>13.06</v>
          </cell>
        </row>
        <row r="195">
          <cell r="A195" t="str">
            <v>04.999.01a</v>
          </cell>
          <cell r="B195" t="str">
            <v>Limpeza de bueiro e revestimento com tela galvanizada e concreto</v>
          </cell>
          <cell r="C195" t="str">
            <v xml:space="preserve"> </v>
          </cell>
          <cell r="D195" t="str">
            <v xml:space="preserve"> </v>
          </cell>
          <cell r="E195" t="str">
            <v>m</v>
          </cell>
          <cell r="F195">
            <v>92.84</v>
          </cell>
          <cell r="G195">
            <v>44.18</v>
          </cell>
        </row>
        <row r="196">
          <cell r="A196" t="str">
            <v>04.999.02</v>
          </cell>
          <cell r="B196" t="str">
            <v>Demolição de dispositivos de concreto</v>
          </cell>
          <cell r="C196" t="str">
            <v>DNER-ES296/97</v>
          </cell>
          <cell r="D196" t="str">
            <v xml:space="preserve"> </v>
          </cell>
          <cell r="E196" t="str">
            <v>m3</v>
          </cell>
          <cell r="F196">
            <v>238</v>
          </cell>
          <cell r="G196">
            <v>12.58</v>
          </cell>
        </row>
        <row r="197">
          <cell r="A197" t="str">
            <v>P 04.100.23</v>
          </cell>
          <cell r="B197" t="str">
            <v>Bueiro Met.Corrug.circular, T.Armco,  c/Epoxy-bonded, MP-100, D=1,50 m, E=2,0mm</v>
          </cell>
          <cell r="C197" t="str">
            <v xml:space="preserve"> </v>
          </cell>
          <cell r="D197" t="str">
            <v xml:space="preserve"> </v>
          </cell>
          <cell r="E197" t="str">
            <v>m</v>
          </cell>
          <cell r="F197">
            <v>35</v>
          </cell>
          <cell r="G197">
            <v>510.8</v>
          </cell>
        </row>
        <row r="198">
          <cell r="A198" t="str">
            <v>P 04.100.19</v>
          </cell>
          <cell r="B198" t="str">
            <v>Tunnel liner plate, c/Epoxy-bonded, D=1,20m, E=2,70mm</v>
          </cell>
          <cell r="C198" t="str">
            <v xml:space="preserve"> </v>
          </cell>
          <cell r="D198" t="str">
            <v xml:space="preserve"> </v>
          </cell>
          <cell r="E198" t="str">
            <v>m</v>
          </cell>
          <cell r="F198">
            <v>45</v>
          </cell>
          <cell r="G198">
            <v>923.09</v>
          </cell>
        </row>
        <row r="199">
          <cell r="A199" t="str">
            <v>P 04.100.20</v>
          </cell>
          <cell r="B199" t="str">
            <v>Tunnel liner plate, c/Epoxy-bonded, D=1,40m, E=2,70mm</v>
          </cell>
          <cell r="C199" t="str">
            <v xml:space="preserve"> </v>
          </cell>
          <cell r="D199" t="str">
            <v xml:space="preserve"> </v>
          </cell>
          <cell r="E199" t="str">
            <v>m</v>
          </cell>
          <cell r="F199">
            <v>49</v>
          </cell>
          <cell r="G199">
            <v>1029.42</v>
          </cell>
        </row>
        <row r="200">
          <cell r="A200" t="str">
            <v>DER72450a</v>
          </cell>
          <cell r="B200" t="str">
            <v>Boca para BSTM D=140cm - Normal</v>
          </cell>
          <cell r="C200" t="str">
            <v xml:space="preserve"> </v>
          </cell>
          <cell r="D200" t="str">
            <v xml:space="preserve"> </v>
          </cell>
          <cell r="E200" t="str">
            <v>un</v>
          </cell>
          <cell r="F200">
            <v>2</v>
          </cell>
          <cell r="G200">
            <v>690.23</v>
          </cell>
        </row>
        <row r="202">
          <cell r="F202" t="str">
            <v>SUB-TOTAL</v>
          </cell>
        </row>
        <row r="204">
          <cell r="B204" t="str">
            <v>OBRAS COMPLEMENTARES</v>
          </cell>
        </row>
        <row r="205">
          <cell r="A205" t="str">
            <v>05.100.00</v>
          </cell>
          <cell r="B205" t="str">
            <v>Enleivamento</v>
          </cell>
          <cell r="C205" t="str">
            <v>DNER-ES341/97</v>
          </cell>
          <cell r="D205" t="str">
            <v xml:space="preserve"> </v>
          </cell>
          <cell r="E205" t="str">
            <v>m2</v>
          </cell>
          <cell r="F205">
            <v>144229</v>
          </cell>
          <cell r="G205">
            <v>2.06</v>
          </cell>
        </row>
        <row r="206">
          <cell r="A206" t="str">
            <v>05.102.00</v>
          </cell>
          <cell r="B206" t="str">
            <v>Hidrossemeadura</v>
          </cell>
          <cell r="C206" t="str">
            <v>DNER-ES341/97</v>
          </cell>
          <cell r="D206" t="str">
            <v xml:space="preserve"> </v>
          </cell>
          <cell r="E206" t="str">
            <v>m2</v>
          </cell>
          <cell r="F206">
            <v>656277</v>
          </cell>
          <cell r="G206">
            <v>0.49</v>
          </cell>
        </row>
        <row r="207">
          <cell r="A207" t="str">
            <v>P 05.100.02</v>
          </cell>
          <cell r="B207" t="str">
            <v>Fornecimento e plantio de árvore selecionada</v>
          </cell>
          <cell r="C207" t="str">
            <v xml:space="preserve"> </v>
          </cell>
          <cell r="D207" t="str">
            <v xml:space="preserve"> </v>
          </cell>
          <cell r="E207" t="str">
            <v>un</v>
          </cell>
          <cell r="F207">
            <v>4122</v>
          </cell>
          <cell r="G207">
            <v>6.02</v>
          </cell>
        </row>
        <row r="208">
          <cell r="A208" t="str">
            <v>DER80050</v>
          </cell>
          <cell r="B208" t="str">
            <v>Remoção e recolocação de cercas de arame farpado</v>
          </cell>
          <cell r="C208" t="str">
            <v xml:space="preserve"> </v>
          </cell>
          <cell r="D208" t="str">
            <v xml:space="preserve"> </v>
          </cell>
          <cell r="E208" t="str">
            <v>m</v>
          </cell>
          <cell r="F208">
            <v>7200</v>
          </cell>
          <cell r="G208">
            <v>3.23</v>
          </cell>
        </row>
        <row r="209">
          <cell r="A209" t="str">
            <v>06.400.01</v>
          </cell>
          <cell r="B209" t="str">
            <v>Cercas de arame farpado c/ mourao de concreto</v>
          </cell>
          <cell r="C209" t="str">
            <v xml:space="preserve"> </v>
          </cell>
          <cell r="D209" t="str">
            <v xml:space="preserve"> </v>
          </cell>
          <cell r="E209" t="str">
            <v>m</v>
          </cell>
          <cell r="F209">
            <v>19200</v>
          </cell>
          <cell r="G209">
            <v>8.76</v>
          </cell>
        </row>
        <row r="210">
          <cell r="A210" t="str">
            <v>P 05.100.04</v>
          </cell>
          <cell r="B210" t="str">
            <v>Alambrado c/tela galvanizada c/mourões de concreto h=2,00m</v>
          </cell>
          <cell r="C210" t="str">
            <v xml:space="preserve"> </v>
          </cell>
          <cell r="D210" t="str">
            <v xml:space="preserve"> </v>
          </cell>
          <cell r="E210" t="str">
            <v>m</v>
          </cell>
          <cell r="F210">
            <v>810</v>
          </cell>
          <cell r="G210">
            <v>38.340000000000003</v>
          </cell>
        </row>
        <row r="211">
          <cell r="A211" t="str">
            <v>P 05.100.05</v>
          </cell>
          <cell r="B211" t="str">
            <v xml:space="preserve">Portão duas folhas 4,20 x 2,00m, c/tela de aço galvanizado </v>
          </cell>
          <cell r="C211" t="str">
            <v xml:space="preserve"> </v>
          </cell>
          <cell r="D211" t="str">
            <v xml:space="preserve"> </v>
          </cell>
          <cell r="E211" t="str">
            <v>un</v>
          </cell>
          <cell r="F211">
            <v>1</v>
          </cell>
          <cell r="G211">
            <v>2020.74</v>
          </cell>
        </row>
        <row r="212">
          <cell r="A212" t="str">
            <v>P 05.300.00</v>
          </cell>
          <cell r="B212" t="str">
            <v>Abrigos para passageiros</v>
          </cell>
          <cell r="C212" t="str">
            <v xml:space="preserve"> </v>
          </cell>
          <cell r="D212" t="str">
            <v xml:space="preserve"> </v>
          </cell>
          <cell r="E212" t="str">
            <v>un</v>
          </cell>
          <cell r="F212">
            <v>7</v>
          </cell>
          <cell r="G212">
            <v>832.7</v>
          </cell>
        </row>
        <row r="213">
          <cell r="A213" t="str">
            <v>R1</v>
          </cell>
          <cell r="B213" t="str">
            <v>Remanejamento de Rede de Baixa Tensão (220/380V)</v>
          </cell>
          <cell r="C213" t="str">
            <v xml:space="preserve"> </v>
          </cell>
          <cell r="D213" t="str">
            <v xml:space="preserve"> </v>
          </cell>
          <cell r="E213" t="str">
            <v>m</v>
          </cell>
          <cell r="F213">
            <v>650</v>
          </cell>
          <cell r="G213">
            <v>4.7</v>
          </cell>
        </row>
        <row r="214">
          <cell r="A214" t="str">
            <v>R2</v>
          </cell>
          <cell r="B214" t="str">
            <v>Remanejamento de Rede de Alta Tensão (138kV)</v>
          </cell>
          <cell r="C214" t="str">
            <v xml:space="preserve"> </v>
          </cell>
          <cell r="D214" t="str">
            <v xml:space="preserve"> </v>
          </cell>
          <cell r="E214" t="str">
            <v>m</v>
          </cell>
          <cell r="F214">
            <v>930</v>
          </cell>
          <cell r="G214">
            <v>6.2</v>
          </cell>
        </row>
        <row r="215">
          <cell r="A215" t="str">
            <v>R8</v>
          </cell>
          <cell r="B215" t="str">
            <v>Remanejamento de Poste de Concreto 9/150</v>
          </cell>
          <cell r="C215" t="str">
            <v xml:space="preserve"> </v>
          </cell>
          <cell r="D215" t="str">
            <v xml:space="preserve"> </v>
          </cell>
          <cell r="E215" t="str">
            <v>un</v>
          </cell>
          <cell r="F215">
            <v>7</v>
          </cell>
          <cell r="G215">
            <v>75</v>
          </cell>
        </row>
        <row r="216">
          <cell r="A216" t="str">
            <v>R9</v>
          </cell>
          <cell r="B216" t="str">
            <v>Remanejamento de Poste de Concreto 9/300</v>
          </cell>
          <cell r="C216" t="str">
            <v xml:space="preserve"> </v>
          </cell>
          <cell r="D216" t="str">
            <v xml:space="preserve"> </v>
          </cell>
          <cell r="E216" t="str">
            <v>un</v>
          </cell>
          <cell r="F216">
            <v>2</v>
          </cell>
          <cell r="G216">
            <v>75</v>
          </cell>
        </row>
        <row r="217">
          <cell r="A217" t="str">
            <v>R22</v>
          </cell>
          <cell r="B217" t="str">
            <v>Remanejamento de Poste de Concreto 09/300 c/ transformador</v>
          </cell>
          <cell r="C217" t="str">
            <v xml:space="preserve"> </v>
          </cell>
          <cell r="D217" t="str">
            <v xml:space="preserve"> </v>
          </cell>
          <cell r="E217" t="str">
            <v>un</v>
          </cell>
          <cell r="F217">
            <v>1</v>
          </cell>
          <cell r="G217">
            <v>290</v>
          </cell>
        </row>
        <row r="218">
          <cell r="A218" t="str">
            <v>R10</v>
          </cell>
          <cell r="B218" t="str">
            <v>Remanejamento de Poste de Concreto 10/150</v>
          </cell>
          <cell r="C218" t="str">
            <v xml:space="preserve"> </v>
          </cell>
          <cell r="D218" t="str">
            <v xml:space="preserve"> </v>
          </cell>
          <cell r="E218" t="str">
            <v>un</v>
          </cell>
          <cell r="F218">
            <v>17</v>
          </cell>
          <cell r="G218">
            <v>75</v>
          </cell>
        </row>
        <row r="219">
          <cell r="A219" t="str">
            <v>R11</v>
          </cell>
          <cell r="B219" t="str">
            <v>Remanejamento de Poste de Concreto 10/300</v>
          </cell>
          <cell r="C219" t="str">
            <v xml:space="preserve"> </v>
          </cell>
          <cell r="D219" t="str">
            <v xml:space="preserve"> </v>
          </cell>
          <cell r="E219" t="str">
            <v>un</v>
          </cell>
          <cell r="F219">
            <v>16</v>
          </cell>
          <cell r="G219">
            <v>75</v>
          </cell>
        </row>
        <row r="220">
          <cell r="A220" t="str">
            <v>R12</v>
          </cell>
          <cell r="B220" t="str">
            <v>Remanejamento de Poste de Concreto 10/600</v>
          </cell>
          <cell r="C220" t="str">
            <v xml:space="preserve"> </v>
          </cell>
          <cell r="D220" t="str">
            <v xml:space="preserve"> </v>
          </cell>
          <cell r="E220" t="str">
            <v>un</v>
          </cell>
          <cell r="F220">
            <v>2</v>
          </cell>
          <cell r="G220">
            <v>75</v>
          </cell>
        </row>
        <row r="221">
          <cell r="A221" t="str">
            <v>R18</v>
          </cell>
          <cell r="B221" t="str">
            <v>Remanejamento de Poste de Concreto 10/150 c/ 3 pétalas (400W) instalado</v>
          </cell>
          <cell r="C221" t="str">
            <v xml:space="preserve"> </v>
          </cell>
          <cell r="D221" t="str">
            <v xml:space="preserve"> </v>
          </cell>
          <cell r="E221" t="str">
            <v>un</v>
          </cell>
          <cell r="F221">
            <v>2</v>
          </cell>
          <cell r="G221">
            <v>250</v>
          </cell>
        </row>
        <row r="222">
          <cell r="A222" t="str">
            <v>R25</v>
          </cell>
          <cell r="B222" t="str">
            <v>Remanejamento de Poste Metálico 20m c/ 3 pétalas instalado</v>
          </cell>
          <cell r="C222" t="str">
            <v xml:space="preserve"> </v>
          </cell>
          <cell r="D222" t="str">
            <v xml:space="preserve"> </v>
          </cell>
          <cell r="E222" t="str">
            <v>un</v>
          </cell>
          <cell r="F222">
            <v>1</v>
          </cell>
          <cell r="G222">
            <v>350</v>
          </cell>
        </row>
        <row r="223">
          <cell r="A223" t="str">
            <v>R26</v>
          </cell>
          <cell r="B223" t="str">
            <v>Remanejamento de Poste Metálico 20m c/ 4 pétalas instalado</v>
          </cell>
          <cell r="C223" t="str">
            <v xml:space="preserve"> </v>
          </cell>
          <cell r="D223" t="str">
            <v xml:space="preserve"> </v>
          </cell>
          <cell r="E223" t="str">
            <v>un</v>
          </cell>
          <cell r="F223">
            <v>2</v>
          </cell>
          <cell r="G223">
            <v>410</v>
          </cell>
        </row>
        <row r="224">
          <cell r="A224" t="str">
            <v>R3</v>
          </cell>
          <cell r="B224" t="str">
            <v>Remanejamento de Rede de Telefonia</v>
          </cell>
          <cell r="C224" t="str">
            <v xml:space="preserve"> </v>
          </cell>
          <cell r="D224" t="str">
            <v xml:space="preserve"> </v>
          </cell>
          <cell r="E224" t="str">
            <v>m</v>
          </cell>
          <cell r="F224">
            <v>360</v>
          </cell>
          <cell r="G224">
            <v>2</v>
          </cell>
        </row>
        <row r="225">
          <cell r="A225" t="str">
            <v>R28</v>
          </cell>
          <cell r="B225" t="str">
            <v>Remanejamento de Canalização de água em Ferro Fundido, 100mm</v>
          </cell>
          <cell r="C225" t="str">
            <v xml:space="preserve"> </v>
          </cell>
          <cell r="D225" t="str">
            <v xml:space="preserve"> </v>
          </cell>
          <cell r="E225" t="str">
            <v>m</v>
          </cell>
          <cell r="F225">
            <v>800</v>
          </cell>
          <cell r="G225">
            <v>234.18</v>
          </cell>
        </row>
        <row r="226">
          <cell r="B226" t="str">
            <v>Placas de aproximação( 02 unidades)p/Viaduto nº1</v>
          </cell>
        </row>
        <row r="227">
          <cell r="A227" t="str">
            <v>03.371.01</v>
          </cell>
          <cell r="B227" t="str">
            <v>Formas de placa compensada resinada</v>
          </cell>
          <cell r="C227" t="str">
            <v xml:space="preserve"> </v>
          </cell>
          <cell r="D227" t="str">
            <v xml:space="preserve"> </v>
          </cell>
          <cell r="E227" t="str">
            <v>m2</v>
          </cell>
          <cell r="F227">
            <v>16</v>
          </cell>
          <cell r="G227">
            <v>21.86</v>
          </cell>
        </row>
        <row r="228">
          <cell r="A228" t="str">
            <v>03.353.00</v>
          </cell>
          <cell r="B228" t="str">
            <v>Forn., preparo e colocação nas formas, de aço CA-50</v>
          </cell>
          <cell r="C228" t="str">
            <v xml:space="preserve"> </v>
          </cell>
          <cell r="D228" t="str">
            <v xml:space="preserve"> </v>
          </cell>
          <cell r="E228" t="str">
            <v>kg</v>
          </cell>
          <cell r="F228">
            <v>1814</v>
          </cell>
          <cell r="G228">
            <v>2.59</v>
          </cell>
        </row>
        <row r="229">
          <cell r="A229" t="str">
            <v>P 03.327.01</v>
          </cell>
          <cell r="B229" t="str">
            <v xml:space="preserve">Concreto fck= 25 MPa-contr. raz. uso ger. </v>
          </cell>
          <cell r="C229" t="str">
            <v xml:space="preserve"> </v>
          </cell>
          <cell r="D229" t="str">
            <v xml:space="preserve"> </v>
          </cell>
          <cell r="E229" t="str">
            <v>m3</v>
          </cell>
          <cell r="F229">
            <v>22</v>
          </cell>
          <cell r="G229">
            <v>163.22</v>
          </cell>
        </row>
        <row r="230">
          <cell r="B230" t="str">
            <v>Placas de aproximação( 02 unidades)p/Viaduto nº2</v>
          </cell>
        </row>
        <row r="231">
          <cell r="A231" t="str">
            <v>03.371.01</v>
          </cell>
          <cell r="B231" t="str">
            <v>Formas de placa compensada resinada</v>
          </cell>
          <cell r="C231" t="str">
            <v xml:space="preserve"> </v>
          </cell>
          <cell r="D231" t="str">
            <v xml:space="preserve"> </v>
          </cell>
          <cell r="E231" t="str">
            <v>m2</v>
          </cell>
          <cell r="F231">
            <v>16</v>
          </cell>
          <cell r="G231">
            <v>21.86</v>
          </cell>
        </row>
        <row r="232">
          <cell r="A232" t="str">
            <v>03.353.00</v>
          </cell>
          <cell r="B232" t="str">
            <v>Forn., preparo e colocação nas formas, de aço CA-50</v>
          </cell>
          <cell r="C232" t="str">
            <v xml:space="preserve"> </v>
          </cell>
          <cell r="D232" t="str">
            <v xml:space="preserve"> </v>
          </cell>
          <cell r="E232" t="str">
            <v>kg</v>
          </cell>
          <cell r="F232">
            <v>1814</v>
          </cell>
          <cell r="G232">
            <v>2.59</v>
          </cell>
        </row>
        <row r="233">
          <cell r="A233" t="str">
            <v>P 03.327.01</v>
          </cell>
          <cell r="B233" t="str">
            <v xml:space="preserve">Concreto fck= 25 MPa-contr. raz. uso ger. </v>
          </cell>
          <cell r="C233" t="str">
            <v xml:space="preserve"> </v>
          </cell>
          <cell r="D233" t="str">
            <v xml:space="preserve"> </v>
          </cell>
          <cell r="E233" t="str">
            <v>m3</v>
          </cell>
          <cell r="F233">
            <v>22</v>
          </cell>
          <cell r="G233">
            <v>163.22</v>
          </cell>
        </row>
        <row r="235">
          <cell r="G235" t="str">
            <v>SUB-TOTAL</v>
          </cell>
        </row>
        <row r="237">
          <cell r="G237" t="str">
            <v>TOTAL</v>
          </cell>
        </row>
      </sheetData>
      <sheetData sheetId="8">
        <row r="14">
          <cell r="A14" t="str">
            <v>01.000.00</v>
          </cell>
          <cell r="B14" t="str">
            <v>Desmatamento,destocamento e limpeza de área com árvore até 0,15m</v>
          </cell>
          <cell r="C14" t="str">
            <v>DNER-ES278/97</v>
          </cell>
          <cell r="D14" t="str">
            <v xml:space="preserve"> </v>
          </cell>
          <cell r="E14" t="str">
            <v>m2</v>
          </cell>
          <cell r="F14">
            <v>36000</v>
          </cell>
          <cell r="G14">
            <v>7.0000000000000007E-2</v>
          </cell>
        </row>
        <row r="15">
          <cell r="A15" t="str">
            <v>01.010.00</v>
          </cell>
          <cell r="B15" t="str">
            <v>Desmatamento e destocamento árvores de 0,15m a 0,30m</v>
          </cell>
          <cell r="C15" t="str">
            <v>DNER-ES278/97</v>
          </cell>
          <cell r="D15" t="str">
            <v xml:space="preserve"> </v>
          </cell>
          <cell r="E15" t="str">
            <v>un</v>
          </cell>
          <cell r="F15">
            <v>360</v>
          </cell>
          <cell r="G15">
            <v>8.92</v>
          </cell>
        </row>
        <row r="16">
          <cell r="A16" t="str">
            <v>01.011.00</v>
          </cell>
          <cell r="B16" t="str">
            <v>Desmatamento e destocamento árvores superior a 0,30m</v>
          </cell>
          <cell r="C16" t="str">
            <v>DNER-ES278/97</v>
          </cell>
          <cell r="D16" t="str">
            <v xml:space="preserve"> </v>
          </cell>
          <cell r="E16" t="str">
            <v>un</v>
          </cell>
          <cell r="F16">
            <v>180</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01.100.12</v>
          </cell>
          <cell r="B18" t="str">
            <v>Escavação,carga e transportes de material de 1a categoria DMT= 600 a 800m</v>
          </cell>
          <cell r="C18" t="str">
            <v>DNER-ES280/97</v>
          </cell>
          <cell r="D18" t="str">
            <v xml:space="preserve"> </v>
          </cell>
          <cell r="E18" t="str">
            <v>m3</v>
          </cell>
          <cell r="F18">
            <v>325</v>
          </cell>
          <cell r="G18">
            <v>2.19</v>
          </cell>
        </row>
        <row r="19">
          <cell r="A19" t="str">
            <v>01.100.18</v>
          </cell>
          <cell r="B19" t="str">
            <v>Escavação,carga e transportes de material de 1a categoria DMT= 1800 a 2000m</v>
          </cell>
          <cell r="C19" t="str">
            <v>DNER-ES280/97</v>
          </cell>
          <cell r="D19" t="str">
            <v xml:space="preserve"> </v>
          </cell>
          <cell r="E19" t="str">
            <v>m3</v>
          </cell>
          <cell r="F19">
            <v>2295</v>
          </cell>
          <cell r="G19">
            <v>2.92</v>
          </cell>
        </row>
        <row r="20">
          <cell r="A20" t="str">
            <v>01.100.19</v>
          </cell>
          <cell r="B20" t="str">
            <v>Escavação,carga e transportes de material de 1a categoria DMT= 2000 a 3000m</v>
          </cell>
          <cell r="C20" t="str">
            <v>DNER-ES280/97</v>
          </cell>
          <cell r="D20" t="str">
            <v xml:space="preserve"> </v>
          </cell>
          <cell r="E20" t="str">
            <v>m3</v>
          </cell>
          <cell r="F20">
            <v>4475</v>
          </cell>
          <cell r="G20">
            <v>3.26</v>
          </cell>
        </row>
        <row r="21">
          <cell r="A21" t="str">
            <v>DER50260</v>
          </cell>
          <cell r="B21" t="str">
            <v>Esc.  Carga e Transp. de mat. 1a cat. c/ CB 5000&lt;DMT&lt;6000m</v>
          </cell>
          <cell r="C21" t="str">
            <v xml:space="preserve"> </v>
          </cell>
          <cell r="D21" t="str">
            <v xml:space="preserve"> </v>
          </cell>
          <cell r="E21" t="str">
            <v>m3</v>
          </cell>
          <cell r="F21">
            <v>1223</v>
          </cell>
          <cell r="G21">
            <v>4.29</v>
          </cell>
        </row>
        <row r="22">
          <cell r="A22" t="str">
            <v>DER50290</v>
          </cell>
          <cell r="B22" t="str">
            <v>Esc.  Carga e Transp. de mat. 1a cat. c/ CB 8000&lt;DMT&lt;9000m</v>
          </cell>
          <cell r="C22" t="str">
            <v xml:space="preserve"> </v>
          </cell>
          <cell r="D22" t="str">
            <v xml:space="preserve"> </v>
          </cell>
          <cell r="E22" t="str">
            <v>m3</v>
          </cell>
          <cell r="F22">
            <v>2097</v>
          </cell>
          <cell r="G22">
            <v>5.79</v>
          </cell>
        </row>
        <row r="23">
          <cell r="A23" t="str">
            <v>01.101.12</v>
          </cell>
          <cell r="B23" t="str">
            <v>Escavação,carga e transportes de material de 2a categoria,c/CB,  DMT 600 a 800m</v>
          </cell>
          <cell r="C23" t="str">
            <v>DNER-ES280/97</v>
          </cell>
          <cell r="D23" t="str">
            <v xml:space="preserve"> </v>
          </cell>
          <cell r="E23" t="str">
            <v>m3</v>
          </cell>
          <cell r="F23">
            <v>2276</v>
          </cell>
          <cell r="G23">
            <v>3.23</v>
          </cell>
        </row>
        <row r="24">
          <cell r="A24" t="str">
            <v>01.101.18</v>
          </cell>
          <cell r="B24" t="str">
            <v>Escavação,carga e transportes de material de 2a categoria,c/CB,  DMT 1800 a 2000m</v>
          </cell>
          <cell r="C24" t="str">
            <v>DNER-ES280/97</v>
          </cell>
          <cell r="D24" t="str">
            <v xml:space="preserve"> </v>
          </cell>
          <cell r="E24" t="str">
            <v>m3</v>
          </cell>
          <cell r="F24">
            <v>2295</v>
          </cell>
          <cell r="G24">
            <v>4.1399999999999997</v>
          </cell>
        </row>
        <row r="25">
          <cell r="A25" t="str">
            <v>01.101.19</v>
          </cell>
          <cell r="B25" t="str">
            <v>Escavação,carga e transportes de material de 2a categoria,c/CB,  DMT 2000 a 3000m</v>
          </cell>
          <cell r="C25" t="str">
            <v>DNER-ES280/97</v>
          </cell>
          <cell r="D25" t="str">
            <v xml:space="preserve"> </v>
          </cell>
          <cell r="E25" t="str">
            <v>m3</v>
          </cell>
          <cell r="F25">
            <v>5527</v>
          </cell>
          <cell r="G25">
            <v>4.51</v>
          </cell>
        </row>
        <row r="26">
          <cell r="A26" t="str">
            <v>DER51250</v>
          </cell>
          <cell r="B26" t="str">
            <v>Escavação,carga e transportes de material de 2a categoria DMT 5000 a 6000m</v>
          </cell>
          <cell r="C26" t="str">
            <v xml:space="preserve"> </v>
          </cell>
          <cell r="D26" t="str">
            <v xml:space="preserve"> </v>
          </cell>
          <cell r="E26" t="str">
            <v>m3</v>
          </cell>
          <cell r="F26">
            <v>1842</v>
          </cell>
          <cell r="G26">
            <v>5.7</v>
          </cell>
        </row>
        <row r="27">
          <cell r="A27" t="str">
            <v>DER51280</v>
          </cell>
          <cell r="B27" t="str">
            <v>Escavação,carga e transportes de material de 2a categoria DMT 8000 a 9000m</v>
          </cell>
          <cell r="C27" t="str">
            <v xml:space="preserve"> </v>
          </cell>
          <cell r="D27" t="str">
            <v xml:space="preserve"> </v>
          </cell>
          <cell r="E27" t="str">
            <v>m3</v>
          </cell>
          <cell r="F27">
            <v>2097</v>
          </cell>
          <cell r="G27">
            <v>7.48</v>
          </cell>
        </row>
        <row r="28">
          <cell r="A28" t="str">
            <v>DER51310</v>
          </cell>
          <cell r="B28" t="str">
            <v>Escavação,carga e transportes de material de 2a categoria DMT 12000 a 14000m</v>
          </cell>
          <cell r="C28" t="str">
            <v xml:space="preserve"> </v>
          </cell>
          <cell r="D28" t="str">
            <v xml:space="preserve"> </v>
          </cell>
          <cell r="E28" t="str">
            <v>m3</v>
          </cell>
          <cell r="F28">
            <v>4665</v>
          </cell>
          <cell r="G28">
            <v>10.14</v>
          </cell>
        </row>
        <row r="29">
          <cell r="A29" t="str">
            <v>DER51320</v>
          </cell>
          <cell r="B29" t="str">
            <v>Escavação,carga e transportes de material de 2a categoria DMT 14000 a 16000m</v>
          </cell>
          <cell r="C29" t="str">
            <v xml:space="preserve"> </v>
          </cell>
          <cell r="D29" t="str">
            <v xml:space="preserve"> </v>
          </cell>
          <cell r="E29" t="str">
            <v>m3</v>
          </cell>
          <cell r="F29">
            <v>8592</v>
          </cell>
          <cell r="G29">
            <v>11.31</v>
          </cell>
        </row>
        <row r="30">
          <cell r="A30" t="str">
            <v>DER51360</v>
          </cell>
          <cell r="B30" t="str">
            <v>Escavação,carga e transportes de material de 2a categoria DMT 22000 a 24000m</v>
          </cell>
          <cell r="C30" t="str">
            <v xml:space="preserve"> </v>
          </cell>
          <cell r="D30" t="str">
            <v xml:space="preserve"> </v>
          </cell>
          <cell r="E30" t="str">
            <v>m3</v>
          </cell>
          <cell r="F30">
            <v>1500</v>
          </cell>
          <cell r="G30">
            <v>16.04</v>
          </cell>
        </row>
        <row r="31">
          <cell r="A31" t="str">
            <v>DER52090</v>
          </cell>
          <cell r="B31" t="str">
            <v>Esc. Carga e Transp. de solos moles 600&lt;DMT&lt;=800m</v>
          </cell>
          <cell r="C31" t="str">
            <v xml:space="preserve"> </v>
          </cell>
          <cell r="D31" t="str">
            <v xml:space="preserve"> </v>
          </cell>
          <cell r="E31" t="str">
            <v>m3</v>
          </cell>
          <cell r="F31">
            <v>8592</v>
          </cell>
          <cell r="G31">
            <v>4.6399999999999997</v>
          </cell>
        </row>
        <row r="32">
          <cell r="A32" t="str">
            <v>DER52095</v>
          </cell>
          <cell r="B32" t="str">
            <v>Esc. Carga e Transp. de solos moles 800&lt;DMT&lt;=1000m</v>
          </cell>
          <cell r="C32" t="str">
            <v xml:space="preserve"> </v>
          </cell>
          <cell r="D32" t="str">
            <v xml:space="preserve"> </v>
          </cell>
          <cell r="E32" t="str">
            <v>m3</v>
          </cell>
          <cell r="F32">
            <v>2097</v>
          </cell>
          <cell r="G32">
            <v>4.7</v>
          </cell>
        </row>
        <row r="33">
          <cell r="A33" t="str">
            <v>DER52105</v>
          </cell>
          <cell r="B33" t="str">
            <v>Esc. Carga e Transp. de solos moles 2000&lt;DMT&lt;=3000m</v>
          </cell>
          <cell r="C33" t="str">
            <v xml:space="preserve"> </v>
          </cell>
          <cell r="D33" t="str">
            <v xml:space="preserve"> </v>
          </cell>
          <cell r="E33" t="str">
            <v>m3</v>
          </cell>
          <cell r="F33">
            <v>1010</v>
          </cell>
          <cell r="G33">
            <v>5.77</v>
          </cell>
        </row>
        <row r="34">
          <cell r="A34" t="str">
            <v>DER52106</v>
          </cell>
          <cell r="B34" t="str">
            <v>Esc. Carga e Transp. de solos moles 3000&lt;DMT&lt;=4000m</v>
          </cell>
          <cell r="C34" t="str">
            <v xml:space="preserve"> </v>
          </cell>
          <cell r="D34" t="str">
            <v xml:space="preserve"> </v>
          </cell>
          <cell r="E34" t="str">
            <v>m3</v>
          </cell>
          <cell r="F34">
            <v>3665</v>
          </cell>
          <cell r="G34">
            <v>6.37</v>
          </cell>
        </row>
        <row r="35">
          <cell r="A35" t="str">
            <v>01.510.00</v>
          </cell>
          <cell r="B35" t="str">
            <v>Compactação de aterros a 95% Proctor Normal</v>
          </cell>
          <cell r="C35" t="str">
            <v>DNER-ES282/97</v>
          </cell>
          <cell r="D35" t="str">
            <v xml:space="preserve"> </v>
          </cell>
          <cell r="E35" t="str">
            <v>m3</v>
          </cell>
          <cell r="F35">
            <v>5906</v>
          </cell>
          <cell r="G35">
            <v>0.79</v>
          </cell>
        </row>
        <row r="36">
          <cell r="A36" t="str">
            <v>01.511.00</v>
          </cell>
          <cell r="B36" t="str">
            <v>Compactação de aterros a 100% Proctor Normal</v>
          </cell>
          <cell r="C36" t="str">
            <v>DNER-ES282/97</v>
          </cell>
          <cell r="D36" t="str">
            <v xml:space="preserve"> </v>
          </cell>
          <cell r="E36" t="str">
            <v>m3</v>
          </cell>
          <cell r="F36">
            <v>3477</v>
          </cell>
          <cell r="G36">
            <v>1.36</v>
          </cell>
        </row>
        <row r="37">
          <cell r="F37" t="str">
            <v>SUB-TOTAL</v>
          </cell>
        </row>
        <row r="39">
          <cell r="B39" t="str">
            <v>PAVIMENTAÇÃO</v>
          </cell>
        </row>
        <row r="40">
          <cell r="A40" t="str">
            <v>02.000.00</v>
          </cell>
          <cell r="B40" t="str">
            <v>Regularização do subleito</v>
          </cell>
          <cell r="C40" t="str">
            <v xml:space="preserve"> </v>
          </cell>
          <cell r="D40" t="str">
            <v xml:space="preserve"> </v>
          </cell>
          <cell r="E40" t="str">
            <v>m2</v>
          </cell>
          <cell r="F40">
            <v>11690</v>
          </cell>
          <cell r="G40">
            <v>0.3</v>
          </cell>
        </row>
        <row r="41">
          <cell r="A41" t="str">
            <v>P01.401.00</v>
          </cell>
          <cell r="B41" t="str">
            <v>Revestimento Primário</v>
          </cell>
          <cell r="C41" t="str">
            <v xml:space="preserve"> </v>
          </cell>
          <cell r="D41" t="str">
            <v xml:space="preserve"> </v>
          </cell>
          <cell r="E41" t="str">
            <v>m3</v>
          </cell>
          <cell r="F41">
            <v>2245</v>
          </cell>
          <cell r="G41">
            <v>11.75</v>
          </cell>
        </row>
        <row r="42">
          <cell r="F42" t="str">
            <v>SUB-TOTAL</v>
          </cell>
        </row>
        <row r="43">
          <cell r="B43" t="str">
            <v>DRENAGEM</v>
          </cell>
        </row>
        <row r="44">
          <cell r="A44" t="str">
            <v>04.000.00</v>
          </cell>
          <cell r="B44" t="str">
            <v>Escavação manual em material de 1a categoria</v>
          </cell>
          <cell r="C44" t="str">
            <v xml:space="preserve"> </v>
          </cell>
          <cell r="D44" t="str">
            <v xml:space="preserve"> </v>
          </cell>
          <cell r="E44" t="str">
            <v>m3</v>
          </cell>
          <cell r="F44">
            <v>52</v>
          </cell>
          <cell r="G44">
            <v>17.57</v>
          </cell>
        </row>
        <row r="45">
          <cell r="A45" t="str">
            <v>04.001.00</v>
          </cell>
          <cell r="B45" t="str">
            <v>Escavação mecânica em material de 1a categoria</v>
          </cell>
          <cell r="C45" t="str">
            <v xml:space="preserve"> </v>
          </cell>
          <cell r="D45" t="str">
            <v xml:space="preserve"> </v>
          </cell>
          <cell r="E45" t="str">
            <v>m3</v>
          </cell>
          <cell r="F45">
            <v>1344</v>
          </cell>
          <cell r="G45">
            <v>2.09</v>
          </cell>
        </row>
        <row r="46">
          <cell r="A46" t="str">
            <v>04.001.01</v>
          </cell>
          <cell r="B46" t="str">
            <v>Escavação mecânica,reaterro e compactação (material de 1a categoria)</v>
          </cell>
          <cell r="C46" t="str">
            <v xml:space="preserve"> </v>
          </cell>
          <cell r="D46" t="str">
            <v xml:space="preserve"> </v>
          </cell>
          <cell r="E46" t="str">
            <v>m3</v>
          </cell>
          <cell r="F46">
            <v>255</v>
          </cell>
          <cell r="G46">
            <v>3.03</v>
          </cell>
        </row>
        <row r="47">
          <cell r="A47" t="str">
            <v>04.401.02</v>
          </cell>
          <cell r="B47" t="str">
            <v>Valeta de prot. de aterro c/ revest. vegetal VPA 02</v>
          </cell>
          <cell r="C47" t="str">
            <v xml:space="preserve"> </v>
          </cell>
          <cell r="D47" t="str">
            <v xml:space="preserve"> </v>
          </cell>
          <cell r="E47" t="str">
            <v>m</v>
          </cell>
          <cell r="F47">
            <v>517</v>
          </cell>
          <cell r="G47">
            <v>24.32</v>
          </cell>
        </row>
        <row r="48">
          <cell r="A48" t="str">
            <v>04.900.21</v>
          </cell>
          <cell r="B48" t="str">
            <v>Sarjeta de cant. central de concreto-SCC 01</v>
          </cell>
          <cell r="C48" t="str">
            <v>DNER-ES288/97</v>
          </cell>
          <cell r="D48" t="str">
            <v xml:space="preserve"> </v>
          </cell>
          <cell r="E48" t="str">
            <v>m</v>
          </cell>
          <cell r="F48">
            <v>627</v>
          </cell>
          <cell r="G48">
            <v>13.85</v>
          </cell>
        </row>
        <row r="49">
          <cell r="A49" t="str">
            <v>04.900.22</v>
          </cell>
          <cell r="B49" t="str">
            <v>Sarjeta de cant. central de concreto-SCC 02</v>
          </cell>
          <cell r="C49" t="str">
            <v>DNER-ES288/97</v>
          </cell>
          <cell r="D49" t="str">
            <v xml:space="preserve"> </v>
          </cell>
          <cell r="E49" t="str">
            <v>m</v>
          </cell>
          <cell r="F49">
            <v>110</v>
          </cell>
          <cell r="G49">
            <v>19.170000000000002</v>
          </cell>
        </row>
        <row r="50">
          <cell r="A50" t="str">
            <v>04.900.33</v>
          </cell>
          <cell r="B50" t="str">
            <v>Sarjeta triangular de grama-STG 03</v>
          </cell>
          <cell r="C50" t="str">
            <v xml:space="preserve"> </v>
          </cell>
          <cell r="D50" t="str">
            <v xml:space="preserve"> </v>
          </cell>
          <cell r="E50" t="str">
            <v>m</v>
          </cell>
          <cell r="F50">
            <v>451</v>
          </cell>
          <cell r="G50">
            <v>10.61</v>
          </cell>
        </row>
        <row r="51">
          <cell r="A51" t="str">
            <v>04.900.34</v>
          </cell>
          <cell r="B51" t="str">
            <v>Sarjeta triangular de grama-STG 04</v>
          </cell>
          <cell r="C51" t="str">
            <v xml:space="preserve"> </v>
          </cell>
          <cell r="D51" t="str">
            <v xml:space="preserve"> </v>
          </cell>
          <cell r="E51" t="str">
            <v>m</v>
          </cell>
          <cell r="F51">
            <v>715</v>
          </cell>
          <cell r="G51">
            <v>8.4700000000000006</v>
          </cell>
        </row>
        <row r="52">
          <cell r="F52" t="str">
            <v>SUB-TOTAL</v>
          </cell>
        </row>
        <row r="54">
          <cell r="B54" t="str">
            <v>OBRAS DE ARTE CORRENTES</v>
          </cell>
        </row>
        <row r="55">
          <cell r="A55" t="str">
            <v>04.001.00</v>
          </cell>
          <cell r="B55" t="str">
            <v>Escavação mecânica em material de 1a categoria</v>
          </cell>
          <cell r="C55" t="str">
            <v xml:space="preserve"> </v>
          </cell>
          <cell r="D55" t="str">
            <v xml:space="preserve"> </v>
          </cell>
          <cell r="E55" t="str">
            <v>m3</v>
          </cell>
          <cell r="F55">
            <v>1075.2</v>
          </cell>
          <cell r="G55">
            <v>2.09</v>
          </cell>
        </row>
        <row r="56">
          <cell r="A56" t="str">
            <v>04.001.01</v>
          </cell>
          <cell r="B56" t="str">
            <v>Escavação mecânica,reaterro e compactação (material de 1a categoria)</v>
          </cell>
          <cell r="C56" t="str">
            <v xml:space="preserve"> </v>
          </cell>
          <cell r="D56" t="str">
            <v xml:space="preserve"> </v>
          </cell>
          <cell r="E56" t="str">
            <v>m3</v>
          </cell>
          <cell r="F56">
            <v>1020</v>
          </cell>
          <cell r="G56">
            <v>3.03</v>
          </cell>
        </row>
        <row r="57">
          <cell r="A57" t="str">
            <v>04.100.02</v>
          </cell>
          <cell r="B57" t="str">
            <v>Corpo de BSTC D=0.80m</v>
          </cell>
          <cell r="C57" t="str">
            <v>DNER-ES284/97</v>
          </cell>
          <cell r="D57" t="str">
            <v xml:space="preserve"> </v>
          </cell>
          <cell r="E57" t="str">
            <v xml:space="preserve">m </v>
          </cell>
          <cell r="F57">
            <v>65</v>
          </cell>
          <cell r="G57">
            <v>201.98</v>
          </cell>
        </row>
        <row r="58">
          <cell r="A58" t="str">
            <v>04.101.02</v>
          </cell>
          <cell r="B58" t="str">
            <v>Boca de BSTC D=0.80m-normal</v>
          </cell>
          <cell r="C58" t="str">
            <v xml:space="preserve"> </v>
          </cell>
          <cell r="D58" t="str">
            <v xml:space="preserve"> </v>
          </cell>
          <cell r="E58" t="str">
            <v>un</v>
          </cell>
          <cell r="F58">
            <v>4</v>
          </cell>
          <cell r="G58">
            <v>494.05</v>
          </cell>
        </row>
        <row r="59">
          <cell r="A59" t="str">
            <v>DER72950</v>
          </cell>
          <cell r="B59" t="str">
            <v>Boca de BSTC D=2,00m-normal</v>
          </cell>
          <cell r="C59" t="str">
            <v xml:space="preserve"> </v>
          </cell>
          <cell r="D59" t="str">
            <v xml:space="preserve"> </v>
          </cell>
          <cell r="E59" t="str">
            <v>un</v>
          </cell>
          <cell r="F59">
            <v>2</v>
          </cell>
          <cell r="G59">
            <v>1469.87</v>
          </cell>
        </row>
        <row r="60">
          <cell r="A60" t="str">
            <v>P04.110.00</v>
          </cell>
          <cell r="B60" t="str">
            <v>Corpo de BDTC D=0.80m c/ laje de concreto</v>
          </cell>
          <cell r="C60" t="str">
            <v xml:space="preserve"> </v>
          </cell>
          <cell r="D60" t="str">
            <v xml:space="preserve"> </v>
          </cell>
          <cell r="E60" t="str">
            <v>m</v>
          </cell>
          <cell r="F60">
            <v>92</v>
          </cell>
          <cell r="G60">
            <v>335.3</v>
          </cell>
        </row>
        <row r="61">
          <cell r="A61" t="str">
            <v>P04.111.01</v>
          </cell>
          <cell r="B61" t="str">
            <v>Boca de BDTC D=0.80m</v>
          </cell>
          <cell r="C61" t="str">
            <v xml:space="preserve"> </v>
          </cell>
          <cell r="D61" t="str">
            <v xml:space="preserve"> </v>
          </cell>
          <cell r="E61" t="str">
            <v>un</v>
          </cell>
          <cell r="F61">
            <v>4</v>
          </cell>
          <cell r="G61">
            <v>560.76</v>
          </cell>
        </row>
        <row r="62">
          <cell r="A62" t="str">
            <v>04.200.02</v>
          </cell>
          <cell r="B62" t="str">
            <v>Corpo de BSCC 2.00x2.00m-H=0 a 1.00m</v>
          </cell>
          <cell r="C62" t="str">
            <v>DNER-ES286/97</v>
          </cell>
          <cell r="D62" t="str">
            <v xml:space="preserve"> </v>
          </cell>
          <cell r="E62" t="str">
            <v>m</v>
          </cell>
          <cell r="F62">
            <v>21</v>
          </cell>
          <cell r="G62">
            <v>737.8</v>
          </cell>
        </row>
        <row r="63">
          <cell r="A63" t="str">
            <v>04.201.02</v>
          </cell>
          <cell r="B63" t="str">
            <v>Boca de BSCC 2.00x2.00m - normal</v>
          </cell>
          <cell r="C63" t="str">
            <v xml:space="preserve"> </v>
          </cell>
          <cell r="D63" t="str">
            <v xml:space="preserve"> </v>
          </cell>
          <cell r="E63" t="str">
            <v>un</v>
          </cell>
          <cell r="F63">
            <v>2</v>
          </cell>
          <cell r="G63">
            <v>4874.24</v>
          </cell>
        </row>
        <row r="64">
          <cell r="A64" t="str">
            <v>P 04.100.21</v>
          </cell>
          <cell r="B64" t="str">
            <v>Tunnel liner plate, c/Epoxy-bonded, D=2,00m, E=2,70mm</v>
          </cell>
          <cell r="C64" t="str">
            <v xml:space="preserve"> </v>
          </cell>
          <cell r="D64" t="str">
            <v xml:space="preserve"> </v>
          </cell>
          <cell r="E64" t="str">
            <v>m</v>
          </cell>
          <cell r="F64">
            <v>44.5</v>
          </cell>
          <cell r="G64">
            <v>1370.71</v>
          </cell>
        </row>
        <row r="65">
          <cell r="A65" t="str">
            <v>04.999.02</v>
          </cell>
          <cell r="B65" t="str">
            <v>Demolição de dispositivos de concreto</v>
          </cell>
          <cell r="C65" t="str">
            <v>DNER-ES296/97</v>
          </cell>
          <cell r="D65" t="str">
            <v xml:space="preserve"> </v>
          </cell>
          <cell r="E65" t="str">
            <v>m3</v>
          </cell>
          <cell r="F65">
            <v>25</v>
          </cell>
          <cell r="G65">
            <v>12.58</v>
          </cell>
        </row>
        <row r="66">
          <cell r="F66" t="str">
            <v>SUB-TOTAL</v>
          </cell>
        </row>
        <row r="67">
          <cell r="B67" t="str">
            <v>OBRAS COMPLEMENTARES</v>
          </cell>
        </row>
        <row r="68">
          <cell r="A68" t="str">
            <v>05.100.00</v>
          </cell>
          <cell r="B68" t="str">
            <v>Enleivamento</v>
          </cell>
          <cell r="C68" t="str">
            <v>DNER-ES341/97</v>
          </cell>
          <cell r="D68" t="str">
            <v xml:space="preserve"> </v>
          </cell>
          <cell r="E68" t="str">
            <v>m2</v>
          </cell>
          <cell r="F68">
            <v>8136</v>
          </cell>
          <cell r="G68">
            <v>2.06</v>
          </cell>
        </row>
        <row r="69">
          <cell r="A69" t="str">
            <v>05.102.00</v>
          </cell>
          <cell r="B69" t="str">
            <v>Hidrossemeadura</v>
          </cell>
          <cell r="C69" t="str">
            <v>DNER-ES341/97</v>
          </cell>
          <cell r="D69" t="str">
            <v xml:space="preserve"> </v>
          </cell>
          <cell r="E69" t="str">
            <v>m2</v>
          </cell>
          <cell r="F69">
            <v>420</v>
          </cell>
          <cell r="G69">
            <v>0.49</v>
          </cell>
        </row>
        <row r="70">
          <cell r="A70" t="str">
            <v>P 05.100.02</v>
          </cell>
          <cell r="B70" t="str">
            <v>Fornecimento e plantio de árvore selecionada</v>
          </cell>
          <cell r="C70" t="str">
            <v xml:space="preserve"> </v>
          </cell>
          <cell r="D70" t="str">
            <v xml:space="preserve"> </v>
          </cell>
          <cell r="E70" t="str">
            <v>un</v>
          </cell>
          <cell r="F70">
            <v>95</v>
          </cell>
          <cell r="G70">
            <v>6.02</v>
          </cell>
        </row>
      </sheetData>
      <sheetData sheetId="9">
        <row r="14">
          <cell r="A14" t="str">
            <v>01.000.00</v>
          </cell>
          <cell r="B14" t="str">
            <v>Desmatamento,destocamento e limpeza de área com árvore até 0,15m</v>
          </cell>
          <cell r="C14" t="str">
            <v>DNER-ES278/97</v>
          </cell>
          <cell r="D14" t="str">
            <v xml:space="preserve"> </v>
          </cell>
          <cell r="E14" t="str">
            <v>m2</v>
          </cell>
          <cell r="F14">
            <v>154200</v>
          </cell>
          <cell r="G14">
            <v>7.0000000000000007E-2</v>
          </cell>
        </row>
        <row r="15">
          <cell r="A15" t="str">
            <v>01.010.00</v>
          </cell>
          <cell r="B15" t="str">
            <v>Desmatamento e destocamento árvores de 0,15m a 0,30m</v>
          </cell>
          <cell r="C15" t="str">
            <v>DNER-ES278/97</v>
          </cell>
          <cell r="D15" t="str">
            <v xml:space="preserve"> </v>
          </cell>
          <cell r="E15" t="str">
            <v>un</v>
          </cell>
          <cell r="F15">
            <v>1542</v>
          </cell>
          <cell r="G15">
            <v>8.92</v>
          </cell>
        </row>
        <row r="16">
          <cell r="A16" t="str">
            <v>01.011.00</v>
          </cell>
          <cell r="B16" t="str">
            <v>Desmatamento e destocamento árvores superior a 0,30m</v>
          </cell>
          <cell r="C16" t="str">
            <v>DNER-ES278/97</v>
          </cell>
          <cell r="D16" t="str">
            <v xml:space="preserve"> </v>
          </cell>
          <cell r="E16" t="str">
            <v>un</v>
          </cell>
          <cell r="F16">
            <v>771</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3580</v>
          </cell>
          <cell r="G18">
            <v>1.89</v>
          </cell>
        </row>
        <row r="19">
          <cell r="A19" t="str">
            <v>01.100.10</v>
          </cell>
          <cell r="B19" t="str">
            <v>Escavação,carga e transportes de material de 1a categoria DMT= 200 a 400m</v>
          </cell>
          <cell r="C19" t="str">
            <v>DNER-ES280/97</v>
          </cell>
          <cell r="D19" t="str">
            <v xml:space="preserve"> </v>
          </cell>
          <cell r="E19" t="str">
            <v>m3</v>
          </cell>
          <cell r="F19">
            <v>389</v>
          </cell>
          <cell r="G19">
            <v>1.98</v>
          </cell>
        </row>
        <row r="20">
          <cell r="A20" t="str">
            <v>01.100.11</v>
          </cell>
          <cell r="B20" t="str">
            <v>Escavação,carga e transportes de material de 1a categoria DMT= 400 a 600m</v>
          </cell>
          <cell r="C20" t="str">
            <v>DNER-ES280/97</v>
          </cell>
          <cell r="D20" t="str">
            <v xml:space="preserve"> </v>
          </cell>
          <cell r="E20" t="str">
            <v>m3</v>
          </cell>
          <cell r="F20">
            <v>1207</v>
          </cell>
          <cell r="G20">
            <v>2.12</v>
          </cell>
        </row>
        <row r="21">
          <cell r="A21" t="str">
            <v>01.100.12</v>
          </cell>
          <cell r="B21" t="str">
            <v>Escavação,carga e transportes de material de 1a categoria DMT= 600 a 800m</v>
          </cell>
          <cell r="C21" t="str">
            <v>DNER-ES280/97</v>
          </cell>
          <cell r="D21" t="str">
            <v xml:space="preserve"> </v>
          </cell>
          <cell r="E21" t="str">
            <v>m3</v>
          </cell>
          <cell r="F21">
            <v>2411</v>
          </cell>
          <cell r="G21">
            <v>2.19</v>
          </cell>
        </row>
        <row r="22">
          <cell r="A22" t="str">
            <v>01.100.13</v>
          </cell>
          <cell r="B22" t="str">
            <v>Escavação,carga e transportes de material de 1a categoria DMT= 800 a 1000m</v>
          </cell>
          <cell r="C22" t="str">
            <v>DNER-ES280/97</v>
          </cell>
          <cell r="D22" t="str">
            <v xml:space="preserve"> </v>
          </cell>
          <cell r="E22" t="str">
            <v>m3</v>
          </cell>
          <cell r="F22">
            <v>5249</v>
          </cell>
          <cell r="G22">
            <v>2.36</v>
          </cell>
        </row>
        <row r="23">
          <cell r="A23" t="str">
            <v>01.100.14</v>
          </cell>
          <cell r="B23" t="str">
            <v>Escavação,carga e transportes de material de 1a categoria DMT= 1000 a 1200m</v>
          </cell>
          <cell r="C23" t="str">
            <v>DNER-ES280/97</v>
          </cell>
          <cell r="D23" t="str">
            <v xml:space="preserve"> </v>
          </cell>
          <cell r="E23" t="str">
            <v>m3</v>
          </cell>
          <cell r="F23">
            <v>18027</v>
          </cell>
          <cell r="G23">
            <v>2.4</v>
          </cell>
        </row>
        <row r="24">
          <cell r="A24" t="str">
            <v>01.100.15</v>
          </cell>
          <cell r="B24" t="str">
            <v>Escavação,carga e transportes de material de 1a categoria DMT= 1200 a 1400m</v>
          </cell>
          <cell r="C24" t="str">
            <v>DNER-ES280/97</v>
          </cell>
          <cell r="D24" t="str">
            <v xml:space="preserve"> </v>
          </cell>
          <cell r="E24" t="str">
            <v>m3</v>
          </cell>
          <cell r="F24">
            <v>5127</v>
          </cell>
          <cell r="G24">
            <v>2.62</v>
          </cell>
        </row>
        <row r="25">
          <cell r="A25" t="str">
            <v>01.100.16</v>
          </cell>
          <cell r="B25" t="str">
            <v>Escavação,carga e transportes de material de 1a  categoria DMT 1400 a 1600m</v>
          </cell>
          <cell r="C25" t="str">
            <v>DNER-ES280/97</v>
          </cell>
          <cell r="D25" t="str">
            <v xml:space="preserve"> </v>
          </cell>
          <cell r="E25" t="str">
            <v>m3</v>
          </cell>
          <cell r="F25">
            <v>2145</v>
          </cell>
          <cell r="G25">
            <v>2.73</v>
          </cell>
        </row>
        <row r="26">
          <cell r="A26" t="str">
            <v>01.100.17</v>
          </cell>
          <cell r="B26" t="str">
            <v>Escavação,carga e transportes de material de 1a categoria DMT= 1600 a 1800m</v>
          </cell>
          <cell r="C26" t="str">
            <v>DNER-ES280/97</v>
          </cell>
          <cell r="D26" t="str">
            <v xml:space="preserve"> </v>
          </cell>
          <cell r="E26" t="str">
            <v>m3</v>
          </cell>
          <cell r="F26">
            <v>1313</v>
          </cell>
          <cell r="G26">
            <v>2.84</v>
          </cell>
        </row>
        <row r="27">
          <cell r="A27" t="str">
            <v>01.100.18</v>
          </cell>
          <cell r="B27" t="str">
            <v>Escavação,carga e transportes de material de 1a categoria DMT= 1800 a 2000m</v>
          </cell>
          <cell r="C27" t="str">
            <v>DNER-ES280/97</v>
          </cell>
          <cell r="D27" t="str">
            <v xml:space="preserve"> </v>
          </cell>
          <cell r="E27" t="str">
            <v>m3</v>
          </cell>
          <cell r="F27">
            <v>1078</v>
          </cell>
          <cell r="G27">
            <v>2.92</v>
          </cell>
        </row>
        <row r="28">
          <cell r="A28" t="str">
            <v>01.100.19</v>
          </cell>
          <cell r="B28" t="str">
            <v>Escavação,carga e transportes de material de 1a categoria DMT= 2000 a 3000m</v>
          </cell>
          <cell r="C28" t="str">
            <v>DNER-ES280/97</v>
          </cell>
          <cell r="D28" t="str">
            <v xml:space="preserve"> </v>
          </cell>
          <cell r="E28" t="str">
            <v>m3</v>
          </cell>
          <cell r="F28">
            <v>16291</v>
          </cell>
          <cell r="G28">
            <v>3.26</v>
          </cell>
        </row>
        <row r="29">
          <cell r="A29" t="str">
            <v>DER50260</v>
          </cell>
          <cell r="B29" t="str">
            <v>Esc.  Carga e Transp. de mat. 1a cat. c/ CB 5000&lt;DMT&lt;6000m</v>
          </cell>
          <cell r="C29" t="str">
            <v xml:space="preserve"> </v>
          </cell>
          <cell r="D29" t="str">
            <v xml:space="preserve"> </v>
          </cell>
          <cell r="E29" t="str">
            <v>m3</v>
          </cell>
          <cell r="F29">
            <v>808</v>
          </cell>
          <cell r="G29">
            <v>4.29</v>
          </cell>
        </row>
        <row r="30">
          <cell r="A30" t="str">
            <v>DER50270</v>
          </cell>
          <cell r="B30" t="str">
            <v>Esc.  Carga e Transp. de mat. 1a cat. c/ CB 6000&lt;DMT&lt;7000m</v>
          </cell>
          <cell r="C30" t="str">
            <v xml:space="preserve"> </v>
          </cell>
          <cell r="D30" t="str">
            <v xml:space="preserve"> </v>
          </cell>
          <cell r="E30" t="str">
            <v>m3</v>
          </cell>
          <cell r="F30">
            <v>6239</v>
          </cell>
          <cell r="G30">
            <v>4.79</v>
          </cell>
        </row>
        <row r="31">
          <cell r="A31" t="str">
            <v>DER50315</v>
          </cell>
          <cell r="B31" t="str">
            <v>Esc.  Carga e Transp. de mat. 1a cat. c/ CB 12000&lt;DMT&lt;14000m</v>
          </cell>
          <cell r="C31" t="str">
            <v xml:space="preserve"> </v>
          </cell>
          <cell r="D31" t="str">
            <v xml:space="preserve"> </v>
          </cell>
          <cell r="E31" t="str">
            <v>m3</v>
          </cell>
          <cell r="F31">
            <v>16257</v>
          </cell>
          <cell r="G31">
            <v>8.0299999999999994</v>
          </cell>
        </row>
        <row r="32">
          <cell r="A32" t="str">
            <v>01.101.09</v>
          </cell>
          <cell r="B32" t="str">
            <v>Escavação,carga e transportes de material de 2a categoria,c/CB, DMT 50 a 200m</v>
          </cell>
          <cell r="C32" t="str">
            <v>DNER-ES280/97</v>
          </cell>
          <cell r="D32" t="str">
            <v xml:space="preserve"> </v>
          </cell>
          <cell r="E32" t="str">
            <v>m3</v>
          </cell>
          <cell r="F32">
            <v>100</v>
          </cell>
          <cell r="G32">
            <v>2.85</v>
          </cell>
        </row>
        <row r="33">
          <cell r="A33" t="str">
            <v>01.101.10</v>
          </cell>
          <cell r="B33" t="str">
            <v>Escavação,carga e transportes de material de 2a categoria,c/CB,  DMT 200 a 400m</v>
          </cell>
          <cell r="C33" t="str">
            <v>DNER-ES280/97</v>
          </cell>
          <cell r="D33" t="str">
            <v xml:space="preserve"> </v>
          </cell>
          <cell r="E33" t="str">
            <v>m3</v>
          </cell>
          <cell r="F33">
            <v>100</v>
          </cell>
          <cell r="G33">
            <v>2.97</v>
          </cell>
        </row>
        <row r="34">
          <cell r="A34" t="str">
            <v>01.101.11</v>
          </cell>
          <cell r="B34" t="str">
            <v>Escavação,carga e transportes de material de 2a categoria,c/CB,  DMT 400 a 600m</v>
          </cell>
          <cell r="C34" t="str">
            <v>DNER-ES280/97</v>
          </cell>
          <cell r="D34" t="str">
            <v xml:space="preserve"> </v>
          </cell>
          <cell r="E34" t="str">
            <v>m3</v>
          </cell>
          <cell r="F34">
            <v>100</v>
          </cell>
          <cell r="G34">
            <v>3.15</v>
          </cell>
        </row>
        <row r="35">
          <cell r="A35" t="str">
            <v>01.101.12</v>
          </cell>
          <cell r="B35" t="str">
            <v>Escavação,carga e transportes de material de 2a categoria,c/CB,  DMT 600 a 800m</v>
          </cell>
          <cell r="C35" t="str">
            <v>DNER-ES280/97</v>
          </cell>
          <cell r="D35" t="str">
            <v xml:space="preserve"> </v>
          </cell>
          <cell r="E35" t="str">
            <v>m3</v>
          </cell>
          <cell r="F35">
            <v>4759</v>
          </cell>
          <cell r="G35">
            <v>3.23</v>
          </cell>
        </row>
        <row r="36">
          <cell r="A36" t="str">
            <v>01.101.13</v>
          </cell>
          <cell r="B36" t="str">
            <v>Escavação,carga e transportes de material de 2a categoria,c/CB,  DMT 800 a 1 000m</v>
          </cell>
          <cell r="C36" t="str">
            <v>DNER-ES280/97</v>
          </cell>
          <cell r="D36" t="str">
            <v xml:space="preserve"> </v>
          </cell>
          <cell r="E36" t="str">
            <v>m3</v>
          </cell>
          <cell r="F36">
            <v>100</v>
          </cell>
          <cell r="G36">
            <v>3.42</v>
          </cell>
        </row>
        <row r="37">
          <cell r="A37" t="str">
            <v>01.101.14</v>
          </cell>
          <cell r="B37" t="str">
            <v>Escavação,carga e transportes de material de 2a categoria,c/CB,  DMT 1000 a 1200m</v>
          </cell>
          <cell r="C37" t="str">
            <v>DNER-ES280/97</v>
          </cell>
          <cell r="D37" t="str">
            <v xml:space="preserve"> </v>
          </cell>
          <cell r="E37" t="str">
            <v>m3</v>
          </cell>
          <cell r="F37">
            <v>12018</v>
          </cell>
          <cell r="G37">
            <v>3.49</v>
          </cell>
        </row>
        <row r="38">
          <cell r="A38" t="str">
            <v>01.101.15</v>
          </cell>
          <cell r="B38" t="str">
            <v>Escavação,carga e transportes de material de 2a categoria,c/CB,  DMT 1200 a 1400m</v>
          </cell>
          <cell r="C38" t="str">
            <v>DNER-ES280/97</v>
          </cell>
          <cell r="D38" t="str">
            <v xml:space="preserve"> </v>
          </cell>
          <cell r="E38" t="str">
            <v>m3</v>
          </cell>
          <cell r="F38">
            <v>570</v>
          </cell>
          <cell r="G38">
            <v>3.73</v>
          </cell>
        </row>
        <row r="39">
          <cell r="A39" t="str">
            <v>01.101.16</v>
          </cell>
          <cell r="B39" t="str">
            <v>Escavação,carga e transportes de material de 2a categoria,c/CB,  DMT 1400 a 1600m</v>
          </cell>
          <cell r="C39" t="str">
            <v>DNER-ES280/97</v>
          </cell>
          <cell r="D39" t="str">
            <v xml:space="preserve"> </v>
          </cell>
          <cell r="E39" t="str">
            <v>m3</v>
          </cell>
          <cell r="F39">
            <v>238</v>
          </cell>
          <cell r="G39">
            <v>3.87</v>
          </cell>
        </row>
        <row r="40">
          <cell r="A40" t="str">
            <v>01.101.17</v>
          </cell>
          <cell r="B40" t="str">
            <v>Escavação,carga e transportes de material de 2a categoria,c/CB,  DMT 1600 a 1800m</v>
          </cell>
          <cell r="C40" t="str">
            <v>DNER-ES280/97</v>
          </cell>
          <cell r="D40" t="str">
            <v xml:space="preserve"> </v>
          </cell>
          <cell r="E40" t="str">
            <v>m3</v>
          </cell>
          <cell r="F40">
            <v>100</v>
          </cell>
          <cell r="G40">
            <v>3.99</v>
          </cell>
        </row>
        <row r="41">
          <cell r="A41" t="str">
            <v>01.101.18</v>
          </cell>
          <cell r="B41" t="str">
            <v>Escavação,carga e transportes de material de 2a categoria,c/CB,  DMT 1800 a 2000m</v>
          </cell>
          <cell r="C41" t="str">
            <v>DNER-ES280/97</v>
          </cell>
          <cell r="D41" t="str">
            <v xml:space="preserve"> </v>
          </cell>
          <cell r="E41" t="str">
            <v>m3</v>
          </cell>
          <cell r="F41">
            <v>235</v>
          </cell>
          <cell r="G41">
            <v>4.1399999999999997</v>
          </cell>
        </row>
        <row r="42">
          <cell r="A42" t="str">
            <v>01.101.19</v>
          </cell>
          <cell r="B42" t="str">
            <v>Escavação,carga e transportes de material de 2a categoria,c/CB,  DMT 2000 a 3000m</v>
          </cell>
          <cell r="C42" t="str">
            <v>DNER-ES280/97</v>
          </cell>
          <cell r="D42" t="str">
            <v xml:space="preserve"> </v>
          </cell>
          <cell r="E42" t="str">
            <v>m3</v>
          </cell>
          <cell r="F42">
            <v>557</v>
          </cell>
          <cell r="G42">
            <v>4.51</v>
          </cell>
        </row>
        <row r="43">
          <cell r="A43" t="str">
            <v>DER51250</v>
          </cell>
          <cell r="B43" t="str">
            <v>Escavação,carga e transportes de material de 2a categoria DMT 5000 a 6000m</v>
          </cell>
          <cell r="C43" t="str">
            <v xml:space="preserve"> </v>
          </cell>
          <cell r="D43" t="str">
            <v xml:space="preserve"> </v>
          </cell>
          <cell r="E43" t="str">
            <v>m3</v>
          </cell>
          <cell r="F43">
            <v>1802</v>
          </cell>
          <cell r="G43">
            <v>5.7</v>
          </cell>
        </row>
        <row r="44">
          <cell r="A44" t="str">
            <v>DER51260</v>
          </cell>
          <cell r="B44" t="str">
            <v>Escavação,carga e transportes de material de 2a categoria DMT 6000 a 7000m</v>
          </cell>
          <cell r="C44" t="str">
            <v xml:space="preserve"> </v>
          </cell>
          <cell r="D44" t="str">
            <v xml:space="preserve"> </v>
          </cell>
          <cell r="E44" t="str">
            <v>m3</v>
          </cell>
          <cell r="F44">
            <v>1248</v>
          </cell>
          <cell r="G44">
            <v>6.34</v>
          </cell>
        </row>
        <row r="45">
          <cell r="A45" t="str">
            <v>DER51310</v>
          </cell>
          <cell r="B45" t="str">
            <v>Escavação,carga e transportes de material de 2a categoria DMT 12000 a 14000m</v>
          </cell>
          <cell r="C45" t="str">
            <v xml:space="preserve"> </v>
          </cell>
          <cell r="D45" t="str">
            <v xml:space="preserve"> </v>
          </cell>
          <cell r="E45" t="str">
            <v>m3</v>
          </cell>
          <cell r="F45">
            <v>100</v>
          </cell>
          <cell r="G45">
            <v>10.14</v>
          </cell>
        </row>
        <row r="46">
          <cell r="A46" t="str">
            <v>DER52095</v>
          </cell>
          <cell r="B46" t="str">
            <v>Esc. Carga e Transp. de solos moles 800&lt;DMT&lt;=1000m</v>
          </cell>
          <cell r="C46" t="str">
            <v xml:space="preserve"> </v>
          </cell>
          <cell r="D46" t="str">
            <v xml:space="preserve"> </v>
          </cell>
          <cell r="E46" t="str">
            <v>m3</v>
          </cell>
          <cell r="F46">
            <v>808</v>
          </cell>
          <cell r="G46">
            <v>4.7</v>
          </cell>
        </row>
        <row r="47">
          <cell r="A47" t="str">
            <v>DER52101</v>
          </cell>
          <cell r="B47" t="str">
            <v>Esc. Carga e Transp. de solos moles 1200&lt;DMT&lt;=1400m</v>
          </cell>
          <cell r="C47" t="str">
            <v xml:space="preserve"> </v>
          </cell>
          <cell r="D47" t="str">
            <v xml:space="preserve"> </v>
          </cell>
          <cell r="E47" t="str">
            <v>m3</v>
          </cell>
          <cell r="F47">
            <v>1500</v>
          </cell>
          <cell r="G47">
            <v>4.74</v>
          </cell>
        </row>
        <row r="48">
          <cell r="A48" t="str">
            <v>DER52105</v>
          </cell>
          <cell r="B48" t="str">
            <v>Esc. Carga e Transp. de solos moles 2000&lt;DMT&lt;=3000m</v>
          </cell>
          <cell r="C48" t="str">
            <v xml:space="preserve"> </v>
          </cell>
          <cell r="D48" t="str">
            <v xml:space="preserve"> </v>
          </cell>
          <cell r="E48" t="str">
            <v>m3</v>
          </cell>
          <cell r="F48">
            <v>1222</v>
          </cell>
          <cell r="G48">
            <v>5.77</v>
          </cell>
        </row>
        <row r="49">
          <cell r="A49" t="str">
            <v>DER52106</v>
          </cell>
          <cell r="B49" t="str">
            <v>Esc. Carga e Transp. de solos moles 3000&lt;DMT&lt;=4000m</v>
          </cell>
          <cell r="C49" t="str">
            <v xml:space="preserve"> </v>
          </cell>
          <cell r="D49" t="str">
            <v xml:space="preserve"> </v>
          </cell>
          <cell r="E49" t="str">
            <v>m3</v>
          </cell>
          <cell r="F49">
            <v>3135</v>
          </cell>
          <cell r="G49">
            <v>6.37</v>
          </cell>
        </row>
        <row r="50">
          <cell r="A50" t="str">
            <v>01.510.00</v>
          </cell>
          <cell r="B50" t="str">
            <v>Compactação de aterros a 95% Proctor Normal</v>
          </cell>
          <cell r="C50" t="str">
            <v>DNER-ES282/97</v>
          </cell>
          <cell r="D50" t="str">
            <v xml:space="preserve"> </v>
          </cell>
          <cell r="E50" t="str">
            <v>m3</v>
          </cell>
          <cell r="F50">
            <v>48343</v>
          </cell>
          <cell r="G50">
            <v>0.79</v>
          </cell>
        </row>
        <row r="51">
          <cell r="A51" t="str">
            <v>01.511.00</v>
          </cell>
          <cell r="B51" t="str">
            <v>Compactação de aterros a 100% Proctor Normal</v>
          </cell>
          <cell r="C51" t="str">
            <v>DNER-ES282/97</v>
          </cell>
          <cell r="D51" t="str">
            <v xml:space="preserve"> </v>
          </cell>
          <cell r="E51" t="str">
            <v>m3</v>
          </cell>
          <cell r="F51">
            <v>22313</v>
          </cell>
          <cell r="G51">
            <v>1.36</v>
          </cell>
        </row>
        <row r="52">
          <cell r="F52" t="str">
            <v>SUB-TOTAL</v>
          </cell>
        </row>
        <row r="54">
          <cell r="B54" t="str">
            <v>PAVIMENTAÇÃO</v>
          </cell>
        </row>
        <row r="55">
          <cell r="A55" t="str">
            <v>02.000.00</v>
          </cell>
          <cell r="B55" t="str">
            <v>Regularização do subleito</v>
          </cell>
          <cell r="C55" t="str">
            <v xml:space="preserve"> </v>
          </cell>
          <cell r="D55" t="str">
            <v xml:space="preserve"> </v>
          </cell>
          <cell r="E55" t="str">
            <v>m2</v>
          </cell>
          <cell r="F55">
            <v>104259</v>
          </cell>
          <cell r="G55">
            <v>0.3</v>
          </cell>
        </row>
        <row r="56">
          <cell r="A56" t="str">
            <v>DER53130</v>
          </cell>
          <cell r="B56" t="str">
            <v>Camada de macadame seco</v>
          </cell>
          <cell r="C56" t="str">
            <v xml:space="preserve"> </v>
          </cell>
          <cell r="D56" t="str">
            <v xml:space="preserve"> </v>
          </cell>
          <cell r="E56" t="str">
            <v>m3</v>
          </cell>
          <cell r="F56">
            <v>17459</v>
          </cell>
          <cell r="G56">
            <v>21.86</v>
          </cell>
        </row>
        <row r="57">
          <cell r="A57" t="str">
            <v>02.230.00</v>
          </cell>
          <cell r="B57" t="str">
            <v>Base brita graduada</v>
          </cell>
          <cell r="C57" t="str">
            <v>DNER-ES303/97</v>
          </cell>
          <cell r="D57" t="str">
            <v xml:space="preserve"> </v>
          </cell>
          <cell r="E57" t="str">
            <v>m3</v>
          </cell>
          <cell r="F57">
            <v>13838</v>
          </cell>
          <cell r="G57">
            <v>28.06</v>
          </cell>
        </row>
        <row r="58">
          <cell r="A58" t="str">
            <v>02.300.00</v>
          </cell>
          <cell r="B58" t="str">
            <v>Imprimação - Fornecimento, transporte e execução</v>
          </cell>
          <cell r="C58" t="str">
            <v>DNER-ES306/97</v>
          </cell>
          <cell r="D58" t="str">
            <v xml:space="preserve"> </v>
          </cell>
          <cell r="E58" t="str">
            <v>m2</v>
          </cell>
          <cell r="F58">
            <v>92533</v>
          </cell>
          <cell r="G58">
            <v>1.1100000000000001</v>
          </cell>
        </row>
        <row r="59">
          <cell r="A59" t="str">
            <v>02.400.00</v>
          </cell>
          <cell r="B59" t="str">
            <v>Pintura de ligação - Fornec., transporte e execução</v>
          </cell>
          <cell r="C59" t="str">
            <v>DNER-ES307/97</v>
          </cell>
          <cell r="D59" t="str">
            <v xml:space="preserve"> </v>
          </cell>
          <cell r="E59" t="str">
            <v>m2</v>
          </cell>
          <cell r="F59">
            <v>170839</v>
          </cell>
          <cell r="G59">
            <v>0.41</v>
          </cell>
        </row>
        <row r="60">
          <cell r="A60" t="str">
            <v>02.540.01</v>
          </cell>
          <cell r="B60" t="str">
            <v>Concreto betuminoso usinado a quente - usina 100/140 t/h</v>
          </cell>
          <cell r="C60" t="str">
            <v>DNER-ES313/97</v>
          </cell>
          <cell r="D60" t="str">
            <v xml:space="preserve"> </v>
          </cell>
          <cell r="E60" t="str">
            <v>t</v>
          </cell>
          <cell r="F60">
            <v>19054</v>
          </cell>
          <cell r="G60">
            <v>67.64</v>
          </cell>
        </row>
        <row r="61">
          <cell r="A61" t="str">
            <v>DER82200</v>
          </cell>
          <cell r="B61" t="str">
            <v>Remoção de revestimento de CBUQ</v>
          </cell>
          <cell r="C61" t="str">
            <v xml:space="preserve"> </v>
          </cell>
          <cell r="D61" t="str">
            <v xml:space="preserve"> </v>
          </cell>
          <cell r="E61" t="str">
            <v>m3</v>
          </cell>
          <cell r="F61">
            <v>1526</v>
          </cell>
          <cell r="G61">
            <v>5.73</v>
          </cell>
        </row>
        <row r="62">
          <cell r="A62" t="str">
            <v>DER82200a</v>
          </cell>
          <cell r="B62" t="str">
            <v>Remoção de camada granular</v>
          </cell>
          <cell r="C62" t="str">
            <v xml:space="preserve"> </v>
          </cell>
          <cell r="D62" t="str">
            <v xml:space="preserve"> </v>
          </cell>
          <cell r="E62" t="str">
            <v>m3</v>
          </cell>
          <cell r="F62">
            <v>1526</v>
          </cell>
          <cell r="G62">
            <v>4.67</v>
          </cell>
        </row>
        <row r="63">
          <cell r="A63" t="str">
            <v>DER82150</v>
          </cell>
          <cell r="B63" t="str">
            <v>Remoção de pavimento a paralelelpípedo</v>
          </cell>
          <cell r="C63" t="str">
            <v xml:space="preserve"> </v>
          </cell>
          <cell r="D63" t="str">
            <v xml:space="preserve"> </v>
          </cell>
          <cell r="E63" t="str">
            <v>m2</v>
          </cell>
          <cell r="F63">
            <v>2238</v>
          </cell>
          <cell r="G63">
            <v>0.62</v>
          </cell>
        </row>
        <row r="64">
          <cell r="F64" t="str">
            <v>SUB-TOTAL</v>
          </cell>
        </row>
        <row r="65">
          <cell r="B65" t="str">
            <v>DRENAGEM</v>
          </cell>
        </row>
        <row r="66">
          <cell r="A66" t="str">
            <v>04.000.00</v>
          </cell>
          <cell r="B66" t="str">
            <v>Escavação manual em material de 1a categoria</v>
          </cell>
          <cell r="C66" t="str">
            <v xml:space="preserve"> </v>
          </cell>
          <cell r="D66" t="str">
            <v xml:space="preserve"> </v>
          </cell>
          <cell r="E66" t="str">
            <v>m3</v>
          </cell>
          <cell r="F66">
            <v>142</v>
          </cell>
          <cell r="G66">
            <v>17.57</v>
          </cell>
        </row>
        <row r="67">
          <cell r="A67" t="str">
            <v>04.001.00</v>
          </cell>
          <cell r="B67" t="str">
            <v>Escavação mecânica em material de 1a categoria</v>
          </cell>
          <cell r="C67" t="str">
            <v xml:space="preserve"> </v>
          </cell>
          <cell r="D67" t="str">
            <v xml:space="preserve"> </v>
          </cell>
          <cell r="E67" t="str">
            <v>m3</v>
          </cell>
          <cell r="F67">
            <v>2950</v>
          </cell>
          <cell r="G67">
            <v>2.09</v>
          </cell>
        </row>
        <row r="68">
          <cell r="A68" t="str">
            <v>04.001.01</v>
          </cell>
          <cell r="B68" t="str">
            <v>Escavação mecânica,reaterro e compactação (material de 1a categoria)</v>
          </cell>
          <cell r="C68" t="str">
            <v xml:space="preserve"> </v>
          </cell>
          <cell r="D68" t="str">
            <v xml:space="preserve"> </v>
          </cell>
          <cell r="E68" t="str">
            <v>m3</v>
          </cell>
          <cell r="F68">
            <v>928.4</v>
          </cell>
          <cell r="G68">
            <v>3.03</v>
          </cell>
        </row>
        <row r="69">
          <cell r="A69" t="str">
            <v>04.401.01</v>
          </cell>
          <cell r="B69" t="str">
            <v>Valeta de prot. de aterro c/ revest. vegetal VPA 01</v>
          </cell>
          <cell r="C69" t="str">
            <v xml:space="preserve"> </v>
          </cell>
          <cell r="D69" t="str">
            <v xml:space="preserve"> </v>
          </cell>
          <cell r="E69" t="str">
            <v>m</v>
          </cell>
          <cell r="F69">
            <v>1908</v>
          </cell>
          <cell r="G69">
            <v>31.98</v>
          </cell>
        </row>
        <row r="70">
          <cell r="A70" t="str">
            <v>04.401.02</v>
          </cell>
          <cell r="B70" t="str">
            <v>Valeta de prot. de aterro c/ revest. vegetal VPA 02</v>
          </cell>
          <cell r="C70" t="str">
            <v xml:space="preserve"> </v>
          </cell>
          <cell r="D70" t="str">
            <v xml:space="preserve"> </v>
          </cell>
          <cell r="E70" t="str">
            <v>m</v>
          </cell>
          <cell r="F70">
            <v>836</v>
          </cell>
          <cell r="G70">
            <v>24.32</v>
          </cell>
        </row>
        <row r="71">
          <cell r="A71" t="str">
            <v>04.500.06</v>
          </cell>
          <cell r="B71" t="str">
            <v>Dreno longit. profundo p/cortes em solo- DPS 06</v>
          </cell>
          <cell r="C71" t="str">
            <v>DNER-ES292/97</v>
          </cell>
          <cell r="D71" t="str">
            <v xml:space="preserve"> </v>
          </cell>
          <cell r="E71" t="str">
            <v>m</v>
          </cell>
          <cell r="F71">
            <v>1243</v>
          </cell>
          <cell r="G71">
            <v>34.94</v>
          </cell>
        </row>
        <row r="72">
          <cell r="A72" t="str">
            <v>04.502.02</v>
          </cell>
          <cell r="B72" t="str">
            <v>Boca de saída p/ dreno longit. profundo- BSD 02</v>
          </cell>
          <cell r="C72" t="str">
            <v xml:space="preserve"> </v>
          </cell>
          <cell r="D72" t="str">
            <v xml:space="preserve"> </v>
          </cell>
          <cell r="E72" t="str">
            <v>un</v>
          </cell>
          <cell r="F72">
            <v>2</v>
          </cell>
          <cell r="G72">
            <v>49.08</v>
          </cell>
        </row>
        <row r="73">
          <cell r="A73" t="str">
            <v>04.510.03</v>
          </cell>
          <cell r="B73" t="str">
            <v>Dreno sub- superficial- DSS 03</v>
          </cell>
          <cell r="C73" t="str">
            <v>DNER-ES294/97</v>
          </cell>
          <cell r="D73" t="str">
            <v xml:space="preserve"> </v>
          </cell>
          <cell r="E73" t="str">
            <v>m</v>
          </cell>
          <cell r="F73">
            <v>3497</v>
          </cell>
          <cell r="G73">
            <v>3.71</v>
          </cell>
        </row>
        <row r="74">
          <cell r="A74" t="str">
            <v>04.511.01</v>
          </cell>
          <cell r="B74" t="str">
            <v>Boca de saída p/ dreno sub-superficial-BSD 03</v>
          </cell>
          <cell r="C74" t="str">
            <v xml:space="preserve"> </v>
          </cell>
          <cell r="D74" t="str">
            <v xml:space="preserve"> </v>
          </cell>
          <cell r="E74" t="str">
            <v>un</v>
          </cell>
          <cell r="F74">
            <v>5</v>
          </cell>
          <cell r="G74">
            <v>20.86</v>
          </cell>
        </row>
        <row r="75">
          <cell r="A75" t="str">
            <v>04.900.21</v>
          </cell>
          <cell r="B75" t="str">
            <v>Sarjeta de cant. central de concreto-SCC 01</v>
          </cell>
          <cell r="C75" t="str">
            <v>DNER-ES288/97</v>
          </cell>
          <cell r="D75" t="str">
            <v xml:space="preserve"> </v>
          </cell>
          <cell r="E75" t="str">
            <v>m</v>
          </cell>
          <cell r="F75">
            <v>3036</v>
          </cell>
          <cell r="G75">
            <v>13.85</v>
          </cell>
        </row>
        <row r="76">
          <cell r="A76" t="str">
            <v>04.900.22</v>
          </cell>
          <cell r="B76" t="str">
            <v>Sarjeta de cant. central de concreto-SCC 02</v>
          </cell>
          <cell r="C76" t="str">
            <v>DNER-ES288/97</v>
          </cell>
          <cell r="D76" t="str">
            <v xml:space="preserve"> </v>
          </cell>
          <cell r="E76" t="str">
            <v>m</v>
          </cell>
          <cell r="F76">
            <v>638</v>
          </cell>
          <cell r="G76">
            <v>19.170000000000002</v>
          </cell>
        </row>
        <row r="77">
          <cell r="A77" t="str">
            <v>04.900.03</v>
          </cell>
          <cell r="B77" t="str">
            <v>Sarjeta triangular de concreto-STC 03</v>
          </cell>
          <cell r="C77" t="str">
            <v>DNER-ES288/97</v>
          </cell>
          <cell r="D77" t="str">
            <v xml:space="preserve"> </v>
          </cell>
          <cell r="E77" t="str">
            <v>m</v>
          </cell>
          <cell r="F77">
            <v>55</v>
          </cell>
          <cell r="G77">
            <v>16.02</v>
          </cell>
        </row>
        <row r="78">
          <cell r="A78" t="str">
            <v>04.910.05</v>
          </cell>
          <cell r="B78" t="str">
            <v>Meio-fio de concreto-MFC 05</v>
          </cell>
          <cell r="C78" t="str">
            <v>DNER-ES290/97</v>
          </cell>
          <cell r="D78" t="str">
            <v xml:space="preserve"> </v>
          </cell>
          <cell r="E78" t="str">
            <v>m</v>
          </cell>
          <cell r="F78">
            <v>21252</v>
          </cell>
          <cell r="G78">
            <v>10.54</v>
          </cell>
        </row>
        <row r="79">
          <cell r="A79" t="str">
            <v>DER78150b</v>
          </cell>
          <cell r="B79" t="str">
            <v>Caixa coletora de sarjeta - CCS, D=40cm E H=1,00m</v>
          </cell>
          <cell r="C79" t="str">
            <v xml:space="preserve"> </v>
          </cell>
          <cell r="D79" t="str">
            <v xml:space="preserve"> </v>
          </cell>
          <cell r="E79" t="str">
            <v>un</v>
          </cell>
          <cell r="F79">
            <v>4</v>
          </cell>
          <cell r="G79">
            <v>382.07</v>
          </cell>
        </row>
        <row r="80">
          <cell r="A80" t="str">
            <v>DER78150c</v>
          </cell>
          <cell r="B80" t="str">
            <v>Caixa coletora de sarjeta - CCS, D=40cm E H=1,50m</v>
          </cell>
          <cell r="C80" t="str">
            <v xml:space="preserve"> </v>
          </cell>
          <cell r="D80" t="str">
            <v xml:space="preserve"> </v>
          </cell>
          <cell r="E80" t="str">
            <v>un</v>
          </cell>
          <cell r="F80">
            <v>2</v>
          </cell>
          <cell r="G80">
            <v>503.68</v>
          </cell>
        </row>
        <row r="81">
          <cell r="A81" t="str">
            <v>DER78150a</v>
          </cell>
          <cell r="B81" t="str">
            <v>Caixa coletora de sarjeta - CCS, D=60cm E H=1,5m</v>
          </cell>
          <cell r="C81" t="str">
            <v xml:space="preserve"> </v>
          </cell>
          <cell r="D81" t="str">
            <v xml:space="preserve"> </v>
          </cell>
          <cell r="E81" t="str">
            <v>un</v>
          </cell>
          <cell r="F81">
            <v>1</v>
          </cell>
          <cell r="G81">
            <v>500.45</v>
          </cell>
        </row>
        <row r="82">
          <cell r="A82" t="str">
            <v>04.930.01</v>
          </cell>
          <cell r="B82" t="str">
            <v>Caixa coletora de sarjeta-CCS 01</v>
          </cell>
          <cell r="C82" t="str">
            <v>DNER-ES287/97</v>
          </cell>
          <cell r="D82" t="str">
            <v xml:space="preserve"> </v>
          </cell>
          <cell r="E82" t="str">
            <v>un</v>
          </cell>
          <cell r="F82">
            <v>1</v>
          </cell>
          <cell r="G82">
            <v>568.85</v>
          </cell>
        </row>
        <row r="83">
          <cell r="A83" t="str">
            <v>04.931.03</v>
          </cell>
          <cell r="B83" t="str">
            <v>Caixa coletora de talvegue-CCT 03</v>
          </cell>
          <cell r="C83" t="str">
            <v>DNER-ES287/97</v>
          </cell>
          <cell r="D83" t="str">
            <v xml:space="preserve"> </v>
          </cell>
          <cell r="E83" t="str">
            <v>un</v>
          </cell>
          <cell r="F83">
            <v>2</v>
          </cell>
          <cell r="G83">
            <v>551.65</v>
          </cell>
        </row>
        <row r="84">
          <cell r="A84" t="str">
            <v>04.931.02</v>
          </cell>
          <cell r="B84" t="str">
            <v>Caixa coletora de talvegue-CCT 02</v>
          </cell>
          <cell r="C84" t="str">
            <v>DNER-ES287/97</v>
          </cell>
          <cell r="D84" t="str">
            <v xml:space="preserve"> </v>
          </cell>
          <cell r="E84" t="str">
            <v>un</v>
          </cell>
          <cell r="F84">
            <v>1</v>
          </cell>
          <cell r="G84">
            <v>564.34</v>
          </cell>
        </row>
        <row r="85">
          <cell r="A85" t="str">
            <v>04.960.01</v>
          </cell>
          <cell r="B85" t="str">
            <v>Boca de lobo simples c/ grelha de concreto-BLS 01</v>
          </cell>
          <cell r="C85" t="str">
            <v xml:space="preserve"> </v>
          </cell>
          <cell r="D85" t="str">
            <v xml:space="preserve"> </v>
          </cell>
          <cell r="E85" t="str">
            <v>un</v>
          </cell>
          <cell r="F85">
            <v>12</v>
          </cell>
          <cell r="G85">
            <v>203.51</v>
          </cell>
        </row>
        <row r="86">
          <cell r="A86" t="str">
            <v>04.960.02</v>
          </cell>
          <cell r="B86" t="str">
            <v>Boca de lobo simples c/ grelha de concreto-BLS 02</v>
          </cell>
          <cell r="C86" t="str">
            <v xml:space="preserve"> </v>
          </cell>
          <cell r="D86" t="str">
            <v xml:space="preserve"> </v>
          </cell>
          <cell r="E86" t="str">
            <v>un</v>
          </cell>
          <cell r="F86">
            <v>13</v>
          </cell>
          <cell r="G86">
            <v>257.83999999999997</v>
          </cell>
        </row>
        <row r="87">
          <cell r="A87" t="str">
            <v>04.960.03</v>
          </cell>
          <cell r="B87" t="str">
            <v>Boca de lobo simples c/ grelha de concreto-BLS 03</v>
          </cell>
          <cell r="C87" t="str">
            <v xml:space="preserve"> </v>
          </cell>
          <cell r="D87" t="str">
            <v xml:space="preserve"> </v>
          </cell>
          <cell r="E87" t="str">
            <v>un</v>
          </cell>
          <cell r="F87">
            <v>7</v>
          </cell>
          <cell r="G87">
            <v>312.23</v>
          </cell>
        </row>
        <row r="88">
          <cell r="A88" t="str">
            <v>04.961.02</v>
          </cell>
          <cell r="B88" t="str">
            <v>Boca de lobo dupla c/ grelha de concreto-BLD 02</v>
          </cell>
          <cell r="C88" t="str">
            <v xml:space="preserve"> </v>
          </cell>
          <cell r="D88" t="str">
            <v xml:space="preserve"> </v>
          </cell>
          <cell r="E88" t="str">
            <v>un</v>
          </cell>
          <cell r="F88">
            <v>3</v>
          </cell>
          <cell r="G88">
            <v>476.56</v>
          </cell>
        </row>
        <row r="89">
          <cell r="A89" t="str">
            <v>04.999.01</v>
          </cell>
          <cell r="B89" t="str">
            <v>Remoção de bueiros existentes</v>
          </cell>
          <cell r="C89" t="str">
            <v xml:space="preserve"> </v>
          </cell>
          <cell r="D89" t="str">
            <v xml:space="preserve"> </v>
          </cell>
          <cell r="E89" t="str">
            <v>m</v>
          </cell>
          <cell r="F89">
            <v>65</v>
          </cell>
          <cell r="G89">
            <v>13.06</v>
          </cell>
        </row>
        <row r="90">
          <cell r="A90" t="str">
            <v>04.999.02</v>
          </cell>
          <cell r="B90" t="str">
            <v>Demolição de dispositivos de concreto</v>
          </cell>
          <cell r="C90" t="str">
            <v>DNER-ES296/97</v>
          </cell>
          <cell r="D90" t="str">
            <v xml:space="preserve"> </v>
          </cell>
          <cell r="E90" t="str">
            <v>m3</v>
          </cell>
          <cell r="F90">
            <v>69.599999999999994</v>
          </cell>
          <cell r="G90">
            <v>12.58</v>
          </cell>
        </row>
        <row r="91">
          <cell r="A91" t="str">
            <v>P 04.100.07</v>
          </cell>
          <cell r="B91" t="str">
            <v>Execução de galerias D=0,40 c/ lastro de brita</v>
          </cell>
          <cell r="C91" t="str">
            <v xml:space="preserve"> </v>
          </cell>
          <cell r="D91" t="str">
            <v xml:space="preserve"> </v>
          </cell>
          <cell r="E91" t="str">
            <v>m</v>
          </cell>
          <cell r="F91">
            <v>2037</v>
          </cell>
          <cell r="G91">
            <v>41.68</v>
          </cell>
        </row>
        <row r="92">
          <cell r="A92" t="str">
            <v>P 04.100.09</v>
          </cell>
          <cell r="B92" t="str">
            <v>Execução de galerias D=0,60 c/ lastro de brita</v>
          </cell>
          <cell r="C92" t="str">
            <v xml:space="preserve"> </v>
          </cell>
          <cell r="D92" t="str">
            <v xml:space="preserve"> </v>
          </cell>
          <cell r="E92" t="str">
            <v>m</v>
          </cell>
          <cell r="F92">
            <v>529</v>
          </cell>
          <cell r="G92">
            <v>100.67</v>
          </cell>
        </row>
        <row r="93">
          <cell r="A93" t="str">
            <v>P 04.100.08</v>
          </cell>
          <cell r="B93" t="str">
            <v>Execução de galerias D=0,40 c/ lastro de concreto</v>
          </cell>
          <cell r="C93" t="str">
            <v xml:space="preserve"> </v>
          </cell>
          <cell r="D93" t="str">
            <v xml:space="preserve"> </v>
          </cell>
          <cell r="E93" t="str">
            <v>m</v>
          </cell>
          <cell r="F93">
            <v>287</v>
          </cell>
          <cell r="G93">
            <v>58.65</v>
          </cell>
        </row>
        <row r="94">
          <cell r="A94" t="str">
            <v>P 04.100.10</v>
          </cell>
          <cell r="B94" t="str">
            <v>Execução de galerias D=0,60 c/ lastro de concreto</v>
          </cell>
          <cell r="C94" t="str">
            <v xml:space="preserve"> </v>
          </cell>
          <cell r="D94" t="str">
            <v xml:space="preserve"> </v>
          </cell>
          <cell r="E94" t="str">
            <v>m</v>
          </cell>
          <cell r="F94">
            <v>111</v>
          </cell>
          <cell r="G94">
            <v>131.66</v>
          </cell>
        </row>
        <row r="95">
          <cell r="A95" t="str">
            <v>DER72350b</v>
          </cell>
          <cell r="B95" t="str">
            <v>Boca para BSTC D=40cm - Normal</v>
          </cell>
          <cell r="C95" t="str">
            <v xml:space="preserve"> </v>
          </cell>
          <cell r="D95" t="str">
            <v xml:space="preserve"> </v>
          </cell>
          <cell r="E95" t="str">
            <v>un</v>
          </cell>
          <cell r="F95">
            <v>4</v>
          </cell>
          <cell r="G95">
            <v>147.57</v>
          </cell>
        </row>
        <row r="96">
          <cell r="A96" t="str">
            <v>04.101.01</v>
          </cell>
          <cell r="B96" t="str">
            <v>Boca de BSTC D=0.60m-normal</v>
          </cell>
          <cell r="C96" t="str">
            <v>DNER-ES284/97</v>
          </cell>
          <cell r="D96" t="str">
            <v xml:space="preserve"> </v>
          </cell>
          <cell r="E96" t="str">
            <v>un</v>
          </cell>
          <cell r="F96">
            <v>6</v>
          </cell>
          <cell r="G96">
            <v>299.62</v>
          </cell>
        </row>
        <row r="97">
          <cell r="A97" t="str">
            <v>P 04.100.06</v>
          </cell>
          <cell r="B97" t="str">
            <v>Galeria D=0,40m envelopada</v>
          </cell>
          <cell r="C97" t="str">
            <v xml:space="preserve"> </v>
          </cell>
          <cell r="D97" t="str">
            <v xml:space="preserve"> </v>
          </cell>
          <cell r="E97" t="str">
            <v>m</v>
          </cell>
          <cell r="F97">
            <v>36</v>
          </cell>
          <cell r="G97">
            <v>103.37</v>
          </cell>
        </row>
        <row r="98">
          <cell r="A98" t="str">
            <v>P 04.100.12</v>
          </cell>
          <cell r="B98" t="str">
            <v>Galeria D=0,60m envelopada</v>
          </cell>
          <cell r="C98" t="str">
            <v xml:space="preserve"> </v>
          </cell>
          <cell r="D98" t="str">
            <v xml:space="preserve"> </v>
          </cell>
          <cell r="E98" t="str">
            <v>m</v>
          </cell>
          <cell r="F98">
            <v>23</v>
          </cell>
          <cell r="G98">
            <v>191.7</v>
          </cell>
        </row>
        <row r="99">
          <cell r="A99" t="str">
            <v>P.04.100.14</v>
          </cell>
          <cell r="B99" t="str">
            <v>Caixa de ligação e passagem BSTC, D=80cm, H=1,00m</v>
          </cell>
          <cell r="C99" t="str">
            <v xml:space="preserve"> </v>
          </cell>
          <cell r="D99" t="str">
            <v xml:space="preserve"> </v>
          </cell>
          <cell r="E99" t="str">
            <v>un</v>
          </cell>
          <cell r="F99">
            <v>1</v>
          </cell>
          <cell r="G99">
            <v>451.1</v>
          </cell>
        </row>
        <row r="100">
          <cell r="A100" t="str">
            <v>P.04.100.15</v>
          </cell>
          <cell r="B100" t="str">
            <v>Caixa de ligação e passagem BSTC,  D=1,00m, H=1,50m</v>
          </cell>
          <cell r="C100" t="str">
            <v xml:space="preserve"> </v>
          </cell>
          <cell r="D100" t="str">
            <v xml:space="preserve"> </v>
          </cell>
          <cell r="E100" t="str">
            <v>un</v>
          </cell>
          <cell r="F100">
            <v>1</v>
          </cell>
          <cell r="G100">
            <v>741.5</v>
          </cell>
        </row>
        <row r="101">
          <cell r="A101" t="str">
            <v>P.04.100.16</v>
          </cell>
          <cell r="B101" t="str">
            <v>Caixa de ligação e passagem BDTC,  D=1,00m, H=1,50m</v>
          </cell>
          <cell r="C101" t="str">
            <v xml:space="preserve"> </v>
          </cell>
          <cell r="D101" t="str">
            <v xml:space="preserve"> </v>
          </cell>
          <cell r="E101" t="str">
            <v>un</v>
          </cell>
          <cell r="F101">
            <v>1</v>
          </cell>
          <cell r="G101">
            <v>1174.79</v>
          </cell>
        </row>
        <row r="102">
          <cell r="A102" t="str">
            <v>04.962.01</v>
          </cell>
          <cell r="B102" t="str">
            <v>Caixa de ligação e passagem- CLP 01</v>
          </cell>
          <cell r="C102" t="str">
            <v>DNER-ES287/97</v>
          </cell>
          <cell r="D102" t="str">
            <v xml:space="preserve"> </v>
          </cell>
          <cell r="E102" t="str">
            <v>un</v>
          </cell>
          <cell r="F102">
            <v>5</v>
          </cell>
          <cell r="G102">
            <v>371.03</v>
          </cell>
        </row>
        <row r="103">
          <cell r="A103" t="str">
            <v>04.962.02</v>
          </cell>
          <cell r="B103" t="str">
            <v>Caixa de ligação e passagem- CLP 02</v>
          </cell>
          <cell r="C103" t="str">
            <v>DNER-ES287/97</v>
          </cell>
          <cell r="D103" t="str">
            <v xml:space="preserve"> </v>
          </cell>
          <cell r="E103" t="str">
            <v>un</v>
          </cell>
          <cell r="F103">
            <v>3</v>
          </cell>
          <cell r="G103">
            <v>359.92</v>
          </cell>
        </row>
        <row r="104">
          <cell r="A104" t="str">
            <v>04.962.07</v>
          </cell>
          <cell r="B104" t="str">
            <v>Caixa de ligação e passagem- CLP 07</v>
          </cell>
          <cell r="C104" t="str">
            <v>DNER-ES287/97</v>
          </cell>
          <cell r="D104" t="str">
            <v xml:space="preserve"> </v>
          </cell>
          <cell r="E104" t="str">
            <v>un</v>
          </cell>
          <cell r="F104">
            <v>1</v>
          </cell>
          <cell r="G104">
            <v>443.2</v>
          </cell>
        </row>
        <row r="105">
          <cell r="A105" t="str">
            <v>04.962.08</v>
          </cell>
          <cell r="B105" t="str">
            <v>Caixa de ligação e passagem- CLP 08</v>
          </cell>
          <cell r="C105" t="str">
            <v>DNER-ES287/97</v>
          </cell>
          <cell r="D105" t="str">
            <v xml:space="preserve"> </v>
          </cell>
          <cell r="E105" t="str">
            <v>un</v>
          </cell>
          <cell r="F105">
            <v>1</v>
          </cell>
          <cell r="G105">
            <v>431.6</v>
          </cell>
        </row>
        <row r="106">
          <cell r="A106" t="str">
            <v>04.963.01</v>
          </cell>
          <cell r="B106" t="str">
            <v>Poço de visita- PVI 01</v>
          </cell>
          <cell r="C106" t="str">
            <v xml:space="preserve"> </v>
          </cell>
          <cell r="D106" t="str">
            <v xml:space="preserve"> </v>
          </cell>
          <cell r="E106" t="str">
            <v>un</v>
          </cell>
          <cell r="F106">
            <v>1</v>
          </cell>
          <cell r="G106">
            <v>493.1</v>
          </cell>
        </row>
        <row r="107">
          <cell r="A107" t="str">
            <v>04.963.02</v>
          </cell>
          <cell r="B107" t="str">
            <v>Poço de visita- PVI 02</v>
          </cell>
          <cell r="C107" t="str">
            <v xml:space="preserve"> </v>
          </cell>
          <cell r="D107" t="str">
            <v xml:space="preserve"> </v>
          </cell>
          <cell r="E107" t="str">
            <v>un</v>
          </cell>
          <cell r="F107">
            <v>1</v>
          </cell>
          <cell r="G107">
            <v>481.49</v>
          </cell>
        </row>
        <row r="108">
          <cell r="A108" t="str">
            <v>04.963.31</v>
          </cell>
          <cell r="B108" t="str">
            <v>Chaminé dos poços de visita- CPV 01</v>
          </cell>
          <cell r="C108" t="str">
            <v xml:space="preserve"> </v>
          </cell>
          <cell r="D108" t="str">
            <v xml:space="preserve"> </v>
          </cell>
          <cell r="E108" t="str">
            <v>un</v>
          </cell>
          <cell r="F108">
            <v>1</v>
          </cell>
          <cell r="G108">
            <v>368.29</v>
          </cell>
        </row>
        <row r="109">
          <cell r="F109" t="str">
            <v>SUB-TOTAL</v>
          </cell>
        </row>
        <row r="111">
          <cell r="B111" t="str">
            <v>OBRAS DE ARTE CORRENTES</v>
          </cell>
        </row>
        <row r="112">
          <cell r="A112" t="str">
            <v>04.001.01</v>
          </cell>
          <cell r="B112" t="str">
            <v>Escavação mecânica,reaterro e compactação (material de 1a categoria)</v>
          </cell>
          <cell r="C112" t="str">
            <v xml:space="preserve"> </v>
          </cell>
          <cell r="D112" t="str">
            <v xml:space="preserve"> </v>
          </cell>
          <cell r="E112" t="str">
            <v>m3</v>
          </cell>
          <cell r="F112">
            <v>3714</v>
          </cell>
          <cell r="G112">
            <v>3.03</v>
          </cell>
        </row>
        <row r="113">
          <cell r="A113" t="str">
            <v>DER66050</v>
          </cell>
          <cell r="B113" t="str">
            <v>Corpo de BSTC D=50cm c/ lastro de brita</v>
          </cell>
          <cell r="C113" t="str">
            <v xml:space="preserve"> </v>
          </cell>
          <cell r="D113" t="str">
            <v xml:space="preserve"> </v>
          </cell>
          <cell r="E113" t="str">
            <v>m</v>
          </cell>
          <cell r="F113">
            <v>18</v>
          </cell>
          <cell r="G113">
            <v>54.42</v>
          </cell>
        </row>
        <row r="114">
          <cell r="A114" t="str">
            <v>DER72350a</v>
          </cell>
          <cell r="B114" t="str">
            <v>Boca para BSTC D=50cm - Normal</v>
          </cell>
          <cell r="C114" t="str">
            <v xml:space="preserve"> </v>
          </cell>
          <cell r="D114" t="str">
            <v xml:space="preserve"> </v>
          </cell>
          <cell r="E114" t="str">
            <v>un</v>
          </cell>
          <cell r="F114">
            <v>1</v>
          </cell>
          <cell r="G114">
            <v>157.56</v>
          </cell>
        </row>
        <row r="115">
          <cell r="A115" t="str">
            <v>04.100.02</v>
          </cell>
          <cell r="B115" t="str">
            <v>Corpo de BSTC D=0.80m</v>
          </cell>
          <cell r="C115" t="str">
            <v>DNER-ES284/97</v>
          </cell>
          <cell r="D115" t="str">
            <v xml:space="preserve"> </v>
          </cell>
          <cell r="E115" t="str">
            <v xml:space="preserve">m </v>
          </cell>
          <cell r="F115">
            <v>99</v>
          </cell>
          <cell r="G115">
            <v>201.98</v>
          </cell>
        </row>
        <row r="116">
          <cell r="A116" t="str">
            <v>04.100.03</v>
          </cell>
          <cell r="B116" t="str">
            <v>Corpo de BSTC D=1.00m</v>
          </cell>
          <cell r="C116" t="str">
            <v>DNER-ES284/97</v>
          </cell>
          <cell r="D116" t="str">
            <v xml:space="preserve"> </v>
          </cell>
          <cell r="E116" t="str">
            <v xml:space="preserve">m </v>
          </cell>
          <cell r="F116">
            <v>200</v>
          </cell>
          <cell r="G116">
            <v>280.33</v>
          </cell>
        </row>
        <row r="117">
          <cell r="A117" t="str">
            <v>04.101.02</v>
          </cell>
          <cell r="B117" t="str">
            <v>Boca de BSTC D=0.80m-normal</v>
          </cell>
          <cell r="C117" t="str">
            <v>DNER-ES284/97</v>
          </cell>
          <cell r="D117" t="str">
            <v xml:space="preserve"> </v>
          </cell>
          <cell r="E117" t="str">
            <v>un</v>
          </cell>
          <cell r="F117">
            <v>4</v>
          </cell>
          <cell r="G117">
            <v>494.05</v>
          </cell>
        </row>
        <row r="118">
          <cell r="A118" t="str">
            <v>04.101.03</v>
          </cell>
          <cell r="B118" t="str">
            <v>Boca de BSTC D=1.00m-normal</v>
          </cell>
          <cell r="C118" t="str">
            <v>DNER-ES284/97</v>
          </cell>
          <cell r="D118" t="str">
            <v xml:space="preserve"> </v>
          </cell>
          <cell r="E118" t="str">
            <v>un</v>
          </cell>
          <cell r="F118">
            <v>3</v>
          </cell>
          <cell r="G118">
            <v>757.56</v>
          </cell>
        </row>
        <row r="119">
          <cell r="A119" t="str">
            <v>04.101.05</v>
          </cell>
          <cell r="B119" t="str">
            <v>Boca de BSTC D=1.50m-normal</v>
          </cell>
          <cell r="C119" t="str">
            <v>DNER-ES284/97</v>
          </cell>
          <cell r="D119" t="str">
            <v xml:space="preserve"> </v>
          </cell>
          <cell r="E119" t="str">
            <v>un</v>
          </cell>
          <cell r="F119">
            <v>3</v>
          </cell>
          <cell r="G119">
            <v>1942.12</v>
          </cell>
        </row>
        <row r="120">
          <cell r="A120" t="str">
            <v>04.110.01</v>
          </cell>
          <cell r="B120" t="str">
            <v>Corpo de BDTC D=1.00m</v>
          </cell>
          <cell r="C120" t="str">
            <v>DNER-ES284/97</v>
          </cell>
          <cell r="D120" t="str">
            <v xml:space="preserve"> </v>
          </cell>
          <cell r="E120" t="str">
            <v>m</v>
          </cell>
          <cell r="F120">
            <v>142</v>
          </cell>
          <cell r="G120">
            <v>572.14</v>
          </cell>
        </row>
        <row r="121">
          <cell r="A121" t="str">
            <v>04.110.02</v>
          </cell>
          <cell r="B121" t="str">
            <v>Corpo de BDTC D=1.20m</v>
          </cell>
          <cell r="C121" t="str">
            <v>DNER-ES284/97</v>
          </cell>
          <cell r="D121" t="str">
            <v xml:space="preserve"> </v>
          </cell>
          <cell r="E121" t="str">
            <v>m</v>
          </cell>
          <cell r="F121">
            <v>78</v>
          </cell>
          <cell r="G121">
            <v>745.38</v>
          </cell>
        </row>
        <row r="122">
          <cell r="A122" t="str">
            <v>04.111.01</v>
          </cell>
          <cell r="B122" t="str">
            <v>Boca de BDTC D=1.00m-normal</v>
          </cell>
          <cell r="C122" t="str">
            <v>DNER-ES284/97</v>
          </cell>
          <cell r="D122" t="str">
            <v xml:space="preserve"> </v>
          </cell>
          <cell r="E122" t="str">
            <v>un</v>
          </cell>
          <cell r="F122">
            <v>5</v>
          </cell>
          <cell r="G122">
            <v>1056.6199999999999</v>
          </cell>
        </row>
        <row r="123">
          <cell r="A123" t="str">
            <v>04.111.02</v>
          </cell>
          <cell r="B123" t="str">
            <v>Boca de BDTC D=1.20m-normal</v>
          </cell>
          <cell r="C123" t="str">
            <v>DNER-ES284/97</v>
          </cell>
          <cell r="D123" t="str">
            <v xml:space="preserve"> </v>
          </cell>
          <cell r="E123" t="str">
            <v>un</v>
          </cell>
          <cell r="F123">
            <v>2</v>
          </cell>
          <cell r="G123">
            <v>1521.54</v>
          </cell>
        </row>
        <row r="124">
          <cell r="A124" t="str">
            <v>DER67700</v>
          </cell>
          <cell r="B124" t="str">
            <v>Corpo de BTTC D=0.80m c/enrocamento e laje</v>
          </cell>
          <cell r="C124" t="str">
            <v xml:space="preserve"> </v>
          </cell>
          <cell r="D124" t="str">
            <v xml:space="preserve"> </v>
          </cell>
          <cell r="E124" t="str">
            <v>m</v>
          </cell>
          <cell r="F124">
            <v>31</v>
          </cell>
          <cell r="G124">
            <v>599.96</v>
          </cell>
        </row>
        <row r="125">
          <cell r="A125" t="str">
            <v>DER73550</v>
          </cell>
          <cell r="B125" t="str">
            <v>Boca de BTTC D=0,80m-normal</v>
          </cell>
          <cell r="C125" t="str">
            <v xml:space="preserve"> </v>
          </cell>
          <cell r="D125" t="str">
            <v xml:space="preserve"> </v>
          </cell>
          <cell r="E125" t="str">
            <v>un</v>
          </cell>
          <cell r="F125">
            <v>2</v>
          </cell>
          <cell r="G125">
            <v>685.42</v>
          </cell>
        </row>
        <row r="126">
          <cell r="A126" t="str">
            <v>P 04.100.23</v>
          </cell>
          <cell r="B126" t="str">
            <v>Bueiro Met.Corrug.circular, T.Armco,  c/Epoxy-bonded, MP-100, D=1,50 m, E=2,0mm</v>
          </cell>
          <cell r="C126" t="str">
            <v xml:space="preserve"> </v>
          </cell>
          <cell r="D126" t="str">
            <v xml:space="preserve"> </v>
          </cell>
          <cell r="E126" t="str">
            <v>m</v>
          </cell>
          <cell r="F126">
            <v>54</v>
          </cell>
          <cell r="G126">
            <v>510.8</v>
          </cell>
        </row>
        <row r="127">
          <cell r="F127" t="str">
            <v>SUB-TOTAL</v>
          </cell>
        </row>
        <row r="128">
          <cell r="B128" t="str">
            <v>OBRAS COMPLEMENTARES</v>
          </cell>
        </row>
        <row r="129">
          <cell r="A129" t="str">
            <v>05.100.00</v>
          </cell>
          <cell r="B129" t="str">
            <v>Enleivamento</v>
          </cell>
          <cell r="C129" t="str">
            <v>DNER-ES341/97</v>
          </cell>
          <cell r="D129" t="str">
            <v xml:space="preserve"> </v>
          </cell>
          <cell r="E129" t="str">
            <v>m2</v>
          </cell>
          <cell r="F129">
            <v>77733</v>
          </cell>
          <cell r="G129">
            <v>2.06</v>
          </cell>
        </row>
        <row r="130">
          <cell r="A130" t="str">
            <v>P 05.100.02</v>
          </cell>
          <cell r="B130" t="str">
            <v>Fornecimento e plantio de árvore selecionada</v>
          </cell>
          <cell r="C130" t="str">
            <v xml:space="preserve"> </v>
          </cell>
          <cell r="D130" t="str">
            <v xml:space="preserve"> </v>
          </cell>
          <cell r="E130" t="str">
            <v>un</v>
          </cell>
          <cell r="F130">
            <v>251</v>
          </cell>
          <cell r="G130">
            <v>6.02</v>
          </cell>
        </row>
        <row r="131">
          <cell r="A131" t="str">
            <v>05.102.00</v>
          </cell>
          <cell r="B131" t="str">
            <v>Hidrossemeadura</v>
          </cell>
          <cell r="C131" t="str">
            <v>DNER-ES341/97</v>
          </cell>
          <cell r="D131" t="str">
            <v xml:space="preserve"> </v>
          </cell>
          <cell r="E131" t="str">
            <v>m2</v>
          </cell>
          <cell r="F131">
            <v>241</v>
          </cell>
          <cell r="G131">
            <v>0.49</v>
          </cell>
        </row>
        <row r="132">
          <cell r="A132" t="str">
            <v>DER81950</v>
          </cell>
          <cell r="B132" t="str">
            <v>Calçada em lastro de brita c/revestimento em concreto</v>
          </cell>
          <cell r="C132" t="str">
            <v xml:space="preserve"> </v>
          </cell>
          <cell r="D132" t="str">
            <v xml:space="preserve"> </v>
          </cell>
          <cell r="E132" t="str">
            <v>m2</v>
          </cell>
          <cell r="F132">
            <v>13620</v>
          </cell>
          <cell r="G132">
            <v>8.94</v>
          </cell>
        </row>
        <row r="133">
          <cell r="A133" t="str">
            <v>05.301.01</v>
          </cell>
          <cell r="B133" t="str">
            <v>Alvenaria tijolos</v>
          </cell>
          <cell r="C133" t="str">
            <v xml:space="preserve"> </v>
          </cell>
          <cell r="D133" t="str">
            <v xml:space="preserve"> </v>
          </cell>
          <cell r="E133" t="str">
            <v>m2</v>
          </cell>
          <cell r="F133">
            <v>200</v>
          </cell>
          <cell r="G133">
            <v>24.32</v>
          </cell>
        </row>
        <row r="134">
          <cell r="A134" t="str">
            <v>P 05.300.00</v>
          </cell>
          <cell r="B134" t="str">
            <v>Abrigos para passageiros</v>
          </cell>
          <cell r="C134" t="str">
            <v xml:space="preserve"> </v>
          </cell>
          <cell r="D134" t="str">
            <v xml:space="preserve"> </v>
          </cell>
          <cell r="E134" t="str">
            <v>un</v>
          </cell>
          <cell r="F134">
            <v>8</v>
          </cell>
          <cell r="G134">
            <v>832.7</v>
          </cell>
        </row>
      </sheetData>
      <sheetData sheetId="10">
        <row r="14">
          <cell r="A14" t="str">
            <v>01.000.00</v>
          </cell>
          <cell r="B14" t="str">
            <v>Desmatamento,destocamento e limpeza de área com árvore até 0,15m</v>
          </cell>
          <cell r="C14" t="str">
            <v>DNER-ES278/97</v>
          </cell>
          <cell r="D14" t="str">
            <v xml:space="preserve"> </v>
          </cell>
          <cell r="E14" t="str">
            <v>m2</v>
          </cell>
          <cell r="F14">
            <v>50000</v>
          </cell>
          <cell r="G14">
            <v>7.0000000000000007E-2</v>
          </cell>
        </row>
        <row r="15">
          <cell r="A15" t="str">
            <v>01.010.00</v>
          </cell>
          <cell r="B15" t="str">
            <v>Desmatamento e destocamento árvores de 0,15m a 0,30m</v>
          </cell>
          <cell r="C15" t="str">
            <v>DNER-ES278/97</v>
          </cell>
          <cell r="D15" t="str">
            <v xml:space="preserve"> </v>
          </cell>
          <cell r="E15" t="str">
            <v>un</v>
          </cell>
          <cell r="F15">
            <v>200</v>
          </cell>
          <cell r="G15">
            <v>8.92</v>
          </cell>
        </row>
        <row r="16">
          <cell r="A16" t="str">
            <v>01.011.00</v>
          </cell>
          <cell r="B16" t="str">
            <v>Desmatamento e destocamento árvores superior a 0,30m</v>
          </cell>
          <cell r="C16" t="str">
            <v>DNER-ES278/97</v>
          </cell>
          <cell r="D16" t="str">
            <v xml:space="preserve"> </v>
          </cell>
          <cell r="E16" t="str">
            <v>un</v>
          </cell>
          <cell r="F16">
            <v>100</v>
          </cell>
          <cell r="G16">
            <v>26.75</v>
          </cell>
        </row>
        <row r="17">
          <cell r="A17" t="str">
            <v>01.100.12</v>
          </cell>
          <cell r="B17" t="str">
            <v>Escavação,carga e transportes de material de 1a categoria DMT= 600 a 800m</v>
          </cell>
          <cell r="C17" t="str">
            <v>DNER-ES280/97</v>
          </cell>
          <cell r="D17" t="str">
            <v xml:space="preserve"> </v>
          </cell>
          <cell r="E17" t="str">
            <v>m3</v>
          </cell>
          <cell r="F17">
            <v>113272</v>
          </cell>
          <cell r="G17">
            <v>2.19</v>
          </cell>
        </row>
        <row r="18">
          <cell r="A18" t="str">
            <v>01.100.19</v>
          </cell>
          <cell r="B18" t="str">
            <v>Escavação,carga e transportes de material de 1a categoria DMT= 2000 a 3000m</v>
          </cell>
          <cell r="C18" t="str">
            <v>DNER-ES280/97</v>
          </cell>
          <cell r="D18" t="str">
            <v xml:space="preserve"> </v>
          </cell>
          <cell r="E18" t="str">
            <v>m3</v>
          </cell>
          <cell r="F18">
            <v>14085</v>
          </cell>
          <cell r="G18">
            <v>3.26</v>
          </cell>
        </row>
        <row r="19">
          <cell r="A19" t="str">
            <v>DER50385</v>
          </cell>
          <cell r="B19" t="str">
            <v>Esc.  Carga e Transp. de mat. 1a cat. c/ CB 26000&lt;DMT&lt;28000m</v>
          </cell>
          <cell r="C19" t="str">
            <v xml:space="preserve"> </v>
          </cell>
          <cell r="D19" t="str">
            <v xml:space="preserve"> </v>
          </cell>
          <cell r="E19" t="str">
            <v>m3</v>
          </cell>
          <cell r="F19">
            <v>17676</v>
          </cell>
          <cell r="G19">
            <v>15.02</v>
          </cell>
        </row>
        <row r="20">
          <cell r="A20" t="str">
            <v>01.101.12</v>
          </cell>
          <cell r="B20" t="str">
            <v>Escavação,carga e transportes de material de 2a categoria,c/CB,  DMT 600 a 800m</v>
          </cell>
          <cell r="C20" t="str">
            <v>DNER-ES280/97</v>
          </cell>
          <cell r="D20" t="str">
            <v xml:space="preserve"> </v>
          </cell>
          <cell r="E20" t="str">
            <v>m3</v>
          </cell>
          <cell r="F20">
            <v>75515</v>
          </cell>
          <cell r="G20">
            <v>3.23</v>
          </cell>
        </row>
        <row r="21">
          <cell r="A21" t="str">
            <v>01.101.19</v>
          </cell>
          <cell r="B21" t="str">
            <v>Escavação,carga e transportes de material de 2a categoria,c/CB,  DMT 2000 a 3000m</v>
          </cell>
          <cell r="C21" t="str">
            <v>DNER-ES280/97</v>
          </cell>
          <cell r="D21" t="str">
            <v xml:space="preserve"> </v>
          </cell>
          <cell r="E21" t="str">
            <v>m3</v>
          </cell>
          <cell r="F21">
            <v>12149</v>
          </cell>
          <cell r="G21">
            <v>4.51</v>
          </cell>
        </row>
        <row r="22">
          <cell r="A22" t="str">
            <v>DER52101</v>
          </cell>
          <cell r="B22" t="str">
            <v>Esc. Carga e Transp. de solos moles 1200&lt;DMT&lt;=1400m</v>
          </cell>
          <cell r="C22" t="str">
            <v xml:space="preserve"> </v>
          </cell>
          <cell r="D22" t="str">
            <v xml:space="preserve"> </v>
          </cell>
          <cell r="E22" t="str">
            <v>m3</v>
          </cell>
          <cell r="F22">
            <v>13597</v>
          </cell>
          <cell r="G22">
            <v>4.74</v>
          </cell>
        </row>
        <row r="23">
          <cell r="A23" t="str">
            <v>01.510.00</v>
          </cell>
          <cell r="B23" t="str">
            <v>Compactação de aterros a 95% Proctor Normal</v>
          </cell>
          <cell r="C23" t="str">
            <v>DNER-ES282/97</v>
          </cell>
          <cell r="D23" t="str">
            <v xml:space="preserve"> </v>
          </cell>
          <cell r="E23" t="str">
            <v>m3</v>
          </cell>
          <cell r="F23">
            <v>168653</v>
          </cell>
          <cell r="G23">
            <v>0.79</v>
          </cell>
        </row>
        <row r="24">
          <cell r="A24" t="str">
            <v>01.511.00</v>
          </cell>
          <cell r="B24" t="str">
            <v>Compactação de aterros a 100% Proctor Normal</v>
          </cell>
          <cell r="C24" t="str">
            <v>DNER-ES282/97</v>
          </cell>
          <cell r="D24" t="str">
            <v xml:space="preserve"> </v>
          </cell>
          <cell r="E24" t="str">
            <v>m3</v>
          </cell>
          <cell r="F24">
            <v>21862</v>
          </cell>
          <cell r="G24">
            <v>1.36</v>
          </cell>
        </row>
        <row r="25">
          <cell r="F25" t="str">
            <v>SUB-TOTAL</v>
          </cell>
        </row>
        <row r="27">
          <cell r="B27" t="str">
            <v>PAVIMENTAÇÃO</v>
          </cell>
        </row>
        <row r="28">
          <cell r="A28" t="str">
            <v>02.000.00</v>
          </cell>
          <cell r="B28" t="str">
            <v>Regularização do subleito</v>
          </cell>
          <cell r="C28" t="str">
            <v xml:space="preserve"> </v>
          </cell>
          <cell r="D28" t="str">
            <v xml:space="preserve"> </v>
          </cell>
          <cell r="E28" t="str">
            <v>m2</v>
          </cell>
          <cell r="F28">
            <v>54585</v>
          </cell>
          <cell r="G28">
            <v>0.3</v>
          </cell>
        </row>
        <row r="29">
          <cell r="A29" t="str">
            <v>DER53130</v>
          </cell>
          <cell r="B29" t="str">
            <v>Camada de macadame seco</v>
          </cell>
          <cell r="C29" t="str">
            <v xml:space="preserve"> </v>
          </cell>
          <cell r="D29" t="str">
            <v xml:space="preserve"> </v>
          </cell>
          <cell r="E29" t="str">
            <v>m3</v>
          </cell>
          <cell r="F29">
            <v>9402</v>
          </cell>
          <cell r="G29">
            <v>21.86</v>
          </cell>
        </row>
        <row r="30">
          <cell r="A30" t="str">
            <v>02.230.00</v>
          </cell>
          <cell r="B30" t="str">
            <v>Base brita graduada</v>
          </cell>
          <cell r="C30" t="str">
            <v>DNER-ES303/97</v>
          </cell>
          <cell r="D30" t="str">
            <v xml:space="preserve"> </v>
          </cell>
          <cell r="E30" t="str">
            <v>m3</v>
          </cell>
          <cell r="F30">
            <v>7485</v>
          </cell>
          <cell r="G30">
            <v>28.06</v>
          </cell>
        </row>
        <row r="31">
          <cell r="A31" t="str">
            <v>02.300.00</v>
          </cell>
          <cell r="B31" t="str">
            <v>Imprimação - Fornecimento, transporte e execução</v>
          </cell>
          <cell r="C31" t="str">
            <v>DNER-ES306/97</v>
          </cell>
          <cell r="D31" t="str">
            <v xml:space="preserve"> </v>
          </cell>
          <cell r="E31" t="str">
            <v>m2</v>
          </cell>
          <cell r="F31">
            <v>49751</v>
          </cell>
          <cell r="G31">
            <v>1.1100000000000001</v>
          </cell>
        </row>
        <row r="32">
          <cell r="A32" t="str">
            <v>02.400.00</v>
          </cell>
          <cell r="B32" t="str">
            <v>Pintura de ligação - Fornec., transporte e execução</v>
          </cell>
          <cell r="C32" t="str">
            <v>DNER-ES307/97</v>
          </cell>
          <cell r="D32" t="str">
            <v xml:space="preserve"> </v>
          </cell>
          <cell r="E32" t="str">
            <v>m2</v>
          </cell>
          <cell r="F32">
            <v>113720</v>
          </cell>
          <cell r="G32">
            <v>0.41</v>
          </cell>
        </row>
        <row r="33">
          <cell r="A33" t="str">
            <v>02.540.01</v>
          </cell>
          <cell r="B33" t="str">
            <v>Concreto betuminoso usinado a quente - usina 100/140 t/h</v>
          </cell>
          <cell r="C33" t="str">
            <v>DNER-ES313/97</v>
          </cell>
          <cell r="D33" t="str">
            <v xml:space="preserve"> </v>
          </cell>
          <cell r="E33" t="str">
            <v>t</v>
          </cell>
          <cell r="F33">
            <v>13239</v>
          </cell>
          <cell r="G33">
            <v>67.64</v>
          </cell>
        </row>
        <row r="34">
          <cell r="A34" t="str">
            <v>DER82200a</v>
          </cell>
          <cell r="B34" t="str">
            <v>Remoção de camada granular</v>
          </cell>
          <cell r="C34" t="str">
            <v xml:space="preserve"> </v>
          </cell>
          <cell r="D34" t="str">
            <v xml:space="preserve"> </v>
          </cell>
          <cell r="E34" t="str">
            <v>m3</v>
          </cell>
          <cell r="F34">
            <v>1626</v>
          </cell>
          <cell r="G34">
            <v>4.67</v>
          </cell>
        </row>
        <row r="35">
          <cell r="A35" t="str">
            <v>DER82200</v>
          </cell>
          <cell r="B35" t="str">
            <v>Remoção de revestimento de CBUQ</v>
          </cell>
          <cell r="C35" t="str">
            <v xml:space="preserve"> </v>
          </cell>
          <cell r="D35" t="str">
            <v xml:space="preserve"> </v>
          </cell>
          <cell r="E35" t="str">
            <v>m3</v>
          </cell>
          <cell r="F35">
            <v>1626</v>
          </cell>
          <cell r="G35">
            <v>5.73</v>
          </cell>
        </row>
        <row r="36">
          <cell r="F36" t="str">
            <v>SUB-TOTAL</v>
          </cell>
        </row>
        <row r="38">
          <cell r="B38" t="str">
            <v>DRENAGEM</v>
          </cell>
        </row>
        <row r="39">
          <cell r="A39" t="str">
            <v>04.000.00</v>
          </cell>
          <cell r="B39" t="str">
            <v>Escavação manual em material de 1a categoria</v>
          </cell>
          <cell r="C39" t="str">
            <v xml:space="preserve"> </v>
          </cell>
          <cell r="D39" t="str">
            <v xml:space="preserve"> </v>
          </cell>
          <cell r="E39" t="str">
            <v>m3</v>
          </cell>
          <cell r="F39">
            <v>157</v>
          </cell>
          <cell r="G39">
            <v>17.57</v>
          </cell>
        </row>
        <row r="40">
          <cell r="A40" t="str">
            <v>04.001.00</v>
          </cell>
          <cell r="B40" t="str">
            <v>Escavação mecânica em material de 1a categoria</v>
          </cell>
          <cell r="C40" t="str">
            <v xml:space="preserve"> </v>
          </cell>
          <cell r="D40" t="str">
            <v xml:space="preserve"> </v>
          </cell>
          <cell r="E40" t="str">
            <v>m3</v>
          </cell>
          <cell r="F40">
            <v>1085</v>
          </cell>
          <cell r="G40">
            <v>2.09</v>
          </cell>
        </row>
        <row r="41">
          <cell r="A41" t="str">
            <v>04.001.01</v>
          </cell>
          <cell r="B41" t="str">
            <v>Escavação mecânica,reaterro e compactação (material de 1a categoria)</v>
          </cell>
          <cell r="C41" t="str">
            <v xml:space="preserve"> </v>
          </cell>
          <cell r="D41" t="str">
            <v xml:space="preserve"> </v>
          </cell>
          <cell r="E41" t="str">
            <v>m3</v>
          </cell>
          <cell r="F41">
            <v>1888</v>
          </cell>
          <cell r="G41">
            <v>3.03</v>
          </cell>
        </row>
        <row r="42">
          <cell r="A42" t="str">
            <v>04.401.02</v>
          </cell>
          <cell r="B42" t="str">
            <v>Valeta de prot. de aterro c/ revest. vegetal VPA 02</v>
          </cell>
          <cell r="C42" t="str">
            <v xml:space="preserve"> </v>
          </cell>
          <cell r="D42" t="str">
            <v xml:space="preserve"> </v>
          </cell>
          <cell r="E42" t="str">
            <v>m</v>
          </cell>
          <cell r="F42">
            <v>805</v>
          </cell>
          <cell r="G42">
            <v>24.32</v>
          </cell>
        </row>
        <row r="43">
          <cell r="A43" t="str">
            <v>04.500.06</v>
          </cell>
          <cell r="B43" t="str">
            <v>Dreno longit. profundo p/cortes em solo- DPS 06</v>
          </cell>
          <cell r="C43" t="str">
            <v>DNER-ES292/97</v>
          </cell>
          <cell r="D43" t="str">
            <v xml:space="preserve"> </v>
          </cell>
          <cell r="E43" t="str">
            <v>m</v>
          </cell>
          <cell r="F43">
            <v>1023</v>
          </cell>
          <cell r="G43">
            <v>34.94</v>
          </cell>
        </row>
        <row r="44">
          <cell r="A44" t="str">
            <v>04.502.02</v>
          </cell>
          <cell r="B44" t="str">
            <v>Boca de saída p/ dreno longit. profundo- BSD 02</v>
          </cell>
          <cell r="C44" t="str">
            <v xml:space="preserve"> </v>
          </cell>
          <cell r="D44" t="str">
            <v xml:space="preserve"> </v>
          </cell>
          <cell r="E44" t="str">
            <v>un</v>
          </cell>
          <cell r="F44">
            <v>4</v>
          </cell>
          <cell r="G44">
            <v>49.08</v>
          </cell>
        </row>
        <row r="45">
          <cell r="A45" t="str">
            <v>04.510.03</v>
          </cell>
          <cell r="B45" t="str">
            <v>Dreno sub- superficial- DSS 03</v>
          </cell>
          <cell r="C45" t="str">
            <v>DNER-ES294/97</v>
          </cell>
          <cell r="D45" t="str">
            <v xml:space="preserve"> </v>
          </cell>
          <cell r="E45" t="str">
            <v>m</v>
          </cell>
          <cell r="F45">
            <v>1095</v>
          </cell>
          <cell r="G45">
            <v>3.71</v>
          </cell>
        </row>
        <row r="46">
          <cell r="A46" t="str">
            <v>04.511.01</v>
          </cell>
          <cell r="B46" t="str">
            <v>Boca de saída p/ dreno sub-superficial-BSD 03</v>
          </cell>
          <cell r="C46" t="str">
            <v xml:space="preserve"> </v>
          </cell>
          <cell r="D46" t="str">
            <v xml:space="preserve"> </v>
          </cell>
          <cell r="E46" t="str">
            <v>un</v>
          </cell>
          <cell r="F46">
            <v>6</v>
          </cell>
          <cell r="G46">
            <v>20.86</v>
          </cell>
        </row>
        <row r="47">
          <cell r="A47" t="str">
            <v>04.900.04</v>
          </cell>
          <cell r="B47" t="str">
            <v>Sarjeta triangular de concreto-STC 04</v>
          </cell>
          <cell r="C47" t="str">
            <v>DNER-ES288/97</v>
          </cell>
          <cell r="D47" t="str">
            <v xml:space="preserve"> </v>
          </cell>
          <cell r="E47" t="str">
            <v>m</v>
          </cell>
          <cell r="F47">
            <v>264</v>
          </cell>
          <cell r="G47">
            <v>12.93</v>
          </cell>
        </row>
        <row r="48">
          <cell r="A48" t="str">
            <v>04.900.21</v>
          </cell>
          <cell r="B48" t="str">
            <v>Sarjeta de cant. central de concreto-SCC 01</v>
          </cell>
          <cell r="C48" t="str">
            <v>DNER-ES288/97</v>
          </cell>
          <cell r="D48" t="str">
            <v xml:space="preserve"> </v>
          </cell>
          <cell r="E48" t="str">
            <v>m</v>
          </cell>
          <cell r="F48">
            <v>678</v>
          </cell>
          <cell r="G48">
            <v>13.85</v>
          </cell>
        </row>
        <row r="49">
          <cell r="A49" t="str">
            <v>04.900.22</v>
          </cell>
          <cell r="B49" t="str">
            <v>Sarjeta de cant. central de concreto-SCC 02</v>
          </cell>
          <cell r="C49" t="str">
            <v>DNER-ES288/97</v>
          </cell>
          <cell r="D49" t="str">
            <v xml:space="preserve"> </v>
          </cell>
          <cell r="E49" t="str">
            <v>m</v>
          </cell>
          <cell r="F49">
            <v>572</v>
          </cell>
          <cell r="G49">
            <v>19.170000000000002</v>
          </cell>
        </row>
        <row r="50">
          <cell r="A50" t="str">
            <v>04.910.05</v>
          </cell>
          <cell r="B50" t="str">
            <v>Meio-fio de concreto-MFC 05</v>
          </cell>
          <cell r="C50" t="str">
            <v>DNER-ES290/97</v>
          </cell>
          <cell r="D50" t="str">
            <v xml:space="preserve"> </v>
          </cell>
          <cell r="E50" t="str">
            <v>m</v>
          </cell>
          <cell r="F50">
            <v>2286</v>
          </cell>
          <cell r="G50">
            <v>10.54</v>
          </cell>
        </row>
        <row r="51">
          <cell r="A51" t="str">
            <v>DER78150a</v>
          </cell>
          <cell r="B51" t="str">
            <v>Caixa coletora de sarjeta - CCS, D=60cm E H=1,5m</v>
          </cell>
          <cell r="C51" t="str">
            <v xml:space="preserve"> </v>
          </cell>
          <cell r="D51" t="str">
            <v xml:space="preserve"> </v>
          </cell>
          <cell r="E51" t="str">
            <v>un</v>
          </cell>
          <cell r="F51">
            <v>2</v>
          </cell>
          <cell r="G51">
            <v>500.45</v>
          </cell>
        </row>
        <row r="52">
          <cell r="A52" t="str">
            <v>04.930.01</v>
          </cell>
          <cell r="B52" t="str">
            <v>Caixa coletora de sarjeta-CCS 01</v>
          </cell>
          <cell r="C52" t="str">
            <v>DNER-ES287/97</v>
          </cell>
          <cell r="D52" t="str">
            <v xml:space="preserve"> </v>
          </cell>
          <cell r="E52" t="str">
            <v>un</v>
          </cell>
          <cell r="F52">
            <v>2</v>
          </cell>
          <cell r="G52">
            <v>568.85</v>
          </cell>
        </row>
        <row r="53">
          <cell r="A53" t="str">
            <v>04.941.03</v>
          </cell>
          <cell r="B53" t="str">
            <v>Descida d'água de aterros em degraus-DAD 03</v>
          </cell>
          <cell r="C53" t="str">
            <v>DNER-ES291/97</v>
          </cell>
          <cell r="D53" t="str">
            <v xml:space="preserve"> </v>
          </cell>
          <cell r="E53" t="str">
            <v>m</v>
          </cell>
          <cell r="F53">
            <v>3</v>
          </cell>
          <cell r="G53">
            <v>79.97</v>
          </cell>
        </row>
        <row r="54">
          <cell r="A54" t="str">
            <v>04.950.01</v>
          </cell>
          <cell r="B54" t="str">
            <v>Dissipador de energia- DES 01</v>
          </cell>
          <cell r="C54" t="str">
            <v>DNER-ES283/97</v>
          </cell>
          <cell r="D54" t="str">
            <v xml:space="preserve"> </v>
          </cell>
          <cell r="E54" t="str">
            <v>un</v>
          </cell>
          <cell r="F54">
            <v>3</v>
          </cell>
          <cell r="G54">
            <v>93</v>
          </cell>
        </row>
        <row r="55">
          <cell r="A55" t="str">
            <v>04.960.01</v>
          </cell>
          <cell r="B55" t="str">
            <v>Boca de lobo simples c/ grelha de concreto-BLS 01</v>
          </cell>
          <cell r="C55" t="str">
            <v xml:space="preserve"> </v>
          </cell>
          <cell r="D55" t="str">
            <v xml:space="preserve"> </v>
          </cell>
          <cell r="E55" t="str">
            <v>un</v>
          </cell>
          <cell r="F55">
            <v>4</v>
          </cell>
          <cell r="G55">
            <v>203.51</v>
          </cell>
        </row>
        <row r="56">
          <cell r="A56" t="str">
            <v>04.960.02</v>
          </cell>
          <cell r="B56" t="str">
            <v>Boca de lobo simples c/ grelha de concreto-BLS 02</v>
          </cell>
          <cell r="C56" t="str">
            <v xml:space="preserve"> </v>
          </cell>
          <cell r="D56" t="str">
            <v xml:space="preserve"> </v>
          </cell>
          <cell r="E56" t="str">
            <v>un</v>
          </cell>
          <cell r="F56">
            <v>4</v>
          </cell>
          <cell r="G56">
            <v>257.83999999999997</v>
          </cell>
        </row>
        <row r="57">
          <cell r="A57" t="str">
            <v>04.962.01</v>
          </cell>
          <cell r="B57" t="str">
            <v>Caixa de ligação e passagem- CLP 01</v>
          </cell>
          <cell r="C57" t="str">
            <v>DNER-ES287/97</v>
          </cell>
          <cell r="D57" t="str">
            <v xml:space="preserve"> </v>
          </cell>
          <cell r="E57" t="str">
            <v>un</v>
          </cell>
          <cell r="F57">
            <v>1</v>
          </cell>
          <cell r="G57">
            <v>371.03</v>
          </cell>
        </row>
        <row r="58">
          <cell r="A58" t="str">
            <v>04.962.15</v>
          </cell>
          <cell r="B58" t="str">
            <v>Caixa de ligação e passagem- CLP 15</v>
          </cell>
          <cell r="C58" t="str">
            <v>DNER-ES287/97</v>
          </cell>
          <cell r="D58" t="str">
            <v xml:space="preserve"> </v>
          </cell>
          <cell r="E58" t="str">
            <v>un</v>
          </cell>
          <cell r="F58">
            <v>1</v>
          </cell>
          <cell r="G58">
            <v>683.07</v>
          </cell>
        </row>
        <row r="59">
          <cell r="A59" t="str">
            <v>P 04.100.07</v>
          </cell>
          <cell r="B59" t="str">
            <v>Execução de galerias D=0,40 c/ lastro de brita</v>
          </cell>
          <cell r="C59" t="str">
            <v xml:space="preserve"> </v>
          </cell>
          <cell r="D59" t="str">
            <v xml:space="preserve"> </v>
          </cell>
          <cell r="E59" t="str">
            <v>m</v>
          </cell>
          <cell r="F59">
            <v>317</v>
          </cell>
          <cell r="G59">
            <v>41.68</v>
          </cell>
        </row>
        <row r="60">
          <cell r="A60" t="str">
            <v>P 04.100.09</v>
          </cell>
          <cell r="B60" t="str">
            <v>Execução de galerias D=0,60 c/ lastro de brita</v>
          </cell>
          <cell r="C60" t="str">
            <v xml:space="preserve"> </v>
          </cell>
          <cell r="D60" t="str">
            <v xml:space="preserve"> </v>
          </cell>
          <cell r="E60" t="str">
            <v>m</v>
          </cell>
          <cell r="F60">
            <v>40</v>
          </cell>
          <cell r="G60">
            <v>100.67</v>
          </cell>
        </row>
        <row r="61">
          <cell r="A61" t="str">
            <v>P 04.100.08</v>
          </cell>
          <cell r="B61" t="str">
            <v>Execução de galerias D=0,40 c/ lastro de concreto</v>
          </cell>
          <cell r="C61" t="str">
            <v xml:space="preserve"> </v>
          </cell>
          <cell r="D61" t="str">
            <v xml:space="preserve"> </v>
          </cell>
          <cell r="E61" t="str">
            <v>m</v>
          </cell>
          <cell r="F61">
            <v>86</v>
          </cell>
          <cell r="G61">
            <v>58.65</v>
          </cell>
        </row>
        <row r="62">
          <cell r="A62" t="str">
            <v>P 04.100.10</v>
          </cell>
          <cell r="B62" t="str">
            <v>Execução de galerias D=0,60 c/ lastro de concreto</v>
          </cell>
          <cell r="C62" t="str">
            <v xml:space="preserve"> </v>
          </cell>
          <cell r="D62" t="str">
            <v xml:space="preserve"> </v>
          </cell>
          <cell r="E62" t="str">
            <v>m</v>
          </cell>
          <cell r="F62">
            <v>198</v>
          </cell>
          <cell r="G62">
            <v>131.66</v>
          </cell>
        </row>
        <row r="63">
          <cell r="A63" t="str">
            <v>DER72350b</v>
          </cell>
          <cell r="B63" t="str">
            <v>Boca para BSTC D=40cm - Normal</v>
          </cell>
          <cell r="C63" t="str">
            <v xml:space="preserve"> </v>
          </cell>
          <cell r="D63" t="str">
            <v xml:space="preserve"> </v>
          </cell>
          <cell r="E63" t="str">
            <v>un</v>
          </cell>
          <cell r="F63">
            <v>4</v>
          </cell>
          <cell r="G63">
            <v>147.57</v>
          </cell>
        </row>
        <row r="64">
          <cell r="A64" t="str">
            <v>04.101.01</v>
          </cell>
          <cell r="B64" t="str">
            <v>Boca de BSTC D=0.60m-normal</v>
          </cell>
          <cell r="C64" t="str">
            <v>DNER-ES284/97</v>
          </cell>
          <cell r="D64" t="str">
            <v xml:space="preserve"> </v>
          </cell>
          <cell r="E64" t="str">
            <v>un</v>
          </cell>
          <cell r="F64">
            <v>5</v>
          </cell>
          <cell r="G64">
            <v>299.62</v>
          </cell>
        </row>
        <row r="65">
          <cell r="A65" t="str">
            <v>04.963.03</v>
          </cell>
          <cell r="B65" t="str">
            <v>Poço de visita- PVI 03</v>
          </cell>
          <cell r="C65" t="str">
            <v xml:space="preserve"> </v>
          </cell>
          <cell r="D65" t="str">
            <v xml:space="preserve"> </v>
          </cell>
          <cell r="E65" t="str">
            <v>un</v>
          </cell>
          <cell r="F65">
            <v>1</v>
          </cell>
          <cell r="G65">
            <v>569.29</v>
          </cell>
        </row>
        <row r="66">
          <cell r="A66" t="str">
            <v>04.991.01</v>
          </cell>
          <cell r="B66" t="str">
            <v>Tampa de concreto p/ caixa coletora(4 nervuras)-TCC 01</v>
          </cell>
          <cell r="C66" t="str">
            <v xml:space="preserve"> </v>
          </cell>
          <cell r="D66" t="str">
            <v xml:space="preserve"> </v>
          </cell>
          <cell r="E66" t="str">
            <v>un</v>
          </cell>
          <cell r="F66">
            <v>1</v>
          </cell>
          <cell r="G66">
            <v>48.34</v>
          </cell>
        </row>
        <row r="67">
          <cell r="F67" t="str">
            <v>SUB-TOTAL</v>
          </cell>
        </row>
        <row r="69">
          <cell r="B69" t="str">
            <v>OBRAS DE ARTE ESPECIAIS</v>
          </cell>
        </row>
        <row r="70">
          <cell r="B70" t="str">
            <v>Infra e Mesoestrutura</v>
          </cell>
        </row>
        <row r="71">
          <cell r="A71" t="str">
            <v>DER90150</v>
          </cell>
          <cell r="B71" t="str">
            <v>Escavação em tubulão a céu aberto em material de 1ªcateg.</v>
          </cell>
          <cell r="C71" t="str">
            <v xml:space="preserve"> </v>
          </cell>
          <cell r="D71" t="str">
            <v xml:space="preserve"> </v>
          </cell>
          <cell r="E71" t="str">
            <v>m3</v>
          </cell>
          <cell r="F71">
            <v>90</v>
          </cell>
          <cell r="G71">
            <v>184.89</v>
          </cell>
        </row>
        <row r="72">
          <cell r="A72" t="str">
            <v>DER90160</v>
          </cell>
          <cell r="B72" t="str">
            <v>Escavação em tubulão a céu aberto em material de 3ªcateg.</v>
          </cell>
          <cell r="C72" t="str">
            <v xml:space="preserve"> </v>
          </cell>
          <cell r="D72" t="str">
            <v xml:space="preserve"> </v>
          </cell>
          <cell r="E72" t="str">
            <v>m3</v>
          </cell>
          <cell r="F72">
            <v>1</v>
          </cell>
          <cell r="G72">
            <v>640.85</v>
          </cell>
        </row>
        <row r="73">
          <cell r="A73" t="str">
            <v>DER90170</v>
          </cell>
          <cell r="B73" t="str">
            <v>Escavação em tubulão sob ar comprimido em material de 1ªcateg.</v>
          </cell>
          <cell r="C73" t="str">
            <v xml:space="preserve"> </v>
          </cell>
          <cell r="D73" t="str">
            <v xml:space="preserve"> </v>
          </cell>
          <cell r="E73" t="str">
            <v>m3</v>
          </cell>
          <cell r="F73">
            <v>1</v>
          </cell>
          <cell r="G73">
            <v>742.04</v>
          </cell>
        </row>
        <row r="74">
          <cell r="A74" t="str">
            <v>DER90180</v>
          </cell>
          <cell r="B74" t="str">
            <v>Escavação em tubulão sob ar comprimido em material de 3ªcateg.</v>
          </cell>
          <cell r="C74" t="str">
            <v xml:space="preserve"> </v>
          </cell>
          <cell r="D74" t="str">
            <v xml:space="preserve"> </v>
          </cell>
          <cell r="E74" t="str">
            <v>m3</v>
          </cell>
          <cell r="F74">
            <v>110</v>
          </cell>
          <cell r="G74">
            <v>1154.25</v>
          </cell>
        </row>
        <row r="75">
          <cell r="A75" t="str">
            <v>03.371.00</v>
          </cell>
          <cell r="B75" t="str">
            <v>Formas de madeira compensada</v>
          </cell>
          <cell r="C75" t="str">
            <v xml:space="preserve"> </v>
          </cell>
          <cell r="D75" t="str">
            <v xml:space="preserve"> </v>
          </cell>
          <cell r="E75" t="str">
            <v>m2</v>
          </cell>
          <cell r="F75">
            <v>331</v>
          </cell>
          <cell r="G75">
            <v>21.86</v>
          </cell>
        </row>
        <row r="76">
          <cell r="A76" t="str">
            <v>03.371.02</v>
          </cell>
          <cell r="B76" t="str">
            <v>Formas de placa compensada plastificada</v>
          </cell>
          <cell r="C76" t="str">
            <v xml:space="preserve"> </v>
          </cell>
          <cell r="D76" t="str">
            <v xml:space="preserve"> </v>
          </cell>
          <cell r="E76" t="str">
            <v>m2</v>
          </cell>
          <cell r="F76">
            <v>210</v>
          </cell>
          <cell r="G76">
            <v>30.76</v>
          </cell>
        </row>
        <row r="77">
          <cell r="A77" t="str">
            <v>03.353.00</v>
          </cell>
          <cell r="B77" t="str">
            <v>Forn., preparo e colocação nas formas, de aço CA-50</v>
          </cell>
          <cell r="C77" t="str">
            <v xml:space="preserve"> </v>
          </cell>
          <cell r="D77" t="str">
            <v xml:space="preserve"> </v>
          </cell>
          <cell r="E77" t="str">
            <v>kg</v>
          </cell>
          <cell r="F77">
            <v>11325</v>
          </cell>
          <cell r="G77">
            <v>2.59</v>
          </cell>
        </row>
        <row r="78">
          <cell r="A78" t="str">
            <v>P 03.327.01</v>
          </cell>
          <cell r="B78" t="str">
            <v xml:space="preserve">Concreto fck= 25 MPa-contr. raz. uso ger. </v>
          </cell>
          <cell r="C78" t="str">
            <v xml:space="preserve"> </v>
          </cell>
          <cell r="D78" t="str">
            <v xml:space="preserve"> </v>
          </cell>
          <cell r="E78" t="str">
            <v>m3</v>
          </cell>
          <cell r="F78">
            <v>252</v>
          </cell>
          <cell r="G78">
            <v>163.22</v>
          </cell>
        </row>
        <row r="79">
          <cell r="B79" t="str">
            <v>Superestrutura</v>
          </cell>
        </row>
        <row r="80">
          <cell r="A80" t="str">
            <v>OAE6</v>
          </cell>
          <cell r="B80" t="str">
            <v>Escoramento metálico comum (cimbramento)</v>
          </cell>
          <cell r="C80" t="str">
            <v xml:space="preserve"> </v>
          </cell>
          <cell r="D80" t="str">
            <v xml:space="preserve"> </v>
          </cell>
          <cell r="E80" t="str">
            <v>m3</v>
          </cell>
          <cell r="F80">
            <v>9500</v>
          </cell>
          <cell r="G80">
            <v>27.58</v>
          </cell>
        </row>
        <row r="81">
          <cell r="A81" t="str">
            <v>03.371.02</v>
          </cell>
          <cell r="B81" t="str">
            <v>Formas de placa compensada plastificada</v>
          </cell>
          <cell r="C81" t="str">
            <v xml:space="preserve"> </v>
          </cell>
          <cell r="D81" t="str">
            <v xml:space="preserve"> </v>
          </cell>
          <cell r="E81" t="str">
            <v>m2</v>
          </cell>
          <cell r="F81">
            <v>2606</v>
          </cell>
          <cell r="G81">
            <v>30.76</v>
          </cell>
        </row>
        <row r="82">
          <cell r="A82" t="str">
            <v>03.371.00</v>
          </cell>
          <cell r="B82" t="str">
            <v>Formas de madeira compensada</v>
          </cell>
          <cell r="C82" t="str">
            <v xml:space="preserve"> </v>
          </cell>
          <cell r="D82" t="str">
            <v xml:space="preserve"> </v>
          </cell>
          <cell r="E82" t="str">
            <v>m2</v>
          </cell>
          <cell r="F82">
            <v>928</v>
          </cell>
          <cell r="G82">
            <v>21.86</v>
          </cell>
        </row>
        <row r="83">
          <cell r="A83" t="str">
            <v>03.353.00</v>
          </cell>
          <cell r="B83" t="str">
            <v>Forn., preparo e colocação nas formas, de aço CA-50</v>
          </cell>
          <cell r="C83" t="str">
            <v xml:space="preserve"> </v>
          </cell>
          <cell r="D83" t="str">
            <v xml:space="preserve"> </v>
          </cell>
          <cell r="E83" t="str">
            <v>kg</v>
          </cell>
          <cell r="F83">
            <v>119265</v>
          </cell>
          <cell r="G83">
            <v>2.59</v>
          </cell>
        </row>
        <row r="84">
          <cell r="A84" t="str">
            <v>OAE4</v>
          </cell>
          <cell r="B84" t="str">
            <v>Armadura de protensão, fornecimento, bainhas, ancoragens, operações de protensão</v>
          </cell>
          <cell r="C84" t="str">
            <v xml:space="preserve"> </v>
          </cell>
          <cell r="D84" t="str">
            <v xml:space="preserve"> </v>
          </cell>
          <cell r="E84" t="str">
            <v>kg</v>
          </cell>
          <cell r="F84">
            <v>45662</v>
          </cell>
          <cell r="G84">
            <v>19.28</v>
          </cell>
        </row>
        <row r="85">
          <cell r="A85" t="str">
            <v>OAE19</v>
          </cell>
          <cell r="B85" t="str">
            <v>Injeção de nata (cabos 12 varas 1/2")</v>
          </cell>
          <cell r="C85" t="str">
            <v xml:space="preserve"> </v>
          </cell>
          <cell r="D85" t="str">
            <v xml:space="preserve"> </v>
          </cell>
          <cell r="E85" t="str">
            <v>m</v>
          </cell>
          <cell r="F85">
            <v>1841.2</v>
          </cell>
          <cell r="G85">
            <v>3.65</v>
          </cell>
        </row>
        <row r="86">
          <cell r="A86" t="str">
            <v>OAE1</v>
          </cell>
          <cell r="B86" t="str">
            <v>Ancoragem ativa - Fornecimento, instalação e protensão</v>
          </cell>
          <cell r="C86" t="str">
            <v xml:space="preserve"> </v>
          </cell>
          <cell r="D86" t="str">
            <v xml:space="preserve"> </v>
          </cell>
          <cell r="E86" t="str">
            <v>un</v>
          </cell>
          <cell r="F86">
            <v>48</v>
          </cell>
          <cell r="G86">
            <v>682.29</v>
          </cell>
        </row>
        <row r="87">
          <cell r="A87" t="str">
            <v>03.330.00</v>
          </cell>
          <cell r="B87" t="str">
            <v>Concreto fck= 35 MPa-contr. raz. uso ger.</v>
          </cell>
          <cell r="C87" t="str">
            <v xml:space="preserve"> </v>
          </cell>
          <cell r="D87" t="str">
            <v xml:space="preserve"> </v>
          </cell>
          <cell r="E87" t="str">
            <v>m3</v>
          </cell>
          <cell r="F87">
            <v>1403</v>
          </cell>
          <cell r="G87">
            <v>166.78</v>
          </cell>
        </row>
        <row r="88">
          <cell r="B88" t="str">
            <v>Diversos</v>
          </cell>
        </row>
        <row r="89">
          <cell r="A89" t="str">
            <v>03.510.00</v>
          </cell>
          <cell r="B89" t="str">
            <v>Aparelho de apoio em neoprene</v>
          </cell>
          <cell r="C89" t="str">
            <v xml:space="preserve"> </v>
          </cell>
          <cell r="D89" t="str">
            <v xml:space="preserve"> </v>
          </cell>
          <cell r="E89" t="str">
            <v>kg</v>
          </cell>
          <cell r="F89">
            <v>665</v>
          </cell>
          <cell r="G89">
            <v>86.94</v>
          </cell>
        </row>
        <row r="90">
          <cell r="A90" t="str">
            <v>03.700.01</v>
          </cell>
          <cell r="B90" t="str">
            <v>Guarda corpo em concreto Fck = 18 MPa</v>
          </cell>
          <cell r="C90" t="str">
            <v xml:space="preserve"> </v>
          </cell>
          <cell r="D90" t="str">
            <v xml:space="preserve"> </v>
          </cell>
          <cell r="E90" t="str">
            <v>m</v>
          </cell>
          <cell r="F90">
            <v>148</v>
          </cell>
          <cell r="G90">
            <v>80.150000000000006</v>
          </cell>
        </row>
        <row r="91">
          <cell r="B91" t="str">
            <v>Barreiras de segurança (C.A.) Tipo New Jersey (312 m)</v>
          </cell>
        </row>
        <row r="92">
          <cell r="A92" t="str">
            <v>03.371.01</v>
          </cell>
          <cell r="B92" t="str">
            <v>Formas de placa compensada resinada</v>
          </cell>
          <cell r="C92" t="str">
            <v xml:space="preserve"> </v>
          </cell>
          <cell r="D92" t="str">
            <v xml:space="preserve"> </v>
          </cell>
          <cell r="E92" t="str">
            <v>m2</v>
          </cell>
          <cell r="F92">
            <v>561.6</v>
          </cell>
          <cell r="G92">
            <v>21.86</v>
          </cell>
        </row>
        <row r="93">
          <cell r="A93" t="str">
            <v>03.353.00</v>
          </cell>
          <cell r="B93" t="str">
            <v>Forn., preparo e colocação nas formas, de aço CA-50</v>
          </cell>
          <cell r="C93" t="str">
            <v xml:space="preserve"> </v>
          </cell>
          <cell r="D93" t="str">
            <v xml:space="preserve"> </v>
          </cell>
          <cell r="E93" t="str">
            <v>kg</v>
          </cell>
          <cell r="F93">
            <v>4368</v>
          </cell>
          <cell r="G93">
            <v>2.59</v>
          </cell>
        </row>
        <row r="94">
          <cell r="A94" t="str">
            <v>03.326.00</v>
          </cell>
          <cell r="B94" t="str">
            <v xml:space="preserve">Concreto fck= 20 MPa-contr. raz. uso ger. </v>
          </cell>
          <cell r="C94" t="str">
            <v xml:space="preserve"> </v>
          </cell>
          <cell r="D94" t="str">
            <v xml:space="preserve"> </v>
          </cell>
          <cell r="E94" t="str">
            <v>m3</v>
          </cell>
          <cell r="F94">
            <v>73</v>
          </cell>
          <cell r="G94">
            <v>149.19999999999999</v>
          </cell>
        </row>
        <row r="95">
          <cell r="B95" t="str">
            <v>Placas de aproximação( 04 unidades)</v>
          </cell>
        </row>
        <row r="96">
          <cell r="A96" t="str">
            <v>03.371.00</v>
          </cell>
          <cell r="B96" t="str">
            <v>Formas de madeira compensada</v>
          </cell>
          <cell r="C96" t="str">
            <v xml:space="preserve"> </v>
          </cell>
          <cell r="D96" t="str">
            <v xml:space="preserve"> </v>
          </cell>
          <cell r="E96" t="str">
            <v>m2</v>
          </cell>
          <cell r="F96">
            <v>32</v>
          </cell>
          <cell r="G96">
            <v>21.86</v>
          </cell>
        </row>
        <row r="97">
          <cell r="A97" t="str">
            <v>03.353.00</v>
          </cell>
          <cell r="B97" t="str">
            <v>Forn., preparo e colocação nas formas, de aço CA-50</v>
          </cell>
          <cell r="C97" t="str">
            <v xml:space="preserve"> </v>
          </cell>
          <cell r="D97" t="str">
            <v xml:space="preserve"> </v>
          </cell>
          <cell r="E97" t="str">
            <v>kg</v>
          </cell>
          <cell r="F97">
            <v>3968</v>
          </cell>
          <cell r="G97">
            <v>2.59</v>
          </cell>
        </row>
        <row r="98">
          <cell r="A98" t="str">
            <v>03.326.00</v>
          </cell>
          <cell r="B98" t="str">
            <v xml:space="preserve">Concreto fck= 20 MPa-contr. raz. uso ger. </v>
          </cell>
          <cell r="C98" t="str">
            <v xml:space="preserve"> </v>
          </cell>
          <cell r="D98" t="str">
            <v xml:space="preserve"> </v>
          </cell>
          <cell r="E98" t="str">
            <v>m3</v>
          </cell>
          <cell r="F98">
            <v>38</v>
          </cell>
          <cell r="G98">
            <v>149.19999999999999</v>
          </cell>
        </row>
        <row r="99">
          <cell r="B99" t="str">
            <v>Drenos</v>
          </cell>
        </row>
        <row r="100">
          <cell r="A100" t="str">
            <v>P 03.991.01c</v>
          </cell>
          <cell r="B100" t="str">
            <v>Dreno de FF D= 100 mm x 500mm</v>
          </cell>
          <cell r="C100" t="str">
            <v xml:space="preserve"> </v>
          </cell>
          <cell r="D100" t="str">
            <v xml:space="preserve"> </v>
          </cell>
          <cell r="E100" t="str">
            <v>un</v>
          </cell>
          <cell r="F100">
            <v>40</v>
          </cell>
          <cell r="G100">
            <v>15.64</v>
          </cell>
        </row>
        <row r="101">
          <cell r="A101" t="str">
            <v>P 03.991.01b</v>
          </cell>
          <cell r="B101" t="str">
            <v>Dreno de FF D= 50 mm x 500mm</v>
          </cell>
          <cell r="C101" t="str">
            <v xml:space="preserve"> </v>
          </cell>
          <cell r="D101" t="str">
            <v xml:space="preserve"> </v>
          </cell>
          <cell r="E101" t="str">
            <v>un</v>
          </cell>
          <cell r="F101">
            <v>30</v>
          </cell>
          <cell r="G101">
            <v>6.63</v>
          </cell>
        </row>
        <row r="102">
          <cell r="A102" t="str">
            <v>P 03.991.01a</v>
          </cell>
          <cell r="B102" t="str">
            <v>Dreno de FF D= 30 mm x 750mm</v>
          </cell>
          <cell r="C102" t="str">
            <v xml:space="preserve"> </v>
          </cell>
          <cell r="D102" t="str">
            <v xml:space="preserve"> </v>
          </cell>
          <cell r="E102" t="str">
            <v>un</v>
          </cell>
          <cell r="F102">
            <v>40</v>
          </cell>
          <cell r="G102">
            <v>6.25</v>
          </cell>
        </row>
        <row r="103">
          <cell r="F103" t="str">
            <v>SUB-TOTAL</v>
          </cell>
        </row>
        <row r="105">
          <cell r="B105" t="str">
            <v>OBRAS COMPLEMENTARES</v>
          </cell>
        </row>
        <row r="106">
          <cell r="A106" t="str">
            <v>05.100.00</v>
          </cell>
          <cell r="B106" t="str">
            <v>Enleivamento</v>
          </cell>
          <cell r="C106" t="str">
            <v>DNER-ES341/97</v>
          </cell>
          <cell r="D106" t="str">
            <v xml:space="preserve"> </v>
          </cell>
          <cell r="E106" t="str">
            <v>m2</v>
          </cell>
          <cell r="F106">
            <v>6227</v>
          </cell>
          <cell r="G106">
            <v>2.06</v>
          </cell>
        </row>
        <row r="107">
          <cell r="A107" t="str">
            <v>DER53460a</v>
          </cell>
          <cell r="B107" t="str">
            <v>Calçamento com briquetes de 6 cm</v>
          </cell>
          <cell r="C107" t="str">
            <v xml:space="preserve"> </v>
          </cell>
          <cell r="D107" t="str">
            <v xml:space="preserve"> </v>
          </cell>
          <cell r="E107" t="str">
            <v>m2</v>
          </cell>
          <cell r="F107">
            <v>700</v>
          </cell>
          <cell r="G107">
            <v>20.48</v>
          </cell>
        </row>
        <row r="108">
          <cell r="A108" t="str">
            <v>P 05.100.01</v>
          </cell>
          <cell r="B108" t="str">
            <v>Fornecimento e plantio de lírio amarelo</v>
          </cell>
          <cell r="C108" t="str">
            <v xml:space="preserve"> </v>
          </cell>
          <cell r="D108" t="str">
            <v xml:space="preserve"> </v>
          </cell>
          <cell r="E108" t="str">
            <v>m2</v>
          </cell>
          <cell r="F108">
            <v>2241</v>
          </cell>
          <cell r="G108">
            <v>14.14</v>
          </cell>
        </row>
        <row r="109">
          <cell r="A109" t="str">
            <v>P 05.100.02</v>
          </cell>
          <cell r="B109" t="str">
            <v>Fornecimento e plantio de árvore selecionada</v>
          </cell>
          <cell r="C109" t="str">
            <v xml:space="preserve"> </v>
          </cell>
          <cell r="D109" t="str">
            <v xml:space="preserve"> </v>
          </cell>
          <cell r="E109" t="str">
            <v>un</v>
          </cell>
          <cell r="F109">
            <v>246</v>
          </cell>
          <cell r="G109">
            <v>6.02</v>
          </cell>
        </row>
        <row r="110">
          <cell r="A110" t="str">
            <v>DER81950</v>
          </cell>
          <cell r="B110" t="str">
            <v>Calçada em lastro de brita c/revestimento em concreto</v>
          </cell>
          <cell r="C110" t="str">
            <v xml:space="preserve"> </v>
          </cell>
          <cell r="D110" t="str">
            <v xml:space="preserve"> </v>
          </cell>
          <cell r="E110" t="str">
            <v>m2</v>
          </cell>
          <cell r="F110">
            <v>1000</v>
          </cell>
          <cell r="G110">
            <v>8.94</v>
          </cell>
        </row>
        <row r="111">
          <cell r="A111" t="str">
            <v>05.301.00</v>
          </cell>
          <cell r="B111" t="str">
            <v>Alvenaria de pedra argamassada</v>
          </cell>
          <cell r="C111" t="str">
            <v xml:space="preserve"> </v>
          </cell>
          <cell r="D111" t="str">
            <v xml:space="preserve"> </v>
          </cell>
          <cell r="E111" t="str">
            <v>m3</v>
          </cell>
          <cell r="F111">
            <v>60</v>
          </cell>
          <cell r="G111">
            <v>101.58</v>
          </cell>
        </row>
        <row r="112">
          <cell r="A112" t="str">
            <v>PI 01</v>
          </cell>
          <cell r="B112" t="str">
            <v>Poste de aço galv. a fogo, c/ 20,0m de alt. p/ instal. tipo engastado</v>
          </cell>
          <cell r="C112" t="str">
            <v xml:space="preserve"> </v>
          </cell>
          <cell r="D112" t="str">
            <v xml:space="preserve"> </v>
          </cell>
          <cell r="E112" t="str">
            <v>un</v>
          </cell>
          <cell r="F112">
            <v>7</v>
          </cell>
          <cell r="G112">
            <v>2662.25</v>
          </cell>
        </row>
        <row r="113">
          <cell r="A113" t="str">
            <v>PI 02</v>
          </cell>
          <cell r="B113" t="str">
            <v>Poste de aço galvanizado a fogo, c/ 10,0m de alt. p/instal.na lat. dos viadutos</v>
          </cell>
          <cell r="C113" t="str">
            <v xml:space="preserve"> </v>
          </cell>
          <cell r="D113" t="str">
            <v xml:space="preserve"> </v>
          </cell>
          <cell r="E113" t="str">
            <v>un</v>
          </cell>
          <cell r="F113">
            <v>8</v>
          </cell>
          <cell r="G113">
            <v>500</v>
          </cell>
        </row>
        <row r="114">
          <cell r="A114" t="str">
            <v>PI 03</v>
          </cell>
          <cell r="B114" t="str">
            <v xml:space="preserve">Luminária p/ iluminação pública ref.HRC-612 da Philips ou similar </v>
          </cell>
          <cell r="C114" t="str">
            <v xml:space="preserve"> </v>
          </cell>
          <cell r="D114" t="str">
            <v xml:space="preserve"> </v>
          </cell>
          <cell r="E114" t="str">
            <v>un</v>
          </cell>
          <cell r="F114">
            <v>12</v>
          </cell>
          <cell r="G114">
            <v>400</v>
          </cell>
        </row>
        <row r="115">
          <cell r="A115" t="str">
            <v>PI 04</v>
          </cell>
          <cell r="B115" t="str">
            <v xml:space="preserve">Luminária p/ iluminação pública ref.SRC-612 da Philips ou similar </v>
          </cell>
          <cell r="C115" t="str">
            <v xml:space="preserve"> </v>
          </cell>
          <cell r="D115" t="str">
            <v xml:space="preserve"> </v>
          </cell>
          <cell r="E115" t="str">
            <v>un</v>
          </cell>
          <cell r="F115">
            <v>22</v>
          </cell>
          <cell r="G115">
            <v>425.5</v>
          </cell>
        </row>
        <row r="116">
          <cell r="A116" t="str">
            <v>PI 07</v>
          </cell>
          <cell r="B116" t="str">
            <v>Suporte p/ luminária tipo ZGP402 da Philips ou similar</v>
          </cell>
          <cell r="C116" t="str">
            <v xml:space="preserve"> </v>
          </cell>
          <cell r="D116" t="str">
            <v xml:space="preserve"> </v>
          </cell>
          <cell r="E116" t="str">
            <v>un</v>
          </cell>
          <cell r="F116">
            <v>7</v>
          </cell>
          <cell r="G116">
            <v>100</v>
          </cell>
        </row>
        <row r="117">
          <cell r="A117" t="str">
            <v>PI 08</v>
          </cell>
          <cell r="B117" t="str">
            <v>Suporte p/ luminária tipo ZGP401 da Philips ou similar</v>
          </cell>
          <cell r="C117" t="str">
            <v xml:space="preserve"> </v>
          </cell>
          <cell r="D117" t="str">
            <v xml:space="preserve"> </v>
          </cell>
          <cell r="E117" t="str">
            <v>un</v>
          </cell>
          <cell r="F117">
            <v>20</v>
          </cell>
          <cell r="G117">
            <v>81.650000000000006</v>
          </cell>
        </row>
        <row r="118">
          <cell r="A118" t="str">
            <v>PI 09</v>
          </cell>
          <cell r="B118" t="str">
            <v>Lâmpada a vapor de sódio 400W, alta pressão, base E40</v>
          </cell>
          <cell r="C118" t="str">
            <v xml:space="preserve"> </v>
          </cell>
          <cell r="D118" t="str">
            <v xml:space="preserve"> </v>
          </cell>
          <cell r="E118" t="str">
            <v>un</v>
          </cell>
          <cell r="F118">
            <v>22</v>
          </cell>
          <cell r="G118">
            <v>33.35</v>
          </cell>
        </row>
        <row r="119">
          <cell r="A119" t="str">
            <v>PI 10</v>
          </cell>
          <cell r="B119" t="str">
            <v>Lâmpada a vapor de mercúrio 250W, alta pressão, base E40</v>
          </cell>
          <cell r="C119" t="str">
            <v xml:space="preserve"> </v>
          </cell>
          <cell r="D119" t="str">
            <v xml:space="preserve"> </v>
          </cell>
          <cell r="E119" t="str">
            <v>un</v>
          </cell>
          <cell r="F119">
            <v>12</v>
          </cell>
          <cell r="G119">
            <v>28.75</v>
          </cell>
        </row>
        <row r="120">
          <cell r="A120" t="str">
            <v>PI 14</v>
          </cell>
          <cell r="B120" t="str">
            <v>Caixa de passagem para instalação aparente D=50mm, tipo T</v>
          </cell>
          <cell r="C120" t="str">
            <v xml:space="preserve"> </v>
          </cell>
          <cell r="D120" t="str">
            <v xml:space="preserve"> </v>
          </cell>
          <cell r="E120" t="str">
            <v>un</v>
          </cell>
          <cell r="F120">
            <v>120</v>
          </cell>
          <cell r="G120">
            <v>4.08</v>
          </cell>
        </row>
        <row r="121">
          <cell r="A121" t="str">
            <v>PI 22</v>
          </cell>
          <cell r="B121" t="str">
            <v>Base completa com fusível Diazed, 6A, retardado, incluíndo tampa, anel de proteção e ajuste</v>
          </cell>
          <cell r="C121" t="str">
            <v xml:space="preserve"> </v>
          </cell>
          <cell r="D121" t="str">
            <v xml:space="preserve"> </v>
          </cell>
          <cell r="E121" t="str">
            <v>un</v>
          </cell>
          <cell r="F121">
            <v>34</v>
          </cell>
          <cell r="G121">
            <v>8.6300000000000008</v>
          </cell>
        </row>
        <row r="122">
          <cell r="A122" t="str">
            <v>PI 23</v>
          </cell>
          <cell r="B122" t="str">
            <v>Contator tripolar a seco, p/ corrente alternada - 55 A, para uso em rede 380/220V - 60Hz</v>
          </cell>
          <cell r="C122" t="str">
            <v xml:space="preserve"> </v>
          </cell>
          <cell r="D122" t="str">
            <v xml:space="preserve"> </v>
          </cell>
          <cell r="E122" t="str">
            <v>un</v>
          </cell>
          <cell r="F122">
            <v>5</v>
          </cell>
          <cell r="G122">
            <v>234.6</v>
          </cell>
        </row>
        <row r="123">
          <cell r="A123" t="str">
            <v>PI 24</v>
          </cell>
          <cell r="B123" t="str">
            <v>Fita elétrica auto fusão a base de borracha EPR</v>
          </cell>
          <cell r="C123" t="str">
            <v xml:space="preserve"> </v>
          </cell>
          <cell r="D123" t="str">
            <v xml:space="preserve"> </v>
          </cell>
          <cell r="E123" t="str">
            <v>un</v>
          </cell>
          <cell r="F123">
            <v>5</v>
          </cell>
          <cell r="G123">
            <v>6.39</v>
          </cell>
        </row>
        <row r="124">
          <cell r="A124" t="str">
            <v>PI 25</v>
          </cell>
          <cell r="B124" t="str">
            <v>Fita adesiva plástica isolante</v>
          </cell>
          <cell r="C124" t="str">
            <v xml:space="preserve"> </v>
          </cell>
          <cell r="D124" t="str">
            <v xml:space="preserve"> </v>
          </cell>
          <cell r="E124" t="str">
            <v>un</v>
          </cell>
          <cell r="F124">
            <v>8</v>
          </cell>
          <cell r="G124">
            <v>3.84</v>
          </cell>
        </row>
        <row r="125">
          <cell r="A125" t="str">
            <v>PI 26</v>
          </cell>
          <cell r="B125" t="str">
            <v>Relé fotoelétrico c/ suporte para fixação galv. com furo 18mm</v>
          </cell>
          <cell r="C125" t="str">
            <v xml:space="preserve"> </v>
          </cell>
          <cell r="D125" t="str">
            <v xml:space="preserve"> </v>
          </cell>
          <cell r="E125" t="str">
            <v>un</v>
          </cell>
          <cell r="F125">
            <v>5</v>
          </cell>
          <cell r="G125">
            <v>11.5</v>
          </cell>
        </row>
        <row r="126">
          <cell r="A126" t="str">
            <v>PI 27</v>
          </cell>
          <cell r="B126" t="str">
            <v>Cabo isolado p/ 1000V, bitola 35mm²</v>
          </cell>
          <cell r="C126" t="str">
            <v xml:space="preserve"> </v>
          </cell>
          <cell r="D126" t="str">
            <v xml:space="preserve"> </v>
          </cell>
          <cell r="E126" t="str">
            <v>m</v>
          </cell>
          <cell r="F126">
            <v>3600</v>
          </cell>
          <cell r="G126">
            <v>1.55</v>
          </cell>
        </row>
        <row r="127">
          <cell r="A127" t="str">
            <v>PI 28</v>
          </cell>
          <cell r="B127" t="str">
            <v>Eletroduto de aço tipo pesado 100mm</v>
          </cell>
          <cell r="C127" t="str">
            <v xml:space="preserve"> </v>
          </cell>
          <cell r="D127" t="str">
            <v xml:space="preserve"> </v>
          </cell>
          <cell r="E127" t="str">
            <v>m</v>
          </cell>
          <cell r="F127">
            <v>120</v>
          </cell>
          <cell r="G127">
            <v>28.55</v>
          </cell>
        </row>
        <row r="128">
          <cell r="A128" t="str">
            <v>PI 29</v>
          </cell>
          <cell r="B128" t="str">
            <v>Curva em alumínio fundido de alta resistência, fixação por encaixe,50mm</v>
          </cell>
          <cell r="C128" t="str">
            <v xml:space="preserve"> </v>
          </cell>
          <cell r="D128" t="str">
            <v xml:space="preserve"> </v>
          </cell>
          <cell r="E128" t="str">
            <v>un</v>
          </cell>
          <cell r="F128">
            <v>2</v>
          </cell>
          <cell r="G128">
            <v>18.75</v>
          </cell>
        </row>
        <row r="129">
          <cell r="A129" t="str">
            <v>PI 30</v>
          </cell>
          <cell r="B129" t="str">
            <v>Haste para aterramento aço-cobre D 13x2400mm</v>
          </cell>
          <cell r="C129" t="str">
            <v xml:space="preserve"> </v>
          </cell>
          <cell r="D129" t="str">
            <v xml:space="preserve"> </v>
          </cell>
          <cell r="E129" t="str">
            <v>un</v>
          </cell>
          <cell r="F129">
            <v>15</v>
          </cell>
          <cell r="G129">
            <v>6.04</v>
          </cell>
        </row>
        <row r="130">
          <cell r="A130" t="str">
            <v>PI 31</v>
          </cell>
          <cell r="B130" t="str">
            <v>Cabo de cobre nú meio duro, 7 fios 2AWG</v>
          </cell>
          <cell r="C130" t="str">
            <v xml:space="preserve"> </v>
          </cell>
          <cell r="D130" t="str">
            <v xml:space="preserve"> </v>
          </cell>
          <cell r="E130" t="str">
            <v>kg</v>
          </cell>
          <cell r="F130">
            <v>10</v>
          </cell>
          <cell r="G130">
            <v>7.02</v>
          </cell>
        </row>
        <row r="131">
          <cell r="A131" t="str">
            <v>PI 32</v>
          </cell>
          <cell r="B131" t="str">
            <v>Conetor paralelo, liga alumínio tronco 1/0-4 AWG e derivação 2-4AWG</v>
          </cell>
          <cell r="C131" t="str">
            <v xml:space="preserve"> </v>
          </cell>
          <cell r="D131" t="str">
            <v xml:space="preserve"> </v>
          </cell>
          <cell r="E131" t="str">
            <v>un</v>
          </cell>
          <cell r="F131">
            <v>10</v>
          </cell>
          <cell r="G131">
            <v>1.04</v>
          </cell>
        </row>
        <row r="132">
          <cell r="A132" t="str">
            <v>PI 33</v>
          </cell>
          <cell r="B132" t="str">
            <v>Tubo de aço galvanizado, vara de 6m e 50mm</v>
          </cell>
          <cell r="C132" t="str">
            <v xml:space="preserve"> </v>
          </cell>
          <cell r="D132" t="str">
            <v xml:space="preserve"> </v>
          </cell>
          <cell r="E132" t="str">
            <v>un</v>
          </cell>
          <cell r="F132">
            <v>2</v>
          </cell>
          <cell r="G132">
            <v>74.06</v>
          </cell>
        </row>
        <row r="133">
          <cell r="A133" t="str">
            <v>PI 34</v>
          </cell>
          <cell r="B133" t="str">
            <v>Construção de caixa tipo SP, ou pré-instalada com as mesmas características</v>
          </cell>
          <cell r="C133" t="str">
            <v xml:space="preserve"> </v>
          </cell>
          <cell r="D133" t="str">
            <v xml:space="preserve"> </v>
          </cell>
          <cell r="E133" t="str">
            <v>un</v>
          </cell>
          <cell r="F133">
            <v>19</v>
          </cell>
          <cell r="G133">
            <v>180</v>
          </cell>
        </row>
        <row r="134">
          <cell r="A134" t="str">
            <v>PI 35</v>
          </cell>
          <cell r="B134" t="str">
            <v>Construção de embasamento p/ poste tipo engastado, 20m de altura</v>
          </cell>
          <cell r="C134" t="str">
            <v xml:space="preserve"> </v>
          </cell>
          <cell r="D134" t="str">
            <v xml:space="preserve"> </v>
          </cell>
          <cell r="E134" t="str">
            <v>un</v>
          </cell>
          <cell r="F134">
            <v>7</v>
          </cell>
          <cell r="G134">
            <v>494</v>
          </cell>
        </row>
        <row r="135">
          <cell r="A135" t="str">
            <v>PI 36</v>
          </cell>
          <cell r="B135" t="str">
            <v>Construção de embasamento p/ poste tipo engastado, concreto duplo T, 10m de altura</v>
          </cell>
          <cell r="C135" t="str">
            <v xml:space="preserve"> </v>
          </cell>
          <cell r="D135" t="str">
            <v xml:space="preserve"> </v>
          </cell>
          <cell r="E135" t="str">
            <v>un</v>
          </cell>
          <cell r="F135">
            <v>12</v>
          </cell>
          <cell r="G135">
            <v>285</v>
          </cell>
        </row>
        <row r="136">
          <cell r="A136" t="str">
            <v>PI 38</v>
          </cell>
          <cell r="B136" t="str">
            <v>Confecção de emendas retas ou derivação em cabos classe 1000V, c/ conector à compressão</v>
          </cell>
          <cell r="C136" t="str">
            <v xml:space="preserve"> </v>
          </cell>
          <cell r="D136" t="str">
            <v xml:space="preserve"> </v>
          </cell>
          <cell r="E136" t="str">
            <v>un</v>
          </cell>
          <cell r="F136">
            <v>20</v>
          </cell>
          <cell r="G136">
            <v>4.5</v>
          </cell>
        </row>
        <row r="137">
          <cell r="A137" t="str">
            <v>PI 39</v>
          </cell>
          <cell r="B137" t="str">
            <v>Fixação de haste de terra e conexão ao neutro</v>
          </cell>
          <cell r="C137" t="str">
            <v xml:space="preserve"> </v>
          </cell>
          <cell r="D137" t="str">
            <v xml:space="preserve"> </v>
          </cell>
          <cell r="E137" t="str">
            <v>un</v>
          </cell>
          <cell r="F137">
            <v>15</v>
          </cell>
          <cell r="G137">
            <v>35</v>
          </cell>
        </row>
        <row r="138">
          <cell r="A138" t="str">
            <v>PI 40</v>
          </cell>
          <cell r="B138" t="str">
            <v>Montagem eletromecân.de iluminação a 17,5m de alt., formada p/2 pétalas, c/ fixação dos equip.</v>
          </cell>
          <cell r="C138" t="str">
            <v xml:space="preserve"> </v>
          </cell>
          <cell r="D138" t="str">
            <v xml:space="preserve"> </v>
          </cell>
          <cell r="E138" t="str">
            <v>un</v>
          </cell>
          <cell r="F138">
            <v>7</v>
          </cell>
          <cell r="G138">
            <v>550</v>
          </cell>
        </row>
        <row r="139">
          <cell r="A139" t="str">
            <v>PI 41</v>
          </cell>
          <cell r="B139" t="str">
            <v>Instalação de tubo de aço vara de 6m e curva de entrada de cabos na lateral do poste c/ fix. dutos</v>
          </cell>
          <cell r="C139" t="str">
            <v xml:space="preserve"> </v>
          </cell>
          <cell r="D139" t="str">
            <v xml:space="preserve"> </v>
          </cell>
          <cell r="E139" t="str">
            <v>un</v>
          </cell>
          <cell r="F139">
            <v>2</v>
          </cell>
          <cell r="G139">
            <v>200</v>
          </cell>
        </row>
        <row r="140">
          <cell r="A140" t="str">
            <v>PI 42</v>
          </cell>
          <cell r="B140" t="str">
            <v>Instalação de poste de aço de 20m de altura engastado</v>
          </cell>
          <cell r="C140" t="str">
            <v xml:space="preserve"> </v>
          </cell>
          <cell r="D140" t="str">
            <v xml:space="preserve"> </v>
          </cell>
          <cell r="E140" t="str">
            <v>un</v>
          </cell>
          <cell r="F140">
            <v>7</v>
          </cell>
          <cell r="G140">
            <v>250</v>
          </cell>
        </row>
        <row r="141">
          <cell r="A141" t="str">
            <v>PI 43</v>
          </cell>
          <cell r="B141" t="str">
            <v>Travessia de pista asfáltica p/ lançamento dutos aço tipo pesado 100mm</v>
          </cell>
          <cell r="C141" t="str">
            <v xml:space="preserve"> </v>
          </cell>
          <cell r="D141" t="str">
            <v xml:space="preserve"> </v>
          </cell>
          <cell r="E141" t="str">
            <v>m</v>
          </cell>
          <cell r="F141">
            <v>60</v>
          </cell>
          <cell r="G141">
            <v>70</v>
          </cell>
        </row>
        <row r="142">
          <cell r="A142" t="str">
            <v>PI 44</v>
          </cell>
          <cell r="B142" t="str">
            <v>Montagem eletromecânica de luminária 10,0m de altura, c/ fixação dos equip.e conexões elétricos</v>
          </cell>
          <cell r="C142" t="str">
            <v xml:space="preserve"> </v>
          </cell>
          <cell r="D142" t="str">
            <v xml:space="preserve"> </v>
          </cell>
          <cell r="E142" t="str">
            <v>un</v>
          </cell>
          <cell r="F142">
            <v>20</v>
          </cell>
          <cell r="G142">
            <v>60</v>
          </cell>
        </row>
        <row r="143">
          <cell r="A143" t="str">
            <v>PI 46</v>
          </cell>
          <cell r="B143" t="str">
            <v>Fixação de eletroduto de aço vara 3m ao longo das passarelas</v>
          </cell>
          <cell r="C143" t="str">
            <v xml:space="preserve"> </v>
          </cell>
          <cell r="D143" t="str">
            <v xml:space="preserve"> </v>
          </cell>
          <cell r="E143" t="str">
            <v>un</v>
          </cell>
          <cell r="F143">
            <v>120</v>
          </cell>
          <cell r="G143">
            <v>30</v>
          </cell>
        </row>
        <row r="144">
          <cell r="A144" t="str">
            <v>PI 51</v>
          </cell>
          <cell r="B144" t="str">
            <v>Eletoduto de PVC corrugado tipo Kanalex ou similar, 50 mm</v>
          </cell>
          <cell r="C144" t="str">
            <v xml:space="preserve"> </v>
          </cell>
          <cell r="D144" t="str">
            <v xml:space="preserve"> </v>
          </cell>
          <cell r="E144" t="str">
            <v>m</v>
          </cell>
          <cell r="F144">
            <v>415</v>
          </cell>
          <cell r="G144">
            <v>3.02</v>
          </cell>
        </row>
        <row r="145">
          <cell r="A145" t="str">
            <v>PI 56</v>
          </cell>
          <cell r="B145" t="str">
            <v>Cabo isolado p/ 1000V, 4 mm² de alumínio</v>
          </cell>
          <cell r="C145" t="str">
            <v xml:space="preserve"> </v>
          </cell>
          <cell r="D145" t="str">
            <v xml:space="preserve"> </v>
          </cell>
          <cell r="E145" t="str">
            <v>m</v>
          </cell>
          <cell r="F145">
            <v>440</v>
          </cell>
          <cell r="G145">
            <v>0.37</v>
          </cell>
        </row>
        <row r="146">
          <cell r="A146" t="str">
            <v>PI 63</v>
          </cell>
          <cell r="B146" t="str">
            <v>Eletroduto de aço galvanizado, d=50mm, vara de 3m</v>
          </cell>
          <cell r="C146" t="str">
            <v xml:space="preserve"> </v>
          </cell>
          <cell r="D146" t="str">
            <v xml:space="preserve"> </v>
          </cell>
          <cell r="E146" t="str">
            <v>un</v>
          </cell>
          <cell r="F146">
            <v>120</v>
          </cell>
          <cell r="G146">
            <v>40</v>
          </cell>
        </row>
        <row r="147">
          <cell r="A147" t="str">
            <v>PI 64</v>
          </cell>
          <cell r="B147" t="str">
            <v>Caixa de passagem p/ instalação aparente, D=50mm, tipo E</v>
          </cell>
          <cell r="C147" t="str">
            <v xml:space="preserve"> </v>
          </cell>
          <cell r="D147" t="str">
            <v xml:space="preserve"> </v>
          </cell>
          <cell r="E147" t="str">
            <v>un</v>
          </cell>
          <cell r="F147">
            <v>10</v>
          </cell>
          <cell r="G147">
            <v>20</v>
          </cell>
        </row>
        <row r="148">
          <cell r="A148" t="str">
            <v>PI 65</v>
          </cell>
          <cell r="B148" t="str">
            <v>Cabo de alumínio 1/0</v>
          </cell>
          <cell r="C148" t="str">
            <v xml:space="preserve"> </v>
          </cell>
          <cell r="D148" t="str">
            <v xml:space="preserve"> </v>
          </cell>
          <cell r="E148" t="str">
            <v>m</v>
          </cell>
          <cell r="F148">
            <v>450</v>
          </cell>
          <cell r="G148">
            <v>1.7</v>
          </cell>
        </row>
        <row r="149">
          <cell r="A149" t="str">
            <v>PI 66</v>
          </cell>
          <cell r="B149" t="str">
            <v>Cabo isolado p/ 1000 V, 6 mm2 de alumínio</v>
          </cell>
          <cell r="C149" t="str">
            <v xml:space="preserve"> </v>
          </cell>
          <cell r="D149" t="str">
            <v xml:space="preserve"> </v>
          </cell>
          <cell r="E149" t="str">
            <v>m</v>
          </cell>
          <cell r="F149">
            <v>140</v>
          </cell>
          <cell r="G149">
            <v>1</v>
          </cell>
        </row>
        <row r="150">
          <cell r="A150" t="str">
            <v>PI 68</v>
          </cell>
          <cell r="B150" t="str">
            <v>Instalação poste metálico c/ base, 10m de altura na lateral do viaduto</v>
          </cell>
          <cell r="C150" t="str">
            <v xml:space="preserve"> </v>
          </cell>
          <cell r="D150" t="str">
            <v xml:space="preserve"> </v>
          </cell>
          <cell r="E150" t="str">
            <v>un</v>
          </cell>
          <cell r="F150">
            <v>8</v>
          </cell>
          <cell r="G150">
            <v>100</v>
          </cell>
        </row>
        <row r="151">
          <cell r="A151" t="str">
            <v>PI 57</v>
          </cell>
          <cell r="B151" t="str">
            <v>Lançamento de cabos em eletroduto de PVC corrugado</v>
          </cell>
          <cell r="C151" t="str">
            <v xml:space="preserve"> </v>
          </cell>
          <cell r="D151" t="str">
            <v xml:space="preserve"> </v>
          </cell>
          <cell r="E151" t="str">
            <v>m</v>
          </cell>
          <cell r="F151">
            <v>415</v>
          </cell>
          <cell r="G151">
            <v>3</v>
          </cell>
        </row>
        <row r="152">
          <cell r="A152" t="str">
            <v>PI 37</v>
          </cell>
          <cell r="B152" t="str">
            <v>Lançamento de cabos em dutos de aço, classe 1000V, circuito trifásico mais neutro, e monofásico</v>
          </cell>
          <cell r="C152" t="str">
            <v xml:space="preserve"> </v>
          </cell>
          <cell r="D152" t="str">
            <v xml:space="preserve"> </v>
          </cell>
          <cell r="E152" t="str">
            <v>m</v>
          </cell>
          <cell r="F152">
            <v>60</v>
          </cell>
          <cell r="G152">
            <v>4</v>
          </cell>
        </row>
        <row r="153">
          <cell r="A153" t="str">
            <v>PI 69</v>
          </cell>
          <cell r="B153" t="str">
            <v>Instalação de poste concreto duplo T, 10m de altura, engastado</v>
          </cell>
          <cell r="C153" t="str">
            <v xml:space="preserve"> </v>
          </cell>
          <cell r="D153" t="str">
            <v xml:space="preserve"> </v>
          </cell>
          <cell r="E153" t="str">
            <v>un</v>
          </cell>
          <cell r="F153">
            <v>12</v>
          </cell>
          <cell r="G153">
            <v>200</v>
          </cell>
        </row>
        <row r="154">
          <cell r="A154" t="str">
            <v>R1</v>
          </cell>
          <cell r="B154" t="str">
            <v>Remanejamento de Rede de Baixa Tensão (220/380V)</v>
          </cell>
          <cell r="C154" t="str">
            <v xml:space="preserve"> </v>
          </cell>
          <cell r="D154" t="str">
            <v xml:space="preserve"> </v>
          </cell>
          <cell r="E154" t="str">
            <v>m</v>
          </cell>
          <cell r="F154">
            <v>550</v>
          </cell>
          <cell r="G154">
            <v>4.7</v>
          </cell>
        </row>
        <row r="155">
          <cell r="A155" t="str">
            <v>R2</v>
          </cell>
          <cell r="B155" t="str">
            <v>Remanejamento de Rede de Alta Tensão (138kV)</v>
          </cell>
          <cell r="C155" t="str">
            <v xml:space="preserve"> </v>
          </cell>
          <cell r="D155" t="str">
            <v xml:space="preserve"> </v>
          </cell>
          <cell r="E155" t="str">
            <v>m</v>
          </cell>
          <cell r="F155">
            <v>530</v>
          </cell>
          <cell r="G155">
            <v>6.2</v>
          </cell>
        </row>
        <row r="156">
          <cell r="A156" t="str">
            <v>R10</v>
          </cell>
          <cell r="B156" t="str">
            <v>Remanejamento de Poste de Concreto 10/150</v>
          </cell>
          <cell r="C156" t="str">
            <v xml:space="preserve"> </v>
          </cell>
          <cell r="D156" t="str">
            <v xml:space="preserve"> </v>
          </cell>
          <cell r="E156" t="str">
            <v>un</v>
          </cell>
          <cell r="F156">
            <v>14</v>
          </cell>
          <cell r="G156">
            <v>75</v>
          </cell>
        </row>
        <row r="157">
          <cell r="A157" t="str">
            <v>R11</v>
          </cell>
          <cell r="B157" t="str">
            <v>Remanejamento de Poste de Concreto 10/300</v>
          </cell>
          <cell r="C157" t="str">
            <v xml:space="preserve"> </v>
          </cell>
          <cell r="D157" t="str">
            <v xml:space="preserve"> </v>
          </cell>
          <cell r="E157" t="str">
            <v>un</v>
          </cell>
          <cell r="F157">
            <v>1</v>
          </cell>
          <cell r="G157">
            <v>75</v>
          </cell>
        </row>
        <row r="158">
          <cell r="A158" t="str">
            <v>R12</v>
          </cell>
          <cell r="B158" t="str">
            <v>Remanejamento de Poste de Concreto 10/600</v>
          </cell>
          <cell r="C158" t="str">
            <v xml:space="preserve"> </v>
          </cell>
          <cell r="D158" t="str">
            <v xml:space="preserve"> </v>
          </cell>
          <cell r="E158" t="str">
            <v>un</v>
          </cell>
          <cell r="F158">
            <v>1</v>
          </cell>
          <cell r="G158">
            <v>75</v>
          </cell>
        </row>
        <row r="159">
          <cell r="A159" t="str">
            <v>R14</v>
          </cell>
          <cell r="B159" t="str">
            <v>Remanejamento de Poste de Concreto 11/300</v>
          </cell>
          <cell r="C159" t="str">
            <v xml:space="preserve"> </v>
          </cell>
          <cell r="D159" t="str">
            <v xml:space="preserve"> </v>
          </cell>
          <cell r="E159" t="str">
            <v>un</v>
          </cell>
          <cell r="F159">
            <v>6</v>
          </cell>
          <cell r="G159">
            <v>75</v>
          </cell>
        </row>
        <row r="160">
          <cell r="A160" t="str">
            <v>R27</v>
          </cell>
          <cell r="B160" t="str">
            <v>Remanejamento de Poste de Madeira</v>
          </cell>
          <cell r="C160" t="str">
            <v xml:space="preserve"> </v>
          </cell>
          <cell r="D160" t="str">
            <v xml:space="preserve"> </v>
          </cell>
          <cell r="E160" t="str">
            <v>un</v>
          </cell>
          <cell r="F160">
            <v>2</v>
          </cell>
          <cell r="G160">
            <v>70</v>
          </cell>
        </row>
        <row r="161">
          <cell r="A161" t="str">
            <v>R20</v>
          </cell>
          <cell r="B161" t="str">
            <v>Remanejamento de Poste de Concreto 10/300 c/ 3 pétalas (400W) instalado</v>
          </cell>
          <cell r="C161" t="str">
            <v xml:space="preserve"> </v>
          </cell>
          <cell r="D161" t="str">
            <v xml:space="preserve"> </v>
          </cell>
          <cell r="E161" t="str">
            <v>un</v>
          </cell>
          <cell r="F161">
            <v>4</v>
          </cell>
          <cell r="G161">
            <v>250</v>
          </cell>
        </row>
        <row r="162">
          <cell r="A162" t="str">
            <v>R20A</v>
          </cell>
          <cell r="B162" t="str">
            <v>Remanejamento de Poste de Concreto 11/300 c/ 3 pétalas (400W) instalado</v>
          </cell>
          <cell r="C162" t="str">
            <v xml:space="preserve"> </v>
          </cell>
          <cell r="D162" t="str">
            <v xml:space="preserve"> </v>
          </cell>
          <cell r="E162" t="str">
            <v>un</v>
          </cell>
          <cell r="F162">
            <v>4</v>
          </cell>
          <cell r="G162">
            <v>250</v>
          </cell>
        </row>
        <row r="163">
          <cell r="A163" t="str">
            <v>R18</v>
          </cell>
          <cell r="B163" t="str">
            <v>Remanejamento de Poste de Concreto 10/150 c/ 3 pétalas (400W) instalado</v>
          </cell>
          <cell r="C163" t="str">
            <v xml:space="preserve"> </v>
          </cell>
          <cell r="D163" t="str">
            <v xml:space="preserve"> </v>
          </cell>
          <cell r="E163" t="str">
            <v>un</v>
          </cell>
          <cell r="F163">
            <v>2</v>
          </cell>
          <cell r="G163">
            <v>250</v>
          </cell>
        </row>
        <row r="164">
          <cell r="A164" t="str">
            <v>R3</v>
          </cell>
          <cell r="B164" t="str">
            <v>Remanejamento de Rede de Telefonia</v>
          </cell>
          <cell r="C164" t="str">
            <v xml:space="preserve"> </v>
          </cell>
          <cell r="D164" t="str">
            <v xml:space="preserve"> </v>
          </cell>
          <cell r="E164" t="str">
            <v>m</v>
          </cell>
          <cell r="F164">
            <v>300</v>
          </cell>
          <cell r="G164">
            <v>2</v>
          </cell>
        </row>
        <row r="165">
          <cell r="A165" t="str">
            <v>R29</v>
          </cell>
          <cell r="B165" t="str">
            <v>Remanejamento de Canalização de água em PVC, 40mm</v>
          </cell>
          <cell r="C165" t="str">
            <v xml:space="preserve"> </v>
          </cell>
          <cell r="D165" t="str">
            <v xml:space="preserve"> </v>
          </cell>
          <cell r="E165" t="str">
            <v>m</v>
          </cell>
          <cell r="F165">
            <v>440</v>
          </cell>
          <cell r="G165">
            <v>22.79</v>
          </cell>
        </row>
      </sheetData>
      <sheetData sheetId="11">
        <row r="14">
          <cell r="A14" t="str">
            <v>01.000.00</v>
          </cell>
          <cell r="B14" t="str">
            <v>Desmatamento,destocamento e limpeza de área com árvore até 0,15m</v>
          </cell>
          <cell r="C14" t="str">
            <v>DNER-ES278/97</v>
          </cell>
          <cell r="D14" t="str">
            <v xml:space="preserve"> </v>
          </cell>
          <cell r="E14" t="str">
            <v>m2</v>
          </cell>
          <cell r="F14">
            <v>20000</v>
          </cell>
          <cell r="G14">
            <v>7.0000000000000007E-2</v>
          </cell>
        </row>
        <row r="15">
          <cell r="A15" t="str">
            <v>01.010.00</v>
          </cell>
          <cell r="B15" t="str">
            <v>Desmatamento e destocamento árvores de 0,15m a 0,30m</v>
          </cell>
          <cell r="C15" t="str">
            <v>DNER-ES278/97</v>
          </cell>
          <cell r="D15" t="str">
            <v xml:space="preserve"> </v>
          </cell>
          <cell r="E15" t="str">
            <v>un</v>
          </cell>
          <cell r="F15">
            <v>100</v>
          </cell>
          <cell r="G15">
            <v>8.92</v>
          </cell>
        </row>
        <row r="16">
          <cell r="A16" t="str">
            <v>01.011.00</v>
          </cell>
          <cell r="B16" t="str">
            <v>Desmatamento e destocamento árvores superior a 0,30m</v>
          </cell>
          <cell r="C16" t="str">
            <v>DNER-ES278/97</v>
          </cell>
          <cell r="D16" t="str">
            <v xml:space="preserve"> </v>
          </cell>
          <cell r="E16" t="str">
            <v>un</v>
          </cell>
          <cell r="F16">
            <v>50</v>
          </cell>
          <cell r="G16">
            <v>26.75</v>
          </cell>
        </row>
        <row r="17">
          <cell r="A17" t="str">
            <v>01.100.10</v>
          </cell>
          <cell r="B17" t="str">
            <v>Escavação,carga e transportes de material de 1a categoria DMT= 200 a 400m</v>
          </cell>
          <cell r="C17" t="str">
            <v>DNER-ES280/97</v>
          </cell>
          <cell r="D17" t="str">
            <v xml:space="preserve"> </v>
          </cell>
          <cell r="E17" t="str">
            <v>m3</v>
          </cell>
          <cell r="F17">
            <v>2733</v>
          </cell>
          <cell r="G17">
            <v>1.98</v>
          </cell>
        </row>
        <row r="18">
          <cell r="A18" t="str">
            <v>01.100.14</v>
          </cell>
          <cell r="B18" t="str">
            <v>Escavação,carga e transportes de material de 1a categoria DMT= 1000 a 1200m</v>
          </cell>
          <cell r="C18" t="str">
            <v>DNER-ES280/97</v>
          </cell>
          <cell r="D18" t="str">
            <v xml:space="preserve"> </v>
          </cell>
          <cell r="E18" t="str">
            <v>m3</v>
          </cell>
          <cell r="F18">
            <v>1490</v>
          </cell>
          <cell r="G18">
            <v>2.4</v>
          </cell>
        </row>
        <row r="19">
          <cell r="A19" t="str">
            <v>DER50260</v>
          </cell>
          <cell r="B19" t="str">
            <v>Esc.  Carga e Transp. de mat. 1a cat. c/ CB 5000&lt;DMT&lt;6000m</v>
          </cell>
          <cell r="C19" t="str">
            <v xml:space="preserve"> </v>
          </cell>
          <cell r="D19" t="str">
            <v xml:space="preserve"> </v>
          </cell>
          <cell r="E19" t="str">
            <v>m3</v>
          </cell>
          <cell r="F19">
            <v>7702</v>
          </cell>
          <cell r="G19">
            <v>4.29</v>
          </cell>
        </row>
        <row r="20">
          <cell r="A20" t="str">
            <v>DER50385</v>
          </cell>
          <cell r="B20" t="str">
            <v>Esc.  Carga e Transp. de mat. 1a cat. c/ CB 26000&lt;DMT&lt;28000m</v>
          </cell>
          <cell r="C20" t="str">
            <v xml:space="preserve"> </v>
          </cell>
          <cell r="D20" t="str">
            <v xml:space="preserve"> </v>
          </cell>
          <cell r="E20" t="str">
            <v>m3</v>
          </cell>
          <cell r="F20">
            <v>20309</v>
          </cell>
          <cell r="G20">
            <v>15.02</v>
          </cell>
        </row>
        <row r="21">
          <cell r="A21" t="str">
            <v>01.101.14</v>
          </cell>
          <cell r="B21" t="str">
            <v>Escavação,carga e transportes de material de 2a categoria,c/CB,  DMT 1000 a 1200m</v>
          </cell>
          <cell r="C21" t="str">
            <v>DNER-ES280/97</v>
          </cell>
          <cell r="D21" t="str">
            <v xml:space="preserve"> </v>
          </cell>
          <cell r="E21" t="str">
            <v>m3</v>
          </cell>
          <cell r="F21">
            <v>2985</v>
          </cell>
          <cell r="G21">
            <v>3.49</v>
          </cell>
        </row>
        <row r="22">
          <cell r="A22" t="str">
            <v>DER51250</v>
          </cell>
          <cell r="B22" t="str">
            <v>Escavação,carga e transportes de material de 2a categoria DMT 5000 a 6000m</v>
          </cell>
          <cell r="C22" t="str">
            <v xml:space="preserve"> </v>
          </cell>
          <cell r="D22" t="str">
            <v xml:space="preserve"> </v>
          </cell>
          <cell r="E22" t="str">
            <v>m3</v>
          </cell>
          <cell r="F22">
            <v>5134</v>
          </cell>
          <cell r="G22">
            <v>5.7</v>
          </cell>
        </row>
        <row r="23">
          <cell r="A23" t="str">
            <v>DER52105</v>
          </cell>
          <cell r="B23" t="str">
            <v>Esc. Carga e Transp. de solos moles 2000&lt;DMT&lt;=3000m</v>
          </cell>
          <cell r="C23" t="str">
            <v xml:space="preserve"> </v>
          </cell>
          <cell r="D23" t="str">
            <v xml:space="preserve"> </v>
          </cell>
          <cell r="E23" t="str">
            <v>m3</v>
          </cell>
          <cell r="F23">
            <v>15622</v>
          </cell>
          <cell r="G23">
            <v>5.77</v>
          </cell>
        </row>
        <row r="24">
          <cell r="A24" t="str">
            <v>01.510.00</v>
          </cell>
          <cell r="B24" t="str">
            <v>Compactação de aterros a 95% Proctor Normal</v>
          </cell>
          <cell r="C24" t="str">
            <v>DNER-ES282/97</v>
          </cell>
          <cell r="D24" t="str">
            <v xml:space="preserve"> </v>
          </cell>
          <cell r="E24" t="str">
            <v>m3</v>
          </cell>
          <cell r="F24">
            <v>25992</v>
          </cell>
          <cell r="G24">
            <v>0.79</v>
          </cell>
        </row>
        <row r="25">
          <cell r="A25" t="str">
            <v>01.511.00</v>
          </cell>
          <cell r="B25" t="str">
            <v>Compactação de aterros a 100% Proctor Normal</v>
          </cell>
          <cell r="C25" t="str">
            <v>DNER-ES282/97</v>
          </cell>
          <cell r="D25" t="str">
            <v xml:space="preserve"> </v>
          </cell>
          <cell r="E25" t="str">
            <v>m3</v>
          </cell>
          <cell r="F25">
            <v>2444</v>
          </cell>
          <cell r="G25">
            <v>1.36</v>
          </cell>
        </row>
        <row r="26">
          <cell r="A26" t="str">
            <v>P 10.000.06</v>
          </cell>
          <cell r="B26" t="str">
            <v>Aterro reforçado c/ elementos Terramesh (0,50x1,00x4,00m)(malha 8x10) ou similar</v>
          </cell>
          <cell r="C26" t="str">
            <v xml:space="preserve"> </v>
          </cell>
          <cell r="D26" t="str">
            <v xml:space="preserve"> </v>
          </cell>
          <cell r="E26" t="str">
            <v>un</v>
          </cell>
          <cell r="F26">
            <v>1011</v>
          </cell>
          <cell r="G26">
            <v>321.67</v>
          </cell>
        </row>
        <row r="27">
          <cell r="A27" t="str">
            <v>P 10.000.05</v>
          </cell>
          <cell r="B27" t="str">
            <v>Aterro reforçado c/ elementos Terramesh (1,00x1,00x4,00m)(malha 8x10) ou similar</v>
          </cell>
          <cell r="C27" t="str">
            <v xml:space="preserve"> </v>
          </cell>
          <cell r="D27" t="str">
            <v xml:space="preserve"> </v>
          </cell>
          <cell r="E27" t="str">
            <v>un</v>
          </cell>
          <cell r="F27">
            <v>591</v>
          </cell>
          <cell r="G27">
            <v>414.83</v>
          </cell>
        </row>
        <row r="28">
          <cell r="A28" t="str">
            <v>DER82660</v>
          </cell>
          <cell r="B28" t="str">
            <v>Gabião caixa em PVC c/ h=100cm</v>
          </cell>
          <cell r="C28" t="str">
            <v xml:space="preserve"> </v>
          </cell>
          <cell r="D28" t="str">
            <v xml:space="preserve"> </v>
          </cell>
          <cell r="E28" t="str">
            <v>m3</v>
          </cell>
          <cell r="F28">
            <v>195</v>
          </cell>
          <cell r="G28">
            <v>122.97</v>
          </cell>
        </row>
        <row r="29">
          <cell r="A29" t="str">
            <v>09.517.04</v>
          </cell>
          <cell r="B29" t="str">
            <v>Pedra de mão</v>
          </cell>
          <cell r="C29" t="str">
            <v xml:space="preserve"> </v>
          </cell>
          <cell r="D29" t="str">
            <v xml:space="preserve"> </v>
          </cell>
          <cell r="E29" t="str">
            <v>m3</v>
          </cell>
          <cell r="F29">
            <v>2746</v>
          </cell>
          <cell r="G29">
            <v>11.92</v>
          </cell>
        </row>
        <row r="30">
          <cell r="A30">
            <v>9000032</v>
          </cell>
          <cell r="B30" t="str">
            <v>Manta Geotextil 200g/m2</v>
          </cell>
          <cell r="C30">
            <v>0</v>
          </cell>
          <cell r="D30">
            <v>0</v>
          </cell>
          <cell r="E30" t="str">
            <v>m2</v>
          </cell>
          <cell r="F30">
            <v>4730</v>
          </cell>
          <cell r="G30">
            <v>5.83</v>
          </cell>
        </row>
        <row r="31">
          <cell r="F31" t="str">
            <v>SUB-TOTAL</v>
          </cell>
        </row>
        <row r="33">
          <cell r="B33" t="str">
            <v>PAVIMENTAÇÃO</v>
          </cell>
        </row>
        <row r="34">
          <cell r="A34" t="str">
            <v>02.000.00</v>
          </cell>
          <cell r="B34" t="str">
            <v>Regularização do subleito</v>
          </cell>
          <cell r="C34" t="str">
            <v xml:space="preserve"> </v>
          </cell>
          <cell r="D34" t="str">
            <v xml:space="preserve"> </v>
          </cell>
          <cell r="E34" t="str">
            <v>m2</v>
          </cell>
          <cell r="F34">
            <v>51009</v>
          </cell>
          <cell r="G34">
            <v>0.3</v>
          </cell>
        </row>
        <row r="35">
          <cell r="A35" t="str">
            <v>DER53130</v>
          </cell>
          <cell r="B35" t="str">
            <v>Camada de macadame seco</v>
          </cell>
          <cell r="C35" t="str">
            <v xml:space="preserve"> </v>
          </cell>
          <cell r="D35" t="str">
            <v xml:space="preserve"> </v>
          </cell>
          <cell r="E35" t="str">
            <v>m3</v>
          </cell>
          <cell r="F35">
            <v>10024</v>
          </cell>
          <cell r="G35">
            <v>21.86</v>
          </cell>
        </row>
        <row r="36">
          <cell r="A36" t="str">
            <v>02.230.00</v>
          </cell>
          <cell r="B36" t="str">
            <v>Base brita graduada</v>
          </cell>
          <cell r="C36" t="str">
            <v>DNER-ES303/97</v>
          </cell>
          <cell r="D36" t="str">
            <v xml:space="preserve"> </v>
          </cell>
          <cell r="E36" t="str">
            <v>m3</v>
          </cell>
          <cell r="F36">
            <v>7284</v>
          </cell>
          <cell r="G36">
            <v>28.06</v>
          </cell>
        </row>
        <row r="37">
          <cell r="A37" t="str">
            <v>02.300.00</v>
          </cell>
          <cell r="B37" t="str">
            <v>Imprimação - Fornecimento, transporte e execução</v>
          </cell>
          <cell r="C37" t="str">
            <v>DNER-ES306/97</v>
          </cell>
          <cell r="D37" t="str">
            <v xml:space="preserve"> </v>
          </cell>
          <cell r="E37" t="str">
            <v>m2</v>
          </cell>
          <cell r="F37">
            <v>47887</v>
          </cell>
          <cell r="G37">
            <v>1.1100000000000001</v>
          </cell>
        </row>
        <row r="38">
          <cell r="A38" t="str">
            <v>02.400.00</v>
          </cell>
          <cell r="B38" t="str">
            <v>Pintura de ligação - Fornec., transporte e execução</v>
          </cell>
          <cell r="C38" t="str">
            <v>DNER-ES307/97</v>
          </cell>
          <cell r="D38" t="str">
            <v xml:space="preserve"> </v>
          </cell>
          <cell r="E38" t="str">
            <v>m2</v>
          </cell>
          <cell r="F38">
            <v>124282</v>
          </cell>
          <cell r="G38">
            <v>0.41</v>
          </cell>
        </row>
        <row r="39">
          <cell r="A39" t="str">
            <v>02.540.01</v>
          </cell>
          <cell r="B39" t="str">
            <v>Concreto betuminoso usinado a quente - usina 100/140 t/h</v>
          </cell>
          <cell r="C39" t="str">
            <v>DNER-ES313/97</v>
          </cell>
          <cell r="D39" t="str">
            <v xml:space="preserve"> </v>
          </cell>
          <cell r="E39" t="str">
            <v>t</v>
          </cell>
          <cell r="F39">
            <v>14670.5</v>
          </cell>
          <cell r="G39">
            <v>67.64</v>
          </cell>
        </row>
        <row r="40">
          <cell r="A40" t="str">
            <v>DER82200a</v>
          </cell>
          <cell r="B40" t="str">
            <v>Remoção de camada granular</v>
          </cell>
          <cell r="C40" t="str">
            <v xml:space="preserve"> </v>
          </cell>
          <cell r="D40" t="str">
            <v xml:space="preserve"> </v>
          </cell>
          <cell r="E40" t="str">
            <v>m3</v>
          </cell>
          <cell r="F40">
            <v>546</v>
          </cell>
          <cell r="G40">
            <v>4.67</v>
          </cell>
        </row>
        <row r="41">
          <cell r="A41" t="str">
            <v>DER82200</v>
          </cell>
          <cell r="B41" t="str">
            <v>Remoção de revestimento de CBUQ</v>
          </cell>
          <cell r="C41" t="str">
            <v xml:space="preserve"> </v>
          </cell>
          <cell r="D41" t="str">
            <v xml:space="preserve"> </v>
          </cell>
          <cell r="E41" t="str">
            <v>m3</v>
          </cell>
          <cell r="F41">
            <v>545</v>
          </cell>
          <cell r="G41">
            <v>5.73</v>
          </cell>
        </row>
        <row r="42">
          <cell r="F42" t="str">
            <v>SUB-TOTAL</v>
          </cell>
        </row>
        <row r="44">
          <cell r="B44" t="str">
            <v>DRENAGEM</v>
          </cell>
        </row>
        <row r="45">
          <cell r="A45" t="str">
            <v>04.000.00</v>
          </cell>
          <cell r="B45" t="str">
            <v>Escavação manual em material de 1a categoria</v>
          </cell>
          <cell r="C45" t="str">
            <v xml:space="preserve"> </v>
          </cell>
          <cell r="D45" t="str">
            <v xml:space="preserve"> </v>
          </cell>
          <cell r="E45" t="str">
            <v>m3</v>
          </cell>
          <cell r="F45">
            <v>48</v>
          </cell>
          <cell r="G45">
            <v>17.57</v>
          </cell>
        </row>
        <row r="46">
          <cell r="A46" t="str">
            <v>04.001.00</v>
          </cell>
          <cell r="B46" t="str">
            <v>Escavação mecânica em material de 1a categoria</v>
          </cell>
          <cell r="C46" t="str">
            <v xml:space="preserve"> </v>
          </cell>
          <cell r="D46" t="str">
            <v xml:space="preserve"> </v>
          </cell>
          <cell r="E46" t="str">
            <v>m3</v>
          </cell>
          <cell r="F46">
            <v>1400</v>
          </cell>
          <cell r="G46">
            <v>2.09</v>
          </cell>
        </row>
        <row r="47">
          <cell r="A47" t="str">
            <v>04.001.01</v>
          </cell>
          <cell r="B47" t="str">
            <v>Escavação mecânica,reaterro e compactação (material de 1a categoria)</v>
          </cell>
          <cell r="C47" t="str">
            <v xml:space="preserve"> </v>
          </cell>
          <cell r="D47" t="str">
            <v xml:space="preserve"> </v>
          </cell>
          <cell r="E47" t="str">
            <v>m3</v>
          </cell>
          <cell r="F47">
            <v>912</v>
          </cell>
          <cell r="G47">
            <v>3.03</v>
          </cell>
        </row>
        <row r="48">
          <cell r="A48" t="str">
            <v>04.401.02</v>
          </cell>
          <cell r="B48" t="str">
            <v>Valeta de prot. de aterro c/ revest. vegetal VPA 02</v>
          </cell>
          <cell r="C48" t="str">
            <v xml:space="preserve"> </v>
          </cell>
          <cell r="D48" t="str">
            <v xml:space="preserve"> </v>
          </cell>
          <cell r="E48" t="str">
            <v>m</v>
          </cell>
          <cell r="F48">
            <v>1091</v>
          </cell>
          <cell r="G48">
            <v>24.32</v>
          </cell>
        </row>
        <row r="49">
          <cell r="A49" t="str">
            <v>04.500.06</v>
          </cell>
          <cell r="B49" t="str">
            <v>Dreno longit. profundo p/cortes em solo- DPS 06</v>
          </cell>
          <cell r="C49" t="str">
            <v>DNER-ES292/97</v>
          </cell>
          <cell r="D49" t="str">
            <v xml:space="preserve"> </v>
          </cell>
          <cell r="E49" t="str">
            <v>m</v>
          </cell>
          <cell r="F49">
            <v>627</v>
          </cell>
          <cell r="G49">
            <v>34.94</v>
          </cell>
        </row>
        <row r="50">
          <cell r="A50" t="str">
            <v>04.502.02</v>
          </cell>
          <cell r="B50" t="str">
            <v>Boca de saída p/ dreno longit. profundo- BSD 02</v>
          </cell>
          <cell r="C50" t="str">
            <v xml:space="preserve"> </v>
          </cell>
          <cell r="D50" t="str">
            <v xml:space="preserve"> </v>
          </cell>
          <cell r="E50" t="str">
            <v>un</v>
          </cell>
          <cell r="F50">
            <v>6</v>
          </cell>
          <cell r="G50">
            <v>49.08</v>
          </cell>
        </row>
        <row r="51">
          <cell r="A51" t="str">
            <v>04.510.03</v>
          </cell>
          <cell r="B51" t="str">
            <v>Dreno sub- superficial- DSS 03</v>
          </cell>
          <cell r="C51" t="str">
            <v>DNER-ES294/97</v>
          </cell>
          <cell r="D51" t="str">
            <v xml:space="preserve"> </v>
          </cell>
          <cell r="E51" t="str">
            <v>m</v>
          </cell>
          <cell r="F51">
            <v>1662</v>
          </cell>
          <cell r="G51">
            <v>3.71</v>
          </cell>
        </row>
        <row r="52">
          <cell r="A52" t="str">
            <v>04.511.01</v>
          </cell>
          <cell r="B52" t="str">
            <v>Boca de saída p/ dreno sub-superficial-BSD 03</v>
          </cell>
          <cell r="C52" t="str">
            <v xml:space="preserve"> </v>
          </cell>
          <cell r="D52" t="str">
            <v xml:space="preserve"> </v>
          </cell>
          <cell r="E52" t="str">
            <v>un</v>
          </cell>
          <cell r="F52">
            <v>8</v>
          </cell>
          <cell r="G52">
            <v>20.86</v>
          </cell>
        </row>
        <row r="53">
          <cell r="A53" t="str">
            <v>04.900.21</v>
          </cell>
          <cell r="B53" t="str">
            <v>Sarjeta de cant. central de concreto-SCC 01</v>
          </cell>
          <cell r="C53" t="str">
            <v>DNER-ES288/97</v>
          </cell>
          <cell r="D53" t="str">
            <v xml:space="preserve"> </v>
          </cell>
          <cell r="E53" t="str">
            <v>m</v>
          </cell>
          <cell r="F53">
            <v>822</v>
          </cell>
          <cell r="G53">
            <v>13.85</v>
          </cell>
        </row>
        <row r="54">
          <cell r="A54" t="str">
            <v>04.910.05</v>
          </cell>
          <cell r="B54" t="str">
            <v>Meio-fio de concreto-MFC 05</v>
          </cell>
          <cell r="C54" t="str">
            <v>DNER-ES290/97</v>
          </cell>
          <cell r="D54" t="str">
            <v xml:space="preserve"> </v>
          </cell>
          <cell r="E54" t="str">
            <v>m</v>
          </cell>
          <cell r="F54">
            <v>1758</v>
          </cell>
          <cell r="G54">
            <v>10.54</v>
          </cell>
        </row>
        <row r="55">
          <cell r="A55" t="str">
            <v>DER78150a</v>
          </cell>
          <cell r="B55" t="str">
            <v>Caixa coletora de sarjeta - CCS, D=60cm E H=1,5m</v>
          </cell>
          <cell r="C55" t="str">
            <v xml:space="preserve"> </v>
          </cell>
          <cell r="D55" t="str">
            <v xml:space="preserve"> </v>
          </cell>
          <cell r="E55" t="str">
            <v>un</v>
          </cell>
          <cell r="F55">
            <v>1</v>
          </cell>
          <cell r="G55">
            <v>500.45</v>
          </cell>
        </row>
        <row r="56">
          <cell r="A56" t="str">
            <v>04.930.01</v>
          </cell>
          <cell r="B56" t="str">
            <v>Caixa coletora de sarjeta-CCS 01</v>
          </cell>
          <cell r="C56" t="str">
            <v>DNER-ES287/97</v>
          </cell>
          <cell r="D56" t="str">
            <v xml:space="preserve"> </v>
          </cell>
          <cell r="E56" t="str">
            <v>un</v>
          </cell>
          <cell r="F56">
            <v>3</v>
          </cell>
          <cell r="G56">
            <v>568.85</v>
          </cell>
        </row>
        <row r="57">
          <cell r="A57" t="str">
            <v>04.930.05</v>
          </cell>
          <cell r="B57" t="str">
            <v>Caixa coletora de sarjeta-CCS 05</v>
          </cell>
          <cell r="C57" t="str">
            <v>DNER-ES287/97</v>
          </cell>
          <cell r="D57" t="str">
            <v xml:space="preserve"> </v>
          </cell>
          <cell r="E57" t="str">
            <v>un</v>
          </cell>
          <cell r="F57">
            <v>2</v>
          </cell>
          <cell r="G57">
            <v>715.16</v>
          </cell>
        </row>
        <row r="58">
          <cell r="A58" t="str">
            <v>04.930.11</v>
          </cell>
          <cell r="B58" t="str">
            <v>Caixa coletora de sarjeta-CCS 11</v>
          </cell>
          <cell r="C58" t="str">
            <v>DNER-ES287/97</v>
          </cell>
          <cell r="D58" t="str">
            <v xml:space="preserve"> </v>
          </cell>
          <cell r="E58" t="str">
            <v>un</v>
          </cell>
          <cell r="F58">
            <v>2</v>
          </cell>
          <cell r="G58">
            <v>832.67</v>
          </cell>
        </row>
        <row r="59">
          <cell r="A59" t="str">
            <v>04.950.02</v>
          </cell>
          <cell r="B59" t="str">
            <v>Dissipador de energia- DES 02</v>
          </cell>
          <cell r="C59" t="str">
            <v>DNER-ES283/97</v>
          </cell>
          <cell r="D59" t="str">
            <v xml:space="preserve"> </v>
          </cell>
          <cell r="E59" t="str">
            <v>un</v>
          </cell>
          <cell r="F59">
            <v>1</v>
          </cell>
          <cell r="G59">
            <v>110.58</v>
          </cell>
        </row>
        <row r="60">
          <cell r="A60" t="str">
            <v>04.960.01</v>
          </cell>
          <cell r="B60" t="str">
            <v>Boca de lobo simples c/ grelha de concreto-BLS 01</v>
          </cell>
          <cell r="C60" t="str">
            <v xml:space="preserve"> </v>
          </cell>
          <cell r="D60" t="str">
            <v xml:space="preserve"> </v>
          </cell>
          <cell r="E60" t="str">
            <v>un</v>
          </cell>
          <cell r="F60">
            <v>10</v>
          </cell>
          <cell r="G60">
            <v>203.51</v>
          </cell>
        </row>
        <row r="61">
          <cell r="A61" t="str">
            <v>04.960.02</v>
          </cell>
          <cell r="B61" t="str">
            <v>Boca de lobo simples c/ grelha de concreto-BLS 02</v>
          </cell>
          <cell r="C61" t="str">
            <v xml:space="preserve"> </v>
          </cell>
          <cell r="D61" t="str">
            <v xml:space="preserve"> </v>
          </cell>
          <cell r="E61" t="str">
            <v>un</v>
          </cell>
          <cell r="F61">
            <v>4</v>
          </cell>
          <cell r="G61">
            <v>257.83999999999997</v>
          </cell>
        </row>
        <row r="62">
          <cell r="A62" t="str">
            <v>04.960.03</v>
          </cell>
          <cell r="B62" t="str">
            <v>Boca de lobo simples c/ grelha de concreto-BLS 03</v>
          </cell>
          <cell r="C62" t="str">
            <v xml:space="preserve"> </v>
          </cell>
          <cell r="D62" t="str">
            <v xml:space="preserve"> </v>
          </cell>
          <cell r="E62" t="str">
            <v>un</v>
          </cell>
          <cell r="F62">
            <v>2</v>
          </cell>
          <cell r="G62">
            <v>312.23</v>
          </cell>
        </row>
        <row r="63">
          <cell r="A63" t="str">
            <v>04.962.04</v>
          </cell>
          <cell r="B63" t="str">
            <v>Caixa de ligação e passagem- CLP 04</v>
          </cell>
          <cell r="C63" t="str">
            <v>DNER-ES287/97</v>
          </cell>
          <cell r="D63" t="str">
            <v xml:space="preserve"> </v>
          </cell>
          <cell r="E63" t="str">
            <v>un</v>
          </cell>
          <cell r="F63">
            <v>1</v>
          </cell>
          <cell r="G63">
            <v>645.97</v>
          </cell>
        </row>
        <row r="64">
          <cell r="A64" t="str">
            <v>04.963.01</v>
          </cell>
          <cell r="B64" t="str">
            <v>Poço de visita- PVI 01</v>
          </cell>
          <cell r="C64" t="str">
            <v xml:space="preserve"> </v>
          </cell>
          <cell r="D64" t="str">
            <v xml:space="preserve"> </v>
          </cell>
          <cell r="E64" t="str">
            <v>un</v>
          </cell>
          <cell r="F64">
            <v>1</v>
          </cell>
          <cell r="G64">
            <v>493.1</v>
          </cell>
        </row>
        <row r="65">
          <cell r="A65" t="str">
            <v>P 04.100.07</v>
          </cell>
          <cell r="B65" t="str">
            <v>Execução de galerias D=0,40 c/ lastro de brita</v>
          </cell>
          <cell r="C65" t="str">
            <v xml:space="preserve"> </v>
          </cell>
          <cell r="D65" t="str">
            <v xml:space="preserve"> </v>
          </cell>
          <cell r="E65" t="str">
            <v>m</v>
          </cell>
          <cell r="F65">
            <v>102</v>
          </cell>
          <cell r="G65">
            <v>41.68</v>
          </cell>
        </row>
        <row r="66">
          <cell r="A66" t="str">
            <v>P 04.100.09</v>
          </cell>
          <cell r="B66" t="str">
            <v>Execução de galerias D=0,60 c/ lastro de brita</v>
          </cell>
          <cell r="C66" t="str">
            <v xml:space="preserve"> </v>
          </cell>
          <cell r="D66" t="str">
            <v xml:space="preserve"> </v>
          </cell>
          <cell r="E66" t="str">
            <v>m</v>
          </cell>
          <cell r="F66">
            <v>124</v>
          </cell>
          <cell r="G66">
            <v>100.67</v>
          </cell>
        </row>
        <row r="67">
          <cell r="A67" t="str">
            <v>P 04.100.10</v>
          </cell>
          <cell r="B67" t="str">
            <v>Execução de galerias D=0,60 c/ lastro de concreto</v>
          </cell>
          <cell r="C67" t="str">
            <v xml:space="preserve"> </v>
          </cell>
          <cell r="D67" t="str">
            <v xml:space="preserve"> </v>
          </cell>
          <cell r="E67" t="str">
            <v>m</v>
          </cell>
          <cell r="F67">
            <v>37</v>
          </cell>
          <cell r="G67">
            <v>131.66</v>
          </cell>
        </row>
        <row r="68">
          <cell r="A68" t="str">
            <v>04.101.01</v>
          </cell>
          <cell r="B68" t="str">
            <v>Boca de BSTC D=0.60m-normal</v>
          </cell>
          <cell r="C68" t="str">
            <v>DNER-ES284/97</v>
          </cell>
          <cell r="D68" t="str">
            <v xml:space="preserve"> </v>
          </cell>
          <cell r="E68" t="str">
            <v>un</v>
          </cell>
          <cell r="F68">
            <v>2</v>
          </cell>
          <cell r="G68">
            <v>299.62</v>
          </cell>
        </row>
        <row r="69">
          <cell r="A69" t="str">
            <v>P04.901.43</v>
          </cell>
          <cell r="B69" t="str">
            <v>Canaleta c/ grelha de concreto</v>
          </cell>
          <cell r="C69" t="str">
            <v xml:space="preserve"> </v>
          </cell>
          <cell r="D69" t="str">
            <v xml:space="preserve"> </v>
          </cell>
          <cell r="E69" t="str">
            <v>m</v>
          </cell>
          <cell r="F69">
            <v>297</v>
          </cell>
          <cell r="G69">
            <v>77.42</v>
          </cell>
        </row>
        <row r="70">
          <cell r="A70" t="str">
            <v>P.04.100.18</v>
          </cell>
          <cell r="B70" t="str">
            <v>Caixa coletora de canaleta c/ H=2,00m</v>
          </cell>
          <cell r="C70" t="str">
            <v xml:space="preserve"> </v>
          </cell>
          <cell r="D70" t="str">
            <v xml:space="preserve"> </v>
          </cell>
          <cell r="E70" t="str">
            <v>un</v>
          </cell>
          <cell r="F70">
            <v>1</v>
          </cell>
          <cell r="G70">
            <v>676.37</v>
          </cell>
        </row>
        <row r="71">
          <cell r="F71" t="str">
            <v>SUB-TOTAL</v>
          </cell>
        </row>
        <row r="73">
          <cell r="B73" t="str">
            <v>OBRAS DE ARTE ESPECIAIS</v>
          </cell>
        </row>
        <row r="74">
          <cell r="B74" t="str">
            <v>(Quatro tabuleiros)</v>
          </cell>
        </row>
        <row r="75">
          <cell r="B75" t="str">
            <v>Infra e Mesoestrutura</v>
          </cell>
        </row>
        <row r="76">
          <cell r="A76" t="str">
            <v>DER90150</v>
          </cell>
          <cell r="B76" t="str">
            <v>Escavação em tubulão a céu aberto em material de 1ªcateg.</v>
          </cell>
          <cell r="C76" t="str">
            <v xml:space="preserve"> </v>
          </cell>
          <cell r="D76" t="str">
            <v xml:space="preserve"> </v>
          </cell>
          <cell r="E76" t="str">
            <v>m3</v>
          </cell>
          <cell r="F76">
            <v>1</v>
          </cell>
          <cell r="G76">
            <v>184.89</v>
          </cell>
        </row>
        <row r="77">
          <cell r="A77" t="str">
            <v>DER90160</v>
          </cell>
          <cell r="B77" t="str">
            <v>Escavação em tubulão a céu aberto em material de 3ªcateg.</v>
          </cell>
          <cell r="C77" t="str">
            <v xml:space="preserve"> </v>
          </cell>
          <cell r="D77" t="str">
            <v xml:space="preserve"> </v>
          </cell>
          <cell r="E77" t="str">
            <v>m3</v>
          </cell>
          <cell r="F77">
            <v>1</v>
          </cell>
          <cell r="G77">
            <v>640.85</v>
          </cell>
        </row>
        <row r="78">
          <cell r="A78" t="str">
            <v>DER90170</v>
          </cell>
          <cell r="B78" t="str">
            <v>Escavação em tubulão sob ar comprimido em material de 1ªcateg.</v>
          </cell>
          <cell r="C78" t="str">
            <v xml:space="preserve"> </v>
          </cell>
          <cell r="D78" t="str">
            <v xml:space="preserve"> </v>
          </cell>
          <cell r="E78" t="str">
            <v>m3</v>
          </cell>
          <cell r="F78">
            <v>140</v>
          </cell>
          <cell r="G78">
            <v>742.04</v>
          </cell>
        </row>
        <row r="79">
          <cell r="A79" t="str">
            <v>DER90180</v>
          </cell>
          <cell r="B79" t="str">
            <v>Escavação em tubulão sob ar comprimido em material de 3ªcateg.</v>
          </cell>
          <cell r="C79" t="str">
            <v xml:space="preserve"> </v>
          </cell>
          <cell r="D79" t="str">
            <v xml:space="preserve"> </v>
          </cell>
          <cell r="E79" t="str">
            <v>m3</v>
          </cell>
          <cell r="F79">
            <v>82</v>
          </cell>
          <cell r="G79">
            <v>1154.25</v>
          </cell>
        </row>
        <row r="80">
          <cell r="A80" t="str">
            <v>03.371.01</v>
          </cell>
          <cell r="B80" t="str">
            <v>Formas de placa compensada resinada</v>
          </cell>
          <cell r="C80" t="str">
            <v xml:space="preserve"> </v>
          </cell>
          <cell r="D80" t="str">
            <v xml:space="preserve"> </v>
          </cell>
          <cell r="E80" t="str">
            <v>m2</v>
          </cell>
          <cell r="F80">
            <v>879</v>
          </cell>
          <cell r="G80">
            <v>21.86</v>
          </cell>
        </row>
        <row r="81">
          <cell r="A81" t="str">
            <v>03.353.00</v>
          </cell>
          <cell r="B81" t="str">
            <v>Forn., preparo e colocação nas formas, de aço CA-50</v>
          </cell>
          <cell r="C81" t="str">
            <v xml:space="preserve"> </v>
          </cell>
          <cell r="D81" t="str">
            <v xml:space="preserve"> </v>
          </cell>
          <cell r="E81" t="str">
            <v>kg</v>
          </cell>
          <cell r="F81">
            <v>11438</v>
          </cell>
          <cell r="G81">
            <v>2.59</v>
          </cell>
        </row>
        <row r="82">
          <cell r="A82" t="str">
            <v>P 03.327.01</v>
          </cell>
          <cell r="B82" t="str">
            <v xml:space="preserve">Concreto fck= 25 MPa-contr. raz. uso ger. </v>
          </cell>
          <cell r="C82" t="str">
            <v xml:space="preserve"> </v>
          </cell>
          <cell r="D82" t="str">
            <v xml:space="preserve"> </v>
          </cell>
          <cell r="E82" t="str">
            <v>m3</v>
          </cell>
          <cell r="F82">
            <v>266</v>
          </cell>
          <cell r="G82">
            <v>163.22</v>
          </cell>
        </row>
        <row r="83">
          <cell r="B83" t="str">
            <v>Superestrutura</v>
          </cell>
        </row>
        <row r="84">
          <cell r="A84" t="str">
            <v>03.371.02</v>
          </cell>
          <cell r="B84" t="str">
            <v>Formas de placa compensada plastificada</v>
          </cell>
          <cell r="C84" t="str">
            <v xml:space="preserve"> </v>
          </cell>
          <cell r="D84" t="str">
            <v xml:space="preserve"> </v>
          </cell>
          <cell r="E84" t="str">
            <v>m2</v>
          </cell>
          <cell r="F84">
            <v>5127</v>
          </cell>
          <cell r="G84">
            <v>30.76</v>
          </cell>
        </row>
        <row r="85">
          <cell r="A85" t="str">
            <v>03.353.00</v>
          </cell>
          <cell r="B85" t="str">
            <v>Forn., preparo e colocação nas formas, de aço CA-50</v>
          </cell>
          <cell r="C85" t="str">
            <v xml:space="preserve"> </v>
          </cell>
          <cell r="D85" t="str">
            <v xml:space="preserve"> </v>
          </cell>
          <cell r="E85" t="str">
            <v>kg</v>
          </cell>
          <cell r="F85">
            <v>143680</v>
          </cell>
          <cell r="G85">
            <v>2.59</v>
          </cell>
        </row>
        <row r="86">
          <cell r="A86" t="str">
            <v>OAE17</v>
          </cell>
          <cell r="B86" t="str">
            <v>Transporte e lançamento de pré-lages</v>
          </cell>
          <cell r="C86" t="str">
            <v xml:space="preserve"> </v>
          </cell>
          <cell r="D86" t="str">
            <v xml:space="preserve"> </v>
          </cell>
          <cell r="E86" t="str">
            <v>un</v>
          </cell>
          <cell r="F86">
            <v>1368</v>
          </cell>
          <cell r="G86">
            <v>23.47</v>
          </cell>
        </row>
        <row r="87">
          <cell r="A87" t="str">
            <v>OAE18</v>
          </cell>
          <cell r="B87" t="str">
            <v>Transporte e lançamento de vigas pré-moldadas</v>
          </cell>
          <cell r="C87" t="str">
            <v xml:space="preserve"> </v>
          </cell>
          <cell r="D87" t="str">
            <v xml:space="preserve"> </v>
          </cell>
          <cell r="E87" t="str">
            <v>un</v>
          </cell>
          <cell r="F87">
            <v>80</v>
          </cell>
          <cell r="G87">
            <v>1281.27</v>
          </cell>
        </row>
        <row r="88">
          <cell r="A88" t="str">
            <v>03.330.00</v>
          </cell>
          <cell r="B88" t="str">
            <v>Concreto fck= 35 MPa-contr. raz. uso ger.</v>
          </cell>
          <cell r="C88" t="str">
            <v xml:space="preserve"> </v>
          </cell>
          <cell r="D88" t="str">
            <v xml:space="preserve"> </v>
          </cell>
          <cell r="E88" t="str">
            <v>m3</v>
          </cell>
          <cell r="F88">
            <v>755</v>
          </cell>
          <cell r="G88">
            <v>166.78</v>
          </cell>
        </row>
        <row r="89">
          <cell r="B89" t="str">
            <v>Diversos</v>
          </cell>
        </row>
        <row r="90">
          <cell r="B90" t="str">
            <v>Barreiras de segurança (C.A.) Tipo New Jersey (312 m)</v>
          </cell>
        </row>
        <row r="91">
          <cell r="A91" t="str">
            <v>03.371.01</v>
          </cell>
          <cell r="B91" t="str">
            <v>Formas de placa compensada resinada</v>
          </cell>
          <cell r="C91" t="str">
            <v xml:space="preserve"> </v>
          </cell>
          <cell r="D91" t="str">
            <v xml:space="preserve"> </v>
          </cell>
          <cell r="E91" t="str">
            <v>m2</v>
          </cell>
          <cell r="F91">
            <v>561</v>
          </cell>
          <cell r="G91">
            <v>21.86</v>
          </cell>
        </row>
        <row r="92">
          <cell r="A92" t="str">
            <v>03.353.00</v>
          </cell>
          <cell r="B92" t="str">
            <v>Forn., preparo e colocação nas formas, de aço CA-50</v>
          </cell>
          <cell r="C92" t="str">
            <v xml:space="preserve"> </v>
          </cell>
          <cell r="D92" t="str">
            <v xml:space="preserve"> </v>
          </cell>
          <cell r="E92" t="str">
            <v>kg</v>
          </cell>
          <cell r="F92">
            <v>4656</v>
          </cell>
          <cell r="G92">
            <v>2.59</v>
          </cell>
        </row>
        <row r="93">
          <cell r="A93" t="str">
            <v>P 03.327.01</v>
          </cell>
          <cell r="B93" t="str">
            <v xml:space="preserve">Concreto fck= 25 MPa-contr. raz. uso ger. </v>
          </cell>
          <cell r="C93" t="str">
            <v xml:space="preserve"> </v>
          </cell>
          <cell r="D93" t="str">
            <v xml:space="preserve"> </v>
          </cell>
          <cell r="E93" t="str">
            <v>m3</v>
          </cell>
          <cell r="F93">
            <v>72</v>
          </cell>
          <cell r="G93">
            <v>163.22</v>
          </cell>
        </row>
        <row r="94">
          <cell r="B94" t="str">
            <v>Placas de aproximação( 08 unidades)</v>
          </cell>
        </row>
        <row r="95">
          <cell r="A95" t="str">
            <v>03.371.00</v>
          </cell>
          <cell r="B95" t="str">
            <v>Formas de madeira compensada</v>
          </cell>
          <cell r="C95" t="str">
            <v xml:space="preserve"> </v>
          </cell>
          <cell r="D95" t="str">
            <v xml:space="preserve"> </v>
          </cell>
          <cell r="E95" t="str">
            <v>m2</v>
          </cell>
          <cell r="F95">
            <v>73</v>
          </cell>
          <cell r="G95">
            <v>21.86</v>
          </cell>
        </row>
        <row r="96">
          <cell r="A96" t="str">
            <v>03.353.00</v>
          </cell>
          <cell r="B96" t="str">
            <v>Forn., preparo e colocação nas formas, de aço CA-50</v>
          </cell>
          <cell r="C96" t="str">
            <v xml:space="preserve"> </v>
          </cell>
          <cell r="D96" t="str">
            <v xml:space="preserve"> </v>
          </cell>
          <cell r="E96" t="str">
            <v>kg</v>
          </cell>
          <cell r="F96">
            <v>7432</v>
          </cell>
          <cell r="G96">
            <v>2.59</v>
          </cell>
        </row>
        <row r="97">
          <cell r="A97" t="str">
            <v>P 03.327.01</v>
          </cell>
          <cell r="B97" t="str">
            <v xml:space="preserve">Concreto fck= 25 MPa-contr. raz. uso ger. </v>
          </cell>
          <cell r="C97" t="str">
            <v xml:space="preserve"> </v>
          </cell>
          <cell r="D97" t="str">
            <v xml:space="preserve"> </v>
          </cell>
          <cell r="E97" t="str">
            <v>m3</v>
          </cell>
          <cell r="F97">
            <v>108</v>
          </cell>
          <cell r="G97">
            <v>163.22</v>
          </cell>
        </row>
        <row r="98">
          <cell r="B98" t="str">
            <v>Drenos</v>
          </cell>
        </row>
        <row r="99">
          <cell r="A99" t="str">
            <v>P 03.991.01f</v>
          </cell>
          <cell r="B99" t="str">
            <v>Dreno de FF D= 150 mm x 400mm</v>
          </cell>
          <cell r="C99" t="str">
            <v xml:space="preserve"> </v>
          </cell>
          <cell r="D99" t="str">
            <v xml:space="preserve"> </v>
          </cell>
          <cell r="E99" t="str">
            <v>un</v>
          </cell>
          <cell r="F99">
            <v>36</v>
          </cell>
          <cell r="G99">
            <v>20.37</v>
          </cell>
        </row>
        <row r="100">
          <cell r="F100" t="str">
            <v>SUB-TOTAL</v>
          </cell>
        </row>
        <row r="101">
          <cell r="B101" t="str">
            <v>OBRAS COMPLEMENTARES</v>
          </cell>
        </row>
        <row r="102">
          <cell r="A102" t="str">
            <v>05.100.00</v>
          </cell>
          <cell r="B102" t="str">
            <v>Enleivamento</v>
          </cell>
          <cell r="C102" t="str">
            <v>DNER-ES341/97</v>
          </cell>
          <cell r="D102" t="str">
            <v xml:space="preserve"> </v>
          </cell>
          <cell r="E102" t="str">
            <v>m2</v>
          </cell>
          <cell r="F102">
            <v>26014</v>
          </cell>
          <cell r="G102">
            <v>2.06</v>
          </cell>
        </row>
        <row r="103">
          <cell r="A103" t="str">
            <v>DER53460a</v>
          </cell>
          <cell r="B103" t="str">
            <v>Calçamento com briquetes de 6 cm</v>
          </cell>
          <cell r="C103" t="str">
            <v xml:space="preserve"> </v>
          </cell>
          <cell r="D103" t="str">
            <v xml:space="preserve"> </v>
          </cell>
          <cell r="E103" t="str">
            <v>m2</v>
          </cell>
          <cell r="F103">
            <v>1100</v>
          </cell>
          <cell r="G103">
            <v>20.48</v>
          </cell>
        </row>
        <row r="104">
          <cell r="A104" t="str">
            <v>P 05.100.01</v>
          </cell>
          <cell r="B104" t="str">
            <v>Fornecimento e plantio de lírio amarelo</v>
          </cell>
          <cell r="C104" t="str">
            <v xml:space="preserve"> </v>
          </cell>
          <cell r="D104" t="str">
            <v xml:space="preserve"> </v>
          </cell>
          <cell r="E104" t="str">
            <v>m2</v>
          </cell>
          <cell r="F104">
            <v>146</v>
          </cell>
          <cell r="G104">
            <v>14.14</v>
          </cell>
        </row>
        <row r="105">
          <cell r="A105" t="str">
            <v>P 05.100.02</v>
          </cell>
          <cell r="B105" t="str">
            <v>Fornecimento e plantio de árvore selecionada</v>
          </cell>
          <cell r="C105" t="str">
            <v xml:space="preserve"> </v>
          </cell>
          <cell r="D105" t="str">
            <v xml:space="preserve"> </v>
          </cell>
          <cell r="E105" t="str">
            <v>un</v>
          </cell>
          <cell r="F105">
            <v>130</v>
          </cell>
          <cell r="G105">
            <v>6.02</v>
          </cell>
        </row>
        <row r="106">
          <cell r="A106" t="str">
            <v>05.102.00</v>
          </cell>
          <cell r="B106" t="str">
            <v>Hidrossemeadura</v>
          </cell>
          <cell r="C106" t="str">
            <v>DNER-ES341/97</v>
          </cell>
          <cell r="D106" t="str">
            <v xml:space="preserve"> </v>
          </cell>
          <cell r="E106" t="str">
            <v>m2</v>
          </cell>
          <cell r="F106">
            <v>6318</v>
          </cell>
          <cell r="G106">
            <v>0.49</v>
          </cell>
        </row>
        <row r="107">
          <cell r="A107" t="str">
            <v>DER81950</v>
          </cell>
          <cell r="B107" t="str">
            <v>Calçada em lastro de brita c/revestimento em concreto</v>
          </cell>
          <cell r="C107" t="str">
            <v xml:space="preserve"> </v>
          </cell>
          <cell r="D107" t="str">
            <v xml:space="preserve"> </v>
          </cell>
          <cell r="E107" t="str">
            <v>m2</v>
          </cell>
          <cell r="F107">
            <v>1400</v>
          </cell>
          <cell r="G107">
            <v>8.94</v>
          </cell>
        </row>
        <row r="108">
          <cell r="A108" t="str">
            <v>P 06.030.00</v>
          </cell>
          <cell r="B108" t="str">
            <v>Barreira de segurança simples</v>
          </cell>
          <cell r="C108" t="str">
            <v xml:space="preserve"> </v>
          </cell>
          <cell r="D108" t="str">
            <v xml:space="preserve"> </v>
          </cell>
          <cell r="E108" t="str">
            <v>m</v>
          </cell>
          <cell r="F108">
            <v>492</v>
          </cell>
          <cell r="G108">
            <v>52.16</v>
          </cell>
        </row>
        <row r="109">
          <cell r="A109" t="str">
            <v>PI 01</v>
          </cell>
          <cell r="B109" t="str">
            <v>Poste de aço galv. a fogo, c/ 20,0m de alt. p/ instal. tipo engastado</v>
          </cell>
          <cell r="C109" t="str">
            <v xml:space="preserve"> </v>
          </cell>
          <cell r="D109" t="str">
            <v xml:space="preserve"> </v>
          </cell>
          <cell r="E109" t="str">
            <v>un</v>
          </cell>
          <cell r="F109">
            <v>10</v>
          </cell>
          <cell r="G109">
            <v>2662.25</v>
          </cell>
        </row>
        <row r="110">
          <cell r="A110" t="str">
            <v>PI 04</v>
          </cell>
          <cell r="B110" t="str">
            <v xml:space="preserve">Luminária p/ iluminação pública ref.SRC-612 da Philips ou similar </v>
          </cell>
          <cell r="C110" t="str">
            <v xml:space="preserve"> </v>
          </cell>
          <cell r="D110" t="str">
            <v xml:space="preserve"> </v>
          </cell>
          <cell r="E110" t="str">
            <v>un</v>
          </cell>
          <cell r="F110">
            <v>20</v>
          </cell>
          <cell r="G110">
            <v>425.5</v>
          </cell>
        </row>
        <row r="111">
          <cell r="A111" t="str">
            <v>PI 07</v>
          </cell>
          <cell r="B111" t="str">
            <v>Suporte p/ luminária tipo ZGP402 da Philips ou similar</v>
          </cell>
          <cell r="C111" t="str">
            <v xml:space="preserve"> </v>
          </cell>
          <cell r="D111" t="str">
            <v xml:space="preserve"> </v>
          </cell>
          <cell r="E111" t="str">
            <v>un</v>
          </cell>
          <cell r="F111">
            <v>10</v>
          </cell>
          <cell r="G111">
            <v>100</v>
          </cell>
        </row>
        <row r="112">
          <cell r="A112" t="str">
            <v>PI 09</v>
          </cell>
          <cell r="B112" t="str">
            <v>Lâmpada a vapor de sódio 400W, alta pressão, base E40</v>
          </cell>
          <cell r="C112" t="str">
            <v xml:space="preserve"> </v>
          </cell>
          <cell r="D112" t="str">
            <v xml:space="preserve"> </v>
          </cell>
          <cell r="E112" t="str">
            <v>un</v>
          </cell>
          <cell r="F112">
            <v>20</v>
          </cell>
          <cell r="G112">
            <v>33.35</v>
          </cell>
        </row>
        <row r="113">
          <cell r="A113" t="str">
            <v>PI 10</v>
          </cell>
          <cell r="B113" t="str">
            <v>Lâmpada a vapor de mercúrio 250W, alta pressão, base E40</v>
          </cell>
          <cell r="C113" t="str">
            <v xml:space="preserve"> </v>
          </cell>
          <cell r="D113" t="str">
            <v xml:space="preserve"> </v>
          </cell>
          <cell r="E113" t="str">
            <v>un</v>
          </cell>
          <cell r="F113">
            <v>17</v>
          </cell>
          <cell r="G113">
            <v>28.75</v>
          </cell>
        </row>
        <row r="114">
          <cell r="A114" t="str">
            <v>PI 22</v>
          </cell>
          <cell r="B114" t="str">
            <v>Base completa com fusível Diazed, 6A, retardado, incluíndo tampa, anel de proteção e ajuste</v>
          </cell>
          <cell r="C114" t="str">
            <v xml:space="preserve"> </v>
          </cell>
          <cell r="D114" t="str">
            <v xml:space="preserve"> </v>
          </cell>
          <cell r="E114" t="str">
            <v>un</v>
          </cell>
          <cell r="F114">
            <v>29</v>
          </cell>
          <cell r="G114">
            <v>8.6300000000000008</v>
          </cell>
        </row>
        <row r="115">
          <cell r="A115" t="str">
            <v>PI 23</v>
          </cell>
          <cell r="B115" t="str">
            <v>Contator tripolar a seco, p/ corrente alternada - 55 A, para uso em rede 380/220V - 60Hz</v>
          </cell>
          <cell r="C115" t="str">
            <v xml:space="preserve"> </v>
          </cell>
          <cell r="D115" t="str">
            <v xml:space="preserve"> </v>
          </cell>
          <cell r="E115" t="str">
            <v>un</v>
          </cell>
          <cell r="F115">
            <v>5</v>
          </cell>
          <cell r="G115">
            <v>234.6</v>
          </cell>
        </row>
        <row r="116">
          <cell r="A116" t="str">
            <v>PI 24</v>
          </cell>
          <cell r="B116" t="str">
            <v>Fita elétrica auto fusão a base de borracha EPR</v>
          </cell>
          <cell r="C116" t="str">
            <v xml:space="preserve"> </v>
          </cell>
          <cell r="D116" t="str">
            <v xml:space="preserve"> </v>
          </cell>
          <cell r="E116" t="str">
            <v>un</v>
          </cell>
          <cell r="F116">
            <v>5</v>
          </cell>
          <cell r="G116">
            <v>6.39</v>
          </cell>
        </row>
        <row r="117">
          <cell r="A117" t="str">
            <v>PI 25</v>
          </cell>
          <cell r="B117" t="str">
            <v>Fita adesiva plástica isolante</v>
          </cell>
          <cell r="C117" t="str">
            <v xml:space="preserve"> </v>
          </cell>
          <cell r="D117" t="str">
            <v xml:space="preserve"> </v>
          </cell>
          <cell r="E117" t="str">
            <v>un</v>
          </cell>
          <cell r="F117">
            <v>5</v>
          </cell>
          <cell r="G117">
            <v>3.84</v>
          </cell>
        </row>
        <row r="118">
          <cell r="A118" t="str">
            <v>PI 26</v>
          </cell>
          <cell r="B118" t="str">
            <v>Relé fotoelétrico c/ suporte para fixação galv. com furo 18mm</v>
          </cell>
          <cell r="C118" t="str">
            <v xml:space="preserve"> </v>
          </cell>
          <cell r="D118" t="str">
            <v xml:space="preserve"> </v>
          </cell>
          <cell r="E118" t="str">
            <v>un</v>
          </cell>
          <cell r="F118">
            <v>5</v>
          </cell>
          <cell r="G118">
            <v>11.5</v>
          </cell>
        </row>
        <row r="119">
          <cell r="A119" t="str">
            <v>PI 27</v>
          </cell>
          <cell r="B119" t="str">
            <v>Cabo isolado p/ 1000V, bitola 35mm²</v>
          </cell>
          <cell r="C119" t="str">
            <v xml:space="preserve"> </v>
          </cell>
          <cell r="D119" t="str">
            <v xml:space="preserve"> </v>
          </cell>
          <cell r="E119" t="str">
            <v>m</v>
          </cell>
          <cell r="F119">
            <v>1900</v>
          </cell>
          <cell r="G119">
            <v>1.55</v>
          </cell>
        </row>
        <row r="120">
          <cell r="A120" t="str">
            <v>PI 28</v>
          </cell>
          <cell r="B120" t="str">
            <v>Eletroduto de aço tipo pesado 100mm</v>
          </cell>
          <cell r="C120" t="str">
            <v xml:space="preserve"> </v>
          </cell>
          <cell r="D120" t="str">
            <v xml:space="preserve"> </v>
          </cell>
          <cell r="E120" t="str">
            <v>m</v>
          </cell>
          <cell r="F120">
            <v>230</v>
          </cell>
          <cell r="G120">
            <v>28.55</v>
          </cell>
        </row>
        <row r="121">
          <cell r="A121" t="str">
            <v>PI 54</v>
          </cell>
          <cell r="B121" t="str">
            <v>Eletroduto de PVC corrugado tipo Kanalex ou similar, D=100mm</v>
          </cell>
          <cell r="C121" t="str">
            <v xml:space="preserve"> </v>
          </cell>
          <cell r="D121" t="str">
            <v xml:space="preserve"> </v>
          </cell>
          <cell r="E121" t="str">
            <v>m</v>
          </cell>
          <cell r="F121">
            <v>180</v>
          </cell>
          <cell r="G121">
            <v>4.95</v>
          </cell>
        </row>
        <row r="122">
          <cell r="A122" t="str">
            <v>PI 30</v>
          </cell>
          <cell r="B122" t="str">
            <v>Haste para aterramento aço-cobre D 13x2400mm</v>
          </cell>
          <cell r="C122" t="str">
            <v xml:space="preserve"> </v>
          </cell>
          <cell r="D122" t="str">
            <v xml:space="preserve"> </v>
          </cell>
          <cell r="E122" t="str">
            <v>un</v>
          </cell>
          <cell r="F122">
            <v>20</v>
          </cell>
          <cell r="G122">
            <v>6.04</v>
          </cell>
        </row>
        <row r="123">
          <cell r="A123" t="str">
            <v>PI 31</v>
          </cell>
          <cell r="B123" t="str">
            <v>Cabo de cobre nú meio duro, 7 fios 2AWG</v>
          </cell>
          <cell r="C123" t="str">
            <v xml:space="preserve"> </v>
          </cell>
          <cell r="D123" t="str">
            <v xml:space="preserve"> </v>
          </cell>
          <cell r="E123" t="str">
            <v>kg</v>
          </cell>
          <cell r="F123">
            <v>10</v>
          </cell>
          <cell r="G123">
            <v>7.02</v>
          </cell>
        </row>
        <row r="124">
          <cell r="A124" t="str">
            <v>PI 20</v>
          </cell>
          <cell r="B124" t="str">
            <v>Poste de concreto duplo T 10m, 150 daN</v>
          </cell>
          <cell r="C124" t="str">
            <v xml:space="preserve"> </v>
          </cell>
          <cell r="D124" t="str">
            <v xml:space="preserve"> </v>
          </cell>
          <cell r="E124" t="str">
            <v>un</v>
          </cell>
          <cell r="F124">
            <v>9</v>
          </cell>
          <cell r="G124">
            <v>200</v>
          </cell>
        </row>
        <row r="125">
          <cell r="A125" t="str">
            <v>PI 50</v>
          </cell>
          <cell r="B125" t="str">
            <v>Cabo isolado, de alumínio singelo, bitola 4 mm² - estimada</v>
          </cell>
          <cell r="C125" t="str">
            <v xml:space="preserve"> </v>
          </cell>
          <cell r="D125" t="str">
            <v xml:space="preserve"> </v>
          </cell>
          <cell r="E125" t="str">
            <v>m</v>
          </cell>
          <cell r="F125">
            <v>400</v>
          </cell>
          <cell r="G125">
            <v>0.35</v>
          </cell>
        </row>
        <row r="126">
          <cell r="A126" t="str">
            <v>PI 34</v>
          </cell>
          <cell r="B126" t="str">
            <v>Construção de caixa tipo SP, ou pré-instalada com as mesmas características</v>
          </cell>
          <cell r="C126" t="str">
            <v xml:space="preserve"> </v>
          </cell>
          <cell r="D126" t="str">
            <v xml:space="preserve"> </v>
          </cell>
          <cell r="E126" t="str">
            <v>un</v>
          </cell>
          <cell r="F126">
            <v>17</v>
          </cell>
          <cell r="G126">
            <v>180</v>
          </cell>
        </row>
        <row r="127">
          <cell r="A127" t="str">
            <v>PI 35</v>
          </cell>
          <cell r="B127" t="str">
            <v>Construção de embasamento p/ poste tipo engastado, 20m de altura</v>
          </cell>
          <cell r="C127" t="str">
            <v xml:space="preserve"> </v>
          </cell>
          <cell r="D127" t="str">
            <v xml:space="preserve"> </v>
          </cell>
          <cell r="E127" t="str">
            <v>un</v>
          </cell>
          <cell r="F127">
            <v>10</v>
          </cell>
          <cell r="G127">
            <v>494</v>
          </cell>
        </row>
        <row r="128">
          <cell r="A128" t="str">
            <v>PI 36</v>
          </cell>
          <cell r="B128" t="str">
            <v>Construção de embasamento p/ poste tipo engastado, concreto duplo T, 10m de altura</v>
          </cell>
          <cell r="C128" t="str">
            <v xml:space="preserve"> </v>
          </cell>
          <cell r="D128" t="str">
            <v xml:space="preserve"> </v>
          </cell>
          <cell r="E128" t="str">
            <v>un</v>
          </cell>
          <cell r="F128">
            <v>9</v>
          </cell>
          <cell r="G128">
            <v>285</v>
          </cell>
        </row>
        <row r="129">
          <cell r="A129" t="str">
            <v>PI 37</v>
          </cell>
          <cell r="B129" t="str">
            <v>Lançamento de cabos em dutos de aço, classe 1000V, circuito trifásico mais neutro, e monofásico</v>
          </cell>
          <cell r="C129" t="str">
            <v xml:space="preserve"> </v>
          </cell>
          <cell r="D129" t="str">
            <v xml:space="preserve"> </v>
          </cell>
          <cell r="E129" t="str">
            <v>m</v>
          </cell>
          <cell r="F129">
            <v>115</v>
          </cell>
          <cell r="G129">
            <v>4</v>
          </cell>
        </row>
        <row r="130">
          <cell r="A130" t="str">
            <v>PI 38</v>
          </cell>
          <cell r="B130" t="str">
            <v>Confecção de emendas retas ou derivação em cabos classe 1000V, c/ conector à compressão</v>
          </cell>
          <cell r="C130" t="str">
            <v xml:space="preserve"> </v>
          </cell>
          <cell r="D130" t="str">
            <v xml:space="preserve"> </v>
          </cell>
          <cell r="E130" t="str">
            <v>un</v>
          </cell>
          <cell r="F130">
            <v>20</v>
          </cell>
          <cell r="G130">
            <v>4.5</v>
          </cell>
        </row>
        <row r="131">
          <cell r="A131" t="str">
            <v>PI 39</v>
          </cell>
          <cell r="B131" t="str">
            <v>Fixação de haste de terra e conexão ao neutro</v>
          </cell>
          <cell r="C131" t="str">
            <v xml:space="preserve"> </v>
          </cell>
          <cell r="D131" t="str">
            <v xml:space="preserve"> </v>
          </cell>
          <cell r="E131" t="str">
            <v>un</v>
          </cell>
          <cell r="F131">
            <v>20</v>
          </cell>
          <cell r="G131">
            <v>35</v>
          </cell>
        </row>
        <row r="132">
          <cell r="A132" t="str">
            <v>PI 40</v>
          </cell>
          <cell r="B132" t="str">
            <v>Montagem eletromecân.de iluminação a 17,5m de alt., formada p/2 pétalas, c/ fixação dos equip.</v>
          </cell>
          <cell r="C132" t="str">
            <v xml:space="preserve"> </v>
          </cell>
          <cell r="D132" t="str">
            <v xml:space="preserve"> </v>
          </cell>
          <cell r="E132" t="str">
            <v>un</v>
          </cell>
          <cell r="F132">
            <v>10</v>
          </cell>
          <cell r="G132">
            <v>550</v>
          </cell>
        </row>
        <row r="133">
          <cell r="A133" t="str">
            <v>PI 57</v>
          </cell>
          <cell r="B133" t="str">
            <v>Lançamento de cabos em eletroduto de PVC corrugado</v>
          </cell>
          <cell r="C133" t="str">
            <v xml:space="preserve"> </v>
          </cell>
          <cell r="D133" t="str">
            <v xml:space="preserve"> </v>
          </cell>
          <cell r="E133" t="str">
            <v>m</v>
          </cell>
          <cell r="F133">
            <v>180</v>
          </cell>
          <cell r="G133">
            <v>3</v>
          </cell>
        </row>
        <row r="134">
          <cell r="A134" t="str">
            <v>PI 42</v>
          </cell>
          <cell r="B134" t="str">
            <v>Instalação de poste de aço de 20m de altura engastado</v>
          </cell>
          <cell r="C134" t="str">
            <v xml:space="preserve"> </v>
          </cell>
          <cell r="D134" t="str">
            <v xml:space="preserve"> </v>
          </cell>
          <cell r="E134" t="str">
            <v>un</v>
          </cell>
          <cell r="F134">
            <v>10</v>
          </cell>
          <cell r="G134">
            <v>250</v>
          </cell>
        </row>
        <row r="135">
          <cell r="A135" t="str">
            <v>PI 43</v>
          </cell>
          <cell r="B135" t="str">
            <v>Travessia de pista asfáltica p/ lançamento dutos aço tipo pesado 100mm</v>
          </cell>
          <cell r="C135" t="str">
            <v xml:space="preserve"> </v>
          </cell>
          <cell r="D135" t="str">
            <v xml:space="preserve"> </v>
          </cell>
          <cell r="E135" t="str">
            <v>m</v>
          </cell>
          <cell r="F135">
            <v>115</v>
          </cell>
          <cell r="G135">
            <v>70</v>
          </cell>
        </row>
        <row r="136">
          <cell r="A136" t="str">
            <v>PI 45</v>
          </cell>
          <cell r="B136" t="str">
            <v>Montagem eletromecânica de luminária padrão CELESC em poste de 11m de altura, duplo T,c/ fixação dos equip.e conexões elétricos</v>
          </cell>
          <cell r="C136" t="str">
            <v xml:space="preserve"> </v>
          </cell>
          <cell r="D136" t="str">
            <v xml:space="preserve"> </v>
          </cell>
          <cell r="E136" t="str">
            <v>un</v>
          </cell>
          <cell r="F136">
            <v>19</v>
          </cell>
          <cell r="G136">
            <v>35</v>
          </cell>
        </row>
        <row r="137">
          <cell r="A137" t="str">
            <v>PI 03</v>
          </cell>
          <cell r="B137" t="str">
            <v xml:space="preserve">Luminária p/ iluminação pública ref.HRC-612 da Philips ou similar </v>
          </cell>
          <cell r="C137" t="str">
            <v xml:space="preserve"> </v>
          </cell>
          <cell r="D137" t="str">
            <v xml:space="preserve"> </v>
          </cell>
          <cell r="E137" t="str">
            <v>un</v>
          </cell>
          <cell r="F137">
            <v>17</v>
          </cell>
          <cell r="G137">
            <v>400</v>
          </cell>
        </row>
        <row r="138">
          <cell r="A138" t="str">
            <v>PI 18</v>
          </cell>
          <cell r="B138" t="str">
            <v>Braço curvo p/ iluminação pública padrão CELESC</v>
          </cell>
          <cell r="C138" t="str">
            <v xml:space="preserve"> </v>
          </cell>
          <cell r="D138" t="str">
            <v xml:space="preserve"> </v>
          </cell>
          <cell r="E138" t="str">
            <v>un</v>
          </cell>
          <cell r="F138">
            <v>17</v>
          </cell>
          <cell r="G138">
            <v>6.33</v>
          </cell>
        </row>
        <row r="139">
          <cell r="A139" t="str">
            <v>PI 65</v>
          </cell>
          <cell r="B139" t="str">
            <v>Cabo de alumínio 1/0</v>
          </cell>
          <cell r="C139" t="str">
            <v xml:space="preserve"> </v>
          </cell>
          <cell r="D139" t="str">
            <v xml:space="preserve"> </v>
          </cell>
          <cell r="E139" t="str">
            <v>m</v>
          </cell>
          <cell r="F139">
            <v>3000</v>
          </cell>
          <cell r="G139">
            <v>1.7</v>
          </cell>
        </row>
        <row r="140">
          <cell r="A140" t="str">
            <v>PI 66</v>
          </cell>
          <cell r="B140" t="str">
            <v>Cabo isolado p/ 1000 V, 6 mm2 de alumínio</v>
          </cell>
          <cell r="C140" t="str">
            <v xml:space="preserve"> </v>
          </cell>
          <cell r="D140" t="str">
            <v xml:space="preserve"> </v>
          </cell>
          <cell r="E140" t="str">
            <v>m</v>
          </cell>
          <cell r="F140">
            <v>200</v>
          </cell>
          <cell r="G140">
            <v>1</v>
          </cell>
        </row>
        <row r="141">
          <cell r="A141" t="str">
            <v>PI 67</v>
          </cell>
          <cell r="B141" t="str">
            <v>Cabo isolado p/ 1000 V, 2,5 mm2 de alumínio</v>
          </cell>
          <cell r="C141" t="str">
            <v xml:space="preserve"> </v>
          </cell>
          <cell r="D141" t="str">
            <v xml:space="preserve"> </v>
          </cell>
          <cell r="E141" t="str">
            <v>m</v>
          </cell>
          <cell r="F141">
            <v>60</v>
          </cell>
          <cell r="G141">
            <v>0.6</v>
          </cell>
        </row>
        <row r="142">
          <cell r="A142" t="str">
            <v>PI 33</v>
          </cell>
          <cell r="B142" t="str">
            <v>Tubo de aço galvanizado, vara de 6m e 50mm</v>
          </cell>
          <cell r="C142" t="str">
            <v xml:space="preserve"> </v>
          </cell>
          <cell r="D142" t="str">
            <v xml:space="preserve"> </v>
          </cell>
          <cell r="E142" t="str">
            <v>un</v>
          </cell>
          <cell r="F142">
            <v>3</v>
          </cell>
          <cell r="G142">
            <v>74.06</v>
          </cell>
        </row>
        <row r="143">
          <cell r="A143" t="str">
            <v>PI 69</v>
          </cell>
          <cell r="B143" t="str">
            <v>Instalação de poste concreto duplo T, 10m de altura, engastado</v>
          </cell>
          <cell r="C143" t="str">
            <v xml:space="preserve"> </v>
          </cell>
          <cell r="D143" t="str">
            <v xml:space="preserve"> </v>
          </cell>
          <cell r="E143" t="str">
            <v>un</v>
          </cell>
          <cell r="F143">
            <v>9</v>
          </cell>
          <cell r="G143">
            <v>200</v>
          </cell>
        </row>
        <row r="144">
          <cell r="A144" t="str">
            <v>PI 41</v>
          </cell>
          <cell r="B144" t="str">
            <v>Instalação de tubo de aço vara de 6m e curva de entrada de cabos na lateral do poste c/ fix. dutos</v>
          </cell>
          <cell r="C144" t="str">
            <v xml:space="preserve"> </v>
          </cell>
          <cell r="D144" t="str">
            <v xml:space="preserve"> </v>
          </cell>
          <cell r="E144" t="str">
            <v>un</v>
          </cell>
          <cell r="F144">
            <v>3</v>
          </cell>
          <cell r="G144">
            <v>200</v>
          </cell>
        </row>
        <row r="145">
          <cell r="A145" t="str">
            <v>R1</v>
          </cell>
          <cell r="B145" t="str">
            <v>Remanejamento de Rede de Baixa Tensão (220/380V)</v>
          </cell>
          <cell r="C145" t="str">
            <v xml:space="preserve"> </v>
          </cell>
          <cell r="D145" t="str">
            <v xml:space="preserve"> </v>
          </cell>
          <cell r="E145" t="str">
            <v>m</v>
          </cell>
          <cell r="F145">
            <v>50</v>
          </cell>
          <cell r="G145">
            <v>4.7</v>
          </cell>
        </row>
        <row r="146">
          <cell r="A146" t="str">
            <v>R2</v>
          </cell>
          <cell r="B146" t="str">
            <v>Remanejamento de Rede de Alta Tensão (138kV)</v>
          </cell>
          <cell r="C146" t="str">
            <v xml:space="preserve"> </v>
          </cell>
          <cell r="D146" t="str">
            <v xml:space="preserve"> </v>
          </cell>
          <cell r="E146" t="str">
            <v>m</v>
          </cell>
          <cell r="F146">
            <v>260</v>
          </cell>
          <cell r="G146">
            <v>6.2</v>
          </cell>
        </row>
        <row r="147">
          <cell r="A147" t="str">
            <v>R10</v>
          </cell>
          <cell r="B147" t="str">
            <v>Remanejamento de Poste de Concreto 10/150</v>
          </cell>
          <cell r="C147" t="str">
            <v xml:space="preserve"> </v>
          </cell>
          <cell r="D147" t="str">
            <v xml:space="preserve"> </v>
          </cell>
          <cell r="E147" t="str">
            <v>un</v>
          </cell>
          <cell r="F147">
            <v>7</v>
          </cell>
          <cell r="G147">
            <v>75</v>
          </cell>
        </row>
        <row r="148">
          <cell r="A148" t="str">
            <v>R11</v>
          </cell>
          <cell r="B148" t="str">
            <v>Remanejamento de Poste de Concreto 10/300</v>
          </cell>
          <cell r="C148" t="str">
            <v xml:space="preserve"> </v>
          </cell>
          <cell r="D148" t="str">
            <v xml:space="preserve"> </v>
          </cell>
          <cell r="E148" t="str">
            <v>un</v>
          </cell>
          <cell r="F148">
            <v>2</v>
          </cell>
          <cell r="G148">
            <v>75</v>
          </cell>
        </row>
        <row r="149">
          <cell r="A149" t="str">
            <v>R3</v>
          </cell>
          <cell r="B149" t="str">
            <v>Remanejamento de Rede de Telefonia</v>
          </cell>
          <cell r="C149" t="str">
            <v xml:space="preserve"> </v>
          </cell>
          <cell r="D149" t="str">
            <v xml:space="preserve"> </v>
          </cell>
          <cell r="E149" t="str">
            <v>m</v>
          </cell>
          <cell r="F149">
            <v>200</v>
          </cell>
          <cell r="G149">
            <v>2</v>
          </cell>
        </row>
      </sheetData>
      <sheetData sheetId="12">
        <row r="14">
          <cell r="A14" t="str">
            <v>01.000.00</v>
          </cell>
          <cell r="B14" t="str">
            <v>Desmatamento,destocamento e limpeza de área com árvore até 0,15m</v>
          </cell>
          <cell r="C14" t="str">
            <v>DNER-ES278/97</v>
          </cell>
          <cell r="D14" t="str">
            <v xml:space="preserve"> </v>
          </cell>
          <cell r="E14" t="str">
            <v>m2</v>
          </cell>
          <cell r="F14">
            <v>20000</v>
          </cell>
          <cell r="G14">
            <v>7.0000000000000007E-2</v>
          </cell>
        </row>
        <row r="15">
          <cell r="A15" t="str">
            <v>01.010.00</v>
          </cell>
          <cell r="B15" t="str">
            <v>Desmatamento e destocamento árvores de 0,15m a 0,30m</v>
          </cell>
          <cell r="C15" t="str">
            <v>DNER-ES278/97</v>
          </cell>
          <cell r="D15" t="str">
            <v xml:space="preserve"> </v>
          </cell>
          <cell r="E15" t="str">
            <v>un</v>
          </cell>
          <cell r="F15">
            <v>100</v>
          </cell>
          <cell r="G15">
            <v>8.92</v>
          </cell>
        </row>
        <row r="16">
          <cell r="A16" t="str">
            <v>01.011.00</v>
          </cell>
          <cell r="B16" t="str">
            <v>Desmatamento e destocamento árvores superior a 0,30m</v>
          </cell>
          <cell r="C16" t="str">
            <v>DNER-ES278/97</v>
          </cell>
          <cell r="D16" t="str">
            <v xml:space="preserve"> </v>
          </cell>
          <cell r="E16" t="str">
            <v>un</v>
          </cell>
          <cell r="F16">
            <v>50</v>
          </cell>
          <cell r="G16">
            <v>26.75</v>
          </cell>
        </row>
        <row r="17">
          <cell r="A17" t="str">
            <v>01.100.10</v>
          </cell>
          <cell r="B17" t="str">
            <v>Escavação,carga e transportes de material de 1a categoria DMT= 200 a 400m</v>
          </cell>
          <cell r="C17" t="str">
            <v>DNER-ES280/97</v>
          </cell>
          <cell r="D17" t="str">
            <v xml:space="preserve"> </v>
          </cell>
          <cell r="E17" t="str">
            <v>m3</v>
          </cell>
          <cell r="F17">
            <v>3287</v>
          </cell>
          <cell r="G17">
            <v>1.98</v>
          </cell>
        </row>
        <row r="18">
          <cell r="A18" t="str">
            <v>01.100.19</v>
          </cell>
          <cell r="B18" t="str">
            <v>Escavação,carga e transportes de material de 1a categoria DMT= 2000 a 3000m</v>
          </cell>
          <cell r="C18" t="str">
            <v>DNER-ES280/97</v>
          </cell>
          <cell r="D18" t="str">
            <v xml:space="preserve"> </v>
          </cell>
          <cell r="E18" t="str">
            <v>m3</v>
          </cell>
          <cell r="F18">
            <v>8803</v>
          </cell>
          <cell r="G18">
            <v>3.26</v>
          </cell>
        </row>
        <row r="19">
          <cell r="A19" t="str">
            <v>DER50300</v>
          </cell>
          <cell r="B19" t="str">
            <v>Esc.  Carga e Transp. de mat. 1a cat. c/ CB 9000&lt;DMT&lt;10000m</v>
          </cell>
          <cell r="C19" t="str">
            <v xml:space="preserve"> </v>
          </cell>
          <cell r="D19" t="str">
            <v xml:space="preserve"> </v>
          </cell>
          <cell r="E19" t="str">
            <v>m3</v>
          </cell>
          <cell r="F19">
            <v>913</v>
          </cell>
          <cell r="G19">
            <v>6.3</v>
          </cell>
        </row>
        <row r="20">
          <cell r="A20" t="str">
            <v>01.101.19</v>
          </cell>
          <cell r="B20" t="str">
            <v>Escavação,carga e transportes de material de 2a categoria,c/CB,  DMT 2000 a 3000m</v>
          </cell>
          <cell r="C20" t="str">
            <v>DNER-ES280/97</v>
          </cell>
          <cell r="D20" t="str">
            <v xml:space="preserve"> </v>
          </cell>
          <cell r="E20" t="str">
            <v>m3</v>
          </cell>
          <cell r="F20">
            <v>3716</v>
          </cell>
          <cell r="G20">
            <v>4.51</v>
          </cell>
        </row>
        <row r="21">
          <cell r="A21" t="str">
            <v>DER51340</v>
          </cell>
          <cell r="B21" t="str">
            <v>Escavação,carga e transportes de material de 2a categoria DMT 18000 a 20000m</v>
          </cell>
          <cell r="C21" t="str">
            <v xml:space="preserve"> </v>
          </cell>
          <cell r="D21" t="str">
            <v xml:space="preserve"> </v>
          </cell>
          <cell r="E21" t="str">
            <v>m3</v>
          </cell>
          <cell r="F21">
            <v>913</v>
          </cell>
          <cell r="G21">
            <v>13.65</v>
          </cell>
        </row>
        <row r="22">
          <cell r="A22" t="str">
            <v>DER52087</v>
          </cell>
          <cell r="B22" t="str">
            <v>Esc. Carga e Transp. de solos moles 400&lt;DMT&lt;=600m</v>
          </cell>
          <cell r="C22" t="str">
            <v xml:space="preserve"> </v>
          </cell>
          <cell r="D22" t="str">
            <v xml:space="preserve"> </v>
          </cell>
          <cell r="E22" t="str">
            <v>m3</v>
          </cell>
          <cell r="F22">
            <v>702</v>
          </cell>
          <cell r="G22">
            <v>4.5999999999999996</v>
          </cell>
        </row>
        <row r="23">
          <cell r="A23" t="str">
            <v>01.510.00</v>
          </cell>
          <cell r="B23" t="str">
            <v>Compactação de aterros a 95% Proctor Normal</v>
          </cell>
          <cell r="C23" t="str">
            <v>DNER-ES282/97</v>
          </cell>
          <cell r="D23" t="str">
            <v xml:space="preserve"> </v>
          </cell>
          <cell r="E23" t="str">
            <v>m3</v>
          </cell>
          <cell r="F23">
            <v>8376</v>
          </cell>
          <cell r="G23">
            <v>0.79</v>
          </cell>
        </row>
        <row r="24">
          <cell r="A24" t="str">
            <v>01.511.00</v>
          </cell>
          <cell r="B24" t="str">
            <v>Compactação de aterros a 100% Proctor Normal</v>
          </cell>
          <cell r="C24" t="str">
            <v>DNER-ES282/97</v>
          </cell>
          <cell r="D24" t="str">
            <v xml:space="preserve"> </v>
          </cell>
          <cell r="E24" t="str">
            <v>m3</v>
          </cell>
          <cell r="F24">
            <v>5380</v>
          </cell>
          <cell r="G24">
            <v>1.36</v>
          </cell>
        </row>
        <row r="25">
          <cell r="F25" t="str">
            <v>SUB-TOTAL</v>
          </cell>
        </row>
        <row r="27">
          <cell r="B27" t="str">
            <v>PAVIMENTAÇÃO</v>
          </cell>
        </row>
        <row r="28">
          <cell r="A28" t="str">
            <v>02.000.00</v>
          </cell>
          <cell r="B28" t="str">
            <v>Regularização do subleito</v>
          </cell>
          <cell r="C28" t="str">
            <v xml:space="preserve"> </v>
          </cell>
          <cell r="D28" t="str">
            <v xml:space="preserve"> </v>
          </cell>
          <cell r="E28" t="str">
            <v>m2</v>
          </cell>
          <cell r="F28">
            <v>43662</v>
          </cell>
          <cell r="G28">
            <v>0.3</v>
          </cell>
        </row>
        <row r="29">
          <cell r="A29" t="str">
            <v>DER53130</v>
          </cell>
          <cell r="B29" t="str">
            <v>Camada de macadame seco</v>
          </cell>
          <cell r="C29" t="str">
            <v xml:space="preserve"> </v>
          </cell>
          <cell r="D29" t="str">
            <v xml:space="preserve"> </v>
          </cell>
          <cell r="E29" t="str">
            <v>m3</v>
          </cell>
          <cell r="F29">
            <v>8333</v>
          </cell>
          <cell r="G29">
            <v>21.86</v>
          </cell>
        </row>
        <row r="30">
          <cell r="A30" t="str">
            <v>02.230.00</v>
          </cell>
          <cell r="B30" t="str">
            <v>Base brita graduada</v>
          </cell>
          <cell r="C30" t="str">
            <v>DNER-ES303/97</v>
          </cell>
          <cell r="D30" t="str">
            <v xml:space="preserve"> </v>
          </cell>
          <cell r="E30" t="str">
            <v>m3</v>
          </cell>
          <cell r="F30">
            <v>6048</v>
          </cell>
          <cell r="G30">
            <v>28.06</v>
          </cell>
        </row>
        <row r="31">
          <cell r="A31" t="str">
            <v>02.300.00</v>
          </cell>
          <cell r="B31" t="str">
            <v>Imprimação - Fornecimento, transporte e execução</v>
          </cell>
          <cell r="C31" t="str">
            <v>DNER-ES306/97</v>
          </cell>
          <cell r="D31" t="str">
            <v xml:space="preserve"> </v>
          </cell>
          <cell r="E31" t="str">
            <v>m2</v>
          </cell>
          <cell r="F31">
            <v>39556</v>
          </cell>
          <cell r="G31">
            <v>1.1100000000000001</v>
          </cell>
        </row>
        <row r="32">
          <cell r="A32" t="str">
            <v>02.400.00</v>
          </cell>
          <cell r="B32" t="str">
            <v>Pintura de ligação - Fornec., transporte e execução</v>
          </cell>
          <cell r="C32" t="str">
            <v>DNER-ES307/97</v>
          </cell>
          <cell r="D32" t="str">
            <v xml:space="preserve"> </v>
          </cell>
          <cell r="E32" t="str">
            <v>m2</v>
          </cell>
          <cell r="F32">
            <v>101693</v>
          </cell>
          <cell r="G32">
            <v>0.41</v>
          </cell>
        </row>
        <row r="33">
          <cell r="A33" t="str">
            <v>02.540.01</v>
          </cell>
          <cell r="B33" t="str">
            <v>Concreto betuminoso usinado a quente - usina 100/140 t/h</v>
          </cell>
          <cell r="C33" t="str">
            <v>DNER-ES313/97</v>
          </cell>
          <cell r="D33" t="str">
            <v xml:space="preserve"> </v>
          </cell>
          <cell r="E33" t="str">
            <v>t</v>
          </cell>
          <cell r="F33">
            <v>10784</v>
          </cell>
          <cell r="G33">
            <v>67.64</v>
          </cell>
        </row>
        <row r="34">
          <cell r="A34" t="str">
            <v>DER82200a</v>
          </cell>
          <cell r="B34" t="str">
            <v>Remoção de camada granular</v>
          </cell>
          <cell r="C34" t="str">
            <v xml:space="preserve"> </v>
          </cell>
          <cell r="D34" t="str">
            <v xml:space="preserve"> </v>
          </cell>
          <cell r="E34" t="str">
            <v>m3</v>
          </cell>
          <cell r="F34">
            <v>491</v>
          </cell>
          <cell r="G34">
            <v>4.67</v>
          </cell>
        </row>
        <row r="35">
          <cell r="A35" t="str">
            <v>DER82200</v>
          </cell>
          <cell r="B35" t="str">
            <v>Remoção de revestimento de CBUQ</v>
          </cell>
          <cell r="C35" t="str">
            <v xml:space="preserve"> </v>
          </cell>
          <cell r="D35" t="str">
            <v xml:space="preserve"> </v>
          </cell>
          <cell r="E35" t="str">
            <v>m3</v>
          </cell>
          <cell r="F35">
            <v>491</v>
          </cell>
          <cell r="G35">
            <v>5.73</v>
          </cell>
        </row>
        <row r="36">
          <cell r="F36" t="str">
            <v>SUB-TOTAL</v>
          </cell>
        </row>
        <row r="37">
          <cell r="B37" t="str">
            <v>DRENAGEM</v>
          </cell>
        </row>
        <row r="38">
          <cell r="A38" t="str">
            <v>04.000.00</v>
          </cell>
          <cell r="B38" t="str">
            <v>Escavação manual em material de 1a categoria</v>
          </cell>
          <cell r="C38" t="str">
            <v xml:space="preserve"> </v>
          </cell>
          <cell r="D38" t="str">
            <v xml:space="preserve"> </v>
          </cell>
          <cell r="E38" t="str">
            <v>m3</v>
          </cell>
          <cell r="F38">
            <v>57</v>
          </cell>
          <cell r="G38">
            <v>17.57</v>
          </cell>
        </row>
        <row r="39">
          <cell r="A39" t="str">
            <v>04.001.00</v>
          </cell>
          <cell r="B39" t="str">
            <v>Escavação mecânica em material de 1a categoria</v>
          </cell>
          <cell r="C39" t="str">
            <v xml:space="preserve"> </v>
          </cell>
          <cell r="D39" t="str">
            <v xml:space="preserve"> </v>
          </cell>
          <cell r="E39" t="str">
            <v>m3</v>
          </cell>
          <cell r="F39">
            <v>1358</v>
          </cell>
          <cell r="G39">
            <v>2.09</v>
          </cell>
        </row>
        <row r="40">
          <cell r="A40" t="str">
            <v>04.001.01</v>
          </cell>
          <cell r="B40" t="str">
            <v>Escavação mecânica,reaterro e compactação (material de 1a categoria)</v>
          </cell>
          <cell r="C40" t="str">
            <v xml:space="preserve"> </v>
          </cell>
          <cell r="D40" t="str">
            <v xml:space="preserve"> </v>
          </cell>
          <cell r="E40" t="str">
            <v>m3</v>
          </cell>
          <cell r="F40">
            <v>186</v>
          </cell>
          <cell r="G40">
            <v>3.03</v>
          </cell>
        </row>
        <row r="41">
          <cell r="A41" t="str">
            <v>04.401.02</v>
          </cell>
          <cell r="B41" t="str">
            <v>Valeta de prot. de aterro c/ revest. vegetal VPA 02</v>
          </cell>
          <cell r="C41" t="str">
            <v xml:space="preserve"> </v>
          </cell>
          <cell r="D41" t="str">
            <v xml:space="preserve"> </v>
          </cell>
          <cell r="E41" t="str">
            <v>m</v>
          </cell>
          <cell r="F41">
            <v>1161</v>
          </cell>
          <cell r="G41">
            <v>24.32</v>
          </cell>
        </row>
        <row r="42">
          <cell r="A42" t="str">
            <v>04.510.03</v>
          </cell>
          <cell r="B42" t="str">
            <v>Dreno sub- superficial- DSS 03</v>
          </cell>
          <cell r="C42" t="str">
            <v>DNER-ES294/97</v>
          </cell>
          <cell r="D42" t="str">
            <v xml:space="preserve"> </v>
          </cell>
          <cell r="E42" t="str">
            <v>m</v>
          </cell>
          <cell r="F42">
            <v>1032</v>
          </cell>
          <cell r="G42">
            <v>3.71</v>
          </cell>
        </row>
        <row r="43">
          <cell r="A43" t="str">
            <v>04.511.01</v>
          </cell>
          <cell r="B43" t="str">
            <v>Boca de saída p/ dreno sub-superficial-BSD 03</v>
          </cell>
          <cell r="C43" t="str">
            <v xml:space="preserve"> </v>
          </cell>
          <cell r="D43" t="str">
            <v xml:space="preserve"> </v>
          </cell>
          <cell r="E43" t="str">
            <v>un</v>
          </cell>
          <cell r="F43">
            <v>4</v>
          </cell>
          <cell r="G43">
            <v>20.86</v>
          </cell>
        </row>
        <row r="44">
          <cell r="A44" t="str">
            <v>04.900.21</v>
          </cell>
          <cell r="B44" t="str">
            <v>Sarjeta de cant. central de concreto-SCC 01</v>
          </cell>
          <cell r="C44" t="str">
            <v>DNER-ES288/97</v>
          </cell>
          <cell r="D44" t="str">
            <v xml:space="preserve"> </v>
          </cell>
          <cell r="E44" t="str">
            <v>m</v>
          </cell>
          <cell r="F44">
            <v>1850</v>
          </cell>
          <cell r="G44">
            <v>13.85</v>
          </cell>
        </row>
        <row r="45">
          <cell r="A45" t="str">
            <v>04.900.22</v>
          </cell>
          <cell r="B45" t="str">
            <v>Sarjeta de cant. central de concreto-SCC 02</v>
          </cell>
          <cell r="C45" t="str">
            <v>DNER-ES288/97</v>
          </cell>
          <cell r="D45" t="str">
            <v xml:space="preserve"> </v>
          </cell>
          <cell r="E45" t="str">
            <v>m</v>
          </cell>
          <cell r="F45">
            <v>924</v>
          </cell>
          <cell r="G45">
            <v>19.170000000000002</v>
          </cell>
        </row>
        <row r="46">
          <cell r="A46" t="str">
            <v>04.900.04</v>
          </cell>
          <cell r="B46" t="str">
            <v>Sarjeta triangular de concreto-STC 04</v>
          </cell>
          <cell r="C46" t="str">
            <v>DNER-ES288/97</v>
          </cell>
          <cell r="D46" t="str">
            <v xml:space="preserve"> </v>
          </cell>
          <cell r="E46" t="str">
            <v>m</v>
          </cell>
          <cell r="F46">
            <v>94</v>
          </cell>
          <cell r="G46">
            <v>12.93</v>
          </cell>
        </row>
        <row r="47">
          <cell r="A47" t="str">
            <v>04.910.05</v>
          </cell>
          <cell r="B47" t="str">
            <v>Meio-fio de concreto-MFC 05</v>
          </cell>
          <cell r="C47" t="str">
            <v>DNER-ES290/97</v>
          </cell>
          <cell r="D47" t="str">
            <v xml:space="preserve"> </v>
          </cell>
          <cell r="E47" t="str">
            <v>m</v>
          </cell>
          <cell r="F47">
            <v>1664</v>
          </cell>
          <cell r="G47">
            <v>10.54</v>
          </cell>
        </row>
        <row r="48">
          <cell r="A48" t="str">
            <v>DER78150b</v>
          </cell>
          <cell r="B48" t="str">
            <v>Caixa coletora de sarjeta - CCS, D=40cm E H=1,00m</v>
          </cell>
          <cell r="C48" t="str">
            <v xml:space="preserve"> </v>
          </cell>
          <cell r="D48" t="str">
            <v xml:space="preserve"> </v>
          </cell>
          <cell r="E48" t="str">
            <v>un</v>
          </cell>
          <cell r="F48">
            <v>3</v>
          </cell>
          <cell r="G48">
            <v>382.07</v>
          </cell>
        </row>
        <row r="49">
          <cell r="A49" t="str">
            <v>04.930.01</v>
          </cell>
          <cell r="B49" t="str">
            <v>Caixa coletora de sarjeta-CCS 01</v>
          </cell>
          <cell r="C49" t="str">
            <v>DNER-ES287/97</v>
          </cell>
          <cell r="D49" t="str">
            <v xml:space="preserve"> </v>
          </cell>
          <cell r="E49" t="str">
            <v>un</v>
          </cell>
          <cell r="F49">
            <v>2</v>
          </cell>
          <cell r="G49">
            <v>568.85</v>
          </cell>
        </row>
        <row r="50">
          <cell r="A50" t="str">
            <v>04.930.05</v>
          </cell>
          <cell r="B50" t="str">
            <v>Caixa coletora de sarjeta-CCS 05</v>
          </cell>
          <cell r="C50" t="str">
            <v>DNER-ES287/97</v>
          </cell>
          <cell r="D50" t="str">
            <v xml:space="preserve"> </v>
          </cell>
          <cell r="E50" t="str">
            <v>un</v>
          </cell>
          <cell r="F50">
            <v>1</v>
          </cell>
          <cell r="G50">
            <v>715.16</v>
          </cell>
        </row>
        <row r="51">
          <cell r="A51" t="str">
            <v>04.960.02</v>
          </cell>
          <cell r="B51" t="str">
            <v>Boca de lobo simples c/ grelha de concreto-BLS 02</v>
          </cell>
          <cell r="C51" t="str">
            <v xml:space="preserve"> </v>
          </cell>
          <cell r="D51" t="str">
            <v xml:space="preserve"> </v>
          </cell>
          <cell r="E51" t="str">
            <v>un</v>
          </cell>
          <cell r="F51">
            <v>4</v>
          </cell>
          <cell r="G51">
            <v>257.83999999999997</v>
          </cell>
        </row>
        <row r="52">
          <cell r="A52" t="str">
            <v>P.04.100.17</v>
          </cell>
          <cell r="B52" t="str">
            <v>Caixa de ligação e passagem BSTC,  D=40cm, H=1,50m</v>
          </cell>
          <cell r="C52" t="str">
            <v xml:space="preserve"> </v>
          </cell>
          <cell r="D52" t="str">
            <v xml:space="preserve"> </v>
          </cell>
          <cell r="E52" t="str">
            <v>un</v>
          </cell>
          <cell r="F52">
            <v>2</v>
          </cell>
          <cell r="G52">
            <v>491.32</v>
          </cell>
        </row>
        <row r="53">
          <cell r="A53" t="str">
            <v>P 04.100.07</v>
          </cell>
          <cell r="B53" t="str">
            <v>Execução de galerias D=0,40 c/ lastro de brita</v>
          </cell>
          <cell r="C53" t="str">
            <v xml:space="preserve"> </v>
          </cell>
          <cell r="D53" t="str">
            <v xml:space="preserve"> </v>
          </cell>
          <cell r="E53" t="str">
            <v>m</v>
          </cell>
          <cell r="F53">
            <v>82</v>
          </cell>
          <cell r="G53">
            <v>41.68</v>
          </cell>
        </row>
        <row r="54">
          <cell r="A54" t="str">
            <v>P 04.100.08</v>
          </cell>
          <cell r="B54" t="str">
            <v>Execução de galerias D=0,40 c/ lastro de concreto</v>
          </cell>
          <cell r="C54" t="str">
            <v xml:space="preserve"> </v>
          </cell>
          <cell r="D54" t="str">
            <v xml:space="preserve"> </v>
          </cell>
          <cell r="E54" t="str">
            <v>m</v>
          </cell>
          <cell r="F54">
            <v>103</v>
          </cell>
          <cell r="G54">
            <v>58.65</v>
          </cell>
        </row>
        <row r="55">
          <cell r="A55" t="str">
            <v>P 04.100.10</v>
          </cell>
          <cell r="B55" t="str">
            <v>Execução de galerias D=0,60 c/ lastro de concreto</v>
          </cell>
          <cell r="C55" t="str">
            <v xml:space="preserve"> </v>
          </cell>
          <cell r="D55" t="str">
            <v xml:space="preserve"> </v>
          </cell>
          <cell r="E55" t="str">
            <v>m</v>
          </cell>
          <cell r="F55">
            <v>62</v>
          </cell>
          <cell r="G55">
            <v>131.66</v>
          </cell>
        </row>
        <row r="56">
          <cell r="A56" t="str">
            <v>DER72350b</v>
          </cell>
          <cell r="B56" t="str">
            <v>Boca para BSTC D=40cm - Normal</v>
          </cell>
          <cell r="C56" t="str">
            <v xml:space="preserve"> </v>
          </cell>
          <cell r="D56" t="str">
            <v xml:space="preserve"> </v>
          </cell>
          <cell r="E56" t="str">
            <v>un</v>
          </cell>
          <cell r="F56">
            <v>5</v>
          </cell>
          <cell r="G56">
            <v>147.57</v>
          </cell>
        </row>
        <row r="57">
          <cell r="A57" t="str">
            <v>04.101.01</v>
          </cell>
          <cell r="B57" t="str">
            <v>Boca de BSTC D=0.60m-normal</v>
          </cell>
          <cell r="C57" t="str">
            <v>DNER-ES284/97</v>
          </cell>
          <cell r="D57" t="str">
            <v xml:space="preserve"> </v>
          </cell>
          <cell r="E57" t="str">
            <v>un</v>
          </cell>
          <cell r="F57">
            <v>3</v>
          </cell>
          <cell r="G57">
            <v>299.62</v>
          </cell>
        </row>
        <row r="58">
          <cell r="A58" t="str">
            <v>04.999.01</v>
          </cell>
          <cell r="B58" t="str">
            <v>Remoção de bueiros existentes</v>
          </cell>
          <cell r="C58" t="str">
            <v xml:space="preserve"> </v>
          </cell>
          <cell r="D58" t="str">
            <v xml:space="preserve"> </v>
          </cell>
          <cell r="E58" t="str">
            <v>m</v>
          </cell>
          <cell r="F58">
            <v>11</v>
          </cell>
          <cell r="G58">
            <v>13.06</v>
          </cell>
        </row>
        <row r="59">
          <cell r="A59" t="str">
            <v>04.999.02</v>
          </cell>
          <cell r="B59" t="str">
            <v>Demolição de dispositivos de concreto</v>
          </cell>
          <cell r="C59" t="str">
            <v>DNER-ES296/97</v>
          </cell>
          <cell r="D59" t="str">
            <v xml:space="preserve"> </v>
          </cell>
          <cell r="E59" t="str">
            <v>m3</v>
          </cell>
          <cell r="F59">
            <v>6</v>
          </cell>
          <cell r="G59">
            <v>12.58</v>
          </cell>
        </row>
        <row r="60">
          <cell r="F60" t="str">
            <v>SUB-TOTAL</v>
          </cell>
        </row>
        <row r="62">
          <cell r="B62" t="str">
            <v>OBRAS DE ARTE CORRENTES</v>
          </cell>
        </row>
        <row r="63">
          <cell r="A63" t="str">
            <v>04.001.01</v>
          </cell>
          <cell r="B63" t="str">
            <v>Escavação mecânica,reaterro e compactação (material de 1a categoria)</v>
          </cell>
          <cell r="C63" t="str">
            <v xml:space="preserve"> </v>
          </cell>
          <cell r="D63" t="str">
            <v xml:space="preserve"> </v>
          </cell>
          <cell r="E63" t="str">
            <v>m3</v>
          </cell>
          <cell r="F63">
            <v>743</v>
          </cell>
          <cell r="G63">
            <v>3.03</v>
          </cell>
        </row>
        <row r="64">
          <cell r="A64" t="str">
            <v>04.100.03</v>
          </cell>
          <cell r="B64" t="str">
            <v>Corpo de BSTC D=1.00m</v>
          </cell>
          <cell r="C64" t="str">
            <v>DNER-ES284/97</v>
          </cell>
          <cell r="D64" t="str">
            <v xml:space="preserve"> </v>
          </cell>
          <cell r="E64" t="str">
            <v xml:space="preserve">m </v>
          </cell>
          <cell r="F64">
            <v>23</v>
          </cell>
          <cell r="G64">
            <v>280.33</v>
          </cell>
        </row>
        <row r="65">
          <cell r="A65" t="str">
            <v>04.101.03</v>
          </cell>
          <cell r="B65" t="str">
            <v>Boca de BSTC D=1.00m-normal</v>
          </cell>
          <cell r="C65" t="str">
            <v>DNER-ES284/97</v>
          </cell>
          <cell r="D65" t="str">
            <v xml:space="preserve"> </v>
          </cell>
          <cell r="E65" t="str">
            <v>un</v>
          </cell>
          <cell r="F65">
            <v>2</v>
          </cell>
          <cell r="G65">
            <v>757.56</v>
          </cell>
        </row>
        <row r="66">
          <cell r="A66" t="str">
            <v>04.110.02</v>
          </cell>
          <cell r="B66" t="str">
            <v>Corpo de BDTC D=1.20m</v>
          </cell>
          <cell r="C66" t="str">
            <v>DNER-ES284/97</v>
          </cell>
          <cell r="D66" t="str">
            <v xml:space="preserve"> </v>
          </cell>
          <cell r="E66" t="str">
            <v>m</v>
          </cell>
          <cell r="F66">
            <v>45</v>
          </cell>
          <cell r="G66">
            <v>745.38</v>
          </cell>
        </row>
        <row r="67">
          <cell r="A67" t="str">
            <v>04.111.02</v>
          </cell>
          <cell r="B67" t="str">
            <v>Boca de BDTC D=1.20m-normal</v>
          </cell>
          <cell r="C67" t="str">
            <v>DNER-ES284/97</v>
          </cell>
          <cell r="D67" t="str">
            <v xml:space="preserve"> </v>
          </cell>
          <cell r="E67" t="str">
            <v>un</v>
          </cell>
          <cell r="F67">
            <v>2</v>
          </cell>
          <cell r="G67">
            <v>1521.54</v>
          </cell>
        </row>
        <row r="68">
          <cell r="F68" t="str">
            <v>SUB-TOTAL</v>
          </cell>
        </row>
        <row r="69">
          <cell r="B69" t="str">
            <v>OBRAS DE ARTE ESPECIAIS</v>
          </cell>
        </row>
        <row r="70">
          <cell r="B70" t="str">
            <v>(Quatro tabuleiros)</v>
          </cell>
        </row>
        <row r="71">
          <cell r="B71" t="str">
            <v>Infra e Mesoestrutura</v>
          </cell>
        </row>
        <row r="72">
          <cell r="A72" t="str">
            <v>DER90150</v>
          </cell>
          <cell r="B72" t="str">
            <v>Escavação em tubulão a céu aberto em material de 1ªcateg.</v>
          </cell>
          <cell r="C72" t="str">
            <v xml:space="preserve"> </v>
          </cell>
          <cell r="D72" t="str">
            <v xml:space="preserve"> </v>
          </cell>
          <cell r="E72" t="str">
            <v>m3</v>
          </cell>
          <cell r="F72">
            <v>1</v>
          </cell>
          <cell r="G72">
            <v>184.89</v>
          </cell>
        </row>
        <row r="73">
          <cell r="A73" t="str">
            <v>DER90160</v>
          </cell>
          <cell r="B73" t="str">
            <v>Escavação em tubulão a céu aberto em material de 3ªcateg.</v>
          </cell>
          <cell r="C73" t="str">
            <v xml:space="preserve"> </v>
          </cell>
          <cell r="D73" t="str">
            <v xml:space="preserve"> </v>
          </cell>
          <cell r="E73" t="str">
            <v>m3</v>
          </cell>
          <cell r="F73">
            <v>1</v>
          </cell>
          <cell r="G73">
            <v>640.85</v>
          </cell>
        </row>
        <row r="74">
          <cell r="A74" t="str">
            <v>DER90170</v>
          </cell>
          <cell r="B74" t="str">
            <v>Escavação em tubulão sob ar comprimido em material de 1ªcateg.</v>
          </cell>
          <cell r="C74" t="str">
            <v xml:space="preserve"> </v>
          </cell>
          <cell r="D74" t="str">
            <v xml:space="preserve"> </v>
          </cell>
          <cell r="E74" t="str">
            <v>m3</v>
          </cell>
          <cell r="F74">
            <v>140</v>
          </cell>
          <cell r="G74">
            <v>742.04</v>
          </cell>
        </row>
        <row r="75">
          <cell r="A75" t="str">
            <v>DER90180</v>
          </cell>
          <cell r="B75" t="str">
            <v>Escavação em tubulão sob ar comprimido em material de 3ªcateg.</v>
          </cell>
          <cell r="C75" t="str">
            <v xml:space="preserve"> </v>
          </cell>
          <cell r="D75" t="str">
            <v xml:space="preserve"> </v>
          </cell>
          <cell r="E75" t="str">
            <v>m3</v>
          </cell>
          <cell r="F75">
            <v>82</v>
          </cell>
          <cell r="G75">
            <v>1154.25</v>
          </cell>
        </row>
        <row r="76">
          <cell r="A76" t="str">
            <v>03.371.01</v>
          </cell>
          <cell r="B76" t="str">
            <v>Formas de placa compensada resinada</v>
          </cell>
          <cell r="C76" t="str">
            <v xml:space="preserve"> </v>
          </cell>
          <cell r="D76" t="str">
            <v xml:space="preserve"> </v>
          </cell>
          <cell r="E76" t="str">
            <v>m2</v>
          </cell>
          <cell r="F76">
            <v>870</v>
          </cell>
          <cell r="G76">
            <v>21.86</v>
          </cell>
        </row>
        <row r="77">
          <cell r="A77" t="str">
            <v>03.353.00</v>
          </cell>
          <cell r="B77" t="str">
            <v>Forn., preparo e colocação nas formas, de aço CA-50</v>
          </cell>
          <cell r="C77" t="str">
            <v xml:space="preserve"> </v>
          </cell>
          <cell r="D77" t="str">
            <v xml:space="preserve"> </v>
          </cell>
          <cell r="E77" t="str">
            <v>kg</v>
          </cell>
          <cell r="F77">
            <v>11480</v>
          </cell>
          <cell r="G77">
            <v>2.59</v>
          </cell>
        </row>
        <row r="78">
          <cell r="A78" t="str">
            <v>P 03.327.01</v>
          </cell>
          <cell r="B78" t="str">
            <v xml:space="preserve">Concreto fck= 25 MPa-contr. raz. uso ger. </v>
          </cell>
          <cell r="C78" t="str">
            <v xml:space="preserve"> </v>
          </cell>
          <cell r="D78" t="str">
            <v xml:space="preserve"> </v>
          </cell>
          <cell r="E78" t="str">
            <v>m3</v>
          </cell>
          <cell r="F78">
            <v>264</v>
          </cell>
          <cell r="G78">
            <v>163.22</v>
          </cell>
        </row>
        <row r="79">
          <cell r="B79" t="str">
            <v>Superestrutura</v>
          </cell>
        </row>
        <row r="80">
          <cell r="A80" t="str">
            <v>03.371.02</v>
          </cell>
          <cell r="B80" t="str">
            <v>Formas de placa compensada plastificada</v>
          </cell>
          <cell r="C80" t="str">
            <v xml:space="preserve"> </v>
          </cell>
          <cell r="D80" t="str">
            <v xml:space="preserve"> </v>
          </cell>
          <cell r="E80" t="str">
            <v>m2</v>
          </cell>
          <cell r="F80">
            <v>5127</v>
          </cell>
          <cell r="G80">
            <v>30.76</v>
          </cell>
        </row>
        <row r="81">
          <cell r="A81" t="str">
            <v>03.353.00</v>
          </cell>
          <cell r="B81" t="str">
            <v>Forn., preparo e colocação nas formas, de aço CA-50</v>
          </cell>
          <cell r="C81" t="str">
            <v xml:space="preserve"> </v>
          </cell>
          <cell r="D81" t="str">
            <v xml:space="preserve"> </v>
          </cell>
          <cell r="E81" t="str">
            <v>kg</v>
          </cell>
          <cell r="F81">
            <v>143680</v>
          </cell>
          <cell r="G81">
            <v>2.59</v>
          </cell>
        </row>
        <row r="82">
          <cell r="A82" t="str">
            <v>OAE17</v>
          </cell>
          <cell r="B82" t="str">
            <v>Transporte e lançamento de pré-lages</v>
          </cell>
          <cell r="C82" t="str">
            <v xml:space="preserve"> </v>
          </cell>
          <cell r="D82" t="str">
            <v xml:space="preserve"> </v>
          </cell>
          <cell r="E82" t="str">
            <v>un</v>
          </cell>
          <cell r="F82">
            <v>1368</v>
          </cell>
          <cell r="G82">
            <v>23.47</v>
          </cell>
        </row>
        <row r="83">
          <cell r="A83" t="str">
            <v>OAE18</v>
          </cell>
          <cell r="B83" t="str">
            <v>Transporte e lançamento de vigas pré-moldadas</v>
          </cell>
          <cell r="C83" t="str">
            <v xml:space="preserve"> </v>
          </cell>
          <cell r="D83" t="str">
            <v xml:space="preserve"> </v>
          </cell>
          <cell r="E83" t="str">
            <v>un</v>
          </cell>
          <cell r="F83">
            <v>80</v>
          </cell>
          <cell r="G83">
            <v>1281.27</v>
          </cell>
        </row>
        <row r="84">
          <cell r="A84" t="str">
            <v>03.330.00</v>
          </cell>
          <cell r="B84" t="str">
            <v>Concreto fck= 35 MPa-contr. raz. uso ger.</v>
          </cell>
          <cell r="C84" t="str">
            <v xml:space="preserve"> </v>
          </cell>
          <cell r="D84" t="str">
            <v xml:space="preserve"> </v>
          </cell>
          <cell r="E84" t="str">
            <v>m3</v>
          </cell>
          <cell r="F84">
            <v>755</v>
          </cell>
          <cell r="G84">
            <v>166.78</v>
          </cell>
        </row>
        <row r="85">
          <cell r="B85" t="str">
            <v>Diversos</v>
          </cell>
        </row>
        <row r="86">
          <cell r="B86" t="str">
            <v>Barreiras de segurança (C.A.) Tipo New Jersey (312 m)</v>
          </cell>
        </row>
        <row r="87">
          <cell r="A87" t="str">
            <v>03.371.01</v>
          </cell>
          <cell r="B87" t="str">
            <v>Formas de placa compensada resinada</v>
          </cell>
          <cell r="C87" t="str">
            <v xml:space="preserve"> </v>
          </cell>
          <cell r="D87" t="str">
            <v xml:space="preserve"> </v>
          </cell>
          <cell r="E87" t="str">
            <v>m2</v>
          </cell>
          <cell r="F87">
            <v>561</v>
          </cell>
          <cell r="G87">
            <v>21.86</v>
          </cell>
        </row>
        <row r="88">
          <cell r="A88" t="str">
            <v>03.353.00</v>
          </cell>
          <cell r="B88" t="str">
            <v>Forn., preparo e colocação nas formas, de aço CA-50</v>
          </cell>
          <cell r="C88" t="str">
            <v xml:space="preserve"> </v>
          </cell>
          <cell r="D88" t="str">
            <v xml:space="preserve"> </v>
          </cell>
          <cell r="E88" t="str">
            <v>kg</v>
          </cell>
          <cell r="F88">
            <v>4656</v>
          </cell>
          <cell r="G88">
            <v>2.59</v>
          </cell>
        </row>
        <row r="89">
          <cell r="A89" t="str">
            <v>P 03.327.01</v>
          </cell>
          <cell r="B89" t="str">
            <v xml:space="preserve">Concreto fck= 25 MPa-contr. raz. uso ger. </v>
          </cell>
          <cell r="C89" t="str">
            <v xml:space="preserve"> </v>
          </cell>
          <cell r="D89" t="str">
            <v xml:space="preserve"> </v>
          </cell>
          <cell r="E89" t="str">
            <v>m3</v>
          </cell>
          <cell r="F89">
            <v>72</v>
          </cell>
          <cell r="G89">
            <v>163.22</v>
          </cell>
        </row>
        <row r="90">
          <cell r="B90" t="str">
            <v>Placas de aproximação( 08 unidades)</v>
          </cell>
        </row>
        <row r="91">
          <cell r="A91" t="str">
            <v>03.371.00</v>
          </cell>
          <cell r="B91" t="str">
            <v>Formas de madeira compensada</v>
          </cell>
          <cell r="C91" t="str">
            <v xml:space="preserve"> </v>
          </cell>
          <cell r="D91" t="str">
            <v xml:space="preserve"> </v>
          </cell>
          <cell r="E91" t="str">
            <v>m2</v>
          </cell>
          <cell r="F91">
            <v>73</v>
          </cell>
          <cell r="G91">
            <v>21.86</v>
          </cell>
        </row>
        <row r="92">
          <cell r="A92" t="str">
            <v>03.353.00</v>
          </cell>
          <cell r="B92" t="str">
            <v>Forn., preparo e colocação nas formas, de aço CA-50</v>
          </cell>
          <cell r="C92" t="str">
            <v xml:space="preserve"> </v>
          </cell>
          <cell r="D92" t="str">
            <v xml:space="preserve"> </v>
          </cell>
          <cell r="E92" t="str">
            <v>kg</v>
          </cell>
          <cell r="F92">
            <v>7432</v>
          </cell>
          <cell r="G92">
            <v>2.59</v>
          </cell>
        </row>
        <row r="93">
          <cell r="A93" t="str">
            <v>P 03.327.01</v>
          </cell>
          <cell r="B93" t="str">
            <v xml:space="preserve">Concreto fck= 25 MPa-contr. raz. uso ger. </v>
          </cell>
          <cell r="C93" t="str">
            <v xml:space="preserve"> </v>
          </cell>
          <cell r="D93" t="str">
            <v xml:space="preserve"> </v>
          </cell>
          <cell r="E93" t="str">
            <v>m3</v>
          </cell>
          <cell r="F93">
            <v>108</v>
          </cell>
          <cell r="G93">
            <v>163.22</v>
          </cell>
        </row>
        <row r="94">
          <cell r="B94" t="str">
            <v>Drenos</v>
          </cell>
        </row>
        <row r="95">
          <cell r="A95" t="str">
            <v>P 03.991.01f</v>
          </cell>
          <cell r="B95" t="str">
            <v>Dreno de FF D= 150 mm x 400mm</v>
          </cell>
          <cell r="C95" t="str">
            <v xml:space="preserve"> </v>
          </cell>
          <cell r="D95" t="str">
            <v xml:space="preserve"> </v>
          </cell>
          <cell r="E95" t="str">
            <v>un</v>
          </cell>
          <cell r="F95">
            <v>36</v>
          </cell>
          <cell r="G95">
            <v>20.37</v>
          </cell>
        </row>
        <row r="96">
          <cell r="F96" t="str">
            <v>SUB-TOTAL</v>
          </cell>
        </row>
        <row r="97">
          <cell r="B97" t="str">
            <v>OBRAS COMPLEMENTARES</v>
          </cell>
        </row>
        <row r="98">
          <cell r="A98" t="str">
            <v>05.100.00</v>
          </cell>
          <cell r="B98" t="str">
            <v>Enleivamento</v>
          </cell>
          <cell r="C98" t="str">
            <v>DNER-ES341/97</v>
          </cell>
          <cell r="D98" t="str">
            <v xml:space="preserve"> </v>
          </cell>
          <cell r="E98" t="str">
            <v>m2</v>
          </cell>
          <cell r="F98">
            <v>30131</v>
          </cell>
          <cell r="G98">
            <v>2.06</v>
          </cell>
        </row>
        <row r="99">
          <cell r="A99" t="str">
            <v>DER53460a</v>
          </cell>
          <cell r="B99" t="str">
            <v>Calçamento com briquetes de 6 cm</v>
          </cell>
          <cell r="C99" t="str">
            <v xml:space="preserve"> </v>
          </cell>
          <cell r="D99" t="str">
            <v xml:space="preserve"> </v>
          </cell>
          <cell r="E99" t="str">
            <v>m2</v>
          </cell>
          <cell r="F99">
            <v>1100</v>
          </cell>
          <cell r="G99">
            <v>20.48</v>
          </cell>
        </row>
        <row r="100">
          <cell r="A100" t="str">
            <v>P 05.100.02</v>
          </cell>
          <cell r="B100" t="str">
            <v>Fornecimento e plantio de árvore selecionada</v>
          </cell>
          <cell r="C100" t="str">
            <v xml:space="preserve"> </v>
          </cell>
          <cell r="D100" t="str">
            <v xml:space="preserve"> </v>
          </cell>
          <cell r="E100" t="str">
            <v>un</v>
          </cell>
          <cell r="F100">
            <v>148</v>
          </cell>
          <cell r="G100">
            <v>6.02</v>
          </cell>
        </row>
        <row r="101">
          <cell r="A101" t="str">
            <v>05.102.00</v>
          </cell>
          <cell r="B101" t="str">
            <v>Hidrossemeadura</v>
          </cell>
          <cell r="C101" t="str">
            <v>DNER-ES341/97</v>
          </cell>
          <cell r="D101" t="str">
            <v xml:space="preserve"> </v>
          </cell>
          <cell r="E101" t="str">
            <v>m2</v>
          </cell>
          <cell r="F101">
            <v>7980</v>
          </cell>
          <cell r="G101">
            <v>0.49</v>
          </cell>
        </row>
        <row r="102">
          <cell r="A102" t="str">
            <v>DER81950</v>
          </cell>
          <cell r="B102" t="str">
            <v>Calçada em lastro de brita c/revestimento em concreto</v>
          </cell>
          <cell r="C102" t="str">
            <v xml:space="preserve"> </v>
          </cell>
          <cell r="D102" t="str">
            <v xml:space="preserve"> </v>
          </cell>
          <cell r="E102" t="str">
            <v>m2</v>
          </cell>
          <cell r="F102">
            <v>1400</v>
          </cell>
          <cell r="G102">
            <v>8.94</v>
          </cell>
        </row>
        <row r="103">
          <cell r="A103" t="str">
            <v>P 05.300.00</v>
          </cell>
          <cell r="B103" t="str">
            <v>Abrigos para passageiros</v>
          </cell>
          <cell r="C103" t="str">
            <v xml:space="preserve"> </v>
          </cell>
          <cell r="D103" t="str">
            <v xml:space="preserve"> </v>
          </cell>
          <cell r="E103" t="str">
            <v>un</v>
          </cell>
          <cell r="F103">
            <v>1</v>
          </cell>
          <cell r="G103">
            <v>832.7</v>
          </cell>
        </row>
        <row r="104">
          <cell r="A104" t="str">
            <v>PI 01</v>
          </cell>
          <cell r="B104" t="str">
            <v>Poste de aço galv. a fogo, c/ 20,0m de alt. p/ instal. tipo engastado</v>
          </cell>
          <cell r="C104" t="str">
            <v xml:space="preserve"> </v>
          </cell>
          <cell r="D104" t="str">
            <v xml:space="preserve"> </v>
          </cell>
          <cell r="E104" t="str">
            <v>un</v>
          </cell>
          <cell r="F104">
            <v>4</v>
          </cell>
          <cell r="G104">
            <v>2662.25</v>
          </cell>
        </row>
        <row r="105">
          <cell r="A105" t="str">
            <v>PI 04</v>
          </cell>
          <cell r="B105" t="str">
            <v xml:space="preserve">Luminária p/ iluminação pública ref.SRC-612 da Philips ou similar </v>
          </cell>
          <cell r="C105" t="str">
            <v xml:space="preserve"> </v>
          </cell>
          <cell r="D105" t="str">
            <v xml:space="preserve"> </v>
          </cell>
          <cell r="E105" t="str">
            <v>un</v>
          </cell>
          <cell r="F105">
            <v>8</v>
          </cell>
          <cell r="G105">
            <v>425.5</v>
          </cell>
        </row>
        <row r="106">
          <cell r="A106" t="str">
            <v>PI 07</v>
          </cell>
          <cell r="B106" t="str">
            <v>Suporte p/ luminária tipo ZGP402 da Philips ou similar</v>
          </cell>
          <cell r="C106" t="str">
            <v xml:space="preserve"> </v>
          </cell>
          <cell r="D106" t="str">
            <v xml:space="preserve"> </v>
          </cell>
          <cell r="E106" t="str">
            <v>un</v>
          </cell>
          <cell r="F106">
            <v>4</v>
          </cell>
          <cell r="G106">
            <v>100</v>
          </cell>
        </row>
        <row r="107">
          <cell r="A107" t="str">
            <v>PI 09</v>
          </cell>
          <cell r="B107" t="str">
            <v>Lâmpada a vapor de sódio 400W, alta pressão, base E40</v>
          </cell>
          <cell r="C107" t="str">
            <v xml:space="preserve"> </v>
          </cell>
          <cell r="D107" t="str">
            <v xml:space="preserve"> </v>
          </cell>
          <cell r="E107" t="str">
            <v>un</v>
          </cell>
          <cell r="F107">
            <v>8</v>
          </cell>
          <cell r="G107">
            <v>33.35</v>
          </cell>
        </row>
        <row r="108">
          <cell r="A108" t="str">
            <v>PI 20</v>
          </cell>
          <cell r="B108" t="str">
            <v>Poste de concreto duplo T 10m, 150 daN</v>
          </cell>
          <cell r="C108" t="str">
            <v xml:space="preserve"> </v>
          </cell>
          <cell r="D108" t="str">
            <v xml:space="preserve"> </v>
          </cell>
          <cell r="E108" t="str">
            <v>un</v>
          </cell>
          <cell r="F108">
            <v>1</v>
          </cell>
          <cell r="G108">
            <v>200</v>
          </cell>
        </row>
        <row r="109">
          <cell r="A109" t="str">
            <v>PI 22</v>
          </cell>
          <cell r="B109" t="str">
            <v>Base completa com fusível Diazed, 6A, retardado, incluíndo tampa, anel de proteção e ajuste</v>
          </cell>
          <cell r="C109" t="str">
            <v xml:space="preserve"> </v>
          </cell>
          <cell r="D109" t="str">
            <v xml:space="preserve"> </v>
          </cell>
          <cell r="E109" t="str">
            <v>un</v>
          </cell>
          <cell r="F109">
            <v>8</v>
          </cell>
          <cell r="G109">
            <v>8.6300000000000008</v>
          </cell>
        </row>
        <row r="110">
          <cell r="A110" t="str">
            <v>PI 23</v>
          </cell>
          <cell r="B110" t="str">
            <v>Contator tripolar a seco, p/ corrente alternada - 55 A, para uso em rede 380/220V - 60Hz</v>
          </cell>
          <cell r="C110" t="str">
            <v xml:space="preserve"> </v>
          </cell>
          <cell r="D110" t="str">
            <v xml:space="preserve"> </v>
          </cell>
          <cell r="E110" t="str">
            <v>un</v>
          </cell>
          <cell r="F110">
            <v>2</v>
          </cell>
          <cell r="G110">
            <v>234.6</v>
          </cell>
        </row>
        <row r="111">
          <cell r="A111" t="str">
            <v>PI 24</v>
          </cell>
          <cell r="B111" t="str">
            <v>Fita elétrica auto fusão a base de borracha EPR</v>
          </cell>
          <cell r="C111" t="str">
            <v xml:space="preserve"> </v>
          </cell>
          <cell r="D111" t="str">
            <v xml:space="preserve"> </v>
          </cell>
          <cell r="E111" t="str">
            <v>un</v>
          </cell>
          <cell r="F111">
            <v>2</v>
          </cell>
          <cell r="G111">
            <v>6.39</v>
          </cell>
        </row>
        <row r="112">
          <cell r="A112" t="str">
            <v>PI 25</v>
          </cell>
          <cell r="B112" t="str">
            <v>Fita adesiva plástica isolante</v>
          </cell>
          <cell r="C112" t="str">
            <v xml:space="preserve"> </v>
          </cell>
          <cell r="D112" t="str">
            <v xml:space="preserve"> </v>
          </cell>
          <cell r="E112" t="str">
            <v>un</v>
          </cell>
          <cell r="F112">
            <v>2</v>
          </cell>
          <cell r="G112">
            <v>3.84</v>
          </cell>
        </row>
        <row r="113">
          <cell r="A113" t="str">
            <v>PI 26</v>
          </cell>
          <cell r="B113" t="str">
            <v>Relé fotoelétrico c/ suporte para fixação galv. com furo 18mm</v>
          </cell>
          <cell r="C113" t="str">
            <v xml:space="preserve"> </v>
          </cell>
          <cell r="D113" t="str">
            <v xml:space="preserve"> </v>
          </cell>
          <cell r="E113" t="str">
            <v>un</v>
          </cell>
          <cell r="F113">
            <v>2</v>
          </cell>
          <cell r="G113">
            <v>11.5</v>
          </cell>
        </row>
        <row r="114">
          <cell r="A114" t="str">
            <v>PI 27</v>
          </cell>
          <cell r="B114" t="str">
            <v>Cabo isolado p/ 1000V, bitola 35mm²</v>
          </cell>
          <cell r="C114" t="str">
            <v xml:space="preserve"> </v>
          </cell>
          <cell r="D114" t="str">
            <v xml:space="preserve"> </v>
          </cell>
          <cell r="E114" t="str">
            <v>m</v>
          </cell>
          <cell r="F114">
            <v>1350</v>
          </cell>
          <cell r="G114">
            <v>1.55</v>
          </cell>
        </row>
        <row r="115">
          <cell r="A115" t="str">
            <v>PI 28</v>
          </cell>
          <cell r="B115" t="str">
            <v>Eletroduto de aço tipo pesado 100mm</v>
          </cell>
          <cell r="C115" t="str">
            <v xml:space="preserve"> </v>
          </cell>
          <cell r="D115" t="str">
            <v xml:space="preserve"> </v>
          </cell>
          <cell r="E115" t="str">
            <v>m</v>
          </cell>
          <cell r="F115">
            <v>50</v>
          </cell>
          <cell r="G115">
            <v>28.55</v>
          </cell>
        </row>
        <row r="116">
          <cell r="A116" t="str">
            <v>PI 29</v>
          </cell>
          <cell r="B116" t="str">
            <v>Curva em alumínio fundido de alta resistência, fixação por encaixe,50mm</v>
          </cell>
          <cell r="C116" t="str">
            <v xml:space="preserve"> </v>
          </cell>
          <cell r="D116" t="str">
            <v xml:space="preserve"> </v>
          </cell>
          <cell r="E116" t="str">
            <v>un</v>
          </cell>
          <cell r="F116">
            <v>1</v>
          </cell>
          <cell r="G116">
            <v>18.75</v>
          </cell>
        </row>
        <row r="117">
          <cell r="A117" t="str">
            <v>PI 30</v>
          </cell>
          <cell r="B117" t="str">
            <v>Haste para aterramento aço-cobre D 13x2400mm</v>
          </cell>
          <cell r="C117" t="str">
            <v xml:space="preserve"> </v>
          </cell>
          <cell r="D117" t="str">
            <v xml:space="preserve"> </v>
          </cell>
          <cell r="E117" t="str">
            <v>un</v>
          </cell>
          <cell r="F117">
            <v>5</v>
          </cell>
          <cell r="G117">
            <v>6.04</v>
          </cell>
        </row>
        <row r="118">
          <cell r="A118" t="str">
            <v>PI 31</v>
          </cell>
          <cell r="B118" t="str">
            <v>Cabo de cobre nú meio duro, 7 fios 2AWG</v>
          </cell>
          <cell r="C118" t="str">
            <v xml:space="preserve"> </v>
          </cell>
          <cell r="D118" t="str">
            <v xml:space="preserve"> </v>
          </cell>
          <cell r="E118" t="str">
            <v>kg</v>
          </cell>
          <cell r="F118">
            <v>2</v>
          </cell>
          <cell r="G118">
            <v>7.02</v>
          </cell>
        </row>
        <row r="119">
          <cell r="A119" t="str">
            <v>PI 32</v>
          </cell>
          <cell r="B119" t="str">
            <v>Conetor paralelo, liga alumínio tronco 1/0-4 AWG e derivação 2-4AWG</v>
          </cell>
          <cell r="C119" t="str">
            <v xml:space="preserve"> </v>
          </cell>
          <cell r="D119" t="str">
            <v xml:space="preserve"> </v>
          </cell>
          <cell r="E119" t="str">
            <v>un</v>
          </cell>
          <cell r="F119">
            <v>5</v>
          </cell>
          <cell r="G119">
            <v>1.04</v>
          </cell>
        </row>
        <row r="120">
          <cell r="A120" t="str">
            <v>PI 54</v>
          </cell>
          <cell r="B120" t="str">
            <v>Eletroduto de PVC corrugado tipo Kanalex ou similar, D=100mm</v>
          </cell>
          <cell r="C120" t="str">
            <v xml:space="preserve"> </v>
          </cell>
          <cell r="D120" t="str">
            <v xml:space="preserve"> </v>
          </cell>
          <cell r="E120" t="str">
            <v>m</v>
          </cell>
          <cell r="F120">
            <v>270</v>
          </cell>
          <cell r="G120">
            <v>4.95</v>
          </cell>
        </row>
        <row r="121">
          <cell r="A121" t="str">
            <v>PI 33</v>
          </cell>
          <cell r="B121" t="str">
            <v>Tubo de aço galvanizado, vara de 6m e 50mm</v>
          </cell>
          <cell r="C121" t="str">
            <v xml:space="preserve"> </v>
          </cell>
          <cell r="D121" t="str">
            <v xml:space="preserve"> </v>
          </cell>
          <cell r="E121" t="str">
            <v>un</v>
          </cell>
          <cell r="F121">
            <v>2</v>
          </cell>
          <cell r="G121">
            <v>74.06</v>
          </cell>
        </row>
        <row r="122">
          <cell r="A122" t="str">
            <v>PI 34</v>
          </cell>
          <cell r="B122" t="str">
            <v>Construção de caixa tipo SP, ou pré-instalada com as mesmas características</v>
          </cell>
          <cell r="C122" t="str">
            <v xml:space="preserve"> </v>
          </cell>
          <cell r="D122" t="str">
            <v xml:space="preserve"> </v>
          </cell>
          <cell r="E122" t="str">
            <v>un</v>
          </cell>
          <cell r="F122">
            <v>10</v>
          </cell>
          <cell r="G122">
            <v>180</v>
          </cell>
        </row>
        <row r="123">
          <cell r="A123" t="str">
            <v>PI 35</v>
          </cell>
          <cell r="B123" t="str">
            <v>Construção de embasamento p/ poste tipo engastado, 20m de altura</v>
          </cell>
          <cell r="C123" t="str">
            <v xml:space="preserve"> </v>
          </cell>
          <cell r="D123" t="str">
            <v xml:space="preserve"> </v>
          </cell>
          <cell r="E123" t="str">
            <v>un</v>
          </cell>
          <cell r="F123">
            <v>4</v>
          </cell>
          <cell r="G123">
            <v>494</v>
          </cell>
        </row>
        <row r="124">
          <cell r="A124" t="str">
            <v>PI 36</v>
          </cell>
          <cell r="B124" t="str">
            <v>Construção de embasamento p/ poste tipo engastado, concreto duplo T, 10m de altura</v>
          </cell>
          <cell r="C124" t="str">
            <v xml:space="preserve"> </v>
          </cell>
          <cell r="D124" t="str">
            <v xml:space="preserve"> </v>
          </cell>
          <cell r="E124" t="str">
            <v>un</v>
          </cell>
          <cell r="F124">
            <v>1</v>
          </cell>
          <cell r="G124">
            <v>285</v>
          </cell>
        </row>
        <row r="125">
          <cell r="A125" t="str">
            <v>PI 37</v>
          </cell>
          <cell r="B125" t="str">
            <v>Lançamento de cabos em dutos de aço, classe 1000V, circuito trifásico mais neutro, e monofásico</v>
          </cell>
          <cell r="C125" t="str">
            <v xml:space="preserve"> </v>
          </cell>
          <cell r="D125" t="str">
            <v xml:space="preserve"> </v>
          </cell>
          <cell r="E125" t="str">
            <v>m</v>
          </cell>
          <cell r="F125">
            <v>270</v>
          </cell>
          <cell r="G125">
            <v>4</v>
          </cell>
        </row>
        <row r="126">
          <cell r="A126" t="str">
            <v>PI 38</v>
          </cell>
          <cell r="B126" t="str">
            <v>Confecção de emendas retas ou derivação em cabos classe 1000V, c/ conector à compressão</v>
          </cell>
          <cell r="C126" t="str">
            <v xml:space="preserve"> </v>
          </cell>
          <cell r="D126" t="str">
            <v xml:space="preserve"> </v>
          </cell>
          <cell r="E126" t="str">
            <v>un</v>
          </cell>
          <cell r="F126">
            <v>10</v>
          </cell>
          <cell r="G126">
            <v>4.5</v>
          </cell>
        </row>
        <row r="127">
          <cell r="A127" t="str">
            <v>PI 39</v>
          </cell>
          <cell r="B127" t="str">
            <v>Fixação de haste de terra e conexão ao neutro</v>
          </cell>
          <cell r="C127" t="str">
            <v xml:space="preserve"> </v>
          </cell>
          <cell r="D127" t="str">
            <v xml:space="preserve"> </v>
          </cell>
          <cell r="E127" t="str">
            <v>un</v>
          </cell>
          <cell r="F127">
            <v>5</v>
          </cell>
          <cell r="G127">
            <v>35</v>
          </cell>
        </row>
        <row r="128">
          <cell r="A128" t="str">
            <v>PI 40</v>
          </cell>
          <cell r="B128" t="str">
            <v>Montagem eletromecân.de iluminação a 17,5m de alt., formada p/2 pétalas, c/ fixação dos equip.</v>
          </cell>
          <cell r="C128" t="str">
            <v xml:space="preserve"> </v>
          </cell>
          <cell r="D128" t="str">
            <v xml:space="preserve"> </v>
          </cell>
          <cell r="E128" t="str">
            <v>un</v>
          </cell>
          <cell r="F128">
            <v>4</v>
          </cell>
          <cell r="G128">
            <v>550</v>
          </cell>
        </row>
        <row r="129">
          <cell r="A129" t="str">
            <v>PI 41</v>
          </cell>
          <cell r="B129" t="str">
            <v>Instalação de tubo de aço vara de 6m e curva de entrada de cabos na lateral do poste c/ fix. dutos</v>
          </cell>
          <cell r="C129" t="str">
            <v xml:space="preserve"> </v>
          </cell>
          <cell r="D129" t="str">
            <v xml:space="preserve"> </v>
          </cell>
          <cell r="E129" t="str">
            <v>un</v>
          </cell>
          <cell r="F129">
            <v>1</v>
          </cell>
          <cell r="G129">
            <v>200</v>
          </cell>
        </row>
        <row r="130">
          <cell r="A130" t="str">
            <v>PI 42</v>
          </cell>
          <cell r="B130" t="str">
            <v>Instalação de poste de aço de 20m de altura engastado</v>
          </cell>
          <cell r="C130" t="str">
            <v xml:space="preserve"> </v>
          </cell>
          <cell r="D130" t="str">
            <v xml:space="preserve"> </v>
          </cell>
          <cell r="E130" t="str">
            <v>un</v>
          </cell>
          <cell r="F130">
            <v>1</v>
          </cell>
          <cell r="G130">
            <v>250</v>
          </cell>
        </row>
        <row r="131">
          <cell r="A131" t="str">
            <v>PI 43</v>
          </cell>
          <cell r="B131" t="str">
            <v>Travessia de pista asfáltica p/ lançamento dutos aço tipo pesado 100mm</v>
          </cell>
          <cell r="C131" t="str">
            <v xml:space="preserve"> </v>
          </cell>
          <cell r="D131" t="str">
            <v xml:space="preserve"> </v>
          </cell>
          <cell r="E131" t="str">
            <v>m</v>
          </cell>
          <cell r="F131">
            <v>270</v>
          </cell>
          <cell r="G131">
            <v>70</v>
          </cell>
        </row>
        <row r="132">
          <cell r="A132" t="str">
            <v>PI 57</v>
          </cell>
          <cell r="B132" t="str">
            <v>Lançamento de cabos em eletroduto de PVC corrugado</v>
          </cell>
          <cell r="C132" t="str">
            <v xml:space="preserve"> </v>
          </cell>
          <cell r="D132" t="str">
            <v xml:space="preserve"> </v>
          </cell>
          <cell r="E132" t="str">
            <v>m</v>
          </cell>
          <cell r="F132">
            <v>270</v>
          </cell>
          <cell r="G132">
            <v>3</v>
          </cell>
        </row>
        <row r="133">
          <cell r="A133" t="str">
            <v>PI 69</v>
          </cell>
          <cell r="B133" t="str">
            <v>Instalação de poste concreto duplo T, 10m de altura, engastado</v>
          </cell>
          <cell r="C133" t="str">
            <v xml:space="preserve"> </v>
          </cell>
          <cell r="D133" t="str">
            <v xml:space="preserve"> </v>
          </cell>
          <cell r="E133" t="str">
            <v>un</v>
          </cell>
          <cell r="F133">
            <v>1</v>
          </cell>
          <cell r="G133">
            <v>200</v>
          </cell>
        </row>
        <row r="134">
          <cell r="A134" t="str">
            <v>R1</v>
          </cell>
          <cell r="B134" t="str">
            <v>Remanejamento de Rede de Baixa Tensão (220/380V)</v>
          </cell>
          <cell r="C134" t="str">
            <v xml:space="preserve"> </v>
          </cell>
          <cell r="D134" t="str">
            <v xml:space="preserve"> </v>
          </cell>
          <cell r="E134" t="str">
            <v>m</v>
          </cell>
          <cell r="F134">
            <v>270</v>
          </cell>
          <cell r="G134">
            <v>4.7</v>
          </cell>
        </row>
        <row r="135">
          <cell r="A135" t="str">
            <v>R2</v>
          </cell>
          <cell r="B135" t="str">
            <v>Remanejamento de Rede de Alta Tensão (138kV)</v>
          </cell>
          <cell r="C135" t="str">
            <v xml:space="preserve"> </v>
          </cell>
          <cell r="D135" t="str">
            <v xml:space="preserve"> </v>
          </cell>
          <cell r="E135" t="str">
            <v>m</v>
          </cell>
          <cell r="F135">
            <v>180</v>
          </cell>
          <cell r="G135">
            <v>6.2</v>
          </cell>
        </row>
        <row r="136">
          <cell r="A136" t="str">
            <v>R27</v>
          </cell>
          <cell r="B136" t="str">
            <v>Remanejamento de Poste de Madeira</v>
          </cell>
          <cell r="C136" t="str">
            <v xml:space="preserve"> </v>
          </cell>
          <cell r="D136" t="str">
            <v xml:space="preserve"> </v>
          </cell>
          <cell r="E136" t="str">
            <v>un</v>
          </cell>
          <cell r="F136">
            <v>4</v>
          </cell>
          <cell r="G136">
            <v>70</v>
          </cell>
        </row>
        <row r="137">
          <cell r="A137" t="str">
            <v>R20</v>
          </cell>
          <cell r="B137" t="str">
            <v>Remanejamento de Poste de Concreto 10/300 c/ 3 pétalas (400W) instalado</v>
          </cell>
          <cell r="C137" t="str">
            <v xml:space="preserve"> </v>
          </cell>
          <cell r="D137" t="str">
            <v xml:space="preserve"> </v>
          </cell>
          <cell r="E137" t="str">
            <v>un</v>
          </cell>
          <cell r="F137">
            <v>4</v>
          </cell>
          <cell r="G137">
            <v>250</v>
          </cell>
        </row>
        <row r="138">
          <cell r="A138" t="str">
            <v>R30</v>
          </cell>
          <cell r="B138" t="str">
            <v>Remoção de rede subterrânea em baixa tensão</v>
          </cell>
          <cell r="C138" t="str">
            <v xml:space="preserve"> </v>
          </cell>
          <cell r="D138" t="str">
            <v xml:space="preserve"> </v>
          </cell>
          <cell r="E138" t="str">
            <v>m</v>
          </cell>
          <cell r="F138">
            <v>150</v>
          </cell>
          <cell r="G138">
            <v>6.7</v>
          </cell>
        </row>
      </sheetData>
      <sheetData sheetId="13">
        <row r="14">
          <cell r="A14" t="str">
            <v>01.000.00</v>
          </cell>
          <cell r="B14" t="str">
            <v>Desmatamento,destocamento e limpeza de área com árvore até 0,15m</v>
          </cell>
          <cell r="C14" t="str">
            <v>DNER-ES278/97</v>
          </cell>
          <cell r="D14" t="str">
            <v xml:space="preserve"> </v>
          </cell>
          <cell r="E14" t="str">
            <v>m2</v>
          </cell>
          <cell r="F14">
            <v>20000</v>
          </cell>
          <cell r="G14">
            <v>7.0000000000000007E-2</v>
          </cell>
        </row>
        <row r="15">
          <cell r="A15" t="str">
            <v>01.010.00</v>
          </cell>
          <cell r="B15" t="str">
            <v>Desmatamento e destocamento árvores de 0,15m a 0,30m</v>
          </cell>
          <cell r="C15" t="str">
            <v>DNER-ES278/97</v>
          </cell>
          <cell r="D15" t="str">
            <v xml:space="preserve"> </v>
          </cell>
          <cell r="E15" t="str">
            <v>un</v>
          </cell>
          <cell r="F15">
            <v>100</v>
          </cell>
          <cell r="G15">
            <v>8.92</v>
          </cell>
        </row>
        <row r="16">
          <cell r="A16" t="str">
            <v>01.011.00</v>
          </cell>
          <cell r="B16" t="str">
            <v>Desmatamento e destocamento árvores superior a 0,30m</v>
          </cell>
          <cell r="C16" t="str">
            <v>DNER-ES278/97</v>
          </cell>
          <cell r="D16" t="str">
            <v xml:space="preserve"> </v>
          </cell>
          <cell r="E16" t="str">
            <v>un</v>
          </cell>
          <cell r="F16">
            <v>50</v>
          </cell>
          <cell r="G16">
            <v>26.75</v>
          </cell>
        </row>
        <row r="17">
          <cell r="A17" t="str">
            <v>01.100.11</v>
          </cell>
          <cell r="B17" t="str">
            <v>Escavação,carga e transportes de material de 1a categoria DMT= 400 a 600m</v>
          </cell>
          <cell r="C17" t="str">
            <v>DNER-ES280/97</v>
          </cell>
          <cell r="D17" t="str">
            <v xml:space="preserve"> </v>
          </cell>
          <cell r="E17" t="str">
            <v>m3</v>
          </cell>
          <cell r="F17">
            <v>1445</v>
          </cell>
          <cell r="G17">
            <v>2.12</v>
          </cell>
        </row>
        <row r="18">
          <cell r="A18" t="str">
            <v>01.100.19</v>
          </cell>
          <cell r="B18" t="str">
            <v>Escavação,carga e transportes de material de 1a categoria DMT= 2000 a 3000m</v>
          </cell>
          <cell r="C18" t="str">
            <v>DNER-ES280/97</v>
          </cell>
          <cell r="D18" t="str">
            <v xml:space="preserve"> </v>
          </cell>
          <cell r="E18" t="str">
            <v>m3</v>
          </cell>
          <cell r="F18">
            <v>2818</v>
          </cell>
          <cell r="G18">
            <v>3.26</v>
          </cell>
        </row>
        <row r="19">
          <cell r="A19" t="str">
            <v>DER50335</v>
          </cell>
          <cell r="B19" t="str">
            <v>Esc.  Carga e Transp. de mat. 1a cat. c/ CB 16000&lt;DMT&lt;18000m</v>
          </cell>
          <cell r="C19" t="str">
            <v xml:space="preserve"> </v>
          </cell>
          <cell r="D19" t="str">
            <v xml:space="preserve"> </v>
          </cell>
          <cell r="E19" t="str">
            <v>m3</v>
          </cell>
          <cell r="F19">
            <v>9287</v>
          </cell>
          <cell r="G19">
            <v>10.08</v>
          </cell>
        </row>
        <row r="20">
          <cell r="A20" t="str">
            <v>01.101.11</v>
          </cell>
          <cell r="B20" t="str">
            <v>Escavação,carga e transportes de material de 2a categoria,c/CB,  DMT 400 a 600m</v>
          </cell>
          <cell r="C20" t="str">
            <v>DNER-ES280/97</v>
          </cell>
          <cell r="D20" t="str">
            <v xml:space="preserve"> </v>
          </cell>
          <cell r="E20" t="str">
            <v>m3</v>
          </cell>
          <cell r="F20">
            <v>6064</v>
          </cell>
          <cell r="G20">
            <v>3.15</v>
          </cell>
        </row>
        <row r="21">
          <cell r="A21" t="str">
            <v>DER52087</v>
          </cell>
          <cell r="B21" t="str">
            <v>Esc. Carga e Transp. de solos moles 400&lt;DMT&lt;=600m</v>
          </cell>
          <cell r="C21" t="str">
            <v xml:space="preserve"> </v>
          </cell>
          <cell r="D21" t="str">
            <v xml:space="preserve"> </v>
          </cell>
          <cell r="E21" t="str">
            <v>m3</v>
          </cell>
          <cell r="F21">
            <v>7144</v>
          </cell>
          <cell r="G21">
            <v>4.5999999999999996</v>
          </cell>
        </row>
        <row r="22">
          <cell r="A22" t="str">
            <v>01.510.00</v>
          </cell>
          <cell r="B22" t="str">
            <v>Compactação de aterros a 95% Proctor Normal</v>
          </cell>
          <cell r="C22" t="str">
            <v>DNER-ES282/97</v>
          </cell>
          <cell r="D22" t="str">
            <v xml:space="preserve"> </v>
          </cell>
          <cell r="E22" t="str">
            <v>m3</v>
          </cell>
          <cell r="F22">
            <v>11975</v>
          </cell>
          <cell r="G22">
            <v>0.79</v>
          </cell>
        </row>
        <row r="23">
          <cell r="A23" t="str">
            <v>01.511.00</v>
          </cell>
          <cell r="B23" t="str">
            <v>Compactação de aterros a 100% Proctor Normal</v>
          </cell>
          <cell r="C23" t="str">
            <v>DNER-ES282/97</v>
          </cell>
          <cell r="D23" t="str">
            <v xml:space="preserve"> </v>
          </cell>
          <cell r="E23" t="str">
            <v>m3</v>
          </cell>
          <cell r="F23">
            <v>2348</v>
          </cell>
          <cell r="G23">
            <v>1.36</v>
          </cell>
        </row>
        <row r="24">
          <cell r="A24" t="str">
            <v>P 10.000.06</v>
          </cell>
          <cell r="B24" t="str">
            <v>Aterro reforçado c/ elementos Terramesh (0,50x1,00x4,00m)(malha 8x10) ou similar</v>
          </cell>
          <cell r="C24" t="str">
            <v xml:space="preserve"> </v>
          </cell>
          <cell r="D24" t="str">
            <v xml:space="preserve"> </v>
          </cell>
          <cell r="E24" t="str">
            <v>un</v>
          </cell>
          <cell r="F24">
            <v>1557</v>
          </cell>
          <cell r="G24">
            <v>321.67</v>
          </cell>
        </row>
        <row r="25">
          <cell r="A25" t="str">
            <v>P 10.000.05</v>
          </cell>
          <cell r="B25" t="str">
            <v>Aterro reforçado c/ elementos Terramesh (1,00x1,00x4,00m)(malha 8x10) ou similar</v>
          </cell>
          <cell r="C25" t="str">
            <v xml:space="preserve"> </v>
          </cell>
          <cell r="D25" t="str">
            <v xml:space="preserve"> </v>
          </cell>
          <cell r="E25" t="str">
            <v>un</v>
          </cell>
          <cell r="F25">
            <v>815</v>
          </cell>
          <cell r="G25">
            <v>414.83</v>
          </cell>
        </row>
        <row r="26">
          <cell r="A26" t="str">
            <v>09.517.04</v>
          </cell>
          <cell r="B26" t="str">
            <v>Pedra de mão</v>
          </cell>
          <cell r="C26" t="str">
            <v xml:space="preserve"> </v>
          </cell>
          <cell r="D26" t="str">
            <v xml:space="preserve"> </v>
          </cell>
          <cell r="E26" t="str">
            <v>m3</v>
          </cell>
          <cell r="F26">
            <v>3665</v>
          </cell>
          <cell r="G26">
            <v>11.92</v>
          </cell>
        </row>
        <row r="27">
          <cell r="A27">
            <v>9000032</v>
          </cell>
          <cell r="B27" t="str">
            <v>Manta Geotextil 200g/m2</v>
          </cell>
          <cell r="C27">
            <v>0</v>
          </cell>
          <cell r="D27">
            <v>0</v>
          </cell>
          <cell r="E27" t="str">
            <v>m2</v>
          </cell>
          <cell r="F27">
            <v>6665</v>
          </cell>
          <cell r="G27">
            <v>5.83</v>
          </cell>
        </row>
        <row r="28">
          <cell r="A28" t="str">
            <v>P 10.000.07</v>
          </cell>
          <cell r="B28" t="str">
            <v>Geogrelha Paralink 400m ou similar</v>
          </cell>
          <cell r="C28" t="str">
            <v xml:space="preserve"> </v>
          </cell>
          <cell r="D28" t="str">
            <v xml:space="preserve"> </v>
          </cell>
          <cell r="E28" t="str">
            <v>m2</v>
          </cell>
          <cell r="F28">
            <v>1418</v>
          </cell>
          <cell r="G28">
            <v>52.09</v>
          </cell>
        </row>
        <row r="29">
          <cell r="F29" t="str">
            <v>SUB-TOTAL</v>
          </cell>
        </row>
        <row r="31">
          <cell r="B31" t="str">
            <v>PAVIMENTAÇÃO</v>
          </cell>
        </row>
        <row r="32">
          <cell r="A32" t="str">
            <v>02.000.00</v>
          </cell>
          <cell r="B32" t="str">
            <v>Regularização do subleito</v>
          </cell>
          <cell r="C32" t="str">
            <v xml:space="preserve"> </v>
          </cell>
          <cell r="D32" t="str">
            <v xml:space="preserve"> </v>
          </cell>
          <cell r="E32" t="str">
            <v>m2</v>
          </cell>
          <cell r="F32">
            <v>18218</v>
          </cell>
          <cell r="G32">
            <v>0.3</v>
          </cell>
        </row>
        <row r="33">
          <cell r="A33" t="str">
            <v>DER53130</v>
          </cell>
          <cell r="B33" t="str">
            <v>Camada de macadame seco</v>
          </cell>
          <cell r="C33" t="str">
            <v xml:space="preserve"> </v>
          </cell>
          <cell r="D33" t="str">
            <v xml:space="preserve"> </v>
          </cell>
          <cell r="E33" t="str">
            <v>m3</v>
          </cell>
          <cell r="F33">
            <v>3392</v>
          </cell>
          <cell r="G33">
            <v>21.86</v>
          </cell>
        </row>
        <row r="34">
          <cell r="A34" t="str">
            <v>02.230.00</v>
          </cell>
          <cell r="B34" t="str">
            <v>Base brita graduada</v>
          </cell>
          <cell r="C34" t="str">
            <v>DNER-ES303/97</v>
          </cell>
          <cell r="D34" t="str">
            <v xml:space="preserve"> </v>
          </cell>
          <cell r="E34" t="str">
            <v>m3</v>
          </cell>
          <cell r="F34">
            <v>2541</v>
          </cell>
          <cell r="G34">
            <v>28.06</v>
          </cell>
        </row>
        <row r="35">
          <cell r="A35" t="str">
            <v>02.300.00</v>
          </cell>
          <cell r="B35" t="str">
            <v>Imprimação - Fornecimento, transporte e execução</v>
          </cell>
          <cell r="C35" t="str">
            <v>DNER-ES306/97</v>
          </cell>
          <cell r="D35" t="str">
            <v xml:space="preserve"> </v>
          </cell>
          <cell r="E35" t="str">
            <v>m2</v>
          </cell>
          <cell r="F35">
            <v>16640</v>
          </cell>
          <cell r="G35">
            <v>1.1100000000000001</v>
          </cell>
        </row>
        <row r="36">
          <cell r="A36" t="str">
            <v>02.400.00</v>
          </cell>
          <cell r="B36" t="str">
            <v>Pintura de ligação - Fornec., transporte e execução</v>
          </cell>
          <cell r="C36" t="str">
            <v>DNER-ES307/97</v>
          </cell>
          <cell r="D36" t="str">
            <v xml:space="preserve"> </v>
          </cell>
          <cell r="E36" t="str">
            <v>m2</v>
          </cell>
          <cell r="F36">
            <v>42377</v>
          </cell>
          <cell r="G36">
            <v>0.41</v>
          </cell>
        </row>
        <row r="37">
          <cell r="A37" t="str">
            <v>02.540.01</v>
          </cell>
          <cell r="B37" t="str">
            <v>Concreto betuminoso usinado a quente - usina 100/140 t/h</v>
          </cell>
          <cell r="C37" t="str">
            <v>DNER-ES313/97</v>
          </cell>
          <cell r="D37" t="str">
            <v xml:space="preserve"> </v>
          </cell>
          <cell r="E37" t="str">
            <v>t</v>
          </cell>
          <cell r="F37">
            <v>5291</v>
          </cell>
          <cell r="G37">
            <v>67.64</v>
          </cell>
        </row>
        <row r="38">
          <cell r="A38" t="str">
            <v>DER82200a</v>
          </cell>
          <cell r="B38" t="str">
            <v>Remoção de camada granular</v>
          </cell>
          <cell r="C38" t="str">
            <v xml:space="preserve"> </v>
          </cell>
          <cell r="D38" t="str">
            <v xml:space="preserve"> </v>
          </cell>
          <cell r="E38" t="str">
            <v>m3</v>
          </cell>
          <cell r="F38">
            <v>370</v>
          </cell>
          <cell r="G38">
            <v>4.67</v>
          </cell>
        </row>
        <row r="39">
          <cell r="A39" t="str">
            <v>DER82200</v>
          </cell>
          <cell r="B39" t="str">
            <v>Remoção de revestimento de CBUQ</v>
          </cell>
          <cell r="C39" t="str">
            <v xml:space="preserve"> </v>
          </cell>
          <cell r="D39" t="str">
            <v xml:space="preserve"> </v>
          </cell>
          <cell r="E39" t="str">
            <v>m3</v>
          </cell>
          <cell r="F39">
            <v>370</v>
          </cell>
          <cell r="G39">
            <v>5.73</v>
          </cell>
        </row>
        <row r="40">
          <cell r="F40" t="str">
            <v>SUB-TOTAL</v>
          </cell>
        </row>
        <row r="42">
          <cell r="B42" t="str">
            <v>DRENAGEM</v>
          </cell>
        </row>
        <row r="43">
          <cell r="A43" t="str">
            <v>04.000.00</v>
          </cell>
          <cell r="B43" t="str">
            <v>Escavação manual em material de 1a categoria</v>
          </cell>
          <cell r="C43" t="str">
            <v xml:space="preserve"> </v>
          </cell>
          <cell r="D43" t="str">
            <v xml:space="preserve"> </v>
          </cell>
          <cell r="E43" t="str">
            <v>m3</v>
          </cell>
          <cell r="F43">
            <v>61</v>
          </cell>
          <cell r="G43">
            <v>17.57</v>
          </cell>
        </row>
        <row r="44">
          <cell r="A44" t="str">
            <v>04.001.00</v>
          </cell>
          <cell r="B44" t="str">
            <v>Escavação mecânica em material de 1a categoria</v>
          </cell>
          <cell r="C44" t="str">
            <v xml:space="preserve"> </v>
          </cell>
          <cell r="D44" t="str">
            <v xml:space="preserve"> </v>
          </cell>
          <cell r="E44" t="str">
            <v>m3</v>
          </cell>
          <cell r="F44">
            <v>52</v>
          </cell>
          <cell r="G44">
            <v>2.09</v>
          </cell>
        </row>
        <row r="45">
          <cell r="A45" t="str">
            <v>04.001.01</v>
          </cell>
          <cell r="B45" t="str">
            <v>Escavação mecânica,reaterro e compactação (material de 1a categoria)</v>
          </cell>
          <cell r="C45" t="str">
            <v xml:space="preserve"> </v>
          </cell>
          <cell r="D45" t="str">
            <v xml:space="preserve"> </v>
          </cell>
          <cell r="E45" t="str">
            <v>m3</v>
          </cell>
          <cell r="F45">
            <v>1247</v>
          </cell>
          <cell r="G45">
            <v>3.03</v>
          </cell>
        </row>
        <row r="46">
          <cell r="A46" t="str">
            <v>04.510.03</v>
          </cell>
          <cell r="B46" t="str">
            <v>Dreno sub- superficial- DSS 03</v>
          </cell>
          <cell r="C46" t="str">
            <v>DNER-ES294/97</v>
          </cell>
          <cell r="D46" t="str">
            <v xml:space="preserve"> </v>
          </cell>
          <cell r="E46" t="str">
            <v>m</v>
          </cell>
          <cell r="F46">
            <v>233</v>
          </cell>
          <cell r="G46">
            <v>3.71</v>
          </cell>
        </row>
        <row r="47">
          <cell r="A47" t="str">
            <v>04.511.01</v>
          </cell>
          <cell r="B47" t="str">
            <v>Boca de saída p/ dreno sub-superficial-BSD 03</v>
          </cell>
          <cell r="C47" t="str">
            <v xml:space="preserve"> </v>
          </cell>
          <cell r="D47" t="str">
            <v xml:space="preserve"> </v>
          </cell>
          <cell r="E47" t="str">
            <v>un</v>
          </cell>
          <cell r="F47">
            <v>4</v>
          </cell>
          <cell r="G47">
            <v>20.86</v>
          </cell>
        </row>
        <row r="48">
          <cell r="A48" t="str">
            <v>04.900.21</v>
          </cell>
          <cell r="B48" t="str">
            <v>Sarjeta de cant. central de concreto-SCC 01</v>
          </cell>
          <cell r="C48" t="str">
            <v>DNER-ES288/97</v>
          </cell>
          <cell r="D48" t="str">
            <v xml:space="preserve"> </v>
          </cell>
          <cell r="E48" t="str">
            <v>m</v>
          </cell>
          <cell r="F48">
            <v>176</v>
          </cell>
          <cell r="G48">
            <v>13.85</v>
          </cell>
        </row>
        <row r="49">
          <cell r="A49" t="str">
            <v>04.910.05</v>
          </cell>
          <cell r="B49" t="str">
            <v>Meio-fio de concreto-MFC 05</v>
          </cell>
          <cell r="C49" t="str">
            <v>DNER-ES290/97</v>
          </cell>
          <cell r="D49" t="str">
            <v xml:space="preserve"> </v>
          </cell>
          <cell r="E49" t="str">
            <v>m</v>
          </cell>
          <cell r="F49">
            <v>886</v>
          </cell>
          <cell r="G49">
            <v>10.54</v>
          </cell>
        </row>
        <row r="50">
          <cell r="A50" t="str">
            <v>DER78150b</v>
          </cell>
          <cell r="B50" t="str">
            <v>Caixa coletora de sarjeta - CCS, D=40cm E H=1,00m</v>
          </cell>
          <cell r="C50" t="str">
            <v xml:space="preserve"> </v>
          </cell>
          <cell r="D50" t="str">
            <v xml:space="preserve"> </v>
          </cell>
          <cell r="E50" t="str">
            <v>un</v>
          </cell>
          <cell r="F50">
            <v>2</v>
          </cell>
          <cell r="G50">
            <v>382.07</v>
          </cell>
        </row>
        <row r="51">
          <cell r="A51" t="str">
            <v>04.960.01</v>
          </cell>
          <cell r="B51" t="str">
            <v>Boca de lobo simples c/ grelha de concreto-BLS 01</v>
          </cell>
          <cell r="C51" t="str">
            <v xml:space="preserve"> </v>
          </cell>
          <cell r="D51" t="str">
            <v xml:space="preserve"> </v>
          </cell>
          <cell r="E51" t="str">
            <v>un</v>
          </cell>
          <cell r="F51">
            <v>4</v>
          </cell>
          <cell r="G51">
            <v>203.51</v>
          </cell>
        </row>
        <row r="52">
          <cell r="A52" t="str">
            <v>04.960.02</v>
          </cell>
          <cell r="B52" t="str">
            <v>Boca de lobo simples c/ grelha de concreto-BLS 02</v>
          </cell>
          <cell r="C52" t="str">
            <v xml:space="preserve"> </v>
          </cell>
          <cell r="D52" t="str">
            <v xml:space="preserve"> </v>
          </cell>
          <cell r="E52" t="str">
            <v>un</v>
          </cell>
          <cell r="F52">
            <v>7</v>
          </cell>
          <cell r="G52">
            <v>257.83999999999997</v>
          </cell>
        </row>
        <row r="53">
          <cell r="A53" t="str">
            <v>04.960.03</v>
          </cell>
          <cell r="B53" t="str">
            <v>Boca de lobo simples c/ grelha de concreto-BLS 03</v>
          </cell>
          <cell r="C53" t="str">
            <v xml:space="preserve"> </v>
          </cell>
          <cell r="D53" t="str">
            <v xml:space="preserve"> </v>
          </cell>
          <cell r="E53" t="str">
            <v>un</v>
          </cell>
          <cell r="F53">
            <v>4</v>
          </cell>
          <cell r="G53">
            <v>312.23</v>
          </cell>
        </row>
        <row r="54">
          <cell r="A54" t="str">
            <v>04.960.04</v>
          </cell>
          <cell r="B54" t="str">
            <v>Boca de lobo simples c/ grelha de concreto-BLS 04</v>
          </cell>
          <cell r="C54" t="str">
            <v xml:space="preserve"> </v>
          </cell>
          <cell r="D54" t="str">
            <v xml:space="preserve"> </v>
          </cell>
          <cell r="E54" t="str">
            <v>un</v>
          </cell>
          <cell r="F54">
            <v>1</v>
          </cell>
          <cell r="G54">
            <v>366.56</v>
          </cell>
        </row>
        <row r="55">
          <cell r="A55" t="str">
            <v>P 04.100.07</v>
          </cell>
          <cell r="B55" t="str">
            <v>Execução de galerias D=0,40 c/ lastro de brita</v>
          </cell>
          <cell r="C55" t="str">
            <v xml:space="preserve"> </v>
          </cell>
          <cell r="D55" t="str">
            <v xml:space="preserve"> </v>
          </cell>
          <cell r="E55" t="str">
            <v>m</v>
          </cell>
          <cell r="F55">
            <v>122</v>
          </cell>
          <cell r="G55">
            <v>41.68</v>
          </cell>
        </row>
        <row r="56">
          <cell r="A56" t="str">
            <v>P 04.100.08</v>
          </cell>
          <cell r="B56" t="str">
            <v>Execução de galerias D=0,40 c/ lastro de concreto</v>
          </cell>
          <cell r="C56" t="str">
            <v xml:space="preserve"> </v>
          </cell>
          <cell r="D56" t="str">
            <v xml:space="preserve"> </v>
          </cell>
          <cell r="E56" t="str">
            <v>m</v>
          </cell>
          <cell r="F56">
            <v>373</v>
          </cell>
          <cell r="G56">
            <v>58.65</v>
          </cell>
        </row>
        <row r="57">
          <cell r="A57" t="str">
            <v>P 04.100.10</v>
          </cell>
          <cell r="B57" t="str">
            <v>Execução de galerias D=0,60 c/ lastro de concreto</v>
          </cell>
          <cell r="C57" t="str">
            <v xml:space="preserve"> </v>
          </cell>
          <cell r="D57" t="str">
            <v xml:space="preserve"> </v>
          </cell>
          <cell r="E57" t="str">
            <v>m</v>
          </cell>
          <cell r="F57">
            <v>5</v>
          </cell>
          <cell r="G57">
            <v>131.66</v>
          </cell>
        </row>
        <row r="58">
          <cell r="A58" t="str">
            <v>DER72350b</v>
          </cell>
          <cell r="B58" t="str">
            <v>Boca para BSTC D=40cm - Normal</v>
          </cell>
          <cell r="C58" t="str">
            <v xml:space="preserve"> </v>
          </cell>
          <cell r="D58" t="str">
            <v xml:space="preserve"> </v>
          </cell>
          <cell r="E58" t="str">
            <v>un</v>
          </cell>
          <cell r="F58">
            <v>8</v>
          </cell>
          <cell r="G58">
            <v>147.57</v>
          </cell>
        </row>
        <row r="59">
          <cell r="A59" t="str">
            <v>P04.901.43</v>
          </cell>
          <cell r="B59" t="str">
            <v>Canaleta c/ grelha de concreto</v>
          </cell>
          <cell r="C59" t="str">
            <v xml:space="preserve"> </v>
          </cell>
          <cell r="D59" t="str">
            <v xml:space="preserve"> </v>
          </cell>
          <cell r="E59" t="str">
            <v>m</v>
          </cell>
          <cell r="F59">
            <v>121</v>
          </cell>
          <cell r="G59">
            <v>77.42</v>
          </cell>
        </row>
        <row r="60">
          <cell r="A60" t="str">
            <v>P.04.100.18</v>
          </cell>
          <cell r="B60" t="str">
            <v>Caixa coletora de canaleta c/ H=2,00m</v>
          </cell>
          <cell r="C60" t="str">
            <v xml:space="preserve"> </v>
          </cell>
          <cell r="D60" t="str">
            <v xml:space="preserve"> </v>
          </cell>
          <cell r="E60" t="str">
            <v>un</v>
          </cell>
          <cell r="F60">
            <v>1</v>
          </cell>
          <cell r="G60">
            <v>676.37</v>
          </cell>
        </row>
        <row r="61">
          <cell r="A61" t="str">
            <v>P04.931.00</v>
          </cell>
          <cell r="B61" t="str">
            <v>Caixa coletora de talvegue para BSTC D=40cm com H=1,0m</v>
          </cell>
          <cell r="C61" t="str">
            <v xml:space="preserve"> </v>
          </cell>
          <cell r="D61" t="str">
            <v xml:space="preserve"> </v>
          </cell>
          <cell r="E61" t="str">
            <v>un</v>
          </cell>
          <cell r="F61">
            <v>1</v>
          </cell>
          <cell r="G61">
            <v>178.75</v>
          </cell>
        </row>
        <row r="62">
          <cell r="F62" t="str">
            <v>SUB-TOTAL</v>
          </cell>
        </row>
        <row r="64">
          <cell r="B64" t="str">
            <v>OBRAS DE ARTE ESPECIAIS</v>
          </cell>
        </row>
        <row r="65">
          <cell r="A65" t="str">
            <v>03.371.01</v>
          </cell>
          <cell r="B65" t="str">
            <v>Formas de placa compensada resinada</v>
          </cell>
          <cell r="C65" t="str">
            <v xml:space="preserve"> </v>
          </cell>
          <cell r="D65" t="str">
            <v xml:space="preserve"> </v>
          </cell>
          <cell r="E65" t="str">
            <v>m2</v>
          </cell>
          <cell r="F65">
            <v>85</v>
          </cell>
          <cell r="G65">
            <v>21.86</v>
          </cell>
        </row>
        <row r="66">
          <cell r="A66" t="str">
            <v>03.371.02</v>
          </cell>
          <cell r="B66" t="str">
            <v>Formas de placa compensada plastificada</v>
          </cell>
          <cell r="C66" t="str">
            <v xml:space="preserve"> </v>
          </cell>
          <cell r="D66" t="str">
            <v xml:space="preserve"> </v>
          </cell>
          <cell r="E66" t="str">
            <v>m2</v>
          </cell>
          <cell r="F66">
            <v>2387</v>
          </cell>
          <cell r="G66">
            <v>30.76</v>
          </cell>
        </row>
        <row r="67">
          <cell r="A67" t="str">
            <v>03.353.00</v>
          </cell>
          <cell r="B67" t="str">
            <v>Forn., preparo e colocação nas formas, de aço CA-50</v>
          </cell>
          <cell r="C67" t="str">
            <v xml:space="preserve"> </v>
          </cell>
          <cell r="D67" t="str">
            <v xml:space="preserve"> </v>
          </cell>
          <cell r="E67" t="str">
            <v>kg</v>
          </cell>
          <cell r="F67">
            <v>37870</v>
          </cell>
          <cell r="G67">
            <v>2.59</v>
          </cell>
        </row>
        <row r="68">
          <cell r="A68" t="str">
            <v>OAE4</v>
          </cell>
          <cell r="B68" t="str">
            <v>Armadura de protensão, fornecimento, bainhas, ancoragens, operações de protensão</v>
          </cell>
          <cell r="C68" t="str">
            <v xml:space="preserve"> </v>
          </cell>
          <cell r="D68" t="str">
            <v xml:space="preserve"> </v>
          </cell>
          <cell r="E68" t="str">
            <v>kg</v>
          </cell>
          <cell r="F68">
            <v>13643</v>
          </cell>
          <cell r="G68">
            <v>19.28</v>
          </cell>
        </row>
        <row r="69">
          <cell r="A69" t="str">
            <v>OAE17</v>
          </cell>
          <cell r="B69" t="str">
            <v>Transporte e lançamento de pré-lages</v>
          </cell>
          <cell r="C69" t="str">
            <v xml:space="preserve"> </v>
          </cell>
          <cell r="D69" t="str">
            <v xml:space="preserve"> </v>
          </cell>
          <cell r="E69" t="str">
            <v>un</v>
          </cell>
          <cell r="F69">
            <v>576</v>
          </cell>
          <cell r="G69">
            <v>23.47</v>
          </cell>
        </row>
        <row r="70">
          <cell r="A70" t="str">
            <v>OAE18</v>
          </cell>
          <cell r="B70" t="str">
            <v>Transporte e lançamento de vigas pré-moldadas</v>
          </cell>
          <cell r="C70" t="str">
            <v xml:space="preserve"> </v>
          </cell>
          <cell r="D70" t="str">
            <v xml:space="preserve"> </v>
          </cell>
          <cell r="E70" t="str">
            <v>un</v>
          </cell>
          <cell r="F70">
            <v>40</v>
          </cell>
          <cell r="G70">
            <v>1281.27</v>
          </cell>
        </row>
        <row r="71">
          <cell r="A71" t="str">
            <v>OAE19</v>
          </cell>
          <cell r="B71" t="str">
            <v>Injeção de nata (cabos 12 varas 1/2")</v>
          </cell>
          <cell r="C71" t="str">
            <v xml:space="preserve"> </v>
          </cell>
          <cell r="D71" t="str">
            <v xml:space="preserve"> </v>
          </cell>
          <cell r="E71" t="str">
            <v>m</v>
          </cell>
          <cell r="F71">
            <v>2388</v>
          </cell>
          <cell r="G71">
            <v>3.65</v>
          </cell>
        </row>
        <row r="72">
          <cell r="A72" t="str">
            <v>03.330.00</v>
          </cell>
          <cell r="B72" t="str">
            <v>Concreto fck= 35 MPa-contr. raz. uso ger.</v>
          </cell>
          <cell r="C72" t="str">
            <v xml:space="preserve"> </v>
          </cell>
          <cell r="D72" t="str">
            <v xml:space="preserve"> </v>
          </cell>
          <cell r="E72" t="str">
            <v>m3</v>
          </cell>
          <cell r="F72">
            <v>326</v>
          </cell>
          <cell r="G72">
            <v>166.78</v>
          </cell>
        </row>
        <row r="73">
          <cell r="A73" t="str">
            <v>P 03.327.01</v>
          </cell>
          <cell r="B73" t="str">
            <v xml:space="preserve">Concreto fck= 25 MPa-contr. raz. uso ger. </v>
          </cell>
          <cell r="C73" t="str">
            <v xml:space="preserve"> </v>
          </cell>
          <cell r="D73" t="str">
            <v xml:space="preserve"> </v>
          </cell>
          <cell r="E73" t="str">
            <v>m3</v>
          </cell>
          <cell r="F73">
            <v>73</v>
          </cell>
          <cell r="G73">
            <v>163.22</v>
          </cell>
        </row>
        <row r="74">
          <cell r="A74" t="str">
            <v>03.510.00</v>
          </cell>
          <cell r="B74" t="str">
            <v>Aparelho de apoio em neoprene</v>
          </cell>
          <cell r="C74" t="str">
            <v xml:space="preserve"> </v>
          </cell>
          <cell r="D74" t="str">
            <v xml:space="preserve"> </v>
          </cell>
          <cell r="E74" t="str">
            <v>kg</v>
          </cell>
          <cell r="F74">
            <v>104</v>
          </cell>
          <cell r="G74">
            <v>86.94</v>
          </cell>
        </row>
        <row r="75">
          <cell r="B75" t="str">
            <v>Barreiras de segurança (C.A.) Tipo New Jersey (129,2 m)</v>
          </cell>
        </row>
        <row r="76">
          <cell r="A76" t="str">
            <v>03.371.00</v>
          </cell>
          <cell r="B76" t="str">
            <v>Formas de madeira compensada</v>
          </cell>
          <cell r="C76" t="str">
            <v xml:space="preserve"> </v>
          </cell>
          <cell r="D76" t="str">
            <v xml:space="preserve"> </v>
          </cell>
          <cell r="E76" t="str">
            <v>m2</v>
          </cell>
          <cell r="F76">
            <v>258.39999999999998</v>
          </cell>
          <cell r="G76">
            <v>21.86</v>
          </cell>
        </row>
        <row r="77">
          <cell r="A77" t="str">
            <v>03.353.00</v>
          </cell>
          <cell r="B77" t="str">
            <v>Forn., preparo e colocação nas formas, de aço CA-50</v>
          </cell>
          <cell r="C77" t="str">
            <v xml:space="preserve"> </v>
          </cell>
          <cell r="D77" t="str">
            <v xml:space="preserve"> </v>
          </cell>
          <cell r="E77" t="str">
            <v>kg</v>
          </cell>
          <cell r="F77">
            <v>2080.12</v>
          </cell>
          <cell r="G77">
            <v>2.59</v>
          </cell>
        </row>
        <row r="78">
          <cell r="A78" t="str">
            <v>03.326.00</v>
          </cell>
          <cell r="B78" t="str">
            <v xml:space="preserve">Concreto fck= 20 MPa-contr. raz. uso ger. </v>
          </cell>
          <cell r="C78" t="str">
            <v xml:space="preserve"> </v>
          </cell>
          <cell r="D78" t="str">
            <v xml:space="preserve"> </v>
          </cell>
          <cell r="E78" t="str">
            <v>m3</v>
          </cell>
          <cell r="F78">
            <v>30</v>
          </cell>
          <cell r="G78">
            <v>149.19999999999999</v>
          </cell>
        </row>
        <row r="79">
          <cell r="B79" t="str">
            <v>Placas de aproximação( 04 unidades)(dimensão 4,00m x 11,2m x 0,30m)</v>
          </cell>
        </row>
        <row r="80">
          <cell r="A80" t="str">
            <v>03.371.00</v>
          </cell>
          <cell r="B80" t="str">
            <v>Formas de madeira compensada</v>
          </cell>
          <cell r="C80" t="str">
            <v xml:space="preserve"> </v>
          </cell>
          <cell r="D80" t="str">
            <v xml:space="preserve"> </v>
          </cell>
          <cell r="E80" t="str">
            <v>m2</v>
          </cell>
          <cell r="F80">
            <v>40</v>
          </cell>
          <cell r="G80">
            <v>21.86</v>
          </cell>
        </row>
        <row r="81">
          <cell r="A81" t="str">
            <v>03.353.00</v>
          </cell>
          <cell r="B81" t="str">
            <v>Forn., preparo e colocação nas formas, de aço CA-50</v>
          </cell>
          <cell r="C81" t="str">
            <v xml:space="preserve"> </v>
          </cell>
          <cell r="D81" t="str">
            <v xml:space="preserve"> </v>
          </cell>
          <cell r="E81" t="str">
            <v>kg</v>
          </cell>
          <cell r="F81">
            <v>3720</v>
          </cell>
          <cell r="G81">
            <v>2.59</v>
          </cell>
        </row>
        <row r="82">
          <cell r="A82" t="str">
            <v>03.326.00</v>
          </cell>
          <cell r="B82" t="str">
            <v xml:space="preserve">Concreto fck= 20 MPa-contr. raz. uso ger. </v>
          </cell>
          <cell r="C82" t="str">
            <v xml:space="preserve"> </v>
          </cell>
          <cell r="D82" t="str">
            <v xml:space="preserve"> </v>
          </cell>
          <cell r="E82" t="str">
            <v>m3</v>
          </cell>
          <cell r="F82">
            <v>54</v>
          </cell>
          <cell r="G82">
            <v>149.19999999999999</v>
          </cell>
        </row>
        <row r="83">
          <cell r="B83" t="str">
            <v>Drenos</v>
          </cell>
        </row>
        <row r="84">
          <cell r="A84" t="str">
            <v>P 03.991.01d</v>
          </cell>
          <cell r="B84" t="str">
            <v>Dreno de FF D= 150 mm x 500mm</v>
          </cell>
          <cell r="C84" t="str">
            <v xml:space="preserve"> </v>
          </cell>
          <cell r="D84" t="str">
            <v xml:space="preserve"> </v>
          </cell>
          <cell r="E84" t="str">
            <v>un</v>
          </cell>
          <cell r="F84">
            <v>56</v>
          </cell>
          <cell r="G84">
            <v>24.91</v>
          </cell>
        </row>
        <row r="85">
          <cell r="A85" t="str">
            <v>P 03.991.01c</v>
          </cell>
          <cell r="B85" t="str">
            <v>Dreno de FF D= 100 mm x 500mm</v>
          </cell>
          <cell r="C85" t="str">
            <v xml:space="preserve"> </v>
          </cell>
          <cell r="D85" t="str">
            <v xml:space="preserve"> </v>
          </cell>
          <cell r="E85" t="str">
            <v>un</v>
          </cell>
          <cell r="F85">
            <v>8</v>
          </cell>
          <cell r="G85">
            <v>15.64</v>
          </cell>
        </row>
        <row r="86">
          <cell r="F86" t="str">
            <v>SUB-TOTAL</v>
          </cell>
        </row>
        <row r="87">
          <cell r="B87" t="str">
            <v>OBRAS COMPLEMENTARES</v>
          </cell>
        </row>
        <row r="88">
          <cell r="A88" t="str">
            <v>05.100.00</v>
          </cell>
          <cell r="B88" t="str">
            <v>Enleivamento</v>
          </cell>
          <cell r="C88" t="str">
            <v>DNER-ES341/97</v>
          </cell>
          <cell r="D88" t="str">
            <v xml:space="preserve"> </v>
          </cell>
          <cell r="E88" t="str">
            <v>m2</v>
          </cell>
          <cell r="F88">
            <v>15972</v>
          </cell>
          <cell r="G88">
            <v>2.06</v>
          </cell>
        </row>
        <row r="89">
          <cell r="A89" t="str">
            <v>P 05.100.02</v>
          </cell>
          <cell r="B89" t="str">
            <v>Fornecimento e plantio de árvore selecionada</v>
          </cell>
          <cell r="C89" t="str">
            <v xml:space="preserve"> </v>
          </cell>
          <cell r="D89" t="str">
            <v xml:space="preserve"> </v>
          </cell>
          <cell r="E89" t="str">
            <v>un</v>
          </cell>
          <cell r="F89">
            <v>40</v>
          </cell>
          <cell r="G89">
            <v>6.02</v>
          </cell>
        </row>
        <row r="90">
          <cell r="A90" t="str">
            <v>P 06.030.00</v>
          </cell>
          <cell r="B90" t="str">
            <v>Barreira de segurança simples</v>
          </cell>
          <cell r="C90" t="str">
            <v xml:space="preserve"> </v>
          </cell>
          <cell r="D90" t="str">
            <v xml:space="preserve"> </v>
          </cell>
          <cell r="E90" t="str">
            <v>m</v>
          </cell>
          <cell r="F90">
            <v>668</v>
          </cell>
          <cell r="G90">
            <v>52.16</v>
          </cell>
        </row>
        <row r="91">
          <cell r="A91" t="str">
            <v>PI 60</v>
          </cell>
          <cell r="B91" t="str">
            <v>Lâmpada a vapor de mercúrio 250W</v>
          </cell>
          <cell r="C91" t="str">
            <v xml:space="preserve"> </v>
          </cell>
          <cell r="D91" t="str">
            <v xml:space="preserve"> </v>
          </cell>
          <cell r="E91" t="str">
            <v>un</v>
          </cell>
          <cell r="F91">
            <v>20</v>
          </cell>
          <cell r="G91">
            <v>16.3</v>
          </cell>
        </row>
        <row r="92">
          <cell r="A92" t="str">
            <v>PI 52</v>
          </cell>
          <cell r="B92" t="str">
            <v>Luminária IMB C-300 ou similar</v>
          </cell>
          <cell r="C92" t="str">
            <v xml:space="preserve"> </v>
          </cell>
          <cell r="D92" t="str">
            <v xml:space="preserve"> </v>
          </cell>
          <cell r="E92" t="str">
            <v>un</v>
          </cell>
          <cell r="F92">
            <v>4</v>
          </cell>
          <cell r="G92">
            <v>410</v>
          </cell>
        </row>
        <row r="93">
          <cell r="A93" t="str">
            <v>PI 13</v>
          </cell>
          <cell r="B93" t="str">
            <v>Eletroduto de aço 20mm, vara de 3m</v>
          </cell>
          <cell r="C93" t="str">
            <v xml:space="preserve"> </v>
          </cell>
          <cell r="D93" t="str">
            <v xml:space="preserve"> </v>
          </cell>
          <cell r="E93" t="str">
            <v>un</v>
          </cell>
          <cell r="F93">
            <v>8</v>
          </cell>
          <cell r="G93">
            <v>14.49</v>
          </cell>
        </row>
        <row r="94">
          <cell r="A94" t="str">
            <v>PI 62</v>
          </cell>
          <cell r="B94" t="str">
            <v>Caixa de passagem para instalação aparente D=20mm, tipo T</v>
          </cell>
          <cell r="C94" t="str">
            <v xml:space="preserve"> </v>
          </cell>
          <cell r="D94" t="str">
            <v xml:space="preserve"> </v>
          </cell>
          <cell r="E94" t="str">
            <v>un</v>
          </cell>
          <cell r="F94">
            <v>4</v>
          </cell>
          <cell r="G94">
            <v>20</v>
          </cell>
        </row>
        <row r="95">
          <cell r="A95" t="str">
            <v>PI 15</v>
          </cell>
          <cell r="B95" t="str">
            <v>Caixa de passagem para instalação aparente D=20mm, tipo LB</v>
          </cell>
          <cell r="C95" t="str">
            <v xml:space="preserve"> </v>
          </cell>
          <cell r="D95" t="str">
            <v xml:space="preserve"> </v>
          </cell>
          <cell r="E95" t="str">
            <v>un</v>
          </cell>
          <cell r="F95">
            <v>2</v>
          </cell>
          <cell r="G95">
            <v>3.62</v>
          </cell>
        </row>
        <row r="96">
          <cell r="A96" t="str">
            <v>PI 18</v>
          </cell>
          <cell r="B96" t="str">
            <v>Braço curvo p/ iluminação pública padrão CELESC</v>
          </cell>
          <cell r="C96" t="str">
            <v xml:space="preserve"> </v>
          </cell>
          <cell r="D96" t="str">
            <v xml:space="preserve"> </v>
          </cell>
          <cell r="E96" t="str">
            <v>un</v>
          </cell>
          <cell r="F96">
            <v>20</v>
          </cell>
          <cell r="G96">
            <v>6.33</v>
          </cell>
        </row>
        <row r="97">
          <cell r="A97" t="str">
            <v>PI 22</v>
          </cell>
          <cell r="B97" t="str">
            <v>Base completa com fusível Diazed, 6A, retardado, incluíndo tampa, anel de proteção e ajuste</v>
          </cell>
          <cell r="C97" t="str">
            <v xml:space="preserve"> </v>
          </cell>
          <cell r="D97" t="str">
            <v xml:space="preserve"> </v>
          </cell>
          <cell r="E97" t="str">
            <v>un</v>
          </cell>
          <cell r="F97">
            <v>22</v>
          </cell>
          <cell r="G97">
            <v>8.6300000000000008</v>
          </cell>
        </row>
        <row r="98">
          <cell r="A98" t="str">
            <v>PI 23</v>
          </cell>
          <cell r="B98" t="str">
            <v>Contator tripolar a seco, p/ corrente alternada - 55 A, para uso em rede 380/220V - 60Hz</v>
          </cell>
          <cell r="C98" t="str">
            <v xml:space="preserve"> </v>
          </cell>
          <cell r="D98" t="str">
            <v xml:space="preserve"> </v>
          </cell>
          <cell r="E98" t="str">
            <v>un</v>
          </cell>
          <cell r="F98">
            <v>2</v>
          </cell>
          <cell r="G98">
            <v>234.6</v>
          </cell>
        </row>
        <row r="99">
          <cell r="A99" t="str">
            <v>PI 24</v>
          </cell>
          <cell r="B99" t="str">
            <v>Fita elétrica auto fusão a base de borracha EPR</v>
          </cell>
          <cell r="C99" t="str">
            <v xml:space="preserve"> </v>
          </cell>
          <cell r="D99" t="str">
            <v xml:space="preserve"> </v>
          </cell>
          <cell r="E99" t="str">
            <v>un</v>
          </cell>
          <cell r="F99">
            <v>4</v>
          </cell>
          <cell r="G99">
            <v>6.39</v>
          </cell>
        </row>
        <row r="100">
          <cell r="A100" t="str">
            <v>PI 25</v>
          </cell>
          <cell r="B100" t="str">
            <v>Fita adesiva plástica isolante</v>
          </cell>
          <cell r="C100" t="str">
            <v xml:space="preserve"> </v>
          </cell>
          <cell r="D100" t="str">
            <v xml:space="preserve"> </v>
          </cell>
          <cell r="E100" t="str">
            <v>un</v>
          </cell>
          <cell r="F100">
            <v>6</v>
          </cell>
          <cell r="G100">
            <v>3.84</v>
          </cell>
        </row>
        <row r="101">
          <cell r="A101" t="str">
            <v>PI 26</v>
          </cell>
          <cell r="B101" t="str">
            <v>Relé fotoelétrico c/ suporte para fixação galv. com furo 18mm</v>
          </cell>
          <cell r="C101" t="str">
            <v xml:space="preserve"> </v>
          </cell>
          <cell r="D101" t="str">
            <v xml:space="preserve"> </v>
          </cell>
          <cell r="E101" t="str">
            <v>un</v>
          </cell>
          <cell r="F101">
            <v>22</v>
          </cell>
          <cell r="G101">
            <v>11.5</v>
          </cell>
        </row>
        <row r="102">
          <cell r="A102" t="str">
            <v>PI 56</v>
          </cell>
          <cell r="B102" t="str">
            <v>Cabo isolado p/ 1000V, 4 mm² de alumínio</v>
          </cell>
          <cell r="C102" t="str">
            <v xml:space="preserve"> </v>
          </cell>
          <cell r="D102" t="str">
            <v xml:space="preserve"> </v>
          </cell>
          <cell r="E102" t="str">
            <v>m</v>
          </cell>
          <cell r="F102">
            <v>110</v>
          </cell>
          <cell r="G102">
            <v>0.37</v>
          </cell>
        </row>
        <row r="103">
          <cell r="A103" t="str">
            <v>PI 28</v>
          </cell>
          <cell r="B103" t="str">
            <v>Eletroduto de aço tipo pesado 100mm</v>
          </cell>
          <cell r="C103" t="str">
            <v xml:space="preserve"> </v>
          </cell>
          <cell r="D103" t="str">
            <v xml:space="preserve"> </v>
          </cell>
          <cell r="E103" t="str">
            <v>m</v>
          </cell>
          <cell r="F103">
            <v>140</v>
          </cell>
          <cell r="G103">
            <v>28.55</v>
          </cell>
        </row>
        <row r="104">
          <cell r="A104" t="str">
            <v>PI 29</v>
          </cell>
          <cell r="B104" t="str">
            <v>Curva em alumínio fundido de alta resistência, fixação por encaixe,50mm</v>
          </cell>
          <cell r="C104" t="str">
            <v xml:space="preserve"> </v>
          </cell>
          <cell r="D104" t="str">
            <v xml:space="preserve"> </v>
          </cell>
          <cell r="E104" t="str">
            <v>un</v>
          </cell>
          <cell r="F104">
            <v>2</v>
          </cell>
          <cell r="G104">
            <v>18.75</v>
          </cell>
        </row>
        <row r="105">
          <cell r="A105" t="str">
            <v>PI 30</v>
          </cell>
          <cell r="B105" t="str">
            <v>Haste para aterramento aço-cobre D 13x2400mm</v>
          </cell>
          <cell r="C105" t="str">
            <v xml:space="preserve"> </v>
          </cell>
          <cell r="D105" t="str">
            <v xml:space="preserve"> </v>
          </cell>
          <cell r="E105" t="str">
            <v>un</v>
          </cell>
          <cell r="F105">
            <v>12</v>
          </cell>
          <cell r="G105">
            <v>6.04</v>
          </cell>
        </row>
        <row r="106">
          <cell r="A106" t="str">
            <v>PI 31</v>
          </cell>
          <cell r="B106" t="str">
            <v>Cabo de cobre nú meio duro, 7 fios 2AWG</v>
          </cell>
          <cell r="C106" t="str">
            <v xml:space="preserve"> </v>
          </cell>
          <cell r="D106" t="str">
            <v xml:space="preserve"> </v>
          </cell>
          <cell r="E106" t="str">
            <v>kg</v>
          </cell>
          <cell r="F106">
            <v>4</v>
          </cell>
          <cell r="G106">
            <v>7.02</v>
          </cell>
        </row>
        <row r="107">
          <cell r="A107" t="str">
            <v>PI 32</v>
          </cell>
          <cell r="B107" t="str">
            <v>Conetor paralelo, liga alumínio tronco 1/0-4 AWG e derivação 2-4AWG</v>
          </cell>
          <cell r="C107" t="str">
            <v xml:space="preserve"> </v>
          </cell>
          <cell r="D107" t="str">
            <v xml:space="preserve"> </v>
          </cell>
          <cell r="E107" t="str">
            <v>un</v>
          </cell>
          <cell r="F107">
            <v>5</v>
          </cell>
          <cell r="G107">
            <v>1.04</v>
          </cell>
        </row>
        <row r="108">
          <cell r="A108" t="str">
            <v>PI 20</v>
          </cell>
          <cell r="B108" t="str">
            <v>Poste de concreto duplo T 10m, 150 daN</v>
          </cell>
          <cell r="C108" t="str">
            <v xml:space="preserve"> </v>
          </cell>
          <cell r="D108" t="str">
            <v xml:space="preserve"> </v>
          </cell>
          <cell r="E108" t="str">
            <v>un</v>
          </cell>
          <cell r="F108">
            <v>10</v>
          </cell>
          <cell r="G108">
            <v>200</v>
          </cell>
        </row>
        <row r="109">
          <cell r="A109" t="str">
            <v>PI 48</v>
          </cell>
          <cell r="B109" t="str">
            <v>Armação secundária p/ 2 estribo</v>
          </cell>
          <cell r="C109" t="str">
            <v xml:space="preserve"> </v>
          </cell>
          <cell r="D109" t="str">
            <v xml:space="preserve"> </v>
          </cell>
          <cell r="E109" t="str">
            <v>un</v>
          </cell>
          <cell r="F109">
            <v>20</v>
          </cell>
          <cell r="G109">
            <v>7.5</v>
          </cell>
        </row>
        <row r="110">
          <cell r="A110" t="str">
            <v>PI 49</v>
          </cell>
          <cell r="B110" t="str">
            <v>Armação secundária p/ 1 estribo</v>
          </cell>
          <cell r="C110" t="str">
            <v xml:space="preserve"> </v>
          </cell>
          <cell r="D110" t="str">
            <v xml:space="preserve"> </v>
          </cell>
          <cell r="E110" t="str">
            <v>un</v>
          </cell>
          <cell r="F110">
            <v>10</v>
          </cell>
          <cell r="G110">
            <v>3.5</v>
          </cell>
        </row>
        <row r="111">
          <cell r="A111" t="str">
            <v>PI 33</v>
          </cell>
          <cell r="B111" t="str">
            <v>Tubo de aço galvanizado, vara de 6m e 50mm</v>
          </cell>
          <cell r="C111" t="str">
            <v xml:space="preserve"> </v>
          </cell>
          <cell r="D111" t="str">
            <v xml:space="preserve"> </v>
          </cell>
          <cell r="E111" t="str">
            <v>un</v>
          </cell>
          <cell r="F111">
            <v>2</v>
          </cell>
          <cell r="G111">
            <v>74.06</v>
          </cell>
        </row>
        <row r="112">
          <cell r="A112" t="str">
            <v>PI 34</v>
          </cell>
          <cell r="B112" t="str">
            <v>Construção de caixa tipo SP, ou pré-instalada com as mesmas características</v>
          </cell>
          <cell r="C112" t="str">
            <v xml:space="preserve"> </v>
          </cell>
          <cell r="D112" t="str">
            <v xml:space="preserve"> </v>
          </cell>
          <cell r="E112" t="str">
            <v>un</v>
          </cell>
          <cell r="F112">
            <v>6</v>
          </cell>
          <cell r="G112">
            <v>180</v>
          </cell>
        </row>
        <row r="113">
          <cell r="A113" t="str">
            <v>PI 36</v>
          </cell>
          <cell r="B113" t="str">
            <v>Construção de embasamento p/ poste tipo engastado, concreto duplo T, 10m de altura</v>
          </cell>
          <cell r="C113" t="str">
            <v xml:space="preserve"> </v>
          </cell>
          <cell r="D113" t="str">
            <v xml:space="preserve"> </v>
          </cell>
          <cell r="E113" t="str">
            <v>un</v>
          </cell>
          <cell r="F113">
            <v>10</v>
          </cell>
          <cell r="G113">
            <v>285</v>
          </cell>
        </row>
        <row r="114">
          <cell r="A114" t="str">
            <v>PI 37</v>
          </cell>
          <cell r="B114" t="str">
            <v>Lançamento de cabos em dutos de aço, classe 1000V, circuito trifásico mais neutro, e monofásico</v>
          </cell>
          <cell r="C114" t="str">
            <v xml:space="preserve"> </v>
          </cell>
          <cell r="D114" t="str">
            <v xml:space="preserve"> </v>
          </cell>
          <cell r="E114" t="str">
            <v>m</v>
          </cell>
          <cell r="F114">
            <v>70</v>
          </cell>
          <cell r="G114">
            <v>4</v>
          </cell>
        </row>
        <row r="115">
          <cell r="A115" t="str">
            <v>PI 38</v>
          </cell>
          <cell r="B115" t="str">
            <v>Confecção de emendas retas ou derivação em cabos classe 1000V, c/ conector à compressão</v>
          </cell>
          <cell r="C115" t="str">
            <v xml:space="preserve"> </v>
          </cell>
          <cell r="D115" t="str">
            <v xml:space="preserve"> </v>
          </cell>
          <cell r="E115" t="str">
            <v>un</v>
          </cell>
          <cell r="F115">
            <v>2</v>
          </cell>
          <cell r="G115">
            <v>4.5</v>
          </cell>
        </row>
        <row r="116">
          <cell r="A116" t="str">
            <v>PI 39</v>
          </cell>
          <cell r="B116" t="str">
            <v>Fixação de haste de terra e conexão ao neutro</v>
          </cell>
          <cell r="C116" t="str">
            <v xml:space="preserve"> </v>
          </cell>
          <cell r="D116" t="str">
            <v xml:space="preserve"> </v>
          </cell>
          <cell r="E116" t="str">
            <v>un</v>
          </cell>
          <cell r="F116">
            <v>12</v>
          </cell>
          <cell r="G116">
            <v>35</v>
          </cell>
        </row>
        <row r="117">
          <cell r="A117" t="str">
            <v>PI 41</v>
          </cell>
          <cell r="B117" t="str">
            <v>Instalação de tubo de aço vara de 6m e curva de entrada de cabos na lateral do poste c/ fix. dutos</v>
          </cell>
          <cell r="C117" t="str">
            <v xml:space="preserve"> </v>
          </cell>
          <cell r="D117" t="str">
            <v xml:space="preserve"> </v>
          </cell>
          <cell r="E117" t="str">
            <v>un</v>
          </cell>
          <cell r="F117">
            <v>2</v>
          </cell>
          <cell r="G117">
            <v>200</v>
          </cell>
        </row>
        <row r="118">
          <cell r="A118" t="str">
            <v>PI 43</v>
          </cell>
          <cell r="B118" t="str">
            <v>Travessia de pista asfáltica p/ lançamento dutos aço tipo pesado 100mm</v>
          </cell>
          <cell r="C118" t="str">
            <v xml:space="preserve"> </v>
          </cell>
          <cell r="D118" t="str">
            <v xml:space="preserve"> </v>
          </cell>
          <cell r="E118" t="str">
            <v>m</v>
          </cell>
          <cell r="F118">
            <v>70</v>
          </cell>
          <cell r="G118">
            <v>70</v>
          </cell>
        </row>
        <row r="119">
          <cell r="A119" t="str">
            <v>PI 44</v>
          </cell>
          <cell r="B119" t="str">
            <v>Montagem eletromecânica de luminária 10,0m de altura, c/ fixação dos equip.e conexões elétricos</v>
          </cell>
          <cell r="C119" t="str">
            <v xml:space="preserve"> </v>
          </cell>
          <cell r="D119" t="str">
            <v xml:space="preserve"> </v>
          </cell>
          <cell r="E119" t="str">
            <v>un</v>
          </cell>
          <cell r="F119">
            <v>10</v>
          </cell>
          <cell r="G119">
            <v>60</v>
          </cell>
        </row>
        <row r="120">
          <cell r="A120" t="str">
            <v>PI 58</v>
          </cell>
          <cell r="B120" t="str">
            <v>Fixação de caixas de passagem p/ instalação aparente D=20mm</v>
          </cell>
          <cell r="C120" t="str">
            <v xml:space="preserve"> </v>
          </cell>
          <cell r="D120" t="str">
            <v xml:space="preserve"> </v>
          </cell>
          <cell r="E120" t="str">
            <v>un</v>
          </cell>
          <cell r="F120">
            <v>4</v>
          </cell>
          <cell r="G120">
            <v>10</v>
          </cell>
        </row>
        <row r="121">
          <cell r="A121" t="str">
            <v>PI 59</v>
          </cell>
          <cell r="B121" t="str">
            <v>Instalação de luminária blindada para lâmpada a vapor de mercúrio 250W</v>
          </cell>
          <cell r="C121" t="str">
            <v xml:space="preserve"> </v>
          </cell>
          <cell r="D121" t="str">
            <v xml:space="preserve"> </v>
          </cell>
          <cell r="E121" t="str">
            <v>un</v>
          </cell>
          <cell r="F121">
            <v>4</v>
          </cell>
          <cell r="G121">
            <v>20</v>
          </cell>
        </row>
        <row r="122">
          <cell r="A122" t="str">
            <v>PI 01</v>
          </cell>
          <cell r="B122" t="str">
            <v>Poste de aço galv. a fogo, c/ 20,0m de alt. p/ instal. tipo engastado</v>
          </cell>
          <cell r="C122" t="str">
            <v xml:space="preserve"> </v>
          </cell>
          <cell r="D122" t="str">
            <v xml:space="preserve"> </v>
          </cell>
          <cell r="E122" t="str">
            <v>un</v>
          </cell>
          <cell r="F122">
            <v>1</v>
          </cell>
          <cell r="G122">
            <v>2662.25</v>
          </cell>
        </row>
        <row r="123">
          <cell r="A123" t="str">
            <v>PI 07</v>
          </cell>
          <cell r="B123" t="str">
            <v>Suporte p/ luminária tipo ZGP402 da Philips ou similar</v>
          </cell>
          <cell r="C123" t="str">
            <v xml:space="preserve"> </v>
          </cell>
          <cell r="D123" t="str">
            <v xml:space="preserve"> </v>
          </cell>
          <cell r="E123" t="str">
            <v>un</v>
          </cell>
          <cell r="F123">
            <v>1</v>
          </cell>
          <cell r="G123">
            <v>100</v>
          </cell>
        </row>
        <row r="124">
          <cell r="A124" t="str">
            <v>PI 04</v>
          </cell>
          <cell r="B124" t="str">
            <v xml:space="preserve">Luminária p/ iluminação pública ref.SRC-612 da Philips ou similar </v>
          </cell>
          <cell r="C124" t="str">
            <v xml:space="preserve"> </v>
          </cell>
          <cell r="D124" t="str">
            <v xml:space="preserve"> </v>
          </cell>
          <cell r="E124" t="str">
            <v>un</v>
          </cell>
          <cell r="F124">
            <v>2</v>
          </cell>
          <cell r="G124">
            <v>425.5</v>
          </cell>
        </row>
        <row r="125">
          <cell r="A125" t="str">
            <v>PI 03</v>
          </cell>
          <cell r="B125" t="str">
            <v xml:space="preserve">Luminária p/ iluminação pública ref.HRC-612 da Philips ou similar </v>
          </cell>
          <cell r="C125" t="str">
            <v xml:space="preserve"> </v>
          </cell>
          <cell r="D125" t="str">
            <v xml:space="preserve"> </v>
          </cell>
          <cell r="E125" t="str">
            <v>un</v>
          </cell>
          <cell r="F125">
            <v>20</v>
          </cell>
          <cell r="G125">
            <v>400</v>
          </cell>
        </row>
        <row r="126">
          <cell r="A126" t="str">
            <v>PI 09</v>
          </cell>
          <cell r="B126" t="str">
            <v>Lâmpada a vapor de sódio 400W, alta pressão, base E40</v>
          </cell>
          <cell r="C126" t="str">
            <v xml:space="preserve"> </v>
          </cell>
          <cell r="D126" t="str">
            <v xml:space="preserve"> </v>
          </cell>
          <cell r="E126" t="str">
            <v>un</v>
          </cell>
          <cell r="F126">
            <v>2</v>
          </cell>
          <cell r="G126">
            <v>33.35</v>
          </cell>
        </row>
        <row r="127">
          <cell r="A127" t="str">
            <v>PI 35</v>
          </cell>
          <cell r="B127" t="str">
            <v>Construção de embasamento p/ poste tipo engastado, 20m de altura</v>
          </cell>
          <cell r="C127" t="str">
            <v xml:space="preserve"> </v>
          </cell>
          <cell r="D127" t="str">
            <v xml:space="preserve"> </v>
          </cell>
          <cell r="E127" t="str">
            <v>un</v>
          </cell>
          <cell r="F127">
            <v>1</v>
          </cell>
          <cell r="G127">
            <v>494</v>
          </cell>
        </row>
        <row r="128">
          <cell r="A128" t="str">
            <v>PI 42</v>
          </cell>
          <cell r="B128" t="str">
            <v>Instalação de poste de aço de 20m de altura engastado</v>
          </cell>
          <cell r="C128" t="str">
            <v xml:space="preserve"> </v>
          </cell>
          <cell r="D128" t="str">
            <v xml:space="preserve"> </v>
          </cell>
          <cell r="E128" t="str">
            <v>un</v>
          </cell>
          <cell r="F128">
            <v>1</v>
          </cell>
          <cell r="G128">
            <v>250</v>
          </cell>
        </row>
        <row r="129">
          <cell r="A129" t="str">
            <v>PI 69</v>
          </cell>
          <cell r="B129" t="str">
            <v>Instalação de poste concreto duplo T, 10m de altura, engastado</v>
          </cell>
          <cell r="C129" t="str">
            <v xml:space="preserve"> </v>
          </cell>
          <cell r="D129" t="str">
            <v xml:space="preserve"> </v>
          </cell>
          <cell r="E129" t="str">
            <v>un</v>
          </cell>
          <cell r="F129">
            <v>10</v>
          </cell>
          <cell r="G129">
            <v>200</v>
          </cell>
        </row>
        <row r="130">
          <cell r="A130" t="str">
            <v>PI 27</v>
          </cell>
          <cell r="B130" t="str">
            <v>Cabo isolado p/ 1000V, bitola 35mm²</v>
          </cell>
          <cell r="C130" t="str">
            <v xml:space="preserve"> </v>
          </cell>
          <cell r="D130" t="str">
            <v xml:space="preserve"> </v>
          </cell>
          <cell r="E130" t="str">
            <v>m</v>
          </cell>
          <cell r="F130">
            <v>200</v>
          </cell>
          <cell r="G130">
            <v>1.55</v>
          </cell>
        </row>
        <row r="131">
          <cell r="A131" t="str">
            <v>PI 65</v>
          </cell>
          <cell r="B131" t="str">
            <v>Cabo de alumínio 1/0</v>
          </cell>
          <cell r="C131" t="str">
            <v xml:space="preserve"> </v>
          </cell>
          <cell r="D131" t="str">
            <v xml:space="preserve"> </v>
          </cell>
          <cell r="E131" t="str">
            <v>m</v>
          </cell>
          <cell r="F131">
            <v>2650</v>
          </cell>
          <cell r="G131">
            <v>1.7</v>
          </cell>
        </row>
        <row r="132">
          <cell r="A132" t="str">
            <v>PI 66</v>
          </cell>
          <cell r="B132" t="str">
            <v>Cabo isolado p/ 1000 V, 6 mm2 de alumínio</v>
          </cell>
          <cell r="C132" t="str">
            <v xml:space="preserve"> </v>
          </cell>
          <cell r="D132" t="str">
            <v xml:space="preserve"> </v>
          </cell>
          <cell r="E132" t="str">
            <v>m</v>
          </cell>
          <cell r="F132">
            <v>20</v>
          </cell>
          <cell r="G132">
            <v>1</v>
          </cell>
        </row>
        <row r="133">
          <cell r="A133" t="str">
            <v>PI 67</v>
          </cell>
          <cell r="B133" t="str">
            <v>Cabo isolado p/ 1000 V, 2,5 mm2 de alumínio</v>
          </cell>
          <cell r="C133" t="str">
            <v xml:space="preserve"> </v>
          </cell>
          <cell r="D133" t="str">
            <v xml:space="preserve"> </v>
          </cell>
          <cell r="E133" t="str">
            <v>m</v>
          </cell>
          <cell r="F133">
            <v>60</v>
          </cell>
          <cell r="G133">
            <v>0.6</v>
          </cell>
        </row>
        <row r="134">
          <cell r="A134" t="str">
            <v>R1</v>
          </cell>
          <cell r="B134" t="str">
            <v>Remanejamento de Rede de Baixa Tensão (220/380V)</v>
          </cell>
          <cell r="C134" t="str">
            <v xml:space="preserve"> </v>
          </cell>
          <cell r="D134" t="str">
            <v xml:space="preserve"> </v>
          </cell>
          <cell r="E134" t="str">
            <v>m</v>
          </cell>
          <cell r="F134">
            <v>200</v>
          </cell>
          <cell r="G134">
            <v>4.7</v>
          </cell>
        </row>
        <row r="135">
          <cell r="A135" t="str">
            <v>R2</v>
          </cell>
          <cell r="B135" t="str">
            <v>Remanejamento de Rede de Alta Tensão (138kV)</v>
          </cell>
          <cell r="C135" t="str">
            <v xml:space="preserve"> </v>
          </cell>
          <cell r="D135" t="str">
            <v xml:space="preserve"> </v>
          </cell>
          <cell r="E135" t="str">
            <v>m</v>
          </cell>
          <cell r="F135">
            <v>400</v>
          </cell>
          <cell r="G135">
            <v>6.2</v>
          </cell>
        </row>
        <row r="136">
          <cell r="A136" t="str">
            <v>R10</v>
          </cell>
          <cell r="B136" t="str">
            <v>Remanejamento de Poste de Concreto 10/150</v>
          </cell>
          <cell r="C136" t="str">
            <v xml:space="preserve"> </v>
          </cell>
          <cell r="D136" t="str">
            <v xml:space="preserve"> </v>
          </cell>
          <cell r="E136" t="str">
            <v>un</v>
          </cell>
          <cell r="F136">
            <v>5</v>
          </cell>
          <cell r="G136">
            <v>75</v>
          </cell>
        </row>
        <row r="137">
          <cell r="A137" t="str">
            <v>R3</v>
          </cell>
          <cell r="B137" t="str">
            <v>Remanejamento de Rede de Telefonia</v>
          </cell>
          <cell r="C137" t="str">
            <v xml:space="preserve"> </v>
          </cell>
          <cell r="D137" t="str">
            <v xml:space="preserve"> </v>
          </cell>
          <cell r="E137" t="str">
            <v>m</v>
          </cell>
          <cell r="F137">
            <v>200</v>
          </cell>
          <cell r="G137">
            <v>2</v>
          </cell>
        </row>
        <row r="138">
          <cell r="A138" t="str">
            <v xml:space="preserve"> </v>
          </cell>
        </row>
      </sheetData>
      <sheetData sheetId="14">
        <row r="14">
          <cell r="A14" t="str">
            <v>01.000.00</v>
          </cell>
          <cell r="B14" t="str">
            <v>Desmatamento,destocamento e limpeza de área com árvore até 0,15m</v>
          </cell>
          <cell r="C14" t="str">
            <v>DNER-ES278/97</v>
          </cell>
          <cell r="D14" t="str">
            <v xml:space="preserve"> </v>
          </cell>
          <cell r="E14" t="str">
            <v>m2</v>
          </cell>
          <cell r="F14">
            <v>20000</v>
          </cell>
          <cell r="G14">
            <v>7.0000000000000007E-2</v>
          </cell>
        </row>
        <row r="15">
          <cell r="A15" t="str">
            <v>01.010.00</v>
          </cell>
          <cell r="B15" t="str">
            <v>Desmatamento e destocamento árvores de 0,15m a 0,30m</v>
          </cell>
          <cell r="C15" t="str">
            <v>DNER-ES278/97</v>
          </cell>
          <cell r="D15" t="str">
            <v xml:space="preserve"> </v>
          </cell>
          <cell r="E15" t="str">
            <v>un</v>
          </cell>
          <cell r="F15">
            <v>100</v>
          </cell>
          <cell r="G15">
            <v>8.92</v>
          </cell>
        </row>
        <row r="16">
          <cell r="A16" t="str">
            <v>01.011.00</v>
          </cell>
          <cell r="B16" t="str">
            <v>Desmatamento e destocamento árvores superior a 0,30m</v>
          </cell>
          <cell r="C16" t="str">
            <v>DNER-ES278/97</v>
          </cell>
          <cell r="D16" t="str">
            <v xml:space="preserve"> </v>
          </cell>
          <cell r="E16" t="str">
            <v>un</v>
          </cell>
          <cell r="F16">
            <v>50</v>
          </cell>
          <cell r="G16">
            <v>26.75</v>
          </cell>
        </row>
        <row r="17">
          <cell r="A17" t="str">
            <v>01.100.15</v>
          </cell>
          <cell r="B17" t="str">
            <v>Escavação,carga e transportes de material de 1a categoria DMT= 1200 a 1400m</v>
          </cell>
          <cell r="C17" t="str">
            <v>DNER-ES280/97</v>
          </cell>
          <cell r="D17" t="str">
            <v xml:space="preserve"> </v>
          </cell>
          <cell r="E17" t="str">
            <v>m3</v>
          </cell>
          <cell r="F17">
            <v>5853</v>
          </cell>
          <cell r="G17">
            <v>2.62</v>
          </cell>
        </row>
        <row r="18">
          <cell r="A18" t="str">
            <v>01.101.15</v>
          </cell>
          <cell r="B18" t="str">
            <v>Escavação,carga e transportes de material de 2a categoria,c/CB,  DMT 1200 a 1400m</v>
          </cell>
          <cell r="C18" t="str">
            <v>DNER-ES280/97</v>
          </cell>
          <cell r="D18" t="str">
            <v xml:space="preserve"> </v>
          </cell>
          <cell r="E18" t="str">
            <v>m3</v>
          </cell>
          <cell r="F18">
            <v>650</v>
          </cell>
          <cell r="G18">
            <v>3.73</v>
          </cell>
        </row>
        <row r="19">
          <cell r="A19" t="str">
            <v>01.510.00</v>
          </cell>
          <cell r="B19" t="str">
            <v>Compactação de aterros a 95% Proctor Normal</v>
          </cell>
          <cell r="C19" t="str">
            <v>DNER-ES282/97</v>
          </cell>
          <cell r="D19" t="str">
            <v xml:space="preserve"> </v>
          </cell>
          <cell r="E19" t="str">
            <v>m3</v>
          </cell>
          <cell r="F19">
            <v>1593</v>
          </cell>
          <cell r="G19">
            <v>0.79</v>
          </cell>
        </row>
        <row r="20">
          <cell r="A20" t="str">
            <v>01.511.00</v>
          </cell>
          <cell r="B20" t="str">
            <v>Compactação de aterros a 100% Proctor Normal</v>
          </cell>
          <cell r="C20" t="str">
            <v>DNER-ES282/97</v>
          </cell>
          <cell r="D20" t="str">
            <v xml:space="preserve"> </v>
          </cell>
          <cell r="E20" t="str">
            <v>m3</v>
          </cell>
          <cell r="F20">
            <v>3827</v>
          </cell>
          <cell r="G20">
            <v>1.36</v>
          </cell>
        </row>
        <row r="21">
          <cell r="A21" t="str">
            <v>P 10.000.06</v>
          </cell>
          <cell r="B21" t="str">
            <v>Aterro reforçado c/ elementos Terramesh (0,50x1,00x4,00m)(malha 8x10) ou similar</v>
          </cell>
          <cell r="C21" t="str">
            <v xml:space="preserve"> </v>
          </cell>
          <cell r="D21" t="str">
            <v xml:space="preserve"> </v>
          </cell>
          <cell r="E21" t="str">
            <v>un</v>
          </cell>
          <cell r="F21">
            <v>2638</v>
          </cell>
          <cell r="G21">
            <v>321.67</v>
          </cell>
        </row>
        <row r="22">
          <cell r="A22" t="str">
            <v>P 10.000.05</v>
          </cell>
          <cell r="B22" t="str">
            <v>Aterro reforçado c/ elementos Terramesh (1,00x1,00x4,00m)(malha 8x10) ou similar</v>
          </cell>
          <cell r="C22" t="str">
            <v xml:space="preserve"> </v>
          </cell>
          <cell r="D22" t="str">
            <v xml:space="preserve"> </v>
          </cell>
          <cell r="E22" t="str">
            <v>un</v>
          </cell>
          <cell r="F22">
            <v>1782</v>
          </cell>
          <cell r="G22">
            <v>414.83</v>
          </cell>
        </row>
        <row r="23">
          <cell r="A23" t="str">
            <v>DER82610</v>
          </cell>
          <cell r="B23" t="str">
            <v>Gabião caixa em PVC c/ h=50cm</v>
          </cell>
          <cell r="C23" t="str">
            <v xml:space="preserve"> </v>
          </cell>
          <cell r="D23" t="str">
            <v xml:space="preserve"> </v>
          </cell>
          <cell r="E23" t="str">
            <v>m3</v>
          </cell>
          <cell r="F23">
            <v>313</v>
          </cell>
          <cell r="G23">
            <v>153.77000000000001</v>
          </cell>
        </row>
        <row r="24">
          <cell r="A24" t="str">
            <v>DER82660</v>
          </cell>
          <cell r="B24" t="str">
            <v>Gabião caixa em PVC c/ h=100cm</v>
          </cell>
          <cell r="C24" t="str">
            <v xml:space="preserve"> </v>
          </cell>
          <cell r="D24" t="str">
            <v xml:space="preserve"> </v>
          </cell>
          <cell r="E24" t="str">
            <v>m3</v>
          </cell>
          <cell r="F24">
            <v>895</v>
          </cell>
          <cell r="G24">
            <v>122.97</v>
          </cell>
        </row>
        <row r="25">
          <cell r="A25" t="str">
            <v>09.517.04</v>
          </cell>
          <cell r="B25" t="str">
            <v>Pedra de mão</v>
          </cell>
          <cell r="C25" t="str">
            <v xml:space="preserve"> </v>
          </cell>
          <cell r="D25" t="str">
            <v xml:space="preserve"> </v>
          </cell>
          <cell r="E25" t="str">
            <v>m3</v>
          </cell>
          <cell r="F25">
            <v>8521</v>
          </cell>
          <cell r="G25">
            <v>11.92</v>
          </cell>
        </row>
        <row r="26">
          <cell r="A26">
            <v>9000032</v>
          </cell>
          <cell r="B26" t="str">
            <v>Manta Geotextil 200g/m2</v>
          </cell>
          <cell r="C26">
            <v>0</v>
          </cell>
          <cell r="D26">
            <v>0</v>
          </cell>
          <cell r="E26" t="str">
            <v>m2</v>
          </cell>
          <cell r="F26">
            <v>12255</v>
          </cell>
          <cell r="G26">
            <v>5.83</v>
          </cell>
        </row>
        <row r="27">
          <cell r="A27" t="str">
            <v>P 10.000.07</v>
          </cell>
          <cell r="B27" t="str">
            <v>Geogrelha Paralink 400m ou similar</v>
          </cell>
          <cell r="C27" t="str">
            <v xml:space="preserve"> </v>
          </cell>
          <cell r="D27" t="str">
            <v xml:space="preserve"> </v>
          </cell>
          <cell r="E27" t="str">
            <v>m2</v>
          </cell>
          <cell r="F27">
            <v>1475</v>
          </cell>
          <cell r="G27">
            <v>52.09</v>
          </cell>
        </row>
        <row r="28">
          <cell r="A28" t="str">
            <v>P 10.000.08</v>
          </cell>
          <cell r="B28" t="str">
            <v>Geogrelha Paralink 800m ou similar</v>
          </cell>
          <cell r="C28" t="str">
            <v xml:space="preserve"> </v>
          </cell>
          <cell r="D28" t="str">
            <v xml:space="preserve"> </v>
          </cell>
          <cell r="E28" t="str">
            <v>m2</v>
          </cell>
          <cell r="F28">
            <v>900</v>
          </cell>
          <cell r="G28">
            <v>91.8</v>
          </cell>
        </row>
        <row r="29">
          <cell r="F29" t="str">
            <v>SUB-TOTAL</v>
          </cell>
        </row>
        <row r="31">
          <cell r="B31" t="str">
            <v>PAVIMENTAÇÃO</v>
          </cell>
        </row>
        <row r="32">
          <cell r="A32" t="str">
            <v>02.000.00</v>
          </cell>
          <cell r="B32" t="str">
            <v>Regularização do subleito</v>
          </cell>
          <cell r="C32" t="str">
            <v xml:space="preserve"> </v>
          </cell>
          <cell r="D32" t="str">
            <v xml:space="preserve"> </v>
          </cell>
          <cell r="E32" t="str">
            <v>m2</v>
          </cell>
          <cell r="F32">
            <v>19615</v>
          </cell>
          <cell r="G32">
            <v>0.3</v>
          </cell>
        </row>
        <row r="33">
          <cell r="A33" t="str">
            <v>DER53130</v>
          </cell>
          <cell r="B33" t="str">
            <v>Camada de macadame seco</v>
          </cell>
          <cell r="C33" t="str">
            <v xml:space="preserve"> </v>
          </cell>
          <cell r="D33" t="str">
            <v xml:space="preserve"> </v>
          </cell>
          <cell r="E33" t="str">
            <v>m3</v>
          </cell>
          <cell r="F33">
            <v>3732</v>
          </cell>
          <cell r="G33">
            <v>21.86</v>
          </cell>
        </row>
        <row r="34">
          <cell r="A34" t="str">
            <v>02.230.00</v>
          </cell>
          <cell r="B34" t="str">
            <v>Base brita graduada</v>
          </cell>
          <cell r="C34" t="str">
            <v>DNER-ES303/97</v>
          </cell>
          <cell r="D34" t="str">
            <v xml:space="preserve"> </v>
          </cell>
          <cell r="E34" t="str">
            <v>m3</v>
          </cell>
          <cell r="F34">
            <v>2736</v>
          </cell>
          <cell r="G34">
            <v>28.06</v>
          </cell>
        </row>
        <row r="35">
          <cell r="A35" t="str">
            <v>02.300.00</v>
          </cell>
          <cell r="B35" t="str">
            <v>Imprimação - Fornecimento, transporte e execução</v>
          </cell>
          <cell r="C35" t="str">
            <v>DNER-ES306/97</v>
          </cell>
          <cell r="D35" t="str">
            <v xml:space="preserve"> </v>
          </cell>
          <cell r="E35" t="str">
            <v>m2</v>
          </cell>
          <cell r="F35">
            <v>17941</v>
          </cell>
          <cell r="G35">
            <v>1.1100000000000001</v>
          </cell>
        </row>
        <row r="36">
          <cell r="A36" t="str">
            <v>02.400.00</v>
          </cell>
          <cell r="B36" t="str">
            <v>Pintura de ligação - Fornec., transporte e execução</v>
          </cell>
          <cell r="C36" t="str">
            <v>DNER-ES307/97</v>
          </cell>
          <cell r="D36" t="str">
            <v xml:space="preserve"> </v>
          </cell>
          <cell r="E36" t="str">
            <v>m2</v>
          </cell>
          <cell r="F36">
            <v>46266</v>
          </cell>
          <cell r="G36">
            <v>0.41</v>
          </cell>
        </row>
        <row r="37">
          <cell r="A37" t="str">
            <v>02.540.01</v>
          </cell>
          <cell r="B37" t="str">
            <v>Concreto betuminoso usinado a quente - usina 100/140 t/h</v>
          </cell>
          <cell r="C37" t="str">
            <v>DNER-ES313/97</v>
          </cell>
          <cell r="D37" t="str">
            <v xml:space="preserve"> </v>
          </cell>
          <cell r="E37" t="str">
            <v>t</v>
          </cell>
          <cell r="F37">
            <v>5664</v>
          </cell>
          <cell r="G37">
            <v>67.64</v>
          </cell>
        </row>
        <row r="38">
          <cell r="A38" t="str">
            <v>DER82200</v>
          </cell>
          <cell r="B38" t="str">
            <v>Remoção de revestimento de CBUQ</v>
          </cell>
          <cell r="C38" t="str">
            <v xml:space="preserve"> </v>
          </cell>
          <cell r="D38" t="str">
            <v xml:space="preserve"> </v>
          </cell>
          <cell r="E38" t="str">
            <v>m3</v>
          </cell>
          <cell r="F38">
            <v>380</v>
          </cell>
          <cell r="G38">
            <v>5.73</v>
          </cell>
        </row>
        <row r="39">
          <cell r="A39" t="str">
            <v>DER82200a</v>
          </cell>
          <cell r="B39" t="str">
            <v>Remoção de camada granular</v>
          </cell>
          <cell r="C39" t="str">
            <v xml:space="preserve"> </v>
          </cell>
          <cell r="D39" t="str">
            <v xml:space="preserve"> </v>
          </cell>
          <cell r="E39" t="str">
            <v>m3</v>
          </cell>
          <cell r="F39">
            <v>380</v>
          </cell>
          <cell r="G39">
            <v>4.67</v>
          </cell>
        </row>
        <row r="40">
          <cell r="F40" t="str">
            <v>SUB-TOTAL</v>
          </cell>
        </row>
        <row r="42">
          <cell r="B42" t="str">
            <v>DRENAGEM</v>
          </cell>
        </row>
        <row r="43">
          <cell r="A43" t="str">
            <v>04.000.00</v>
          </cell>
          <cell r="B43" t="str">
            <v>Escavação manual em material de 1a categoria</v>
          </cell>
          <cell r="C43" t="str">
            <v xml:space="preserve"> </v>
          </cell>
          <cell r="D43" t="str">
            <v xml:space="preserve"> </v>
          </cell>
          <cell r="E43" t="str">
            <v>m3</v>
          </cell>
          <cell r="F43">
            <v>35</v>
          </cell>
          <cell r="G43">
            <v>17.57</v>
          </cell>
        </row>
        <row r="44">
          <cell r="A44" t="str">
            <v>04.001.00</v>
          </cell>
          <cell r="B44" t="str">
            <v>Escavação mecânica em material de 1a categoria</v>
          </cell>
          <cell r="C44" t="str">
            <v xml:space="preserve"> </v>
          </cell>
          <cell r="D44" t="str">
            <v xml:space="preserve"> </v>
          </cell>
          <cell r="E44" t="str">
            <v>m3</v>
          </cell>
          <cell r="F44">
            <v>184</v>
          </cell>
          <cell r="G44">
            <v>2.09</v>
          </cell>
        </row>
        <row r="45">
          <cell r="A45" t="str">
            <v>04.001.01</v>
          </cell>
          <cell r="B45" t="str">
            <v>Escavação mecânica,reaterro e compactação (material de 1a categoria)</v>
          </cell>
          <cell r="C45" t="str">
            <v xml:space="preserve"> </v>
          </cell>
          <cell r="D45" t="str">
            <v xml:space="preserve"> </v>
          </cell>
          <cell r="E45" t="str">
            <v>m3</v>
          </cell>
          <cell r="F45">
            <v>695</v>
          </cell>
          <cell r="G45">
            <v>3.03</v>
          </cell>
        </row>
        <row r="46">
          <cell r="A46" t="str">
            <v>04.510.03</v>
          </cell>
          <cell r="B46" t="str">
            <v>Dreno sub- superficial- DSS 03</v>
          </cell>
          <cell r="C46" t="str">
            <v>DNER-ES294/97</v>
          </cell>
          <cell r="D46" t="str">
            <v xml:space="preserve"> </v>
          </cell>
          <cell r="E46" t="str">
            <v>m</v>
          </cell>
          <cell r="F46">
            <v>242</v>
          </cell>
          <cell r="G46">
            <v>3.71</v>
          </cell>
        </row>
        <row r="47">
          <cell r="A47" t="str">
            <v>04.511.01</v>
          </cell>
          <cell r="B47" t="str">
            <v>Boca de saída p/ dreno sub-superficial-BSD 03</v>
          </cell>
          <cell r="C47" t="str">
            <v xml:space="preserve"> </v>
          </cell>
          <cell r="D47" t="str">
            <v xml:space="preserve"> </v>
          </cell>
          <cell r="E47" t="str">
            <v>un</v>
          </cell>
          <cell r="F47">
            <v>8</v>
          </cell>
          <cell r="G47">
            <v>20.86</v>
          </cell>
        </row>
        <row r="48">
          <cell r="A48" t="str">
            <v>04.900.21</v>
          </cell>
          <cell r="B48" t="str">
            <v>Sarjeta de cant. central de concreto-SCC 01</v>
          </cell>
          <cell r="C48" t="str">
            <v>DNER-ES288/97</v>
          </cell>
          <cell r="D48" t="str">
            <v xml:space="preserve"> </v>
          </cell>
          <cell r="E48" t="str">
            <v>m</v>
          </cell>
          <cell r="F48">
            <v>336</v>
          </cell>
          <cell r="G48">
            <v>13.85</v>
          </cell>
        </row>
        <row r="49">
          <cell r="A49" t="str">
            <v>04.900.22</v>
          </cell>
          <cell r="B49" t="str">
            <v>Sarjeta de cant. central de concreto-SCC 02</v>
          </cell>
          <cell r="C49" t="str">
            <v>DNER-ES288/97</v>
          </cell>
          <cell r="D49" t="str">
            <v xml:space="preserve"> </v>
          </cell>
          <cell r="E49" t="str">
            <v>m</v>
          </cell>
          <cell r="F49">
            <v>451</v>
          </cell>
          <cell r="G49">
            <v>19.170000000000002</v>
          </cell>
        </row>
        <row r="50">
          <cell r="A50" t="str">
            <v>04.900.03</v>
          </cell>
          <cell r="B50" t="str">
            <v>Sarjeta triangular de concreto-STC 03</v>
          </cell>
          <cell r="C50" t="str">
            <v>DNER-ES288/97</v>
          </cell>
          <cell r="D50" t="str">
            <v xml:space="preserve"> </v>
          </cell>
          <cell r="E50" t="str">
            <v>m</v>
          </cell>
          <cell r="F50">
            <v>55</v>
          </cell>
          <cell r="G50">
            <v>16.02</v>
          </cell>
        </row>
        <row r="51">
          <cell r="A51" t="str">
            <v>04.910.05</v>
          </cell>
          <cell r="B51" t="str">
            <v>Meio-fio de concreto-MFC 05</v>
          </cell>
          <cell r="C51" t="str">
            <v>DNER-ES290/97</v>
          </cell>
          <cell r="D51" t="str">
            <v xml:space="preserve"> </v>
          </cell>
          <cell r="E51" t="str">
            <v>m</v>
          </cell>
          <cell r="F51">
            <v>682</v>
          </cell>
          <cell r="G51">
            <v>10.54</v>
          </cell>
        </row>
        <row r="52">
          <cell r="A52" t="str">
            <v>04.960.01</v>
          </cell>
          <cell r="B52" t="str">
            <v>Boca de lobo simples c/ grelha de concreto-BLS 01</v>
          </cell>
          <cell r="C52" t="str">
            <v xml:space="preserve"> </v>
          </cell>
          <cell r="D52" t="str">
            <v xml:space="preserve"> </v>
          </cell>
          <cell r="E52" t="str">
            <v>un</v>
          </cell>
          <cell r="F52">
            <v>3</v>
          </cell>
          <cell r="G52">
            <v>203.51</v>
          </cell>
        </row>
        <row r="53">
          <cell r="A53" t="str">
            <v>04.960.02</v>
          </cell>
          <cell r="B53" t="str">
            <v>Boca de lobo simples c/ grelha de concreto-BLS 02</v>
          </cell>
          <cell r="C53" t="str">
            <v xml:space="preserve"> </v>
          </cell>
          <cell r="D53" t="str">
            <v xml:space="preserve"> </v>
          </cell>
          <cell r="E53" t="str">
            <v>un</v>
          </cell>
          <cell r="F53">
            <v>5</v>
          </cell>
          <cell r="G53">
            <v>257.83999999999997</v>
          </cell>
        </row>
        <row r="54">
          <cell r="A54" t="str">
            <v>P 04.100.07</v>
          </cell>
          <cell r="B54" t="str">
            <v>Execução de galerias D=0,40 c/ lastro de brita</v>
          </cell>
          <cell r="C54" t="str">
            <v xml:space="preserve"> </v>
          </cell>
          <cell r="D54" t="str">
            <v xml:space="preserve"> </v>
          </cell>
          <cell r="E54" t="str">
            <v>m</v>
          </cell>
          <cell r="F54">
            <v>281</v>
          </cell>
          <cell r="G54">
            <v>41.68</v>
          </cell>
        </row>
        <row r="55">
          <cell r="A55" t="str">
            <v>P 04.100.08</v>
          </cell>
          <cell r="B55" t="str">
            <v>Execução de galerias D=0,40 c/ lastro de concreto</v>
          </cell>
          <cell r="C55" t="str">
            <v xml:space="preserve"> </v>
          </cell>
          <cell r="D55" t="str">
            <v xml:space="preserve"> </v>
          </cell>
          <cell r="E55" t="str">
            <v>m</v>
          </cell>
          <cell r="F55">
            <v>28</v>
          </cell>
          <cell r="G55">
            <v>58.65</v>
          </cell>
        </row>
        <row r="56">
          <cell r="A56" t="str">
            <v>DER72350b</v>
          </cell>
          <cell r="B56" t="str">
            <v>Boca para BSTC D=40cm - Normal</v>
          </cell>
          <cell r="C56" t="str">
            <v xml:space="preserve"> </v>
          </cell>
          <cell r="D56" t="str">
            <v xml:space="preserve"> </v>
          </cell>
          <cell r="E56" t="str">
            <v>un</v>
          </cell>
          <cell r="F56">
            <v>3</v>
          </cell>
          <cell r="G56">
            <v>147.57</v>
          </cell>
        </row>
        <row r="57">
          <cell r="F57" t="str">
            <v>SUB-TOTAL</v>
          </cell>
        </row>
        <row r="59">
          <cell r="B59" t="str">
            <v>OBRAS DE ARTE ESPECIAIS</v>
          </cell>
        </row>
        <row r="60">
          <cell r="A60" t="str">
            <v>03.371.01</v>
          </cell>
          <cell r="B60" t="str">
            <v>Formas de placa compensada resinada</v>
          </cell>
          <cell r="C60" t="str">
            <v xml:space="preserve"> </v>
          </cell>
          <cell r="D60" t="str">
            <v xml:space="preserve"> </v>
          </cell>
          <cell r="E60" t="str">
            <v>m2</v>
          </cell>
          <cell r="F60">
            <v>85</v>
          </cell>
          <cell r="G60">
            <v>21.86</v>
          </cell>
        </row>
        <row r="61">
          <cell r="A61" t="str">
            <v>03.371.02</v>
          </cell>
          <cell r="B61" t="str">
            <v>Formas de placa compensada plastificada</v>
          </cell>
          <cell r="C61" t="str">
            <v xml:space="preserve"> </v>
          </cell>
          <cell r="D61" t="str">
            <v xml:space="preserve"> </v>
          </cell>
          <cell r="E61" t="str">
            <v>m2</v>
          </cell>
          <cell r="F61">
            <v>2387</v>
          </cell>
          <cell r="G61">
            <v>30.76</v>
          </cell>
        </row>
        <row r="62">
          <cell r="A62" t="str">
            <v>03.353.00</v>
          </cell>
          <cell r="B62" t="str">
            <v>Forn., preparo e colocação nas formas, de aço CA-50</v>
          </cell>
          <cell r="C62" t="str">
            <v xml:space="preserve"> </v>
          </cell>
          <cell r="D62" t="str">
            <v xml:space="preserve"> </v>
          </cell>
          <cell r="E62" t="str">
            <v>kg</v>
          </cell>
          <cell r="F62">
            <v>37870</v>
          </cell>
          <cell r="G62">
            <v>2.59</v>
          </cell>
        </row>
        <row r="63">
          <cell r="A63" t="str">
            <v>OAE4</v>
          </cell>
          <cell r="B63" t="str">
            <v>Armadura de protensão, fornecimento, bainhas, ancoragens, operações de protensão</v>
          </cell>
          <cell r="C63" t="str">
            <v xml:space="preserve"> </v>
          </cell>
          <cell r="D63" t="str">
            <v xml:space="preserve"> </v>
          </cell>
          <cell r="E63" t="str">
            <v>kg</v>
          </cell>
          <cell r="F63">
            <v>13643</v>
          </cell>
          <cell r="G63">
            <v>19.28</v>
          </cell>
        </row>
        <row r="64">
          <cell r="A64" t="str">
            <v>OAE17</v>
          </cell>
          <cell r="B64" t="str">
            <v>Transporte e lançamento de pré-lages</v>
          </cell>
          <cell r="C64" t="str">
            <v xml:space="preserve"> </v>
          </cell>
          <cell r="D64" t="str">
            <v xml:space="preserve"> </v>
          </cell>
          <cell r="E64" t="str">
            <v>un</v>
          </cell>
          <cell r="F64">
            <v>576</v>
          </cell>
          <cell r="G64">
            <v>23.47</v>
          </cell>
        </row>
        <row r="65">
          <cell r="A65" t="str">
            <v>OAE18</v>
          </cell>
          <cell r="B65" t="str">
            <v>Transporte e lançamento de vigas pré-moldadas</v>
          </cell>
          <cell r="C65" t="str">
            <v xml:space="preserve"> </v>
          </cell>
          <cell r="D65" t="str">
            <v xml:space="preserve"> </v>
          </cell>
          <cell r="E65" t="str">
            <v>un</v>
          </cell>
          <cell r="F65">
            <v>40</v>
          </cell>
          <cell r="G65">
            <v>1281.27</v>
          </cell>
        </row>
        <row r="66">
          <cell r="A66" t="str">
            <v>OAE19</v>
          </cell>
          <cell r="B66" t="str">
            <v>Injeção de nata (cabos 12 varas 1/2")</v>
          </cell>
          <cell r="C66" t="str">
            <v xml:space="preserve"> </v>
          </cell>
          <cell r="D66" t="str">
            <v xml:space="preserve"> </v>
          </cell>
          <cell r="E66" t="str">
            <v>m</v>
          </cell>
          <cell r="F66">
            <v>2388</v>
          </cell>
          <cell r="G66">
            <v>3.65</v>
          </cell>
        </row>
        <row r="67">
          <cell r="A67" t="str">
            <v>03.330.00</v>
          </cell>
          <cell r="B67" t="str">
            <v>Concreto fck= 35 MPa-contr. raz. uso ger.</v>
          </cell>
          <cell r="C67" t="str">
            <v xml:space="preserve"> </v>
          </cell>
          <cell r="D67" t="str">
            <v xml:space="preserve"> </v>
          </cell>
          <cell r="E67" t="str">
            <v>m3</v>
          </cell>
          <cell r="F67">
            <v>326</v>
          </cell>
          <cell r="G67">
            <v>166.78</v>
          </cell>
        </row>
        <row r="68">
          <cell r="A68" t="str">
            <v>P 03.327.01</v>
          </cell>
          <cell r="B68" t="str">
            <v xml:space="preserve">Concreto fck= 25 MPa-contr. raz. uso ger. </v>
          </cell>
          <cell r="C68" t="str">
            <v xml:space="preserve"> </v>
          </cell>
          <cell r="D68" t="str">
            <v xml:space="preserve"> </v>
          </cell>
          <cell r="E68" t="str">
            <v>m3</v>
          </cell>
          <cell r="F68">
            <v>73</v>
          </cell>
          <cell r="G68">
            <v>163.22</v>
          </cell>
        </row>
        <row r="69">
          <cell r="A69" t="str">
            <v>03.510.00</v>
          </cell>
          <cell r="B69" t="str">
            <v>Aparelho de apoio em neoprene</v>
          </cell>
          <cell r="C69" t="str">
            <v xml:space="preserve"> </v>
          </cell>
          <cell r="D69" t="str">
            <v xml:space="preserve"> </v>
          </cell>
          <cell r="E69" t="str">
            <v>kg</v>
          </cell>
          <cell r="F69">
            <v>104</v>
          </cell>
          <cell r="G69">
            <v>86.94</v>
          </cell>
        </row>
        <row r="70">
          <cell r="B70" t="str">
            <v>Barreiras de segurança (C.A.) Tipo New Jersey (129,2 m)</v>
          </cell>
        </row>
        <row r="71">
          <cell r="A71" t="str">
            <v>03.371.00</v>
          </cell>
          <cell r="B71" t="str">
            <v>Formas de madeira compensada</v>
          </cell>
          <cell r="C71" t="str">
            <v xml:space="preserve"> </v>
          </cell>
          <cell r="D71" t="str">
            <v xml:space="preserve"> </v>
          </cell>
          <cell r="E71" t="str">
            <v>m2</v>
          </cell>
          <cell r="F71">
            <v>258.39999999999998</v>
          </cell>
          <cell r="G71">
            <v>21.86</v>
          </cell>
        </row>
        <row r="72">
          <cell r="A72" t="str">
            <v>03.353.00</v>
          </cell>
          <cell r="B72" t="str">
            <v>Forn., preparo e colocação nas formas, de aço CA-50</v>
          </cell>
          <cell r="C72" t="str">
            <v xml:space="preserve"> </v>
          </cell>
          <cell r="D72" t="str">
            <v xml:space="preserve"> </v>
          </cell>
          <cell r="E72" t="str">
            <v>kg</v>
          </cell>
          <cell r="F72">
            <v>2080.12</v>
          </cell>
          <cell r="G72">
            <v>2.59</v>
          </cell>
        </row>
        <row r="73">
          <cell r="A73" t="str">
            <v>03.326.00</v>
          </cell>
          <cell r="B73" t="str">
            <v xml:space="preserve">Concreto fck= 20 MPa-contr. raz. uso ger. </v>
          </cell>
          <cell r="C73" t="str">
            <v xml:space="preserve"> </v>
          </cell>
          <cell r="D73" t="str">
            <v xml:space="preserve"> </v>
          </cell>
          <cell r="E73" t="str">
            <v>m3</v>
          </cell>
          <cell r="F73">
            <v>30</v>
          </cell>
          <cell r="G73">
            <v>149.19999999999999</v>
          </cell>
        </row>
        <row r="74">
          <cell r="B74" t="str">
            <v>Placas de aproximação( 04 unidades)(dimensão 4,00m x 11,2m x 0,30m)</v>
          </cell>
        </row>
        <row r="75">
          <cell r="A75" t="str">
            <v>03.371.00</v>
          </cell>
          <cell r="B75" t="str">
            <v>Formas de madeira compensada</v>
          </cell>
          <cell r="C75" t="str">
            <v xml:space="preserve"> </v>
          </cell>
          <cell r="D75" t="str">
            <v xml:space="preserve"> </v>
          </cell>
          <cell r="E75" t="str">
            <v>m2</v>
          </cell>
          <cell r="F75">
            <v>40</v>
          </cell>
          <cell r="G75">
            <v>21.86</v>
          </cell>
        </row>
        <row r="76">
          <cell r="A76" t="str">
            <v>03.353.00</v>
          </cell>
          <cell r="B76" t="str">
            <v>Forn., preparo e colocação nas formas, de aço CA-50</v>
          </cell>
          <cell r="C76" t="str">
            <v xml:space="preserve"> </v>
          </cell>
          <cell r="D76" t="str">
            <v xml:space="preserve"> </v>
          </cell>
          <cell r="E76" t="str">
            <v>kg</v>
          </cell>
          <cell r="F76">
            <v>3720</v>
          </cell>
          <cell r="G76">
            <v>2.59</v>
          </cell>
        </row>
        <row r="77">
          <cell r="A77" t="str">
            <v>03.326.00</v>
          </cell>
          <cell r="B77" t="str">
            <v xml:space="preserve">Concreto fck= 20 MPa-contr. raz. uso ger. </v>
          </cell>
          <cell r="C77" t="str">
            <v xml:space="preserve"> </v>
          </cell>
          <cell r="D77" t="str">
            <v xml:space="preserve"> </v>
          </cell>
          <cell r="E77" t="str">
            <v>m3</v>
          </cell>
          <cell r="F77">
            <v>54</v>
          </cell>
          <cell r="G77">
            <v>149.19999999999999</v>
          </cell>
        </row>
        <row r="78">
          <cell r="B78" t="str">
            <v>Drenos</v>
          </cell>
        </row>
        <row r="79">
          <cell r="A79" t="str">
            <v>P 03.991.01d</v>
          </cell>
          <cell r="B79" t="str">
            <v>Dreno de FF D= 150 mm x 500mm</v>
          </cell>
          <cell r="C79" t="str">
            <v xml:space="preserve"> </v>
          </cell>
          <cell r="D79" t="str">
            <v xml:space="preserve"> </v>
          </cell>
          <cell r="E79" t="str">
            <v>un</v>
          </cell>
          <cell r="F79">
            <v>56</v>
          </cell>
          <cell r="G79">
            <v>24.91</v>
          </cell>
        </row>
        <row r="80">
          <cell r="A80" t="str">
            <v>P 03.991.01c</v>
          </cell>
          <cell r="B80" t="str">
            <v>Dreno de FF D= 100 mm x 500mm</v>
          </cell>
          <cell r="C80" t="str">
            <v xml:space="preserve"> </v>
          </cell>
          <cell r="D80" t="str">
            <v xml:space="preserve"> </v>
          </cell>
          <cell r="E80" t="str">
            <v>un</v>
          </cell>
          <cell r="F80">
            <v>8</v>
          </cell>
          <cell r="G80">
            <v>15.64</v>
          </cell>
        </row>
        <row r="81">
          <cell r="F81" t="str">
            <v>SUB-TOTAL</v>
          </cell>
        </row>
        <row r="82">
          <cell r="B82" t="str">
            <v>OBRAS COMPLEMENTARES</v>
          </cell>
        </row>
        <row r="83">
          <cell r="A83" t="str">
            <v>05.100.00</v>
          </cell>
          <cell r="B83" t="str">
            <v>Enleivamento</v>
          </cell>
          <cell r="C83" t="str">
            <v>DNER-ES341/97</v>
          </cell>
          <cell r="D83" t="str">
            <v xml:space="preserve"> </v>
          </cell>
          <cell r="E83" t="str">
            <v>m2</v>
          </cell>
          <cell r="F83">
            <v>2557</v>
          </cell>
          <cell r="G83">
            <v>2.06</v>
          </cell>
        </row>
        <row r="84">
          <cell r="A84" t="str">
            <v>P 06.030.00</v>
          </cell>
          <cell r="B84" t="str">
            <v>Barreira de segurança simples</v>
          </cell>
          <cell r="C84" t="str">
            <v xml:space="preserve"> </v>
          </cell>
          <cell r="D84" t="str">
            <v xml:space="preserve"> </v>
          </cell>
          <cell r="E84" t="str">
            <v>m</v>
          </cell>
          <cell r="F84">
            <v>1274</v>
          </cell>
          <cell r="G84">
            <v>52.16</v>
          </cell>
        </row>
        <row r="85">
          <cell r="A85" t="str">
            <v>PI 01</v>
          </cell>
          <cell r="B85" t="str">
            <v>Poste de aço galv. a fogo, c/ 20,0m de alt. p/ instal. tipo engastado</v>
          </cell>
          <cell r="C85" t="str">
            <v xml:space="preserve"> </v>
          </cell>
          <cell r="D85" t="str">
            <v xml:space="preserve"> </v>
          </cell>
          <cell r="E85" t="str">
            <v>un</v>
          </cell>
          <cell r="F85">
            <v>20</v>
          </cell>
          <cell r="G85">
            <v>2662.25</v>
          </cell>
        </row>
        <row r="86">
          <cell r="A86" t="str">
            <v>PI 03</v>
          </cell>
          <cell r="B86" t="str">
            <v xml:space="preserve">Luminária p/ iluminação pública ref.HRC-612 da Philips ou similar </v>
          </cell>
          <cell r="C86" t="str">
            <v xml:space="preserve"> </v>
          </cell>
          <cell r="D86" t="str">
            <v xml:space="preserve"> </v>
          </cell>
          <cell r="E86" t="str">
            <v>un</v>
          </cell>
          <cell r="F86">
            <v>83</v>
          </cell>
          <cell r="G86">
            <v>400</v>
          </cell>
        </row>
        <row r="87">
          <cell r="A87" t="str">
            <v>PI 04</v>
          </cell>
          <cell r="B87" t="str">
            <v xml:space="preserve">Luminária p/ iluminação pública ref.SRC-612 da Philips ou similar </v>
          </cell>
          <cell r="C87" t="str">
            <v xml:space="preserve"> </v>
          </cell>
          <cell r="D87" t="str">
            <v xml:space="preserve"> </v>
          </cell>
          <cell r="E87" t="str">
            <v>un</v>
          </cell>
          <cell r="F87">
            <v>4</v>
          </cell>
          <cell r="G87">
            <v>425.5</v>
          </cell>
        </row>
        <row r="88">
          <cell r="A88" t="str">
            <v>PI 07</v>
          </cell>
          <cell r="B88" t="str">
            <v>Suporte p/ luminária tipo ZGP402 da Philips ou similar</v>
          </cell>
          <cell r="C88" t="str">
            <v xml:space="preserve"> </v>
          </cell>
          <cell r="D88" t="str">
            <v xml:space="preserve"> </v>
          </cell>
          <cell r="E88" t="str">
            <v>un</v>
          </cell>
          <cell r="F88">
            <v>2</v>
          </cell>
          <cell r="G88">
            <v>100</v>
          </cell>
        </row>
        <row r="89">
          <cell r="A89" t="str">
            <v>PI 09</v>
          </cell>
          <cell r="B89" t="str">
            <v>Lâmpada a vapor de sódio 400W, alta pressão, base E40</v>
          </cell>
          <cell r="C89" t="str">
            <v xml:space="preserve"> </v>
          </cell>
          <cell r="D89" t="str">
            <v xml:space="preserve"> </v>
          </cell>
          <cell r="E89" t="str">
            <v>un</v>
          </cell>
          <cell r="F89">
            <v>4</v>
          </cell>
          <cell r="G89">
            <v>33.35</v>
          </cell>
        </row>
        <row r="90">
          <cell r="A90" t="str">
            <v>PI 10</v>
          </cell>
          <cell r="B90" t="str">
            <v>Lâmpada a vapor de mercúrio 250W, alta pressão, base E40</v>
          </cell>
          <cell r="C90" t="str">
            <v xml:space="preserve"> </v>
          </cell>
          <cell r="D90" t="str">
            <v xml:space="preserve"> </v>
          </cell>
          <cell r="E90" t="str">
            <v>un</v>
          </cell>
          <cell r="F90">
            <v>83</v>
          </cell>
          <cell r="G90">
            <v>28.75</v>
          </cell>
        </row>
        <row r="91">
          <cell r="A91" t="str">
            <v>PI 14</v>
          </cell>
          <cell r="B91" t="str">
            <v>Caixa de passagem para instalação aparente D=50mm, tipo T</v>
          </cell>
          <cell r="C91" t="str">
            <v xml:space="preserve"> </v>
          </cell>
          <cell r="D91" t="str">
            <v xml:space="preserve"> </v>
          </cell>
          <cell r="E91" t="str">
            <v>un</v>
          </cell>
          <cell r="F91">
            <v>4</v>
          </cell>
          <cell r="G91">
            <v>4.08</v>
          </cell>
        </row>
        <row r="92">
          <cell r="A92" t="str">
            <v>PI 15</v>
          </cell>
          <cell r="B92" t="str">
            <v>Caixa de passagem para instalação aparente D=20mm, tipo LB</v>
          </cell>
          <cell r="C92" t="str">
            <v xml:space="preserve"> </v>
          </cell>
          <cell r="D92" t="str">
            <v xml:space="preserve"> </v>
          </cell>
          <cell r="E92" t="str">
            <v>un</v>
          </cell>
          <cell r="F92">
            <v>4</v>
          </cell>
          <cell r="G92">
            <v>3.62</v>
          </cell>
        </row>
        <row r="93">
          <cell r="A93" t="str">
            <v>PI 20</v>
          </cell>
          <cell r="B93" t="str">
            <v>Poste de concreto duplo T 10m, 150 daN</v>
          </cell>
          <cell r="C93" t="str">
            <v xml:space="preserve"> </v>
          </cell>
          <cell r="D93" t="str">
            <v xml:space="preserve"> </v>
          </cell>
          <cell r="E93" t="str">
            <v>un</v>
          </cell>
          <cell r="F93">
            <v>29</v>
          </cell>
          <cell r="G93">
            <v>200</v>
          </cell>
        </row>
        <row r="94">
          <cell r="A94" t="str">
            <v>PI 22</v>
          </cell>
          <cell r="B94" t="str">
            <v>Base completa com fusível Diazed, 6A, retardado, incluíndo tampa, anel de proteção e ajuste</v>
          </cell>
          <cell r="C94" t="str">
            <v xml:space="preserve"> </v>
          </cell>
          <cell r="D94" t="str">
            <v xml:space="preserve"> </v>
          </cell>
          <cell r="E94" t="str">
            <v>un</v>
          </cell>
          <cell r="F94">
            <v>87</v>
          </cell>
          <cell r="G94">
            <v>8.6300000000000008</v>
          </cell>
        </row>
        <row r="95">
          <cell r="A95" t="str">
            <v>PI 23</v>
          </cell>
          <cell r="B95" t="str">
            <v>Contator tripolar a seco, p/ corrente alternada - 55 A, para uso em rede 380/220V - 60Hz</v>
          </cell>
          <cell r="C95" t="str">
            <v xml:space="preserve"> </v>
          </cell>
          <cell r="D95" t="str">
            <v xml:space="preserve"> </v>
          </cell>
          <cell r="E95" t="str">
            <v>un</v>
          </cell>
          <cell r="F95">
            <v>6</v>
          </cell>
          <cell r="G95">
            <v>234.6</v>
          </cell>
        </row>
        <row r="96">
          <cell r="A96" t="str">
            <v>PI 24</v>
          </cell>
          <cell r="B96" t="str">
            <v>Fita elétrica auto fusão a base de borracha EPR</v>
          </cell>
          <cell r="C96" t="str">
            <v xml:space="preserve"> </v>
          </cell>
          <cell r="D96" t="str">
            <v xml:space="preserve"> </v>
          </cell>
          <cell r="E96" t="str">
            <v>un</v>
          </cell>
          <cell r="F96">
            <v>8</v>
          </cell>
          <cell r="G96">
            <v>6.39</v>
          </cell>
        </row>
        <row r="97">
          <cell r="A97" t="str">
            <v>PI 25</v>
          </cell>
          <cell r="B97" t="str">
            <v>Fita adesiva plástica isolante</v>
          </cell>
          <cell r="C97" t="str">
            <v xml:space="preserve"> </v>
          </cell>
          <cell r="D97" t="str">
            <v xml:space="preserve"> </v>
          </cell>
          <cell r="E97" t="str">
            <v>un</v>
          </cell>
          <cell r="F97">
            <v>10</v>
          </cell>
          <cell r="G97">
            <v>3.84</v>
          </cell>
        </row>
        <row r="98">
          <cell r="A98" t="str">
            <v>PI 26</v>
          </cell>
          <cell r="B98" t="str">
            <v>Relé fotoelétrico c/ suporte para fixação galv. com furo 18mm</v>
          </cell>
          <cell r="C98" t="str">
            <v xml:space="preserve"> </v>
          </cell>
          <cell r="D98" t="str">
            <v xml:space="preserve"> </v>
          </cell>
          <cell r="E98" t="str">
            <v>un</v>
          </cell>
          <cell r="F98">
            <v>6</v>
          </cell>
          <cell r="G98">
            <v>11.5</v>
          </cell>
        </row>
        <row r="99">
          <cell r="A99" t="str">
            <v>PI 27</v>
          </cell>
          <cell r="B99" t="str">
            <v>Cabo isolado p/ 1000V, bitola 35mm²</v>
          </cell>
          <cell r="C99" t="str">
            <v xml:space="preserve"> </v>
          </cell>
          <cell r="D99" t="str">
            <v xml:space="preserve"> </v>
          </cell>
          <cell r="E99" t="str">
            <v>m</v>
          </cell>
          <cell r="F99">
            <v>100</v>
          </cell>
          <cell r="G99">
            <v>1.55</v>
          </cell>
        </row>
        <row r="100">
          <cell r="A100" t="str">
            <v>PI 28</v>
          </cell>
          <cell r="B100" t="str">
            <v>Eletroduto de aço tipo pesado 100mm</v>
          </cell>
          <cell r="C100" t="str">
            <v xml:space="preserve"> </v>
          </cell>
          <cell r="D100" t="str">
            <v xml:space="preserve"> </v>
          </cell>
          <cell r="E100" t="str">
            <v>m</v>
          </cell>
          <cell r="F100">
            <v>40</v>
          </cell>
          <cell r="G100">
            <v>28.55</v>
          </cell>
        </row>
        <row r="101">
          <cell r="A101" t="str">
            <v>PI 30</v>
          </cell>
          <cell r="B101" t="str">
            <v>Haste para aterramento aço-cobre D 13x2400mm</v>
          </cell>
          <cell r="C101" t="str">
            <v xml:space="preserve"> </v>
          </cell>
          <cell r="D101" t="str">
            <v xml:space="preserve"> </v>
          </cell>
          <cell r="E101" t="str">
            <v>un</v>
          </cell>
          <cell r="F101">
            <v>29</v>
          </cell>
          <cell r="G101">
            <v>6.04</v>
          </cell>
        </row>
        <row r="102">
          <cell r="A102" t="str">
            <v>PI 31</v>
          </cell>
          <cell r="B102" t="str">
            <v>Cabo de cobre nú meio duro, 7 fios 2AWG</v>
          </cell>
          <cell r="C102" t="str">
            <v xml:space="preserve"> </v>
          </cell>
          <cell r="D102" t="str">
            <v xml:space="preserve"> </v>
          </cell>
          <cell r="E102" t="str">
            <v>kg</v>
          </cell>
          <cell r="F102">
            <v>15</v>
          </cell>
          <cell r="G102">
            <v>7.02</v>
          </cell>
        </row>
        <row r="103">
          <cell r="A103" t="str">
            <v>PI 34</v>
          </cell>
          <cell r="B103" t="str">
            <v>Construção de caixa tipo SP, ou pré-instalada com as mesmas características</v>
          </cell>
          <cell r="C103" t="str">
            <v xml:space="preserve"> </v>
          </cell>
          <cell r="D103" t="str">
            <v xml:space="preserve"> </v>
          </cell>
          <cell r="E103" t="str">
            <v>un</v>
          </cell>
          <cell r="F103">
            <v>6</v>
          </cell>
          <cell r="G103">
            <v>180</v>
          </cell>
        </row>
        <row r="104">
          <cell r="A104" t="str">
            <v>PI 35</v>
          </cell>
          <cell r="B104" t="str">
            <v>Construção de embasamento p/ poste tipo engastado, 20m de altura</v>
          </cell>
          <cell r="C104" t="str">
            <v xml:space="preserve"> </v>
          </cell>
          <cell r="D104" t="str">
            <v xml:space="preserve"> </v>
          </cell>
          <cell r="E104" t="str">
            <v>un</v>
          </cell>
          <cell r="F104">
            <v>2</v>
          </cell>
          <cell r="G104">
            <v>494</v>
          </cell>
        </row>
        <row r="105">
          <cell r="A105" t="str">
            <v>PI 36</v>
          </cell>
          <cell r="B105" t="str">
            <v>Construção de embasamento p/ poste tipo engastado, concreto duplo T, 10m de altura</v>
          </cell>
          <cell r="C105" t="str">
            <v xml:space="preserve"> </v>
          </cell>
          <cell r="D105" t="str">
            <v xml:space="preserve"> </v>
          </cell>
          <cell r="E105" t="str">
            <v>un</v>
          </cell>
          <cell r="F105">
            <v>29</v>
          </cell>
          <cell r="G105">
            <v>285</v>
          </cell>
        </row>
        <row r="106">
          <cell r="A106" t="str">
            <v>PI 37</v>
          </cell>
          <cell r="B106" t="str">
            <v>Lançamento de cabos em dutos de aço, classe 1000V, circuito trifásico mais neutro, e monofásico</v>
          </cell>
          <cell r="C106" t="str">
            <v xml:space="preserve"> </v>
          </cell>
          <cell r="D106" t="str">
            <v xml:space="preserve"> </v>
          </cell>
          <cell r="E106" t="str">
            <v>m</v>
          </cell>
          <cell r="F106">
            <v>20</v>
          </cell>
          <cell r="G106">
            <v>4</v>
          </cell>
        </row>
        <row r="107">
          <cell r="A107" t="str">
            <v>PI 38</v>
          </cell>
          <cell r="B107" t="str">
            <v>Confecção de emendas retas ou derivação em cabos classe 1000V, c/ conector à compressão</v>
          </cell>
          <cell r="C107" t="str">
            <v xml:space="preserve"> </v>
          </cell>
          <cell r="D107" t="str">
            <v xml:space="preserve"> </v>
          </cell>
          <cell r="E107" t="str">
            <v>un</v>
          </cell>
          <cell r="F107">
            <v>4</v>
          </cell>
          <cell r="G107">
            <v>4.5</v>
          </cell>
        </row>
        <row r="108">
          <cell r="A108" t="str">
            <v>PI 39</v>
          </cell>
          <cell r="B108" t="str">
            <v>Fixação de haste de terra e conexão ao neutro</v>
          </cell>
          <cell r="C108" t="str">
            <v xml:space="preserve"> </v>
          </cell>
          <cell r="D108" t="str">
            <v xml:space="preserve"> </v>
          </cell>
          <cell r="E108" t="str">
            <v>un</v>
          </cell>
          <cell r="F108">
            <v>29</v>
          </cell>
          <cell r="G108">
            <v>35</v>
          </cell>
        </row>
        <row r="109">
          <cell r="A109" t="str">
            <v>PI 40</v>
          </cell>
          <cell r="B109" t="str">
            <v>Montagem eletromecân.de iluminação a 17,5m de alt., formada p/2 pétalas, c/ fixação dos equip.</v>
          </cell>
          <cell r="C109" t="str">
            <v xml:space="preserve"> </v>
          </cell>
          <cell r="D109" t="str">
            <v xml:space="preserve"> </v>
          </cell>
          <cell r="E109" t="str">
            <v>un</v>
          </cell>
          <cell r="F109">
            <v>4</v>
          </cell>
          <cell r="G109">
            <v>550</v>
          </cell>
        </row>
        <row r="110">
          <cell r="A110" t="str">
            <v>PI 41</v>
          </cell>
          <cell r="B110" t="str">
            <v>Instalação de tubo de aço vara de 6m e curva de entrada de cabos na lateral do poste c/ fix. dutos</v>
          </cell>
          <cell r="C110" t="str">
            <v xml:space="preserve"> </v>
          </cell>
          <cell r="D110" t="str">
            <v xml:space="preserve"> </v>
          </cell>
          <cell r="E110" t="str">
            <v>un</v>
          </cell>
          <cell r="F110">
            <v>3</v>
          </cell>
          <cell r="G110">
            <v>200</v>
          </cell>
        </row>
        <row r="111">
          <cell r="A111" t="str">
            <v>PI 42</v>
          </cell>
          <cell r="B111" t="str">
            <v>Instalação de poste de aço de 20m de altura engastado</v>
          </cell>
          <cell r="C111" t="str">
            <v xml:space="preserve"> </v>
          </cell>
          <cell r="D111" t="str">
            <v xml:space="preserve"> </v>
          </cell>
          <cell r="E111" t="str">
            <v>un</v>
          </cell>
          <cell r="F111">
            <v>2</v>
          </cell>
          <cell r="G111">
            <v>250</v>
          </cell>
        </row>
        <row r="112">
          <cell r="A112" t="str">
            <v>PI 43</v>
          </cell>
          <cell r="B112" t="str">
            <v>Travessia de pista asfáltica p/ lançamento dutos aço tipo pesado 100mm</v>
          </cell>
          <cell r="C112" t="str">
            <v xml:space="preserve"> </v>
          </cell>
          <cell r="D112" t="str">
            <v xml:space="preserve"> </v>
          </cell>
          <cell r="E112" t="str">
            <v>m</v>
          </cell>
          <cell r="F112">
            <v>40</v>
          </cell>
          <cell r="G112">
            <v>70</v>
          </cell>
        </row>
        <row r="113">
          <cell r="A113" t="str">
            <v>PI 44</v>
          </cell>
          <cell r="B113" t="str">
            <v>Montagem eletromecânica de luminária 10,0m de altura, c/ fixação dos equip.e conexões elétricos</v>
          </cell>
          <cell r="C113" t="str">
            <v xml:space="preserve"> </v>
          </cell>
          <cell r="D113" t="str">
            <v xml:space="preserve"> </v>
          </cell>
          <cell r="E113" t="str">
            <v>un</v>
          </cell>
          <cell r="F113">
            <v>83</v>
          </cell>
          <cell r="G113">
            <v>60</v>
          </cell>
        </row>
        <row r="114">
          <cell r="A114" t="str">
            <v>PI 48</v>
          </cell>
          <cell r="B114" t="str">
            <v>Armação secundária p/ 2 estribo</v>
          </cell>
          <cell r="C114" t="str">
            <v xml:space="preserve"> </v>
          </cell>
          <cell r="D114" t="str">
            <v xml:space="preserve"> </v>
          </cell>
          <cell r="E114" t="str">
            <v>un</v>
          </cell>
          <cell r="F114">
            <v>58</v>
          </cell>
          <cell r="G114">
            <v>7.5</v>
          </cell>
        </row>
        <row r="115">
          <cell r="A115" t="str">
            <v>PI 49</v>
          </cell>
          <cell r="B115" t="str">
            <v>Armação secundária p/ 1 estribo</v>
          </cell>
          <cell r="C115" t="str">
            <v xml:space="preserve"> </v>
          </cell>
          <cell r="D115" t="str">
            <v xml:space="preserve"> </v>
          </cell>
          <cell r="E115" t="str">
            <v>un</v>
          </cell>
          <cell r="F115">
            <v>29</v>
          </cell>
          <cell r="G115">
            <v>3.5</v>
          </cell>
        </row>
        <row r="116">
          <cell r="A116" t="str">
            <v>PI 50</v>
          </cell>
          <cell r="B116" t="str">
            <v>Cabo isolado, de alumínio singelo, bitola 4 mm² - estimada</v>
          </cell>
          <cell r="C116" t="str">
            <v xml:space="preserve"> </v>
          </cell>
          <cell r="D116" t="str">
            <v xml:space="preserve"> </v>
          </cell>
          <cell r="E116" t="str">
            <v>m</v>
          </cell>
          <cell r="F116">
            <v>120</v>
          </cell>
          <cell r="G116">
            <v>0.35</v>
          </cell>
        </row>
        <row r="117">
          <cell r="A117" t="str">
            <v>PI 51</v>
          </cell>
          <cell r="B117" t="str">
            <v>Eletoduto de PVC corrugado tipo Kanalex ou similar, 50 mm</v>
          </cell>
          <cell r="C117" t="str">
            <v xml:space="preserve"> </v>
          </cell>
          <cell r="D117" t="str">
            <v xml:space="preserve"> </v>
          </cell>
          <cell r="E117" t="str">
            <v>m</v>
          </cell>
          <cell r="F117">
            <v>20</v>
          </cell>
          <cell r="G117">
            <v>3.02</v>
          </cell>
        </row>
        <row r="118">
          <cell r="A118" t="str">
            <v>PI 52</v>
          </cell>
          <cell r="B118" t="str">
            <v>Luminária IMB C-300 ou similar</v>
          </cell>
          <cell r="C118" t="str">
            <v xml:space="preserve"> </v>
          </cell>
          <cell r="D118" t="str">
            <v xml:space="preserve"> </v>
          </cell>
          <cell r="E118" t="str">
            <v>un</v>
          </cell>
          <cell r="F118">
            <v>4</v>
          </cell>
          <cell r="G118">
            <v>410</v>
          </cell>
        </row>
        <row r="119">
          <cell r="A119" t="str">
            <v>PI 67</v>
          </cell>
          <cell r="B119" t="str">
            <v>Cabo isolado p/ 1000 V, 2,5 mm2 de alumínio</v>
          </cell>
          <cell r="C119" t="str">
            <v xml:space="preserve"> </v>
          </cell>
          <cell r="D119" t="str">
            <v xml:space="preserve"> </v>
          </cell>
          <cell r="E119" t="str">
            <v>m</v>
          </cell>
          <cell r="F119">
            <v>170</v>
          </cell>
          <cell r="G119">
            <v>0.6</v>
          </cell>
        </row>
        <row r="120">
          <cell r="A120" t="str">
            <v>PI 66</v>
          </cell>
          <cell r="B120" t="str">
            <v>Cabo isolado p/ 1000 V, 6 mm2 de alumínio</v>
          </cell>
          <cell r="C120" t="str">
            <v xml:space="preserve"> </v>
          </cell>
          <cell r="D120" t="str">
            <v xml:space="preserve"> </v>
          </cell>
          <cell r="E120" t="str">
            <v>m</v>
          </cell>
          <cell r="F120">
            <v>40</v>
          </cell>
          <cell r="G120">
            <v>1</v>
          </cell>
        </row>
        <row r="121">
          <cell r="A121" t="str">
            <v>PI 57</v>
          </cell>
          <cell r="B121" t="str">
            <v>Lançamento de cabos em eletroduto de PVC corrugado</v>
          </cell>
          <cell r="C121" t="str">
            <v xml:space="preserve"> </v>
          </cell>
          <cell r="D121" t="str">
            <v xml:space="preserve"> </v>
          </cell>
          <cell r="E121" t="str">
            <v>m</v>
          </cell>
          <cell r="F121">
            <v>20</v>
          </cell>
          <cell r="G121">
            <v>3</v>
          </cell>
        </row>
        <row r="122">
          <cell r="A122" t="str">
            <v>PI 58</v>
          </cell>
          <cell r="B122" t="str">
            <v>Fixação de caixas de passagem p/ instalação aparente D=20mm</v>
          </cell>
          <cell r="C122" t="str">
            <v xml:space="preserve"> </v>
          </cell>
          <cell r="D122" t="str">
            <v xml:space="preserve"> </v>
          </cell>
          <cell r="E122" t="str">
            <v>un</v>
          </cell>
          <cell r="F122">
            <v>4</v>
          </cell>
          <cell r="G122">
            <v>10</v>
          </cell>
        </row>
        <row r="123">
          <cell r="A123" t="str">
            <v>PI 59</v>
          </cell>
          <cell r="B123" t="str">
            <v>Instalação de luminária blindada para lâmpada a vapor de mercúrio 250W</v>
          </cell>
          <cell r="C123" t="str">
            <v xml:space="preserve"> </v>
          </cell>
          <cell r="D123" t="str">
            <v xml:space="preserve"> </v>
          </cell>
          <cell r="E123" t="str">
            <v>un</v>
          </cell>
          <cell r="F123">
            <v>4</v>
          </cell>
          <cell r="G123">
            <v>20</v>
          </cell>
        </row>
        <row r="124">
          <cell r="A124" t="str">
            <v>PI 61</v>
          </cell>
          <cell r="B124" t="str">
            <v>Isolador de roldana</v>
          </cell>
          <cell r="C124" t="str">
            <v xml:space="preserve"> </v>
          </cell>
          <cell r="D124" t="str">
            <v xml:space="preserve"> </v>
          </cell>
          <cell r="E124" t="str">
            <v>un</v>
          </cell>
          <cell r="F124">
            <v>145</v>
          </cell>
          <cell r="G124">
            <v>4.5</v>
          </cell>
        </row>
        <row r="125">
          <cell r="A125" t="str">
            <v>PI 65</v>
          </cell>
          <cell r="B125" t="str">
            <v>Cabo de alumínio 1/0</v>
          </cell>
          <cell r="C125" t="str">
            <v xml:space="preserve"> </v>
          </cell>
          <cell r="D125" t="str">
            <v xml:space="preserve"> </v>
          </cell>
          <cell r="E125" t="str">
            <v>m</v>
          </cell>
          <cell r="F125">
            <v>4625</v>
          </cell>
          <cell r="G125">
            <v>1.7</v>
          </cell>
        </row>
        <row r="126">
          <cell r="A126" t="str">
            <v>R1</v>
          </cell>
          <cell r="B126" t="str">
            <v>Remanejamento de Rede de Baixa Tensão (220/380V)</v>
          </cell>
          <cell r="C126" t="str">
            <v xml:space="preserve"> </v>
          </cell>
          <cell r="D126" t="str">
            <v xml:space="preserve"> </v>
          </cell>
          <cell r="E126" t="str">
            <v>m</v>
          </cell>
          <cell r="F126">
            <v>180</v>
          </cell>
          <cell r="G126">
            <v>4.7</v>
          </cell>
        </row>
        <row r="127">
          <cell r="A127" t="str">
            <v>R2</v>
          </cell>
          <cell r="B127" t="str">
            <v>Remanejamento de Rede de Alta Tensão (138kV)</v>
          </cell>
          <cell r="C127" t="str">
            <v xml:space="preserve"> </v>
          </cell>
          <cell r="D127" t="str">
            <v xml:space="preserve"> </v>
          </cell>
          <cell r="E127" t="str">
            <v>m</v>
          </cell>
          <cell r="F127">
            <v>450</v>
          </cell>
          <cell r="G127">
            <v>6.2</v>
          </cell>
        </row>
        <row r="128">
          <cell r="A128" t="str">
            <v>R10</v>
          </cell>
          <cell r="B128" t="str">
            <v>Remanejamento de Poste de Concreto 10/150</v>
          </cell>
          <cell r="C128" t="str">
            <v xml:space="preserve"> </v>
          </cell>
          <cell r="D128" t="str">
            <v xml:space="preserve"> </v>
          </cell>
          <cell r="E128" t="str">
            <v>un</v>
          </cell>
          <cell r="F128">
            <v>2</v>
          </cell>
          <cell r="G128">
            <v>75</v>
          </cell>
        </row>
        <row r="129">
          <cell r="A129" t="str">
            <v>R14</v>
          </cell>
          <cell r="B129" t="str">
            <v>Remanejamento de Poste de Concreto 11/300</v>
          </cell>
          <cell r="C129" t="str">
            <v xml:space="preserve"> </v>
          </cell>
          <cell r="D129" t="str">
            <v xml:space="preserve"> </v>
          </cell>
          <cell r="E129" t="str">
            <v>un</v>
          </cell>
          <cell r="F129">
            <v>2</v>
          </cell>
          <cell r="G129">
            <v>75</v>
          </cell>
        </row>
        <row r="130">
          <cell r="A130" t="str">
            <v>R15</v>
          </cell>
          <cell r="B130" t="str">
            <v>Remanejamento de Poste de Concreto 11/500</v>
          </cell>
          <cell r="C130" t="str">
            <v xml:space="preserve"> </v>
          </cell>
          <cell r="D130" t="str">
            <v xml:space="preserve"> </v>
          </cell>
          <cell r="E130" t="str">
            <v>un</v>
          </cell>
          <cell r="F130">
            <v>2</v>
          </cell>
          <cell r="G130">
            <v>75</v>
          </cell>
        </row>
        <row r="131">
          <cell r="A131" t="str">
            <v>R17</v>
          </cell>
          <cell r="B131" t="str">
            <v>Remanejamento de Poste de Concreto 10/150 c/ 2 pétala (400W) instalado</v>
          </cell>
          <cell r="C131" t="str">
            <v xml:space="preserve"> </v>
          </cell>
          <cell r="D131" t="str">
            <v xml:space="preserve"> </v>
          </cell>
          <cell r="E131" t="str">
            <v>un</v>
          </cell>
          <cell r="F131">
            <v>3</v>
          </cell>
          <cell r="G131">
            <v>200</v>
          </cell>
        </row>
        <row r="132">
          <cell r="A132" t="str">
            <v>R20A</v>
          </cell>
          <cell r="B132" t="str">
            <v>Remanejamento de Poste de Concreto 11/300 c/ 3 pétalas (400W) instalado</v>
          </cell>
          <cell r="C132" t="str">
            <v xml:space="preserve"> </v>
          </cell>
          <cell r="D132" t="str">
            <v xml:space="preserve"> </v>
          </cell>
          <cell r="E132" t="str">
            <v>un</v>
          </cell>
          <cell r="F132">
            <v>2</v>
          </cell>
          <cell r="G132">
            <v>250</v>
          </cell>
        </row>
        <row r="133">
          <cell r="A133" t="str">
            <v>R3</v>
          </cell>
          <cell r="B133" t="str">
            <v>Remanejamento de Rede de Telefonia</v>
          </cell>
          <cell r="C133" t="str">
            <v xml:space="preserve"> </v>
          </cell>
          <cell r="D133" t="str">
            <v xml:space="preserve"> </v>
          </cell>
          <cell r="E133" t="str">
            <v>m</v>
          </cell>
          <cell r="F133">
            <v>360</v>
          </cell>
          <cell r="G133">
            <v>2</v>
          </cell>
        </row>
      </sheetData>
      <sheetData sheetId="15">
        <row r="14">
          <cell r="A14" t="str">
            <v>01.000.00</v>
          </cell>
          <cell r="B14" t="str">
            <v>Desmatamento,destocamento e limpeza de área com árvore até 0,15m</v>
          </cell>
          <cell r="C14" t="str">
            <v>DNER-ES278/97</v>
          </cell>
          <cell r="D14" t="str">
            <v xml:space="preserve"> </v>
          </cell>
          <cell r="E14" t="str">
            <v>m2</v>
          </cell>
          <cell r="F14">
            <v>32976</v>
          </cell>
          <cell r="G14">
            <v>7.0000000000000007E-2</v>
          </cell>
        </row>
        <row r="15">
          <cell r="A15" t="str">
            <v>01.010.00</v>
          </cell>
          <cell r="B15" t="str">
            <v>Desmatamento e destocamento árvores de 0,15m a 0,30m</v>
          </cell>
          <cell r="C15" t="str">
            <v>DNER-ES278/97</v>
          </cell>
          <cell r="D15" t="str">
            <v xml:space="preserve"> </v>
          </cell>
          <cell r="E15" t="str">
            <v>un</v>
          </cell>
          <cell r="F15">
            <v>300</v>
          </cell>
          <cell r="G15">
            <v>8.92</v>
          </cell>
        </row>
        <row r="16">
          <cell r="A16" t="str">
            <v>01.011.00</v>
          </cell>
          <cell r="B16" t="str">
            <v>Desmatamento e destocamento árvores superior a 0,30m</v>
          </cell>
          <cell r="C16" t="str">
            <v>DNER-ES278/97</v>
          </cell>
          <cell r="D16" t="str">
            <v xml:space="preserve"> </v>
          </cell>
          <cell r="E16" t="str">
            <v>un</v>
          </cell>
          <cell r="F16">
            <v>100</v>
          </cell>
          <cell r="G16">
            <v>26.75</v>
          </cell>
        </row>
        <row r="17">
          <cell r="A17" t="str">
            <v>01.100.09</v>
          </cell>
          <cell r="B17" t="str">
            <v>Escavação,carga e transportes de material de 1a categoria DMT= 50 a 200m</v>
          </cell>
          <cell r="C17" t="str">
            <v>DNER-ES280/97</v>
          </cell>
          <cell r="D17" t="str">
            <v xml:space="preserve"> </v>
          </cell>
          <cell r="E17" t="str">
            <v>m3</v>
          </cell>
          <cell r="F17">
            <v>1549</v>
          </cell>
          <cell r="G17">
            <v>1.89</v>
          </cell>
        </row>
        <row r="18">
          <cell r="A18" t="str">
            <v>01.100.10</v>
          </cell>
          <cell r="B18" t="str">
            <v>Escavação,carga e transportes de material de 1a categoria DMT= 200 a 400m</v>
          </cell>
          <cell r="C18" t="str">
            <v>DNER-ES280/97</v>
          </cell>
          <cell r="D18" t="str">
            <v xml:space="preserve"> </v>
          </cell>
          <cell r="E18" t="str">
            <v>m3</v>
          </cell>
          <cell r="F18">
            <v>1285</v>
          </cell>
          <cell r="G18">
            <v>1.98</v>
          </cell>
        </row>
        <row r="19">
          <cell r="A19" t="str">
            <v>01.100.11</v>
          </cell>
          <cell r="B19" t="str">
            <v>Escavação,carga e transportes de material de 1a categoria DMT= 400 a 600m</v>
          </cell>
          <cell r="C19" t="str">
            <v>DNER-ES280/97</v>
          </cell>
          <cell r="D19" t="str">
            <v xml:space="preserve"> </v>
          </cell>
          <cell r="E19" t="str">
            <v>m3</v>
          </cell>
          <cell r="F19">
            <v>1718</v>
          </cell>
          <cell r="G19">
            <v>2.12</v>
          </cell>
        </row>
        <row r="20">
          <cell r="A20" t="str">
            <v>DER50290</v>
          </cell>
          <cell r="B20" t="str">
            <v>Esc.  Carga e Transp. de mat. 1a cat. c/ CB 8000&lt;DMT&lt;9000m</v>
          </cell>
          <cell r="C20" t="str">
            <v xml:space="preserve"> </v>
          </cell>
          <cell r="D20" t="str">
            <v xml:space="preserve"> </v>
          </cell>
          <cell r="E20" t="str">
            <v>m3</v>
          </cell>
          <cell r="F20">
            <v>49008</v>
          </cell>
          <cell r="G20">
            <v>5.79</v>
          </cell>
        </row>
        <row r="21">
          <cell r="A21" t="str">
            <v>DER50300</v>
          </cell>
          <cell r="B21" t="str">
            <v>Esc.  Carga e Transp. de mat. 1a cat. c/ CB 9000&lt;DMT&lt;10000m</v>
          </cell>
          <cell r="C21" t="str">
            <v xml:space="preserve"> </v>
          </cell>
          <cell r="D21" t="str">
            <v xml:space="preserve"> </v>
          </cell>
          <cell r="E21" t="str">
            <v>m3</v>
          </cell>
          <cell r="F21">
            <v>6244</v>
          </cell>
          <cell r="G21">
            <v>6.3</v>
          </cell>
        </row>
        <row r="22">
          <cell r="A22" t="str">
            <v>DER51280</v>
          </cell>
          <cell r="B22" t="str">
            <v>Escavação,carga e transportes de material de 2a categoria DMT 8000 a 9000m</v>
          </cell>
          <cell r="C22" t="str">
            <v xml:space="preserve"> </v>
          </cell>
          <cell r="D22" t="str">
            <v xml:space="preserve"> </v>
          </cell>
          <cell r="E22" t="str">
            <v>m3</v>
          </cell>
          <cell r="F22">
            <v>32672</v>
          </cell>
          <cell r="G22">
            <v>7.48</v>
          </cell>
        </row>
        <row r="23">
          <cell r="A23" t="str">
            <v>DER51290</v>
          </cell>
          <cell r="B23" t="str">
            <v>Escavação,carga e transportes de material de 2a categoria DMT 9000 a 10000m</v>
          </cell>
          <cell r="C23" t="str">
            <v xml:space="preserve"> </v>
          </cell>
          <cell r="D23" t="str">
            <v xml:space="preserve"> </v>
          </cell>
          <cell r="E23" t="str">
            <v>m3</v>
          </cell>
          <cell r="F23">
            <v>4162</v>
          </cell>
          <cell r="G23">
            <v>8.11</v>
          </cell>
        </row>
        <row r="24">
          <cell r="A24" t="str">
            <v>01.510.00</v>
          </cell>
          <cell r="B24" t="str">
            <v>Compactação de aterros a 95% Proctor Normal</v>
          </cell>
          <cell r="C24" t="str">
            <v>DNER-ES282/97</v>
          </cell>
          <cell r="D24" t="str">
            <v xml:space="preserve"> </v>
          </cell>
          <cell r="E24" t="str">
            <v>m3</v>
          </cell>
          <cell r="F24">
            <v>71860</v>
          </cell>
          <cell r="G24">
            <v>0.79</v>
          </cell>
        </row>
        <row r="25">
          <cell r="A25" t="str">
            <v>01.511.00</v>
          </cell>
          <cell r="B25" t="str">
            <v>Compactação de aterros a 100% Proctor Normal</v>
          </cell>
          <cell r="C25" t="str">
            <v>DNER-ES282/97</v>
          </cell>
          <cell r="D25" t="str">
            <v xml:space="preserve"> </v>
          </cell>
          <cell r="E25" t="str">
            <v>m3</v>
          </cell>
          <cell r="F25">
            <v>8672</v>
          </cell>
          <cell r="G25">
            <v>1.36</v>
          </cell>
        </row>
        <row r="26">
          <cell r="F26" t="str">
            <v>SUB-TOTAL</v>
          </cell>
        </row>
        <row r="28">
          <cell r="B28" t="str">
            <v>PAVIMENTAÇÃO</v>
          </cell>
        </row>
        <row r="29">
          <cell r="A29" t="str">
            <v>02.000.00</v>
          </cell>
          <cell r="B29" t="str">
            <v>Regularização do subleito</v>
          </cell>
          <cell r="C29" t="str">
            <v xml:space="preserve"> </v>
          </cell>
          <cell r="D29" t="str">
            <v xml:space="preserve"> </v>
          </cell>
          <cell r="E29" t="str">
            <v>m2</v>
          </cell>
          <cell r="F29">
            <v>40505</v>
          </cell>
          <cell r="G29">
            <v>0.3</v>
          </cell>
        </row>
        <row r="30">
          <cell r="A30" t="str">
            <v>DER53130</v>
          </cell>
          <cell r="B30" t="str">
            <v>Camada de macadame seco</v>
          </cell>
          <cell r="C30" t="str">
            <v xml:space="preserve"> </v>
          </cell>
          <cell r="D30" t="str">
            <v xml:space="preserve"> </v>
          </cell>
          <cell r="E30" t="str">
            <v>m3</v>
          </cell>
          <cell r="F30">
            <v>7888</v>
          </cell>
          <cell r="G30">
            <v>21.86</v>
          </cell>
        </row>
        <row r="31">
          <cell r="A31" t="str">
            <v>02.230.00</v>
          </cell>
          <cell r="B31" t="str">
            <v>Base brita graduada</v>
          </cell>
          <cell r="C31" t="str">
            <v>DNER-ES303/97</v>
          </cell>
          <cell r="D31" t="str">
            <v xml:space="preserve"> </v>
          </cell>
          <cell r="E31" t="str">
            <v>m3</v>
          </cell>
          <cell r="F31">
            <v>5636</v>
          </cell>
          <cell r="G31">
            <v>28.06</v>
          </cell>
        </row>
        <row r="32">
          <cell r="A32" t="str">
            <v>02.300.00</v>
          </cell>
          <cell r="B32" t="str">
            <v>Imprimação - Fornecimento, transporte e execução</v>
          </cell>
          <cell r="C32" t="str">
            <v>DNER-ES306/97</v>
          </cell>
          <cell r="D32" t="str">
            <v xml:space="preserve"> </v>
          </cell>
          <cell r="E32" t="str">
            <v>m2</v>
          </cell>
          <cell r="F32">
            <v>36771</v>
          </cell>
          <cell r="G32">
            <v>1.1100000000000001</v>
          </cell>
        </row>
        <row r="33">
          <cell r="A33" t="str">
            <v>02.400.00</v>
          </cell>
          <cell r="B33" t="str">
            <v>Pintura de ligação - Fornec., transporte e execução</v>
          </cell>
          <cell r="C33" t="str">
            <v>DNER-ES307/97</v>
          </cell>
          <cell r="D33" t="str">
            <v xml:space="preserve"> </v>
          </cell>
          <cell r="E33" t="str">
            <v>m2</v>
          </cell>
          <cell r="F33">
            <v>95149</v>
          </cell>
          <cell r="G33">
            <v>0.41</v>
          </cell>
        </row>
        <row r="34">
          <cell r="A34" t="str">
            <v>02.540.01</v>
          </cell>
          <cell r="B34" t="str">
            <v>Concreto betuminoso usinado a quente - usina 100/140 t/h</v>
          </cell>
          <cell r="C34" t="str">
            <v>DNER-ES313/97</v>
          </cell>
          <cell r="D34" t="str">
            <v xml:space="preserve"> </v>
          </cell>
          <cell r="E34" t="str">
            <v>t</v>
          </cell>
          <cell r="F34">
            <v>11655</v>
          </cell>
          <cell r="G34">
            <v>67.64</v>
          </cell>
        </row>
        <row r="35">
          <cell r="A35" t="str">
            <v>DER82200a</v>
          </cell>
          <cell r="B35" t="str">
            <v>Remoção de camada granular</v>
          </cell>
          <cell r="C35" t="str">
            <v xml:space="preserve"> </v>
          </cell>
          <cell r="D35" t="str">
            <v xml:space="preserve"> </v>
          </cell>
          <cell r="E35" t="str">
            <v>m3</v>
          </cell>
          <cell r="F35">
            <v>1540</v>
          </cell>
          <cell r="G35">
            <v>4.67</v>
          </cell>
        </row>
        <row r="36">
          <cell r="A36" t="str">
            <v>DER82200</v>
          </cell>
          <cell r="B36" t="str">
            <v>Remoção de revestimento de CBUQ</v>
          </cell>
          <cell r="C36" t="str">
            <v xml:space="preserve"> </v>
          </cell>
          <cell r="D36" t="str">
            <v xml:space="preserve"> </v>
          </cell>
          <cell r="E36" t="str">
            <v>m3</v>
          </cell>
          <cell r="F36">
            <v>1540</v>
          </cell>
          <cell r="G36">
            <v>5.73</v>
          </cell>
        </row>
        <row r="37">
          <cell r="F37" t="str">
            <v>SUB-TOTAL</v>
          </cell>
        </row>
        <row r="39">
          <cell r="B39" t="str">
            <v>DRENAGEM</v>
          </cell>
        </row>
        <row r="40">
          <cell r="A40" t="str">
            <v>04.000.00</v>
          </cell>
          <cell r="B40" t="str">
            <v>Escavação manual em material de 1a categoria</v>
          </cell>
          <cell r="C40" t="str">
            <v xml:space="preserve"> </v>
          </cell>
          <cell r="D40" t="str">
            <v xml:space="preserve"> </v>
          </cell>
          <cell r="E40" t="str">
            <v>m3</v>
          </cell>
          <cell r="F40">
            <v>86</v>
          </cell>
          <cell r="G40">
            <v>17.57</v>
          </cell>
        </row>
        <row r="41">
          <cell r="A41" t="str">
            <v>04.001.00</v>
          </cell>
          <cell r="B41" t="str">
            <v>Escavação mecânica em material de 1a categoria</v>
          </cell>
          <cell r="C41" t="str">
            <v xml:space="preserve"> </v>
          </cell>
          <cell r="D41" t="str">
            <v xml:space="preserve"> </v>
          </cell>
          <cell r="E41" t="str">
            <v>m3</v>
          </cell>
          <cell r="F41">
            <v>378</v>
          </cell>
          <cell r="G41">
            <v>2.09</v>
          </cell>
        </row>
        <row r="42">
          <cell r="A42" t="str">
            <v>04.001.01</v>
          </cell>
          <cell r="B42" t="str">
            <v>Escavação mecânica,reaterro e compactação (material de 1a categoria)</v>
          </cell>
          <cell r="C42" t="str">
            <v xml:space="preserve"> </v>
          </cell>
          <cell r="D42" t="str">
            <v xml:space="preserve"> </v>
          </cell>
          <cell r="E42" t="str">
            <v>m3</v>
          </cell>
          <cell r="F42">
            <v>543</v>
          </cell>
          <cell r="G42">
            <v>3.03</v>
          </cell>
        </row>
        <row r="43">
          <cell r="A43" t="str">
            <v>04.401.01</v>
          </cell>
          <cell r="B43" t="str">
            <v>Valeta de prot. de aterro c/ revest. vegetal VPA 01</v>
          </cell>
          <cell r="C43" t="str">
            <v xml:space="preserve"> </v>
          </cell>
          <cell r="D43" t="str">
            <v xml:space="preserve"> </v>
          </cell>
          <cell r="E43" t="str">
            <v>m</v>
          </cell>
          <cell r="F43">
            <v>1683</v>
          </cell>
          <cell r="G43">
            <v>31.98</v>
          </cell>
        </row>
        <row r="44">
          <cell r="A44" t="str">
            <v>04.510.03</v>
          </cell>
          <cell r="B44" t="str">
            <v>Dreno sub- superficial- DSS 03</v>
          </cell>
          <cell r="C44" t="str">
            <v>DNER-ES294/97</v>
          </cell>
          <cell r="D44" t="str">
            <v xml:space="preserve"> </v>
          </cell>
          <cell r="E44" t="str">
            <v>m</v>
          </cell>
          <cell r="F44">
            <v>115</v>
          </cell>
          <cell r="G44">
            <v>3.71</v>
          </cell>
        </row>
        <row r="45">
          <cell r="A45" t="str">
            <v>04.511.01</v>
          </cell>
          <cell r="B45" t="str">
            <v>Boca de saída p/ dreno sub-superficial-BSD 03</v>
          </cell>
          <cell r="C45" t="str">
            <v xml:space="preserve"> </v>
          </cell>
          <cell r="D45" t="str">
            <v xml:space="preserve"> </v>
          </cell>
          <cell r="E45" t="str">
            <v>un</v>
          </cell>
          <cell r="F45">
            <v>6</v>
          </cell>
          <cell r="G45">
            <v>20.86</v>
          </cell>
        </row>
        <row r="46">
          <cell r="A46" t="str">
            <v>04.900.21</v>
          </cell>
          <cell r="B46" t="str">
            <v>Sarjeta de cant. central de concreto-SCC 01</v>
          </cell>
          <cell r="C46" t="str">
            <v>DNER-ES288/97</v>
          </cell>
          <cell r="D46" t="str">
            <v xml:space="preserve"> </v>
          </cell>
          <cell r="E46" t="str">
            <v>m</v>
          </cell>
          <cell r="F46">
            <v>1694</v>
          </cell>
          <cell r="G46">
            <v>13.85</v>
          </cell>
        </row>
        <row r="47">
          <cell r="A47" t="str">
            <v>04.900.22</v>
          </cell>
          <cell r="B47" t="str">
            <v>Sarjeta de cant. central de concreto-SCC 02</v>
          </cell>
          <cell r="C47" t="str">
            <v>DNER-ES288/97</v>
          </cell>
          <cell r="D47" t="str">
            <v xml:space="preserve"> </v>
          </cell>
          <cell r="E47" t="str">
            <v>m</v>
          </cell>
          <cell r="F47">
            <v>616</v>
          </cell>
          <cell r="G47">
            <v>19.170000000000002</v>
          </cell>
        </row>
        <row r="48">
          <cell r="A48" t="str">
            <v>04.910.05</v>
          </cell>
          <cell r="B48" t="str">
            <v>Meio-fio de concreto-MFC 05</v>
          </cell>
          <cell r="C48" t="str">
            <v>DNER-ES290/97</v>
          </cell>
          <cell r="D48" t="str">
            <v xml:space="preserve"> </v>
          </cell>
          <cell r="E48" t="str">
            <v>m</v>
          </cell>
          <cell r="F48">
            <v>132</v>
          </cell>
          <cell r="G48">
            <v>10.54</v>
          </cell>
        </row>
        <row r="49">
          <cell r="A49" t="str">
            <v>DER78150b</v>
          </cell>
          <cell r="B49" t="str">
            <v>Caixa coletora de sarjeta - CCS, D=40cm E H=1,00m</v>
          </cell>
          <cell r="C49" t="str">
            <v xml:space="preserve"> </v>
          </cell>
          <cell r="D49" t="str">
            <v xml:space="preserve"> </v>
          </cell>
          <cell r="E49" t="str">
            <v>un</v>
          </cell>
          <cell r="F49">
            <v>3</v>
          </cell>
          <cell r="G49">
            <v>382.07</v>
          </cell>
        </row>
        <row r="50">
          <cell r="A50" t="str">
            <v>DER78150c</v>
          </cell>
          <cell r="B50" t="str">
            <v>Caixa coletora de sarjeta - CCS, D=40cm E H=1,50m</v>
          </cell>
          <cell r="C50" t="str">
            <v xml:space="preserve"> </v>
          </cell>
          <cell r="D50" t="str">
            <v xml:space="preserve"> </v>
          </cell>
          <cell r="E50" t="str">
            <v>un</v>
          </cell>
          <cell r="F50">
            <v>1</v>
          </cell>
          <cell r="G50">
            <v>503.68</v>
          </cell>
        </row>
        <row r="51">
          <cell r="A51" t="str">
            <v>DER78150</v>
          </cell>
          <cell r="B51" t="str">
            <v>Caixa coletora de sarjeta - CCS, D=60cm e H = 1,00m</v>
          </cell>
          <cell r="C51" t="str">
            <v xml:space="preserve"> </v>
          </cell>
          <cell r="D51" t="str">
            <v xml:space="preserve"> </v>
          </cell>
          <cell r="E51" t="str">
            <v>un</v>
          </cell>
          <cell r="F51">
            <v>1</v>
          </cell>
          <cell r="G51">
            <v>313.7</v>
          </cell>
        </row>
        <row r="52">
          <cell r="A52" t="str">
            <v>04.930.01</v>
          </cell>
          <cell r="B52" t="str">
            <v>Caixa coletora de sarjeta-CCS 01</v>
          </cell>
          <cell r="C52" t="str">
            <v>DNER-ES287/97</v>
          </cell>
          <cell r="D52" t="str">
            <v xml:space="preserve"> </v>
          </cell>
          <cell r="E52" t="str">
            <v>un</v>
          </cell>
          <cell r="F52">
            <v>1</v>
          </cell>
          <cell r="G52">
            <v>568.85</v>
          </cell>
        </row>
        <row r="53">
          <cell r="A53" t="str">
            <v>04.930.02</v>
          </cell>
          <cell r="B53" t="str">
            <v>Caixa coletora de sarjeta-CCS 02</v>
          </cell>
          <cell r="C53" t="str">
            <v>DNER-ES287/97</v>
          </cell>
          <cell r="D53" t="str">
            <v xml:space="preserve"> </v>
          </cell>
          <cell r="E53" t="str">
            <v>un</v>
          </cell>
          <cell r="F53">
            <v>1</v>
          </cell>
          <cell r="G53">
            <v>555.63</v>
          </cell>
        </row>
        <row r="54">
          <cell r="A54" t="str">
            <v>P 04.100.08</v>
          </cell>
          <cell r="B54" t="str">
            <v>Execução de galerias D=0,40 c/ lastro de concreto</v>
          </cell>
          <cell r="C54" t="str">
            <v xml:space="preserve"> </v>
          </cell>
          <cell r="D54" t="str">
            <v xml:space="preserve"> </v>
          </cell>
          <cell r="E54" t="str">
            <v>m</v>
          </cell>
          <cell r="F54">
            <v>28</v>
          </cell>
          <cell r="G54">
            <v>58.65</v>
          </cell>
        </row>
        <row r="55">
          <cell r="A55" t="str">
            <v>P 04.100.10</v>
          </cell>
          <cell r="B55" t="str">
            <v>Execução de galerias D=0,60 c/ lastro de concreto</v>
          </cell>
          <cell r="C55" t="str">
            <v xml:space="preserve"> </v>
          </cell>
          <cell r="D55" t="str">
            <v xml:space="preserve"> </v>
          </cell>
          <cell r="E55" t="str">
            <v>m</v>
          </cell>
          <cell r="F55">
            <v>70</v>
          </cell>
          <cell r="G55">
            <v>131.66</v>
          </cell>
        </row>
        <row r="56">
          <cell r="A56" t="str">
            <v>P 04.100.40</v>
          </cell>
          <cell r="B56" t="str">
            <v>Execução de galerias D=0,80m c/ lastro de concreto</v>
          </cell>
          <cell r="C56" t="str">
            <v xml:space="preserve"> </v>
          </cell>
          <cell r="D56" t="str">
            <v xml:space="preserve"> </v>
          </cell>
          <cell r="E56" t="str">
            <v>m</v>
          </cell>
          <cell r="F56">
            <v>12</v>
          </cell>
          <cell r="G56">
            <v>197.36</v>
          </cell>
        </row>
        <row r="57">
          <cell r="A57" t="str">
            <v>DER72350b</v>
          </cell>
          <cell r="B57" t="str">
            <v>Boca para BSTC D=40cm - Normal</v>
          </cell>
          <cell r="C57" t="str">
            <v xml:space="preserve"> </v>
          </cell>
          <cell r="D57" t="str">
            <v xml:space="preserve"> </v>
          </cell>
          <cell r="E57" t="str">
            <v>un</v>
          </cell>
          <cell r="F57">
            <v>3</v>
          </cell>
          <cell r="G57">
            <v>147.57</v>
          </cell>
        </row>
        <row r="58">
          <cell r="A58" t="str">
            <v>04.101.01</v>
          </cell>
          <cell r="B58" t="str">
            <v>Boca de BSTC D=0.60m-normal</v>
          </cell>
          <cell r="C58" t="str">
            <v>DNER-ES284/97</v>
          </cell>
          <cell r="D58" t="str">
            <v xml:space="preserve"> </v>
          </cell>
          <cell r="E58" t="str">
            <v>un</v>
          </cell>
          <cell r="F58">
            <v>2</v>
          </cell>
          <cell r="G58">
            <v>299.62</v>
          </cell>
        </row>
        <row r="59">
          <cell r="A59" t="str">
            <v>P 04.100.06</v>
          </cell>
          <cell r="B59" t="str">
            <v>Galeria D=0,40m envelopada</v>
          </cell>
          <cell r="C59" t="str">
            <v xml:space="preserve"> </v>
          </cell>
          <cell r="D59" t="str">
            <v xml:space="preserve"> </v>
          </cell>
          <cell r="E59" t="str">
            <v>m</v>
          </cell>
          <cell r="F59">
            <v>40</v>
          </cell>
          <cell r="G59">
            <v>103.37</v>
          </cell>
        </row>
        <row r="60">
          <cell r="F60" t="str">
            <v>SUB-TOTAL</v>
          </cell>
        </row>
        <row r="62">
          <cell r="B62" t="str">
            <v>OBRAS DE ARTE CORRENTES</v>
          </cell>
        </row>
        <row r="63">
          <cell r="A63" t="str">
            <v>04.001.01</v>
          </cell>
          <cell r="B63" t="str">
            <v>Escavação mecânica,reaterro e compactação (material de 1a categoria)</v>
          </cell>
          <cell r="C63" t="str">
            <v xml:space="preserve"> </v>
          </cell>
          <cell r="D63" t="str">
            <v xml:space="preserve"> </v>
          </cell>
          <cell r="E63" t="str">
            <v>m3</v>
          </cell>
          <cell r="F63">
            <v>2170.4</v>
          </cell>
          <cell r="G63">
            <v>3.03</v>
          </cell>
        </row>
        <row r="64">
          <cell r="A64" t="str">
            <v>DER66050</v>
          </cell>
          <cell r="B64" t="str">
            <v>Corpo de BSTC D=50cm c/ lastro de brita</v>
          </cell>
          <cell r="C64" t="str">
            <v xml:space="preserve"> </v>
          </cell>
          <cell r="D64" t="str">
            <v xml:space="preserve"> </v>
          </cell>
          <cell r="E64" t="str">
            <v>m</v>
          </cell>
          <cell r="F64">
            <v>27</v>
          </cell>
          <cell r="G64">
            <v>54.42</v>
          </cell>
        </row>
        <row r="65">
          <cell r="A65" t="str">
            <v>04.100.02</v>
          </cell>
          <cell r="B65" t="str">
            <v>Corpo de BSTC D=0.80m</v>
          </cell>
          <cell r="C65" t="str">
            <v>DNER-ES284/97</v>
          </cell>
          <cell r="D65" t="str">
            <v xml:space="preserve"> </v>
          </cell>
          <cell r="E65" t="str">
            <v xml:space="preserve">m </v>
          </cell>
          <cell r="F65">
            <v>113</v>
          </cell>
          <cell r="G65">
            <v>201.98</v>
          </cell>
        </row>
        <row r="66">
          <cell r="A66" t="str">
            <v>DER72350a</v>
          </cell>
          <cell r="B66" t="str">
            <v>Boca para BSTC D=50cm - Normal</v>
          </cell>
          <cell r="C66" t="str">
            <v xml:space="preserve"> </v>
          </cell>
          <cell r="D66" t="str">
            <v xml:space="preserve"> </v>
          </cell>
          <cell r="E66" t="str">
            <v>un</v>
          </cell>
          <cell r="F66">
            <v>1</v>
          </cell>
          <cell r="G66">
            <v>157.56</v>
          </cell>
        </row>
        <row r="67">
          <cell r="A67" t="str">
            <v>04.101.02</v>
          </cell>
          <cell r="B67" t="str">
            <v>Boca de BSTC D=0.80m-normal</v>
          </cell>
          <cell r="C67" t="str">
            <v>DNER-ES284/97</v>
          </cell>
          <cell r="D67" t="str">
            <v xml:space="preserve"> </v>
          </cell>
          <cell r="E67" t="str">
            <v>un</v>
          </cell>
          <cell r="F67">
            <v>4</v>
          </cell>
          <cell r="G67">
            <v>494.05</v>
          </cell>
        </row>
        <row r="68">
          <cell r="A68" t="str">
            <v>04.101.05</v>
          </cell>
          <cell r="B68" t="str">
            <v>Boca de BSTC D=1.50m-normal</v>
          </cell>
          <cell r="C68" t="str">
            <v>DNER-ES284/97</v>
          </cell>
          <cell r="D68" t="str">
            <v xml:space="preserve"> </v>
          </cell>
          <cell r="E68" t="str">
            <v>un</v>
          </cell>
          <cell r="F68">
            <v>2</v>
          </cell>
          <cell r="G68">
            <v>1942.12</v>
          </cell>
        </row>
        <row r="69">
          <cell r="A69" t="str">
            <v>04.110.01</v>
          </cell>
          <cell r="B69" t="str">
            <v>Corpo de BDTC D=1.00m</v>
          </cell>
          <cell r="C69" t="str">
            <v>DNER-ES284/97</v>
          </cell>
          <cell r="D69" t="str">
            <v xml:space="preserve"> </v>
          </cell>
          <cell r="E69" t="str">
            <v>m</v>
          </cell>
          <cell r="F69">
            <v>118</v>
          </cell>
          <cell r="G69">
            <v>572.14</v>
          </cell>
        </row>
        <row r="70">
          <cell r="A70" t="str">
            <v>04.111.01</v>
          </cell>
          <cell r="B70" t="str">
            <v>Boca de BDTC D=1.00m-normal</v>
          </cell>
          <cell r="C70" t="str">
            <v>DNER-ES284/97</v>
          </cell>
          <cell r="D70" t="str">
            <v xml:space="preserve"> </v>
          </cell>
          <cell r="E70" t="str">
            <v>un</v>
          </cell>
          <cell r="F70">
            <v>4</v>
          </cell>
          <cell r="G70">
            <v>1056.6199999999999</v>
          </cell>
        </row>
        <row r="71">
          <cell r="A71" t="str">
            <v>DER67700</v>
          </cell>
          <cell r="B71" t="str">
            <v>Corpo de BTTC D=0.80m c/enrocamento e laje</v>
          </cell>
          <cell r="C71" t="str">
            <v xml:space="preserve"> </v>
          </cell>
          <cell r="D71" t="str">
            <v xml:space="preserve"> </v>
          </cell>
          <cell r="E71" t="str">
            <v>m</v>
          </cell>
          <cell r="F71">
            <v>51</v>
          </cell>
          <cell r="G71">
            <v>599.96</v>
          </cell>
        </row>
        <row r="72">
          <cell r="A72" t="str">
            <v>DER73550</v>
          </cell>
          <cell r="B72" t="str">
            <v>Boca de BTTC D=0,80m-normal</v>
          </cell>
          <cell r="C72" t="str">
            <v xml:space="preserve"> </v>
          </cell>
          <cell r="D72" t="str">
            <v xml:space="preserve"> </v>
          </cell>
          <cell r="E72" t="str">
            <v>un</v>
          </cell>
          <cell r="F72">
            <v>2</v>
          </cell>
          <cell r="G72">
            <v>685.42</v>
          </cell>
        </row>
        <row r="73">
          <cell r="A73" t="str">
            <v>04.999.01</v>
          </cell>
          <cell r="B73" t="str">
            <v>Remoção de bueiros existentes</v>
          </cell>
          <cell r="C73" t="str">
            <v xml:space="preserve"> </v>
          </cell>
          <cell r="D73" t="str">
            <v xml:space="preserve"> </v>
          </cell>
          <cell r="E73" t="str">
            <v>m</v>
          </cell>
          <cell r="F73">
            <v>143</v>
          </cell>
          <cell r="G73">
            <v>13.06</v>
          </cell>
        </row>
        <row r="74">
          <cell r="A74" t="str">
            <v>04.999.02</v>
          </cell>
          <cell r="B74" t="str">
            <v>Demolição de dispositivos de concreto</v>
          </cell>
          <cell r="C74" t="str">
            <v>DNER-ES296/97</v>
          </cell>
          <cell r="D74" t="str">
            <v xml:space="preserve"> </v>
          </cell>
          <cell r="E74" t="str">
            <v>m3</v>
          </cell>
          <cell r="F74">
            <v>48.8</v>
          </cell>
          <cell r="G74">
            <v>12.58</v>
          </cell>
        </row>
        <row r="75">
          <cell r="A75" t="str">
            <v>P 04.100.23</v>
          </cell>
          <cell r="B75" t="str">
            <v>Bueiro Met.Corrug.circular, T.Armco,  c/Epoxy-bonded, MP-100, D=1,50 m, E=2,0mm</v>
          </cell>
          <cell r="C75" t="str">
            <v xml:space="preserve"> </v>
          </cell>
          <cell r="D75" t="str">
            <v xml:space="preserve"> </v>
          </cell>
          <cell r="E75" t="str">
            <v>m</v>
          </cell>
          <cell r="F75">
            <v>60</v>
          </cell>
          <cell r="G75">
            <v>510.8</v>
          </cell>
        </row>
        <row r="76">
          <cell r="F76" t="str">
            <v>SUB-TOTAL</v>
          </cell>
        </row>
        <row r="78">
          <cell r="B78" t="str">
            <v>OBRAS DE ARTE ESPECIAIS</v>
          </cell>
        </row>
        <row r="79">
          <cell r="B79" t="str">
            <v>(Quatro tabuleiros)</v>
          </cell>
        </row>
        <row r="80">
          <cell r="B80" t="str">
            <v>Infra e Mesoestrutura</v>
          </cell>
        </row>
        <row r="81">
          <cell r="A81" t="str">
            <v>03.000.02</v>
          </cell>
          <cell r="B81" t="str">
            <v>Escavação manual de cavas em mat. 1a  categoria</v>
          </cell>
          <cell r="C81" t="str">
            <v xml:space="preserve"> </v>
          </cell>
          <cell r="D81" t="str">
            <v xml:space="preserve"> </v>
          </cell>
          <cell r="E81" t="str">
            <v>m3</v>
          </cell>
          <cell r="F81">
            <v>65</v>
          </cell>
          <cell r="G81">
            <v>19.760000000000002</v>
          </cell>
        </row>
        <row r="82">
          <cell r="A82" t="str">
            <v>OAE5</v>
          </cell>
          <cell r="B82" t="str">
            <v>Estaca metálica - tipo CS 300 x 130 - Fornecimento e cravação</v>
          </cell>
          <cell r="C82" t="str">
            <v xml:space="preserve"> </v>
          </cell>
          <cell r="D82" t="str">
            <v xml:space="preserve"> </v>
          </cell>
          <cell r="E82" t="str">
            <v>m</v>
          </cell>
          <cell r="F82">
            <v>480</v>
          </cell>
          <cell r="G82">
            <v>176.68</v>
          </cell>
        </row>
        <row r="83">
          <cell r="A83" t="str">
            <v>03.371.01</v>
          </cell>
          <cell r="B83" t="str">
            <v>Formas de placa compensada resinada</v>
          </cell>
          <cell r="C83" t="str">
            <v xml:space="preserve"> </v>
          </cell>
          <cell r="D83" t="str">
            <v xml:space="preserve"> </v>
          </cell>
          <cell r="E83" t="str">
            <v>m2</v>
          </cell>
          <cell r="F83">
            <v>284</v>
          </cell>
          <cell r="G83">
            <v>21.86</v>
          </cell>
        </row>
        <row r="84">
          <cell r="A84" t="str">
            <v>03.353.00</v>
          </cell>
          <cell r="B84" t="str">
            <v>Forn., preparo e colocação nas formas, de aço CA-50</v>
          </cell>
          <cell r="C84" t="str">
            <v xml:space="preserve"> </v>
          </cell>
          <cell r="D84" t="str">
            <v xml:space="preserve"> </v>
          </cell>
          <cell r="E84" t="str">
            <v>kg</v>
          </cell>
          <cell r="F84">
            <v>7377</v>
          </cell>
          <cell r="G84">
            <v>2.59</v>
          </cell>
        </row>
        <row r="85">
          <cell r="A85" t="str">
            <v>P 03.327.01</v>
          </cell>
          <cell r="B85" t="str">
            <v xml:space="preserve">Concreto fck= 25 MPa-contr. raz. uso ger. </v>
          </cell>
          <cell r="C85" t="str">
            <v xml:space="preserve"> </v>
          </cell>
          <cell r="D85" t="str">
            <v xml:space="preserve"> </v>
          </cell>
          <cell r="E85" t="str">
            <v>m3</v>
          </cell>
          <cell r="F85">
            <v>99</v>
          </cell>
          <cell r="G85">
            <v>163.22</v>
          </cell>
        </row>
        <row r="86">
          <cell r="B86" t="str">
            <v>Superestrutura</v>
          </cell>
        </row>
        <row r="87">
          <cell r="A87" t="str">
            <v>03.371.02</v>
          </cell>
          <cell r="B87" t="str">
            <v>Formas de placa compensada plastificada</v>
          </cell>
          <cell r="C87" t="str">
            <v xml:space="preserve"> </v>
          </cell>
          <cell r="D87" t="str">
            <v xml:space="preserve"> </v>
          </cell>
          <cell r="E87" t="str">
            <v>m2</v>
          </cell>
          <cell r="F87">
            <v>2564</v>
          </cell>
          <cell r="G87">
            <v>30.76</v>
          </cell>
        </row>
        <row r="88">
          <cell r="A88" t="str">
            <v>03.353.00</v>
          </cell>
          <cell r="B88" t="str">
            <v>Forn., preparo e colocação nas formas, de aço CA-50</v>
          </cell>
          <cell r="C88" t="str">
            <v xml:space="preserve"> </v>
          </cell>
          <cell r="D88" t="str">
            <v xml:space="preserve"> </v>
          </cell>
          <cell r="E88" t="str">
            <v>kg</v>
          </cell>
          <cell r="F88">
            <v>71840</v>
          </cell>
          <cell r="G88">
            <v>2.59</v>
          </cell>
        </row>
        <row r="89">
          <cell r="A89" t="str">
            <v>OAE17</v>
          </cell>
          <cell r="B89" t="str">
            <v>Transporte e lançamento de pré-lages</v>
          </cell>
          <cell r="C89" t="str">
            <v xml:space="preserve"> </v>
          </cell>
          <cell r="D89" t="str">
            <v xml:space="preserve"> </v>
          </cell>
          <cell r="E89" t="str">
            <v>un</v>
          </cell>
          <cell r="F89">
            <v>684</v>
          </cell>
          <cell r="G89">
            <v>23.47</v>
          </cell>
        </row>
        <row r="90">
          <cell r="A90" t="str">
            <v>OAE18</v>
          </cell>
          <cell r="B90" t="str">
            <v>Transporte e lançamento de vigas pré-moldadas</v>
          </cell>
          <cell r="C90" t="str">
            <v xml:space="preserve"> </v>
          </cell>
          <cell r="D90" t="str">
            <v xml:space="preserve"> </v>
          </cell>
          <cell r="E90" t="str">
            <v>un</v>
          </cell>
          <cell r="F90">
            <v>40</v>
          </cell>
          <cell r="G90">
            <v>1281.27</v>
          </cell>
        </row>
        <row r="91">
          <cell r="A91" t="str">
            <v>03.330.00</v>
          </cell>
          <cell r="B91" t="str">
            <v>Concreto fck= 35 MPa-contr. raz. uso ger.</v>
          </cell>
          <cell r="C91" t="str">
            <v xml:space="preserve"> </v>
          </cell>
          <cell r="D91" t="str">
            <v xml:space="preserve"> </v>
          </cell>
          <cell r="E91" t="str">
            <v>m3</v>
          </cell>
          <cell r="F91">
            <v>378</v>
          </cell>
          <cell r="G91">
            <v>166.78</v>
          </cell>
        </row>
        <row r="92">
          <cell r="B92" t="str">
            <v>Diversos</v>
          </cell>
        </row>
        <row r="93">
          <cell r="B93" t="str">
            <v>Barreiras de segurança (C.A.) Tipo New Jersey (156 m)</v>
          </cell>
        </row>
        <row r="94">
          <cell r="A94" t="str">
            <v>03.371.00</v>
          </cell>
          <cell r="B94" t="str">
            <v>Formas de madeira compensada</v>
          </cell>
          <cell r="C94" t="str">
            <v xml:space="preserve"> </v>
          </cell>
          <cell r="D94" t="str">
            <v xml:space="preserve"> </v>
          </cell>
          <cell r="E94" t="str">
            <v>m2</v>
          </cell>
          <cell r="F94">
            <v>280</v>
          </cell>
          <cell r="G94">
            <v>21.86</v>
          </cell>
        </row>
        <row r="95">
          <cell r="A95" t="str">
            <v>03.353.00</v>
          </cell>
          <cell r="B95" t="str">
            <v>Forn., preparo e colocação nas formas, de aço CA-50</v>
          </cell>
          <cell r="C95" t="str">
            <v xml:space="preserve"> </v>
          </cell>
          <cell r="D95" t="str">
            <v xml:space="preserve"> </v>
          </cell>
          <cell r="E95" t="str">
            <v>kg</v>
          </cell>
          <cell r="F95">
            <v>2328</v>
          </cell>
          <cell r="G95">
            <v>2.59</v>
          </cell>
        </row>
        <row r="96">
          <cell r="A96" t="str">
            <v>P 03.327.01</v>
          </cell>
          <cell r="B96" t="str">
            <v xml:space="preserve">Concreto fck= 25 MPa-contr. raz. uso ger. </v>
          </cell>
          <cell r="C96" t="str">
            <v xml:space="preserve"> </v>
          </cell>
          <cell r="D96" t="str">
            <v xml:space="preserve"> </v>
          </cell>
          <cell r="E96" t="str">
            <v>m3</v>
          </cell>
          <cell r="F96">
            <v>36</v>
          </cell>
          <cell r="G96">
            <v>163.22</v>
          </cell>
        </row>
        <row r="97">
          <cell r="B97" t="str">
            <v>Placas de aproximação( 04 unidades) (dimensão 4,0m x 11,2m x 0,3m)</v>
          </cell>
        </row>
        <row r="98">
          <cell r="A98" t="str">
            <v>03.371.00</v>
          </cell>
          <cell r="B98" t="str">
            <v>Formas de madeira compensada</v>
          </cell>
          <cell r="C98" t="str">
            <v xml:space="preserve"> </v>
          </cell>
          <cell r="D98" t="str">
            <v xml:space="preserve"> </v>
          </cell>
          <cell r="E98" t="str">
            <v>m2</v>
          </cell>
          <cell r="F98">
            <v>37</v>
          </cell>
          <cell r="G98">
            <v>21.86</v>
          </cell>
        </row>
        <row r="99">
          <cell r="A99" t="str">
            <v>03.353.00</v>
          </cell>
          <cell r="B99" t="str">
            <v>Forn., preparo e colocação nas formas, de aço CA-50</v>
          </cell>
          <cell r="C99" t="str">
            <v xml:space="preserve"> </v>
          </cell>
          <cell r="D99" t="str">
            <v xml:space="preserve"> </v>
          </cell>
          <cell r="E99" t="str">
            <v>kg</v>
          </cell>
          <cell r="F99">
            <v>3716</v>
          </cell>
          <cell r="G99">
            <v>2.59</v>
          </cell>
        </row>
        <row r="100">
          <cell r="A100" t="str">
            <v>P 03.327.01</v>
          </cell>
          <cell r="B100" t="str">
            <v xml:space="preserve">Concreto fck= 25 MPa-contr. raz. uso ger. </v>
          </cell>
          <cell r="C100" t="str">
            <v xml:space="preserve"> </v>
          </cell>
          <cell r="D100" t="str">
            <v xml:space="preserve"> </v>
          </cell>
          <cell r="E100" t="str">
            <v>m3</v>
          </cell>
          <cell r="F100">
            <v>54</v>
          </cell>
          <cell r="G100">
            <v>163.22</v>
          </cell>
        </row>
        <row r="101">
          <cell r="B101" t="str">
            <v>Drenos</v>
          </cell>
        </row>
        <row r="102">
          <cell r="A102" t="str">
            <v>P 03.991.01f</v>
          </cell>
          <cell r="B102" t="str">
            <v>Dreno de FF D= 150 mm x 400mm</v>
          </cell>
          <cell r="C102" t="str">
            <v xml:space="preserve"> </v>
          </cell>
          <cell r="D102" t="str">
            <v xml:space="preserve"> </v>
          </cell>
          <cell r="E102" t="str">
            <v>un</v>
          </cell>
          <cell r="F102">
            <v>18</v>
          </cell>
          <cell r="G102">
            <v>20.37</v>
          </cell>
        </row>
        <row r="103">
          <cell r="F103" t="str">
            <v>SUB-TOTAL</v>
          </cell>
        </row>
        <row r="105">
          <cell r="B105" t="str">
            <v>OBRAS COMPLEMENTARES</v>
          </cell>
        </row>
        <row r="106">
          <cell r="A106" t="str">
            <v>05.100.00</v>
          </cell>
          <cell r="B106" t="str">
            <v>Enleivamento</v>
          </cell>
          <cell r="C106" t="str">
            <v>DNER-ES341/97</v>
          </cell>
          <cell r="D106" t="str">
            <v xml:space="preserve"> </v>
          </cell>
          <cell r="E106" t="str">
            <v>m2</v>
          </cell>
          <cell r="F106">
            <v>37800</v>
          </cell>
          <cell r="G106">
            <v>2.06</v>
          </cell>
        </row>
        <row r="107">
          <cell r="A107" t="str">
            <v>DER53460a</v>
          </cell>
          <cell r="B107" t="str">
            <v>Calçamento com briquetes de 6 cm</v>
          </cell>
          <cell r="C107" t="str">
            <v xml:space="preserve"> </v>
          </cell>
          <cell r="D107" t="str">
            <v xml:space="preserve"> </v>
          </cell>
          <cell r="E107" t="str">
            <v>m2</v>
          </cell>
          <cell r="F107">
            <v>700</v>
          </cell>
          <cell r="G107">
            <v>20.48</v>
          </cell>
        </row>
        <row r="108">
          <cell r="A108" t="str">
            <v>P 05.100.01</v>
          </cell>
          <cell r="B108" t="str">
            <v>Fornecimento e plantio de lírio amarelo</v>
          </cell>
          <cell r="C108" t="str">
            <v xml:space="preserve"> </v>
          </cell>
          <cell r="D108" t="str">
            <v xml:space="preserve"> </v>
          </cell>
          <cell r="E108" t="str">
            <v>m2</v>
          </cell>
          <cell r="F108">
            <v>544</v>
          </cell>
          <cell r="G108">
            <v>14.14</v>
          </cell>
        </row>
        <row r="109">
          <cell r="A109" t="str">
            <v>P 05.100.02</v>
          </cell>
          <cell r="B109" t="str">
            <v>Fornecimento e plantio de árvore selecionada</v>
          </cell>
          <cell r="C109" t="str">
            <v xml:space="preserve"> </v>
          </cell>
          <cell r="D109" t="str">
            <v xml:space="preserve"> </v>
          </cell>
          <cell r="E109" t="str">
            <v>un</v>
          </cell>
          <cell r="F109">
            <v>404</v>
          </cell>
          <cell r="G109">
            <v>6.02</v>
          </cell>
        </row>
        <row r="110">
          <cell r="A110" t="str">
            <v>05.102.00</v>
          </cell>
          <cell r="B110" t="str">
            <v>Hidrossemeadura</v>
          </cell>
          <cell r="C110" t="str">
            <v>DNER-ES341/97</v>
          </cell>
          <cell r="D110" t="str">
            <v xml:space="preserve"> </v>
          </cell>
          <cell r="E110" t="str">
            <v>m2</v>
          </cell>
          <cell r="F110">
            <v>3618</v>
          </cell>
          <cell r="G110">
            <v>0.49</v>
          </cell>
        </row>
        <row r="111">
          <cell r="A111" t="str">
            <v>PI 60</v>
          </cell>
          <cell r="B111" t="str">
            <v>Lâmpada a vapor de mercúrio 250W</v>
          </cell>
          <cell r="C111" t="str">
            <v xml:space="preserve"> </v>
          </cell>
          <cell r="D111" t="str">
            <v xml:space="preserve"> </v>
          </cell>
          <cell r="E111" t="str">
            <v>un</v>
          </cell>
          <cell r="F111">
            <v>20</v>
          </cell>
          <cell r="G111">
            <v>16.3</v>
          </cell>
        </row>
        <row r="112">
          <cell r="A112" t="str">
            <v>PI 52</v>
          </cell>
          <cell r="B112" t="str">
            <v>Luminária IMB C-300 ou similar</v>
          </cell>
          <cell r="C112" t="str">
            <v xml:space="preserve"> </v>
          </cell>
          <cell r="D112" t="str">
            <v xml:space="preserve"> </v>
          </cell>
          <cell r="E112" t="str">
            <v>un</v>
          </cell>
          <cell r="F112">
            <v>4</v>
          </cell>
          <cell r="G112">
            <v>410</v>
          </cell>
        </row>
        <row r="113">
          <cell r="A113" t="str">
            <v>PI 13</v>
          </cell>
          <cell r="B113" t="str">
            <v>Eletroduto de aço 20mm, vara de 3m</v>
          </cell>
          <cell r="C113" t="str">
            <v xml:space="preserve"> </v>
          </cell>
          <cell r="D113" t="str">
            <v xml:space="preserve"> </v>
          </cell>
          <cell r="E113" t="str">
            <v>un</v>
          </cell>
          <cell r="F113">
            <v>8</v>
          </cell>
          <cell r="G113">
            <v>14.49</v>
          </cell>
        </row>
        <row r="114">
          <cell r="A114" t="str">
            <v>PI 62</v>
          </cell>
          <cell r="B114" t="str">
            <v>Caixa de passagem para instalação aparente D=20mm, tipo T</v>
          </cell>
          <cell r="C114" t="str">
            <v xml:space="preserve"> </v>
          </cell>
          <cell r="D114" t="str">
            <v xml:space="preserve"> </v>
          </cell>
          <cell r="E114" t="str">
            <v>un</v>
          </cell>
          <cell r="F114">
            <v>4</v>
          </cell>
          <cell r="G114">
            <v>20</v>
          </cell>
        </row>
        <row r="115">
          <cell r="A115" t="str">
            <v>PI 15</v>
          </cell>
          <cell r="B115" t="str">
            <v>Caixa de passagem para instalação aparente D=20mm, tipo LB</v>
          </cell>
          <cell r="C115" t="str">
            <v xml:space="preserve"> </v>
          </cell>
          <cell r="D115" t="str">
            <v xml:space="preserve"> </v>
          </cell>
          <cell r="E115" t="str">
            <v>un</v>
          </cell>
          <cell r="F115">
            <v>2</v>
          </cell>
          <cell r="G115">
            <v>3.62</v>
          </cell>
        </row>
        <row r="116">
          <cell r="A116" t="str">
            <v>PI 18</v>
          </cell>
          <cell r="B116" t="str">
            <v>Braço curvo p/ iluminação pública padrão CELESC</v>
          </cell>
          <cell r="C116" t="str">
            <v xml:space="preserve"> </v>
          </cell>
          <cell r="D116" t="str">
            <v xml:space="preserve"> </v>
          </cell>
          <cell r="E116" t="str">
            <v>un</v>
          </cell>
          <cell r="F116">
            <v>20</v>
          </cell>
          <cell r="G116">
            <v>6.33</v>
          </cell>
        </row>
        <row r="117">
          <cell r="A117" t="str">
            <v>PI 22</v>
          </cell>
          <cell r="B117" t="str">
            <v>Base completa com fusível Diazed, 6A, retardado, incluíndo tampa, anel de proteção e ajuste</v>
          </cell>
          <cell r="C117" t="str">
            <v xml:space="preserve"> </v>
          </cell>
          <cell r="D117" t="str">
            <v xml:space="preserve"> </v>
          </cell>
          <cell r="E117" t="str">
            <v>un</v>
          </cell>
          <cell r="F117">
            <v>22</v>
          </cell>
          <cell r="G117">
            <v>8.6300000000000008</v>
          </cell>
        </row>
        <row r="118">
          <cell r="A118" t="str">
            <v>PI 23</v>
          </cell>
          <cell r="B118" t="str">
            <v>Contator tripolar a seco, p/ corrente alternada - 55 A, para uso em rede 380/220V - 60Hz</v>
          </cell>
          <cell r="C118" t="str">
            <v xml:space="preserve"> </v>
          </cell>
          <cell r="D118" t="str">
            <v xml:space="preserve"> </v>
          </cell>
          <cell r="E118" t="str">
            <v>un</v>
          </cell>
          <cell r="F118">
            <v>2</v>
          </cell>
          <cell r="G118">
            <v>234.6</v>
          </cell>
        </row>
        <row r="119">
          <cell r="A119" t="str">
            <v>PI 24</v>
          </cell>
          <cell r="B119" t="str">
            <v>Fita elétrica auto fusão a base de borracha EPR</v>
          </cell>
          <cell r="C119" t="str">
            <v xml:space="preserve"> </v>
          </cell>
          <cell r="D119" t="str">
            <v xml:space="preserve"> </v>
          </cell>
          <cell r="E119" t="str">
            <v>un</v>
          </cell>
          <cell r="F119">
            <v>4</v>
          </cell>
          <cell r="G119">
            <v>6.39</v>
          </cell>
        </row>
        <row r="120">
          <cell r="A120" t="str">
            <v>PI 25</v>
          </cell>
          <cell r="B120" t="str">
            <v>Fita adesiva plástica isolante</v>
          </cell>
          <cell r="C120" t="str">
            <v xml:space="preserve"> </v>
          </cell>
          <cell r="D120" t="str">
            <v xml:space="preserve"> </v>
          </cell>
          <cell r="E120" t="str">
            <v>un</v>
          </cell>
          <cell r="F120">
            <v>6</v>
          </cell>
          <cell r="G120">
            <v>3.84</v>
          </cell>
        </row>
        <row r="121">
          <cell r="A121" t="str">
            <v>PI 26</v>
          </cell>
          <cell r="B121" t="str">
            <v>Relé fotoelétrico c/ suporte para fixação galv. com furo 18mm</v>
          </cell>
          <cell r="C121" t="str">
            <v xml:space="preserve"> </v>
          </cell>
          <cell r="D121" t="str">
            <v xml:space="preserve"> </v>
          </cell>
          <cell r="E121" t="str">
            <v>un</v>
          </cell>
          <cell r="F121">
            <v>22</v>
          </cell>
          <cell r="G121">
            <v>11.5</v>
          </cell>
        </row>
        <row r="122">
          <cell r="A122" t="str">
            <v>PI 56</v>
          </cell>
          <cell r="B122" t="str">
            <v>Cabo isolado p/ 1000V, 4 mm² de alumínio</v>
          </cell>
          <cell r="C122" t="str">
            <v xml:space="preserve"> </v>
          </cell>
          <cell r="D122" t="str">
            <v xml:space="preserve"> </v>
          </cell>
          <cell r="E122" t="str">
            <v>m</v>
          </cell>
          <cell r="F122">
            <v>110</v>
          </cell>
          <cell r="G122">
            <v>0.37</v>
          </cell>
        </row>
        <row r="123">
          <cell r="A123" t="str">
            <v>PI 28</v>
          </cell>
          <cell r="B123" t="str">
            <v>Eletroduto de aço tipo pesado 100mm</v>
          </cell>
          <cell r="C123" t="str">
            <v xml:space="preserve"> </v>
          </cell>
          <cell r="D123" t="str">
            <v xml:space="preserve"> </v>
          </cell>
          <cell r="E123" t="str">
            <v>m</v>
          </cell>
          <cell r="F123">
            <v>140</v>
          </cell>
          <cell r="G123">
            <v>28.55</v>
          </cell>
        </row>
        <row r="124">
          <cell r="A124" t="str">
            <v>PI 29</v>
          </cell>
          <cell r="B124" t="str">
            <v>Curva em alumínio fundido de alta resistência, fixação por encaixe,50mm</v>
          </cell>
          <cell r="C124" t="str">
            <v xml:space="preserve"> </v>
          </cell>
          <cell r="D124" t="str">
            <v xml:space="preserve"> </v>
          </cell>
          <cell r="E124" t="str">
            <v>un</v>
          </cell>
          <cell r="F124">
            <v>2</v>
          </cell>
          <cell r="G124">
            <v>18.75</v>
          </cell>
        </row>
        <row r="125">
          <cell r="A125" t="str">
            <v>PI 30</v>
          </cell>
          <cell r="B125" t="str">
            <v>Haste para aterramento aço-cobre D 13x2400mm</v>
          </cell>
          <cell r="C125" t="str">
            <v xml:space="preserve"> </v>
          </cell>
          <cell r="D125" t="str">
            <v xml:space="preserve"> </v>
          </cell>
          <cell r="E125" t="str">
            <v>un</v>
          </cell>
          <cell r="F125">
            <v>12</v>
          </cell>
          <cell r="G125">
            <v>6.04</v>
          </cell>
        </row>
        <row r="126">
          <cell r="A126" t="str">
            <v>PI 31</v>
          </cell>
          <cell r="B126" t="str">
            <v>Cabo de cobre nú meio duro, 7 fios 2AWG</v>
          </cell>
          <cell r="C126" t="str">
            <v xml:space="preserve"> </v>
          </cell>
          <cell r="D126" t="str">
            <v xml:space="preserve"> </v>
          </cell>
          <cell r="E126" t="str">
            <v>kg</v>
          </cell>
          <cell r="F126">
            <v>4</v>
          </cell>
          <cell r="G126">
            <v>7.02</v>
          </cell>
        </row>
        <row r="127">
          <cell r="A127" t="str">
            <v>PI 32</v>
          </cell>
          <cell r="B127" t="str">
            <v>Conetor paralelo, liga alumínio tronco 1/0-4 AWG e derivação 2-4AWG</v>
          </cell>
          <cell r="C127" t="str">
            <v xml:space="preserve"> </v>
          </cell>
          <cell r="D127" t="str">
            <v xml:space="preserve"> </v>
          </cell>
          <cell r="E127" t="str">
            <v>un</v>
          </cell>
          <cell r="F127">
            <v>5</v>
          </cell>
          <cell r="G127">
            <v>1.04</v>
          </cell>
        </row>
        <row r="128">
          <cell r="A128" t="str">
            <v>PI 20</v>
          </cell>
          <cell r="B128" t="str">
            <v>Poste de concreto duplo T 10m, 150 daN</v>
          </cell>
          <cell r="C128" t="str">
            <v xml:space="preserve"> </v>
          </cell>
          <cell r="D128" t="str">
            <v xml:space="preserve"> </v>
          </cell>
          <cell r="E128" t="str">
            <v>un</v>
          </cell>
          <cell r="F128">
            <v>10</v>
          </cell>
          <cell r="G128">
            <v>200</v>
          </cell>
        </row>
        <row r="129">
          <cell r="A129" t="str">
            <v>PI 48</v>
          </cell>
          <cell r="B129" t="str">
            <v>Armação secundária p/ 2 estribo</v>
          </cell>
          <cell r="C129" t="str">
            <v xml:space="preserve"> </v>
          </cell>
          <cell r="D129" t="str">
            <v xml:space="preserve"> </v>
          </cell>
          <cell r="E129" t="str">
            <v>un</v>
          </cell>
          <cell r="F129">
            <v>20</v>
          </cell>
          <cell r="G129">
            <v>7.5</v>
          </cell>
        </row>
        <row r="130">
          <cell r="A130" t="str">
            <v>PI 49</v>
          </cell>
          <cell r="B130" t="str">
            <v>Armação secundária p/ 1 estribo</v>
          </cell>
          <cell r="C130" t="str">
            <v xml:space="preserve"> </v>
          </cell>
          <cell r="D130" t="str">
            <v xml:space="preserve"> </v>
          </cell>
          <cell r="E130" t="str">
            <v>un</v>
          </cell>
          <cell r="F130">
            <v>10</v>
          </cell>
          <cell r="G130">
            <v>3.5</v>
          </cell>
        </row>
        <row r="131">
          <cell r="A131" t="str">
            <v>PI 33</v>
          </cell>
          <cell r="B131" t="str">
            <v>Tubo de aço galvanizado, vara de 6m e 50mm</v>
          </cell>
          <cell r="C131" t="str">
            <v xml:space="preserve"> </v>
          </cell>
          <cell r="D131" t="str">
            <v xml:space="preserve"> </v>
          </cell>
          <cell r="E131" t="str">
            <v>un</v>
          </cell>
          <cell r="F131">
            <v>2</v>
          </cell>
          <cell r="G131">
            <v>74.06</v>
          </cell>
        </row>
        <row r="132">
          <cell r="A132" t="str">
            <v>PI 34</v>
          </cell>
          <cell r="B132" t="str">
            <v>Construção de caixa tipo SP, ou pré-instalada com as mesmas características</v>
          </cell>
          <cell r="C132" t="str">
            <v xml:space="preserve"> </v>
          </cell>
          <cell r="D132" t="str">
            <v xml:space="preserve"> </v>
          </cell>
          <cell r="E132" t="str">
            <v>un</v>
          </cell>
          <cell r="F132">
            <v>6</v>
          </cell>
          <cell r="G132">
            <v>180</v>
          </cell>
        </row>
        <row r="133">
          <cell r="A133" t="str">
            <v>PI 36</v>
          </cell>
          <cell r="B133" t="str">
            <v>Construção de embasamento p/ poste tipo engastado, concreto duplo T, 10m de altura</v>
          </cell>
          <cell r="C133" t="str">
            <v xml:space="preserve"> </v>
          </cell>
          <cell r="D133" t="str">
            <v xml:space="preserve"> </v>
          </cell>
          <cell r="E133" t="str">
            <v>un</v>
          </cell>
          <cell r="F133">
            <v>10</v>
          </cell>
          <cell r="G133">
            <v>285</v>
          </cell>
        </row>
        <row r="134">
          <cell r="A134" t="str">
            <v>PI 37</v>
          </cell>
          <cell r="B134" t="str">
            <v>Lançamento de cabos em dutos de aço, classe 1000V, circuito trifásico mais neutro, e monofásico</v>
          </cell>
          <cell r="C134" t="str">
            <v xml:space="preserve"> </v>
          </cell>
          <cell r="D134" t="str">
            <v xml:space="preserve"> </v>
          </cell>
          <cell r="E134" t="str">
            <v>m</v>
          </cell>
          <cell r="F134">
            <v>70</v>
          </cell>
          <cell r="G134">
            <v>4</v>
          </cell>
        </row>
        <row r="135">
          <cell r="A135" t="str">
            <v>PI 38</v>
          </cell>
          <cell r="B135" t="str">
            <v>Confecção de emendas retas ou derivação em cabos classe 1000V, c/ conector à compressão</v>
          </cell>
          <cell r="C135" t="str">
            <v xml:space="preserve"> </v>
          </cell>
          <cell r="D135" t="str">
            <v xml:space="preserve"> </v>
          </cell>
          <cell r="E135" t="str">
            <v>un</v>
          </cell>
          <cell r="F135">
            <v>2</v>
          </cell>
          <cell r="G135">
            <v>4.5</v>
          </cell>
        </row>
        <row r="136">
          <cell r="A136" t="str">
            <v>PI 39</v>
          </cell>
          <cell r="B136" t="str">
            <v>Fixação de haste de terra e conexão ao neutro</v>
          </cell>
          <cell r="C136" t="str">
            <v xml:space="preserve"> </v>
          </cell>
          <cell r="D136" t="str">
            <v xml:space="preserve"> </v>
          </cell>
          <cell r="E136" t="str">
            <v>un</v>
          </cell>
          <cell r="F136">
            <v>12</v>
          </cell>
          <cell r="G136">
            <v>35</v>
          </cell>
        </row>
        <row r="137">
          <cell r="A137" t="str">
            <v>PI 41</v>
          </cell>
          <cell r="B137" t="str">
            <v>Instalação de tubo de aço vara de 6m e curva de entrada de cabos na lateral do poste c/ fix. dutos</v>
          </cell>
          <cell r="C137" t="str">
            <v xml:space="preserve"> </v>
          </cell>
          <cell r="D137" t="str">
            <v xml:space="preserve"> </v>
          </cell>
          <cell r="E137" t="str">
            <v>un</v>
          </cell>
          <cell r="F137">
            <v>2</v>
          </cell>
          <cell r="G137">
            <v>200</v>
          </cell>
        </row>
        <row r="138">
          <cell r="A138" t="str">
            <v>PI 43</v>
          </cell>
          <cell r="B138" t="str">
            <v>Travessia de pista asfáltica p/ lançamento dutos aço tipo pesado 100mm</v>
          </cell>
          <cell r="C138" t="str">
            <v xml:space="preserve"> </v>
          </cell>
          <cell r="D138" t="str">
            <v xml:space="preserve"> </v>
          </cell>
          <cell r="E138" t="str">
            <v>m</v>
          </cell>
          <cell r="F138">
            <v>70</v>
          </cell>
          <cell r="G138">
            <v>70</v>
          </cell>
        </row>
        <row r="139">
          <cell r="A139" t="str">
            <v>PI 44</v>
          </cell>
          <cell r="B139" t="str">
            <v>Montagem eletromecânica de luminária 10,0m de altura, c/ fixação dos equip.e conexões elétricos</v>
          </cell>
          <cell r="C139" t="str">
            <v xml:space="preserve"> </v>
          </cell>
          <cell r="D139" t="str">
            <v xml:space="preserve"> </v>
          </cell>
          <cell r="E139" t="str">
            <v>un</v>
          </cell>
          <cell r="F139">
            <v>10</v>
          </cell>
          <cell r="G139">
            <v>60</v>
          </cell>
        </row>
        <row r="140">
          <cell r="A140" t="str">
            <v>PI 58</v>
          </cell>
          <cell r="B140" t="str">
            <v>Fixação de caixas de passagem p/ instalação aparente D=20mm</v>
          </cell>
          <cell r="C140" t="str">
            <v xml:space="preserve"> </v>
          </cell>
          <cell r="D140" t="str">
            <v xml:space="preserve"> </v>
          </cell>
          <cell r="E140" t="str">
            <v>un</v>
          </cell>
          <cell r="F140">
            <v>4</v>
          </cell>
          <cell r="G140">
            <v>10</v>
          </cell>
        </row>
        <row r="141">
          <cell r="A141" t="str">
            <v>PI 59</v>
          </cell>
          <cell r="B141" t="str">
            <v>Instalação de luminária blindada para lâmpada a vapor de mercúrio 250W</v>
          </cell>
          <cell r="C141" t="str">
            <v xml:space="preserve"> </v>
          </cell>
          <cell r="D141" t="str">
            <v xml:space="preserve"> </v>
          </cell>
          <cell r="E141" t="str">
            <v>un</v>
          </cell>
          <cell r="F141">
            <v>4</v>
          </cell>
          <cell r="G141">
            <v>20</v>
          </cell>
        </row>
        <row r="142">
          <cell r="A142" t="str">
            <v>PI 01</v>
          </cell>
          <cell r="B142" t="str">
            <v>Poste de aço galv. a fogo, c/ 20,0m de alt. p/ instal. tipo engastado</v>
          </cell>
          <cell r="C142" t="str">
            <v xml:space="preserve"> </v>
          </cell>
          <cell r="D142" t="str">
            <v xml:space="preserve"> </v>
          </cell>
          <cell r="E142" t="str">
            <v>un</v>
          </cell>
          <cell r="F142">
            <v>1</v>
          </cell>
          <cell r="G142">
            <v>2662.25</v>
          </cell>
        </row>
        <row r="143">
          <cell r="A143" t="str">
            <v>PI 07</v>
          </cell>
          <cell r="B143" t="str">
            <v>Suporte p/ luminária tipo ZGP402 da Philips ou similar</v>
          </cell>
          <cell r="C143" t="str">
            <v xml:space="preserve"> </v>
          </cell>
          <cell r="D143" t="str">
            <v xml:space="preserve"> </v>
          </cell>
          <cell r="E143" t="str">
            <v>un</v>
          </cell>
          <cell r="F143">
            <v>1</v>
          </cell>
          <cell r="G143">
            <v>100</v>
          </cell>
        </row>
        <row r="144">
          <cell r="A144" t="str">
            <v>PI 04</v>
          </cell>
          <cell r="B144" t="str">
            <v xml:space="preserve">Luminária p/ iluminação pública ref.SRC-612 da Philips ou similar </v>
          </cell>
          <cell r="C144" t="str">
            <v xml:space="preserve"> </v>
          </cell>
          <cell r="D144" t="str">
            <v xml:space="preserve"> </v>
          </cell>
          <cell r="E144" t="str">
            <v>un</v>
          </cell>
          <cell r="F144">
            <v>2</v>
          </cell>
          <cell r="G144">
            <v>425.5</v>
          </cell>
        </row>
        <row r="145">
          <cell r="A145" t="str">
            <v>PI 03</v>
          </cell>
          <cell r="B145" t="str">
            <v xml:space="preserve">Luminária p/ iluminação pública ref.HRC-612 da Philips ou similar </v>
          </cell>
          <cell r="C145" t="str">
            <v xml:space="preserve"> </v>
          </cell>
          <cell r="D145" t="str">
            <v xml:space="preserve"> </v>
          </cell>
          <cell r="E145" t="str">
            <v>un</v>
          </cell>
          <cell r="F145">
            <v>20</v>
          </cell>
          <cell r="G145">
            <v>400</v>
          </cell>
        </row>
        <row r="146">
          <cell r="A146" t="str">
            <v>PI 09</v>
          </cell>
          <cell r="B146" t="str">
            <v>Lâmpada a vapor de sódio 400W, alta pressão, base E40</v>
          </cell>
          <cell r="C146" t="str">
            <v xml:space="preserve"> </v>
          </cell>
          <cell r="D146" t="str">
            <v xml:space="preserve"> </v>
          </cell>
          <cell r="E146" t="str">
            <v>un</v>
          </cell>
          <cell r="F146">
            <v>2</v>
          </cell>
          <cell r="G146">
            <v>33.35</v>
          </cell>
        </row>
        <row r="147">
          <cell r="A147" t="str">
            <v>PI 35</v>
          </cell>
          <cell r="B147" t="str">
            <v>Construção de embasamento p/ poste tipo engastado, 20m de altura</v>
          </cell>
          <cell r="C147" t="str">
            <v xml:space="preserve"> </v>
          </cell>
          <cell r="D147" t="str">
            <v xml:space="preserve"> </v>
          </cell>
          <cell r="E147" t="str">
            <v>un</v>
          </cell>
          <cell r="F147">
            <v>1</v>
          </cell>
          <cell r="G147">
            <v>494</v>
          </cell>
        </row>
        <row r="148">
          <cell r="A148" t="str">
            <v>PI 42</v>
          </cell>
          <cell r="B148" t="str">
            <v>Instalação de poste de aço de 20m de altura engastado</v>
          </cell>
          <cell r="C148" t="str">
            <v xml:space="preserve"> </v>
          </cell>
          <cell r="D148" t="str">
            <v xml:space="preserve"> </v>
          </cell>
          <cell r="E148" t="str">
            <v>un</v>
          </cell>
          <cell r="F148">
            <v>1</v>
          </cell>
          <cell r="G148">
            <v>250</v>
          </cell>
        </row>
        <row r="149">
          <cell r="A149" t="str">
            <v>PI 69</v>
          </cell>
          <cell r="B149" t="str">
            <v>Instalação de poste concreto duplo T, 10m de altura, engastado</v>
          </cell>
          <cell r="C149" t="str">
            <v xml:space="preserve"> </v>
          </cell>
          <cell r="D149" t="str">
            <v xml:space="preserve"> </v>
          </cell>
          <cell r="E149" t="str">
            <v>un</v>
          </cell>
          <cell r="F149">
            <v>10</v>
          </cell>
          <cell r="G149">
            <v>200</v>
          </cell>
        </row>
        <row r="150">
          <cell r="A150" t="str">
            <v>PI 27</v>
          </cell>
          <cell r="B150" t="str">
            <v>Cabo isolado p/ 1000V, bitola 35mm²</v>
          </cell>
          <cell r="C150" t="str">
            <v xml:space="preserve"> </v>
          </cell>
          <cell r="D150" t="str">
            <v xml:space="preserve"> </v>
          </cell>
          <cell r="E150" t="str">
            <v>m</v>
          </cell>
          <cell r="F150">
            <v>200</v>
          </cell>
          <cell r="G150">
            <v>1.55</v>
          </cell>
        </row>
        <row r="151">
          <cell r="A151" t="str">
            <v>PI 65</v>
          </cell>
          <cell r="B151" t="str">
            <v>Cabo de alumínio 1/0</v>
          </cell>
          <cell r="C151" t="str">
            <v xml:space="preserve"> </v>
          </cell>
          <cell r="D151" t="str">
            <v xml:space="preserve"> </v>
          </cell>
          <cell r="E151" t="str">
            <v>m</v>
          </cell>
          <cell r="F151">
            <v>2650</v>
          </cell>
          <cell r="G151">
            <v>1.7</v>
          </cell>
        </row>
        <row r="152">
          <cell r="A152" t="str">
            <v>PI 66</v>
          </cell>
          <cell r="B152" t="str">
            <v>Cabo isolado p/ 1000 V, 6 mm2 de alumínio</v>
          </cell>
          <cell r="C152" t="str">
            <v xml:space="preserve"> </v>
          </cell>
          <cell r="D152" t="str">
            <v xml:space="preserve"> </v>
          </cell>
          <cell r="E152" t="str">
            <v>m</v>
          </cell>
          <cell r="F152">
            <v>20</v>
          </cell>
          <cell r="G152">
            <v>1</v>
          </cell>
        </row>
        <row r="153">
          <cell r="A153" t="str">
            <v>PI 67</v>
          </cell>
          <cell r="B153" t="str">
            <v>Cabo isolado p/ 1000 V, 2,5 mm2 de alumínio</v>
          </cell>
          <cell r="C153" t="str">
            <v xml:space="preserve"> </v>
          </cell>
          <cell r="D153" t="str">
            <v xml:space="preserve"> </v>
          </cell>
          <cell r="E153" t="str">
            <v>m</v>
          </cell>
          <cell r="F153">
            <v>60</v>
          </cell>
          <cell r="G153">
            <v>0.6</v>
          </cell>
        </row>
        <row r="154">
          <cell r="A154" t="str">
            <v>R1</v>
          </cell>
          <cell r="B154" t="str">
            <v>Remanejamento de Rede de Baixa Tensão (220/380V)</v>
          </cell>
          <cell r="C154" t="str">
            <v xml:space="preserve"> </v>
          </cell>
          <cell r="D154" t="str">
            <v xml:space="preserve"> </v>
          </cell>
          <cell r="E154" t="str">
            <v>m</v>
          </cell>
          <cell r="F154">
            <v>100</v>
          </cell>
          <cell r="G154">
            <v>4.7</v>
          </cell>
        </row>
        <row r="155">
          <cell r="A155" t="str">
            <v>R2</v>
          </cell>
          <cell r="B155" t="str">
            <v>Remanejamento de Rede de Alta Tensão (138kV)</v>
          </cell>
          <cell r="C155" t="str">
            <v xml:space="preserve"> </v>
          </cell>
          <cell r="D155" t="str">
            <v xml:space="preserve"> </v>
          </cell>
          <cell r="E155" t="str">
            <v>m</v>
          </cell>
          <cell r="F155">
            <v>120</v>
          </cell>
          <cell r="G155">
            <v>6.2</v>
          </cell>
        </row>
        <row r="156">
          <cell r="A156" t="str">
            <v>R10</v>
          </cell>
          <cell r="B156" t="str">
            <v>Remanejamento de Poste de Concreto 10/150</v>
          </cell>
          <cell r="C156" t="str">
            <v xml:space="preserve"> </v>
          </cell>
          <cell r="D156" t="str">
            <v xml:space="preserve"> </v>
          </cell>
          <cell r="E156" t="str">
            <v>un</v>
          </cell>
          <cell r="F156">
            <v>2</v>
          </cell>
          <cell r="G156">
            <v>75</v>
          </cell>
        </row>
        <row r="157">
          <cell r="A157" t="str">
            <v>R11</v>
          </cell>
          <cell r="B157" t="str">
            <v>Remanejamento de Poste de Concreto 10/300</v>
          </cell>
          <cell r="C157" t="str">
            <v xml:space="preserve"> </v>
          </cell>
          <cell r="D157" t="str">
            <v xml:space="preserve"> </v>
          </cell>
          <cell r="E157" t="str">
            <v>un</v>
          </cell>
          <cell r="F157">
            <v>2</v>
          </cell>
          <cell r="G157">
            <v>75</v>
          </cell>
        </row>
      </sheetData>
      <sheetData sheetId="16"/>
      <sheetData sheetId="17"/>
      <sheetData sheetId="18">
        <row r="16">
          <cell r="A16" t="str">
            <v>DER90150</v>
          </cell>
          <cell r="B16" t="str">
            <v>Escavação em tubulão a céu aberto em material de 1ªcateg.</v>
          </cell>
          <cell r="C16" t="str">
            <v xml:space="preserve"> </v>
          </cell>
          <cell r="D16" t="str">
            <v xml:space="preserve"> </v>
          </cell>
          <cell r="E16" t="str">
            <v>m3</v>
          </cell>
          <cell r="F16">
            <v>22</v>
          </cell>
          <cell r="G16">
            <v>184.89</v>
          </cell>
        </row>
        <row r="17">
          <cell r="A17" t="str">
            <v>DER90160</v>
          </cell>
          <cell r="B17" t="str">
            <v>Escavação em tubulão a céu aberto em material de 3ªcateg.</v>
          </cell>
          <cell r="C17" t="str">
            <v xml:space="preserve"> </v>
          </cell>
          <cell r="D17" t="str">
            <v xml:space="preserve"> </v>
          </cell>
          <cell r="E17" t="str">
            <v>m3</v>
          </cell>
          <cell r="F17">
            <v>1</v>
          </cell>
          <cell r="G17">
            <v>640.85</v>
          </cell>
        </row>
        <row r="18">
          <cell r="A18" t="str">
            <v>DER90170</v>
          </cell>
          <cell r="B18" t="str">
            <v>Escavação em tubulão sob ar comprimido em material de 1ªcateg.</v>
          </cell>
          <cell r="C18" t="str">
            <v xml:space="preserve"> </v>
          </cell>
          <cell r="D18" t="str">
            <v xml:space="preserve"> </v>
          </cell>
          <cell r="E18" t="str">
            <v>m3</v>
          </cell>
          <cell r="F18">
            <v>1</v>
          </cell>
          <cell r="G18">
            <v>742.04</v>
          </cell>
        </row>
        <row r="19">
          <cell r="A19" t="str">
            <v>DER90180</v>
          </cell>
          <cell r="B19" t="str">
            <v>Escavação em tubulão sob ar comprimido em material de 3ªcateg.</v>
          </cell>
          <cell r="C19" t="str">
            <v xml:space="preserve"> </v>
          </cell>
          <cell r="D19" t="str">
            <v xml:space="preserve"> </v>
          </cell>
          <cell r="E19" t="str">
            <v>m3</v>
          </cell>
          <cell r="F19">
            <v>33</v>
          </cell>
          <cell r="G19">
            <v>1154.25</v>
          </cell>
        </row>
        <row r="20">
          <cell r="A20" t="str">
            <v>03.010.01</v>
          </cell>
          <cell r="B20" t="str">
            <v>Escavação em cavas de fundação com esgotamento</v>
          </cell>
          <cell r="C20" t="str">
            <v xml:space="preserve"> </v>
          </cell>
          <cell r="D20" t="str">
            <v xml:space="preserve"> </v>
          </cell>
          <cell r="E20" t="str">
            <v>m3</v>
          </cell>
          <cell r="F20">
            <v>173</v>
          </cell>
          <cell r="G20">
            <v>22.39</v>
          </cell>
        </row>
        <row r="21">
          <cell r="A21" t="str">
            <v>03.119.01</v>
          </cell>
          <cell r="B21" t="str">
            <v>Escoramento</v>
          </cell>
          <cell r="C21" t="str">
            <v xml:space="preserve"> </v>
          </cell>
          <cell r="D21" t="str">
            <v xml:space="preserve"> </v>
          </cell>
          <cell r="E21" t="str">
            <v>m3</v>
          </cell>
          <cell r="F21">
            <v>204</v>
          </cell>
          <cell r="G21">
            <v>19.190000000000001</v>
          </cell>
        </row>
        <row r="22">
          <cell r="A22" t="str">
            <v>03.371.00</v>
          </cell>
          <cell r="B22" t="str">
            <v>Formas de madeira compensada</v>
          </cell>
          <cell r="C22" t="str">
            <v xml:space="preserve"> </v>
          </cell>
          <cell r="D22" t="str">
            <v xml:space="preserve"> </v>
          </cell>
          <cell r="E22" t="str">
            <v>m2</v>
          </cell>
          <cell r="F22">
            <v>223</v>
          </cell>
          <cell r="G22">
            <v>21.86</v>
          </cell>
        </row>
        <row r="23">
          <cell r="A23" t="str">
            <v>03.371.02</v>
          </cell>
          <cell r="B23" t="str">
            <v>Formas de placa compensada plastificada</v>
          </cell>
          <cell r="C23" t="str">
            <v xml:space="preserve"> </v>
          </cell>
          <cell r="D23" t="str">
            <v xml:space="preserve"> </v>
          </cell>
          <cell r="E23" t="str">
            <v>m2</v>
          </cell>
          <cell r="F23">
            <v>261</v>
          </cell>
          <cell r="G23">
            <v>30.76</v>
          </cell>
        </row>
        <row r="24">
          <cell r="A24" t="str">
            <v>03.353.00</v>
          </cell>
          <cell r="B24" t="str">
            <v>Forn., preparo e colocação nas formas, de aço CA-50</v>
          </cell>
          <cell r="C24" t="str">
            <v xml:space="preserve"> </v>
          </cell>
          <cell r="D24" t="str">
            <v xml:space="preserve"> </v>
          </cell>
          <cell r="E24" t="str">
            <v>kg</v>
          </cell>
          <cell r="F24">
            <v>5462</v>
          </cell>
          <cell r="G24">
            <v>2.59</v>
          </cell>
        </row>
        <row r="25">
          <cell r="A25" t="str">
            <v>03.326.00</v>
          </cell>
          <cell r="B25" t="str">
            <v xml:space="preserve">Concreto fck= 20 MPa-contr. raz. uso ger. </v>
          </cell>
          <cell r="C25" t="str">
            <v xml:space="preserve"> </v>
          </cell>
          <cell r="D25" t="str">
            <v xml:space="preserve"> </v>
          </cell>
          <cell r="E25" t="str">
            <v>m3</v>
          </cell>
          <cell r="F25">
            <v>117</v>
          </cell>
          <cell r="G25">
            <v>149.19999999999999</v>
          </cell>
        </row>
        <row r="26">
          <cell r="B26" t="str">
            <v>Superestrutura</v>
          </cell>
        </row>
        <row r="27">
          <cell r="A27" t="str">
            <v>03.371.02</v>
          </cell>
          <cell r="B27" t="str">
            <v>Formas de placa compensada plastificada</v>
          </cell>
          <cell r="C27" t="str">
            <v xml:space="preserve"> </v>
          </cell>
          <cell r="D27" t="str">
            <v xml:space="preserve"> </v>
          </cell>
          <cell r="E27" t="str">
            <v>m2</v>
          </cell>
          <cell r="F27">
            <v>1745</v>
          </cell>
          <cell r="G27">
            <v>30.76</v>
          </cell>
        </row>
        <row r="28">
          <cell r="A28" t="str">
            <v>OAE6</v>
          </cell>
          <cell r="B28" t="str">
            <v>Escoramento metálico comum (cimbramento)</v>
          </cell>
          <cell r="C28" t="str">
            <v xml:space="preserve"> </v>
          </cell>
          <cell r="D28" t="str">
            <v xml:space="preserve"> </v>
          </cell>
          <cell r="E28" t="str">
            <v>m3</v>
          </cell>
          <cell r="F28">
            <v>1725</v>
          </cell>
          <cell r="G28">
            <v>27.58</v>
          </cell>
        </row>
        <row r="29">
          <cell r="A29" t="str">
            <v>03.353.00</v>
          </cell>
          <cell r="B29" t="str">
            <v>Forn., preparo e colocação nas formas, de aço CA-50</v>
          </cell>
          <cell r="C29" t="str">
            <v xml:space="preserve"> </v>
          </cell>
          <cell r="D29" t="str">
            <v xml:space="preserve"> </v>
          </cell>
          <cell r="E29" t="str">
            <v>kg</v>
          </cell>
          <cell r="F29">
            <v>20346</v>
          </cell>
          <cell r="G29">
            <v>2.59</v>
          </cell>
        </row>
        <row r="30">
          <cell r="A30" t="str">
            <v>03.354.00</v>
          </cell>
          <cell r="B30" t="str">
            <v>Forn., preparo e colocação nas formas, de aço CA-60</v>
          </cell>
          <cell r="C30" t="str">
            <v xml:space="preserve"> </v>
          </cell>
          <cell r="D30" t="str">
            <v xml:space="preserve"> </v>
          </cell>
          <cell r="E30" t="str">
            <v>kg</v>
          </cell>
          <cell r="F30">
            <v>2058</v>
          </cell>
          <cell r="G30">
            <v>2.85</v>
          </cell>
        </row>
        <row r="31">
          <cell r="A31" t="str">
            <v>03.359.01</v>
          </cell>
          <cell r="B31" t="str">
            <v>Forn., preparo e colocação nas formas, de aço CA-25</v>
          </cell>
          <cell r="C31" t="str">
            <v xml:space="preserve"> </v>
          </cell>
          <cell r="D31" t="str">
            <v xml:space="preserve"> </v>
          </cell>
          <cell r="E31" t="str">
            <v>kg</v>
          </cell>
          <cell r="F31">
            <v>114</v>
          </cell>
          <cell r="G31">
            <v>2.4300000000000002</v>
          </cell>
        </row>
        <row r="32">
          <cell r="A32" t="str">
            <v>03.330.00</v>
          </cell>
          <cell r="B32" t="str">
            <v>Concreto fck= 35 MPa-contr. raz. uso ger.</v>
          </cell>
          <cell r="C32" t="str">
            <v xml:space="preserve"> </v>
          </cell>
          <cell r="D32" t="str">
            <v xml:space="preserve"> </v>
          </cell>
          <cell r="E32" t="str">
            <v>m3</v>
          </cell>
          <cell r="F32">
            <v>130</v>
          </cell>
          <cell r="G32">
            <v>166.78</v>
          </cell>
        </row>
        <row r="33">
          <cell r="A33" t="str">
            <v>03.326.00</v>
          </cell>
          <cell r="B33" t="str">
            <v xml:space="preserve">Concreto fck= 20 MPa-contr. raz. uso ger. </v>
          </cell>
          <cell r="C33" t="str">
            <v xml:space="preserve"> </v>
          </cell>
          <cell r="D33" t="str">
            <v xml:space="preserve"> </v>
          </cell>
          <cell r="E33" t="str">
            <v>m3</v>
          </cell>
          <cell r="F33">
            <v>33</v>
          </cell>
          <cell r="G33">
            <v>149.19999999999999</v>
          </cell>
        </row>
        <row r="34">
          <cell r="B34" t="str">
            <v>Diversos</v>
          </cell>
        </row>
        <row r="35">
          <cell r="A35" t="str">
            <v>03.510.00</v>
          </cell>
          <cell r="B35" t="str">
            <v>Aparelho de apoio em neoprene</v>
          </cell>
          <cell r="C35" t="str">
            <v xml:space="preserve"> </v>
          </cell>
          <cell r="D35" t="str">
            <v xml:space="preserve"> </v>
          </cell>
          <cell r="E35" t="str">
            <v>kg</v>
          </cell>
          <cell r="F35">
            <v>50</v>
          </cell>
          <cell r="G35">
            <v>86.94</v>
          </cell>
        </row>
        <row r="36">
          <cell r="A36" t="str">
            <v>P 03.991.01b</v>
          </cell>
          <cell r="B36" t="str">
            <v>Dreno de FF D= 50 mm x 500mm</v>
          </cell>
          <cell r="C36" t="str">
            <v xml:space="preserve"> </v>
          </cell>
          <cell r="D36" t="str">
            <v xml:space="preserve"> </v>
          </cell>
          <cell r="E36" t="str">
            <v>un</v>
          </cell>
          <cell r="F36">
            <v>42</v>
          </cell>
          <cell r="G36">
            <v>6.63</v>
          </cell>
        </row>
        <row r="37">
          <cell r="F37" t="str">
            <v>SUB-TOTAL OAE</v>
          </cell>
        </row>
        <row r="38">
          <cell r="B38" t="str">
            <v>OBRAS COMPLEMENTARES</v>
          </cell>
        </row>
        <row r="39">
          <cell r="B39" t="str">
            <v>Iluminação das passarelas</v>
          </cell>
        </row>
        <row r="40">
          <cell r="A40" t="str">
            <v>PI 02a</v>
          </cell>
          <cell r="B40" t="str">
            <v>Poste de aço galvanizado a fogo, c/ 5,0m de alt. p/instal.na lat. das passarelas</v>
          </cell>
          <cell r="C40" t="str">
            <v xml:space="preserve"> </v>
          </cell>
          <cell r="D40" t="str">
            <v xml:space="preserve"> </v>
          </cell>
          <cell r="E40" t="str">
            <v>un</v>
          </cell>
          <cell r="F40">
            <v>4</v>
          </cell>
          <cell r="G40">
            <v>300</v>
          </cell>
        </row>
        <row r="41">
          <cell r="A41" t="str">
            <v>PI 03</v>
          </cell>
          <cell r="B41" t="str">
            <v xml:space="preserve">Luminária p/ iluminação pública ref.HRC-612 da Philips ou similar </v>
          </cell>
          <cell r="C41" t="str">
            <v xml:space="preserve"> </v>
          </cell>
          <cell r="D41" t="str">
            <v xml:space="preserve"> </v>
          </cell>
          <cell r="E41" t="str">
            <v>un</v>
          </cell>
          <cell r="F41">
            <v>4</v>
          </cell>
          <cell r="G41">
            <v>400</v>
          </cell>
        </row>
        <row r="42">
          <cell r="A42" t="str">
            <v>PI 08</v>
          </cell>
          <cell r="B42" t="str">
            <v>Suporte p/ luminária tipo ZGP401 da Philips ou similar</v>
          </cell>
          <cell r="C42" t="str">
            <v xml:space="preserve"> </v>
          </cell>
          <cell r="D42" t="str">
            <v xml:space="preserve"> </v>
          </cell>
          <cell r="E42" t="str">
            <v>un</v>
          </cell>
          <cell r="F42">
            <v>4</v>
          </cell>
          <cell r="G42">
            <v>81.650000000000006</v>
          </cell>
        </row>
        <row r="43">
          <cell r="A43" t="str">
            <v>PI 10</v>
          </cell>
          <cell r="B43" t="str">
            <v>Lâmpada a vapor de mercúrio 250W, alta pressão, base E40</v>
          </cell>
          <cell r="C43" t="str">
            <v xml:space="preserve"> </v>
          </cell>
          <cell r="D43" t="str">
            <v xml:space="preserve"> </v>
          </cell>
          <cell r="E43" t="str">
            <v>un</v>
          </cell>
          <cell r="F43">
            <v>4</v>
          </cell>
          <cell r="G43">
            <v>28.75</v>
          </cell>
        </row>
        <row r="44">
          <cell r="A44" t="str">
            <v>PI 71</v>
          </cell>
          <cell r="B44" t="str">
            <v>Cabo isolado p/ 1000V, de alumínio, singelo, cor preto, bitola 25 mm² (XLPE) est.</v>
          </cell>
          <cell r="C44" t="str">
            <v xml:space="preserve"> </v>
          </cell>
          <cell r="D44" t="str">
            <v xml:space="preserve"> </v>
          </cell>
          <cell r="E44" t="str">
            <v>m</v>
          </cell>
          <cell r="F44">
            <v>100</v>
          </cell>
          <cell r="G44">
            <v>4.62</v>
          </cell>
        </row>
        <row r="45">
          <cell r="A45" t="str">
            <v>PI 67</v>
          </cell>
          <cell r="B45" t="str">
            <v>Cabo isolado p/ 1000 V, 2,5 mm2 de alumínio</v>
          </cell>
          <cell r="C45" t="str">
            <v xml:space="preserve"> </v>
          </cell>
          <cell r="D45" t="str">
            <v xml:space="preserve"> </v>
          </cell>
          <cell r="E45" t="str">
            <v>m</v>
          </cell>
          <cell r="F45">
            <v>40</v>
          </cell>
          <cell r="G45">
            <v>0.6</v>
          </cell>
        </row>
        <row r="46">
          <cell r="A46" t="str">
            <v>PI 72</v>
          </cell>
          <cell r="B46" t="str">
            <v>Eletroduto de aço 1.1/4" (vara de 3m), na passarela, conforme projeto</v>
          </cell>
          <cell r="C46">
            <v>0</v>
          </cell>
          <cell r="D46">
            <v>0</v>
          </cell>
          <cell r="E46" t="str">
            <v>m</v>
          </cell>
          <cell r="F46">
            <v>50</v>
          </cell>
          <cell r="G46">
            <v>18</v>
          </cell>
        </row>
        <row r="47">
          <cell r="A47" t="str">
            <v>PI 30</v>
          </cell>
          <cell r="B47" t="str">
            <v>Haste para aterramento aço-cobre D 13x2400mm</v>
          </cell>
          <cell r="C47" t="str">
            <v xml:space="preserve"> </v>
          </cell>
          <cell r="D47" t="str">
            <v xml:space="preserve"> </v>
          </cell>
          <cell r="E47" t="str">
            <v>un</v>
          </cell>
          <cell r="F47">
            <v>1</v>
          </cell>
          <cell r="G47">
            <v>6.04</v>
          </cell>
        </row>
        <row r="48">
          <cell r="A48" t="str">
            <v>PI 31</v>
          </cell>
          <cell r="B48" t="str">
            <v>Cabo de cobre nú meio duro, 7 fios 2AWG</v>
          </cell>
          <cell r="C48" t="str">
            <v xml:space="preserve"> </v>
          </cell>
          <cell r="D48" t="str">
            <v xml:space="preserve"> </v>
          </cell>
          <cell r="E48" t="str">
            <v>kg</v>
          </cell>
          <cell r="F48">
            <v>4</v>
          </cell>
          <cell r="G48">
            <v>7.02</v>
          </cell>
        </row>
        <row r="49">
          <cell r="A49" t="str">
            <v>PI 39</v>
          </cell>
          <cell r="B49" t="str">
            <v>Fixação de haste de terra e conexão ao neutro</v>
          </cell>
          <cell r="C49" t="str">
            <v xml:space="preserve"> </v>
          </cell>
          <cell r="D49" t="str">
            <v xml:space="preserve"> </v>
          </cell>
          <cell r="E49" t="str">
            <v>un</v>
          </cell>
          <cell r="F49">
            <v>4</v>
          </cell>
          <cell r="G49">
            <v>35</v>
          </cell>
        </row>
        <row r="50">
          <cell r="A50" t="str">
            <v>PI 37</v>
          </cell>
          <cell r="B50" t="str">
            <v>Lançamento de cabos em dutos de aço, classe 1000V, circuito trifásico mais neutro, e monofásico</v>
          </cell>
          <cell r="C50" t="str">
            <v xml:space="preserve"> </v>
          </cell>
          <cell r="D50" t="str">
            <v xml:space="preserve"> </v>
          </cell>
          <cell r="E50" t="str">
            <v>m</v>
          </cell>
          <cell r="F50">
            <v>100</v>
          </cell>
          <cell r="G50">
            <v>4</v>
          </cell>
        </row>
        <row r="51">
          <cell r="A51" t="str">
            <v>PI 73</v>
          </cell>
          <cell r="B51" t="str">
            <v>Reator de alto fator externo c/ignitor p/ lâmpada a vapor de mercúrio,  da Entral ou similar</v>
          </cell>
          <cell r="C51">
            <v>0</v>
          </cell>
          <cell r="D51">
            <v>0</v>
          </cell>
          <cell r="E51" t="str">
            <v>un</v>
          </cell>
          <cell r="F51">
            <v>4</v>
          </cell>
          <cell r="G51">
            <v>37</v>
          </cell>
        </row>
        <row r="52">
          <cell r="A52" t="str">
            <v>PI 74</v>
          </cell>
          <cell r="B52" t="str">
            <v>Chave de iluminação pública</v>
          </cell>
          <cell r="C52">
            <v>0</v>
          </cell>
          <cell r="D52">
            <v>0</v>
          </cell>
          <cell r="E52" t="str">
            <v>un</v>
          </cell>
          <cell r="F52">
            <v>1</v>
          </cell>
          <cell r="G52">
            <v>95</v>
          </cell>
        </row>
        <row r="53">
          <cell r="A53" t="str">
            <v>PI 75</v>
          </cell>
          <cell r="B53" t="str">
            <v>Montagem eletromecânica de luminária 5m de altura, c/fixação dos equipam.e conexões elét.</v>
          </cell>
          <cell r="C53">
            <v>0</v>
          </cell>
          <cell r="D53">
            <v>0</v>
          </cell>
          <cell r="E53" t="str">
            <v>un</v>
          </cell>
          <cell r="F53">
            <v>4</v>
          </cell>
          <cell r="G53">
            <v>67.08</v>
          </cell>
        </row>
        <row r="54">
          <cell r="A54" t="str">
            <v>PI 22</v>
          </cell>
          <cell r="B54" t="str">
            <v>Base completa com fusível Diazed, 6A, retardado, incluíndo tampa, anel de proteção e ajuste</v>
          </cell>
          <cell r="C54" t="str">
            <v xml:space="preserve"> </v>
          </cell>
          <cell r="D54" t="str">
            <v xml:space="preserve"> </v>
          </cell>
          <cell r="E54" t="str">
            <v>un</v>
          </cell>
          <cell r="F54">
            <v>4</v>
          </cell>
          <cell r="G54">
            <v>8.6300000000000008</v>
          </cell>
        </row>
        <row r="55">
          <cell r="A55" t="str">
            <v>PI 26</v>
          </cell>
          <cell r="B55" t="str">
            <v>Relé fotoelétrico c/ suporte para fixação galv. com furo 18mm</v>
          </cell>
          <cell r="C55" t="str">
            <v xml:space="preserve"> </v>
          </cell>
          <cell r="D55" t="str">
            <v xml:space="preserve"> </v>
          </cell>
          <cell r="E55" t="str">
            <v>un</v>
          </cell>
          <cell r="F55">
            <v>1</v>
          </cell>
          <cell r="G55">
            <v>11.5</v>
          </cell>
        </row>
        <row r="56">
          <cell r="A56" t="str">
            <v>PI 24</v>
          </cell>
          <cell r="B56" t="str">
            <v>Fita elétrica auto fusão a base de borracha EPR</v>
          </cell>
          <cell r="C56" t="str">
            <v xml:space="preserve"> </v>
          </cell>
          <cell r="D56" t="str">
            <v xml:space="preserve"> </v>
          </cell>
          <cell r="E56" t="str">
            <v>un</v>
          </cell>
          <cell r="F56">
            <v>2</v>
          </cell>
          <cell r="G56">
            <v>6.39</v>
          </cell>
        </row>
        <row r="57">
          <cell r="A57" t="str">
            <v>PI 25</v>
          </cell>
          <cell r="B57" t="str">
            <v>Fita adesiva plástica isolante</v>
          </cell>
          <cell r="C57" t="str">
            <v xml:space="preserve"> </v>
          </cell>
          <cell r="D57" t="str">
            <v xml:space="preserve"> </v>
          </cell>
          <cell r="E57" t="str">
            <v>un</v>
          </cell>
          <cell r="F57">
            <v>2</v>
          </cell>
          <cell r="G57">
            <v>3.84</v>
          </cell>
        </row>
        <row r="58">
          <cell r="A58" t="str">
            <v>PI 38</v>
          </cell>
          <cell r="B58" t="str">
            <v>Confecção de emendas retas ou derivação em cabos classe 1000V, c/ conector à compressão</v>
          </cell>
          <cell r="C58" t="str">
            <v xml:space="preserve"> </v>
          </cell>
          <cell r="D58" t="str">
            <v xml:space="preserve"> </v>
          </cell>
          <cell r="E58" t="str">
            <v>un</v>
          </cell>
          <cell r="F58">
            <v>12</v>
          </cell>
          <cell r="G58">
            <v>4.5</v>
          </cell>
        </row>
        <row r="59">
          <cell r="F59" t="str">
            <v>SUB-TOTAL - OBRAS COMPLEMENTARES</v>
          </cell>
        </row>
        <row r="61">
          <cell r="F61" t="str">
            <v>SUB-TOTAL - Passarela do Km 4+700/391+700</v>
          </cell>
        </row>
        <row r="63">
          <cell r="B63" t="str">
            <v>Passarela do Km 9+680/396+680</v>
          </cell>
        </row>
        <row r="64">
          <cell r="B64" t="str">
            <v>OBRAS DE ARTE ESPECIAIS</v>
          </cell>
        </row>
        <row r="65">
          <cell r="B65" t="str">
            <v>Infra e Mesoestrutura</v>
          </cell>
        </row>
        <row r="66">
          <cell r="A66" t="str">
            <v>DER90150</v>
          </cell>
          <cell r="B66" t="str">
            <v>Escavação em tubulão a céu aberto em material de 1ªcateg.</v>
          </cell>
          <cell r="C66" t="str">
            <v xml:space="preserve"> </v>
          </cell>
          <cell r="D66" t="str">
            <v xml:space="preserve"> </v>
          </cell>
          <cell r="E66" t="str">
            <v>m3</v>
          </cell>
          <cell r="F66">
            <v>31</v>
          </cell>
          <cell r="G66">
            <v>184.89</v>
          </cell>
        </row>
        <row r="67">
          <cell r="A67" t="str">
            <v>DER90160</v>
          </cell>
          <cell r="B67" t="str">
            <v>Escavação em tubulão a céu aberto em material de 3ªcateg.</v>
          </cell>
          <cell r="C67" t="str">
            <v xml:space="preserve"> </v>
          </cell>
          <cell r="D67" t="str">
            <v xml:space="preserve"> </v>
          </cell>
          <cell r="E67" t="str">
            <v>m3</v>
          </cell>
          <cell r="F67">
            <v>1</v>
          </cell>
          <cell r="G67">
            <v>640.85</v>
          </cell>
        </row>
        <row r="68">
          <cell r="A68" t="str">
            <v>DER90170</v>
          </cell>
          <cell r="B68" t="str">
            <v>Escavação em tubulão sob ar comprimido em material de 1ªcateg.</v>
          </cell>
          <cell r="C68" t="str">
            <v xml:space="preserve"> </v>
          </cell>
          <cell r="D68" t="str">
            <v xml:space="preserve"> </v>
          </cell>
          <cell r="E68" t="str">
            <v>m3</v>
          </cell>
          <cell r="F68">
            <v>1</v>
          </cell>
          <cell r="G68">
            <v>742.04</v>
          </cell>
        </row>
        <row r="69">
          <cell r="A69" t="str">
            <v>DER90180</v>
          </cell>
          <cell r="B69" t="str">
            <v>Escavação em tubulão sob ar comprimido em material de 3ªcateg.</v>
          </cell>
          <cell r="C69" t="str">
            <v xml:space="preserve"> </v>
          </cell>
          <cell r="D69" t="str">
            <v xml:space="preserve"> </v>
          </cell>
          <cell r="E69" t="str">
            <v>m3</v>
          </cell>
          <cell r="F69">
            <v>46</v>
          </cell>
          <cell r="G69">
            <v>1154.25</v>
          </cell>
        </row>
        <row r="70">
          <cell r="A70" t="str">
            <v>03.010.01</v>
          </cell>
          <cell r="B70" t="str">
            <v>Escavação em cavas de fundação com esgotamento</v>
          </cell>
          <cell r="C70" t="str">
            <v xml:space="preserve"> </v>
          </cell>
          <cell r="D70" t="str">
            <v xml:space="preserve"> </v>
          </cell>
          <cell r="E70" t="str">
            <v>m3</v>
          </cell>
          <cell r="F70">
            <v>17</v>
          </cell>
          <cell r="G70">
            <v>22.39</v>
          </cell>
        </row>
        <row r="71">
          <cell r="A71" t="str">
            <v>03.371.00</v>
          </cell>
          <cell r="B71" t="str">
            <v>Formas de madeira compensada</v>
          </cell>
          <cell r="C71" t="str">
            <v xml:space="preserve"> </v>
          </cell>
          <cell r="D71" t="str">
            <v xml:space="preserve"> </v>
          </cell>
          <cell r="E71" t="str">
            <v>m2</v>
          </cell>
          <cell r="F71">
            <v>263</v>
          </cell>
          <cell r="G71">
            <v>21.86</v>
          </cell>
        </row>
        <row r="72">
          <cell r="A72" t="str">
            <v>03.371.02</v>
          </cell>
          <cell r="B72" t="str">
            <v>Formas de placa compensada plastificada</v>
          </cell>
          <cell r="C72" t="str">
            <v xml:space="preserve"> </v>
          </cell>
          <cell r="D72" t="str">
            <v xml:space="preserve"> </v>
          </cell>
          <cell r="E72" t="str">
            <v>m2</v>
          </cell>
          <cell r="F72">
            <v>203</v>
          </cell>
          <cell r="G72">
            <v>30.76</v>
          </cell>
        </row>
        <row r="73">
          <cell r="A73" t="str">
            <v>03.353.00</v>
          </cell>
          <cell r="B73" t="str">
            <v>Forn., preparo e colocação nas formas, de aço CA-50</v>
          </cell>
          <cell r="C73" t="str">
            <v xml:space="preserve"> </v>
          </cell>
          <cell r="D73" t="str">
            <v xml:space="preserve"> </v>
          </cell>
          <cell r="E73" t="str">
            <v>kg</v>
          </cell>
          <cell r="F73">
            <v>5616</v>
          </cell>
          <cell r="G73">
            <v>2.59</v>
          </cell>
        </row>
        <row r="74">
          <cell r="A74" t="str">
            <v>03.326.00</v>
          </cell>
          <cell r="B74" t="str">
            <v xml:space="preserve">Concreto fck= 20 MPa-contr. raz. uso ger. </v>
          </cell>
          <cell r="C74" t="str">
            <v xml:space="preserve"> </v>
          </cell>
          <cell r="D74" t="str">
            <v xml:space="preserve"> </v>
          </cell>
          <cell r="E74" t="str">
            <v>m3</v>
          </cell>
          <cell r="F74">
            <v>124</v>
          </cell>
          <cell r="G74">
            <v>149.19999999999999</v>
          </cell>
        </row>
        <row r="75">
          <cell r="B75" t="str">
            <v>Superestrutura</v>
          </cell>
        </row>
        <row r="76">
          <cell r="A76" t="str">
            <v>03.371.02</v>
          </cell>
          <cell r="B76" t="str">
            <v>Formas de placa compensada plastificada</v>
          </cell>
          <cell r="C76" t="str">
            <v xml:space="preserve"> </v>
          </cell>
          <cell r="D76" t="str">
            <v xml:space="preserve"> </v>
          </cell>
          <cell r="E76" t="str">
            <v>m2</v>
          </cell>
          <cell r="F76">
            <v>1450</v>
          </cell>
          <cell r="G76">
            <v>30.76</v>
          </cell>
        </row>
        <row r="77">
          <cell r="A77" t="str">
            <v>OAE6</v>
          </cell>
          <cell r="B77" t="str">
            <v>Escoramento metálico comum (cimbramento)</v>
          </cell>
          <cell r="C77" t="str">
            <v xml:space="preserve"> </v>
          </cell>
          <cell r="D77" t="str">
            <v xml:space="preserve"> </v>
          </cell>
          <cell r="E77" t="str">
            <v>m3</v>
          </cell>
          <cell r="F77">
            <v>1124</v>
          </cell>
          <cell r="G77">
            <v>27.58</v>
          </cell>
        </row>
        <row r="78">
          <cell r="A78" t="str">
            <v>03.353.00</v>
          </cell>
          <cell r="B78" t="str">
            <v>Forn., preparo e colocação nas formas, de aço CA-50</v>
          </cell>
          <cell r="C78" t="str">
            <v xml:space="preserve"> </v>
          </cell>
          <cell r="D78" t="str">
            <v xml:space="preserve"> </v>
          </cell>
          <cell r="E78" t="str">
            <v>kg</v>
          </cell>
          <cell r="F78">
            <v>13768</v>
          </cell>
          <cell r="G78">
            <v>2.59</v>
          </cell>
        </row>
        <row r="79">
          <cell r="A79" t="str">
            <v>03.354.00</v>
          </cell>
          <cell r="B79" t="str">
            <v>Forn., preparo e colocação nas formas, de aço CA-60</v>
          </cell>
          <cell r="C79" t="str">
            <v xml:space="preserve"> </v>
          </cell>
          <cell r="D79" t="str">
            <v xml:space="preserve"> </v>
          </cell>
          <cell r="E79" t="str">
            <v>kg</v>
          </cell>
          <cell r="F79">
            <v>1517</v>
          </cell>
          <cell r="G79">
            <v>2.85</v>
          </cell>
        </row>
        <row r="80">
          <cell r="A80" t="str">
            <v>03.359.01</v>
          </cell>
          <cell r="B80" t="str">
            <v>Forn., preparo e colocação nas formas, de aço CA-25</v>
          </cell>
          <cell r="C80" t="str">
            <v xml:space="preserve"> </v>
          </cell>
          <cell r="D80" t="str">
            <v xml:space="preserve"> </v>
          </cell>
          <cell r="E80" t="str">
            <v>kg</v>
          </cell>
          <cell r="F80">
            <v>99</v>
          </cell>
          <cell r="G80">
            <v>2.4300000000000002</v>
          </cell>
        </row>
        <row r="81">
          <cell r="A81" t="str">
            <v>03.330.00</v>
          </cell>
          <cell r="B81" t="str">
            <v>Concreto fck= 35 MPa-contr. raz. uso ger.</v>
          </cell>
          <cell r="C81" t="str">
            <v xml:space="preserve"> </v>
          </cell>
          <cell r="D81" t="str">
            <v xml:space="preserve"> </v>
          </cell>
          <cell r="E81" t="str">
            <v>m3</v>
          </cell>
          <cell r="F81">
            <v>102</v>
          </cell>
          <cell r="G81">
            <v>166.78</v>
          </cell>
        </row>
        <row r="82">
          <cell r="A82" t="str">
            <v>03.326.00</v>
          </cell>
          <cell r="B82" t="str">
            <v xml:space="preserve">Concreto fck= 20 MPa-contr. raz. uso ger. </v>
          </cell>
          <cell r="C82" t="str">
            <v xml:space="preserve"> </v>
          </cell>
          <cell r="D82" t="str">
            <v xml:space="preserve"> </v>
          </cell>
          <cell r="E82" t="str">
            <v>m3</v>
          </cell>
          <cell r="F82">
            <v>27</v>
          </cell>
          <cell r="G82">
            <v>149.19999999999999</v>
          </cell>
        </row>
        <row r="83">
          <cell r="B83" t="str">
            <v>Diversos</v>
          </cell>
        </row>
        <row r="84">
          <cell r="A84" t="str">
            <v>03.510.00</v>
          </cell>
          <cell r="B84" t="str">
            <v>Aparelho de apoio em neoprene</v>
          </cell>
          <cell r="C84" t="str">
            <v xml:space="preserve"> </v>
          </cell>
          <cell r="D84" t="str">
            <v xml:space="preserve"> </v>
          </cell>
          <cell r="E84" t="str">
            <v>kg</v>
          </cell>
          <cell r="F84">
            <v>33</v>
          </cell>
          <cell r="G84">
            <v>86.94</v>
          </cell>
        </row>
        <row r="85">
          <cell r="A85" t="str">
            <v>P 03.991.01b</v>
          </cell>
          <cell r="B85" t="str">
            <v>Dreno de FF D= 50 mm x 500mm</v>
          </cell>
          <cell r="C85" t="str">
            <v xml:space="preserve"> </v>
          </cell>
          <cell r="D85" t="str">
            <v xml:space="preserve"> </v>
          </cell>
          <cell r="E85" t="str">
            <v>un</v>
          </cell>
          <cell r="F85">
            <v>20</v>
          </cell>
          <cell r="G85">
            <v>6.63</v>
          </cell>
        </row>
        <row r="86">
          <cell r="F86" t="str">
            <v>SUB-TOTAL OAE</v>
          </cell>
        </row>
        <row r="87">
          <cell r="B87" t="str">
            <v>OBRAS COMPLEMENTARES</v>
          </cell>
        </row>
        <row r="88">
          <cell r="B88" t="str">
            <v>Iluminação das passarelas</v>
          </cell>
        </row>
        <row r="89">
          <cell r="A89" t="str">
            <v>PI 02a</v>
          </cell>
          <cell r="B89" t="str">
            <v>Poste de aço galvanizado a fogo, c/ 5,0m de alt. p/instal.na lat. das passarelas</v>
          </cell>
          <cell r="C89" t="str">
            <v xml:space="preserve"> </v>
          </cell>
          <cell r="D89" t="str">
            <v xml:space="preserve"> </v>
          </cell>
          <cell r="E89" t="str">
            <v>un</v>
          </cell>
          <cell r="F89">
            <v>4</v>
          </cell>
          <cell r="G89">
            <v>300</v>
          </cell>
        </row>
        <row r="90">
          <cell r="A90" t="str">
            <v>PI 03</v>
          </cell>
          <cell r="B90" t="str">
            <v xml:space="preserve">Luminária p/ iluminação pública ref.HRC-612 da Philips ou similar </v>
          </cell>
          <cell r="C90" t="str">
            <v xml:space="preserve"> </v>
          </cell>
          <cell r="D90" t="str">
            <v xml:space="preserve"> </v>
          </cell>
          <cell r="E90" t="str">
            <v>un</v>
          </cell>
          <cell r="F90">
            <v>4</v>
          </cell>
          <cell r="G90">
            <v>400</v>
          </cell>
        </row>
        <row r="91">
          <cell r="A91" t="str">
            <v>PI 08</v>
          </cell>
          <cell r="B91" t="str">
            <v>Suporte p/ luminária tipo ZGP401 da Philips ou similar</v>
          </cell>
          <cell r="C91" t="str">
            <v xml:space="preserve"> </v>
          </cell>
          <cell r="D91" t="str">
            <v xml:space="preserve"> </v>
          </cell>
          <cell r="E91" t="str">
            <v>un</v>
          </cell>
          <cell r="F91">
            <v>4</v>
          </cell>
          <cell r="G91">
            <v>81.650000000000006</v>
          </cell>
        </row>
        <row r="92">
          <cell r="A92" t="str">
            <v>PI 10</v>
          </cell>
          <cell r="B92" t="str">
            <v>Lâmpada a vapor de mercúrio 250W, alta pressão, base E40</v>
          </cell>
          <cell r="C92" t="str">
            <v xml:space="preserve"> </v>
          </cell>
          <cell r="D92" t="str">
            <v xml:space="preserve"> </v>
          </cell>
          <cell r="E92" t="str">
            <v>un</v>
          </cell>
          <cell r="F92">
            <v>4</v>
          </cell>
          <cell r="G92">
            <v>28.75</v>
          </cell>
        </row>
        <row r="93">
          <cell r="A93" t="str">
            <v>PI 71</v>
          </cell>
          <cell r="B93" t="str">
            <v>Cabo isolado p/ 1000V, de alumínio, singelo, cor preto, bitola 25 mm² (XLPE) est.</v>
          </cell>
          <cell r="C93" t="str">
            <v xml:space="preserve"> </v>
          </cell>
          <cell r="D93" t="str">
            <v xml:space="preserve"> </v>
          </cell>
          <cell r="E93" t="str">
            <v>m</v>
          </cell>
          <cell r="F93">
            <v>100</v>
          </cell>
          <cell r="G93">
            <v>4.62</v>
          </cell>
        </row>
        <row r="94">
          <cell r="A94" t="str">
            <v>PI 67</v>
          </cell>
          <cell r="B94" t="str">
            <v>Cabo isolado p/ 1000 V, 2,5 mm2 de alumínio</v>
          </cell>
          <cell r="C94" t="str">
            <v xml:space="preserve"> </v>
          </cell>
          <cell r="D94" t="str">
            <v xml:space="preserve"> </v>
          </cell>
          <cell r="E94" t="str">
            <v>m</v>
          </cell>
          <cell r="F94">
            <v>40</v>
          </cell>
          <cell r="G94">
            <v>0.6</v>
          </cell>
        </row>
        <row r="95">
          <cell r="A95" t="str">
            <v>PI 72</v>
          </cell>
          <cell r="B95" t="str">
            <v>Eletroduto de aço 1.1/4" (vara de 3m), na passarela, conforme projeto</v>
          </cell>
          <cell r="C95">
            <v>0</v>
          </cell>
          <cell r="D95">
            <v>0</v>
          </cell>
          <cell r="E95" t="str">
            <v>m</v>
          </cell>
          <cell r="F95">
            <v>50</v>
          </cell>
          <cell r="G95">
            <v>18</v>
          </cell>
        </row>
        <row r="96">
          <cell r="A96" t="str">
            <v>PI 30</v>
          </cell>
          <cell r="B96" t="str">
            <v>Haste para aterramento aço-cobre D 13x2400mm</v>
          </cell>
          <cell r="C96" t="str">
            <v xml:space="preserve"> </v>
          </cell>
          <cell r="D96" t="str">
            <v xml:space="preserve"> </v>
          </cell>
          <cell r="E96" t="str">
            <v>un</v>
          </cell>
          <cell r="F96">
            <v>1</v>
          </cell>
          <cell r="G96">
            <v>6.04</v>
          </cell>
        </row>
        <row r="97">
          <cell r="A97" t="str">
            <v>PI 31</v>
          </cell>
          <cell r="B97" t="str">
            <v>Cabo de cobre nú meio duro, 7 fios 2AWG</v>
          </cell>
          <cell r="C97" t="str">
            <v xml:space="preserve"> </v>
          </cell>
          <cell r="D97" t="str">
            <v xml:space="preserve"> </v>
          </cell>
          <cell r="E97" t="str">
            <v>kg</v>
          </cell>
          <cell r="F97">
            <v>4</v>
          </cell>
          <cell r="G97">
            <v>7.02</v>
          </cell>
        </row>
        <row r="98">
          <cell r="A98" t="str">
            <v>PI 39</v>
          </cell>
          <cell r="B98" t="str">
            <v>Fixação de haste de terra e conexão ao neutro</v>
          </cell>
          <cell r="C98" t="str">
            <v xml:space="preserve"> </v>
          </cell>
          <cell r="D98" t="str">
            <v xml:space="preserve"> </v>
          </cell>
          <cell r="E98" t="str">
            <v>un</v>
          </cell>
          <cell r="F98">
            <v>4</v>
          </cell>
          <cell r="G98">
            <v>35</v>
          </cell>
        </row>
        <row r="99">
          <cell r="A99" t="str">
            <v>PI 37</v>
          </cell>
          <cell r="B99" t="str">
            <v>Lançamento de cabos em dutos de aço, classe 1000V, circuito trifásico mais neutro, e monofásico</v>
          </cell>
          <cell r="C99" t="str">
            <v xml:space="preserve"> </v>
          </cell>
          <cell r="D99" t="str">
            <v xml:space="preserve"> </v>
          </cell>
          <cell r="E99" t="str">
            <v>m</v>
          </cell>
          <cell r="F99">
            <v>100</v>
          </cell>
          <cell r="G99">
            <v>4</v>
          </cell>
        </row>
        <row r="100">
          <cell r="A100" t="str">
            <v>PI 73</v>
          </cell>
          <cell r="B100" t="str">
            <v>Reator de alto fator externo c/ignitor p/ lâmpada a vapor de mercúrio,  da Entral ou similar</v>
          </cell>
          <cell r="C100">
            <v>0</v>
          </cell>
          <cell r="D100">
            <v>0</v>
          </cell>
          <cell r="E100" t="str">
            <v>un</v>
          </cell>
          <cell r="F100">
            <v>4</v>
          </cell>
          <cell r="G100">
            <v>37</v>
          </cell>
        </row>
        <row r="101">
          <cell r="A101" t="str">
            <v>PI 74</v>
          </cell>
          <cell r="B101" t="str">
            <v>Chave de iluminação pública</v>
          </cell>
          <cell r="C101">
            <v>0</v>
          </cell>
          <cell r="D101">
            <v>0</v>
          </cell>
          <cell r="E101" t="str">
            <v>un</v>
          </cell>
          <cell r="F101">
            <v>1</v>
          </cell>
          <cell r="G101">
            <v>95</v>
          </cell>
        </row>
        <row r="102">
          <cell r="A102" t="str">
            <v>PI 75</v>
          </cell>
          <cell r="B102" t="str">
            <v>Montagem eletromecânica de luminária 5m de altura, c/fixação dos equipam.e conexões elét.</v>
          </cell>
          <cell r="C102">
            <v>0</v>
          </cell>
          <cell r="D102">
            <v>0</v>
          </cell>
          <cell r="E102" t="str">
            <v>un</v>
          </cell>
          <cell r="F102">
            <v>4</v>
          </cell>
          <cell r="G102">
            <v>67.08</v>
          </cell>
        </row>
        <row r="103">
          <cell r="A103" t="str">
            <v>PI 22</v>
          </cell>
          <cell r="B103" t="str">
            <v>Base completa com fusível Diazed, 6A, retardado, incluíndo tampa, anel de proteção e ajuste</v>
          </cell>
          <cell r="C103" t="str">
            <v xml:space="preserve"> </v>
          </cell>
          <cell r="D103" t="str">
            <v xml:space="preserve"> </v>
          </cell>
          <cell r="E103" t="str">
            <v>un</v>
          </cell>
          <cell r="F103">
            <v>4</v>
          </cell>
          <cell r="G103">
            <v>8.6300000000000008</v>
          </cell>
        </row>
        <row r="104">
          <cell r="A104" t="str">
            <v>PI 26</v>
          </cell>
          <cell r="B104" t="str">
            <v>Relé fotoelétrico c/ suporte para fixação galv. com furo 18mm</v>
          </cell>
          <cell r="C104" t="str">
            <v xml:space="preserve"> </v>
          </cell>
          <cell r="D104" t="str">
            <v xml:space="preserve"> </v>
          </cell>
          <cell r="E104" t="str">
            <v>un</v>
          </cell>
          <cell r="F104">
            <v>1</v>
          </cell>
          <cell r="G104">
            <v>11.5</v>
          </cell>
        </row>
        <row r="105">
          <cell r="A105" t="str">
            <v>PI 24</v>
          </cell>
          <cell r="B105" t="str">
            <v>Fita elétrica auto fusão a base de borracha EPR</v>
          </cell>
          <cell r="C105" t="str">
            <v xml:space="preserve"> </v>
          </cell>
          <cell r="D105" t="str">
            <v xml:space="preserve"> </v>
          </cell>
          <cell r="E105" t="str">
            <v>un</v>
          </cell>
          <cell r="F105">
            <v>2</v>
          </cell>
          <cell r="G105">
            <v>6.39</v>
          </cell>
        </row>
        <row r="106">
          <cell r="A106" t="str">
            <v>PI 25</v>
          </cell>
          <cell r="B106" t="str">
            <v>Fita adesiva plástica isolante</v>
          </cell>
          <cell r="C106" t="str">
            <v xml:space="preserve"> </v>
          </cell>
          <cell r="D106" t="str">
            <v xml:space="preserve"> </v>
          </cell>
          <cell r="E106" t="str">
            <v>un</v>
          </cell>
          <cell r="F106">
            <v>2</v>
          </cell>
          <cell r="G106">
            <v>3.84</v>
          </cell>
        </row>
        <row r="107">
          <cell r="A107" t="str">
            <v>PI 38</v>
          </cell>
          <cell r="B107" t="str">
            <v>Confecção de emendas retas ou derivação em cabos classe 1000V, c/ conector à compressão</v>
          </cell>
          <cell r="C107" t="str">
            <v xml:space="preserve"> </v>
          </cell>
          <cell r="D107" t="str">
            <v xml:space="preserve"> </v>
          </cell>
          <cell r="E107" t="str">
            <v>un</v>
          </cell>
          <cell r="F107">
            <v>12</v>
          </cell>
          <cell r="G107">
            <v>4.5</v>
          </cell>
        </row>
        <row r="108">
          <cell r="F108" t="str">
            <v>SUB-TOTAL - OBRAS COMPLEMENTARES</v>
          </cell>
        </row>
        <row r="110">
          <cell r="F110" t="str">
            <v>SUB-TOTAL - Passarela do Km 9+680/396+680</v>
          </cell>
        </row>
        <row r="112">
          <cell r="B112" t="str">
            <v>Passarela do Km 14+733/401+733</v>
          </cell>
        </row>
        <row r="113">
          <cell r="B113" t="str">
            <v>OBRAS DE ARTE ESPECIAIS</v>
          </cell>
        </row>
        <row r="114">
          <cell r="B114" t="str">
            <v>Infra e Mesoestrutura</v>
          </cell>
        </row>
        <row r="115">
          <cell r="A115" t="str">
            <v>03.010.01</v>
          </cell>
          <cell r="B115" t="str">
            <v>Escavação em cavas de fundação com esgotamento</v>
          </cell>
          <cell r="C115" t="str">
            <v xml:space="preserve"> </v>
          </cell>
          <cell r="D115" t="str">
            <v xml:space="preserve"> </v>
          </cell>
          <cell r="E115" t="str">
            <v>m3</v>
          </cell>
          <cell r="F115">
            <v>62</v>
          </cell>
          <cell r="G115">
            <v>22.39</v>
          </cell>
        </row>
        <row r="116">
          <cell r="A116" t="str">
            <v>03.371.00</v>
          </cell>
          <cell r="B116" t="str">
            <v>Formas de madeira compensada</v>
          </cell>
          <cell r="C116" t="str">
            <v xml:space="preserve"> </v>
          </cell>
          <cell r="D116" t="str">
            <v xml:space="preserve"> </v>
          </cell>
          <cell r="E116" t="str">
            <v>m2</v>
          </cell>
          <cell r="F116">
            <v>57</v>
          </cell>
          <cell r="G116">
            <v>21.86</v>
          </cell>
        </row>
        <row r="117">
          <cell r="A117" t="str">
            <v>03.371.02</v>
          </cell>
          <cell r="B117" t="str">
            <v>Formas de placa compensada plastificada</v>
          </cell>
          <cell r="C117" t="str">
            <v xml:space="preserve"> </v>
          </cell>
          <cell r="D117" t="str">
            <v xml:space="preserve"> </v>
          </cell>
          <cell r="E117" t="str">
            <v>m2</v>
          </cell>
          <cell r="F117">
            <v>209</v>
          </cell>
          <cell r="G117">
            <v>30.76</v>
          </cell>
        </row>
        <row r="118">
          <cell r="A118" t="str">
            <v>03.353.00</v>
          </cell>
          <cell r="B118" t="str">
            <v>Forn., preparo e colocação nas formas, de aço CA-50</v>
          </cell>
          <cell r="C118" t="str">
            <v xml:space="preserve"> </v>
          </cell>
          <cell r="D118" t="str">
            <v xml:space="preserve"> </v>
          </cell>
          <cell r="E118" t="str">
            <v>kg</v>
          </cell>
          <cell r="F118">
            <v>2992</v>
          </cell>
          <cell r="G118">
            <v>2.59</v>
          </cell>
        </row>
        <row r="119">
          <cell r="A119" t="str">
            <v>03.326.00</v>
          </cell>
          <cell r="B119" t="str">
            <v xml:space="preserve">Concreto fck= 20 MPa-contr. raz. uso ger. </v>
          </cell>
          <cell r="C119" t="str">
            <v xml:space="preserve"> </v>
          </cell>
          <cell r="D119" t="str">
            <v xml:space="preserve"> </v>
          </cell>
          <cell r="E119" t="str">
            <v>m3</v>
          </cell>
          <cell r="F119">
            <v>41</v>
          </cell>
          <cell r="G119">
            <v>149.19999999999999</v>
          </cell>
        </row>
        <row r="120">
          <cell r="A120" t="str">
            <v>OAE5a</v>
          </cell>
          <cell r="B120" t="str">
            <v>Estaca metálica - tipo CS 250 X 52 - Fornecimento e cravação</v>
          </cell>
          <cell r="C120" t="str">
            <v xml:space="preserve"> </v>
          </cell>
          <cell r="D120" t="str">
            <v xml:space="preserve"> </v>
          </cell>
          <cell r="E120" t="str">
            <v>m</v>
          </cell>
          <cell r="F120">
            <v>152</v>
          </cell>
          <cell r="G120">
            <v>97.23</v>
          </cell>
        </row>
        <row r="121">
          <cell r="A121" t="str">
            <v>OAE5b</v>
          </cell>
          <cell r="B121" t="str">
            <v>Estaca metálica - tipo CS 300 x 77 - Fornecimento e cravação</v>
          </cell>
          <cell r="C121" t="str">
            <v xml:space="preserve"> </v>
          </cell>
          <cell r="D121" t="str">
            <v xml:space="preserve"> </v>
          </cell>
          <cell r="E121" t="str">
            <v>m</v>
          </cell>
          <cell r="F121">
            <v>152</v>
          </cell>
          <cell r="G121">
            <v>122.7</v>
          </cell>
        </row>
        <row r="122">
          <cell r="A122" t="str">
            <v>OAE5c</v>
          </cell>
          <cell r="B122" t="str">
            <v>Estaca metálica - tipo CS 300 x 116 - Fornecimento e cravação</v>
          </cell>
          <cell r="C122" t="str">
            <v xml:space="preserve"> </v>
          </cell>
          <cell r="D122" t="str">
            <v xml:space="preserve"> </v>
          </cell>
          <cell r="E122" t="str">
            <v>m</v>
          </cell>
          <cell r="F122">
            <v>76</v>
          </cell>
          <cell r="G122">
            <v>162.41999999999999</v>
          </cell>
        </row>
        <row r="123">
          <cell r="B123" t="str">
            <v>Superestrutura</v>
          </cell>
        </row>
        <row r="124">
          <cell r="A124" t="str">
            <v>03.371.02</v>
          </cell>
          <cell r="B124" t="str">
            <v>Formas de placa compensada plastificada</v>
          </cell>
          <cell r="C124" t="str">
            <v xml:space="preserve"> </v>
          </cell>
          <cell r="D124" t="str">
            <v xml:space="preserve"> </v>
          </cell>
          <cell r="E124" t="str">
            <v>m2</v>
          </cell>
          <cell r="F124">
            <v>1939</v>
          </cell>
          <cell r="G124">
            <v>30.76</v>
          </cell>
        </row>
        <row r="125">
          <cell r="A125" t="str">
            <v>OAE6</v>
          </cell>
          <cell r="B125" t="str">
            <v>Escoramento metálico comum (cimbramento)</v>
          </cell>
          <cell r="C125" t="str">
            <v xml:space="preserve"> </v>
          </cell>
          <cell r="D125" t="str">
            <v xml:space="preserve"> </v>
          </cell>
          <cell r="E125" t="str">
            <v>m3</v>
          </cell>
          <cell r="F125">
            <v>1503</v>
          </cell>
          <cell r="G125">
            <v>27.58</v>
          </cell>
        </row>
        <row r="126">
          <cell r="A126" t="str">
            <v>03.353.00</v>
          </cell>
          <cell r="B126" t="str">
            <v>Forn., preparo e colocação nas formas, de aço CA-50</v>
          </cell>
          <cell r="C126" t="str">
            <v xml:space="preserve"> </v>
          </cell>
          <cell r="D126" t="str">
            <v xml:space="preserve"> </v>
          </cell>
          <cell r="E126" t="str">
            <v>kg</v>
          </cell>
          <cell r="F126">
            <v>17581</v>
          </cell>
          <cell r="G126">
            <v>2.59</v>
          </cell>
        </row>
        <row r="127">
          <cell r="A127" t="str">
            <v>03.354.00</v>
          </cell>
          <cell r="B127" t="str">
            <v>Forn., preparo e colocação nas formas, de aço CA-60</v>
          </cell>
          <cell r="C127" t="str">
            <v xml:space="preserve"> </v>
          </cell>
          <cell r="D127" t="str">
            <v xml:space="preserve"> </v>
          </cell>
          <cell r="E127" t="str">
            <v>kg</v>
          </cell>
          <cell r="F127">
            <v>1877</v>
          </cell>
          <cell r="G127">
            <v>2.85</v>
          </cell>
        </row>
        <row r="128">
          <cell r="A128" t="str">
            <v>03.359.01</v>
          </cell>
          <cell r="B128" t="str">
            <v>Forn., preparo e colocação nas formas, de aço CA-25</v>
          </cell>
          <cell r="C128" t="str">
            <v xml:space="preserve"> </v>
          </cell>
          <cell r="D128" t="str">
            <v xml:space="preserve"> </v>
          </cell>
          <cell r="E128" t="str">
            <v>kg</v>
          </cell>
          <cell r="F128">
            <v>104</v>
          </cell>
          <cell r="G128">
            <v>2.4300000000000002</v>
          </cell>
        </row>
        <row r="129">
          <cell r="A129" t="str">
            <v>03.330.00</v>
          </cell>
          <cell r="B129" t="str">
            <v>Concreto fck= 35 MPa-contr. raz. uso ger.</v>
          </cell>
          <cell r="C129" t="str">
            <v xml:space="preserve"> </v>
          </cell>
          <cell r="D129" t="str">
            <v xml:space="preserve"> </v>
          </cell>
          <cell r="E129" t="str">
            <v>m3</v>
          </cell>
          <cell r="F129">
            <v>161</v>
          </cell>
          <cell r="G129">
            <v>166.78</v>
          </cell>
        </row>
        <row r="130">
          <cell r="A130" t="str">
            <v>03.326.00</v>
          </cell>
          <cell r="B130" t="str">
            <v xml:space="preserve">Concreto fck= 20 MPa-contr. raz. uso ger. </v>
          </cell>
          <cell r="C130" t="str">
            <v xml:space="preserve"> </v>
          </cell>
          <cell r="D130" t="str">
            <v xml:space="preserve"> </v>
          </cell>
          <cell r="E130" t="str">
            <v>m3</v>
          </cell>
          <cell r="F130">
            <v>29</v>
          </cell>
          <cell r="G130">
            <v>149.19999999999999</v>
          </cell>
        </row>
        <row r="131">
          <cell r="B131" t="str">
            <v>Diversos</v>
          </cell>
        </row>
        <row r="132">
          <cell r="A132" t="str">
            <v>03.510.00</v>
          </cell>
          <cell r="B132" t="str">
            <v>Aparelho de apoio em neoprene</v>
          </cell>
          <cell r="C132" t="str">
            <v xml:space="preserve"> </v>
          </cell>
          <cell r="D132" t="str">
            <v xml:space="preserve"> </v>
          </cell>
          <cell r="E132" t="str">
            <v>kg</v>
          </cell>
          <cell r="F132">
            <v>51</v>
          </cell>
          <cell r="G132">
            <v>86.94</v>
          </cell>
        </row>
        <row r="133">
          <cell r="A133" t="str">
            <v>P 03.991.01b</v>
          </cell>
          <cell r="B133" t="str">
            <v>Dreno de FF D= 50 mm x 500mm</v>
          </cell>
          <cell r="C133" t="str">
            <v xml:space="preserve"> </v>
          </cell>
          <cell r="D133" t="str">
            <v xml:space="preserve"> </v>
          </cell>
          <cell r="E133" t="str">
            <v>un</v>
          </cell>
          <cell r="F133">
            <v>34</v>
          </cell>
          <cell r="G133">
            <v>6.63</v>
          </cell>
        </row>
        <row r="134">
          <cell r="F134" t="str">
            <v>SUB-TOTAL OAE</v>
          </cell>
        </row>
        <row r="135">
          <cell r="B135" t="str">
            <v>OBRAS COMPLEMENTARES</v>
          </cell>
        </row>
        <row r="136">
          <cell r="B136" t="str">
            <v>Iluminação das passarelas</v>
          </cell>
        </row>
        <row r="137">
          <cell r="A137" t="str">
            <v>PI 02a</v>
          </cell>
          <cell r="B137" t="str">
            <v>Poste de aço galvanizado a fogo, c/ 5,0m de alt. p/instal.na lat. das passarelas</v>
          </cell>
          <cell r="C137" t="str">
            <v xml:space="preserve"> </v>
          </cell>
          <cell r="D137" t="str">
            <v xml:space="preserve"> </v>
          </cell>
          <cell r="E137" t="str">
            <v>un</v>
          </cell>
          <cell r="F137">
            <v>4</v>
          </cell>
          <cell r="G137">
            <v>300</v>
          </cell>
        </row>
        <row r="138">
          <cell r="A138" t="str">
            <v>PI 03</v>
          </cell>
          <cell r="B138" t="str">
            <v xml:space="preserve">Luminária p/ iluminação pública ref.HRC-612 da Philips ou similar </v>
          </cell>
          <cell r="C138" t="str">
            <v xml:space="preserve"> </v>
          </cell>
          <cell r="D138" t="str">
            <v xml:space="preserve"> </v>
          </cell>
          <cell r="E138" t="str">
            <v>un</v>
          </cell>
          <cell r="F138">
            <v>4</v>
          </cell>
          <cell r="G138">
            <v>400</v>
          </cell>
        </row>
        <row r="139">
          <cell r="A139" t="str">
            <v>PI 08</v>
          </cell>
          <cell r="B139" t="str">
            <v>Suporte p/ luminária tipo ZGP401 da Philips ou similar</v>
          </cell>
          <cell r="C139" t="str">
            <v xml:space="preserve"> </v>
          </cell>
          <cell r="D139" t="str">
            <v xml:space="preserve"> </v>
          </cell>
          <cell r="E139" t="str">
            <v>un</v>
          </cell>
          <cell r="F139">
            <v>4</v>
          </cell>
          <cell r="G139">
            <v>81.650000000000006</v>
          </cell>
        </row>
        <row r="140">
          <cell r="A140" t="str">
            <v>PI 10</v>
          </cell>
          <cell r="B140" t="str">
            <v>Lâmpada a vapor de mercúrio 250W, alta pressão, base E40</v>
          </cell>
          <cell r="C140" t="str">
            <v xml:space="preserve"> </v>
          </cell>
          <cell r="D140" t="str">
            <v xml:space="preserve"> </v>
          </cell>
          <cell r="E140" t="str">
            <v>un</v>
          </cell>
          <cell r="F140">
            <v>4</v>
          </cell>
          <cell r="G140">
            <v>28.75</v>
          </cell>
        </row>
        <row r="141">
          <cell r="A141" t="str">
            <v>PI 71</v>
          </cell>
          <cell r="B141" t="str">
            <v>Cabo isolado p/ 1000V, de alumínio, singelo, cor preto, bitola 25 mm² (XLPE) est.</v>
          </cell>
          <cell r="C141" t="str">
            <v xml:space="preserve"> </v>
          </cell>
          <cell r="D141" t="str">
            <v xml:space="preserve"> </v>
          </cell>
          <cell r="E141" t="str">
            <v>m</v>
          </cell>
          <cell r="F141">
            <v>100</v>
          </cell>
          <cell r="G141">
            <v>4.62</v>
          </cell>
        </row>
        <row r="142">
          <cell r="A142" t="str">
            <v>PI 67</v>
          </cell>
          <cell r="B142" t="str">
            <v>Cabo isolado p/ 1000 V, 2,5 mm2 de alumínio</v>
          </cell>
          <cell r="C142" t="str">
            <v xml:space="preserve"> </v>
          </cell>
          <cell r="D142" t="str">
            <v xml:space="preserve"> </v>
          </cell>
          <cell r="E142" t="str">
            <v>m</v>
          </cell>
          <cell r="F142">
            <v>40</v>
          </cell>
          <cell r="G142">
            <v>0.6</v>
          </cell>
        </row>
        <row r="143">
          <cell r="A143" t="str">
            <v>PI 72</v>
          </cell>
          <cell r="B143" t="str">
            <v>Eletroduto de aço 1.1/4" (vara de 3m), na passarela, conforme projeto</v>
          </cell>
          <cell r="C143">
            <v>0</v>
          </cell>
          <cell r="D143">
            <v>0</v>
          </cell>
          <cell r="E143" t="str">
            <v>m</v>
          </cell>
          <cell r="F143">
            <v>50</v>
          </cell>
          <cell r="G143">
            <v>18</v>
          </cell>
        </row>
        <row r="144">
          <cell r="A144" t="str">
            <v>PI 30</v>
          </cell>
          <cell r="B144" t="str">
            <v>Haste para aterramento aço-cobre D 13x2400mm</v>
          </cell>
          <cell r="C144" t="str">
            <v xml:space="preserve"> </v>
          </cell>
          <cell r="D144" t="str">
            <v xml:space="preserve"> </v>
          </cell>
          <cell r="E144" t="str">
            <v>un</v>
          </cell>
          <cell r="F144">
            <v>1</v>
          </cell>
          <cell r="G144">
            <v>6.04</v>
          </cell>
        </row>
        <row r="145">
          <cell r="A145" t="str">
            <v>PI 31</v>
          </cell>
          <cell r="B145" t="str">
            <v>Cabo de cobre nú meio duro, 7 fios 2AWG</v>
          </cell>
          <cell r="C145" t="str">
            <v xml:space="preserve"> </v>
          </cell>
          <cell r="D145" t="str">
            <v xml:space="preserve"> </v>
          </cell>
          <cell r="E145" t="str">
            <v>kg</v>
          </cell>
          <cell r="F145">
            <v>4</v>
          </cell>
          <cell r="G145">
            <v>7.02</v>
          </cell>
        </row>
        <row r="146">
          <cell r="A146" t="str">
            <v>PI 39</v>
          </cell>
          <cell r="B146" t="str">
            <v>Fixação de haste de terra e conexão ao neutro</v>
          </cell>
          <cell r="C146" t="str">
            <v xml:space="preserve"> </v>
          </cell>
          <cell r="D146" t="str">
            <v xml:space="preserve"> </v>
          </cell>
          <cell r="E146" t="str">
            <v>un</v>
          </cell>
          <cell r="F146">
            <v>4</v>
          </cell>
          <cell r="G146">
            <v>35</v>
          </cell>
        </row>
        <row r="147">
          <cell r="A147" t="str">
            <v>PI 37</v>
          </cell>
          <cell r="B147" t="str">
            <v>Lançamento de cabos em dutos de aço, classe 1000V, circuito trifásico mais neutro, e monofásico</v>
          </cell>
          <cell r="C147" t="str">
            <v xml:space="preserve"> </v>
          </cell>
          <cell r="D147" t="str">
            <v xml:space="preserve"> </v>
          </cell>
          <cell r="E147" t="str">
            <v>m</v>
          </cell>
          <cell r="F147">
            <v>100</v>
          </cell>
          <cell r="G147">
            <v>4</v>
          </cell>
        </row>
        <row r="148">
          <cell r="A148" t="str">
            <v>PI 73</v>
          </cell>
          <cell r="B148" t="str">
            <v>Reator de alto fator externo c/ignitor p/ lâmpada a vapor de mercúrio,  da Entral ou similar</v>
          </cell>
          <cell r="C148">
            <v>0</v>
          </cell>
          <cell r="D148">
            <v>0</v>
          </cell>
          <cell r="E148" t="str">
            <v>un</v>
          </cell>
          <cell r="F148">
            <v>4</v>
          </cell>
          <cell r="G148">
            <v>37</v>
          </cell>
        </row>
        <row r="149">
          <cell r="A149" t="str">
            <v>PI 74</v>
          </cell>
          <cell r="B149" t="str">
            <v>Chave de iluminação pública</v>
          </cell>
          <cell r="C149">
            <v>0</v>
          </cell>
          <cell r="D149">
            <v>0</v>
          </cell>
          <cell r="E149" t="str">
            <v>un</v>
          </cell>
          <cell r="F149">
            <v>1</v>
          </cell>
          <cell r="G149">
            <v>95</v>
          </cell>
        </row>
        <row r="150">
          <cell r="A150" t="str">
            <v>PI 75</v>
          </cell>
          <cell r="B150" t="str">
            <v>Montagem eletromecânica de luminária 5m de altura, c/fixação dos equipam.e conexões elét.</v>
          </cell>
          <cell r="C150">
            <v>0</v>
          </cell>
          <cell r="D150">
            <v>0</v>
          </cell>
          <cell r="E150" t="str">
            <v>un</v>
          </cell>
          <cell r="F150">
            <v>4</v>
          </cell>
          <cell r="G150">
            <v>67.08</v>
          </cell>
        </row>
        <row r="151">
          <cell r="A151" t="str">
            <v>PI 22</v>
          </cell>
          <cell r="B151" t="str">
            <v>Base completa com fusível Diazed, 6A, retardado, incluíndo tampa, anel de proteção e ajuste</v>
          </cell>
          <cell r="C151" t="str">
            <v xml:space="preserve"> </v>
          </cell>
          <cell r="D151" t="str">
            <v xml:space="preserve"> </v>
          </cell>
          <cell r="E151" t="str">
            <v>un</v>
          </cell>
          <cell r="F151">
            <v>4</v>
          </cell>
          <cell r="G151">
            <v>8.6300000000000008</v>
          </cell>
        </row>
        <row r="152">
          <cell r="A152" t="str">
            <v>PI 26</v>
          </cell>
          <cell r="B152" t="str">
            <v>Relé fotoelétrico c/ suporte para fixação galv. com furo 18mm</v>
          </cell>
          <cell r="C152" t="str">
            <v xml:space="preserve"> </v>
          </cell>
          <cell r="D152" t="str">
            <v xml:space="preserve"> </v>
          </cell>
          <cell r="E152" t="str">
            <v>un</v>
          </cell>
          <cell r="F152">
            <v>1</v>
          </cell>
          <cell r="G152">
            <v>11.5</v>
          </cell>
        </row>
        <row r="153">
          <cell r="A153" t="str">
            <v>PI 24</v>
          </cell>
          <cell r="B153" t="str">
            <v>Fita elétrica auto fusão a base de borracha EPR</v>
          </cell>
          <cell r="C153" t="str">
            <v xml:space="preserve"> </v>
          </cell>
          <cell r="D153" t="str">
            <v xml:space="preserve"> </v>
          </cell>
          <cell r="E153" t="str">
            <v>un</v>
          </cell>
          <cell r="F153">
            <v>2</v>
          </cell>
          <cell r="G153">
            <v>6.39</v>
          </cell>
        </row>
        <row r="154">
          <cell r="A154" t="str">
            <v>PI 25</v>
          </cell>
          <cell r="B154" t="str">
            <v>Fita adesiva plástica isolante</v>
          </cell>
          <cell r="C154" t="str">
            <v xml:space="preserve"> </v>
          </cell>
          <cell r="D154" t="str">
            <v xml:space="preserve"> </v>
          </cell>
          <cell r="E154" t="str">
            <v>un</v>
          </cell>
          <cell r="F154">
            <v>2</v>
          </cell>
          <cell r="G154">
            <v>3.84</v>
          </cell>
        </row>
        <row r="155">
          <cell r="A155" t="str">
            <v>PI 38</v>
          </cell>
          <cell r="B155" t="str">
            <v>Confecção de emendas retas ou derivação em cabos classe 1000V, c/ conector à compressão</v>
          </cell>
          <cell r="C155" t="str">
            <v xml:space="preserve"> </v>
          </cell>
          <cell r="D155" t="str">
            <v xml:space="preserve"> </v>
          </cell>
          <cell r="E155" t="str">
            <v>un</v>
          </cell>
          <cell r="F155">
            <v>12</v>
          </cell>
          <cell r="G155">
            <v>4.5</v>
          </cell>
        </row>
        <row r="156">
          <cell r="F156" t="str">
            <v>SUB-TOTAL - OBRAS COMPLEMENTARES</v>
          </cell>
        </row>
        <row r="158">
          <cell r="F158" t="str">
            <v>SUB-TOTAL - Passarela do Km 14+733/401+733</v>
          </cell>
        </row>
        <row r="160">
          <cell r="B160" t="str">
            <v>Passarela do Km 16+401/Km 403+410</v>
          </cell>
        </row>
        <row r="161">
          <cell r="B161" t="str">
            <v>OBRAS DE ARTE ESPECIAIS</v>
          </cell>
        </row>
        <row r="162">
          <cell r="B162" t="str">
            <v>Infra e Mesoestrutura</v>
          </cell>
        </row>
        <row r="163">
          <cell r="A163" t="str">
            <v>03.010.01</v>
          </cell>
          <cell r="B163" t="str">
            <v>Escavação em cavas de fundação com esgotamento</v>
          </cell>
          <cell r="C163" t="str">
            <v xml:space="preserve"> </v>
          </cell>
          <cell r="D163" t="str">
            <v xml:space="preserve"> </v>
          </cell>
          <cell r="E163" t="str">
            <v>m3</v>
          </cell>
          <cell r="F163">
            <v>62</v>
          </cell>
          <cell r="G163">
            <v>22.39</v>
          </cell>
        </row>
        <row r="164">
          <cell r="A164" t="str">
            <v>03.371.01</v>
          </cell>
          <cell r="B164" t="str">
            <v>Formas de placa compensada resinada</v>
          </cell>
          <cell r="C164" t="str">
            <v xml:space="preserve"> </v>
          </cell>
          <cell r="D164" t="str">
            <v xml:space="preserve"> </v>
          </cell>
          <cell r="E164" t="str">
            <v>m2</v>
          </cell>
          <cell r="F164">
            <v>57</v>
          </cell>
          <cell r="G164">
            <v>21.86</v>
          </cell>
        </row>
        <row r="165">
          <cell r="A165" t="str">
            <v>03.371.02</v>
          </cell>
          <cell r="B165" t="str">
            <v>Formas de placa compensada plastificada</v>
          </cell>
          <cell r="C165" t="str">
            <v xml:space="preserve"> </v>
          </cell>
          <cell r="D165" t="str">
            <v xml:space="preserve"> </v>
          </cell>
          <cell r="E165" t="str">
            <v>m2</v>
          </cell>
          <cell r="F165">
            <v>180</v>
          </cell>
          <cell r="G165">
            <v>30.76</v>
          </cell>
        </row>
        <row r="166">
          <cell r="A166" t="str">
            <v>03.353.00</v>
          </cell>
          <cell r="B166" t="str">
            <v>Forn., preparo e colocação nas formas, de aço CA-50</v>
          </cell>
          <cell r="C166" t="str">
            <v xml:space="preserve"> </v>
          </cell>
          <cell r="D166" t="str">
            <v xml:space="preserve"> </v>
          </cell>
          <cell r="E166" t="str">
            <v>kg</v>
          </cell>
          <cell r="F166">
            <v>2456</v>
          </cell>
          <cell r="G166">
            <v>2.59</v>
          </cell>
        </row>
        <row r="167">
          <cell r="A167" t="str">
            <v>03.326.00</v>
          </cell>
          <cell r="B167" t="str">
            <v xml:space="preserve">Concreto fck= 20 MPa-contr. raz. uso ger. </v>
          </cell>
          <cell r="C167" t="str">
            <v xml:space="preserve"> </v>
          </cell>
          <cell r="D167" t="str">
            <v xml:space="preserve"> </v>
          </cell>
          <cell r="E167" t="str">
            <v>m3</v>
          </cell>
          <cell r="F167">
            <v>37</v>
          </cell>
          <cell r="G167">
            <v>149.19999999999999</v>
          </cell>
        </row>
        <row r="168">
          <cell r="A168" t="str">
            <v>OAE5a</v>
          </cell>
          <cell r="B168" t="str">
            <v>Estaca metálica - tipo CS 250 X 52 - Fornecimento e cravação</v>
          </cell>
          <cell r="C168" t="str">
            <v xml:space="preserve"> </v>
          </cell>
          <cell r="D168" t="str">
            <v xml:space="preserve"> </v>
          </cell>
          <cell r="E168" t="str">
            <v>m</v>
          </cell>
          <cell r="F168">
            <v>136</v>
          </cell>
          <cell r="G168">
            <v>97.23</v>
          </cell>
        </row>
        <row r="169">
          <cell r="A169" t="str">
            <v>OAE5b</v>
          </cell>
          <cell r="B169" t="str">
            <v>Estaca metálica - tipo CS 300 x 77 - Fornecimento e cravação</v>
          </cell>
          <cell r="C169" t="str">
            <v xml:space="preserve"> </v>
          </cell>
          <cell r="D169" t="str">
            <v xml:space="preserve"> </v>
          </cell>
          <cell r="E169" t="str">
            <v>m</v>
          </cell>
          <cell r="F169">
            <v>136</v>
          </cell>
          <cell r="G169">
            <v>122.7</v>
          </cell>
        </row>
        <row r="170">
          <cell r="A170" t="str">
            <v>OAE5c</v>
          </cell>
          <cell r="B170" t="str">
            <v>Estaca metálica - tipo CS 300 x 116 - Fornecimento e cravação</v>
          </cell>
          <cell r="C170" t="str">
            <v xml:space="preserve"> </v>
          </cell>
          <cell r="D170" t="str">
            <v xml:space="preserve"> </v>
          </cell>
          <cell r="E170" t="str">
            <v>m</v>
          </cell>
          <cell r="F170">
            <v>68</v>
          </cell>
          <cell r="G170">
            <v>162.41999999999999</v>
          </cell>
        </row>
        <row r="171">
          <cell r="B171" t="str">
            <v>Superestrutura</v>
          </cell>
        </row>
        <row r="172">
          <cell r="A172" t="str">
            <v>03.371.02</v>
          </cell>
          <cell r="B172" t="str">
            <v>Formas de placa compensada plastificada</v>
          </cell>
          <cell r="C172" t="str">
            <v xml:space="preserve"> </v>
          </cell>
          <cell r="D172" t="str">
            <v xml:space="preserve"> </v>
          </cell>
          <cell r="E172" t="str">
            <v>m2</v>
          </cell>
          <cell r="F172">
            <v>1734</v>
          </cell>
          <cell r="G172">
            <v>30.76</v>
          </cell>
        </row>
        <row r="173">
          <cell r="A173" t="str">
            <v>OAE6</v>
          </cell>
          <cell r="B173" t="str">
            <v>Escoramento metálico comum (cimbramento)</v>
          </cell>
          <cell r="C173" t="str">
            <v xml:space="preserve"> </v>
          </cell>
          <cell r="D173" t="str">
            <v xml:space="preserve"> </v>
          </cell>
          <cell r="E173" t="str">
            <v>m3</v>
          </cell>
          <cell r="F173">
            <v>1118</v>
          </cell>
          <cell r="G173">
            <v>27.58</v>
          </cell>
        </row>
        <row r="174">
          <cell r="A174" t="str">
            <v>03.353.00</v>
          </cell>
          <cell r="B174" t="str">
            <v>Forn., preparo e colocação nas formas, de aço CA-50</v>
          </cell>
          <cell r="C174" t="str">
            <v xml:space="preserve"> </v>
          </cell>
          <cell r="D174" t="str">
            <v xml:space="preserve"> </v>
          </cell>
          <cell r="E174" t="str">
            <v>kg</v>
          </cell>
          <cell r="F174">
            <v>15155</v>
          </cell>
          <cell r="G174">
            <v>2.59</v>
          </cell>
        </row>
        <row r="175">
          <cell r="A175" t="str">
            <v>03.354.00</v>
          </cell>
          <cell r="B175" t="str">
            <v>Forn., preparo e colocação nas formas, de aço CA-60</v>
          </cell>
          <cell r="C175" t="str">
            <v xml:space="preserve"> </v>
          </cell>
          <cell r="D175" t="str">
            <v xml:space="preserve"> </v>
          </cell>
          <cell r="E175" t="str">
            <v>kg</v>
          </cell>
          <cell r="F175">
            <v>1086</v>
          </cell>
          <cell r="G175">
            <v>2.85</v>
          </cell>
        </row>
        <row r="176">
          <cell r="A176" t="str">
            <v>03.359.01</v>
          </cell>
          <cell r="B176" t="str">
            <v>Forn., preparo e colocação nas formas, de aço CA-25</v>
          </cell>
          <cell r="C176" t="str">
            <v xml:space="preserve"> </v>
          </cell>
          <cell r="D176" t="str">
            <v xml:space="preserve"> </v>
          </cell>
          <cell r="E176" t="str">
            <v>kg</v>
          </cell>
          <cell r="F176">
            <v>89</v>
          </cell>
          <cell r="G176">
            <v>2.4300000000000002</v>
          </cell>
        </row>
        <row r="177">
          <cell r="A177" t="str">
            <v>03.330.00</v>
          </cell>
          <cell r="B177" t="str">
            <v>Concreto fck= 35 MPa-contr. raz. uso ger.</v>
          </cell>
          <cell r="C177" t="str">
            <v xml:space="preserve"> </v>
          </cell>
          <cell r="D177" t="str">
            <v xml:space="preserve"> </v>
          </cell>
          <cell r="E177" t="str">
            <v>m3</v>
          </cell>
          <cell r="F177">
            <v>145</v>
          </cell>
          <cell r="G177">
            <v>166.78</v>
          </cell>
        </row>
        <row r="178">
          <cell r="A178" t="str">
            <v>03.326.00</v>
          </cell>
          <cell r="B178" t="str">
            <v xml:space="preserve">Concreto fck= 20 MPa-contr. raz. uso ger. </v>
          </cell>
          <cell r="C178" t="str">
            <v xml:space="preserve"> </v>
          </cell>
          <cell r="D178" t="str">
            <v xml:space="preserve"> </v>
          </cell>
          <cell r="E178" t="str">
            <v>m3</v>
          </cell>
          <cell r="F178">
            <v>26</v>
          </cell>
          <cell r="G178">
            <v>149.19999999999999</v>
          </cell>
        </row>
        <row r="179">
          <cell r="B179" t="str">
            <v>Diversos</v>
          </cell>
        </row>
        <row r="180">
          <cell r="A180" t="str">
            <v>03.510.00</v>
          </cell>
          <cell r="B180" t="str">
            <v>Aparelho de apoio em neoprene</v>
          </cell>
          <cell r="C180" t="str">
            <v xml:space="preserve"> </v>
          </cell>
          <cell r="D180" t="str">
            <v xml:space="preserve"> </v>
          </cell>
          <cell r="E180" t="str">
            <v>kg</v>
          </cell>
          <cell r="F180">
            <v>51</v>
          </cell>
          <cell r="G180">
            <v>86.94</v>
          </cell>
        </row>
        <row r="181">
          <cell r="A181" t="str">
            <v>P 03.991.01b</v>
          </cell>
          <cell r="B181" t="str">
            <v>Dreno de FF D= 50 mm x 500mm</v>
          </cell>
          <cell r="C181" t="str">
            <v xml:space="preserve"> </v>
          </cell>
          <cell r="D181" t="str">
            <v xml:space="preserve"> </v>
          </cell>
          <cell r="E181" t="str">
            <v>un</v>
          </cell>
          <cell r="F181">
            <v>34</v>
          </cell>
          <cell r="G181">
            <v>6.63</v>
          </cell>
        </row>
      </sheetData>
      <sheetData sheetId="19">
        <row r="13">
          <cell r="A13" t="str">
            <v>06.100.21</v>
          </cell>
          <cell r="B13" t="str">
            <v>Pintura de faixa - tinta acrílica - 2 anos</v>
          </cell>
          <cell r="C13" t="str">
            <v>DNER-EM371-372-373/97</v>
          </cell>
          <cell r="D13" t="str">
            <v xml:space="preserve"> </v>
          </cell>
          <cell r="E13" t="str">
            <v>m2</v>
          </cell>
          <cell r="F13">
            <v>33650</v>
          </cell>
          <cell r="G13">
            <v>7.08</v>
          </cell>
        </row>
        <row r="14">
          <cell r="A14" t="str">
            <v>06.110.02</v>
          </cell>
          <cell r="B14" t="str">
            <v>Pint. setas e zebrados - termopl. - 3 anos</v>
          </cell>
          <cell r="C14" t="str">
            <v>DNER-EM371-372-373/97</v>
          </cell>
          <cell r="D14" t="str">
            <v xml:space="preserve"> </v>
          </cell>
          <cell r="E14" t="str">
            <v>m2</v>
          </cell>
          <cell r="F14">
            <v>1700</v>
          </cell>
          <cell r="G14">
            <v>31.52</v>
          </cell>
        </row>
        <row r="15">
          <cell r="A15" t="str">
            <v>06.200.02</v>
          </cell>
          <cell r="B15" t="str">
            <v>Placa de sinalização tot. refletiva (forn/impl)</v>
          </cell>
          <cell r="C15" t="str">
            <v>DNER-EM371-372-373/97</v>
          </cell>
          <cell r="D15" t="str">
            <v xml:space="preserve"> </v>
          </cell>
          <cell r="E15" t="str">
            <v>m2</v>
          </cell>
          <cell r="F15">
            <v>540</v>
          </cell>
          <cell r="G15">
            <v>211.92</v>
          </cell>
        </row>
        <row r="16">
          <cell r="A16" t="str">
            <v>06.210.01</v>
          </cell>
          <cell r="B16" t="str">
            <v>Pórtico metálico</v>
          </cell>
          <cell r="C16" t="str">
            <v xml:space="preserve"> </v>
          </cell>
          <cell r="D16" t="str">
            <v xml:space="preserve"> </v>
          </cell>
          <cell r="E16" t="str">
            <v>un</v>
          </cell>
          <cell r="F16">
            <v>19</v>
          </cell>
          <cell r="G16">
            <v>27044.98</v>
          </cell>
        </row>
        <row r="17">
          <cell r="A17" t="str">
            <v>P06.210.02</v>
          </cell>
          <cell r="B17" t="str">
            <v>Bandeira simples 5,10 x 6,50m</v>
          </cell>
          <cell r="C17" t="str">
            <v xml:space="preserve"> </v>
          </cell>
          <cell r="D17" t="str">
            <v xml:space="preserve"> </v>
          </cell>
          <cell r="E17" t="str">
            <v>un</v>
          </cell>
          <cell r="F17">
            <v>33</v>
          </cell>
          <cell r="G17">
            <v>7876.4</v>
          </cell>
        </row>
        <row r="18">
          <cell r="A18" t="str">
            <v>06.120.01</v>
          </cell>
          <cell r="B18" t="str">
            <v>Tacha refletiva monodirecional (forn/coloc)</v>
          </cell>
          <cell r="C18" t="str">
            <v>DNER-EM371-372-373/97</v>
          </cell>
          <cell r="D18" t="str">
            <v xml:space="preserve"> </v>
          </cell>
          <cell r="E18" t="str">
            <v>und</v>
          </cell>
          <cell r="F18">
            <v>9050</v>
          </cell>
          <cell r="G18">
            <v>9.3699999999999992</v>
          </cell>
        </row>
        <row r="19">
          <cell r="A19" t="str">
            <v>06.010.01</v>
          </cell>
          <cell r="B19" t="str">
            <v>Defensa semi-maleável simples (forn / impl)</v>
          </cell>
          <cell r="C19" t="str">
            <v xml:space="preserve"> </v>
          </cell>
          <cell r="D19" t="str">
            <v xml:space="preserve"> </v>
          </cell>
          <cell r="E19" t="str">
            <v>m</v>
          </cell>
          <cell r="F19">
            <v>40841</v>
          </cell>
          <cell r="G19">
            <v>74.150000000000006</v>
          </cell>
        </row>
        <row r="20">
          <cell r="A20" t="str">
            <v>06.010.11</v>
          </cell>
          <cell r="B20" t="str">
            <v>Defensa semi-maleável dupla (forn / impl)</v>
          </cell>
          <cell r="C20" t="str">
            <v xml:space="preserve"> </v>
          </cell>
          <cell r="D20" t="str">
            <v xml:space="preserve"> </v>
          </cell>
          <cell r="E20" t="str">
            <v>m</v>
          </cell>
          <cell r="F20">
            <v>10435</v>
          </cell>
          <cell r="G20">
            <v>125.57</v>
          </cell>
        </row>
        <row r="21">
          <cell r="A21" t="str">
            <v>06.030.01</v>
          </cell>
          <cell r="B21" t="str">
            <v>Barreira de segurança dupla - DNER PRO 176/86</v>
          </cell>
          <cell r="C21" t="str">
            <v xml:space="preserve"> </v>
          </cell>
          <cell r="D21" t="str">
            <v xml:space="preserve"> </v>
          </cell>
          <cell r="E21" t="str">
            <v>m</v>
          </cell>
          <cell r="F21">
            <v>5759</v>
          </cell>
          <cell r="G21">
            <v>79.48</v>
          </cell>
        </row>
        <row r="22">
          <cell r="F22" t="str">
            <v>SUB-TOTAL</v>
          </cell>
        </row>
        <row r="23">
          <cell r="B23" t="str">
            <v>SINALIZAÇÃO PROVISÓRIA</v>
          </cell>
        </row>
        <row r="24">
          <cell r="A24" t="str">
            <v>06.200.01</v>
          </cell>
          <cell r="B24" t="str">
            <v>Placa de sinalização semi-refletiva (forn/impl)</v>
          </cell>
          <cell r="C24" t="str">
            <v>DNER-EM371-372-373/97</v>
          </cell>
          <cell r="D24" t="str">
            <v xml:space="preserve"> </v>
          </cell>
          <cell r="E24" t="str">
            <v>m2</v>
          </cell>
          <cell r="F24">
            <v>992</v>
          </cell>
          <cell r="G24">
            <v>133.07</v>
          </cell>
        </row>
        <row r="25">
          <cell r="A25" t="str">
            <v>P06.200.01j</v>
          </cell>
          <cell r="B25" t="str">
            <v>Sinalizador intermitente</v>
          </cell>
          <cell r="C25" t="str">
            <v xml:space="preserve"> </v>
          </cell>
          <cell r="D25" t="str">
            <v xml:space="preserve"> </v>
          </cell>
          <cell r="E25" t="str">
            <v>un</v>
          </cell>
          <cell r="F25">
            <v>16</v>
          </cell>
          <cell r="G25">
            <v>16.3</v>
          </cell>
        </row>
        <row r="26">
          <cell r="A26" t="str">
            <v>P06.200.01k</v>
          </cell>
          <cell r="B26" t="str">
            <v>Sinalizador (balde)</v>
          </cell>
          <cell r="C26" t="str">
            <v xml:space="preserve"> </v>
          </cell>
          <cell r="D26" t="str">
            <v xml:space="preserve"> </v>
          </cell>
          <cell r="E26" t="str">
            <v>un</v>
          </cell>
          <cell r="F26">
            <v>1550</v>
          </cell>
          <cell r="G26">
            <v>9.51</v>
          </cell>
        </row>
        <row r="27">
          <cell r="A27" t="str">
            <v>P 06.030.02</v>
          </cell>
          <cell r="B27" t="str">
            <v>Barreira Classe II</v>
          </cell>
          <cell r="C27" t="str">
            <v xml:space="preserve"> </v>
          </cell>
          <cell r="D27" t="str">
            <v xml:space="preserve"> </v>
          </cell>
          <cell r="E27" t="str">
            <v>un</v>
          </cell>
          <cell r="F27">
            <v>212</v>
          </cell>
          <cell r="G27">
            <v>52.27</v>
          </cell>
        </row>
        <row r="28">
          <cell r="A28" t="str">
            <v>P 06.030.03</v>
          </cell>
          <cell r="B28" t="str">
            <v>Barreira Classe III</v>
          </cell>
          <cell r="C28" t="str">
            <v xml:space="preserve"> </v>
          </cell>
          <cell r="D28" t="str">
            <v xml:space="preserve"> </v>
          </cell>
          <cell r="E28" t="str">
            <v>un</v>
          </cell>
          <cell r="F28">
            <v>19</v>
          </cell>
          <cell r="G28">
            <v>70.48</v>
          </cell>
        </row>
        <row r="29">
          <cell r="A29" t="str">
            <v>P06.200.01l</v>
          </cell>
          <cell r="B29" t="str">
            <v>Sinalizador com bandeira</v>
          </cell>
          <cell r="C29" t="str">
            <v xml:space="preserve"> </v>
          </cell>
          <cell r="D29" t="str">
            <v xml:space="preserve"> </v>
          </cell>
          <cell r="E29" t="str">
            <v>homxh</v>
          </cell>
          <cell r="F29">
            <v>25000</v>
          </cell>
          <cell r="G29">
            <v>5.01</v>
          </cell>
        </row>
        <row r="30">
          <cell r="A30" t="str">
            <v>06.100.12</v>
          </cell>
          <cell r="B30" t="str">
            <v>Pintura setas e zebrado - tinta alquidica - 1 ano</v>
          </cell>
          <cell r="C30" t="str">
            <v>DNER-EM371-372-373/97</v>
          </cell>
          <cell r="D30" t="str">
            <v xml:space="preserve"> </v>
          </cell>
          <cell r="E30" t="str">
            <v>m2</v>
          </cell>
          <cell r="F30">
            <v>220</v>
          </cell>
          <cell r="G30">
            <v>6.55</v>
          </cell>
        </row>
        <row r="31">
          <cell r="A31" t="str">
            <v>06.100.11</v>
          </cell>
          <cell r="B31" t="str">
            <v>Pintura de faixa - tinta alquidica - 1 ano</v>
          </cell>
          <cell r="C31" t="str">
            <v>DNER-EM371-372-373/97</v>
          </cell>
          <cell r="D31" t="str">
            <v xml:space="preserve"> </v>
          </cell>
          <cell r="E31" t="str">
            <v>m2</v>
          </cell>
          <cell r="F31">
            <v>10600</v>
          </cell>
          <cell r="G31">
            <v>4.03</v>
          </cell>
        </row>
        <row r="32">
          <cell r="A32" t="str">
            <v>06.121.11</v>
          </cell>
          <cell r="B32" t="str">
            <v>Tachão refletivo bidirecional (forn/coloc)</v>
          </cell>
          <cell r="C32" t="str">
            <v>DNER-EM371-372-373/97</v>
          </cell>
          <cell r="D32" t="str">
            <v xml:space="preserve"> </v>
          </cell>
          <cell r="E32" t="str">
            <v>und</v>
          </cell>
          <cell r="F32">
            <v>3000</v>
          </cell>
          <cell r="G32">
            <v>31.13</v>
          </cell>
        </row>
        <row r="33">
          <cell r="A33" t="str">
            <v>06.120.11</v>
          </cell>
          <cell r="B33" t="str">
            <v>Tachão refletivo monodirecional (forn/coloc)</v>
          </cell>
          <cell r="C33" t="str">
            <v>DNER-EM371-372-373/97</v>
          </cell>
          <cell r="D33" t="str">
            <v xml:space="preserve"> </v>
          </cell>
          <cell r="E33" t="str">
            <v>und</v>
          </cell>
          <cell r="F33">
            <v>3000</v>
          </cell>
          <cell r="G33">
            <v>25.9</v>
          </cell>
        </row>
        <row r="34">
          <cell r="A34" t="str">
            <v>06.121.01</v>
          </cell>
          <cell r="B34" t="str">
            <v>Tacha refletiva bidirecional (forn/coloc)</v>
          </cell>
          <cell r="C34" t="str">
            <v>DNER-EM371-372-373/97</v>
          </cell>
          <cell r="D34" t="str">
            <v xml:space="preserve"> </v>
          </cell>
          <cell r="E34" t="str">
            <v>und</v>
          </cell>
          <cell r="F34">
            <v>1560</v>
          </cell>
          <cell r="G34">
            <v>10.47</v>
          </cell>
        </row>
      </sheetData>
      <sheetData sheetId="20">
        <row r="14">
          <cell r="A14" t="str">
            <v>P02.999.10</v>
          </cell>
          <cell r="B14" t="str">
            <v>Frezagem de revestimento em CAUQ e&lt;= 8 cm c/transporte até 2km</v>
          </cell>
          <cell r="C14" t="str">
            <v xml:space="preserve"> </v>
          </cell>
          <cell r="D14" t="str">
            <v xml:space="preserve"> </v>
          </cell>
          <cell r="E14" t="str">
            <v>m3</v>
          </cell>
          <cell r="F14">
            <v>4008</v>
          </cell>
          <cell r="G14">
            <v>24.96</v>
          </cell>
        </row>
        <row r="15">
          <cell r="A15" t="str">
            <v>02.400.00</v>
          </cell>
          <cell r="B15" t="str">
            <v>Pintura de ligação - Fornec., transporte e execução</v>
          </cell>
          <cell r="C15" t="str">
            <v>DNER-ES307/97</v>
          </cell>
          <cell r="D15" t="str">
            <v xml:space="preserve"> </v>
          </cell>
          <cell r="E15" t="str">
            <v>m2</v>
          </cell>
          <cell r="F15">
            <v>267192</v>
          </cell>
          <cell r="G15">
            <v>0.41</v>
          </cell>
        </row>
        <row r="16">
          <cell r="A16" t="str">
            <v>02.540.01</v>
          </cell>
          <cell r="B16" t="str">
            <v>Concreto betuminoso usinado a quente - usina 100/140 t/h</v>
          </cell>
          <cell r="C16" t="str">
            <v>DNER-ES313/97</v>
          </cell>
          <cell r="D16" t="str">
            <v xml:space="preserve"> </v>
          </cell>
          <cell r="E16" t="str">
            <v>t</v>
          </cell>
          <cell r="F16">
            <v>32063</v>
          </cell>
          <cell r="G16">
            <v>67.64</v>
          </cell>
        </row>
      </sheetData>
      <sheetData sheetId="21">
        <row r="14">
          <cell r="A14" t="str">
            <v>01.000.00</v>
          </cell>
          <cell r="B14" t="str">
            <v>Desmatamento,destocamento e limpeza de área com árvore até 0,15m</v>
          </cell>
          <cell r="C14" t="str">
            <v>DNER-ES278/97</v>
          </cell>
          <cell r="D14" t="str">
            <v xml:space="preserve"> </v>
          </cell>
          <cell r="E14" t="str">
            <v>m2</v>
          </cell>
          <cell r="F14">
            <v>221400</v>
          </cell>
          <cell r="G14">
            <v>7.0000000000000007E-2</v>
          </cell>
        </row>
        <row r="15">
          <cell r="A15" t="str">
            <v>01.010.00</v>
          </cell>
          <cell r="B15" t="str">
            <v>Desmatamento e destocamento árvores de 0,15m a 0,30m</v>
          </cell>
          <cell r="C15" t="str">
            <v>DNER-ES278/97</v>
          </cell>
          <cell r="D15" t="str">
            <v xml:space="preserve"> </v>
          </cell>
          <cell r="E15" t="str">
            <v>un</v>
          </cell>
          <cell r="F15">
            <v>2214</v>
          </cell>
          <cell r="G15">
            <v>8.92</v>
          </cell>
        </row>
        <row r="16">
          <cell r="A16" t="str">
            <v>01.011.00</v>
          </cell>
          <cell r="B16" t="str">
            <v>Desmatamento e destocamento árvores superior a 0,30m</v>
          </cell>
          <cell r="C16" t="str">
            <v>DNER-ES278/97</v>
          </cell>
          <cell r="D16" t="str">
            <v xml:space="preserve"> </v>
          </cell>
          <cell r="E16" t="str">
            <v>un</v>
          </cell>
          <cell r="F16">
            <v>4428</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2624</v>
          </cell>
          <cell r="G18">
            <v>1.89</v>
          </cell>
        </row>
        <row r="19">
          <cell r="A19" t="str">
            <v>01.100.10</v>
          </cell>
          <cell r="B19" t="str">
            <v>Escavação,carga e transportes de material de 1a categoria DMT= 200 a 400m</v>
          </cell>
          <cell r="C19" t="str">
            <v>DNER-ES280/97</v>
          </cell>
          <cell r="D19" t="str">
            <v xml:space="preserve"> </v>
          </cell>
          <cell r="E19" t="str">
            <v>m3</v>
          </cell>
          <cell r="F19">
            <v>1478</v>
          </cell>
          <cell r="G19">
            <v>1.98</v>
          </cell>
        </row>
        <row r="20">
          <cell r="A20" t="str">
            <v>01.100.11</v>
          </cell>
          <cell r="B20" t="str">
            <v>Escavação,carga e transportes de material de 1a categoria DMT= 400 a 600m</v>
          </cell>
          <cell r="C20" t="str">
            <v>DNER-ES280/97</v>
          </cell>
          <cell r="D20" t="str">
            <v xml:space="preserve"> </v>
          </cell>
          <cell r="E20" t="str">
            <v>m3</v>
          </cell>
          <cell r="F20">
            <v>1002</v>
          </cell>
          <cell r="G20">
            <v>2.12</v>
          </cell>
        </row>
        <row r="21">
          <cell r="A21" t="str">
            <v>01.100.12</v>
          </cell>
          <cell r="B21" t="str">
            <v>Escavação,carga e transportes de material de 1a categoria DMT= 600 a 800m</v>
          </cell>
          <cell r="C21" t="str">
            <v>DNER-ES280/97</v>
          </cell>
          <cell r="D21" t="str">
            <v xml:space="preserve"> </v>
          </cell>
          <cell r="E21" t="str">
            <v>m3</v>
          </cell>
          <cell r="F21">
            <v>4665</v>
          </cell>
          <cell r="G21">
            <v>2.19</v>
          </cell>
        </row>
        <row r="22">
          <cell r="A22" t="str">
            <v>01.100.13</v>
          </cell>
          <cell r="B22" t="str">
            <v>Escavação,carga e transportes de material de 1a categoria DMT= 800 a 1000m</v>
          </cell>
          <cell r="C22" t="str">
            <v>DNER-ES280/97</v>
          </cell>
          <cell r="D22" t="str">
            <v xml:space="preserve"> </v>
          </cell>
          <cell r="E22" t="str">
            <v>m3</v>
          </cell>
          <cell r="F22">
            <v>1693</v>
          </cell>
          <cell r="G22">
            <v>2.36</v>
          </cell>
        </row>
        <row r="23">
          <cell r="A23" t="str">
            <v>01.100.14</v>
          </cell>
          <cell r="B23" t="str">
            <v>Escavação,carga e transportes de material de 1a categoria DMT= 1000 a 1200m</v>
          </cell>
          <cell r="C23" t="str">
            <v>DNER-ES280/97</v>
          </cell>
          <cell r="D23" t="str">
            <v xml:space="preserve"> </v>
          </cell>
          <cell r="E23" t="str">
            <v>m3</v>
          </cell>
          <cell r="F23">
            <v>292</v>
          </cell>
          <cell r="G23">
            <v>2.4</v>
          </cell>
        </row>
        <row r="24">
          <cell r="A24" t="str">
            <v>01.100.15</v>
          </cell>
          <cell r="B24" t="str">
            <v>Escavação,carga e transportes de material de 1a categoria DMT= 1200 a 1400m</v>
          </cell>
          <cell r="C24" t="str">
            <v>DNER-ES280/97</v>
          </cell>
          <cell r="D24" t="str">
            <v xml:space="preserve"> </v>
          </cell>
          <cell r="E24" t="str">
            <v>m3</v>
          </cell>
          <cell r="F24">
            <v>2861</v>
          </cell>
          <cell r="G24">
            <v>2.62</v>
          </cell>
        </row>
        <row r="25">
          <cell r="A25" t="str">
            <v>01.100.18</v>
          </cell>
          <cell r="B25" t="str">
            <v>Escavação,carga e transportes de material de 1a categoria DMT= 1800 a 2000m</v>
          </cell>
          <cell r="C25" t="str">
            <v>DNER-ES280/97</v>
          </cell>
          <cell r="D25" t="str">
            <v xml:space="preserve"> </v>
          </cell>
          <cell r="E25" t="str">
            <v>m3</v>
          </cell>
          <cell r="F25">
            <v>1131</v>
          </cell>
          <cell r="G25">
            <v>2.92</v>
          </cell>
        </row>
        <row r="26">
          <cell r="A26" t="str">
            <v>01.100.19</v>
          </cell>
          <cell r="B26" t="str">
            <v>Escavação,carga e transportes de material de 1a categoria DMT= 2000 a 3000m</v>
          </cell>
          <cell r="C26" t="str">
            <v>DNER-ES280/97</v>
          </cell>
          <cell r="D26" t="str">
            <v xml:space="preserve"> </v>
          </cell>
          <cell r="E26" t="str">
            <v>m3</v>
          </cell>
          <cell r="F26">
            <v>99</v>
          </cell>
          <cell r="G26">
            <v>3.26</v>
          </cell>
        </row>
        <row r="27">
          <cell r="A27" t="str">
            <v>DER50265</v>
          </cell>
          <cell r="B27" t="str">
            <v>Esc.  Carga e Transp. de mat. 1a cat. c/ CB 4000&lt;DMT&lt;5000m</v>
          </cell>
          <cell r="C27" t="str">
            <v xml:space="preserve"> </v>
          </cell>
          <cell r="D27" t="str">
            <v xml:space="preserve"> </v>
          </cell>
          <cell r="E27" t="str">
            <v>m3</v>
          </cell>
          <cell r="F27">
            <v>14245</v>
          </cell>
          <cell r="G27">
            <v>3.76</v>
          </cell>
        </row>
        <row r="28">
          <cell r="A28" t="str">
            <v>DER50260</v>
          </cell>
          <cell r="B28" t="str">
            <v>Esc.  Carga e Transp. de mat. 1a cat. c/ CB 5000&lt;DMT&lt;6000m</v>
          </cell>
          <cell r="C28" t="str">
            <v xml:space="preserve"> </v>
          </cell>
          <cell r="D28" t="str">
            <v xml:space="preserve"> </v>
          </cell>
          <cell r="E28" t="str">
            <v>m3</v>
          </cell>
          <cell r="F28">
            <v>6163</v>
          </cell>
          <cell r="G28">
            <v>4.29</v>
          </cell>
        </row>
        <row r="29">
          <cell r="A29" t="str">
            <v>DER50270</v>
          </cell>
          <cell r="B29" t="str">
            <v>Esc.  Carga e Transp. de mat. 1a cat. c/ CB 6000&lt;DMT&lt;7000m</v>
          </cell>
          <cell r="C29" t="str">
            <v xml:space="preserve"> </v>
          </cell>
          <cell r="D29" t="str">
            <v xml:space="preserve"> </v>
          </cell>
          <cell r="E29" t="str">
            <v>m3</v>
          </cell>
          <cell r="F29">
            <v>8063</v>
          </cell>
          <cell r="G29">
            <v>4.79</v>
          </cell>
        </row>
        <row r="30">
          <cell r="A30" t="str">
            <v>DER50325</v>
          </cell>
          <cell r="B30" t="str">
            <v>Esc.  Carga e Transp. de mat. 1a cat. c/ CB 14000&lt;DMT&lt;16000m</v>
          </cell>
          <cell r="C30" t="str">
            <v xml:space="preserve"> </v>
          </cell>
          <cell r="D30" t="str">
            <v xml:space="preserve"> </v>
          </cell>
          <cell r="E30" t="str">
            <v>m3</v>
          </cell>
          <cell r="F30">
            <v>23987</v>
          </cell>
          <cell r="G30">
            <v>9</v>
          </cell>
        </row>
        <row r="31">
          <cell r="A31" t="str">
            <v>DER50335</v>
          </cell>
          <cell r="B31" t="str">
            <v>Esc.  Carga e Transp. de mat. 1a cat. c/ CB 16000&lt;DMT&lt;18000m</v>
          </cell>
          <cell r="C31" t="str">
            <v xml:space="preserve"> </v>
          </cell>
          <cell r="D31" t="str">
            <v xml:space="preserve"> </v>
          </cell>
          <cell r="E31" t="str">
            <v>m3</v>
          </cell>
          <cell r="F31">
            <v>2816</v>
          </cell>
          <cell r="G31">
            <v>10.08</v>
          </cell>
        </row>
        <row r="32">
          <cell r="A32" t="str">
            <v>DER50365</v>
          </cell>
          <cell r="B32" t="str">
            <v>Esc.  Carga e Transp. de mat. 1a cat. c/ CB 22000&lt;DMT&lt;24000m</v>
          </cell>
          <cell r="C32" t="str">
            <v xml:space="preserve"> </v>
          </cell>
          <cell r="D32" t="str">
            <v xml:space="preserve"> </v>
          </cell>
          <cell r="E32" t="str">
            <v>m3</v>
          </cell>
          <cell r="F32">
            <v>12280</v>
          </cell>
          <cell r="G32">
            <v>13.06</v>
          </cell>
        </row>
        <row r="33">
          <cell r="A33" t="str">
            <v>DER50375</v>
          </cell>
          <cell r="B33" t="str">
            <v>Esc.  Carga e Transp. de mat. 1a cat. c/ CB 24000&lt;DMT&lt;26000m</v>
          </cell>
          <cell r="C33" t="str">
            <v xml:space="preserve"> </v>
          </cell>
          <cell r="D33" t="str">
            <v xml:space="preserve"> </v>
          </cell>
          <cell r="E33" t="str">
            <v>m3</v>
          </cell>
          <cell r="F33">
            <v>8549</v>
          </cell>
          <cell r="G33">
            <v>14.08</v>
          </cell>
        </row>
        <row r="34">
          <cell r="A34" t="str">
            <v>01.101.10</v>
          </cell>
          <cell r="B34" t="str">
            <v>Escavação,carga e transportes de material de 2a categoria,c/CB,  DMT 200 a 400m</v>
          </cell>
          <cell r="C34" t="str">
            <v>DNER-ES280/97</v>
          </cell>
          <cell r="D34" t="str">
            <v xml:space="preserve"> </v>
          </cell>
          <cell r="E34" t="str">
            <v>m3</v>
          </cell>
          <cell r="F34">
            <v>904</v>
          </cell>
          <cell r="G34">
            <v>2.97</v>
          </cell>
        </row>
        <row r="35">
          <cell r="A35" t="str">
            <v>01.101.13</v>
          </cell>
          <cell r="B35" t="str">
            <v>Escavação,carga e transportes de material de 2a categoria,c/CB,  DMT 800 a 1 000m</v>
          </cell>
          <cell r="C35" t="str">
            <v>DNER-ES280/97</v>
          </cell>
          <cell r="D35" t="str">
            <v xml:space="preserve"> </v>
          </cell>
          <cell r="E35" t="str">
            <v>m3</v>
          </cell>
          <cell r="F35">
            <v>837</v>
          </cell>
          <cell r="G35">
            <v>3.42</v>
          </cell>
        </row>
        <row r="36">
          <cell r="A36" t="str">
            <v>01.101.14</v>
          </cell>
          <cell r="B36" t="str">
            <v>Escavação,carga e transportes de material de 2a categoria,c/CB,  DMT 1000 a 1200m</v>
          </cell>
          <cell r="C36" t="str">
            <v>DNER-ES280/97</v>
          </cell>
          <cell r="D36" t="str">
            <v xml:space="preserve"> </v>
          </cell>
          <cell r="E36" t="str">
            <v>m3</v>
          </cell>
          <cell r="F36">
            <v>479</v>
          </cell>
          <cell r="G36">
            <v>3.49</v>
          </cell>
        </row>
        <row r="37">
          <cell r="A37" t="str">
            <v>01.101.19</v>
          </cell>
          <cell r="B37" t="str">
            <v>Escavação,carga e transportes de material de 2a categoria,c/CB,  DMT 2000 a 3000m</v>
          </cell>
          <cell r="C37" t="str">
            <v>DNER-ES280/97</v>
          </cell>
          <cell r="D37" t="str">
            <v xml:space="preserve"> </v>
          </cell>
          <cell r="E37" t="str">
            <v>m3</v>
          </cell>
          <cell r="F37">
            <v>231</v>
          </cell>
          <cell r="G37">
            <v>4.51</v>
          </cell>
        </row>
        <row r="38">
          <cell r="A38" t="str">
            <v>DER51235</v>
          </cell>
          <cell r="B38" t="str">
            <v>Escavação,carga e transportes de material de 2a categoria DMT 4000 a 5000m</v>
          </cell>
          <cell r="C38" t="str">
            <v xml:space="preserve"> </v>
          </cell>
          <cell r="D38" t="str">
            <v xml:space="preserve"> </v>
          </cell>
          <cell r="E38" t="str">
            <v>m3</v>
          </cell>
          <cell r="F38">
            <v>5988</v>
          </cell>
          <cell r="G38">
            <v>5.15</v>
          </cell>
        </row>
        <row r="39">
          <cell r="A39" t="str">
            <v>DER52087</v>
          </cell>
          <cell r="B39" t="str">
            <v>Esc. Carga e Transp. de solos moles 400&lt;DMT&lt;=600m</v>
          </cell>
          <cell r="C39" t="str">
            <v xml:space="preserve"> </v>
          </cell>
          <cell r="D39" t="str">
            <v xml:space="preserve"> </v>
          </cell>
          <cell r="E39" t="str">
            <v>m3</v>
          </cell>
          <cell r="F39">
            <v>1558</v>
          </cell>
          <cell r="G39">
            <v>4.5999999999999996</v>
          </cell>
        </row>
        <row r="40">
          <cell r="A40" t="str">
            <v>DER52090</v>
          </cell>
          <cell r="B40" t="str">
            <v>Esc. Carga e Transp. de solos moles 600&lt;DMT&lt;=800m</v>
          </cell>
          <cell r="C40" t="str">
            <v xml:space="preserve"> </v>
          </cell>
          <cell r="D40" t="str">
            <v xml:space="preserve"> </v>
          </cell>
          <cell r="E40" t="str">
            <v>m3</v>
          </cell>
          <cell r="F40">
            <v>12066</v>
          </cell>
          <cell r="G40">
            <v>4.6399999999999997</v>
          </cell>
        </row>
        <row r="41">
          <cell r="A41" t="str">
            <v>DER52095</v>
          </cell>
          <cell r="B41" t="str">
            <v>Esc. Carga e Transp. de solos moles 800&lt;DMT&lt;=1000m</v>
          </cell>
          <cell r="C41" t="str">
            <v xml:space="preserve"> </v>
          </cell>
          <cell r="D41" t="str">
            <v xml:space="preserve"> </v>
          </cell>
          <cell r="E41" t="str">
            <v>m3</v>
          </cell>
          <cell r="F41">
            <v>9412</v>
          </cell>
          <cell r="G41">
            <v>4.7</v>
          </cell>
        </row>
        <row r="42">
          <cell r="A42" t="str">
            <v>DER52100</v>
          </cell>
          <cell r="B42" t="str">
            <v>Esc. Carga e Transp. de solos moles 1000&lt;DMT&lt;=1200m</v>
          </cell>
          <cell r="C42" t="str">
            <v xml:space="preserve"> </v>
          </cell>
          <cell r="D42" t="str">
            <v xml:space="preserve"> </v>
          </cell>
          <cell r="E42" t="str">
            <v>m3</v>
          </cell>
          <cell r="F42">
            <v>960</v>
          </cell>
          <cell r="G42">
            <v>4.71</v>
          </cell>
        </row>
        <row r="43">
          <cell r="A43" t="str">
            <v>DER52101</v>
          </cell>
          <cell r="B43" t="str">
            <v>Esc. Carga e Transp. de solos moles 1200&lt;DMT&lt;=1400m</v>
          </cell>
          <cell r="C43" t="str">
            <v xml:space="preserve"> </v>
          </cell>
          <cell r="D43" t="str">
            <v xml:space="preserve"> </v>
          </cell>
          <cell r="E43" t="str">
            <v>m3</v>
          </cell>
          <cell r="F43">
            <v>2575</v>
          </cell>
          <cell r="G43">
            <v>4.74</v>
          </cell>
        </row>
        <row r="44">
          <cell r="A44" t="str">
            <v>DER52102</v>
          </cell>
          <cell r="B44" t="str">
            <v>Esc. Carga e Transp. de solos moles 1400&lt;DMT&lt;=1600m</v>
          </cell>
          <cell r="C44" t="str">
            <v xml:space="preserve"> </v>
          </cell>
          <cell r="D44" t="str">
            <v xml:space="preserve"> </v>
          </cell>
          <cell r="E44" t="str">
            <v>m3</v>
          </cell>
          <cell r="F44">
            <v>2321</v>
          </cell>
          <cell r="G44">
            <v>4.8099999999999996</v>
          </cell>
        </row>
        <row r="45">
          <cell r="A45" t="str">
            <v>01.510.00</v>
          </cell>
          <cell r="B45" t="str">
            <v>Compactação de aterros a 95% Proctor Normal</v>
          </cell>
          <cell r="C45" t="str">
            <v>DNER-ES282/97</v>
          </cell>
          <cell r="D45" t="str">
            <v xml:space="preserve"> </v>
          </cell>
          <cell r="E45" t="str">
            <v>m3</v>
          </cell>
          <cell r="F45">
            <v>45560</v>
          </cell>
          <cell r="G45">
            <v>0.79</v>
          </cell>
        </row>
        <row r="46">
          <cell r="A46" t="str">
            <v>01.511.00</v>
          </cell>
          <cell r="B46" t="str">
            <v>Compactação de aterros a 100% Proctor Normal</v>
          </cell>
          <cell r="C46" t="str">
            <v>DNER-ES282/97</v>
          </cell>
          <cell r="D46" t="str">
            <v xml:space="preserve"> </v>
          </cell>
          <cell r="E46" t="str">
            <v>m3</v>
          </cell>
          <cell r="F46">
            <v>13303</v>
          </cell>
          <cell r="G46">
            <v>1.36</v>
          </cell>
        </row>
        <row r="47">
          <cell r="F47" t="str">
            <v>SUB-TOTAL</v>
          </cell>
        </row>
        <row r="49">
          <cell r="B49" t="str">
            <v>PAVIMENTAÇÃO</v>
          </cell>
        </row>
        <row r="50">
          <cell r="A50" t="str">
            <v>02.000.00</v>
          </cell>
          <cell r="B50" t="str">
            <v>Regularização do subleito</v>
          </cell>
          <cell r="C50" t="str">
            <v xml:space="preserve"> </v>
          </cell>
          <cell r="D50" t="str">
            <v xml:space="preserve"> </v>
          </cell>
          <cell r="E50" t="str">
            <v>m2</v>
          </cell>
          <cell r="F50">
            <v>62658</v>
          </cell>
          <cell r="G50">
            <v>0.3</v>
          </cell>
        </row>
        <row r="51">
          <cell r="A51" t="str">
            <v>DER53110</v>
          </cell>
          <cell r="B51" t="str">
            <v>Camada de seixo classificado</v>
          </cell>
          <cell r="C51" t="str">
            <v xml:space="preserve"> </v>
          </cell>
          <cell r="D51" t="str">
            <v xml:space="preserve"> </v>
          </cell>
          <cell r="E51" t="str">
            <v>m3</v>
          </cell>
          <cell r="F51">
            <v>12034</v>
          </cell>
          <cell r="G51">
            <v>16.09</v>
          </cell>
        </row>
        <row r="52">
          <cell r="F52" t="str">
            <v>SUB-TOTAL</v>
          </cell>
        </row>
        <row r="54">
          <cell r="B54" t="str">
            <v>DRENAGEM</v>
          </cell>
        </row>
        <row r="55">
          <cell r="A55" t="str">
            <v>04.000.00</v>
          </cell>
          <cell r="B55" t="str">
            <v>Escavação manual em material de 1a categoria</v>
          </cell>
          <cell r="C55" t="str">
            <v xml:space="preserve"> </v>
          </cell>
          <cell r="D55" t="str">
            <v xml:space="preserve"> </v>
          </cell>
          <cell r="E55" t="str">
            <v>m3</v>
          </cell>
          <cell r="F55">
            <v>146</v>
          </cell>
          <cell r="G55">
            <v>17.57</v>
          </cell>
        </row>
        <row r="56">
          <cell r="A56" t="str">
            <v>04.001.00</v>
          </cell>
          <cell r="B56" t="str">
            <v>Escavação mecânica em material de 1a categoria</v>
          </cell>
          <cell r="C56" t="str">
            <v xml:space="preserve"> </v>
          </cell>
          <cell r="D56" t="str">
            <v xml:space="preserve"> </v>
          </cell>
          <cell r="E56" t="str">
            <v>m3</v>
          </cell>
          <cell r="F56">
            <v>332</v>
          </cell>
          <cell r="G56">
            <v>2.09</v>
          </cell>
        </row>
        <row r="57">
          <cell r="A57" t="str">
            <v>04.001.01</v>
          </cell>
          <cell r="B57" t="str">
            <v>Escavação mecânica,reaterro e compactação (material de 1a categoria)</v>
          </cell>
          <cell r="C57" t="str">
            <v xml:space="preserve"> </v>
          </cell>
          <cell r="D57" t="str">
            <v xml:space="preserve"> </v>
          </cell>
          <cell r="E57" t="str">
            <v>m3</v>
          </cell>
          <cell r="F57">
            <v>524</v>
          </cell>
          <cell r="G57">
            <v>3.03</v>
          </cell>
        </row>
        <row r="58">
          <cell r="A58" t="str">
            <v>04.011.00</v>
          </cell>
          <cell r="B58" t="str">
            <v>Escavação mecânica em material de 2a categoria</v>
          </cell>
          <cell r="C58" t="str">
            <v xml:space="preserve"> </v>
          </cell>
          <cell r="D58" t="str">
            <v xml:space="preserve"> </v>
          </cell>
          <cell r="E58" t="str">
            <v>m3</v>
          </cell>
          <cell r="F58">
            <v>291</v>
          </cell>
          <cell r="G58">
            <v>0.9</v>
          </cell>
        </row>
        <row r="59">
          <cell r="A59" t="str">
            <v>04.401.02</v>
          </cell>
          <cell r="B59" t="str">
            <v>Valeta de prot. de aterro c/ revest. vegetal VPA 02</v>
          </cell>
          <cell r="C59" t="str">
            <v xml:space="preserve"> </v>
          </cell>
          <cell r="D59" t="str">
            <v xml:space="preserve"> </v>
          </cell>
          <cell r="E59" t="str">
            <v>m</v>
          </cell>
          <cell r="F59">
            <v>7590</v>
          </cell>
          <cell r="G59">
            <v>24.32</v>
          </cell>
        </row>
        <row r="60">
          <cell r="A60" t="str">
            <v>04.900.21</v>
          </cell>
          <cell r="B60" t="str">
            <v>Sarjeta de cant. central de concreto-SCC 01</v>
          </cell>
          <cell r="C60" t="str">
            <v>DNER-ES288/97</v>
          </cell>
          <cell r="D60" t="str">
            <v xml:space="preserve"> </v>
          </cell>
          <cell r="E60" t="str">
            <v>m</v>
          </cell>
          <cell r="F60">
            <v>3531</v>
          </cell>
          <cell r="G60">
            <v>13.85</v>
          </cell>
        </row>
        <row r="61">
          <cell r="A61" t="str">
            <v>04.900.22</v>
          </cell>
          <cell r="B61" t="str">
            <v>Sarjeta de cant. central de concreto-SCC 02</v>
          </cell>
          <cell r="C61" t="str">
            <v>DNER-ES288/97</v>
          </cell>
          <cell r="D61" t="str">
            <v xml:space="preserve"> </v>
          </cell>
          <cell r="E61" t="str">
            <v>m</v>
          </cell>
          <cell r="F61">
            <v>110</v>
          </cell>
          <cell r="G61">
            <v>19.170000000000002</v>
          </cell>
        </row>
        <row r="62">
          <cell r="A62" t="str">
            <v>04.900.33</v>
          </cell>
          <cell r="B62" t="str">
            <v>Sarjeta triangular de grama-STG 03</v>
          </cell>
          <cell r="C62" t="str">
            <v xml:space="preserve"> </v>
          </cell>
          <cell r="D62" t="str">
            <v xml:space="preserve"> </v>
          </cell>
          <cell r="E62" t="str">
            <v>m</v>
          </cell>
          <cell r="F62">
            <v>66</v>
          </cell>
          <cell r="G62">
            <v>10.61</v>
          </cell>
        </row>
        <row r="63">
          <cell r="A63" t="str">
            <v>04.900.34</v>
          </cell>
          <cell r="B63" t="str">
            <v>Sarjeta triangular de grama-STG 04</v>
          </cell>
          <cell r="C63" t="str">
            <v xml:space="preserve"> </v>
          </cell>
          <cell r="D63" t="str">
            <v xml:space="preserve"> </v>
          </cell>
          <cell r="E63" t="str">
            <v>m</v>
          </cell>
          <cell r="F63">
            <v>2326</v>
          </cell>
          <cell r="G63">
            <v>8.4700000000000006</v>
          </cell>
        </row>
        <row r="64">
          <cell r="A64" t="str">
            <v>DER78150a</v>
          </cell>
          <cell r="B64" t="str">
            <v>Caixa coletora de sarjeta - CCS, D=60cm E H=1,5m</v>
          </cell>
          <cell r="C64" t="str">
            <v xml:space="preserve"> </v>
          </cell>
          <cell r="D64" t="str">
            <v xml:space="preserve"> </v>
          </cell>
          <cell r="E64" t="str">
            <v>un</v>
          </cell>
          <cell r="F64">
            <v>7</v>
          </cell>
          <cell r="G64">
            <v>500.45</v>
          </cell>
        </row>
        <row r="65">
          <cell r="A65" t="str">
            <v>04.930.01</v>
          </cell>
          <cell r="B65" t="str">
            <v>Caixa coletora de sarjeta-CCS 01</v>
          </cell>
          <cell r="C65" t="str">
            <v>DNER-ES287/97</v>
          </cell>
          <cell r="D65" t="str">
            <v xml:space="preserve"> </v>
          </cell>
          <cell r="E65" t="str">
            <v>un</v>
          </cell>
          <cell r="F65">
            <v>1</v>
          </cell>
          <cell r="G65">
            <v>568.85</v>
          </cell>
        </row>
        <row r="66">
          <cell r="A66" t="str">
            <v>P 04.100.08</v>
          </cell>
          <cell r="B66" t="str">
            <v>Execução de galerias D=0,40 c/ lastro de concreto</v>
          </cell>
          <cell r="C66" t="str">
            <v xml:space="preserve"> </v>
          </cell>
          <cell r="D66" t="str">
            <v xml:space="preserve"> </v>
          </cell>
          <cell r="E66" t="str">
            <v>m</v>
          </cell>
          <cell r="F66">
            <v>48</v>
          </cell>
          <cell r="G66">
            <v>58.65</v>
          </cell>
        </row>
        <row r="67">
          <cell r="A67" t="str">
            <v>P 04.100.10</v>
          </cell>
          <cell r="B67" t="str">
            <v>Execução de galerias D=0,60 c/ lastro de concreto</v>
          </cell>
          <cell r="C67" t="str">
            <v xml:space="preserve"> </v>
          </cell>
          <cell r="D67" t="str">
            <v xml:space="preserve"> </v>
          </cell>
          <cell r="E67" t="str">
            <v>m</v>
          </cell>
          <cell r="F67">
            <v>146</v>
          </cell>
          <cell r="G67">
            <v>131.66</v>
          </cell>
        </row>
        <row r="68">
          <cell r="A68" t="str">
            <v>P 04.100.40</v>
          </cell>
          <cell r="B68" t="str">
            <v>Execução de galerias D=0,80m c/ lastro de concreto</v>
          </cell>
          <cell r="C68" t="str">
            <v xml:space="preserve"> </v>
          </cell>
          <cell r="D68" t="str">
            <v xml:space="preserve"> </v>
          </cell>
          <cell r="E68" t="str">
            <v>m</v>
          </cell>
          <cell r="F68">
            <v>10</v>
          </cell>
          <cell r="G68">
            <v>197.36</v>
          </cell>
        </row>
        <row r="69">
          <cell r="A69" t="str">
            <v>DER72350b</v>
          </cell>
          <cell r="B69" t="str">
            <v>Boca para BSTC D=40cm - Normal</v>
          </cell>
          <cell r="C69" t="str">
            <v xml:space="preserve"> </v>
          </cell>
          <cell r="D69" t="str">
            <v xml:space="preserve"> </v>
          </cell>
          <cell r="E69" t="str">
            <v>un</v>
          </cell>
          <cell r="F69">
            <v>2</v>
          </cell>
          <cell r="G69">
            <v>147.57</v>
          </cell>
        </row>
        <row r="70">
          <cell r="A70" t="str">
            <v>04.101.01</v>
          </cell>
          <cell r="B70" t="str">
            <v>Boca de BSTC D=0.60m-normal</v>
          </cell>
          <cell r="C70" t="str">
            <v>DNER-ES284/97</v>
          </cell>
          <cell r="D70" t="str">
            <v xml:space="preserve"> </v>
          </cell>
          <cell r="E70" t="str">
            <v>un</v>
          </cell>
          <cell r="F70">
            <v>4</v>
          </cell>
          <cell r="G70">
            <v>299.62</v>
          </cell>
        </row>
        <row r="71">
          <cell r="F71" t="str">
            <v>SUB-TOTAL</v>
          </cell>
        </row>
        <row r="73">
          <cell r="B73" t="str">
            <v>OBRAS DE ARTE CORRENTES</v>
          </cell>
        </row>
        <row r="74">
          <cell r="A74" t="str">
            <v>04.001.01</v>
          </cell>
          <cell r="B74" t="str">
            <v>Escavação mecânica,reaterro e compactação (material de 1a categoria)</v>
          </cell>
          <cell r="C74" t="str">
            <v xml:space="preserve"> </v>
          </cell>
          <cell r="D74" t="str">
            <v xml:space="preserve"> </v>
          </cell>
          <cell r="E74" t="str">
            <v>m3</v>
          </cell>
          <cell r="F74">
            <v>2095</v>
          </cell>
          <cell r="G74">
            <v>3.03</v>
          </cell>
        </row>
        <row r="75">
          <cell r="A75" t="str">
            <v>04.100.01</v>
          </cell>
          <cell r="B75" t="str">
            <v>Corpo de BSTC D=0.60m</v>
          </cell>
          <cell r="C75" t="str">
            <v>DNER-ES284/97</v>
          </cell>
          <cell r="D75" t="str">
            <v xml:space="preserve"> </v>
          </cell>
          <cell r="E75" t="str">
            <v xml:space="preserve">m </v>
          </cell>
          <cell r="F75">
            <v>20</v>
          </cell>
          <cell r="G75">
            <v>139.21</v>
          </cell>
        </row>
        <row r="76">
          <cell r="A76" t="str">
            <v>04.100.02</v>
          </cell>
          <cell r="B76" t="str">
            <v>Corpo de BSTC D=0.80m</v>
          </cell>
          <cell r="C76" t="str">
            <v>DNER-ES284/97</v>
          </cell>
          <cell r="D76" t="str">
            <v xml:space="preserve"> </v>
          </cell>
          <cell r="E76" t="str">
            <v xml:space="preserve">m </v>
          </cell>
          <cell r="F76">
            <v>44</v>
          </cell>
          <cell r="G76">
            <v>201.98</v>
          </cell>
        </row>
        <row r="77">
          <cell r="A77" t="str">
            <v>04.100.03</v>
          </cell>
          <cell r="B77" t="str">
            <v>Corpo de BSTC D=1.00m</v>
          </cell>
          <cell r="C77" t="str">
            <v>DNER-ES284/97</v>
          </cell>
          <cell r="D77" t="str">
            <v xml:space="preserve"> </v>
          </cell>
          <cell r="E77" t="str">
            <v xml:space="preserve">m </v>
          </cell>
          <cell r="F77">
            <v>63</v>
          </cell>
          <cell r="G77">
            <v>280.33</v>
          </cell>
        </row>
        <row r="78">
          <cell r="A78" t="str">
            <v>04.101.01</v>
          </cell>
          <cell r="B78" t="str">
            <v>Boca de BSTC D=0.60m-normal</v>
          </cell>
          <cell r="C78" t="str">
            <v>DNER-ES284/97</v>
          </cell>
          <cell r="D78" t="str">
            <v xml:space="preserve"> </v>
          </cell>
          <cell r="E78" t="str">
            <v>un</v>
          </cell>
          <cell r="F78">
            <v>2</v>
          </cell>
          <cell r="G78">
            <v>299.62</v>
          </cell>
        </row>
        <row r="79">
          <cell r="A79" t="str">
            <v>04.101.02</v>
          </cell>
          <cell r="B79" t="str">
            <v>Boca de BSTC D=0.80m-normal</v>
          </cell>
          <cell r="C79" t="str">
            <v>DNER-ES284/97</v>
          </cell>
          <cell r="D79" t="str">
            <v xml:space="preserve"> </v>
          </cell>
          <cell r="E79" t="str">
            <v>un</v>
          </cell>
          <cell r="F79">
            <v>7</v>
          </cell>
          <cell r="G79">
            <v>494.05</v>
          </cell>
        </row>
        <row r="80">
          <cell r="A80" t="str">
            <v>04.101.03</v>
          </cell>
          <cell r="B80" t="str">
            <v>Boca de BSTC D=1.00m-normal</v>
          </cell>
          <cell r="C80" t="str">
            <v>DNER-ES284/97</v>
          </cell>
          <cell r="D80" t="str">
            <v xml:space="preserve"> </v>
          </cell>
          <cell r="E80" t="str">
            <v>un</v>
          </cell>
          <cell r="F80">
            <v>8</v>
          </cell>
          <cell r="G80">
            <v>757.56</v>
          </cell>
        </row>
        <row r="81">
          <cell r="A81" t="str">
            <v>04.110.01</v>
          </cell>
          <cell r="B81" t="str">
            <v>Corpo de BDTC D=1.00m</v>
          </cell>
          <cell r="C81" t="str">
            <v>DNER-ES284/97</v>
          </cell>
          <cell r="D81" t="str">
            <v xml:space="preserve"> </v>
          </cell>
          <cell r="E81" t="str">
            <v>m</v>
          </cell>
          <cell r="F81">
            <v>40</v>
          </cell>
          <cell r="G81">
            <v>572.14</v>
          </cell>
        </row>
        <row r="82">
          <cell r="A82" t="str">
            <v>04.111.01</v>
          </cell>
          <cell r="B82" t="str">
            <v>Boca de BDTC D=1.00m-normal</v>
          </cell>
          <cell r="C82" t="str">
            <v>DNER-ES284/97</v>
          </cell>
          <cell r="D82" t="str">
            <v xml:space="preserve"> </v>
          </cell>
          <cell r="E82" t="str">
            <v>un</v>
          </cell>
          <cell r="F82">
            <v>5</v>
          </cell>
          <cell r="G82">
            <v>1056.6199999999999</v>
          </cell>
        </row>
        <row r="83">
          <cell r="A83" t="str">
            <v>04.200.01</v>
          </cell>
          <cell r="B83" t="str">
            <v>Corpo de BSCC 1.50x1.50m-H=0 a 1.00m</v>
          </cell>
          <cell r="C83" t="str">
            <v>DNER-ES286/97</v>
          </cell>
          <cell r="D83" t="str">
            <v xml:space="preserve"> </v>
          </cell>
          <cell r="E83" t="str">
            <v>m</v>
          </cell>
          <cell r="F83">
            <v>11</v>
          </cell>
          <cell r="G83">
            <v>528.09</v>
          </cell>
        </row>
        <row r="84">
          <cell r="A84" t="str">
            <v>04.200.02</v>
          </cell>
          <cell r="B84" t="str">
            <v>Corpo de BSCC 2.00x2.00m-H=0 a 1.00m</v>
          </cell>
          <cell r="C84" t="str">
            <v>DNER-ES286/97</v>
          </cell>
          <cell r="D84" t="str">
            <v xml:space="preserve"> </v>
          </cell>
          <cell r="E84" t="str">
            <v>m</v>
          </cell>
          <cell r="F84">
            <v>12</v>
          </cell>
          <cell r="G84">
            <v>737.8</v>
          </cell>
        </row>
        <row r="85">
          <cell r="A85" t="str">
            <v>04.200.06</v>
          </cell>
          <cell r="B85" t="str">
            <v>Corpo de BSCC 2.00x2.00m-H=1.00 a 2.50m</v>
          </cell>
          <cell r="C85" t="str">
            <v>DNER-ES286/97</v>
          </cell>
          <cell r="D85" t="str">
            <v xml:space="preserve"> </v>
          </cell>
          <cell r="E85" t="str">
            <v>m</v>
          </cell>
          <cell r="F85">
            <v>13</v>
          </cell>
          <cell r="G85">
            <v>661.97</v>
          </cell>
        </row>
        <row r="86">
          <cell r="A86" t="str">
            <v>04.200.07</v>
          </cell>
          <cell r="B86" t="str">
            <v>Corpo de BSCC 2.50x2.50m-H=1.00 a 2.50m</v>
          </cell>
          <cell r="C86" t="str">
            <v>DNER-ES286/97</v>
          </cell>
          <cell r="D86" t="str">
            <v xml:space="preserve"> </v>
          </cell>
          <cell r="E86" t="str">
            <v>m</v>
          </cell>
          <cell r="F86">
            <v>48</v>
          </cell>
          <cell r="G86">
            <v>975.93</v>
          </cell>
        </row>
        <row r="87">
          <cell r="A87" t="str">
            <v>04.201.01</v>
          </cell>
          <cell r="B87" t="str">
            <v>Boca de BSCC 1.50x1.50m - normal</v>
          </cell>
          <cell r="C87" t="str">
            <v xml:space="preserve"> </v>
          </cell>
          <cell r="D87" t="str">
            <v xml:space="preserve"> </v>
          </cell>
          <cell r="E87" t="str">
            <v>un</v>
          </cell>
          <cell r="F87">
            <v>2</v>
          </cell>
          <cell r="G87">
            <v>3149.41</v>
          </cell>
        </row>
        <row r="88">
          <cell r="A88" t="str">
            <v>04.201.02</v>
          </cell>
          <cell r="B88" t="str">
            <v>Boca de BSCC 2.00x2.00m - normal</v>
          </cell>
          <cell r="C88" t="str">
            <v xml:space="preserve"> </v>
          </cell>
          <cell r="D88" t="str">
            <v xml:space="preserve"> </v>
          </cell>
          <cell r="E88" t="str">
            <v>un</v>
          </cell>
          <cell r="F88">
            <v>4</v>
          </cell>
          <cell r="G88">
            <v>4874.24</v>
          </cell>
        </row>
        <row r="89">
          <cell r="A89" t="str">
            <v>04.201.03</v>
          </cell>
          <cell r="B89" t="str">
            <v>Boca de BSCC 2.50x2.50m - normal</v>
          </cell>
          <cell r="C89" t="str">
            <v xml:space="preserve"> </v>
          </cell>
          <cell r="D89" t="str">
            <v xml:space="preserve"> </v>
          </cell>
          <cell r="E89" t="str">
            <v>un</v>
          </cell>
          <cell r="F89">
            <v>8</v>
          </cell>
          <cell r="G89">
            <v>6579.56</v>
          </cell>
        </row>
        <row r="90">
          <cell r="A90" t="str">
            <v>04.210.01</v>
          </cell>
          <cell r="B90" t="str">
            <v>Corpo de BDCC 1.50x1.50m-H=0 a 1.00m</v>
          </cell>
          <cell r="C90" t="str">
            <v>DNER-ES286/97</v>
          </cell>
          <cell r="D90" t="str">
            <v xml:space="preserve"> </v>
          </cell>
          <cell r="E90" t="str">
            <v>m</v>
          </cell>
          <cell r="F90">
            <v>22</v>
          </cell>
          <cell r="G90">
            <v>864.14</v>
          </cell>
        </row>
        <row r="91">
          <cell r="A91" t="str">
            <v>04.211.01</v>
          </cell>
          <cell r="B91" t="str">
            <v>Boca de BDCC 1.50x1.50m - normal</v>
          </cell>
          <cell r="C91" t="str">
            <v xml:space="preserve"> </v>
          </cell>
          <cell r="D91" t="str">
            <v xml:space="preserve"> </v>
          </cell>
          <cell r="E91" t="str">
            <v>un</v>
          </cell>
          <cell r="F91">
            <v>3</v>
          </cell>
          <cell r="G91">
            <v>3642.66</v>
          </cell>
        </row>
        <row r="92">
          <cell r="A92" t="str">
            <v>04.999.01</v>
          </cell>
          <cell r="B92" t="str">
            <v>Remoção de bueiros existentes</v>
          </cell>
          <cell r="C92" t="str">
            <v xml:space="preserve"> </v>
          </cell>
          <cell r="D92" t="str">
            <v xml:space="preserve"> </v>
          </cell>
          <cell r="E92" t="str">
            <v>m</v>
          </cell>
          <cell r="F92">
            <v>57</v>
          </cell>
          <cell r="G92">
            <v>13.06</v>
          </cell>
        </row>
        <row r="93">
          <cell r="A93" t="str">
            <v>04.999.02</v>
          </cell>
          <cell r="B93" t="str">
            <v>Demolição de dispositivos de concreto</v>
          </cell>
          <cell r="C93" t="str">
            <v>DNER-ES296/97</v>
          </cell>
          <cell r="D93" t="str">
            <v xml:space="preserve"> </v>
          </cell>
          <cell r="E93" t="str">
            <v>m3</v>
          </cell>
          <cell r="F93">
            <v>38</v>
          </cell>
          <cell r="G93">
            <v>12.58</v>
          </cell>
        </row>
        <row r="94">
          <cell r="A94" t="str">
            <v>P 04.100.22</v>
          </cell>
          <cell r="B94" t="str">
            <v>Bueiro Met.Corrug.circular, T.Armco,  c/Epoxy-bonded, MP-100, D=1,40 m, E=2,0mm</v>
          </cell>
          <cell r="C94" t="str">
            <v xml:space="preserve"> </v>
          </cell>
          <cell r="D94" t="str">
            <v xml:space="preserve"> </v>
          </cell>
          <cell r="E94" t="str">
            <v>m</v>
          </cell>
          <cell r="F94">
            <v>12</v>
          </cell>
          <cell r="G94">
            <v>486.03</v>
          </cell>
        </row>
        <row r="95">
          <cell r="A95" t="str">
            <v>DER72450a</v>
          </cell>
          <cell r="B95" t="str">
            <v>Boca para BSTM D=140cm - Normal</v>
          </cell>
          <cell r="C95" t="str">
            <v xml:space="preserve"> </v>
          </cell>
          <cell r="D95" t="str">
            <v xml:space="preserve"> </v>
          </cell>
          <cell r="E95" t="str">
            <v>un</v>
          </cell>
          <cell r="F95">
            <v>2</v>
          </cell>
          <cell r="G95">
            <v>690.23</v>
          </cell>
        </row>
        <row r="96">
          <cell r="F96" t="str">
            <v>SUB-TOTAL</v>
          </cell>
        </row>
        <row r="97">
          <cell r="B97" t="str">
            <v>OBRAS COMPLEMENTARES</v>
          </cell>
        </row>
        <row r="98">
          <cell r="A98" t="str">
            <v>05.100.00</v>
          </cell>
          <cell r="B98" t="str">
            <v>Enleivamento</v>
          </cell>
          <cell r="C98" t="str">
            <v>DNER-ES341/97</v>
          </cell>
          <cell r="D98" t="str">
            <v xml:space="preserve"> </v>
          </cell>
          <cell r="E98" t="str">
            <v>m2</v>
          </cell>
          <cell r="F98">
            <v>30953</v>
          </cell>
          <cell r="G98">
            <v>2.06</v>
          </cell>
        </row>
        <row r="99">
          <cell r="A99" t="str">
            <v>05.102.00</v>
          </cell>
          <cell r="B99" t="str">
            <v>Hidrossemeadura</v>
          </cell>
          <cell r="C99" t="str">
            <v>DNER-ES341/97</v>
          </cell>
          <cell r="D99" t="str">
            <v xml:space="preserve"> </v>
          </cell>
          <cell r="E99" t="str">
            <v>m2</v>
          </cell>
          <cell r="F99">
            <v>10630</v>
          </cell>
          <cell r="G99">
            <v>0.49</v>
          </cell>
        </row>
        <row r="100">
          <cell r="A100" t="str">
            <v>P 05.100.02</v>
          </cell>
          <cell r="B100" t="str">
            <v>Fornecimento e plantio de árvore selecionada</v>
          </cell>
          <cell r="C100" t="str">
            <v xml:space="preserve"> </v>
          </cell>
          <cell r="D100" t="str">
            <v xml:space="preserve"> </v>
          </cell>
          <cell r="E100" t="str">
            <v>un</v>
          </cell>
          <cell r="F100">
            <v>329</v>
          </cell>
          <cell r="G100">
            <v>6.02</v>
          </cell>
        </row>
        <row r="101">
          <cell r="A101" t="str">
            <v>R1</v>
          </cell>
          <cell r="B101" t="str">
            <v>Remanejamento de Rede de Baixa Tensão (220/380V)</v>
          </cell>
          <cell r="C101" t="str">
            <v xml:space="preserve"> </v>
          </cell>
          <cell r="D101" t="str">
            <v xml:space="preserve"> </v>
          </cell>
          <cell r="E101" t="str">
            <v>m</v>
          </cell>
          <cell r="F101">
            <v>480</v>
          </cell>
          <cell r="G101">
            <v>4.7</v>
          </cell>
        </row>
        <row r="102">
          <cell r="A102" t="str">
            <v>R2</v>
          </cell>
          <cell r="B102" t="str">
            <v>Remanejamento de Rede de Alta Tensão (138kV)</v>
          </cell>
          <cell r="C102" t="str">
            <v xml:space="preserve"> </v>
          </cell>
          <cell r="D102" t="str">
            <v xml:space="preserve"> </v>
          </cell>
          <cell r="E102" t="str">
            <v>m</v>
          </cell>
          <cell r="F102">
            <v>480</v>
          </cell>
          <cell r="G102">
            <v>6.2</v>
          </cell>
        </row>
        <row r="103">
          <cell r="A103" t="str">
            <v>R10</v>
          </cell>
          <cell r="B103" t="str">
            <v>Remanejamento de Poste de Concreto 10/150</v>
          </cell>
          <cell r="C103" t="str">
            <v xml:space="preserve"> </v>
          </cell>
          <cell r="D103" t="str">
            <v xml:space="preserve"> </v>
          </cell>
          <cell r="E103" t="str">
            <v>un</v>
          </cell>
          <cell r="F103">
            <v>5</v>
          </cell>
          <cell r="G103">
            <v>75</v>
          </cell>
        </row>
        <row r="104">
          <cell r="A104" t="str">
            <v>R27</v>
          </cell>
          <cell r="B104" t="str">
            <v>Remanejamento de Poste de Madeira</v>
          </cell>
          <cell r="C104" t="str">
            <v xml:space="preserve"> </v>
          </cell>
          <cell r="D104" t="str">
            <v xml:space="preserve"> </v>
          </cell>
          <cell r="E104" t="str">
            <v>un</v>
          </cell>
          <cell r="F104">
            <v>2</v>
          </cell>
          <cell r="G104">
            <v>70</v>
          </cell>
        </row>
      </sheetData>
      <sheetData sheetId="22">
        <row r="14">
          <cell r="A14" t="str">
            <v>02.000.00</v>
          </cell>
          <cell r="B14" t="str">
            <v>Regularização do subleito</v>
          </cell>
          <cell r="C14" t="str">
            <v xml:space="preserve"> </v>
          </cell>
          <cell r="D14" t="str">
            <v xml:space="preserve"> </v>
          </cell>
          <cell r="E14" t="str">
            <v>m2</v>
          </cell>
          <cell r="F14">
            <v>1137</v>
          </cell>
          <cell r="G14">
            <v>0.3</v>
          </cell>
        </row>
        <row r="15">
          <cell r="A15" t="str">
            <v>DER53130</v>
          </cell>
          <cell r="B15" t="str">
            <v>Camada de macadame seco</v>
          </cell>
          <cell r="C15" t="str">
            <v xml:space="preserve"> </v>
          </cell>
          <cell r="D15" t="str">
            <v xml:space="preserve"> </v>
          </cell>
          <cell r="E15" t="str">
            <v>m3</v>
          </cell>
          <cell r="F15">
            <v>177</v>
          </cell>
          <cell r="G15">
            <v>21.86</v>
          </cell>
        </row>
        <row r="16">
          <cell r="A16" t="str">
            <v>02.230.00</v>
          </cell>
          <cell r="B16" t="str">
            <v>Base brita graduada</v>
          </cell>
          <cell r="C16" t="str">
            <v>DNER-ES303/97</v>
          </cell>
          <cell r="D16" t="str">
            <v xml:space="preserve"> </v>
          </cell>
          <cell r="E16" t="str">
            <v>m3</v>
          </cell>
          <cell r="F16">
            <v>149</v>
          </cell>
          <cell r="G16">
            <v>28.06</v>
          </cell>
        </row>
        <row r="17">
          <cell r="A17" t="str">
            <v>02.300.00</v>
          </cell>
          <cell r="B17" t="str">
            <v>Imprimação - Fornecimento, transporte e execução</v>
          </cell>
          <cell r="C17" t="str">
            <v>DNER-ES306/97</v>
          </cell>
          <cell r="D17" t="str">
            <v xml:space="preserve"> </v>
          </cell>
          <cell r="E17" t="str">
            <v>m2</v>
          </cell>
          <cell r="F17">
            <v>993</v>
          </cell>
          <cell r="G17">
            <v>1.1100000000000001</v>
          </cell>
        </row>
        <row r="18">
          <cell r="A18" t="str">
            <v>02.400.00</v>
          </cell>
          <cell r="B18" t="str">
            <v>Pintura de ligação - Fornec., transporte e execução</v>
          </cell>
          <cell r="C18" t="str">
            <v>DNER-ES307/97</v>
          </cell>
          <cell r="D18" t="str">
            <v xml:space="preserve"> </v>
          </cell>
          <cell r="E18" t="str">
            <v>m2</v>
          </cell>
          <cell r="F18">
            <v>1784</v>
          </cell>
          <cell r="G18">
            <v>0.41</v>
          </cell>
        </row>
        <row r="19">
          <cell r="A19" t="str">
            <v>02.540.01</v>
          </cell>
          <cell r="B19" t="str">
            <v>Concreto betuminoso usinado a quente - usina 100/140 t/h</v>
          </cell>
          <cell r="C19" t="str">
            <v>DNER-ES313/97</v>
          </cell>
          <cell r="D19" t="str">
            <v xml:space="preserve"> </v>
          </cell>
          <cell r="E19" t="str">
            <v>t</v>
          </cell>
          <cell r="F19">
            <v>198</v>
          </cell>
          <cell r="G19">
            <v>67.64</v>
          </cell>
        </row>
        <row r="20">
          <cell r="F20" t="str">
            <v>SUB-TOTAL</v>
          </cell>
        </row>
        <row r="22">
          <cell r="B22" t="str">
            <v>DRENAGEM</v>
          </cell>
        </row>
        <row r="23">
          <cell r="A23" t="str">
            <v>04.000.00</v>
          </cell>
          <cell r="B23" t="str">
            <v>Escavação manual em material de 1a categoria</v>
          </cell>
          <cell r="C23" t="str">
            <v xml:space="preserve"> </v>
          </cell>
          <cell r="D23" t="str">
            <v xml:space="preserve"> </v>
          </cell>
          <cell r="E23" t="str">
            <v>m3</v>
          </cell>
          <cell r="F23">
            <v>10</v>
          </cell>
          <cell r="G23">
            <v>17.57</v>
          </cell>
        </row>
        <row r="24">
          <cell r="A24" t="str">
            <v>04.001.00</v>
          </cell>
          <cell r="B24" t="str">
            <v>Escavação mecânica em material de 1a categoria</v>
          </cell>
          <cell r="C24" t="str">
            <v xml:space="preserve"> </v>
          </cell>
          <cell r="D24" t="str">
            <v xml:space="preserve"> </v>
          </cell>
          <cell r="E24" t="str">
            <v>m3</v>
          </cell>
          <cell r="F24">
            <v>20</v>
          </cell>
          <cell r="G24">
            <v>2.09</v>
          </cell>
        </row>
        <row r="25">
          <cell r="A25" t="str">
            <v>04.001.01</v>
          </cell>
          <cell r="B25" t="str">
            <v>Escavação mecânica,reaterro e compactação (material de 1a categoria)</v>
          </cell>
          <cell r="C25" t="str">
            <v xml:space="preserve"> </v>
          </cell>
          <cell r="D25" t="str">
            <v xml:space="preserve"> </v>
          </cell>
          <cell r="E25" t="str">
            <v>m3</v>
          </cell>
          <cell r="F25">
            <v>107</v>
          </cell>
          <cell r="G25">
            <v>3.03</v>
          </cell>
        </row>
        <row r="26">
          <cell r="A26" t="str">
            <v>04.401.02</v>
          </cell>
          <cell r="B26" t="str">
            <v>Valeta de prot. de aterro c/ revest. vegetal VPA 02</v>
          </cell>
          <cell r="C26" t="str">
            <v xml:space="preserve"> </v>
          </cell>
          <cell r="D26" t="str">
            <v xml:space="preserve"> </v>
          </cell>
          <cell r="E26" t="str">
            <v>m</v>
          </cell>
          <cell r="F26">
            <v>165</v>
          </cell>
          <cell r="G26">
            <v>24.32</v>
          </cell>
        </row>
        <row r="27">
          <cell r="A27" t="str">
            <v>04.900.21</v>
          </cell>
          <cell r="B27" t="str">
            <v>Sarjeta de cant. central de concreto-SCC 01</v>
          </cell>
          <cell r="C27" t="str">
            <v>DNER-ES288/97</v>
          </cell>
          <cell r="D27" t="str">
            <v xml:space="preserve"> </v>
          </cell>
          <cell r="E27" t="str">
            <v>m</v>
          </cell>
          <cell r="F27">
            <v>132</v>
          </cell>
          <cell r="G27">
            <v>13.85</v>
          </cell>
        </row>
        <row r="28">
          <cell r="A28" t="str">
            <v>04.910.05</v>
          </cell>
          <cell r="B28" t="str">
            <v>Meio-fio de concreto-MFC 05</v>
          </cell>
          <cell r="C28" t="str">
            <v>DNER-ES290/97</v>
          </cell>
          <cell r="D28" t="str">
            <v xml:space="preserve"> </v>
          </cell>
          <cell r="E28" t="str">
            <v>m</v>
          </cell>
          <cell r="F28">
            <v>35</v>
          </cell>
          <cell r="G28">
            <v>10.54</v>
          </cell>
        </row>
        <row r="29">
          <cell r="A29" t="str">
            <v>DER78150a</v>
          </cell>
          <cell r="B29" t="str">
            <v>Caixa coletora de sarjeta - CCS, D=60cm E H=1,5m</v>
          </cell>
          <cell r="C29" t="str">
            <v xml:space="preserve"> </v>
          </cell>
          <cell r="D29" t="str">
            <v xml:space="preserve"> </v>
          </cell>
          <cell r="E29" t="str">
            <v>un</v>
          </cell>
          <cell r="F29">
            <v>1</v>
          </cell>
          <cell r="G29">
            <v>500.45</v>
          </cell>
        </row>
        <row r="30">
          <cell r="A30" t="str">
            <v>P 04.100.08</v>
          </cell>
          <cell r="B30" t="str">
            <v>Execução de galerias D=0,40 c/ lastro de concreto</v>
          </cell>
          <cell r="C30" t="str">
            <v xml:space="preserve"> </v>
          </cell>
          <cell r="D30" t="str">
            <v xml:space="preserve"> </v>
          </cell>
          <cell r="E30" t="str">
            <v>m</v>
          </cell>
          <cell r="F30">
            <v>13</v>
          </cell>
          <cell r="G30">
            <v>58.65</v>
          </cell>
        </row>
        <row r="31">
          <cell r="A31" t="str">
            <v>P 04.100.10</v>
          </cell>
          <cell r="B31" t="str">
            <v>Execução de galerias D=0,60 c/ lastro de concreto</v>
          </cell>
          <cell r="C31" t="str">
            <v xml:space="preserve"> </v>
          </cell>
          <cell r="D31" t="str">
            <v xml:space="preserve"> </v>
          </cell>
          <cell r="E31" t="str">
            <v>m</v>
          </cell>
          <cell r="F31">
            <v>17</v>
          </cell>
          <cell r="G31">
            <v>131.66</v>
          </cell>
        </row>
        <row r="32">
          <cell r="A32" t="str">
            <v>DER72350b</v>
          </cell>
          <cell r="B32" t="str">
            <v>Boca para BSTC D=40cm - Normal</v>
          </cell>
          <cell r="C32" t="str">
            <v xml:space="preserve"> </v>
          </cell>
          <cell r="D32" t="str">
            <v xml:space="preserve"> </v>
          </cell>
          <cell r="E32" t="str">
            <v>un</v>
          </cell>
          <cell r="F32">
            <v>1</v>
          </cell>
          <cell r="G32">
            <v>147.57</v>
          </cell>
        </row>
        <row r="33">
          <cell r="A33" t="str">
            <v>04.101.01</v>
          </cell>
          <cell r="B33" t="str">
            <v>Boca de BSTC D=0.60m-normal</v>
          </cell>
          <cell r="C33" t="str">
            <v>DNER-ES284/97</v>
          </cell>
          <cell r="D33" t="str">
            <v xml:space="preserve"> </v>
          </cell>
          <cell r="E33" t="str">
            <v>un</v>
          </cell>
          <cell r="F33">
            <v>1</v>
          </cell>
          <cell r="G33">
            <v>299.62</v>
          </cell>
        </row>
      </sheetData>
      <sheetData sheetId="23">
        <row r="16">
          <cell r="A16" t="str">
            <v>03.010.01</v>
          </cell>
          <cell r="B16" t="str">
            <v>Escavação em cavas de fundação com esgotamento</v>
          </cell>
          <cell r="C16" t="str">
            <v xml:space="preserve"> </v>
          </cell>
          <cell r="D16" t="str">
            <v xml:space="preserve"> </v>
          </cell>
          <cell r="E16" t="str">
            <v>m3</v>
          </cell>
          <cell r="F16">
            <v>62</v>
          </cell>
          <cell r="G16">
            <v>22.39</v>
          </cell>
        </row>
        <row r="17">
          <cell r="A17" t="str">
            <v>03.371.01</v>
          </cell>
          <cell r="B17" t="str">
            <v>Formas de placa compensada resinada</v>
          </cell>
          <cell r="C17" t="str">
            <v xml:space="preserve"> </v>
          </cell>
          <cell r="D17" t="str">
            <v xml:space="preserve"> </v>
          </cell>
          <cell r="E17" t="str">
            <v>m2</v>
          </cell>
          <cell r="F17">
            <v>57</v>
          </cell>
          <cell r="G17">
            <v>21.86</v>
          </cell>
        </row>
        <row r="18">
          <cell r="A18" t="str">
            <v>03.371.02</v>
          </cell>
          <cell r="B18" t="str">
            <v>Formas de placa compensada plastificada</v>
          </cell>
          <cell r="C18" t="str">
            <v xml:space="preserve"> </v>
          </cell>
          <cell r="D18" t="str">
            <v xml:space="preserve"> </v>
          </cell>
          <cell r="E18" t="str">
            <v>m2</v>
          </cell>
          <cell r="F18">
            <v>194</v>
          </cell>
          <cell r="G18">
            <v>30.76</v>
          </cell>
        </row>
        <row r="19">
          <cell r="A19" t="str">
            <v>03.353.00</v>
          </cell>
          <cell r="B19" t="str">
            <v>Forn., preparo e colocação nas formas, de aço CA-50</v>
          </cell>
          <cell r="C19" t="str">
            <v xml:space="preserve"> </v>
          </cell>
          <cell r="D19" t="str">
            <v xml:space="preserve"> </v>
          </cell>
          <cell r="E19" t="str">
            <v>kg</v>
          </cell>
          <cell r="F19">
            <v>2950</v>
          </cell>
          <cell r="G19">
            <v>2.59</v>
          </cell>
        </row>
        <row r="20">
          <cell r="A20" t="str">
            <v>03.326.00</v>
          </cell>
          <cell r="B20" t="str">
            <v xml:space="preserve">Concreto fck= 20 MPa-contr. raz. uso ger. </v>
          </cell>
          <cell r="C20" t="str">
            <v xml:space="preserve"> </v>
          </cell>
          <cell r="D20" t="str">
            <v xml:space="preserve"> </v>
          </cell>
          <cell r="E20" t="str">
            <v>m3</v>
          </cell>
          <cell r="F20">
            <v>39</v>
          </cell>
          <cell r="G20">
            <v>149.19999999999999</v>
          </cell>
        </row>
        <row r="21">
          <cell r="A21" t="str">
            <v>OAE5a</v>
          </cell>
          <cell r="B21" t="str">
            <v>Estaca metálica - tipo CS 250 X 52 - Fornecimento e cravação</v>
          </cell>
          <cell r="C21" t="str">
            <v xml:space="preserve"> </v>
          </cell>
          <cell r="D21" t="str">
            <v xml:space="preserve"> </v>
          </cell>
          <cell r="E21" t="str">
            <v>m</v>
          </cell>
          <cell r="F21">
            <v>64</v>
          </cell>
          <cell r="G21">
            <v>97.23</v>
          </cell>
        </row>
        <row r="22">
          <cell r="A22" t="str">
            <v>OAE5b</v>
          </cell>
          <cell r="B22" t="str">
            <v>Estaca metálica - tipo CS 300 x 77 - Fornecimento e cravação</v>
          </cell>
          <cell r="C22" t="str">
            <v xml:space="preserve"> </v>
          </cell>
          <cell r="D22" t="str">
            <v xml:space="preserve"> </v>
          </cell>
          <cell r="E22" t="str">
            <v>m</v>
          </cell>
          <cell r="F22">
            <v>192</v>
          </cell>
          <cell r="G22">
            <v>122.7</v>
          </cell>
        </row>
        <row r="23">
          <cell r="A23" t="str">
            <v>OAE5c</v>
          </cell>
          <cell r="B23" t="str">
            <v>Estaca metálica - tipo CS 300 x 116 - Fornecimento e cravação</v>
          </cell>
          <cell r="C23" t="str">
            <v xml:space="preserve"> </v>
          </cell>
          <cell r="D23" t="str">
            <v xml:space="preserve"> </v>
          </cell>
          <cell r="E23" t="str">
            <v>m</v>
          </cell>
          <cell r="F23">
            <v>64</v>
          </cell>
          <cell r="G23">
            <v>162.41999999999999</v>
          </cell>
        </row>
        <row r="24">
          <cell r="B24" t="str">
            <v>Superestrutura</v>
          </cell>
        </row>
        <row r="25">
          <cell r="A25" t="str">
            <v>03.371.02</v>
          </cell>
          <cell r="B25" t="str">
            <v>Formas de placa compensada plastificada</v>
          </cell>
          <cell r="C25" t="str">
            <v xml:space="preserve"> </v>
          </cell>
          <cell r="D25" t="str">
            <v xml:space="preserve"> </v>
          </cell>
          <cell r="E25" t="str">
            <v>m2</v>
          </cell>
          <cell r="F25">
            <v>2100</v>
          </cell>
          <cell r="G25">
            <v>30.76</v>
          </cell>
        </row>
        <row r="26">
          <cell r="A26" t="str">
            <v>OAE6</v>
          </cell>
          <cell r="B26" t="str">
            <v>Escoramento metálico comum (cimbramento)</v>
          </cell>
          <cell r="C26" t="str">
            <v xml:space="preserve"> </v>
          </cell>
          <cell r="D26" t="str">
            <v xml:space="preserve"> </v>
          </cell>
          <cell r="E26" t="str">
            <v>m3</v>
          </cell>
          <cell r="F26">
            <v>1630</v>
          </cell>
          <cell r="G26">
            <v>27.58</v>
          </cell>
        </row>
        <row r="27">
          <cell r="A27" t="str">
            <v>03.353.00</v>
          </cell>
          <cell r="B27" t="str">
            <v>Forn., preparo e colocação nas formas, de aço CA-50</v>
          </cell>
          <cell r="C27" t="str">
            <v xml:space="preserve"> </v>
          </cell>
          <cell r="D27" t="str">
            <v xml:space="preserve"> </v>
          </cell>
          <cell r="E27" t="str">
            <v>kg</v>
          </cell>
          <cell r="F27">
            <v>19390</v>
          </cell>
          <cell r="G27">
            <v>2.59</v>
          </cell>
        </row>
        <row r="28">
          <cell r="A28" t="str">
            <v>03.354.00</v>
          </cell>
          <cell r="B28" t="str">
            <v>Forn., preparo e colocação nas formas, de aço CA-60</v>
          </cell>
          <cell r="C28" t="str">
            <v xml:space="preserve"> </v>
          </cell>
          <cell r="D28" t="str">
            <v xml:space="preserve"> </v>
          </cell>
          <cell r="E28" t="str">
            <v>kg</v>
          </cell>
          <cell r="F28">
            <v>2200</v>
          </cell>
          <cell r="G28">
            <v>2.85</v>
          </cell>
        </row>
        <row r="29">
          <cell r="A29" t="str">
            <v>03.359.01</v>
          </cell>
          <cell r="B29" t="str">
            <v>Forn., preparo e colocação nas formas, de aço CA-25</v>
          </cell>
          <cell r="C29" t="str">
            <v xml:space="preserve"> </v>
          </cell>
          <cell r="D29" t="str">
            <v xml:space="preserve"> </v>
          </cell>
          <cell r="E29" t="str">
            <v>kg</v>
          </cell>
          <cell r="F29">
            <v>115</v>
          </cell>
          <cell r="G29">
            <v>2.4300000000000002</v>
          </cell>
        </row>
        <row r="30">
          <cell r="A30" t="str">
            <v>03.330.00</v>
          </cell>
          <cell r="B30" t="str">
            <v>Concreto fck= 35 MPa-contr. raz. uso ger.</v>
          </cell>
          <cell r="C30" t="str">
            <v xml:space="preserve"> </v>
          </cell>
          <cell r="D30" t="str">
            <v xml:space="preserve"> </v>
          </cell>
          <cell r="E30" t="str">
            <v>m3</v>
          </cell>
          <cell r="F30">
            <v>173</v>
          </cell>
          <cell r="G30">
            <v>166.78</v>
          </cell>
        </row>
        <row r="31">
          <cell r="A31" t="str">
            <v>03.326.00</v>
          </cell>
          <cell r="B31" t="str">
            <v xml:space="preserve">Concreto fck= 20 MPa-contr. raz. uso ger. </v>
          </cell>
          <cell r="C31" t="str">
            <v xml:space="preserve"> </v>
          </cell>
          <cell r="D31" t="str">
            <v xml:space="preserve"> </v>
          </cell>
          <cell r="E31" t="str">
            <v>m3</v>
          </cell>
          <cell r="F31">
            <v>32</v>
          </cell>
          <cell r="G31">
            <v>149.19999999999999</v>
          </cell>
        </row>
        <row r="32">
          <cell r="B32" t="str">
            <v>Diversos</v>
          </cell>
        </row>
        <row r="33">
          <cell r="A33" t="str">
            <v>03.510.00</v>
          </cell>
          <cell r="B33" t="str">
            <v>Aparelho de apoio em neoprene</v>
          </cell>
          <cell r="C33" t="str">
            <v xml:space="preserve"> </v>
          </cell>
          <cell r="D33" t="str">
            <v xml:space="preserve"> </v>
          </cell>
          <cell r="E33" t="str">
            <v>kg</v>
          </cell>
          <cell r="F33">
            <v>47</v>
          </cell>
          <cell r="G33">
            <v>86.94</v>
          </cell>
        </row>
        <row r="34">
          <cell r="A34" t="str">
            <v>P 03.991.01b</v>
          </cell>
          <cell r="B34" t="str">
            <v>Dreno de FF D= 50 mm x 500mm</v>
          </cell>
          <cell r="C34" t="str">
            <v xml:space="preserve"> </v>
          </cell>
          <cell r="D34" t="str">
            <v xml:space="preserve"> </v>
          </cell>
          <cell r="E34" t="str">
            <v>un</v>
          </cell>
          <cell r="F34">
            <v>36</v>
          </cell>
          <cell r="G34">
            <v>6.63</v>
          </cell>
        </row>
        <row r="35">
          <cell r="F35" t="str">
            <v>SUB-TOTAL OAE</v>
          </cell>
        </row>
        <row r="36">
          <cell r="B36" t="str">
            <v>OBRAS COMPLEMENTARES</v>
          </cell>
        </row>
        <row r="37">
          <cell r="B37" t="str">
            <v>Iluminação das passarelas</v>
          </cell>
        </row>
        <row r="38">
          <cell r="A38" t="str">
            <v>PI 02a</v>
          </cell>
          <cell r="B38" t="str">
            <v>Poste de aço galvanizado a fogo, c/ 5,0m de alt. p/instal.na lat. das passarelas</v>
          </cell>
          <cell r="C38" t="str">
            <v xml:space="preserve"> </v>
          </cell>
          <cell r="D38" t="str">
            <v xml:space="preserve"> </v>
          </cell>
          <cell r="E38" t="str">
            <v>un</v>
          </cell>
          <cell r="F38">
            <v>4</v>
          </cell>
          <cell r="G38">
            <v>300</v>
          </cell>
        </row>
        <row r="39">
          <cell r="A39" t="str">
            <v>PI 03</v>
          </cell>
          <cell r="B39" t="str">
            <v xml:space="preserve">Luminária p/ iluminação pública ref.HRC-612 da Philips ou similar </v>
          </cell>
          <cell r="C39" t="str">
            <v xml:space="preserve"> </v>
          </cell>
          <cell r="D39" t="str">
            <v xml:space="preserve"> </v>
          </cell>
          <cell r="E39" t="str">
            <v>un</v>
          </cell>
          <cell r="F39">
            <v>4</v>
          </cell>
          <cell r="G39">
            <v>400</v>
          </cell>
        </row>
        <row r="40">
          <cell r="A40" t="str">
            <v>PI 08</v>
          </cell>
          <cell r="B40" t="str">
            <v>Suporte p/ luminária tipo ZGP401 da Philips ou similar</v>
          </cell>
          <cell r="C40" t="str">
            <v xml:space="preserve"> </v>
          </cell>
          <cell r="D40" t="str">
            <v xml:space="preserve"> </v>
          </cell>
          <cell r="E40" t="str">
            <v>un</v>
          </cell>
          <cell r="F40">
            <v>4</v>
          </cell>
          <cell r="G40">
            <v>81.650000000000006</v>
          </cell>
        </row>
        <row r="41">
          <cell r="A41" t="str">
            <v>PI 10</v>
          </cell>
          <cell r="B41" t="str">
            <v>Lâmpada a vapor de mercúrio 250W, alta pressão, base E40</v>
          </cell>
          <cell r="C41" t="str">
            <v xml:space="preserve"> </v>
          </cell>
          <cell r="D41" t="str">
            <v xml:space="preserve"> </v>
          </cell>
          <cell r="E41" t="str">
            <v>un</v>
          </cell>
          <cell r="F41">
            <v>4</v>
          </cell>
          <cell r="G41">
            <v>28.75</v>
          </cell>
        </row>
        <row r="42">
          <cell r="A42" t="str">
            <v>PI 71</v>
          </cell>
          <cell r="B42" t="str">
            <v>Cabo isolado p/ 1000V, de alumínio, singelo, cor preto, bitola 25 mm² (XLPE) est.</v>
          </cell>
          <cell r="C42" t="str">
            <v xml:space="preserve"> </v>
          </cell>
          <cell r="D42" t="str">
            <v xml:space="preserve"> </v>
          </cell>
          <cell r="E42" t="str">
            <v>m</v>
          </cell>
          <cell r="F42">
            <v>100</v>
          </cell>
          <cell r="G42">
            <v>4.62</v>
          </cell>
        </row>
        <row r="43">
          <cell r="A43" t="str">
            <v>PI 67</v>
          </cell>
          <cell r="B43" t="str">
            <v>Cabo isolado p/ 1000 V, 2,5 mm2 de alumínio</v>
          </cell>
          <cell r="C43" t="str">
            <v xml:space="preserve"> </v>
          </cell>
          <cell r="D43" t="str">
            <v xml:space="preserve"> </v>
          </cell>
          <cell r="E43" t="str">
            <v>m</v>
          </cell>
          <cell r="F43">
            <v>40</v>
          </cell>
          <cell r="G43">
            <v>0.6</v>
          </cell>
        </row>
        <row r="44">
          <cell r="A44" t="str">
            <v>PI 72</v>
          </cell>
          <cell r="B44" t="str">
            <v>Eletroduto de aço 1.1/4" (vara de 3m), na passarela, conforme projeto</v>
          </cell>
          <cell r="C44">
            <v>0</v>
          </cell>
          <cell r="D44">
            <v>0</v>
          </cell>
          <cell r="E44" t="str">
            <v>m</v>
          </cell>
          <cell r="F44">
            <v>50</v>
          </cell>
          <cell r="G44">
            <v>18</v>
          </cell>
        </row>
        <row r="45">
          <cell r="A45" t="str">
            <v>PI 30</v>
          </cell>
          <cell r="B45" t="str">
            <v>Haste para aterramento aço-cobre D 13x2400mm</v>
          </cell>
          <cell r="C45" t="str">
            <v xml:space="preserve"> </v>
          </cell>
          <cell r="D45" t="str">
            <v xml:space="preserve"> </v>
          </cell>
          <cell r="E45" t="str">
            <v>un</v>
          </cell>
          <cell r="F45">
            <v>1</v>
          </cell>
          <cell r="G45">
            <v>6.04</v>
          </cell>
        </row>
        <row r="46">
          <cell r="A46" t="str">
            <v>PI 31</v>
          </cell>
          <cell r="B46" t="str">
            <v>Cabo de cobre nú meio duro, 7 fios 2AWG</v>
          </cell>
          <cell r="C46" t="str">
            <v xml:space="preserve"> </v>
          </cell>
          <cell r="D46" t="str">
            <v xml:space="preserve"> </v>
          </cell>
          <cell r="E46" t="str">
            <v>kg</v>
          </cell>
          <cell r="F46">
            <v>4</v>
          </cell>
          <cell r="G46">
            <v>7.02</v>
          </cell>
        </row>
        <row r="47">
          <cell r="A47" t="str">
            <v>PI 39</v>
          </cell>
          <cell r="B47" t="str">
            <v>Fixação de haste de terra e conexão ao neutro</v>
          </cell>
          <cell r="C47" t="str">
            <v xml:space="preserve"> </v>
          </cell>
          <cell r="D47" t="str">
            <v xml:space="preserve"> </v>
          </cell>
          <cell r="E47" t="str">
            <v>un</v>
          </cell>
          <cell r="F47">
            <v>4</v>
          </cell>
          <cell r="G47">
            <v>35</v>
          </cell>
        </row>
        <row r="48">
          <cell r="A48" t="str">
            <v>PI 37</v>
          </cell>
          <cell r="B48" t="str">
            <v>Lançamento de cabos em dutos de aço, classe 1000V, circuito trifásico mais neutro, e monofásico</v>
          </cell>
          <cell r="C48" t="str">
            <v xml:space="preserve"> </v>
          </cell>
          <cell r="D48" t="str">
            <v xml:space="preserve"> </v>
          </cell>
          <cell r="E48" t="str">
            <v>m</v>
          </cell>
          <cell r="F48">
            <v>100</v>
          </cell>
          <cell r="G48">
            <v>4</v>
          </cell>
        </row>
        <row r="49">
          <cell r="A49" t="str">
            <v>PI 73</v>
          </cell>
          <cell r="B49" t="str">
            <v>Reator de alto fator externo c/ignitor p/ lâmpada a vapor de mercúrio,  da Entral ou similar</v>
          </cell>
          <cell r="C49">
            <v>0</v>
          </cell>
          <cell r="D49">
            <v>0</v>
          </cell>
          <cell r="E49" t="str">
            <v>un</v>
          </cell>
          <cell r="F49">
            <v>4</v>
          </cell>
          <cell r="G49">
            <v>37</v>
          </cell>
        </row>
        <row r="50">
          <cell r="A50" t="str">
            <v>PI 74</v>
          </cell>
          <cell r="B50" t="str">
            <v>Chave de iluminação pública</v>
          </cell>
          <cell r="C50">
            <v>0</v>
          </cell>
          <cell r="D50">
            <v>0</v>
          </cell>
          <cell r="E50" t="str">
            <v>un</v>
          </cell>
          <cell r="F50">
            <v>1</v>
          </cell>
          <cell r="G50">
            <v>95</v>
          </cell>
        </row>
        <row r="51">
          <cell r="A51" t="str">
            <v>PI 75</v>
          </cell>
          <cell r="B51" t="str">
            <v>Montagem eletromecânica de luminária 5m de altura, c/fixação dos equipam.e conexões elét.</v>
          </cell>
          <cell r="C51">
            <v>0</v>
          </cell>
          <cell r="D51">
            <v>0</v>
          </cell>
          <cell r="E51" t="str">
            <v>un</v>
          </cell>
          <cell r="F51">
            <v>4</v>
          </cell>
          <cell r="G51">
            <v>67.08</v>
          </cell>
        </row>
        <row r="52">
          <cell r="A52" t="str">
            <v>PI 22</v>
          </cell>
          <cell r="B52" t="str">
            <v>Base completa com fusível Diazed, 6A, retardado, incluíndo tampa, anel de proteção e ajuste</v>
          </cell>
          <cell r="C52" t="str">
            <v xml:space="preserve"> </v>
          </cell>
          <cell r="D52" t="str">
            <v xml:space="preserve"> </v>
          </cell>
          <cell r="E52" t="str">
            <v>un</v>
          </cell>
          <cell r="F52">
            <v>4</v>
          </cell>
          <cell r="G52">
            <v>8.6300000000000008</v>
          </cell>
        </row>
        <row r="53">
          <cell r="A53" t="str">
            <v>PI 26</v>
          </cell>
          <cell r="B53" t="str">
            <v>Relé fotoelétrico c/ suporte para fixação galv. com furo 18mm</v>
          </cell>
          <cell r="C53" t="str">
            <v xml:space="preserve"> </v>
          </cell>
          <cell r="D53" t="str">
            <v xml:space="preserve"> </v>
          </cell>
          <cell r="E53" t="str">
            <v>un</v>
          </cell>
          <cell r="F53">
            <v>1</v>
          </cell>
          <cell r="G53">
            <v>11.5</v>
          </cell>
        </row>
        <row r="54">
          <cell r="A54" t="str">
            <v>PI 24</v>
          </cell>
          <cell r="B54" t="str">
            <v>Fita elétrica auto fusão a base de borracha EPR</v>
          </cell>
          <cell r="C54" t="str">
            <v xml:space="preserve"> </v>
          </cell>
          <cell r="D54" t="str">
            <v xml:space="preserve"> </v>
          </cell>
          <cell r="E54" t="str">
            <v>un</v>
          </cell>
          <cell r="F54">
            <v>2</v>
          </cell>
          <cell r="G54">
            <v>6.39</v>
          </cell>
        </row>
        <row r="55">
          <cell r="A55" t="str">
            <v>PI 25</v>
          </cell>
          <cell r="B55" t="str">
            <v>Fita adesiva plástica isolante</v>
          </cell>
          <cell r="C55" t="str">
            <v xml:space="preserve"> </v>
          </cell>
          <cell r="D55" t="str">
            <v xml:space="preserve"> </v>
          </cell>
          <cell r="E55" t="str">
            <v>un</v>
          </cell>
          <cell r="F55">
            <v>2</v>
          </cell>
          <cell r="G55">
            <v>3.84</v>
          </cell>
        </row>
        <row r="56">
          <cell r="A56" t="str">
            <v>PI 38</v>
          </cell>
          <cell r="B56" t="str">
            <v>Confecção de emendas retas ou derivação em cabos classe 1000V, c/ conector à compressão</v>
          </cell>
          <cell r="C56" t="str">
            <v xml:space="preserve"> </v>
          </cell>
          <cell r="D56" t="str">
            <v xml:space="preserve"> </v>
          </cell>
          <cell r="E56" t="str">
            <v>un</v>
          </cell>
          <cell r="F56">
            <v>12</v>
          </cell>
          <cell r="G56">
            <v>4.5</v>
          </cell>
        </row>
        <row r="57">
          <cell r="F57" t="str">
            <v>SUB-TOTAL - OBRAS COMPLEMENTARES</v>
          </cell>
        </row>
        <row r="58">
          <cell r="F58" t="str">
            <v>SUB-TOTAL - Passarela do Km 14+000/Km 401+000</v>
          </cell>
        </row>
        <row r="60">
          <cell r="B60" t="str">
            <v>Passarela do Km 15+527/Km 402+527</v>
          </cell>
        </row>
        <row r="61">
          <cell r="B61" t="str">
            <v>OBRAS DE ARTE ESPECIAIS</v>
          </cell>
        </row>
        <row r="62">
          <cell r="B62" t="str">
            <v>Infra e Mesoestrutura</v>
          </cell>
        </row>
        <row r="63">
          <cell r="A63" t="str">
            <v>03.010.01</v>
          </cell>
          <cell r="B63" t="str">
            <v>Escavação em cavas de fundação com esgotamento</v>
          </cell>
          <cell r="C63" t="str">
            <v xml:space="preserve"> </v>
          </cell>
          <cell r="D63" t="str">
            <v xml:space="preserve"> </v>
          </cell>
          <cell r="E63" t="str">
            <v>m3</v>
          </cell>
          <cell r="F63">
            <v>40</v>
          </cell>
          <cell r="G63">
            <v>22.39</v>
          </cell>
        </row>
        <row r="64">
          <cell r="A64" t="str">
            <v>03.371.01</v>
          </cell>
          <cell r="B64" t="str">
            <v>Formas de placa compensada resinada</v>
          </cell>
          <cell r="C64" t="str">
            <v xml:space="preserve"> </v>
          </cell>
          <cell r="D64" t="str">
            <v xml:space="preserve"> </v>
          </cell>
          <cell r="E64" t="str">
            <v>m2</v>
          </cell>
          <cell r="F64">
            <v>36</v>
          </cell>
          <cell r="G64">
            <v>21.86</v>
          </cell>
        </row>
        <row r="65">
          <cell r="A65" t="str">
            <v>03.371.02</v>
          </cell>
          <cell r="B65" t="str">
            <v>Formas de placa compensada plastificada</v>
          </cell>
          <cell r="C65" t="str">
            <v xml:space="preserve"> </v>
          </cell>
          <cell r="D65" t="str">
            <v xml:space="preserve"> </v>
          </cell>
          <cell r="E65" t="str">
            <v>m2</v>
          </cell>
          <cell r="F65">
            <v>94</v>
          </cell>
          <cell r="G65">
            <v>30.76</v>
          </cell>
        </row>
        <row r="66">
          <cell r="A66" t="str">
            <v>03.353.00</v>
          </cell>
          <cell r="B66" t="str">
            <v>Forn., preparo e colocação nas formas, de aço CA-50</v>
          </cell>
          <cell r="C66" t="str">
            <v xml:space="preserve"> </v>
          </cell>
          <cell r="D66" t="str">
            <v xml:space="preserve"> </v>
          </cell>
          <cell r="E66" t="str">
            <v>kg</v>
          </cell>
          <cell r="F66">
            <v>1694</v>
          </cell>
          <cell r="G66">
            <v>2.59</v>
          </cell>
        </row>
        <row r="67">
          <cell r="A67" t="str">
            <v>03.326.00</v>
          </cell>
          <cell r="B67" t="str">
            <v xml:space="preserve">Concreto fck= 20 MPa-contr. raz. uso ger. </v>
          </cell>
          <cell r="C67" t="str">
            <v xml:space="preserve"> </v>
          </cell>
          <cell r="D67" t="str">
            <v xml:space="preserve"> </v>
          </cell>
          <cell r="E67" t="str">
            <v>m3</v>
          </cell>
          <cell r="F67">
            <v>20</v>
          </cell>
          <cell r="G67">
            <v>149.19999999999999</v>
          </cell>
        </row>
        <row r="68">
          <cell r="A68" t="str">
            <v>OAE5a</v>
          </cell>
          <cell r="B68" t="str">
            <v>Estaca metálica - tipo CS 250 X 52 - Fornecimento e cravação</v>
          </cell>
          <cell r="C68" t="str">
            <v xml:space="preserve"> </v>
          </cell>
          <cell r="D68" t="str">
            <v xml:space="preserve"> </v>
          </cell>
          <cell r="E68" t="str">
            <v>m</v>
          </cell>
          <cell r="F68">
            <v>60</v>
          </cell>
          <cell r="G68">
            <v>97.23</v>
          </cell>
        </row>
        <row r="69">
          <cell r="A69" t="str">
            <v>OAE5</v>
          </cell>
          <cell r="B69" t="str">
            <v>Estaca metálica - tipo CS 300 x 130 - Fornecimento e cravação</v>
          </cell>
          <cell r="C69" t="str">
            <v xml:space="preserve"> </v>
          </cell>
          <cell r="D69" t="str">
            <v xml:space="preserve"> </v>
          </cell>
          <cell r="E69" t="str">
            <v>m</v>
          </cell>
          <cell r="F69">
            <v>120</v>
          </cell>
          <cell r="G69">
            <v>176.68</v>
          </cell>
        </row>
        <row r="70">
          <cell r="B70" t="str">
            <v>Superestrutura</v>
          </cell>
        </row>
        <row r="71">
          <cell r="A71" t="str">
            <v>03.371.02</v>
          </cell>
          <cell r="B71" t="str">
            <v>Formas de placa compensada plastificada</v>
          </cell>
          <cell r="C71" t="str">
            <v xml:space="preserve"> </v>
          </cell>
          <cell r="D71" t="str">
            <v xml:space="preserve"> </v>
          </cell>
          <cell r="E71" t="str">
            <v>m2</v>
          </cell>
          <cell r="F71">
            <v>1674</v>
          </cell>
          <cell r="G71">
            <v>30.76</v>
          </cell>
        </row>
        <row r="72">
          <cell r="A72" t="str">
            <v>OAE6</v>
          </cell>
          <cell r="B72" t="str">
            <v>Escoramento metálico comum (cimbramento)</v>
          </cell>
          <cell r="C72" t="str">
            <v xml:space="preserve"> </v>
          </cell>
          <cell r="D72" t="str">
            <v xml:space="preserve"> </v>
          </cell>
          <cell r="E72" t="str">
            <v>m3</v>
          </cell>
          <cell r="F72">
            <v>1160</v>
          </cell>
          <cell r="G72">
            <v>27.58</v>
          </cell>
        </row>
        <row r="73">
          <cell r="A73" t="str">
            <v>03.353.00</v>
          </cell>
          <cell r="B73" t="str">
            <v>Forn., preparo e colocação nas formas, de aço CA-50</v>
          </cell>
          <cell r="C73" t="str">
            <v xml:space="preserve"> </v>
          </cell>
          <cell r="D73" t="str">
            <v xml:space="preserve"> </v>
          </cell>
          <cell r="E73" t="str">
            <v>kg</v>
          </cell>
          <cell r="F73">
            <v>18873</v>
          </cell>
          <cell r="G73">
            <v>2.59</v>
          </cell>
        </row>
        <row r="74">
          <cell r="A74" t="str">
            <v>03.354.00</v>
          </cell>
          <cell r="B74" t="str">
            <v>Forn., preparo e colocação nas formas, de aço CA-60</v>
          </cell>
          <cell r="C74" t="str">
            <v xml:space="preserve"> </v>
          </cell>
          <cell r="D74" t="str">
            <v xml:space="preserve"> </v>
          </cell>
          <cell r="E74" t="str">
            <v>kg</v>
          </cell>
          <cell r="F74">
            <v>1654</v>
          </cell>
          <cell r="G74">
            <v>2.85</v>
          </cell>
        </row>
        <row r="75">
          <cell r="A75" t="str">
            <v>03.359.01</v>
          </cell>
          <cell r="B75" t="str">
            <v>Forn., preparo e colocação nas formas, de aço CA-25</v>
          </cell>
          <cell r="C75" t="str">
            <v xml:space="preserve"> </v>
          </cell>
          <cell r="D75" t="str">
            <v xml:space="preserve"> </v>
          </cell>
          <cell r="E75" t="str">
            <v>kg</v>
          </cell>
          <cell r="F75">
            <v>95</v>
          </cell>
          <cell r="G75">
            <v>2.4300000000000002</v>
          </cell>
        </row>
        <row r="76">
          <cell r="A76" t="str">
            <v>03.330.00</v>
          </cell>
          <cell r="B76" t="str">
            <v>Concreto fck= 35 MPa-contr. raz. uso ger.</v>
          </cell>
          <cell r="C76" t="str">
            <v xml:space="preserve"> </v>
          </cell>
          <cell r="D76" t="str">
            <v xml:space="preserve"> </v>
          </cell>
          <cell r="E76" t="str">
            <v>m3</v>
          </cell>
          <cell r="F76">
            <v>138</v>
          </cell>
          <cell r="G76">
            <v>166.78</v>
          </cell>
        </row>
        <row r="77">
          <cell r="A77" t="str">
            <v>03.326.00</v>
          </cell>
          <cell r="B77" t="str">
            <v xml:space="preserve">Concreto fck= 20 MPa-contr. raz. uso ger. </v>
          </cell>
          <cell r="C77" t="str">
            <v xml:space="preserve"> </v>
          </cell>
          <cell r="D77" t="str">
            <v xml:space="preserve"> </v>
          </cell>
          <cell r="E77" t="str">
            <v>m3</v>
          </cell>
          <cell r="F77">
            <v>25</v>
          </cell>
          <cell r="G77">
            <v>149.19999999999999</v>
          </cell>
        </row>
        <row r="78">
          <cell r="B78" t="str">
            <v>Diversos</v>
          </cell>
        </row>
        <row r="79">
          <cell r="A79" t="str">
            <v>03.510.00</v>
          </cell>
          <cell r="B79" t="str">
            <v>Aparelho de apoio em neoprene</v>
          </cell>
          <cell r="C79" t="str">
            <v xml:space="preserve"> </v>
          </cell>
          <cell r="D79" t="str">
            <v xml:space="preserve"> </v>
          </cell>
          <cell r="E79" t="str">
            <v>kg</v>
          </cell>
          <cell r="F79">
            <v>30</v>
          </cell>
          <cell r="G79">
            <v>86.94</v>
          </cell>
        </row>
        <row r="80">
          <cell r="A80" t="str">
            <v>P 03.991.01b</v>
          </cell>
          <cell r="B80" t="str">
            <v>Dreno de FF D= 50 mm x 500mm</v>
          </cell>
          <cell r="C80" t="str">
            <v xml:space="preserve"> </v>
          </cell>
          <cell r="D80" t="str">
            <v xml:space="preserve"> </v>
          </cell>
          <cell r="E80" t="str">
            <v>un</v>
          </cell>
          <cell r="F80">
            <v>52</v>
          </cell>
          <cell r="G80">
            <v>6.63</v>
          </cell>
        </row>
        <row r="84">
          <cell r="A84" t="str">
            <v>PI 02a</v>
          </cell>
        </row>
        <row r="85">
          <cell r="A85" t="str">
            <v>PI 03</v>
          </cell>
        </row>
        <row r="86">
          <cell r="A86" t="str">
            <v>PI 08</v>
          </cell>
        </row>
        <row r="87">
          <cell r="A87" t="str">
            <v>PI 10</v>
          </cell>
        </row>
        <row r="88">
          <cell r="A88" t="str">
            <v>PI 71</v>
          </cell>
        </row>
        <row r="89">
          <cell r="A89" t="str">
            <v>PI 67</v>
          </cell>
        </row>
        <row r="90">
          <cell r="A90" t="str">
            <v>PI 72</v>
          </cell>
        </row>
        <row r="91">
          <cell r="A91" t="str">
            <v>PI 30</v>
          </cell>
        </row>
        <row r="92">
          <cell r="A92" t="str">
            <v>PI 31</v>
          </cell>
        </row>
        <row r="93">
          <cell r="A93" t="str">
            <v>PI 39</v>
          </cell>
        </row>
        <row r="94">
          <cell r="A94" t="str">
            <v>PI 37</v>
          </cell>
        </row>
        <row r="95">
          <cell r="A95" t="str">
            <v>PI 73</v>
          </cell>
        </row>
        <row r="96">
          <cell r="A96" t="str">
            <v>PI 74</v>
          </cell>
        </row>
        <row r="97">
          <cell r="A97" t="str">
            <v>PI 75</v>
          </cell>
        </row>
        <row r="98">
          <cell r="A98" t="str">
            <v>PI 22</v>
          </cell>
        </row>
        <row r="99">
          <cell r="A99" t="str">
            <v>PI 26</v>
          </cell>
        </row>
        <row r="100">
          <cell r="A100" t="str">
            <v>PI 24</v>
          </cell>
        </row>
        <row r="101">
          <cell r="A101" t="str">
            <v>PI 25</v>
          </cell>
        </row>
        <row r="102">
          <cell r="A102" t="str">
            <v>PI 38</v>
          </cell>
        </row>
      </sheetData>
      <sheetData sheetId="24">
        <row r="14">
          <cell r="A14" t="str">
            <v>01.000.00</v>
          </cell>
          <cell r="B14" t="str">
            <v>Desmatamento,destocamento e limpeza de área com árvore até 0,15m</v>
          </cell>
          <cell r="C14" t="str">
            <v>DNER-ES278/97</v>
          </cell>
          <cell r="D14" t="str">
            <v xml:space="preserve"> </v>
          </cell>
          <cell r="E14" t="str">
            <v>m2</v>
          </cell>
          <cell r="F14">
            <v>348300</v>
          </cell>
          <cell r="G14">
            <v>7.0000000000000007E-2</v>
          </cell>
        </row>
        <row r="15">
          <cell r="A15" t="str">
            <v>01.010.00</v>
          </cell>
          <cell r="B15" t="str">
            <v>Desmatamento e destocamento árvores de 0,15m a 0,30m</v>
          </cell>
          <cell r="C15" t="str">
            <v>DNER-ES278/97</v>
          </cell>
          <cell r="D15" t="str">
            <v xml:space="preserve"> </v>
          </cell>
          <cell r="E15" t="str">
            <v>un</v>
          </cell>
          <cell r="F15">
            <v>3483</v>
          </cell>
          <cell r="G15">
            <v>8.92</v>
          </cell>
        </row>
        <row r="16">
          <cell r="A16" t="str">
            <v>01.011.00</v>
          </cell>
          <cell r="B16" t="str">
            <v>Desmatamento e destocamento árvores superior a 0,30m</v>
          </cell>
          <cell r="C16" t="str">
            <v>DNER-ES278/97</v>
          </cell>
          <cell r="D16" t="str">
            <v xml:space="preserve"> </v>
          </cell>
          <cell r="E16" t="str">
            <v>un</v>
          </cell>
          <cell r="F16">
            <v>1741</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1484</v>
          </cell>
          <cell r="G18">
            <v>1.89</v>
          </cell>
        </row>
        <row r="19">
          <cell r="A19" t="str">
            <v>01.100.10</v>
          </cell>
          <cell r="B19" t="str">
            <v>Escavação,carga e transportes de material de 1a categoria DMT= 200 a 400m</v>
          </cell>
          <cell r="C19" t="str">
            <v>DNER-ES280/97</v>
          </cell>
          <cell r="D19" t="str">
            <v xml:space="preserve"> </v>
          </cell>
          <cell r="E19" t="str">
            <v>m3</v>
          </cell>
          <cell r="F19">
            <v>1250</v>
          </cell>
          <cell r="G19">
            <v>1.98</v>
          </cell>
        </row>
        <row r="20">
          <cell r="A20" t="str">
            <v>01.100.11</v>
          </cell>
          <cell r="B20" t="str">
            <v>Escavação,carga e transportes de material de 1a categoria DMT= 400 a 600m</v>
          </cell>
          <cell r="C20" t="str">
            <v>DNER-ES280/97</v>
          </cell>
          <cell r="D20" t="str">
            <v xml:space="preserve"> </v>
          </cell>
          <cell r="E20" t="str">
            <v>m3</v>
          </cell>
          <cell r="F20">
            <v>3925</v>
          </cell>
          <cell r="G20">
            <v>2.12</v>
          </cell>
        </row>
        <row r="21">
          <cell r="A21" t="str">
            <v>01.100.12</v>
          </cell>
          <cell r="B21" t="str">
            <v>Escavação,carga e transportes de material de 1a categoria DMT= 600 a 800m</v>
          </cell>
          <cell r="C21" t="str">
            <v>DNER-ES280/97</v>
          </cell>
          <cell r="D21" t="str">
            <v xml:space="preserve"> </v>
          </cell>
          <cell r="E21" t="str">
            <v>m3</v>
          </cell>
          <cell r="F21">
            <v>1512</v>
          </cell>
          <cell r="G21">
            <v>2.19</v>
          </cell>
        </row>
        <row r="22">
          <cell r="A22" t="str">
            <v>01.100.13</v>
          </cell>
          <cell r="B22" t="str">
            <v>Escavação,carga e transportes de material de 1a categoria DMT= 800 a 1000m</v>
          </cell>
          <cell r="C22" t="str">
            <v>DNER-ES280/97</v>
          </cell>
          <cell r="D22" t="str">
            <v xml:space="preserve"> </v>
          </cell>
          <cell r="E22" t="str">
            <v>m3</v>
          </cell>
          <cell r="F22">
            <v>1019</v>
          </cell>
          <cell r="G22">
            <v>2.36</v>
          </cell>
        </row>
        <row r="23">
          <cell r="A23" t="str">
            <v>01.100.14</v>
          </cell>
          <cell r="B23" t="str">
            <v>Escavação,carga e transportes de material de 1a categoria DMT= 1000 a 1200m</v>
          </cell>
          <cell r="C23" t="str">
            <v>DNER-ES280/97</v>
          </cell>
          <cell r="D23" t="str">
            <v xml:space="preserve"> </v>
          </cell>
          <cell r="E23" t="str">
            <v>m3</v>
          </cell>
          <cell r="F23">
            <v>8380</v>
          </cell>
          <cell r="G23">
            <v>2.4</v>
          </cell>
        </row>
        <row r="24">
          <cell r="A24" t="str">
            <v>01.100.15</v>
          </cell>
          <cell r="B24" t="str">
            <v>Escavação,carga e transportes de material de 1a categoria DMT= 1200 a 1400m</v>
          </cell>
          <cell r="C24" t="str">
            <v>DNER-ES280/97</v>
          </cell>
          <cell r="D24" t="str">
            <v xml:space="preserve"> </v>
          </cell>
          <cell r="E24" t="str">
            <v>m3</v>
          </cell>
          <cell r="F24">
            <v>4445</v>
          </cell>
          <cell r="G24">
            <v>2.62</v>
          </cell>
        </row>
        <row r="25">
          <cell r="A25" t="str">
            <v>01.100.16</v>
          </cell>
          <cell r="B25" t="str">
            <v>Escavação,carga e transportes de material de 1a  categoria DMT 1400 a 1600m</v>
          </cell>
          <cell r="C25" t="str">
            <v>DNER-ES280/97</v>
          </cell>
          <cell r="D25" t="str">
            <v xml:space="preserve"> </v>
          </cell>
          <cell r="E25" t="str">
            <v>m3</v>
          </cell>
          <cell r="F25">
            <v>10739</v>
          </cell>
          <cell r="G25">
            <v>2.73</v>
          </cell>
        </row>
        <row r="26">
          <cell r="A26" t="str">
            <v>01.100.17</v>
          </cell>
          <cell r="B26" t="str">
            <v>Escavação,carga e transportes de material de 1a categoria DMT= 1600 a 1800m</v>
          </cell>
          <cell r="C26" t="str">
            <v>DNER-ES280/97</v>
          </cell>
          <cell r="D26" t="str">
            <v xml:space="preserve"> </v>
          </cell>
          <cell r="E26" t="str">
            <v>m3</v>
          </cell>
          <cell r="F26">
            <v>1768</v>
          </cell>
          <cell r="G26">
            <v>2.84</v>
          </cell>
        </row>
        <row r="27">
          <cell r="A27" t="str">
            <v>01.100.19</v>
          </cell>
          <cell r="B27" t="str">
            <v>Escavação,carga e transportes de material de 1a categoria DMT= 2000 a 3000m</v>
          </cell>
          <cell r="C27" t="str">
            <v>DNER-ES280/97</v>
          </cell>
          <cell r="D27" t="str">
            <v xml:space="preserve"> </v>
          </cell>
          <cell r="E27" t="str">
            <v>m3</v>
          </cell>
          <cell r="F27">
            <v>11011</v>
          </cell>
          <cell r="G27">
            <v>3.26</v>
          </cell>
        </row>
        <row r="28">
          <cell r="A28" t="str">
            <v>DER50255</v>
          </cell>
          <cell r="B28" t="str">
            <v>Esc.  Carga e Transp. de mat. 1a cat. c/ CB 3000&lt;DMT&lt;4000m</v>
          </cell>
          <cell r="C28" t="str">
            <v xml:space="preserve"> </v>
          </cell>
          <cell r="D28" t="str">
            <v xml:space="preserve"> </v>
          </cell>
          <cell r="E28" t="str">
            <v>m3</v>
          </cell>
          <cell r="F28">
            <v>8863</v>
          </cell>
          <cell r="G28">
            <v>3.3</v>
          </cell>
        </row>
        <row r="29">
          <cell r="A29" t="str">
            <v>DER50265</v>
          </cell>
          <cell r="B29" t="str">
            <v>Esc.  Carga e Transp. de mat. 1a cat. c/ CB 4000&lt;DMT&lt;5000m</v>
          </cell>
          <cell r="C29" t="str">
            <v xml:space="preserve"> </v>
          </cell>
          <cell r="D29" t="str">
            <v xml:space="preserve"> </v>
          </cell>
          <cell r="E29" t="str">
            <v>m3</v>
          </cell>
          <cell r="F29">
            <v>5413</v>
          </cell>
          <cell r="G29">
            <v>3.76</v>
          </cell>
        </row>
        <row r="30">
          <cell r="A30" t="str">
            <v>DER50260</v>
          </cell>
          <cell r="B30" t="str">
            <v>Esc.  Carga e Transp. de mat. 1a cat. c/ CB 5000&lt;DMT&lt;6000m</v>
          </cell>
          <cell r="C30" t="str">
            <v xml:space="preserve"> </v>
          </cell>
          <cell r="D30" t="str">
            <v xml:space="preserve"> </v>
          </cell>
          <cell r="E30" t="str">
            <v>m3</v>
          </cell>
          <cell r="F30">
            <v>2698</v>
          </cell>
          <cell r="G30">
            <v>4.29</v>
          </cell>
        </row>
        <row r="31">
          <cell r="A31" t="str">
            <v>DER50270</v>
          </cell>
          <cell r="B31" t="str">
            <v>Esc.  Carga e Transp. de mat. 1a cat. c/ CB 6000&lt;DMT&lt;7000m</v>
          </cell>
          <cell r="C31" t="str">
            <v xml:space="preserve"> </v>
          </cell>
          <cell r="D31" t="str">
            <v xml:space="preserve"> </v>
          </cell>
          <cell r="E31" t="str">
            <v>m3</v>
          </cell>
          <cell r="F31">
            <v>2091</v>
          </cell>
          <cell r="G31">
            <v>4.79</v>
          </cell>
        </row>
        <row r="32">
          <cell r="A32" t="str">
            <v>DER50280</v>
          </cell>
          <cell r="B32" t="str">
            <v>Esc.  Carga e Transp. de mat. 1a cat. c/ CB 7000&lt;DMT&lt;8000m</v>
          </cell>
          <cell r="C32" t="str">
            <v xml:space="preserve"> </v>
          </cell>
          <cell r="D32" t="str">
            <v xml:space="preserve"> </v>
          </cell>
          <cell r="E32" t="str">
            <v>m3</v>
          </cell>
          <cell r="F32">
            <v>13314</v>
          </cell>
          <cell r="G32">
            <v>5.27</v>
          </cell>
        </row>
        <row r="33">
          <cell r="A33" t="str">
            <v>DER50300</v>
          </cell>
          <cell r="B33" t="str">
            <v>Esc.  Carga e Transp. de mat. 1a cat. c/ CB 9000&lt;DMT&lt;10000m</v>
          </cell>
          <cell r="C33" t="str">
            <v xml:space="preserve"> </v>
          </cell>
          <cell r="D33" t="str">
            <v xml:space="preserve"> </v>
          </cell>
          <cell r="E33" t="str">
            <v>m3</v>
          </cell>
          <cell r="F33">
            <v>10102</v>
          </cell>
          <cell r="G33">
            <v>6.3</v>
          </cell>
        </row>
        <row r="34">
          <cell r="A34" t="str">
            <v>DER50305</v>
          </cell>
          <cell r="B34" t="str">
            <v>Esc.  Carga e Transp. de mat. 1a cat. c/ CB 10000&lt;DMT&lt;12000m</v>
          </cell>
          <cell r="C34" t="str">
            <v xml:space="preserve"> </v>
          </cell>
          <cell r="D34" t="str">
            <v xml:space="preserve"> </v>
          </cell>
          <cell r="E34" t="str">
            <v>m3</v>
          </cell>
          <cell r="F34">
            <v>14258</v>
          </cell>
          <cell r="G34">
            <v>7.05</v>
          </cell>
        </row>
        <row r="35">
          <cell r="A35" t="str">
            <v>01.101.11</v>
          </cell>
          <cell r="B35" t="str">
            <v>Escavação,carga e transportes de material de 2a categoria,c/CB,  DMT 400 a 600m</v>
          </cell>
          <cell r="C35" t="str">
            <v>DNER-ES280/97</v>
          </cell>
          <cell r="D35" t="str">
            <v xml:space="preserve"> </v>
          </cell>
          <cell r="E35" t="str">
            <v>m3</v>
          </cell>
          <cell r="F35">
            <v>1631</v>
          </cell>
          <cell r="G35">
            <v>3.15</v>
          </cell>
        </row>
        <row r="36">
          <cell r="A36" t="str">
            <v>01.101.12</v>
          </cell>
          <cell r="B36" t="str">
            <v>Escavação,carga e transportes de material de 2a categoria,c/CB,  DMT 600 a 800m</v>
          </cell>
          <cell r="C36" t="str">
            <v>DNER-ES280/97</v>
          </cell>
          <cell r="D36" t="str">
            <v xml:space="preserve"> </v>
          </cell>
          <cell r="E36" t="str">
            <v>m3</v>
          </cell>
          <cell r="F36">
            <v>3757</v>
          </cell>
          <cell r="G36">
            <v>3.23</v>
          </cell>
        </row>
        <row r="37">
          <cell r="A37" t="str">
            <v>01.101.14</v>
          </cell>
          <cell r="B37" t="str">
            <v>Escavação,carga e transportes de material de 2a categoria,c/CB,  DMT 1000 a 1200m</v>
          </cell>
          <cell r="C37" t="str">
            <v>DNER-ES280/97</v>
          </cell>
          <cell r="D37" t="str">
            <v xml:space="preserve"> </v>
          </cell>
          <cell r="E37" t="str">
            <v>m3</v>
          </cell>
          <cell r="F37">
            <v>1333</v>
          </cell>
          <cell r="G37">
            <v>3.49</v>
          </cell>
        </row>
        <row r="38">
          <cell r="A38" t="str">
            <v>01.101.15</v>
          </cell>
          <cell r="B38" t="str">
            <v>Escavação,carga e transportes de material de 2a categoria,c/CB,  DMT 1200 a 1400m</v>
          </cell>
          <cell r="C38" t="str">
            <v>DNER-ES280/97</v>
          </cell>
          <cell r="D38" t="str">
            <v xml:space="preserve"> </v>
          </cell>
          <cell r="E38" t="str">
            <v>m3</v>
          </cell>
          <cell r="F38">
            <v>1404</v>
          </cell>
          <cell r="G38">
            <v>3.73</v>
          </cell>
        </row>
        <row r="39">
          <cell r="A39" t="str">
            <v>01.101.16</v>
          </cell>
          <cell r="B39" t="str">
            <v>Escavação,carga e transportes de material de 2a categoria,c/CB,  DMT 1400 a 1600m</v>
          </cell>
          <cell r="C39" t="str">
            <v>DNER-ES280/97</v>
          </cell>
          <cell r="D39" t="str">
            <v xml:space="preserve"> </v>
          </cell>
          <cell r="E39" t="str">
            <v>m3</v>
          </cell>
          <cell r="F39">
            <v>2888</v>
          </cell>
          <cell r="G39">
            <v>3.87</v>
          </cell>
        </row>
        <row r="40">
          <cell r="A40" t="str">
            <v>01.101.19</v>
          </cell>
          <cell r="B40" t="str">
            <v>Escavação,carga e transportes de material de 2a categoria,c/CB,  DMT 2000 a 3000m</v>
          </cell>
          <cell r="C40" t="str">
            <v>DNER-ES280/97</v>
          </cell>
          <cell r="D40" t="str">
            <v xml:space="preserve"> </v>
          </cell>
          <cell r="E40" t="str">
            <v>m3</v>
          </cell>
          <cell r="F40">
            <v>6541</v>
          </cell>
          <cell r="G40">
            <v>4.51</v>
          </cell>
        </row>
        <row r="41">
          <cell r="A41" t="str">
            <v>DER51225</v>
          </cell>
          <cell r="B41" t="str">
            <v>Escavação,carga e transportes de material de 2a categoria DMT 3000 a 4000m</v>
          </cell>
          <cell r="C41" t="str">
            <v xml:space="preserve"> </v>
          </cell>
          <cell r="D41" t="str">
            <v xml:space="preserve"> </v>
          </cell>
          <cell r="E41" t="str">
            <v>m3</v>
          </cell>
          <cell r="F41">
            <v>2216</v>
          </cell>
          <cell r="G41">
            <v>4.5599999999999996</v>
          </cell>
        </row>
        <row r="42">
          <cell r="A42" t="str">
            <v>DER51235</v>
          </cell>
          <cell r="B42" t="str">
            <v>Escavação,carga e transportes de material de 2a categoria DMT 4000 a 5000m</v>
          </cell>
          <cell r="C42" t="str">
            <v xml:space="preserve"> </v>
          </cell>
          <cell r="D42" t="str">
            <v xml:space="preserve"> </v>
          </cell>
          <cell r="E42" t="str">
            <v>m3</v>
          </cell>
          <cell r="F42">
            <v>1163</v>
          </cell>
          <cell r="G42">
            <v>5.15</v>
          </cell>
        </row>
        <row r="43">
          <cell r="A43" t="str">
            <v>DER51270</v>
          </cell>
          <cell r="B43" t="str">
            <v>Escavação,carga e transportes de material de 2a categoria DMT 7000 a 8000m</v>
          </cell>
          <cell r="C43" t="str">
            <v xml:space="preserve"> </v>
          </cell>
          <cell r="D43" t="str">
            <v xml:space="preserve"> </v>
          </cell>
          <cell r="E43" t="str">
            <v>m3</v>
          </cell>
          <cell r="F43">
            <v>1969</v>
          </cell>
          <cell r="G43">
            <v>6.93</v>
          </cell>
        </row>
        <row r="44">
          <cell r="A44" t="str">
            <v>DER51330</v>
          </cell>
          <cell r="B44" t="str">
            <v>Escavação,carga e transportes de material de 2a categoria DMT 16000 a 18000m</v>
          </cell>
          <cell r="C44" t="str">
            <v xml:space="preserve"> </v>
          </cell>
          <cell r="D44" t="str">
            <v xml:space="preserve"> </v>
          </cell>
          <cell r="E44" t="str">
            <v>m3</v>
          </cell>
          <cell r="F44">
            <v>5909</v>
          </cell>
          <cell r="G44">
            <v>12.53</v>
          </cell>
        </row>
        <row r="45">
          <cell r="A45" t="str">
            <v>DER51340</v>
          </cell>
          <cell r="B45" t="str">
            <v>Escavação,carga e transportes de material de 2a categoria DMT 18000 a 20000m</v>
          </cell>
          <cell r="C45" t="str">
            <v xml:space="preserve"> </v>
          </cell>
          <cell r="D45" t="str">
            <v xml:space="preserve"> </v>
          </cell>
          <cell r="E45" t="str">
            <v>m3</v>
          </cell>
          <cell r="F45">
            <v>6828</v>
          </cell>
          <cell r="G45">
            <v>13.65</v>
          </cell>
        </row>
        <row r="46">
          <cell r="A46" t="str">
            <v>DER52070</v>
          </cell>
          <cell r="B46" t="str">
            <v>Esc. Carga e Transp. de solos moles 100&lt;DMT&lt;=200m</v>
          </cell>
          <cell r="C46" t="str">
            <v xml:space="preserve"> </v>
          </cell>
          <cell r="D46" t="str">
            <v xml:space="preserve"> </v>
          </cell>
          <cell r="E46" t="str">
            <v>m3</v>
          </cell>
          <cell r="F46">
            <v>592</v>
          </cell>
          <cell r="G46">
            <v>3.95</v>
          </cell>
        </row>
        <row r="47">
          <cell r="A47" t="str">
            <v>DER52082</v>
          </cell>
          <cell r="B47" t="str">
            <v>Esc. Carga e Transp. de solos moles 200&lt;DMT&lt;=400m</v>
          </cell>
          <cell r="C47" t="str">
            <v xml:space="preserve"> </v>
          </cell>
          <cell r="D47" t="str">
            <v xml:space="preserve"> </v>
          </cell>
          <cell r="E47" t="str">
            <v>m3</v>
          </cell>
          <cell r="F47">
            <v>1203</v>
          </cell>
          <cell r="G47">
            <v>4.03</v>
          </cell>
        </row>
        <row r="48">
          <cell r="A48" t="str">
            <v>DER52087</v>
          </cell>
          <cell r="B48" t="str">
            <v>Esc. Carga e Transp. de solos moles 400&lt;DMT&lt;=600m</v>
          </cell>
          <cell r="C48" t="str">
            <v xml:space="preserve"> </v>
          </cell>
          <cell r="D48" t="str">
            <v xml:space="preserve"> </v>
          </cell>
          <cell r="E48" t="str">
            <v>m3</v>
          </cell>
          <cell r="F48">
            <v>8307</v>
          </cell>
          <cell r="G48">
            <v>4.5999999999999996</v>
          </cell>
        </row>
        <row r="49">
          <cell r="A49" t="str">
            <v>DER52090</v>
          </cell>
          <cell r="B49" t="str">
            <v>Esc. Carga e Transp. de solos moles 600&lt;DMT&lt;=800m</v>
          </cell>
          <cell r="C49" t="str">
            <v xml:space="preserve"> </v>
          </cell>
          <cell r="D49" t="str">
            <v xml:space="preserve"> </v>
          </cell>
          <cell r="E49" t="str">
            <v>m3</v>
          </cell>
          <cell r="F49">
            <v>1430</v>
          </cell>
          <cell r="G49">
            <v>4.6399999999999997</v>
          </cell>
        </row>
        <row r="50">
          <cell r="A50" t="str">
            <v>DER52095</v>
          </cell>
          <cell r="B50" t="str">
            <v>Esc. Carga e Transp. de solos moles 800&lt;DMT&lt;=1000m</v>
          </cell>
          <cell r="C50" t="str">
            <v xml:space="preserve"> </v>
          </cell>
          <cell r="D50" t="str">
            <v xml:space="preserve"> </v>
          </cell>
          <cell r="E50" t="str">
            <v>m3</v>
          </cell>
          <cell r="F50">
            <v>2650</v>
          </cell>
          <cell r="G50">
            <v>4.7</v>
          </cell>
        </row>
        <row r="51">
          <cell r="A51" t="str">
            <v>DER52100</v>
          </cell>
          <cell r="B51" t="str">
            <v>Esc. Carga e Transp. de solos moles 1000&lt;DMT&lt;=1200m</v>
          </cell>
          <cell r="C51" t="str">
            <v xml:space="preserve"> </v>
          </cell>
          <cell r="D51" t="str">
            <v xml:space="preserve"> </v>
          </cell>
          <cell r="E51" t="str">
            <v>m3</v>
          </cell>
          <cell r="F51">
            <v>3238</v>
          </cell>
          <cell r="G51">
            <v>4.71</v>
          </cell>
        </row>
        <row r="52">
          <cell r="A52" t="str">
            <v>DER52101</v>
          </cell>
          <cell r="B52" t="str">
            <v>Esc. Carga e Transp. de solos moles 1200&lt;DMT&lt;=1400m</v>
          </cell>
          <cell r="C52" t="str">
            <v xml:space="preserve"> </v>
          </cell>
          <cell r="D52" t="str">
            <v xml:space="preserve"> </v>
          </cell>
          <cell r="E52" t="str">
            <v>m3</v>
          </cell>
          <cell r="F52">
            <v>762</v>
          </cell>
          <cell r="G52">
            <v>4.74</v>
          </cell>
        </row>
        <row r="53">
          <cell r="A53" t="str">
            <v>DER52102</v>
          </cell>
          <cell r="B53" t="str">
            <v>Esc. Carga e Transp. de solos moles 1400&lt;DMT&lt;=1600m</v>
          </cell>
          <cell r="C53" t="str">
            <v xml:space="preserve"> </v>
          </cell>
          <cell r="D53" t="str">
            <v xml:space="preserve"> </v>
          </cell>
          <cell r="E53" t="str">
            <v>m3</v>
          </cell>
          <cell r="F53">
            <v>1375</v>
          </cell>
          <cell r="G53">
            <v>4.8099999999999996</v>
          </cell>
        </row>
        <row r="54">
          <cell r="A54" t="str">
            <v>DER52103</v>
          </cell>
          <cell r="B54" t="str">
            <v>Esc. Carga e Transp. de solos moles 1600&lt;DMT&lt;=1800m</v>
          </cell>
          <cell r="C54" t="str">
            <v xml:space="preserve"> </v>
          </cell>
          <cell r="D54" t="str">
            <v xml:space="preserve"> </v>
          </cell>
          <cell r="E54" t="str">
            <v>m3</v>
          </cell>
          <cell r="F54">
            <v>1388</v>
          </cell>
          <cell r="G54">
            <v>4.8600000000000003</v>
          </cell>
        </row>
        <row r="55">
          <cell r="A55" t="str">
            <v>DER52105</v>
          </cell>
          <cell r="B55" t="str">
            <v>Esc. Carga e Transp. de solos moles 2000&lt;DMT&lt;=3000m</v>
          </cell>
          <cell r="C55" t="str">
            <v xml:space="preserve"> </v>
          </cell>
          <cell r="D55" t="str">
            <v xml:space="preserve"> </v>
          </cell>
          <cell r="E55" t="str">
            <v>m3</v>
          </cell>
          <cell r="F55">
            <v>15176</v>
          </cell>
          <cell r="G55">
            <v>5.77</v>
          </cell>
        </row>
        <row r="56">
          <cell r="A56" t="str">
            <v>01.510.00</v>
          </cell>
          <cell r="B56" t="str">
            <v>Compactação de aterros a 95% Proctor Normal</v>
          </cell>
          <cell r="C56" t="str">
            <v>DNER-ES282/97</v>
          </cell>
          <cell r="D56" t="str">
            <v xml:space="preserve"> </v>
          </cell>
          <cell r="E56" t="str">
            <v>m3</v>
          </cell>
          <cell r="F56">
            <v>62802</v>
          </cell>
          <cell r="G56">
            <v>0.79</v>
          </cell>
        </row>
        <row r="57">
          <cell r="A57" t="str">
            <v>01.511.00</v>
          </cell>
          <cell r="B57" t="str">
            <v>Compactação de aterros a 100% Proctor Normal</v>
          </cell>
          <cell r="C57" t="str">
            <v>DNER-ES282/97</v>
          </cell>
          <cell r="D57" t="str">
            <v xml:space="preserve"> </v>
          </cell>
          <cell r="E57" t="str">
            <v>m3</v>
          </cell>
          <cell r="F57">
            <v>42418</v>
          </cell>
          <cell r="G57">
            <v>1.36</v>
          </cell>
        </row>
        <row r="58">
          <cell r="F58" t="str">
            <v>SUB-TOTAL</v>
          </cell>
        </row>
        <row r="60">
          <cell r="B60" t="str">
            <v>PAVIMENTAÇÃO</v>
          </cell>
        </row>
        <row r="61">
          <cell r="A61" t="str">
            <v>02.000.00</v>
          </cell>
          <cell r="B61" t="str">
            <v>Regularização do subleito</v>
          </cell>
          <cell r="C61" t="str">
            <v xml:space="preserve"> </v>
          </cell>
          <cell r="D61" t="str">
            <v xml:space="preserve"> </v>
          </cell>
          <cell r="E61" t="str">
            <v>m2</v>
          </cell>
          <cell r="F61">
            <v>95629</v>
          </cell>
          <cell r="G61">
            <v>0.3</v>
          </cell>
        </row>
        <row r="62">
          <cell r="A62" t="str">
            <v>DER53110</v>
          </cell>
          <cell r="B62" t="str">
            <v>Camada de seixo classificado</v>
          </cell>
          <cell r="C62" t="str">
            <v xml:space="preserve"> </v>
          </cell>
          <cell r="D62" t="str">
            <v xml:space="preserve"> </v>
          </cell>
          <cell r="E62" t="str">
            <v>m3</v>
          </cell>
          <cell r="F62">
            <v>18370</v>
          </cell>
          <cell r="G62">
            <v>16.09</v>
          </cell>
        </row>
        <row r="63">
          <cell r="F63" t="str">
            <v>SUB-TOTAL</v>
          </cell>
        </row>
        <row r="65">
          <cell r="B65" t="str">
            <v>DRENAGEM</v>
          </cell>
        </row>
        <row r="66">
          <cell r="A66" t="str">
            <v>04.000.00</v>
          </cell>
          <cell r="B66" t="str">
            <v>Escavação manual em material de 1a categoria</v>
          </cell>
          <cell r="C66" t="str">
            <v xml:space="preserve"> </v>
          </cell>
          <cell r="D66" t="str">
            <v xml:space="preserve"> </v>
          </cell>
          <cell r="E66" t="str">
            <v>m3</v>
          </cell>
          <cell r="F66">
            <v>161</v>
          </cell>
          <cell r="G66">
            <v>17.57</v>
          </cell>
        </row>
        <row r="67">
          <cell r="A67" t="str">
            <v>04.001.00</v>
          </cell>
          <cell r="B67" t="str">
            <v>Escavação mecânica em material de 1a categoria</v>
          </cell>
          <cell r="C67" t="str">
            <v xml:space="preserve"> </v>
          </cell>
          <cell r="D67" t="str">
            <v xml:space="preserve"> </v>
          </cell>
          <cell r="E67" t="str">
            <v>m3</v>
          </cell>
          <cell r="F67">
            <v>824</v>
          </cell>
          <cell r="G67">
            <v>2.09</v>
          </cell>
        </row>
        <row r="68">
          <cell r="A68" t="str">
            <v>04.001.01</v>
          </cell>
          <cell r="B68" t="str">
            <v>Escavação mecânica,reaterro e compactação (material de 1a categoria)</v>
          </cell>
          <cell r="C68" t="str">
            <v xml:space="preserve"> </v>
          </cell>
          <cell r="D68" t="str">
            <v xml:space="preserve"> </v>
          </cell>
          <cell r="E68" t="str">
            <v>m3</v>
          </cell>
          <cell r="F68">
            <v>658.80000000000007</v>
          </cell>
          <cell r="G68">
            <v>3.03</v>
          </cell>
        </row>
        <row r="69">
          <cell r="A69" t="str">
            <v>04.400.02</v>
          </cell>
          <cell r="B69" t="str">
            <v>Valeta de prot. de cortes c/ revest. vegetal VPC 02</v>
          </cell>
          <cell r="C69" t="str">
            <v xml:space="preserve"> </v>
          </cell>
          <cell r="D69" t="str">
            <v xml:space="preserve"> </v>
          </cell>
          <cell r="E69" t="str">
            <v>m</v>
          </cell>
          <cell r="F69">
            <v>3333</v>
          </cell>
          <cell r="G69">
            <v>23.24</v>
          </cell>
        </row>
        <row r="70">
          <cell r="A70" t="str">
            <v>04.401.01</v>
          </cell>
          <cell r="B70" t="str">
            <v>Valeta de prot. de aterro c/ revest. vegetal VPA 01</v>
          </cell>
          <cell r="C70" t="str">
            <v xml:space="preserve"> </v>
          </cell>
          <cell r="D70" t="str">
            <v xml:space="preserve"> </v>
          </cell>
          <cell r="E70" t="str">
            <v>m</v>
          </cell>
          <cell r="F70">
            <v>2294</v>
          </cell>
          <cell r="G70">
            <v>31.98</v>
          </cell>
        </row>
        <row r="71">
          <cell r="A71" t="str">
            <v>04.401.02</v>
          </cell>
          <cell r="B71" t="str">
            <v>Valeta de prot. de aterro c/ revest. vegetal VPA 02</v>
          </cell>
          <cell r="C71" t="str">
            <v xml:space="preserve"> </v>
          </cell>
          <cell r="D71" t="str">
            <v xml:space="preserve"> </v>
          </cell>
          <cell r="E71" t="str">
            <v>m</v>
          </cell>
          <cell r="F71">
            <v>5351</v>
          </cell>
          <cell r="G71">
            <v>24.32</v>
          </cell>
        </row>
        <row r="72">
          <cell r="A72" t="str">
            <v>04.900.21</v>
          </cell>
          <cell r="B72" t="str">
            <v>Sarjeta de cant. central de concreto-SCC 01</v>
          </cell>
          <cell r="C72" t="str">
            <v>DNER-ES288/97</v>
          </cell>
          <cell r="D72" t="str">
            <v xml:space="preserve"> </v>
          </cell>
          <cell r="E72" t="str">
            <v>m</v>
          </cell>
          <cell r="F72">
            <v>5269</v>
          </cell>
          <cell r="G72">
            <v>13.85</v>
          </cell>
        </row>
        <row r="73">
          <cell r="A73" t="str">
            <v>04.900.22</v>
          </cell>
          <cell r="B73" t="str">
            <v>Sarjeta de cant. central de concreto-SCC 02</v>
          </cell>
          <cell r="C73" t="str">
            <v>DNER-ES288/97</v>
          </cell>
          <cell r="D73" t="str">
            <v xml:space="preserve"> </v>
          </cell>
          <cell r="E73" t="str">
            <v>m</v>
          </cell>
          <cell r="F73">
            <v>484</v>
          </cell>
          <cell r="G73">
            <v>19.170000000000002</v>
          </cell>
        </row>
        <row r="74">
          <cell r="A74" t="str">
            <v>04.900.32</v>
          </cell>
          <cell r="B74" t="str">
            <v>Sarjeta triangular de grama-STG 02</v>
          </cell>
          <cell r="C74" t="str">
            <v xml:space="preserve"> </v>
          </cell>
          <cell r="D74" t="str">
            <v xml:space="preserve"> </v>
          </cell>
          <cell r="E74" t="str">
            <v>m</v>
          </cell>
          <cell r="F74">
            <v>319</v>
          </cell>
          <cell r="G74">
            <v>12.14</v>
          </cell>
        </row>
        <row r="75">
          <cell r="A75" t="str">
            <v>04.900.33</v>
          </cell>
          <cell r="B75" t="str">
            <v>Sarjeta triangular de grama-STG 03</v>
          </cell>
          <cell r="C75" t="str">
            <v xml:space="preserve"> </v>
          </cell>
          <cell r="D75" t="str">
            <v xml:space="preserve"> </v>
          </cell>
          <cell r="E75" t="str">
            <v>m</v>
          </cell>
          <cell r="F75">
            <v>341</v>
          </cell>
          <cell r="G75">
            <v>10.61</v>
          </cell>
        </row>
        <row r="76">
          <cell r="A76" t="str">
            <v>04.900.34</v>
          </cell>
          <cell r="B76" t="str">
            <v>Sarjeta triangular de grama-STG 04</v>
          </cell>
          <cell r="C76" t="str">
            <v xml:space="preserve"> </v>
          </cell>
          <cell r="D76" t="str">
            <v xml:space="preserve"> </v>
          </cell>
          <cell r="E76" t="str">
            <v>m</v>
          </cell>
          <cell r="F76">
            <v>3872</v>
          </cell>
          <cell r="G76">
            <v>8.4700000000000006</v>
          </cell>
        </row>
        <row r="77">
          <cell r="A77" t="str">
            <v>DER78150b</v>
          </cell>
          <cell r="B77" t="str">
            <v>Caixa coletora de sarjeta - CCS, D=40cm E H=1,00m</v>
          </cell>
          <cell r="C77" t="str">
            <v xml:space="preserve"> </v>
          </cell>
          <cell r="D77" t="str">
            <v xml:space="preserve"> </v>
          </cell>
          <cell r="E77" t="str">
            <v>un</v>
          </cell>
          <cell r="F77">
            <v>5</v>
          </cell>
          <cell r="G77">
            <v>382.07</v>
          </cell>
        </row>
        <row r="78">
          <cell r="A78" t="str">
            <v>DER78150a</v>
          </cell>
          <cell r="B78" t="str">
            <v>Caixa coletora de sarjeta - CCS, D=60cm E H=1,5m</v>
          </cell>
          <cell r="C78" t="str">
            <v xml:space="preserve"> </v>
          </cell>
          <cell r="D78" t="str">
            <v xml:space="preserve"> </v>
          </cell>
          <cell r="E78" t="str">
            <v>un</v>
          </cell>
          <cell r="F78">
            <v>6</v>
          </cell>
          <cell r="G78">
            <v>500.45</v>
          </cell>
        </row>
        <row r="79">
          <cell r="A79" t="str">
            <v>DER78250</v>
          </cell>
          <cell r="B79" t="str">
            <v>Caixa coletora de sarjeta - CCS, D=80cm E H=1,50m</v>
          </cell>
          <cell r="C79" t="str">
            <v xml:space="preserve"> </v>
          </cell>
          <cell r="D79" t="str">
            <v xml:space="preserve"> </v>
          </cell>
          <cell r="E79" t="str">
            <v>un</v>
          </cell>
          <cell r="F79">
            <v>2</v>
          </cell>
          <cell r="G79">
            <v>436.66</v>
          </cell>
        </row>
        <row r="80">
          <cell r="A80" t="str">
            <v>DER78300</v>
          </cell>
          <cell r="B80" t="str">
            <v>Caixa coletora de sarjeta - CCS, D=100cm E H=1,50m</v>
          </cell>
          <cell r="C80" t="str">
            <v xml:space="preserve"> </v>
          </cell>
          <cell r="D80" t="str">
            <v xml:space="preserve"> </v>
          </cell>
          <cell r="E80" t="str">
            <v>un</v>
          </cell>
          <cell r="F80">
            <v>2</v>
          </cell>
          <cell r="G80">
            <v>449.54</v>
          </cell>
        </row>
        <row r="81">
          <cell r="A81" t="str">
            <v>04.930.01</v>
          </cell>
          <cell r="B81" t="str">
            <v>Caixa coletora de sarjeta-CCS 01</v>
          </cell>
          <cell r="C81" t="str">
            <v>DNER-ES287/97</v>
          </cell>
          <cell r="D81" t="str">
            <v xml:space="preserve"> </v>
          </cell>
          <cell r="E81" t="str">
            <v>un</v>
          </cell>
          <cell r="F81">
            <v>3</v>
          </cell>
          <cell r="G81">
            <v>568.85</v>
          </cell>
        </row>
        <row r="82">
          <cell r="A82" t="str">
            <v>04.930.02</v>
          </cell>
          <cell r="B82" t="str">
            <v>Caixa coletora de sarjeta-CCS 02</v>
          </cell>
          <cell r="C82" t="str">
            <v>DNER-ES287/97</v>
          </cell>
          <cell r="D82" t="str">
            <v xml:space="preserve"> </v>
          </cell>
          <cell r="E82" t="str">
            <v>un</v>
          </cell>
          <cell r="F82">
            <v>3</v>
          </cell>
          <cell r="G82">
            <v>555.63</v>
          </cell>
        </row>
        <row r="83">
          <cell r="A83" t="str">
            <v>04.930.03</v>
          </cell>
          <cell r="B83" t="str">
            <v>Caixa coletora de sarjeta-CCS 03</v>
          </cell>
          <cell r="C83" t="str">
            <v>DNER-ES287/97</v>
          </cell>
          <cell r="D83" t="str">
            <v xml:space="preserve"> </v>
          </cell>
          <cell r="E83" t="str">
            <v>un</v>
          </cell>
          <cell r="F83">
            <v>1</v>
          </cell>
          <cell r="G83">
            <v>542.39</v>
          </cell>
        </row>
        <row r="84">
          <cell r="A84" t="str">
            <v>DER77100</v>
          </cell>
          <cell r="B84" t="str">
            <v>Caixa coletora de talvegue - CCT, D=80cm E H=1,50m</v>
          </cell>
          <cell r="C84" t="str">
            <v xml:space="preserve"> </v>
          </cell>
          <cell r="D84" t="str">
            <v xml:space="preserve"> </v>
          </cell>
          <cell r="E84" t="str">
            <v>un</v>
          </cell>
          <cell r="F84">
            <v>4</v>
          </cell>
          <cell r="G84">
            <v>419.95</v>
          </cell>
        </row>
        <row r="85">
          <cell r="A85" t="str">
            <v>DER77150</v>
          </cell>
          <cell r="B85" t="str">
            <v>Caixa coletora de talvegue - CCT, D=100cm E H=1,50m</v>
          </cell>
          <cell r="C85" t="str">
            <v xml:space="preserve"> </v>
          </cell>
          <cell r="D85" t="str">
            <v xml:space="preserve"> </v>
          </cell>
          <cell r="E85" t="str">
            <v>un</v>
          </cell>
          <cell r="F85">
            <v>1</v>
          </cell>
          <cell r="G85">
            <v>410.6</v>
          </cell>
        </row>
        <row r="86">
          <cell r="A86" t="str">
            <v>DER77150d</v>
          </cell>
          <cell r="B86" t="str">
            <v>Caixa coletora de talvegue, para BDTC, D=1,20m E H=1,50m</v>
          </cell>
          <cell r="C86" t="str">
            <v xml:space="preserve"> </v>
          </cell>
          <cell r="D86" t="str">
            <v xml:space="preserve"> </v>
          </cell>
          <cell r="E86" t="str">
            <v>un</v>
          </cell>
          <cell r="F86">
            <v>1</v>
          </cell>
          <cell r="G86">
            <v>581.30999999999995</v>
          </cell>
        </row>
        <row r="87">
          <cell r="A87" t="str">
            <v>P 04.100.07</v>
          </cell>
          <cell r="B87" t="str">
            <v>Execução de galerias D=0,40 c/ lastro de brita</v>
          </cell>
          <cell r="C87" t="str">
            <v xml:space="preserve"> </v>
          </cell>
          <cell r="D87" t="str">
            <v xml:space="preserve"> </v>
          </cell>
          <cell r="E87" t="str">
            <v>m</v>
          </cell>
          <cell r="F87">
            <v>81</v>
          </cell>
          <cell r="G87">
            <v>41.68</v>
          </cell>
        </row>
        <row r="88">
          <cell r="A88" t="str">
            <v>P 04.100.09</v>
          </cell>
          <cell r="B88" t="str">
            <v>Execução de galerias D=0,60 c/ lastro de brita</v>
          </cell>
          <cell r="C88" t="str">
            <v xml:space="preserve"> </v>
          </cell>
          <cell r="D88" t="str">
            <v xml:space="preserve"> </v>
          </cell>
          <cell r="E88" t="str">
            <v>m</v>
          </cell>
          <cell r="F88">
            <v>139</v>
          </cell>
          <cell r="G88">
            <v>100.67</v>
          </cell>
        </row>
        <row r="89">
          <cell r="A89" t="str">
            <v>P 04.100.08</v>
          </cell>
          <cell r="B89" t="str">
            <v>Execução de galerias D=0,40 c/ lastro de concreto</v>
          </cell>
          <cell r="C89" t="str">
            <v xml:space="preserve"> </v>
          </cell>
          <cell r="D89" t="str">
            <v xml:space="preserve"> </v>
          </cell>
          <cell r="E89" t="str">
            <v>m</v>
          </cell>
          <cell r="F89">
            <v>35</v>
          </cell>
          <cell r="G89">
            <v>58.65</v>
          </cell>
        </row>
        <row r="90">
          <cell r="A90" t="str">
            <v>DER72350b</v>
          </cell>
          <cell r="B90" t="str">
            <v>Boca para BSTC D=40cm - Normal</v>
          </cell>
          <cell r="C90" t="str">
            <v xml:space="preserve"> </v>
          </cell>
          <cell r="D90" t="str">
            <v xml:space="preserve"> </v>
          </cell>
          <cell r="E90" t="str">
            <v>un</v>
          </cell>
          <cell r="F90">
            <v>4</v>
          </cell>
          <cell r="G90">
            <v>147.57</v>
          </cell>
        </row>
        <row r="91">
          <cell r="A91" t="str">
            <v>04.101.01</v>
          </cell>
          <cell r="B91" t="str">
            <v>Boca de BSTC D=0.60m-normal</v>
          </cell>
          <cell r="C91" t="str">
            <v>DNER-ES284/97</v>
          </cell>
          <cell r="D91" t="str">
            <v xml:space="preserve"> </v>
          </cell>
          <cell r="E91" t="str">
            <v>un</v>
          </cell>
          <cell r="F91">
            <v>7</v>
          </cell>
          <cell r="G91">
            <v>299.62</v>
          </cell>
        </row>
        <row r="92">
          <cell r="A92" t="str">
            <v>04.940.02</v>
          </cell>
          <cell r="B92" t="str">
            <v>Descida d’água tipo rápido- canal retangular-DAR 02</v>
          </cell>
          <cell r="C92" t="str">
            <v>DNER-ES291/97</v>
          </cell>
          <cell r="D92" t="str">
            <v xml:space="preserve"> </v>
          </cell>
          <cell r="E92" t="str">
            <v>m</v>
          </cell>
          <cell r="F92">
            <v>5</v>
          </cell>
          <cell r="G92">
            <v>57.28</v>
          </cell>
        </row>
        <row r="93">
          <cell r="F93" t="str">
            <v>SUB-TOTAL</v>
          </cell>
        </row>
        <row r="94">
          <cell r="B94" t="str">
            <v>OBRAS DE ARTE CORRENTES</v>
          </cell>
        </row>
        <row r="95">
          <cell r="A95" t="str">
            <v>04.000.01</v>
          </cell>
          <cell r="B95" t="str">
            <v>Escavação manual,reaterro e compactação (material de 1a categoria)</v>
          </cell>
          <cell r="C95" t="str">
            <v xml:space="preserve"> </v>
          </cell>
          <cell r="D95" t="str">
            <v xml:space="preserve"> </v>
          </cell>
          <cell r="E95" t="str">
            <v>m3</v>
          </cell>
          <cell r="F95">
            <v>2635.2000000000003</v>
          </cell>
          <cell r="G95">
            <v>22.33</v>
          </cell>
        </row>
        <row r="96">
          <cell r="A96" t="str">
            <v>04.100.02</v>
          </cell>
          <cell r="B96" t="str">
            <v>Corpo de BSTC D=0.80m</v>
          </cell>
          <cell r="C96" t="str">
            <v>DNER-ES284/97</v>
          </cell>
          <cell r="D96" t="str">
            <v xml:space="preserve"> </v>
          </cell>
          <cell r="E96" t="str">
            <v xml:space="preserve">m </v>
          </cell>
          <cell r="F96">
            <v>158</v>
          </cell>
          <cell r="G96">
            <v>201.98</v>
          </cell>
        </row>
        <row r="97">
          <cell r="A97" t="str">
            <v>04.100.03</v>
          </cell>
          <cell r="B97" t="str">
            <v>Corpo de BSTC D=1.00m</v>
          </cell>
          <cell r="C97" t="str">
            <v>DNER-ES284/97</v>
          </cell>
          <cell r="D97" t="str">
            <v xml:space="preserve"> </v>
          </cell>
          <cell r="E97" t="str">
            <v xml:space="preserve">m </v>
          </cell>
          <cell r="F97">
            <v>99</v>
          </cell>
          <cell r="G97">
            <v>280.33</v>
          </cell>
        </row>
        <row r="98">
          <cell r="A98" t="str">
            <v>04.101.02</v>
          </cell>
          <cell r="B98" t="str">
            <v>Boca de BSTC D=0.80m-normal</v>
          </cell>
          <cell r="C98" t="str">
            <v>DNER-ES284/97</v>
          </cell>
          <cell r="D98" t="str">
            <v xml:space="preserve"> </v>
          </cell>
          <cell r="E98" t="str">
            <v>un</v>
          </cell>
          <cell r="F98">
            <v>16</v>
          </cell>
          <cell r="G98">
            <v>494.05</v>
          </cell>
        </row>
        <row r="99">
          <cell r="A99" t="str">
            <v>04.101.03</v>
          </cell>
          <cell r="B99" t="str">
            <v>Boca de BSTC D=1.00m-normal</v>
          </cell>
          <cell r="C99" t="str">
            <v>DNER-ES284/97</v>
          </cell>
          <cell r="D99" t="str">
            <v xml:space="preserve"> </v>
          </cell>
          <cell r="E99" t="str">
            <v>un</v>
          </cell>
          <cell r="F99">
            <v>6</v>
          </cell>
          <cell r="G99">
            <v>757.56</v>
          </cell>
        </row>
        <row r="100">
          <cell r="A100" t="str">
            <v>P04.110.00</v>
          </cell>
          <cell r="B100" t="str">
            <v>Corpo de BDTC D=0.80m c/ laje de concreto</v>
          </cell>
          <cell r="C100" t="str">
            <v xml:space="preserve"> </v>
          </cell>
          <cell r="D100" t="str">
            <v xml:space="preserve"> </v>
          </cell>
          <cell r="E100" t="str">
            <v>m</v>
          </cell>
          <cell r="F100">
            <v>33</v>
          </cell>
          <cell r="G100">
            <v>335.3</v>
          </cell>
        </row>
        <row r="101">
          <cell r="A101" t="str">
            <v>04.110.01</v>
          </cell>
          <cell r="B101" t="str">
            <v>Corpo de BDTC D=1.00m</v>
          </cell>
          <cell r="C101" t="str">
            <v>DNER-ES284/97</v>
          </cell>
          <cell r="D101" t="str">
            <v xml:space="preserve"> </v>
          </cell>
          <cell r="E101" t="str">
            <v>m</v>
          </cell>
          <cell r="F101">
            <v>69</v>
          </cell>
          <cell r="G101">
            <v>572.14</v>
          </cell>
        </row>
        <row r="102">
          <cell r="A102" t="str">
            <v>04.110.02</v>
          </cell>
          <cell r="B102" t="str">
            <v>Corpo de BDTC D=1.20m</v>
          </cell>
          <cell r="C102" t="str">
            <v>DNER-ES284/97</v>
          </cell>
          <cell r="D102" t="str">
            <v xml:space="preserve"> </v>
          </cell>
          <cell r="E102" t="str">
            <v>m</v>
          </cell>
          <cell r="F102">
            <v>21</v>
          </cell>
          <cell r="G102">
            <v>745.38</v>
          </cell>
        </row>
        <row r="103">
          <cell r="A103" t="str">
            <v>P04.111.01</v>
          </cell>
          <cell r="B103" t="str">
            <v>Boca de BDTC D=0.80m</v>
          </cell>
          <cell r="C103" t="str">
            <v xml:space="preserve"> </v>
          </cell>
          <cell r="D103" t="str">
            <v xml:space="preserve"> </v>
          </cell>
          <cell r="E103" t="str">
            <v>un</v>
          </cell>
          <cell r="F103">
            <v>2</v>
          </cell>
          <cell r="G103">
            <v>560.76</v>
          </cell>
        </row>
        <row r="104">
          <cell r="A104" t="str">
            <v>04.111.01</v>
          </cell>
          <cell r="B104" t="str">
            <v>Boca de BDTC D=1.00m-normal</v>
          </cell>
          <cell r="C104" t="str">
            <v>DNER-ES284/97</v>
          </cell>
          <cell r="D104" t="str">
            <v xml:space="preserve"> </v>
          </cell>
          <cell r="E104" t="str">
            <v>un</v>
          </cell>
          <cell r="F104">
            <v>11</v>
          </cell>
          <cell r="G104">
            <v>1056.6199999999999</v>
          </cell>
        </row>
        <row r="105">
          <cell r="A105" t="str">
            <v>04.111.02</v>
          </cell>
          <cell r="B105" t="str">
            <v>Boca de BDTC D=1.20m-normal</v>
          </cell>
          <cell r="C105" t="str">
            <v>DNER-ES284/97</v>
          </cell>
          <cell r="D105" t="str">
            <v xml:space="preserve"> </v>
          </cell>
          <cell r="E105" t="str">
            <v>un</v>
          </cell>
          <cell r="F105">
            <v>2</v>
          </cell>
          <cell r="G105">
            <v>1521.54</v>
          </cell>
        </row>
        <row r="106">
          <cell r="A106" t="str">
            <v>04.120.02</v>
          </cell>
          <cell r="B106" t="str">
            <v>Corpo de BTTC D=1.20m</v>
          </cell>
          <cell r="C106" t="str">
            <v>DNER-ES284/97</v>
          </cell>
          <cell r="D106" t="str">
            <v xml:space="preserve"> </v>
          </cell>
          <cell r="E106" t="str">
            <v>m</v>
          </cell>
          <cell r="F106">
            <v>20</v>
          </cell>
          <cell r="G106">
            <v>1110.23</v>
          </cell>
        </row>
        <row r="107">
          <cell r="A107" t="str">
            <v>04.121.02</v>
          </cell>
          <cell r="B107" t="str">
            <v>Boca de BTTC D=1.20m-normal</v>
          </cell>
          <cell r="C107" t="str">
            <v xml:space="preserve"> </v>
          </cell>
          <cell r="D107" t="str">
            <v xml:space="preserve"> </v>
          </cell>
          <cell r="E107" t="str">
            <v>un</v>
          </cell>
          <cell r="F107">
            <v>3</v>
          </cell>
          <cell r="G107">
            <v>1955.59</v>
          </cell>
        </row>
        <row r="108">
          <cell r="A108" t="str">
            <v>04.200.02</v>
          </cell>
          <cell r="B108" t="str">
            <v>Corpo de BSCC 2.00x2.00m-H=0 a 1.00m</v>
          </cell>
          <cell r="C108" t="str">
            <v>DNER-ES286/97</v>
          </cell>
          <cell r="D108" t="str">
            <v xml:space="preserve"> </v>
          </cell>
          <cell r="E108" t="str">
            <v>m</v>
          </cell>
          <cell r="F108">
            <v>21</v>
          </cell>
          <cell r="G108">
            <v>737.8</v>
          </cell>
        </row>
        <row r="109">
          <cell r="A109" t="str">
            <v>04.200.05</v>
          </cell>
          <cell r="B109" t="str">
            <v>Corpo de BSCC 1.50x1.50m-H=1.00 a 2.50m</v>
          </cell>
          <cell r="C109" t="str">
            <v>DNER-ES286/97</v>
          </cell>
          <cell r="D109" t="str">
            <v xml:space="preserve"> </v>
          </cell>
          <cell r="E109" t="str">
            <v>m</v>
          </cell>
          <cell r="F109">
            <v>23</v>
          </cell>
          <cell r="G109">
            <v>468.54</v>
          </cell>
        </row>
        <row r="110">
          <cell r="A110" t="str">
            <v>04.201.01</v>
          </cell>
          <cell r="B110" t="str">
            <v>Boca de BSCC 1.50x1.50m - normal</v>
          </cell>
          <cell r="C110" t="str">
            <v xml:space="preserve"> </v>
          </cell>
          <cell r="D110" t="str">
            <v xml:space="preserve"> </v>
          </cell>
          <cell r="E110" t="str">
            <v>un</v>
          </cell>
          <cell r="F110">
            <v>4</v>
          </cell>
          <cell r="G110">
            <v>3149.41</v>
          </cell>
        </row>
        <row r="111">
          <cell r="A111" t="str">
            <v>04.201.02</v>
          </cell>
          <cell r="B111" t="str">
            <v>Boca de BSCC 2.00x2.00m - normal</v>
          </cell>
          <cell r="C111" t="str">
            <v xml:space="preserve"> </v>
          </cell>
          <cell r="D111" t="str">
            <v xml:space="preserve"> </v>
          </cell>
          <cell r="E111" t="str">
            <v>un</v>
          </cell>
          <cell r="F111">
            <v>3</v>
          </cell>
          <cell r="G111">
            <v>4874.24</v>
          </cell>
        </row>
        <row r="112">
          <cell r="A112" t="str">
            <v>04.999.01</v>
          </cell>
          <cell r="B112" t="str">
            <v>Remoção de bueiros existentes</v>
          </cell>
          <cell r="C112" t="str">
            <v xml:space="preserve"> </v>
          </cell>
          <cell r="D112" t="str">
            <v xml:space="preserve"> </v>
          </cell>
          <cell r="E112" t="str">
            <v>m</v>
          </cell>
          <cell r="F112">
            <v>147</v>
          </cell>
          <cell r="G112">
            <v>13.06</v>
          </cell>
        </row>
        <row r="113">
          <cell r="A113" t="str">
            <v>04.999.02</v>
          </cell>
          <cell r="B113" t="str">
            <v>Demolição de dispositivos de concreto</v>
          </cell>
          <cell r="C113" t="str">
            <v>DNER-ES296/97</v>
          </cell>
          <cell r="D113" t="str">
            <v xml:space="preserve"> </v>
          </cell>
          <cell r="E113" t="str">
            <v>m3</v>
          </cell>
          <cell r="F113">
            <v>88</v>
          </cell>
          <cell r="G113">
            <v>12.58</v>
          </cell>
        </row>
        <row r="114">
          <cell r="A114" t="str">
            <v>P 04.610.01</v>
          </cell>
          <cell r="B114" t="str">
            <v>Demolição e remoção de pontilhão de madeira</v>
          </cell>
          <cell r="C114" t="str">
            <v xml:space="preserve"> </v>
          </cell>
          <cell r="D114" t="str">
            <v xml:space="preserve"> </v>
          </cell>
          <cell r="E114" t="str">
            <v>m2</v>
          </cell>
          <cell r="F114">
            <v>12</v>
          </cell>
          <cell r="G114">
            <v>40.74</v>
          </cell>
        </row>
        <row r="115">
          <cell r="F115" t="str">
            <v>SUB-TOTAL</v>
          </cell>
        </row>
        <row r="116">
          <cell r="B116" t="str">
            <v>OBRAS COMPLEMENTARES</v>
          </cell>
        </row>
        <row r="117">
          <cell r="A117" t="str">
            <v>05.100.00</v>
          </cell>
          <cell r="B117" t="str">
            <v>Enleivamento</v>
          </cell>
          <cell r="C117" t="str">
            <v>DNER-ES341/97</v>
          </cell>
          <cell r="D117" t="str">
            <v xml:space="preserve"> </v>
          </cell>
          <cell r="E117" t="str">
            <v>m2</v>
          </cell>
          <cell r="F117">
            <v>45657</v>
          </cell>
          <cell r="G117">
            <v>2.06</v>
          </cell>
        </row>
        <row r="118">
          <cell r="A118" t="str">
            <v>05.102.00</v>
          </cell>
          <cell r="B118" t="str">
            <v>Hidrossemeadura</v>
          </cell>
          <cell r="C118" t="str">
            <v>DNER-ES341/97</v>
          </cell>
          <cell r="D118" t="str">
            <v xml:space="preserve"> </v>
          </cell>
          <cell r="E118" t="str">
            <v>m2</v>
          </cell>
          <cell r="F118">
            <v>25854</v>
          </cell>
          <cell r="G118">
            <v>0.49</v>
          </cell>
        </row>
        <row r="119">
          <cell r="A119" t="str">
            <v>P 05.100.02</v>
          </cell>
          <cell r="B119" t="str">
            <v>Fornecimento e plantio de árvore selecionada</v>
          </cell>
          <cell r="C119" t="str">
            <v xml:space="preserve"> </v>
          </cell>
          <cell r="D119" t="str">
            <v xml:space="preserve"> </v>
          </cell>
          <cell r="E119" t="str">
            <v>un</v>
          </cell>
          <cell r="F119">
            <v>355</v>
          </cell>
          <cell r="G119">
            <v>6.02</v>
          </cell>
        </row>
        <row r="120">
          <cell r="A120" t="str">
            <v>R2</v>
          </cell>
          <cell r="B120" t="str">
            <v>Remanejamento de Rede de Alta Tensão (138kV)</v>
          </cell>
          <cell r="C120" t="str">
            <v xml:space="preserve"> </v>
          </cell>
          <cell r="D120" t="str">
            <v xml:space="preserve"> </v>
          </cell>
          <cell r="E120" t="str">
            <v>m</v>
          </cell>
          <cell r="F120">
            <v>180</v>
          </cell>
          <cell r="G120">
            <v>6.2</v>
          </cell>
        </row>
        <row r="121">
          <cell r="A121" t="str">
            <v>R14</v>
          </cell>
          <cell r="B121" t="str">
            <v>Remanejamento de Poste de Concreto 11/300</v>
          </cell>
          <cell r="C121" t="str">
            <v xml:space="preserve"> </v>
          </cell>
          <cell r="D121" t="str">
            <v xml:space="preserve"> </v>
          </cell>
          <cell r="E121" t="str">
            <v>un</v>
          </cell>
          <cell r="F121">
            <v>4</v>
          </cell>
          <cell r="G121">
            <v>75</v>
          </cell>
        </row>
        <row r="122">
          <cell r="A122" t="str">
            <v>R31</v>
          </cell>
          <cell r="B122" t="str">
            <v>Remoção de poste metálico c/iluminação - 1pétala</v>
          </cell>
          <cell r="C122" t="str">
            <v xml:space="preserve"> </v>
          </cell>
          <cell r="D122" t="str">
            <v xml:space="preserve"> </v>
          </cell>
          <cell r="E122" t="str">
            <v>un</v>
          </cell>
          <cell r="F122">
            <v>3</v>
          </cell>
          <cell r="G122">
            <v>75</v>
          </cell>
        </row>
        <row r="123">
          <cell r="A123" t="str">
            <v>R32</v>
          </cell>
          <cell r="B123" t="str">
            <v>Remoção de poste metálico c/iluminação - 2pétalas</v>
          </cell>
          <cell r="C123" t="str">
            <v xml:space="preserve"> </v>
          </cell>
          <cell r="D123" t="str">
            <v xml:space="preserve"> </v>
          </cell>
          <cell r="E123" t="str">
            <v>un</v>
          </cell>
          <cell r="F123">
            <v>3</v>
          </cell>
          <cell r="G123">
            <v>75</v>
          </cell>
        </row>
      </sheetData>
      <sheetData sheetId="25">
        <row r="14">
          <cell r="A14" t="str">
            <v>01.000.00</v>
          </cell>
          <cell r="B14" t="str">
            <v>Desmatamento,destocamento e limpeza de área com árvore até 0,15m</v>
          </cell>
          <cell r="C14" t="str">
            <v>DNER-ES278/97</v>
          </cell>
          <cell r="D14" t="str">
            <v xml:space="preserve"> </v>
          </cell>
          <cell r="E14" t="str">
            <v>m2</v>
          </cell>
          <cell r="F14">
            <v>78000</v>
          </cell>
          <cell r="G14">
            <v>7.0000000000000007E-2</v>
          </cell>
        </row>
        <row r="15">
          <cell r="A15" t="str">
            <v>01.010.00</v>
          </cell>
          <cell r="B15" t="str">
            <v>Desmatamento e destocamento árvores de 0,15m a 0,30m</v>
          </cell>
          <cell r="C15" t="str">
            <v>DNER-ES278/97</v>
          </cell>
          <cell r="D15" t="str">
            <v xml:space="preserve"> </v>
          </cell>
          <cell r="E15" t="str">
            <v>un</v>
          </cell>
          <cell r="F15">
            <v>780</v>
          </cell>
          <cell r="G15">
            <v>8.92</v>
          </cell>
        </row>
        <row r="16">
          <cell r="A16" t="str">
            <v>01.011.00</v>
          </cell>
          <cell r="B16" t="str">
            <v>Desmatamento e destocamento árvores superior a 0,30m</v>
          </cell>
          <cell r="C16" t="str">
            <v>DNER-ES278/97</v>
          </cell>
          <cell r="D16" t="str">
            <v xml:space="preserve"> </v>
          </cell>
          <cell r="E16" t="str">
            <v>un</v>
          </cell>
          <cell r="F16">
            <v>390</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1281</v>
          </cell>
          <cell r="G18">
            <v>1.89</v>
          </cell>
        </row>
        <row r="19">
          <cell r="A19" t="str">
            <v>01.100.10</v>
          </cell>
          <cell r="B19" t="str">
            <v>Escavação,carga e transportes de material de 1a categoria DMT= 200 a 400m</v>
          </cell>
          <cell r="C19" t="str">
            <v>DNER-ES280/97</v>
          </cell>
          <cell r="D19" t="str">
            <v xml:space="preserve"> </v>
          </cell>
          <cell r="E19" t="str">
            <v>m3</v>
          </cell>
          <cell r="F19">
            <v>2898</v>
          </cell>
          <cell r="G19">
            <v>1.98</v>
          </cell>
        </row>
        <row r="20">
          <cell r="A20" t="str">
            <v>01.100.12</v>
          </cell>
          <cell r="B20" t="str">
            <v>Escavação,carga e transportes de material de 1a categoria DMT= 600 a 800m</v>
          </cell>
          <cell r="C20" t="str">
            <v>DNER-ES280/97</v>
          </cell>
          <cell r="D20" t="str">
            <v xml:space="preserve"> </v>
          </cell>
          <cell r="E20" t="str">
            <v>m3</v>
          </cell>
          <cell r="F20">
            <v>10522</v>
          </cell>
          <cell r="G20">
            <v>2.19</v>
          </cell>
        </row>
        <row r="21">
          <cell r="A21" t="str">
            <v>01.100.14</v>
          </cell>
          <cell r="B21" t="str">
            <v>Escavação,carga e transportes de material de 1a categoria DMT= 1000 a 1200m</v>
          </cell>
          <cell r="C21" t="str">
            <v>DNER-ES280/97</v>
          </cell>
          <cell r="D21" t="str">
            <v xml:space="preserve"> </v>
          </cell>
          <cell r="E21" t="str">
            <v>m3</v>
          </cell>
          <cell r="F21">
            <v>1455</v>
          </cell>
          <cell r="G21">
            <v>2.4</v>
          </cell>
        </row>
        <row r="22">
          <cell r="A22" t="str">
            <v>01.100.19</v>
          </cell>
          <cell r="B22" t="str">
            <v>Escavação,carga e transportes de material de 1a categoria DMT= 2000 a 3000m</v>
          </cell>
          <cell r="C22" t="str">
            <v>DNER-ES280/97</v>
          </cell>
          <cell r="D22" t="str">
            <v xml:space="preserve"> </v>
          </cell>
          <cell r="E22" t="str">
            <v>m3</v>
          </cell>
          <cell r="F22">
            <v>7388</v>
          </cell>
          <cell r="G22">
            <v>3.26</v>
          </cell>
        </row>
        <row r="23">
          <cell r="A23" t="str">
            <v>01.101.14</v>
          </cell>
          <cell r="B23" t="str">
            <v>Escavação,carga e transportes de material de 2a categoria,c/CB,  DMT 1000 a 1200m</v>
          </cell>
          <cell r="C23" t="str">
            <v>DNER-ES280/97</v>
          </cell>
          <cell r="D23" t="str">
            <v xml:space="preserve"> </v>
          </cell>
          <cell r="E23" t="str">
            <v>m3</v>
          </cell>
          <cell r="F23">
            <v>970</v>
          </cell>
          <cell r="G23">
            <v>3.49</v>
          </cell>
        </row>
        <row r="24">
          <cell r="A24" t="str">
            <v>01.101.19</v>
          </cell>
          <cell r="B24" t="str">
            <v>Escavação,carga e transportes de material de 2a categoria,c/CB,  DMT 2000 a 3000m</v>
          </cell>
          <cell r="C24" t="str">
            <v>DNER-ES280/97</v>
          </cell>
          <cell r="D24" t="str">
            <v xml:space="preserve"> </v>
          </cell>
          <cell r="E24" t="str">
            <v>m3</v>
          </cell>
          <cell r="F24">
            <v>4925</v>
          </cell>
          <cell r="G24">
            <v>4.51</v>
          </cell>
        </row>
        <row r="25">
          <cell r="A25" t="str">
            <v>01.510.00</v>
          </cell>
          <cell r="B25" t="str">
            <v>Compactação de aterros a 95% Proctor Normal</v>
          </cell>
          <cell r="C25" t="str">
            <v>DNER-ES282/97</v>
          </cell>
          <cell r="D25" t="str">
            <v xml:space="preserve"> </v>
          </cell>
          <cell r="E25" t="str">
            <v>m3</v>
          </cell>
          <cell r="F25">
            <v>11953</v>
          </cell>
          <cell r="G25">
            <v>0.79</v>
          </cell>
        </row>
        <row r="26">
          <cell r="A26" t="str">
            <v>01.511.00</v>
          </cell>
          <cell r="B26" t="str">
            <v>Compactação de aterros a 100% Proctor Normal</v>
          </cell>
          <cell r="C26" t="str">
            <v>DNER-ES282/97</v>
          </cell>
          <cell r="D26" t="str">
            <v xml:space="preserve"> </v>
          </cell>
          <cell r="E26" t="str">
            <v>m3</v>
          </cell>
          <cell r="F26">
            <v>12582</v>
          </cell>
          <cell r="G26">
            <v>1.36</v>
          </cell>
        </row>
        <row r="27">
          <cell r="F27" t="str">
            <v>SUB-TOTAL</v>
          </cell>
        </row>
        <row r="29">
          <cell r="B29" t="str">
            <v>PAVIMENTAÇÃO</v>
          </cell>
        </row>
        <row r="30">
          <cell r="A30" t="str">
            <v>02.000.00</v>
          </cell>
          <cell r="B30" t="str">
            <v>Regularização do subleito</v>
          </cell>
          <cell r="C30" t="str">
            <v xml:space="preserve"> </v>
          </cell>
          <cell r="D30" t="str">
            <v xml:space="preserve"> </v>
          </cell>
          <cell r="E30" t="str">
            <v>m2</v>
          </cell>
          <cell r="F30">
            <v>33079</v>
          </cell>
          <cell r="G30">
            <v>0.3</v>
          </cell>
        </row>
        <row r="31">
          <cell r="A31" t="str">
            <v>DER53130</v>
          </cell>
          <cell r="B31" t="str">
            <v>Camada de macadame seco</v>
          </cell>
          <cell r="C31" t="str">
            <v xml:space="preserve"> </v>
          </cell>
          <cell r="D31" t="str">
            <v xml:space="preserve"> </v>
          </cell>
          <cell r="E31" t="str">
            <v>m3</v>
          </cell>
          <cell r="F31">
            <v>7328</v>
          </cell>
          <cell r="G31">
            <v>21.86</v>
          </cell>
        </row>
        <row r="32">
          <cell r="A32" t="str">
            <v>02.230.00</v>
          </cell>
          <cell r="B32" t="str">
            <v>Base brita graduada</v>
          </cell>
          <cell r="C32" t="str">
            <v>DNER-ES303/97</v>
          </cell>
          <cell r="D32" t="str">
            <v xml:space="preserve"> </v>
          </cell>
          <cell r="E32" t="str">
            <v>m3</v>
          </cell>
          <cell r="F32">
            <v>4583</v>
          </cell>
          <cell r="G32">
            <v>28.06</v>
          </cell>
        </row>
        <row r="33">
          <cell r="A33" t="str">
            <v>02.300.00</v>
          </cell>
          <cell r="B33" t="str">
            <v>Imprimação - Fornecimento, transporte e execução</v>
          </cell>
          <cell r="C33" t="str">
            <v>DNER-ES306/97</v>
          </cell>
          <cell r="D33" t="str">
            <v xml:space="preserve"> </v>
          </cell>
          <cell r="E33" t="str">
            <v>m2</v>
          </cell>
          <cell r="F33">
            <v>30503</v>
          </cell>
          <cell r="G33">
            <v>1.1100000000000001</v>
          </cell>
        </row>
        <row r="34">
          <cell r="A34" t="str">
            <v>02.400.00</v>
          </cell>
          <cell r="B34" t="str">
            <v>Pintura de ligação - Fornec., transporte e execução</v>
          </cell>
          <cell r="C34" t="str">
            <v>DNER-ES307/97</v>
          </cell>
          <cell r="D34" t="str">
            <v xml:space="preserve"> </v>
          </cell>
          <cell r="E34" t="str">
            <v>m2</v>
          </cell>
          <cell r="F34">
            <v>55033</v>
          </cell>
          <cell r="G34">
            <v>0.41</v>
          </cell>
        </row>
        <row r="35">
          <cell r="A35" t="str">
            <v>02.540.01</v>
          </cell>
          <cell r="B35" t="str">
            <v>Concreto betuminoso usinado a quente - usina 100/140 t/h</v>
          </cell>
          <cell r="C35" t="str">
            <v>DNER-ES313/97</v>
          </cell>
          <cell r="D35" t="str">
            <v xml:space="preserve"> </v>
          </cell>
          <cell r="E35" t="str">
            <v>t</v>
          </cell>
          <cell r="F35">
            <v>6110</v>
          </cell>
          <cell r="G35">
            <v>67.64</v>
          </cell>
        </row>
        <row r="36">
          <cell r="F36" t="str">
            <v>SUB-TOTAL</v>
          </cell>
        </row>
        <row r="37">
          <cell r="B37" t="str">
            <v>DRENAGEM</v>
          </cell>
        </row>
        <row r="38">
          <cell r="A38" t="str">
            <v>04.000.00</v>
          </cell>
          <cell r="B38" t="str">
            <v>Escavação manual em material de 1a categoria</v>
          </cell>
          <cell r="C38" t="str">
            <v xml:space="preserve"> </v>
          </cell>
          <cell r="D38" t="str">
            <v xml:space="preserve"> </v>
          </cell>
          <cell r="E38" t="str">
            <v>m3</v>
          </cell>
          <cell r="F38">
            <v>238</v>
          </cell>
          <cell r="G38">
            <v>17.57</v>
          </cell>
        </row>
        <row r="39">
          <cell r="A39" t="str">
            <v>04.001.00</v>
          </cell>
          <cell r="B39" t="str">
            <v>Escavação mecânica em material de 1a categoria</v>
          </cell>
          <cell r="C39" t="str">
            <v xml:space="preserve"> </v>
          </cell>
          <cell r="D39" t="str">
            <v xml:space="preserve"> </v>
          </cell>
          <cell r="E39" t="str">
            <v>m3</v>
          </cell>
          <cell r="F39">
            <v>1515</v>
          </cell>
          <cell r="G39">
            <v>2.09</v>
          </cell>
        </row>
        <row r="40">
          <cell r="A40" t="str">
            <v>04.001.01</v>
          </cell>
          <cell r="B40" t="str">
            <v>Escavação mecânica,reaterro e compactação (material de 1a categoria)</v>
          </cell>
          <cell r="C40" t="str">
            <v xml:space="preserve"> </v>
          </cell>
          <cell r="D40" t="str">
            <v xml:space="preserve"> </v>
          </cell>
          <cell r="E40" t="str">
            <v>m3</v>
          </cell>
          <cell r="F40">
            <v>953.6</v>
          </cell>
          <cell r="G40">
            <v>3.03</v>
          </cell>
        </row>
        <row r="41">
          <cell r="A41" t="str">
            <v>04.400.02</v>
          </cell>
          <cell r="B41" t="str">
            <v>Valeta de prot. de cortes c/ revest. vegetal VPC 02</v>
          </cell>
          <cell r="C41" t="str">
            <v xml:space="preserve"> </v>
          </cell>
          <cell r="D41" t="str">
            <v xml:space="preserve"> </v>
          </cell>
          <cell r="E41" t="str">
            <v>m</v>
          </cell>
          <cell r="F41">
            <v>154</v>
          </cell>
          <cell r="G41">
            <v>23.24</v>
          </cell>
        </row>
        <row r="42">
          <cell r="A42" t="str">
            <v>04.401.02</v>
          </cell>
          <cell r="B42" t="str">
            <v>Valeta de prot. de aterro c/ revest. vegetal VPA 02</v>
          </cell>
          <cell r="C42" t="str">
            <v xml:space="preserve"> </v>
          </cell>
          <cell r="D42" t="str">
            <v xml:space="preserve"> </v>
          </cell>
          <cell r="E42" t="str">
            <v>m</v>
          </cell>
          <cell r="F42">
            <v>776</v>
          </cell>
          <cell r="G42">
            <v>24.32</v>
          </cell>
        </row>
        <row r="43">
          <cell r="A43" t="str">
            <v>04.500.06</v>
          </cell>
          <cell r="B43" t="str">
            <v>Dreno longit. profundo p/cortes em solo- DPS 06</v>
          </cell>
          <cell r="C43" t="str">
            <v>DNER-ES292/97</v>
          </cell>
          <cell r="D43" t="str">
            <v xml:space="preserve"> </v>
          </cell>
          <cell r="E43" t="str">
            <v>m</v>
          </cell>
          <cell r="F43">
            <v>1837</v>
          </cell>
          <cell r="G43">
            <v>34.94</v>
          </cell>
        </row>
        <row r="44">
          <cell r="A44" t="str">
            <v>04.502.02</v>
          </cell>
          <cell r="B44" t="str">
            <v>Boca de saída p/ dreno longit. profundo- BSD 02</v>
          </cell>
          <cell r="C44" t="str">
            <v xml:space="preserve"> </v>
          </cell>
          <cell r="D44" t="str">
            <v xml:space="preserve"> </v>
          </cell>
          <cell r="E44" t="str">
            <v>un</v>
          </cell>
          <cell r="F44">
            <v>6</v>
          </cell>
          <cell r="G44">
            <v>49.08</v>
          </cell>
        </row>
        <row r="45">
          <cell r="A45" t="str">
            <v>04.510.03</v>
          </cell>
          <cell r="B45" t="str">
            <v>Dreno sub- superficial- DSS 03</v>
          </cell>
          <cell r="C45" t="str">
            <v>DNER-ES294/97</v>
          </cell>
          <cell r="D45" t="str">
            <v xml:space="preserve"> </v>
          </cell>
          <cell r="E45" t="str">
            <v>m</v>
          </cell>
          <cell r="F45">
            <v>1133</v>
          </cell>
          <cell r="G45">
            <v>3.71</v>
          </cell>
        </row>
        <row r="46">
          <cell r="A46" t="str">
            <v>04.511.01</v>
          </cell>
          <cell r="B46" t="str">
            <v>Boca de saída p/ dreno sub-superficial-BSD 03</v>
          </cell>
          <cell r="C46" t="str">
            <v xml:space="preserve"> </v>
          </cell>
          <cell r="D46" t="str">
            <v xml:space="preserve"> </v>
          </cell>
          <cell r="E46" t="str">
            <v>un</v>
          </cell>
          <cell r="F46">
            <v>3</v>
          </cell>
          <cell r="G46">
            <v>20.86</v>
          </cell>
        </row>
        <row r="47">
          <cell r="A47" t="str">
            <v>04.900.21</v>
          </cell>
          <cell r="B47" t="str">
            <v>Sarjeta de cant. central de concreto-SCC 01</v>
          </cell>
          <cell r="C47" t="str">
            <v>DNER-ES288/97</v>
          </cell>
          <cell r="D47" t="str">
            <v xml:space="preserve"> </v>
          </cell>
          <cell r="E47" t="str">
            <v>m</v>
          </cell>
          <cell r="F47">
            <v>66</v>
          </cell>
          <cell r="G47">
            <v>13.85</v>
          </cell>
        </row>
        <row r="48">
          <cell r="A48" t="str">
            <v>04.900.04</v>
          </cell>
          <cell r="B48" t="str">
            <v>Sarjeta triangular de concreto-STC 04</v>
          </cell>
          <cell r="C48" t="str">
            <v>DNER-ES288/97</v>
          </cell>
          <cell r="D48" t="str">
            <v xml:space="preserve"> </v>
          </cell>
          <cell r="E48" t="str">
            <v>m</v>
          </cell>
          <cell r="F48">
            <v>473</v>
          </cell>
          <cell r="G48">
            <v>12.93</v>
          </cell>
        </row>
        <row r="49">
          <cell r="A49" t="str">
            <v>DER78150b</v>
          </cell>
          <cell r="B49" t="str">
            <v>Caixa coletora de sarjeta - CCS, D=40cm E H=1,00m</v>
          </cell>
          <cell r="C49" t="str">
            <v xml:space="preserve"> </v>
          </cell>
          <cell r="D49" t="str">
            <v xml:space="preserve"> </v>
          </cell>
          <cell r="E49" t="str">
            <v>un</v>
          </cell>
          <cell r="F49">
            <v>2</v>
          </cell>
          <cell r="G49">
            <v>382.07</v>
          </cell>
        </row>
        <row r="50">
          <cell r="A50" t="str">
            <v>DER78150c</v>
          </cell>
          <cell r="B50" t="str">
            <v>Caixa coletora de sarjeta - CCS, D=40cm E H=1,50m</v>
          </cell>
          <cell r="C50" t="str">
            <v xml:space="preserve"> </v>
          </cell>
          <cell r="D50" t="str">
            <v xml:space="preserve"> </v>
          </cell>
          <cell r="E50" t="str">
            <v>un</v>
          </cell>
          <cell r="F50">
            <v>3</v>
          </cell>
          <cell r="G50">
            <v>503.68</v>
          </cell>
        </row>
        <row r="51">
          <cell r="A51" t="str">
            <v>DER78150a</v>
          </cell>
          <cell r="B51" t="str">
            <v>Caixa coletora de sarjeta - CCS, D=60cm E H=1,5m</v>
          </cell>
          <cell r="C51" t="str">
            <v xml:space="preserve"> </v>
          </cell>
          <cell r="D51" t="str">
            <v xml:space="preserve"> </v>
          </cell>
          <cell r="E51" t="str">
            <v>un</v>
          </cell>
          <cell r="F51">
            <v>1</v>
          </cell>
          <cell r="G51">
            <v>500.45</v>
          </cell>
        </row>
        <row r="52">
          <cell r="A52" t="str">
            <v>04.930.01</v>
          </cell>
          <cell r="B52" t="str">
            <v>Caixa coletora de sarjeta-CCS 01</v>
          </cell>
          <cell r="C52" t="str">
            <v>DNER-ES287/97</v>
          </cell>
          <cell r="D52" t="str">
            <v xml:space="preserve"> </v>
          </cell>
          <cell r="E52" t="str">
            <v>un</v>
          </cell>
          <cell r="F52">
            <v>1</v>
          </cell>
          <cell r="G52">
            <v>568.85</v>
          </cell>
        </row>
        <row r="53">
          <cell r="A53" t="str">
            <v>04.960.01</v>
          </cell>
          <cell r="B53" t="str">
            <v>Boca de lobo simples c/ grelha de concreto-BLS 01</v>
          </cell>
          <cell r="C53" t="str">
            <v xml:space="preserve"> </v>
          </cell>
          <cell r="D53" t="str">
            <v xml:space="preserve"> </v>
          </cell>
          <cell r="E53" t="str">
            <v>un</v>
          </cell>
          <cell r="F53">
            <v>4</v>
          </cell>
          <cell r="G53">
            <v>203.51</v>
          </cell>
        </row>
        <row r="54">
          <cell r="A54" t="str">
            <v>04.960.02</v>
          </cell>
          <cell r="B54" t="str">
            <v>Boca de lobo simples c/ grelha de concreto-BLS 02</v>
          </cell>
          <cell r="C54" t="str">
            <v xml:space="preserve"> </v>
          </cell>
          <cell r="D54" t="str">
            <v xml:space="preserve"> </v>
          </cell>
          <cell r="E54" t="str">
            <v>un</v>
          </cell>
          <cell r="F54">
            <v>9</v>
          </cell>
          <cell r="G54">
            <v>257.83999999999997</v>
          </cell>
        </row>
        <row r="55">
          <cell r="A55" t="str">
            <v>04.960.03</v>
          </cell>
          <cell r="B55" t="str">
            <v>Boca de lobo simples c/ grelha de concreto-BLS 03</v>
          </cell>
          <cell r="C55" t="str">
            <v xml:space="preserve"> </v>
          </cell>
          <cell r="D55" t="str">
            <v xml:space="preserve"> </v>
          </cell>
          <cell r="E55" t="str">
            <v>un</v>
          </cell>
          <cell r="F55">
            <v>5</v>
          </cell>
          <cell r="G55">
            <v>312.23</v>
          </cell>
        </row>
        <row r="56">
          <cell r="A56" t="str">
            <v>P.04.100.15</v>
          </cell>
          <cell r="B56" t="str">
            <v>Caixa de ligação e passagem BSTC,  D=1,00m, H=1,50m</v>
          </cell>
          <cell r="C56" t="str">
            <v xml:space="preserve"> </v>
          </cell>
          <cell r="D56" t="str">
            <v xml:space="preserve"> </v>
          </cell>
          <cell r="E56" t="str">
            <v>un</v>
          </cell>
          <cell r="F56">
            <v>2</v>
          </cell>
          <cell r="G56">
            <v>741.5</v>
          </cell>
        </row>
        <row r="57">
          <cell r="A57" t="str">
            <v>04.962.02</v>
          </cell>
          <cell r="B57" t="str">
            <v>Caixa de ligação e passagem- CLP 02</v>
          </cell>
          <cell r="C57" t="str">
            <v>DNER-ES287/97</v>
          </cell>
          <cell r="D57" t="str">
            <v xml:space="preserve"> </v>
          </cell>
          <cell r="E57" t="str">
            <v>un</v>
          </cell>
          <cell r="F57">
            <v>1</v>
          </cell>
          <cell r="G57">
            <v>359.92</v>
          </cell>
        </row>
        <row r="58">
          <cell r="A58" t="str">
            <v>04.999.02</v>
          </cell>
          <cell r="B58" t="str">
            <v>Demolição de dispositivos de concreto</v>
          </cell>
          <cell r="C58" t="str">
            <v>DNER-ES296/97</v>
          </cell>
          <cell r="D58" t="str">
            <v xml:space="preserve"> </v>
          </cell>
          <cell r="E58" t="str">
            <v>m3</v>
          </cell>
          <cell r="F58">
            <v>15</v>
          </cell>
          <cell r="G58">
            <v>12.58</v>
          </cell>
        </row>
        <row r="59">
          <cell r="A59" t="str">
            <v>P 04.100.07</v>
          </cell>
          <cell r="B59" t="str">
            <v>Execução de galerias D=0,40 c/ lastro de brita</v>
          </cell>
          <cell r="C59" t="str">
            <v xml:space="preserve"> </v>
          </cell>
          <cell r="D59" t="str">
            <v xml:space="preserve"> </v>
          </cell>
          <cell r="E59" t="str">
            <v>m</v>
          </cell>
          <cell r="F59">
            <v>773</v>
          </cell>
          <cell r="G59">
            <v>41.68</v>
          </cell>
        </row>
        <row r="60">
          <cell r="A60" t="str">
            <v>P 04.100.09</v>
          </cell>
          <cell r="B60" t="str">
            <v>Execução de galerias D=0,60 c/ lastro de brita</v>
          </cell>
          <cell r="C60" t="str">
            <v xml:space="preserve"> </v>
          </cell>
          <cell r="D60" t="str">
            <v xml:space="preserve"> </v>
          </cell>
          <cell r="E60" t="str">
            <v>m</v>
          </cell>
          <cell r="F60">
            <v>426</v>
          </cell>
          <cell r="G60">
            <v>100.67</v>
          </cell>
        </row>
        <row r="61">
          <cell r="A61" t="str">
            <v>P 04.100.08</v>
          </cell>
          <cell r="B61" t="str">
            <v>Execução de galerias D=0,40 c/ lastro de concreto</v>
          </cell>
          <cell r="C61" t="str">
            <v xml:space="preserve"> </v>
          </cell>
          <cell r="D61" t="str">
            <v xml:space="preserve"> </v>
          </cell>
          <cell r="E61" t="str">
            <v>m</v>
          </cell>
          <cell r="F61">
            <v>110</v>
          </cell>
          <cell r="G61">
            <v>58.65</v>
          </cell>
        </row>
        <row r="62">
          <cell r="A62" t="str">
            <v>P 04.100.10</v>
          </cell>
          <cell r="B62" t="str">
            <v>Execução de galerias D=0,60 c/ lastro de concreto</v>
          </cell>
          <cell r="C62" t="str">
            <v xml:space="preserve"> </v>
          </cell>
          <cell r="D62" t="str">
            <v xml:space="preserve"> </v>
          </cell>
          <cell r="E62" t="str">
            <v>m</v>
          </cell>
          <cell r="F62">
            <v>82</v>
          </cell>
          <cell r="G62">
            <v>131.66</v>
          </cell>
        </row>
        <row r="63">
          <cell r="A63" t="str">
            <v>DER72350b</v>
          </cell>
          <cell r="B63" t="str">
            <v>Boca para BSTC D=40cm - Normal</v>
          </cell>
          <cell r="C63" t="str">
            <v xml:space="preserve"> </v>
          </cell>
          <cell r="D63" t="str">
            <v xml:space="preserve"> </v>
          </cell>
          <cell r="E63" t="str">
            <v>un</v>
          </cell>
          <cell r="F63">
            <v>2</v>
          </cell>
          <cell r="G63">
            <v>147.57</v>
          </cell>
        </row>
        <row r="64">
          <cell r="A64" t="str">
            <v>04.101.01</v>
          </cell>
          <cell r="B64" t="str">
            <v>Boca de BSTC D=0.60m-normal</v>
          </cell>
          <cell r="C64" t="str">
            <v>DNER-ES284/97</v>
          </cell>
          <cell r="D64" t="str">
            <v xml:space="preserve"> </v>
          </cell>
          <cell r="E64" t="str">
            <v>un</v>
          </cell>
          <cell r="F64">
            <v>6</v>
          </cell>
          <cell r="G64">
            <v>299.62</v>
          </cell>
        </row>
        <row r="65">
          <cell r="A65" t="str">
            <v>04.910.05</v>
          </cell>
          <cell r="B65" t="str">
            <v>Meio-fio de concreto-MFC 05</v>
          </cell>
          <cell r="C65" t="str">
            <v>DNER-ES290/97</v>
          </cell>
          <cell r="D65" t="str">
            <v xml:space="preserve"> </v>
          </cell>
          <cell r="E65" t="str">
            <v>m</v>
          </cell>
          <cell r="F65">
            <v>8514</v>
          </cell>
          <cell r="G65">
            <v>10.54</v>
          </cell>
        </row>
        <row r="66">
          <cell r="F66" t="str">
            <v>SUB-TOTAL</v>
          </cell>
        </row>
        <row r="68">
          <cell r="B68" t="str">
            <v>OBRAS DE ARTE CORRENTES</v>
          </cell>
        </row>
        <row r="69">
          <cell r="A69" t="str">
            <v>04.100.02</v>
          </cell>
          <cell r="B69" t="str">
            <v>Corpo de BSTC D=0.80m</v>
          </cell>
          <cell r="C69" t="str">
            <v>DNER-ES284/97</v>
          </cell>
          <cell r="D69" t="str">
            <v xml:space="preserve"> </v>
          </cell>
          <cell r="E69" t="str">
            <v xml:space="preserve">m </v>
          </cell>
          <cell r="F69">
            <v>44</v>
          </cell>
          <cell r="G69">
            <v>201.98</v>
          </cell>
        </row>
        <row r="70">
          <cell r="A70" t="str">
            <v>04.100.03</v>
          </cell>
          <cell r="B70" t="str">
            <v>Corpo de BSTC D=1.00m</v>
          </cell>
          <cell r="C70" t="str">
            <v>DNER-ES284/97</v>
          </cell>
          <cell r="D70" t="str">
            <v xml:space="preserve"> </v>
          </cell>
          <cell r="E70" t="str">
            <v xml:space="preserve">m </v>
          </cell>
          <cell r="F70">
            <v>40</v>
          </cell>
          <cell r="G70">
            <v>280.33</v>
          </cell>
        </row>
        <row r="71">
          <cell r="A71" t="str">
            <v>04.101.02</v>
          </cell>
          <cell r="B71" t="str">
            <v>Boca de BSTC D=0.80m-normal</v>
          </cell>
          <cell r="C71" t="str">
            <v>DNER-ES284/97</v>
          </cell>
          <cell r="D71" t="str">
            <v xml:space="preserve"> </v>
          </cell>
          <cell r="E71" t="str">
            <v>un</v>
          </cell>
          <cell r="F71">
            <v>3</v>
          </cell>
          <cell r="G71">
            <v>494.05</v>
          </cell>
        </row>
        <row r="72">
          <cell r="A72" t="str">
            <v>04.101.03</v>
          </cell>
          <cell r="B72" t="str">
            <v>Boca de BSTC D=1.00m-normal</v>
          </cell>
          <cell r="C72" t="str">
            <v>DNER-ES284/97</v>
          </cell>
          <cell r="D72" t="str">
            <v xml:space="preserve"> </v>
          </cell>
          <cell r="E72" t="str">
            <v>un</v>
          </cell>
          <cell r="F72">
            <v>2</v>
          </cell>
          <cell r="G72">
            <v>757.56</v>
          </cell>
        </row>
        <row r="73">
          <cell r="A73" t="str">
            <v>04.110.01</v>
          </cell>
          <cell r="B73" t="str">
            <v>Corpo de BDTC D=1.00m</v>
          </cell>
          <cell r="C73" t="str">
            <v>DNER-ES284/97</v>
          </cell>
          <cell r="D73" t="str">
            <v xml:space="preserve"> </v>
          </cell>
          <cell r="E73" t="str">
            <v>m</v>
          </cell>
          <cell r="F73">
            <v>27</v>
          </cell>
          <cell r="G73">
            <v>572.14</v>
          </cell>
        </row>
        <row r="74">
          <cell r="A74" t="str">
            <v>04.111.01</v>
          </cell>
          <cell r="B74" t="str">
            <v>Boca de BDTC D=1.00m-normal</v>
          </cell>
          <cell r="C74" t="str">
            <v>DNER-ES284/97</v>
          </cell>
          <cell r="D74" t="str">
            <v xml:space="preserve"> </v>
          </cell>
          <cell r="E74" t="str">
            <v>un</v>
          </cell>
          <cell r="F74">
            <v>4</v>
          </cell>
          <cell r="G74">
            <v>1056.6199999999999</v>
          </cell>
        </row>
        <row r="75">
          <cell r="F75" t="str">
            <v>SUB-TOTAL</v>
          </cell>
        </row>
        <row r="76">
          <cell r="B76" t="str">
            <v>OBRAS COMPLEMENTARES</v>
          </cell>
        </row>
        <row r="77">
          <cell r="A77" t="str">
            <v>05.100.00</v>
          </cell>
          <cell r="B77" t="str">
            <v>Enleivamento</v>
          </cell>
          <cell r="C77" t="str">
            <v>DNER-ES341/97</v>
          </cell>
          <cell r="D77" t="str">
            <v xml:space="preserve"> </v>
          </cell>
          <cell r="E77" t="str">
            <v>m2</v>
          </cell>
          <cell r="F77">
            <v>14884</v>
          </cell>
          <cell r="G77">
            <v>2.06</v>
          </cell>
        </row>
        <row r="78">
          <cell r="A78" t="str">
            <v>P 05.100.02</v>
          </cell>
          <cell r="B78" t="str">
            <v>Fornecimento e plantio de árvore selecionada</v>
          </cell>
          <cell r="C78" t="str">
            <v xml:space="preserve"> </v>
          </cell>
          <cell r="D78" t="str">
            <v xml:space="preserve"> </v>
          </cell>
          <cell r="E78" t="str">
            <v>un</v>
          </cell>
          <cell r="F78">
            <v>275</v>
          </cell>
          <cell r="G78">
            <v>6.02</v>
          </cell>
        </row>
        <row r="79">
          <cell r="A79" t="str">
            <v>DER81950</v>
          </cell>
          <cell r="B79" t="str">
            <v>Calçada em lastro de brita c/revestimento em concreto</v>
          </cell>
          <cell r="C79" t="str">
            <v xml:space="preserve"> </v>
          </cell>
          <cell r="D79" t="str">
            <v xml:space="preserve"> </v>
          </cell>
          <cell r="E79" t="str">
            <v>m2</v>
          </cell>
          <cell r="F79">
            <v>5840</v>
          </cell>
          <cell r="G79">
            <v>8.94</v>
          </cell>
        </row>
        <row r="80">
          <cell r="A80" t="str">
            <v>PI 04</v>
          </cell>
          <cell r="B80" t="str">
            <v xml:space="preserve">Luminária p/ iluminação pública ref.SRC-612 da Philips ou similar </v>
          </cell>
          <cell r="C80" t="str">
            <v xml:space="preserve"> </v>
          </cell>
          <cell r="D80" t="str">
            <v xml:space="preserve"> </v>
          </cell>
          <cell r="E80" t="str">
            <v>un</v>
          </cell>
          <cell r="F80">
            <v>87</v>
          </cell>
          <cell r="G80">
            <v>425.5</v>
          </cell>
        </row>
        <row r="81">
          <cell r="A81" t="str">
            <v>PI 10</v>
          </cell>
          <cell r="B81" t="str">
            <v>Lâmpada a vapor de mercúrio 250W, alta pressão, base E40</v>
          </cell>
          <cell r="C81" t="str">
            <v xml:space="preserve"> </v>
          </cell>
          <cell r="D81" t="str">
            <v xml:space="preserve"> </v>
          </cell>
          <cell r="E81" t="str">
            <v>un</v>
          </cell>
          <cell r="F81">
            <v>69</v>
          </cell>
          <cell r="G81">
            <v>28.75</v>
          </cell>
        </row>
        <row r="82">
          <cell r="A82" t="str">
            <v>PI 18</v>
          </cell>
          <cell r="B82" t="str">
            <v>Braço curvo p/ iluminação pública padrão CELESC</v>
          </cell>
          <cell r="C82" t="str">
            <v xml:space="preserve"> </v>
          </cell>
          <cell r="D82" t="str">
            <v xml:space="preserve"> </v>
          </cell>
          <cell r="E82" t="str">
            <v>un</v>
          </cell>
          <cell r="F82">
            <v>87</v>
          </cell>
          <cell r="G82">
            <v>6.33</v>
          </cell>
        </row>
        <row r="83">
          <cell r="A83" t="str">
            <v>PI 20</v>
          </cell>
          <cell r="B83" t="str">
            <v>Poste de concreto duplo T 10m, 150 daN</v>
          </cell>
          <cell r="C83" t="str">
            <v xml:space="preserve"> </v>
          </cell>
          <cell r="D83" t="str">
            <v xml:space="preserve"> </v>
          </cell>
          <cell r="E83" t="str">
            <v>un</v>
          </cell>
          <cell r="F83">
            <v>30</v>
          </cell>
          <cell r="G83">
            <v>200</v>
          </cell>
        </row>
        <row r="84">
          <cell r="A84" t="str">
            <v>PI 24</v>
          </cell>
          <cell r="B84" t="str">
            <v>Fita elétrica auto fusão a base de borracha EPR</v>
          </cell>
          <cell r="C84" t="str">
            <v xml:space="preserve"> </v>
          </cell>
          <cell r="D84" t="str">
            <v xml:space="preserve"> </v>
          </cell>
          <cell r="E84" t="str">
            <v>un</v>
          </cell>
          <cell r="F84">
            <v>5</v>
          </cell>
          <cell r="G84">
            <v>6.39</v>
          </cell>
        </row>
        <row r="85">
          <cell r="A85" t="str">
            <v>PI 25</v>
          </cell>
          <cell r="B85" t="str">
            <v>Fita adesiva plástica isolante</v>
          </cell>
          <cell r="C85" t="str">
            <v xml:space="preserve"> </v>
          </cell>
          <cell r="D85" t="str">
            <v xml:space="preserve"> </v>
          </cell>
          <cell r="E85" t="str">
            <v>un</v>
          </cell>
          <cell r="F85">
            <v>8</v>
          </cell>
          <cell r="G85">
            <v>3.84</v>
          </cell>
        </row>
        <row r="86">
          <cell r="A86" t="str">
            <v>PI 30</v>
          </cell>
          <cell r="B86" t="str">
            <v>Haste para aterramento aço-cobre D 13x2400mm</v>
          </cell>
          <cell r="C86" t="str">
            <v xml:space="preserve"> </v>
          </cell>
          <cell r="D86" t="str">
            <v xml:space="preserve"> </v>
          </cell>
          <cell r="E86" t="str">
            <v>un</v>
          </cell>
          <cell r="F86">
            <v>30</v>
          </cell>
          <cell r="G86">
            <v>6.04</v>
          </cell>
        </row>
        <row r="87">
          <cell r="A87" t="str">
            <v>PI 31</v>
          </cell>
          <cell r="B87" t="str">
            <v>Cabo de cobre nú meio duro, 7 fios 2AWG</v>
          </cell>
          <cell r="C87" t="str">
            <v xml:space="preserve"> </v>
          </cell>
          <cell r="D87" t="str">
            <v xml:space="preserve"> </v>
          </cell>
          <cell r="E87" t="str">
            <v>kg</v>
          </cell>
          <cell r="F87">
            <v>18</v>
          </cell>
          <cell r="G87">
            <v>7.02</v>
          </cell>
        </row>
        <row r="88">
          <cell r="A88" t="str">
            <v>PI 36</v>
          </cell>
          <cell r="B88" t="str">
            <v>Construção de embasamento p/ poste tipo engastado, concreto duplo T, 10m de altura</v>
          </cell>
          <cell r="C88" t="str">
            <v xml:space="preserve"> </v>
          </cell>
          <cell r="D88" t="str">
            <v xml:space="preserve"> </v>
          </cell>
          <cell r="E88" t="str">
            <v>un</v>
          </cell>
          <cell r="F88">
            <v>30</v>
          </cell>
          <cell r="G88">
            <v>285</v>
          </cell>
        </row>
        <row r="89">
          <cell r="A89" t="str">
            <v>PI 39</v>
          </cell>
          <cell r="B89" t="str">
            <v>Fixação de haste de terra e conexão ao neutro</v>
          </cell>
          <cell r="C89" t="str">
            <v xml:space="preserve"> </v>
          </cell>
          <cell r="D89" t="str">
            <v xml:space="preserve"> </v>
          </cell>
          <cell r="E89" t="str">
            <v>un</v>
          </cell>
          <cell r="F89">
            <v>30</v>
          </cell>
          <cell r="G89">
            <v>35</v>
          </cell>
        </row>
        <row r="90">
          <cell r="A90" t="str">
            <v>PI 45</v>
          </cell>
          <cell r="B90" t="str">
            <v>Montagem eletromecânica de luminária padrão CELESC em poste de 11m de altura, duplo T,c/ fixação dos equip.e conexões elétricos</v>
          </cell>
          <cell r="C90" t="str">
            <v xml:space="preserve"> </v>
          </cell>
          <cell r="D90" t="str">
            <v xml:space="preserve"> </v>
          </cell>
          <cell r="E90" t="str">
            <v>un</v>
          </cell>
          <cell r="F90">
            <v>87</v>
          </cell>
          <cell r="G90">
            <v>35</v>
          </cell>
        </row>
        <row r="91">
          <cell r="A91" t="str">
            <v>PI 48</v>
          </cell>
          <cell r="B91" t="str">
            <v>Armação secundária p/ 2 estribo</v>
          </cell>
          <cell r="C91" t="str">
            <v xml:space="preserve"> </v>
          </cell>
          <cell r="D91" t="str">
            <v xml:space="preserve"> </v>
          </cell>
          <cell r="E91" t="str">
            <v>un</v>
          </cell>
          <cell r="F91">
            <v>60</v>
          </cell>
          <cell r="G91">
            <v>7.5</v>
          </cell>
        </row>
        <row r="92">
          <cell r="A92" t="str">
            <v>PI 49</v>
          </cell>
          <cell r="B92" t="str">
            <v>Armação secundária p/ 1 estribo</v>
          </cell>
          <cell r="C92" t="str">
            <v xml:space="preserve"> </v>
          </cell>
          <cell r="D92" t="str">
            <v xml:space="preserve"> </v>
          </cell>
          <cell r="E92" t="str">
            <v>un</v>
          </cell>
          <cell r="F92">
            <v>30</v>
          </cell>
          <cell r="G92">
            <v>3.5</v>
          </cell>
        </row>
        <row r="93">
          <cell r="A93" t="str">
            <v>PI 61</v>
          </cell>
          <cell r="B93" t="str">
            <v>Isolador de roldana</v>
          </cell>
          <cell r="C93" t="str">
            <v xml:space="preserve"> </v>
          </cell>
          <cell r="D93" t="str">
            <v xml:space="preserve"> </v>
          </cell>
          <cell r="E93" t="str">
            <v>un</v>
          </cell>
          <cell r="F93">
            <v>150</v>
          </cell>
          <cell r="G93">
            <v>4.5</v>
          </cell>
        </row>
        <row r="94">
          <cell r="A94" t="str">
            <v>PI 65</v>
          </cell>
          <cell r="B94" t="str">
            <v>Cabo de alumínio 1/0</v>
          </cell>
          <cell r="C94" t="str">
            <v xml:space="preserve"> </v>
          </cell>
          <cell r="D94" t="str">
            <v xml:space="preserve"> </v>
          </cell>
          <cell r="E94" t="str">
            <v>m</v>
          </cell>
          <cell r="F94">
            <v>2880</v>
          </cell>
          <cell r="G94">
            <v>1.7</v>
          </cell>
        </row>
        <row r="95">
          <cell r="A95" t="str">
            <v>PI 69</v>
          </cell>
          <cell r="B95" t="str">
            <v>Instalação de poste concreto duplo T, 10m de altura, engastado</v>
          </cell>
          <cell r="C95" t="str">
            <v xml:space="preserve"> </v>
          </cell>
          <cell r="D95" t="str">
            <v xml:space="preserve"> </v>
          </cell>
          <cell r="E95" t="str">
            <v>un</v>
          </cell>
          <cell r="F95">
            <v>2</v>
          </cell>
          <cell r="G95">
            <v>200</v>
          </cell>
        </row>
        <row r="96">
          <cell r="A96" t="str">
            <v>R16</v>
          </cell>
          <cell r="B96" t="str">
            <v>Remanejamento de Poste de Concreto 10/150 c/ 1 pétala (400W) instalado</v>
          </cell>
          <cell r="C96" t="str">
            <v xml:space="preserve"> </v>
          </cell>
          <cell r="D96" t="str">
            <v xml:space="preserve"> </v>
          </cell>
          <cell r="E96" t="str">
            <v>un</v>
          </cell>
          <cell r="F96">
            <v>12</v>
          </cell>
          <cell r="G96">
            <v>150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_JBS (2)"/>
      <sheetName val="Boletim"/>
      <sheetName val="Empreiteira_Agrimat"/>
      <sheetName val="RESUMO-DVOP MOD SEET"/>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1">
          <cell r="J31">
            <v>136578.75</v>
          </cell>
        </row>
      </sheetData>
      <sheetData sheetId="26"/>
      <sheetData sheetId="27"/>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ROSTO"/>
      <sheetName val="BODE"/>
      <sheetName val="ROSTO I"/>
      <sheetName val="REP SUP"/>
      <sheetName val="REP PROF"/>
      <sheetName val="FRESA"/>
      <sheetName val="CAPA PIS ACOST"/>
      <sheetName val="MICRO"/>
      <sheetName val="MATBET"/>
      <sheetName val="MOBCANT"/>
      <sheetName val="MAN"/>
      <sheetName val="CSV"/>
      <sheetName val="1CAPA"/>
      <sheetName val="2SUMÁRIO"/>
      <sheetName val="3APRES1"/>
      <sheetName val="4MAPA"/>
      <sheetName val="5DC"/>
      <sheetName val="6C FIN"/>
      <sheetName val="7CONT FIN"/>
      <sheetName val="8C FIS"/>
      <sheetName val="9CONT FIS"/>
      <sheetName val="10AV FIS"/>
      <sheetName val="CONT NE"/>
      <sheetName val="11PLUV"/>
      <sheetName val="12RH"/>
      <sheetName val="13EQ"/>
      <sheetName val="14IVE"/>
      <sheetName val="IVE MICRO"/>
      <sheetName val="IVE CBUQ"/>
      <sheetName val="COMENT"/>
      <sheetName val="DIPRVS12"/>
    </sheetNames>
    <sheetDataSet>
      <sheetData sheetId="0" refreshError="1">
        <row r="10">
          <cell r="B10" t="str">
            <v>BR-262/MS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 val="PATO - BR - 425 aditivo"/>
      <sheetName val="DG"/>
      <sheetName val="Resumo Vertical"/>
      <sheetName val="1-_QUADRO_DE_QUANTIDADE_(2)"/>
      <sheetName val="Transporte_5m³"/>
      <sheetName val="Transporte_4m³"/>
      <sheetName val="Transporte_4t"/>
      <sheetName val="Transporte_Mat__Frio"/>
      <sheetName val="Cronograma_(2)"/>
      <sheetName val="ESTUDO_PREÇOS"/>
      <sheetName val="BANCO"/>
      <sheetName val="Índices_de_Reajustamento"/>
      <sheetName val="PROJETO"/>
      <sheetName val="AUX."/>
      <sheetName val="Real"/>
      <sheetName val="Calendá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s>
    <sheetDataSet>
      <sheetData sheetId="0"/>
      <sheetData sheetId="1"/>
      <sheetData sheetId="2"/>
      <sheetData sheetId="3"/>
      <sheetData sheetId="4"/>
      <sheetData sheetId="5"/>
      <sheetData sheetId="6"/>
      <sheetData sheetId="7"/>
      <sheetData sheetId="8"/>
      <sheetData sheetId="9"/>
      <sheetData sheetId="10"/>
      <sheetData sheetId="11" refreshError="1">
        <row r="400">
          <cell r="D40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ExecuçServiços"/>
      <sheetName val="PARADA DE ÔNIBUS"/>
      <sheetName val="ACESSO TIPO II"/>
      <sheetName val="Faixas adic."/>
      <sheetName val="RESUMO reordenamento"/>
      <sheetName val="MODELO PARA ORÇAMENTO"/>
      <sheetName val="DER janeiro98"/>
      <sheetName val="orcID nº1"/>
      <sheetName val="orc ID nº12"/>
      <sheetName val="orc ID nº13"/>
      <sheetName val="orc ID nº 14"/>
      <sheetName val="orc ID nº 15"/>
      <sheetName val="orc ID nº16"/>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s>
    <sheetDataSet>
      <sheetData sheetId="0"/>
      <sheetData sheetId="1" refreshError="1"/>
      <sheetData sheetId="2" refreshError="1"/>
      <sheetData sheetId="3" refreshError="1"/>
      <sheetData sheetId="4"/>
      <sheetData sheetId="5" refreshError="1"/>
      <sheetData sheetId="6">
        <row r="1">
          <cell r="A1" t="str">
            <v>CÓDIGO</v>
          </cell>
          <cell r="B1" t="str">
            <v>SERVIÇO</v>
          </cell>
          <cell r="C1" t="str">
            <v>UNIDADE</v>
          </cell>
          <cell r="D1" t="str">
            <v>sisNORTE</v>
          </cell>
        </row>
        <row r="2">
          <cell r="D2" t="str">
            <v>(R$)1/98</v>
          </cell>
        </row>
        <row r="3">
          <cell r="A3">
            <v>45000</v>
          </cell>
          <cell r="B3" t="str">
            <v>Extração e carga de areia</v>
          </cell>
          <cell r="C3" t="str">
            <v>m³</v>
          </cell>
          <cell r="D3">
            <v>3.24</v>
          </cell>
        </row>
        <row r="4">
          <cell r="A4">
            <v>45005</v>
          </cell>
          <cell r="B4" t="str">
            <v>Extração e carga de seixo com DRAG-LINE</v>
          </cell>
          <cell r="C4" t="str">
            <v>m³</v>
          </cell>
          <cell r="D4">
            <v>2.2599999999999998</v>
          </cell>
        </row>
        <row r="5">
          <cell r="A5">
            <v>45010</v>
          </cell>
          <cell r="B5" t="str">
            <v>Extração e carga de seixo com trator</v>
          </cell>
          <cell r="C5" t="str">
            <v>m³</v>
          </cell>
          <cell r="D5">
            <v>1.82</v>
          </cell>
        </row>
        <row r="6">
          <cell r="A6">
            <v>45015</v>
          </cell>
          <cell r="B6" t="str">
            <v>Extração de rocha para britagem</v>
          </cell>
          <cell r="C6" t="str">
            <v>m³</v>
          </cell>
          <cell r="D6">
            <v>3.97</v>
          </cell>
        </row>
        <row r="7">
          <cell r="A7">
            <v>45020</v>
          </cell>
          <cell r="B7" t="str">
            <v>Fogacho para rocha extraída</v>
          </cell>
          <cell r="C7" t="str">
            <v>m³</v>
          </cell>
          <cell r="D7">
            <v>8.14</v>
          </cell>
        </row>
        <row r="8">
          <cell r="A8">
            <v>45025</v>
          </cell>
          <cell r="B8" t="str">
            <v>Extração de rocha e fogacho</v>
          </cell>
          <cell r="C8" t="str">
            <v>m³</v>
          </cell>
          <cell r="D8">
            <v>5.19</v>
          </cell>
        </row>
        <row r="9">
          <cell r="A9">
            <v>45030</v>
          </cell>
          <cell r="B9" t="str">
            <v>Carga e transporte da rocha da pedreira para o britador</v>
          </cell>
          <cell r="C9" t="str">
            <v>m³</v>
          </cell>
          <cell r="D9">
            <v>4.82</v>
          </cell>
        </row>
        <row r="10">
          <cell r="A10">
            <v>45035</v>
          </cell>
          <cell r="B10" t="str">
            <v>Carregamento de seixo</v>
          </cell>
          <cell r="C10" t="str">
            <v>m³</v>
          </cell>
          <cell r="D10">
            <v>0.45</v>
          </cell>
        </row>
        <row r="11">
          <cell r="A11">
            <v>45040</v>
          </cell>
          <cell r="B11" t="str">
            <v>Britagem de seixo</v>
          </cell>
          <cell r="C11" t="str">
            <v>m³</v>
          </cell>
          <cell r="D11">
            <v>6.88</v>
          </cell>
        </row>
        <row r="12">
          <cell r="A12">
            <v>45045</v>
          </cell>
          <cell r="B12" t="str">
            <v>Extração , carga e transporte de rocha até o britador</v>
          </cell>
          <cell r="C12" t="str">
            <v>m³</v>
          </cell>
          <cell r="D12">
            <v>10.02</v>
          </cell>
        </row>
        <row r="13">
          <cell r="A13">
            <v>45050</v>
          </cell>
          <cell r="B13" t="str">
            <v>Britagem primária - produção de pedra pulmão D &lt;=10 cm</v>
          </cell>
          <cell r="C13" t="str">
            <v>m³</v>
          </cell>
          <cell r="D13">
            <v>9.91</v>
          </cell>
        </row>
        <row r="14">
          <cell r="A14">
            <v>45055</v>
          </cell>
          <cell r="B14" t="str">
            <v>Bica corrida (produção de brita)</v>
          </cell>
          <cell r="C14" t="str">
            <v>m³</v>
          </cell>
          <cell r="D14">
            <v>10.87</v>
          </cell>
        </row>
        <row r="15">
          <cell r="A15">
            <v>45060</v>
          </cell>
          <cell r="B15" t="str">
            <v>Britagem de rocha - produção de brita</v>
          </cell>
          <cell r="C15" t="str">
            <v>m³</v>
          </cell>
          <cell r="D15">
            <v>12.44</v>
          </cell>
        </row>
        <row r="16">
          <cell r="A16">
            <v>45070</v>
          </cell>
          <cell r="B16" t="str">
            <v>Escavação e carga de materiais de 1a. categoria</v>
          </cell>
          <cell r="C16" t="str">
            <v>m³</v>
          </cell>
          <cell r="D16">
            <v>1.54</v>
          </cell>
        </row>
        <row r="17">
          <cell r="A17">
            <v>45075</v>
          </cell>
          <cell r="B17" t="str">
            <v>Escavação e carga de materiais de 2a. categoria</v>
          </cell>
          <cell r="C17" t="str">
            <v>m³</v>
          </cell>
          <cell r="D17">
            <v>2.4</v>
          </cell>
        </row>
        <row r="18">
          <cell r="A18">
            <v>45080</v>
          </cell>
          <cell r="B18" t="str">
            <v>Produção de seixo peneirado</v>
          </cell>
          <cell r="C18" t="str">
            <v>m³</v>
          </cell>
          <cell r="D18">
            <v>3.39</v>
          </cell>
        </row>
        <row r="19">
          <cell r="A19">
            <v>45085</v>
          </cell>
          <cell r="B19" t="str">
            <v>Produção de seixo parcialmente britado e peneirado</v>
          </cell>
          <cell r="C19" t="str">
            <v>m³</v>
          </cell>
          <cell r="D19">
            <v>4.41</v>
          </cell>
        </row>
        <row r="20">
          <cell r="A20">
            <v>45090</v>
          </cell>
          <cell r="B20" t="str">
            <v>Seixo retido na peneira 2"</v>
          </cell>
          <cell r="C20" t="str">
            <v>m³</v>
          </cell>
          <cell r="D20">
            <v>3.4</v>
          </cell>
        </row>
        <row r="21">
          <cell r="A21">
            <v>45095</v>
          </cell>
          <cell r="B21" t="str">
            <v>Carregamento de brita para drenagem e O.A.C.</v>
          </cell>
          <cell r="C21" t="str">
            <v>m³</v>
          </cell>
          <cell r="D21">
            <v>0.56000000000000005</v>
          </cell>
        </row>
        <row r="22">
          <cell r="A22">
            <v>45100</v>
          </cell>
          <cell r="B22" t="str">
            <v>Material jazida 1a categoria</v>
          </cell>
          <cell r="C22" t="str">
            <v>m³</v>
          </cell>
          <cell r="D22">
            <v>1.54</v>
          </cell>
        </row>
        <row r="23">
          <cell r="A23">
            <v>45105</v>
          </cell>
          <cell r="B23" t="str">
            <v>Escavação e carga de material de 2a categoria</v>
          </cell>
          <cell r="C23" t="str">
            <v>m³</v>
          </cell>
          <cell r="D23">
            <v>2.38</v>
          </cell>
        </row>
        <row r="24">
          <cell r="A24">
            <v>45110</v>
          </cell>
          <cell r="B24" t="str">
            <v>Extração do material de 3a categoria para terraplenagem</v>
          </cell>
          <cell r="C24" t="str">
            <v>m³</v>
          </cell>
          <cell r="D24">
            <v>6.3</v>
          </cell>
        </row>
        <row r="25">
          <cell r="A25">
            <v>45115</v>
          </cell>
          <cell r="B25" t="str">
            <v>Carga do material de 3a categoria</v>
          </cell>
          <cell r="C25" t="str">
            <v>m³</v>
          </cell>
          <cell r="D25">
            <v>2.1800000000000002</v>
          </cell>
        </row>
        <row r="26">
          <cell r="A26">
            <v>45120</v>
          </cell>
          <cell r="B26" t="str">
            <v>Espalhamento do material de 3a categoria</v>
          </cell>
          <cell r="C26" t="str">
            <v>m³</v>
          </cell>
          <cell r="D26">
            <v>0.3</v>
          </cell>
        </row>
        <row r="27">
          <cell r="A27">
            <v>45125</v>
          </cell>
          <cell r="B27" t="str">
            <v>Escavação carga e espalhamento de material de 3a. categoria</v>
          </cell>
          <cell r="C27" t="str">
            <v>m³</v>
          </cell>
          <cell r="D27">
            <v>8.7799999999999994</v>
          </cell>
        </row>
        <row r="28">
          <cell r="A28">
            <v>45210</v>
          </cell>
          <cell r="B28" t="str">
            <v>Concreto magro</v>
          </cell>
          <cell r="C28" t="str">
            <v>m³</v>
          </cell>
          <cell r="D28">
            <v>87.09</v>
          </cell>
        </row>
        <row r="29">
          <cell r="A29">
            <v>45215</v>
          </cell>
          <cell r="B29" t="str">
            <v>Concreto magro com brita comercial</v>
          </cell>
          <cell r="C29" t="str">
            <v>m³</v>
          </cell>
          <cell r="D29">
            <v>103.07</v>
          </cell>
        </row>
        <row r="30">
          <cell r="A30">
            <v>45220</v>
          </cell>
          <cell r="B30" t="str">
            <v>Concreto fck 9 MPa</v>
          </cell>
          <cell r="C30" t="str">
            <v>m³</v>
          </cell>
          <cell r="D30">
            <v>102.67</v>
          </cell>
        </row>
        <row r="31">
          <cell r="A31">
            <v>45225</v>
          </cell>
          <cell r="B31" t="str">
            <v>Concreto fck 9 MPa com brita comercial</v>
          </cell>
          <cell r="C31" t="str">
            <v>m³</v>
          </cell>
          <cell r="D31">
            <v>116.3</v>
          </cell>
        </row>
        <row r="32">
          <cell r="A32">
            <v>45230</v>
          </cell>
          <cell r="B32" t="str">
            <v xml:space="preserve">Concreto fck 11 MPa </v>
          </cell>
          <cell r="C32" t="str">
            <v>m³</v>
          </cell>
          <cell r="D32">
            <v>108.67</v>
          </cell>
        </row>
        <row r="33">
          <cell r="A33">
            <v>45235</v>
          </cell>
          <cell r="B33" t="str">
            <v>Concreto fck 11 MPa com brita comercial</v>
          </cell>
          <cell r="C33" t="str">
            <v>m³</v>
          </cell>
          <cell r="D33">
            <v>122.71</v>
          </cell>
        </row>
        <row r="34">
          <cell r="A34">
            <v>45240</v>
          </cell>
          <cell r="B34" t="str">
            <v xml:space="preserve">Concreto fck 15 MPa </v>
          </cell>
          <cell r="C34" t="str">
            <v>m³</v>
          </cell>
          <cell r="D34">
            <v>115.68</v>
          </cell>
        </row>
        <row r="35">
          <cell r="A35">
            <v>45245</v>
          </cell>
          <cell r="B35" t="str">
            <v>Concreto fck 15 MPa com brita comercial</v>
          </cell>
          <cell r="C35" t="str">
            <v>m³</v>
          </cell>
          <cell r="D35">
            <v>127.79</v>
          </cell>
        </row>
        <row r="36">
          <cell r="A36">
            <v>45250</v>
          </cell>
          <cell r="B36" t="str">
            <v>Concreto Poroso</v>
          </cell>
          <cell r="C36" t="str">
            <v>m³</v>
          </cell>
          <cell r="D36">
            <v>116.3</v>
          </cell>
        </row>
        <row r="37">
          <cell r="A37">
            <v>45255</v>
          </cell>
          <cell r="B37" t="str">
            <v>Concreto poroso com brita comercial</v>
          </cell>
          <cell r="C37" t="str">
            <v>m³</v>
          </cell>
          <cell r="D37">
            <v>133.1</v>
          </cell>
        </row>
        <row r="38">
          <cell r="A38">
            <v>45260</v>
          </cell>
          <cell r="B38" t="str">
            <v>Concreto ciclopico fck 11 MPa</v>
          </cell>
          <cell r="C38" t="str">
            <v>m³</v>
          </cell>
          <cell r="D38">
            <v>93.84</v>
          </cell>
        </row>
        <row r="39">
          <cell r="A39">
            <v>45265</v>
          </cell>
          <cell r="B39" t="str">
            <v>Concreto ciclopico fck 11 MPa com brita comercial</v>
          </cell>
          <cell r="C39" t="str">
            <v>m³</v>
          </cell>
          <cell r="D39">
            <v>103.67</v>
          </cell>
        </row>
        <row r="40">
          <cell r="A40">
            <v>45270</v>
          </cell>
          <cell r="B40" t="str">
            <v>Concreto ciclopico fck 15 MPa</v>
          </cell>
          <cell r="C40" t="str">
            <v>m³</v>
          </cell>
          <cell r="D40">
            <v>98.75</v>
          </cell>
        </row>
        <row r="41">
          <cell r="A41">
            <v>45275</v>
          </cell>
          <cell r="B41" t="str">
            <v>Concreto ciclopico fck 15 MPa com brita comercial</v>
          </cell>
          <cell r="C41" t="str">
            <v>m³</v>
          </cell>
          <cell r="D41">
            <v>107.23</v>
          </cell>
        </row>
        <row r="42">
          <cell r="A42">
            <v>45280</v>
          </cell>
          <cell r="B42" t="str">
            <v>Argamassa de cimento e areia 1:4</v>
          </cell>
          <cell r="C42" t="str">
            <v>m³</v>
          </cell>
          <cell r="D42">
            <v>103.72</v>
          </cell>
        </row>
        <row r="43">
          <cell r="A43">
            <v>45285</v>
          </cell>
          <cell r="B43" t="str">
            <v>Argamassa de cimento e areia 1:3</v>
          </cell>
          <cell r="C43" t="str">
            <v>m³</v>
          </cell>
          <cell r="D43">
            <v>120.94</v>
          </cell>
        </row>
        <row r="44">
          <cell r="A44">
            <v>45290</v>
          </cell>
          <cell r="B44" t="str">
            <v>Formas comuns de madeira com reaproveitamento de duas vezes</v>
          </cell>
          <cell r="C44" t="str">
            <v>m²</v>
          </cell>
          <cell r="D44">
            <v>22.28</v>
          </cell>
        </row>
        <row r="45">
          <cell r="A45">
            <v>45295</v>
          </cell>
          <cell r="B45" t="str">
            <v>Escoramento para bueiros celulares</v>
          </cell>
          <cell r="C45" t="str">
            <v>m³</v>
          </cell>
          <cell r="D45">
            <v>9.67</v>
          </cell>
        </row>
        <row r="46">
          <cell r="A46">
            <v>45300</v>
          </cell>
          <cell r="B46" t="str">
            <v>Armadura aço CA-25 fornecimento dobragem e colocação</v>
          </cell>
          <cell r="C46" t="str">
            <v>kg</v>
          </cell>
          <cell r="D46">
            <v>2.0299999999999998</v>
          </cell>
        </row>
        <row r="47">
          <cell r="A47">
            <v>45305</v>
          </cell>
          <cell r="B47" t="str">
            <v>Armadura aço CA-50 fornecimento dobragem e colocação</v>
          </cell>
          <cell r="C47" t="str">
            <v>kg</v>
          </cell>
          <cell r="D47">
            <v>2.11</v>
          </cell>
        </row>
        <row r="48">
          <cell r="A48">
            <v>45310</v>
          </cell>
          <cell r="B48" t="str">
            <v>Armadura aço CA-60 fornecimento dobragem e colocação</v>
          </cell>
          <cell r="C48" t="str">
            <v>kg</v>
          </cell>
          <cell r="D48">
            <v>2.38</v>
          </cell>
        </row>
        <row r="49">
          <cell r="A49">
            <v>45315</v>
          </cell>
          <cell r="B49" t="str">
            <v>Lastro de brita</v>
          </cell>
          <cell r="C49" t="str">
            <v>m³</v>
          </cell>
          <cell r="D49">
            <v>25.13</v>
          </cell>
        </row>
        <row r="50">
          <cell r="A50">
            <v>45320</v>
          </cell>
          <cell r="B50" t="str">
            <v>Lastro de brita com brita comercial</v>
          </cell>
          <cell r="C50" t="str">
            <v>m³</v>
          </cell>
          <cell r="D50">
            <v>46.72</v>
          </cell>
        </row>
        <row r="51">
          <cell r="A51">
            <v>45335</v>
          </cell>
          <cell r="B51" t="str">
            <v>Enrocamento de pedra jogada com pedra do primário</v>
          </cell>
          <cell r="C51" t="str">
            <v>m³</v>
          </cell>
          <cell r="D51">
            <v>12.12</v>
          </cell>
        </row>
        <row r="52">
          <cell r="A52">
            <v>45340</v>
          </cell>
          <cell r="B52" t="str">
            <v>Enrocamento pedra arrumada</v>
          </cell>
          <cell r="C52" t="str">
            <v>m³</v>
          </cell>
          <cell r="D52">
            <v>22.83</v>
          </cell>
        </row>
        <row r="53">
          <cell r="A53">
            <v>45345</v>
          </cell>
          <cell r="B53" t="str">
            <v>Alvenaria de pedra-de-mão argamassada</v>
          </cell>
          <cell r="C53" t="str">
            <v>m³</v>
          </cell>
          <cell r="D53">
            <v>62.17</v>
          </cell>
        </row>
        <row r="54">
          <cell r="A54">
            <v>45350</v>
          </cell>
          <cell r="B54" t="str">
            <v>Alvenaria de tijolos maciços p/ parede de 20cm</v>
          </cell>
          <cell r="C54" t="str">
            <v>m²</v>
          </cell>
          <cell r="D54">
            <v>47.7</v>
          </cell>
        </row>
        <row r="55">
          <cell r="A55">
            <v>46000</v>
          </cell>
          <cell r="B55" t="str">
            <v>Torre de madeira para cravação de tubulação (OAE)</v>
          </cell>
          <cell r="C55" t="str">
            <v>m</v>
          </cell>
          <cell r="D55">
            <v>450.9</v>
          </cell>
        </row>
        <row r="56">
          <cell r="A56">
            <v>46010</v>
          </cell>
          <cell r="B56" t="str">
            <v>Argamassa de cimento e areia 1:4 preparo e materiais (OAE)</v>
          </cell>
          <cell r="C56" t="str">
            <v>m³</v>
          </cell>
          <cell r="D56">
            <v>104.93</v>
          </cell>
        </row>
        <row r="57">
          <cell r="A57">
            <v>46020</v>
          </cell>
          <cell r="B57" t="str">
            <v>Formas de madeira (OAE)</v>
          </cell>
          <cell r="C57" t="str">
            <v>m²</v>
          </cell>
          <cell r="D57">
            <v>29.37</v>
          </cell>
        </row>
        <row r="58">
          <cell r="A58">
            <v>46030</v>
          </cell>
          <cell r="B58" t="str">
            <v>Armadura aço CA-50 fornec. dobr. e colocação (OAE)</v>
          </cell>
          <cell r="C58" t="str">
            <v>kg</v>
          </cell>
          <cell r="D58">
            <v>2.2000000000000002</v>
          </cell>
        </row>
        <row r="59">
          <cell r="A59">
            <v>46040</v>
          </cell>
          <cell r="B59" t="str">
            <v>Concreto fck 15 MPa - preparo lançamento e cura (OAE)</v>
          </cell>
          <cell r="C59" t="str">
            <v>m³</v>
          </cell>
          <cell r="D59">
            <v>129.38</v>
          </cell>
        </row>
        <row r="60">
          <cell r="A60">
            <v>46050</v>
          </cell>
          <cell r="B60" t="str">
            <v>Concreto fck 18 MPa - preparo lançamento e cura (OAE)</v>
          </cell>
          <cell r="C60" t="str">
            <v>m³</v>
          </cell>
          <cell r="D60">
            <v>134.74</v>
          </cell>
        </row>
        <row r="61">
          <cell r="A61">
            <v>46070</v>
          </cell>
          <cell r="B61" t="str">
            <v>Demolição de estrutura em concreto simples (OAE)</v>
          </cell>
          <cell r="C61" t="str">
            <v>m³</v>
          </cell>
          <cell r="D61">
            <v>13.96</v>
          </cell>
        </row>
        <row r="62">
          <cell r="A62">
            <v>46080</v>
          </cell>
          <cell r="B62" t="str">
            <v>Demolição de estrutura em concreto armado (OAE)</v>
          </cell>
          <cell r="C62" t="str">
            <v>m³</v>
          </cell>
          <cell r="D62">
            <v>27.9</v>
          </cell>
        </row>
        <row r="63">
          <cell r="A63">
            <v>46090</v>
          </cell>
          <cell r="B63" t="str">
            <v>Aterro para vedação de ensecadeiras (OAE)</v>
          </cell>
          <cell r="C63" t="str">
            <v>m³</v>
          </cell>
          <cell r="D63">
            <v>7.52</v>
          </cell>
        </row>
        <row r="64">
          <cell r="A64">
            <v>46100</v>
          </cell>
          <cell r="B64" t="str">
            <v>Ensecadeiras duplas (OAE)</v>
          </cell>
          <cell r="C64" t="str">
            <v>m²</v>
          </cell>
          <cell r="D64">
            <v>157.55000000000001</v>
          </cell>
        </row>
        <row r="65">
          <cell r="A65">
            <v>50000</v>
          </cell>
          <cell r="B65" t="str">
            <v>Desmatamento e limpeza do terreno - condição1</v>
          </cell>
          <cell r="C65" t="str">
            <v>m²</v>
          </cell>
          <cell r="D65">
            <v>0.15</v>
          </cell>
        </row>
        <row r="66">
          <cell r="A66">
            <v>50001</v>
          </cell>
          <cell r="B66" t="str">
            <v>Desmatamento e limpeza do terreno - condição2</v>
          </cell>
          <cell r="C66" t="str">
            <v>m²</v>
          </cell>
          <cell r="D66">
            <v>0.47</v>
          </cell>
        </row>
        <row r="67">
          <cell r="A67">
            <v>50002</v>
          </cell>
          <cell r="B67" t="str">
            <v>Desmatamento e limpeza do terreno - condição3</v>
          </cell>
          <cell r="C67" t="str">
            <v>m²</v>
          </cell>
          <cell r="D67">
            <v>1.41</v>
          </cell>
        </row>
        <row r="68">
          <cell r="A68">
            <v>50003</v>
          </cell>
          <cell r="B68" t="str">
            <v>Desmatamento e limpeza do terreno - condição4</v>
          </cell>
          <cell r="C68" t="str">
            <v>m²</v>
          </cell>
          <cell r="D68">
            <v>2.0499999999999998</v>
          </cell>
        </row>
        <row r="69">
          <cell r="A69">
            <v>50010</v>
          </cell>
          <cell r="B69" t="str">
            <v>Esc. carga e transp. de mat. clas. 1a cat DMT&lt;= 50 m</v>
          </cell>
          <cell r="C69" t="str">
            <v>m³</v>
          </cell>
          <cell r="D69">
            <v>0.83</v>
          </cell>
        </row>
        <row r="70">
          <cell r="A70">
            <v>50020</v>
          </cell>
          <cell r="B70" t="str">
            <v>Esc. carga e transp. de mat. clas 1a cat 50&lt;DMT&lt;=100 m</v>
          </cell>
          <cell r="C70" t="str">
            <v>m³</v>
          </cell>
          <cell r="D70">
            <v>1.43</v>
          </cell>
        </row>
        <row r="71">
          <cell r="A71">
            <v>50030</v>
          </cell>
          <cell r="B71" t="str">
            <v>Esc. carga e transp. de mat. clas 1a cat 100&lt;DMT&lt;=150 m</v>
          </cell>
          <cell r="C71" t="str">
            <v>m³</v>
          </cell>
          <cell r="D71">
            <v>1.5</v>
          </cell>
        </row>
        <row r="72">
          <cell r="A72">
            <v>50040</v>
          </cell>
          <cell r="B72" t="str">
            <v>Esc. carga e transp. de mat. clas 1a cat 150&lt;DMT&lt;=200 m</v>
          </cell>
          <cell r="C72" t="str">
            <v>m³</v>
          </cell>
          <cell r="D72">
            <v>1.52</v>
          </cell>
        </row>
        <row r="73">
          <cell r="A73">
            <v>50050</v>
          </cell>
          <cell r="B73" t="str">
            <v>Esc. carga e transp. de mat. clas 1a cat 200&lt;DMT&lt;=250 m</v>
          </cell>
          <cell r="C73" t="str">
            <v>m³</v>
          </cell>
          <cell r="D73">
            <v>1.69</v>
          </cell>
        </row>
        <row r="74">
          <cell r="A74">
            <v>50060</v>
          </cell>
          <cell r="B74" t="str">
            <v>Esc. carga e transp. de mat. clas 1a cat 250&lt;DMT&lt;=300 m</v>
          </cell>
          <cell r="C74" t="str">
            <v>m³</v>
          </cell>
          <cell r="D74">
            <v>1.8</v>
          </cell>
        </row>
        <row r="75">
          <cell r="A75">
            <v>50070</v>
          </cell>
          <cell r="B75" t="str">
            <v>Esc. carga e transp. de mat. clas 1a cat 300&lt;DMT&lt;=350 m</v>
          </cell>
          <cell r="C75" t="str">
            <v>m³</v>
          </cell>
          <cell r="D75">
            <v>1.94</v>
          </cell>
        </row>
        <row r="76">
          <cell r="A76">
            <v>50080</v>
          </cell>
          <cell r="B76" t="str">
            <v>Esc. carga e transp. de mat. clas 1a cat 350&lt;DMT&lt;=400 m</v>
          </cell>
          <cell r="C76" t="str">
            <v>m³</v>
          </cell>
          <cell r="D76">
            <v>2</v>
          </cell>
        </row>
        <row r="77">
          <cell r="A77">
            <v>50090</v>
          </cell>
          <cell r="B77" t="str">
            <v>Esc. carga e transp. de mat. clas 1a cat 400&lt;DMT&lt;=500 m</v>
          </cell>
          <cell r="C77" t="str">
            <v>m³</v>
          </cell>
          <cell r="D77">
            <v>2.09</v>
          </cell>
        </row>
        <row r="78">
          <cell r="A78">
            <v>50100</v>
          </cell>
          <cell r="B78" t="str">
            <v>Esc. carga e transp. de mat. clas 1a cat 500&lt;DMT&lt;=600 m</v>
          </cell>
          <cell r="C78" t="str">
            <v>m³</v>
          </cell>
          <cell r="D78">
            <v>2.2200000000000002</v>
          </cell>
        </row>
        <row r="79">
          <cell r="A79">
            <v>50110</v>
          </cell>
          <cell r="B79" t="str">
            <v>Esc. carga e transp. de mat. clas 1a cat 600&lt;DMT&lt;=700 m</v>
          </cell>
          <cell r="C79" t="str">
            <v>m³</v>
          </cell>
          <cell r="D79">
            <v>2.4</v>
          </cell>
        </row>
        <row r="80">
          <cell r="A80">
            <v>50120</v>
          </cell>
          <cell r="B80" t="str">
            <v>Esc. carga e transp. de mat. clas 1a cat 700&lt;DMT&lt;=800 m</v>
          </cell>
          <cell r="C80" t="str">
            <v>m³</v>
          </cell>
          <cell r="D80">
            <v>2.56</v>
          </cell>
        </row>
        <row r="81">
          <cell r="A81">
            <v>50130</v>
          </cell>
          <cell r="B81" t="str">
            <v>Esc. carga e transp. de mat. clas 1a cat 800&lt;DMT&lt;=900 m</v>
          </cell>
          <cell r="C81" t="str">
            <v>m³</v>
          </cell>
          <cell r="D81">
            <v>2.66</v>
          </cell>
        </row>
        <row r="82">
          <cell r="A82">
            <v>50140</v>
          </cell>
          <cell r="B82" t="str">
            <v>Esc. carga e transp. de mat. clas 1a cat 900&lt;DMT&lt;=1000 m</v>
          </cell>
          <cell r="C82" t="str">
            <v>m³</v>
          </cell>
          <cell r="D82">
            <v>2.8</v>
          </cell>
        </row>
        <row r="83">
          <cell r="A83">
            <v>50150</v>
          </cell>
          <cell r="B83" t="str">
            <v>Esc. carga e transp. de mat. clas 1a cat 1000&lt;DMT&lt;=1200 m</v>
          </cell>
          <cell r="C83" t="str">
            <v>m³</v>
          </cell>
          <cell r="D83">
            <v>3.68</v>
          </cell>
        </row>
        <row r="84">
          <cell r="A84">
            <v>50160</v>
          </cell>
          <cell r="B84" t="str">
            <v>Esc. carga e transp. de mat. clas 1a cat 1200&lt;DMT&lt;=1400 m</v>
          </cell>
          <cell r="C84" t="str">
            <v>m³</v>
          </cell>
          <cell r="D84">
            <v>3.94</v>
          </cell>
        </row>
        <row r="85">
          <cell r="A85">
            <v>50170</v>
          </cell>
          <cell r="B85" t="str">
            <v>Esc. carga e transp. de mat. clas 1a cat 1400&lt;DMT&lt;=1600 m</v>
          </cell>
          <cell r="C85" t="str">
            <v>m³</v>
          </cell>
          <cell r="D85">
            <v>4.13</v>
          </cell>
        </row>
        <row r="86">
          <cell r="A86">
            <v>50180</v>
          </cell>
          <cell r="B86" t="str">
            <v>Esc. carga e transp. de mat. clas 1a cat 1600&lt;DMT&lt;=1800 m</v>
          </cell>
          <cell r="C86" t="str">
            <v>m³</v>
          </cell>
          <cell r="D86">
            <v>4.3</v>
          </cell>
        </row>
        <row r="87">
          <cell r="A87">
            <v>50190</v>
          </cell>
          <cell r="B87" t="str">
            <v>Esc. carga e transp. de mat. clas 1a cat 1800&lt;DMT&lt;2000 m</v>
          </cell>
          <cell r="C87" t="str">
            <v>m³</v>
          </cell>
          <cell r="D87">
            <v>4.37</v>
          </cell>
        </row>
        <row r="88">
          <cell r="A88">
            <v>50200</v>
          </cell>
          <cell r="B88" t="str">
            <v>Esc. carga e transp. de mat. clas 1a cat 2000&lt;DMT&lt;2500 m</v>
          </cell>
          <cell r="C88" t="str">
            <v>m³</v>
          </cell>
          <cell r="D88">
            <v>4.55</v>
          </cell>
        </row>
        <row r="89">
          <cell r="A89">
            <v>50210</v>
          </cell>
          <cell r="B89" t="str">
            <v>Esc. carga e transp. de mat. clas 1a cat 2500&lt;DMT&lt;3000 m</v>
          </cell>
          <cell r="C89" t="str">
            <v>m³</v>
          </cell>
          <cell r="D89">
            <v>4.91</v>
          </cell>
        </row>
        <row r="90">
          <cell r="A90">
            <v>50220</v>
          </cell>
          <cell r="B90" t="str">
            <v>Esc. carga e transp. de mat. clas 1a cat 3000&lt;DMT&lt;3500 m</v>
          </cell>
          <cell r="C90" t="str">
            <v>m³</v>
          </cell>
          <cell r="D90">
            <v>5.3</v>
          </cell>
        </row>
        <row r="91">
          <cell r="A91">
            <v>50230</v>
          </cell>
          <cell r="B91" t="str">
            <v>Esc. carga e transp. de mat. clas 1a cat 3500&lt;DMT&lt;4000 m</v>
          </cell>
          <cell r="C91" t="str">
            <v>m³</v>
          </cell>
          <cell r="D91">
            <v>5.51</v>
          </cell>
        </row>
        <row r="92">
          <cell r="A92">
            <v>50240</v>
          </cell>
          <cell r="B92" t="str">
            <v>Esc. carga e transp. de mat. clas 1a cat 4000&lt;DMT&lt;4500 m</v>
          </cell>
          <cell r="C92" t="str">
            <v>m³</v>
          </cell>
          <cell r="D92">
            <v>5.8</v>
          </cell>
        </row>
        <row r="93">
          <cell r="A93">
            <v>50250</v>
          </cell>
          <cell r="B93" t="str">
            <v>Esc. carga e transp. de mat. clas 1a cat 4500&lt;DMT&lt;5000 m</v>
          </cell>
          <cell r="C93" t="str">
            <v>m³</v>
          </cell>
          <cell r="D93">
            <v>6.1</v>
          </cell>
        </row>
        <row r="94">
          <cell r="A94">
            <v>50260</v>
          </cell>
          <cell r="B94" t="str">
            <v>Esc. carga e transp. de mat. clas 1a cat 5000&lt;DMT&lt;6000 m</v>
          </cell>
          <cell r="C94" t="str">
            <v>m³</v>
          </cell>
          <cell r="D94">
            <v>6.81</v>
          </cell>
        </row>
        <row r="95">
          <cell r="A95">
            <v>50270</v>
          </cell>
          <cell r="B95" t="str">
            <v>Esc. carga e transp. de mat. clas 1a cat 6000&lt;DMT&lt;7000 m</v>
          </cell>
          <cell r="C95" t="str">
            <v>m³</v>
          </cell>
          <cell r="D95">
            <v>7.32</v>
          </cell>
        </row>
        <row r="96">
          <cell r="A96">
            <v>50280</v>
          </cell>
          <cell r="B96" t="str">
            <v>Esc. carga e transp. de mat. clas 1a cat 7000&lt;DMT&lt;8000 m</v>
          </cell>
          <cell r="C96" t="str">
            <v>m³</v>
          </cell>
          <cell r="D96">
            <v>7.99</v>
          </cell>
        </row>
        <row r="97">
          <cell r="A97">
            <v>50290</v>
          </cell>
          <cell r="B97" t="str">
            <v>Esc. carga e transp. de mat. clas 1a cat 8000&lt;DMT&lt;9000 m</v>
          </cell>
          <cell r="C97" t="str">
            <v>m³</v>
          </cell>
          <cell r="D97">
            <v>8.65</v>
          </cell>
        </row>
        <row r="98">
          <cell r="A98">
            <v>50300</v>
          </cell>
          <cell r="B98" t="str">
            <v>Esc. carga e transp. de mat. clas 1a cat 9000&lt;DMT&lt;1000 m</v>
          </cell>
          <cell r="C98" t="str">
            <v>m³</v>
          </cell>
          <cell r="D98">
            <v>9.1199999999999992</v>
          </cell>
        </row>
        <row r="99">
          <cell r="A99">
            <v>51000</v>
          </cell>
          <cell r="B99" t="str">
            <v>Esc. carga e transp. de mat. clas. 2a cat DMT&lt;= 50 m</v>
          </cell>
          <cell r="C99" t="str">
            <v>m³</v>
          </cell>
          <cell r="D99">
            <v>1.36</v>
          </cell>
        </row>
        <row r="100">
          <cell r="A100">
            <v>51010</v>
          </cell>
          <cell r="B100" t="str">
            <v>Esc. carga e transp. de mat. clas 2a cat 50&lt;DMT&lt;=100 m</v>
          </cell>
          <cell r="C100" t="str">
            <v>m³</v>
          </cell>
          <cell r="D100">
            <v>2.23</v>
          </cell>
        </row>
        <row r="101">
          <cell r="A101">
            <v>51020</v>
          </cell>
          <cell r="B101" t="str">
            <v>Esc. carga e transp. de mat. clas 2a cat 100&lt;DMT&lt;=150 m</v>
          </cell>
          <cell r="C101" t="str">
            <v>m³</v>
          </cell>
          <cell r="D101">
            <v>2.31</v>
          </cell>
        </row>
        <row r="102">
          <cell r="A102">
            <v>51030</v>
          </cell>
          <cell r="B102" t="str">
            <v>Esc. carga e transp. de mat. clas 2a cat 150&lt;DMT&lt;=200 m</v>
          </cell>
          <cell r="C102" t="str">
            <v>m³</v>
          </cell>
          <cell r="D102">
            <v>2.44</v>
          </cell>
        </row>
        <row r="103">
          <cell r="A103">
            <v>51040</v>
          </cell>
          <cell r="B103" t="str">
            <v>Esc. carga e transp. de mat. clas 2a cat 200&lt;DMT&lt;=250 m</v>
          </cell>
          <cell r="C103" t="str">
            <v>m³</v>
          </cell>
          <cell r="D103">
            <v>2.62</v>
          </cell>
        </row>
        <row r="104">
          <cell r="A104">
            <v>51050</v>
          </cell>
          <cell r="B104" t="str">
            <v>Esc. carga e transp. de mat. clas 2a cat 250&lt;DMT&lt;=300 m</v>
          </cell>
          <cell r="C104" t="str">
            <v>m³</v>
          </cell>
          <cell r="D104">
            <v>2.69</v>
          </cell>
        </row>
        <row r="105">
          <cell r="A105">
            <v>51060</v>
          </cell>
          <cell r="B105" t="str">
            <v>Esc. carga e transp. de mat. clas 2a cat 300&lt;DMT&lt;=350 m</v>
          </cell>
          <cell r="C105" t="str">
            <v>m³</v>
          </cell>
          <cell r="D105">
            <v>2.84</v>
          </cell>
        </row>
        <row r="106">
          <cell r="A106">
            <v>51070</v>
          </cell>
          <cell r="B106" t="str">
            <v>Esc. carga e transp. de mat. clas 2a cat 350&lt;DMT&lt;=400 m</v>
          </cell>
          <cell r="C106" t="str">
            <v>m³</v>
          </cell>
          <cell r="D106">
            <v>2.91</v>
          </cell>
        </row>
        <row r="107">
          <cell r="A107">
            <v>51080</v>
          </cell>
          <cell r="B107" t="str">
            <v>Esc. carga e transp. de mat. clas 2a cat 400&lt;DMT&lt;=500 m</v>
          </cell>
          <cell r="C107" t="str">
            <v>m³</v>
          </cell>
          <cell r="D107">
            <v>3.03</v>
          </cell>
        </row>
        <row r="108">
          <cell r="A108">
            <v>51090</v>
          </cell>
          <cell r="B108" t="str">
            <v>Esc. carga e transp. de mat. clas 2a cat 500&lt;DMT&lt;=600 m</v>
          </cell>
          <cell r="C108" t="str">
            <v>m³</v>
          </cell>
          <cell r="D108">
            <v>3.21</v>
          </cell>
        </row>
        <row r="109">
          <cell r="A109">
            <v>51100</v>
          </cell>
          <cell r="B109" t="str">
            <v>Esc. carga e transp. de mat. clas 2a cat 600&lt;DMT&lt;=700 m</v>
          </cell>
          <cell r="C109" t="str">
            <v>m³</v>
          </cell>
          <cell r="D109">
            <v>3.44</v>
          </cell>
        </row>
        <row r="110">
          <cell r="A110">
            <v>51110</v>
          </cell>
          <cell r="B110" t="str">
            <v>Esc. carga e transp. de mat. clas 2a cat 700&lt;DMT&lt;=800 m</v>
          </cell>
          <cell r="C110" t="str">
            <v>m³</v>
          </cell>
          <cell r="D110">
            <v>3.57</v>
          </cell>
        </row>
        <row r="111">
          <cell r="A111">
            <v>51120</v>
          </cell>
          <cell r="B111" t="str">
            <v>Esc. carga e transp. de mat. clas 2a cat 800&lt;DMT&lt;=900 m</v>
          </cell>
          <cell r="C111" t="str">
            <v>m³</v>
          </cell>
          <cell r="D111">
            <v>3.73</v>
          </cell>
        </row>
        <row r="112">
          <cell r="A112">
            <v>51130</v>
          </cell>
          <cell r="B112" t="str">
            <v>Esc. carga e transp. de mat. clas 2a cat 900&lt;DMT&lt;=1000 m</v>
          </cell>
          <cell r="C112" t="str">
            <v>m³</v>
          </cell>
          <cell r="D112">
            <v>3.94</v>
          </cell>
        </row>
        <row r="113">
          <cell r="A113">
            <v>51140</v>
          </cell>
          <cell r="B113" t="str">
            <v>Esc. carga e transp. de mat. clas 2a cat 1000&lt;DMT&lt;=1200 m</v>
          </cell>
          <cell r="C113" t="str">
            <v>m³</v>
          </cell>
          <cell r="D113">
            <v>4.82</v>
          </cell>
        </row>
        <row r="114">
          <cell r="A114">
            <v>51150</v>
          </cell>
          <cell r="B114" t="str">
            <v>Esc. carga e transp. de mat. clas 2a cat 1200&lt;DMT&lt;=1400 m</v>
          </cell>
          <cell r="C114" t="str">
            <v>m³</v>
          </cell>
          <cell r="D114">
            <v>5.0599999999999996</v>
          </cell>
        </row>
        <row r="115">
          <cell r="A115">
            <v>51160</v>
          </cell>
          <cell r="B115" t="str">
            <v>Esc. carga e transp. de mat. clas 2a cat 1400&lt;DMT&lt;=1600 m</v>
          </cell>
          <cell r="C115" t="str">
            <v>m³</v>
          </cell>
          <cell r="D115">
            <v>5.26</v>
          </cell>
        </row>
        <row r="116">
          <cell r="A116">
            <v>51170</v>
          </cell>
          <cell r="B116" t="str">
            <v>Esc. carga e transp. de mat. clas 2a cat 1600&lt;DMT&lt;=1800 m</v>
          </cell>
          <cell r="C116" t="str">
            <v>m³</v>
          </cell>
          <cell r="D116">
            <v>5.33</v>
          </cell>
        </row>
        <row r="117">
          <cell r="A117">
            <v>51180</v>
          </cell>
          <cell r="B117" t="str">
            <v>Esc. carga e transp. de mat. clas 2a cat 1800&lt;DMT&lt;2000 m</v>
          </cell>
          <cell r="C117" t="str">
            <v>m³</v>
          </cell>
          <cell r="D117">
            <v>5.43</v>
          </cell>
        </row>
        <row r="118">
          <cell r="A118">
            <v>51190</v>
          </cell>
          <cell r="B118" t="str">
            <v>Esc. carga e transp. de mat. clas 2a cat 2000&lt;DMT&lt;2500 m</v>
          </cell>
          <cell r="C118" t="str">
            <v>m³</v>
          </cell>
          <cell r="D118">
            <v>5.62</v>
          </cell>
        </row>
        <row r="119">
          <cell r="A119">
            <v>51200</v>
          </cell>
          <cell r="B119" t="str">
            <v>Esc. carga e transp. de mat. clas 2a cat 2500&lt;DMT&lt;3000 m</v>
          </cell>
          <cell r="C119" t="str">
            <v>m³</v>
          </cell>
          <cell r="D119">
            <v>6.09</v>
          </cell>
        </row>
        <row r="120">
          <cell r="A120">
            <v>51210</v>
          </cell>
          <cell r="B120" t="str">
            <v>Esc. carga e transp. de mat. clas 2a cat 3000&lt;DMT&lt;3500 m</v>
          </cell>
          <cell r="C120" t="str">
            <v>m³</v>
          </cell>
          <cell r="D120">
            <v>6.45</v>
          </cell>
        </row>
        <row r="121">
          <cell r="A121">
            <v>51220</v>
          </cell>
          <cell r="B121" t="str">
            <v>Esc. carga e transp. de mat. clas 2a cat 3500&lt;DMT&lt;4000 m</v>
          </cell>
          <cell r="C121" t="str">
            <v>m³</v>
          </cell>
          <cell r="D121">
            <v>6.65</v>
          </cell>
        </row>
        <row r="122">
          <cell r="A122">
            <v>51230</v>
          </cell>
          <cell r="B122" t="str">
            <v>Esc. carga e transp. de mat. clas 2a cat 4000&lt;DMT&lt;4500 m</v>
          </cell>
          <cell r="C122" t="str">
            <v>m³</v>
          </cell>
          <cell r="D122">
            <v>6.97</v>
          </cell>
        </row>
        <row r="123">
          <cell r="A123">
            <v>51240</v>
          </cell>
          <cell r="B123" t="str">
            <v>Esc. carga e transp. de mat. clas 2a cat 4500&lt;DMT&lt;5000 m</v>
          </cell>
          <cell r="C123" t="str">
            <v>m³</v>
          </cell>
          <cell r="D123">
            <v>7.44</v>
          </cell>
        </row>
        <row r="124">
          <cell r="A124">
            <v>51250</v>
          </cell>
          <cell r="B124" t="str">
            <v>Esc. carga e transp. de mat. clas 2a cat 5000&lt;DMT&lt;6000 m</v>
          </cell>
          <cell r="C124" t="str">
            <v>m³</v>
          </cell>
          <cell r="D124">
            <v>8.06</v>
          </cell>
        </row>
        <row r="125">
          <cell r="A125">
            <v>51260</v>
          </cell>
          <cell r="B125" t="str">
            <v>Esc. carga e transp. de mat. clas 2a cat 6000&lt;DMT&lt;7000 m</v>
          </cell>
          <cell r="C125" t="str">
            <v>m³</v>
          </cell>
          <cell r="D125">
            <v>8.69</v>
          </cell>
        </row>
        <row r="126">
          <cell r="A126">
            <v>51270</v>
          </cell>
          <cell r="B126" t="str">
            <v>Esc. carga e transp. de mat. clas 2a cat 7000&lt;DMT&lt;8000 m</v>
          </cell>
          <cell r="C126" t="str">
            <v>m³</v>
          </cell>
          <cell r="D126">
            <v>9.4</v>
          </cell>
        </row>
        <row r="127">
          <cell r="A127">
            <v>51280</v>
          </cell>
          <cell r="B127" t="str">
            <v>Esc. carga e transp. de mat. clas 2a cat 8000&lt;DMT&lt;9000 m</v>
          </cell>
          <cell r="C127" t="str">
            <v>m³</v>
          </cell>
          <cell r="D127">
            <v>10.029999999999999</v>
          </cell>
        </row>
        <row r="128">
          <cell r="A128">
            <v>51290</v>
          </cell>
          <cell r="B128" t="str">
            <v>Esc. carga e transp. de mat. clas 2a cat 9000&lt;DMT&lt;1000 m</v>
          </cell>
          <cell r="C128" t="str">
            <v>m³</v>
          </cell>
          <cell r="D128">
            <v>10.61</v>
          </cell>
        </row>
        <row r="129">
          <cell r="A129">
            <v>51500</v>
          </cell>
          <cell r="B129" t="str">
            <v>Esc. carga e transp. e espalh. mat. 3a cat 000&lt;DMT&lt;=050 m</v>
          </cell>
          <cell r="C129" t="str">
            <v>m³</v>
          </cell>
          <cell r="D129">
            <v>8.7799999999999994</v>
          </cell>
        </row>
        <row r="130">
          <cell r="A130">
            <v>51510</v>
          </cell>
          <cell r="B130" t="str">
            <v>Esc. carga e transp. e espalh. mat. 3a cat 050&lt;DMT&lt;=100 m</v>
          </cell>
          <cell r="C130" t="str">
            <v>m³</v>
          </cell>
          <cell r="D130">
            <v>10.54</v>
          </cell>
        </row>
        <row r="131">
          <cell r="A131">
            <v>51520</v>
          </cell>
          <cell r="B131" t="str">
            <v>Esc. carga e transp. e espalh. mat. 3a cat 100&lt;DMT&lt;=150 m</v>
          </cell>
          <cell r="C131" t="str">
            <v>m³</v>
          </cell>
          <cell r="D131">
            <v>10.65</v>
          </cell>
        </row>
        <row r="132">
          <cell r="A132">
            <v>51530</v>
          </cell>
          <cell r="B132" t="str">
            <v>Esc. carga e transp. e espalh. mat. 3a cat 150&lt;DMT&lt;=200 m</v>
          </cell>
          <cell r="C132" t="str">
            <v>m³</v>
          </cell>
          <cell r="D132">
            <v>10.79</v>
          </cell>
        </row>
        <row r="133">
          <cell r="A133">
            <v>51540</v>
          </cell>
          <cell r="B133" t="str">
            <v>Esc. carga e transp. e espalh. mat. 3a cat 200&lt;DMT&lt;=250 m</v>
          </cell>
          <cell r="C133" t="str">
            <v>m³</v>
          </cell>
          <cell r="D133">
            <v>11.06</v>
          </cell>
        </row>
        <row r="134">
          <cell r="A134">
            <v>51550</v>
          </cell>
          <cell r="B134" t="str">
            <v>Esc. carga e transp. e espalh. mat. 3a cat 250&lt;DMT&lt;=300 m</v>
          </cell>
          <cell r="C134" t="str">
            <v>m³</v>
          </cell>
          <cell r="D134">
            <v>11.16</v>
          </cell>
        </row>
        <row r="135">
          <cell r="A135">
            <v>51560</v>
          </cell>
          <cell r="B135" t="str">
            <v>Esc. carga e transp. e espalh. mat. 3a cat 300&lt;DMT&lt;=350 m</v>
          </cell>
          <cell r="C135" t="str">
            <v>m³</v>
          </cell>
          <cell r="D135">
            <v>11.24</v>
          </cell>
        </row>
        <row r="136">
          <cell r="A136">
            <v>51570</v>
          </cell>
          <cell r="B136" t="str">
            <v>Esc. carga e transp. e espalh. mat. 3a cat 350&lt;DMT&lt;=400 m</v>
          </cell>
          <cell r="C136" t="str">
            <v>m³</v>
          </cell>
          <cell r="D136">
            <v>11.49</v>
          </cell>
        </row>
        <row r="137">
          <cell r="A137">
            <v>51580</v>
          </cell>
          <cell r="B137" t="str">
            <v>Esc. carga e transp. e espalh. mat. 3a cat 400&lt;DMT&lt;=500 m</v>
          </cell>
          <cell r="C137" t="str">
            <v>m³</v>
          </cell>
          <cell r="D137">
            <v>11.61</v>
          </cell>
        </row>
        <row r="138">
          <cell r="A138">
            <v>51590</v>
          </cell>
          <cell r="B138" t="str">
            <v>Esc. carga e transp. e espalh. mat. 3a cat 500&lt;DMT&lt;=600 m</v>
          </cell>
          <cell r="C138" t="str">
            <v>m³</v>
          </cell>
          <cell r="D138">
            <v>11.78</v>
          </cell>
        </row>
        <row r="139">
          <cell r="A139">
            <v>51600</v>
          </cell>
          <cell r="B139" t="str">
            <v>Esc. carga e transp. e espalh. mat. 3a cat 600&lt;DMT&lt;=700 m</v>
          </cell>
          <cell r="C139" t="str">
            <v>m³</v>
          </cell>
          <cell r="D139">
            <v>12.1</v>
          </cell>
        </row>
        <row r="140">
          <cell r="A140">
            <v>51610</v>
          </cell>
          <cell r="B140" t="str">
            <v>Esc. carga e transp. e espalh. mat. 3a cat 700&lt;DMT&lt;=800 m</v>
          </cell>
          <cell r="C140" t="str">
            <v>m³</v>
          </cell>
          <cell r="D140">
            <v>12.15</v>
          </cell>
        </row>
        <row r="141">
          <cell r="A141">
            <v>51620</v>
          </cell>
          <cell r="B141" t="str">
            <v>Esc. carga e transp. e espalh. mat. 3a cat 800&lt;DMT&lt;=900 m</v>
          </cell>
          <cell r="C141" t="str">
            <v>m³</v>
          </cell>
          <cell r="D141">
            <v>12.23</v>
          </cell>
        </row>
        <row r="142">
          <cell r="A142">
            <v>51630</v>
          </cell>
          <cell r="B142" t="str">
            <v>Esc. carga e transp. e espalh. mat. 3a cat 900&lt;DMT&lt;=1000 m</v>
          </cell>
          <cell r="C142" t="str">
            <v>m³</v>
          </cell>
          <cell r="D142">
            <v>12.26</v>
          </cell>
        </row>
        <row r="143">
          <cell r="A143">
            <v>51640</v>
          </cell>
          <cell r="B143" t="str">
            <v>Esc. carga e transp. e espalh. mat. 3a cat 1000&lt;DMT&lt;=1200 m</v>
          </cell>
          <cell r="C143" t="str">
            <v>m³</v>
          </cell>
          <cell r="D143">
            <v>12.35</v>
          </cell>
        </row>
        <row r="144">
          <cell r="A144">
            <v>51650</v>
          </cell>
          <cell r="B144" t="str">
            <v>Esc. carga e transp. e espalh. mat. 3a cat 1200&lt;DMT&lt;=1400 m</v>
          </cell>
          <cell r="C144" t="str">
            <v>m³</v>
          </cell>
          <cell r="D144">
            <v>12.72</v>
          </cell>
        </row>
        <row r="145">
          <cell r="A145">
            <v>51660</v>
          </cell>
          <cell r="B145" t="str">
            <v>Esc. carga e transp. e espalh. mat. 3a cat 1400&lt;DMT&lt;=1600 m</v>
          </cell>
          <cell r="C145" t="str">
            <v>m³</v>
          </cell>
          <cell r="D145">
            <v>12.88</v>
          </cell>
        </row>
        <row r="146">
          <cell r="A146">
            <v>51670</v>
          </cell>
          <cell r="B146" t="str">
            <v>Esc. carga e transp. e espalh. mat. 3a cat 1600&lt;DMT&lt;=1800 m</v>
          </cell>
          <cell r="C146" t="str">
            <v>m³</v>
          </cell>
          <cell r="D146">
            <v>13.16</v>
          </cell>
        </row>
        <row r="147">
          <cell r="A147">
            <v>51690</v>
          </cell>
          <cell r="B147" t="str">
            <v>Esc. carga e transp. e espalh. mat. 3a cat 1800&lt;DMT&lt;=2000 m</v>
          </cell>
          <cell r="C147" t="str">
            <v>m³</v>
          </cell>
          <cell r="D147">
            <v>13.31</v>
          </cell>
        </row>
        <row r="148">
          <cell r="A148">
            <v>51700</v>
          </cell>
          <cell r="B148" t="str">
            <v>Esc. carga e transp. e espalh. mat. 3a cat 2000&lt;DMT&lt;=2500 m</v>
          </cell>
          <cell r="C148" t="str">
            <v>m³</v>
          </cell>
          <cell r="D148">
            <v>13.63</v>
          </cell>
        </row>
        <row r="149">
          <cell r="A149">
            <v>51710</v>
          </cell>
          <cell r="B149" t="str">
            <v>Esc. carga e transp. e espalh. mat. 3a cat 2500&lt;DMT&lt;=3000 m</v>
          </cell>
          <cell r="C149" t="str">
            <v>m³</v>
          </cell>
          <cell r="D149">
            <v>14.19</v>
          </cell>
        </row>
        <row r="150">
          <cell r="A150">
            <v>51720</v>
          </cell>
          <cell r="B150" t="str">
            <v>Esc. carga e transp. e espalh. mat. 3a cat 3000&lt;DMT&lt;=3500 m</v>
          </cell>
          <cell r="C150" t="str">
            <v>m³</v>
          </cell>
          <cell r="D150">
            <v>14.74</v>
          </cell>
        </row>
        <row r="151">
          <cell r="A151">
            <v>51730</v>
          </cell>
          <cell r="B151" t="str">
            <v>Esc. carga e transp. e espalh. mat. 3a cat 3500&lt;DMT&lt;=4000 m</v>
          </cell>
          <cell r="C151" t="str">
            <v>m³</v>
          </cell>
          <cell r="D151">
            <v>15.09</v>
          </cell>
        </row>
        <row r="152">
          <cell r="A152">
            <v>51740</v>
          </cell>
          <cell r="B152" t="str">
            <v>Esc. carga e transp. e espalh. mat. 3a cat 4000&lt;DMT&lt;=4500 m</v>
          </cell>
          <cell r="C152" t="str">
            <v>m³</v>
          </cell>
          <cell r="D152">
            <v>15.54</v>
          </cell>
        </row>
        <row r="153">
          <cell r="A153">
            <v>51750</v>
          </cell>
          <cell r="B153" t="str">
            <v>Esc. carga e transp. e espalh. mat. 3a cat 4500&lt;DMT&lt;=5000 m</v>
          </cell>
          <cell r="C153" t="str">
            <v>m³</v>
          </cell>
          <cell r="D153">
            <v>16.11</v>
          </cell>
        </row>
        <row r="154">
          <cell r="A154">
            <v>51760</v>
          </cell>
          <cell r="B154" t="str">
            <v>Esc. carga e transp. e espalh. mat. 3a cat 5000&lt;DMT&lt;=6000 m</v>
          </cell>
          <cell r="C154" t="str">
            <v>m³</v>
          </cell>
          <cell r="D154">
            <v>17.100000000000001</v>
          </cell>
        </row>
        <row r="155">
          <cell r="A155">
            <v>51850</v>
          </cell>
          <cell r="B155" t="str">
            <v>Fendilhamento de rebaixo de corte em rocha</v>
          </cell>
          <cell r="C155" t="str">
            <v>m³</v>
          </cell>
          <cell r="D155">
            <v>3.38</v>
          </cell>
        </row>
        <row r="156">
          <cell r="A156">
            <v>51900</v>
          </cell>
          <cell r="B156" t="str">
            <v>Extração carga e descarga de seixo com DRAG-LINE</v>
          </cell>
          <cell r="C156" t="str">
            <v>m³</v>
          </cell>
          <cell r="D156">
            <v>2.2599999999999998</v>
          </cell>
        </row>
        <row r="157">
          <cell r="A157">
            <v>51950</v>
          </cell>
          <cell r="B157" t="str">
            <v>Extração carga e descarga de seixo com trator</v>
          </cell>
          <cell r="C157" t="str">
            <v>m³</v>
          </cell>
          <cell r="D157">
            <v>1.82</v>
          </cell>
        </row>
        <row r="158">
          <cell r="A158">
            <v>52000</v>
          </cell>
          <cell r="B158" t="str">
            <v>Compactação de aterros a 95% do Proctor Normal</v>
          </cell>
          <cell r="C158" t="str">
            <v>m³</v>
          </cell>
          <cell r="D158">
            <v>0.94</v>
          </cell>
        </row>
        <row r="159">
          <cell r="A159">
            <v>52010</v>
          </cell>
          <cell r="B159" t="str">
            <v>Compactação de aterro a 100% do Proctor Normal</v>
          </cell>
          <cell r="C159" t="str">
            <v>m³</v>
          </cell>
          <cell r="D159">
            <v>1.1599999999999999</v>
          </cell>
        </row>
        <row r="160">
          <cell r="A160">
            <v>52015</v>
          </cell>
          <cell r="B160" t="str">
            <v>Compactação de aterro em rocha</v>
          </cell>
          <cell r="C160" t="str">
            <v>m³</v>
          </cell>
          <cell r="D160">
            <v>0.41</v>
          </cell>
        </row>
        <row r="161">
          <cell r="A161">
            <v>52020</v>
          </cell>
          <cell r="B161" t="str">
            <v>Esc. carga transp. e espalh. de mat. de jazida clas. 1a. cat.</v>
          </cell>
          <cell r="C161" t="str">
            <v>m³</v>
          </cell>
          <cell r="D161">
            <v>1.54</v>
          </cell>
        </row>
        <row r="162">
          <cell r="A162">
            <v>52030</v>
          </cell>
          <cell r="B162" t="str">
            <v>Esc. carga transp. e espalh. de mat. de jazida clas. 2a. cat.</v>
          </cell>
          <cell r="C162" t="str">
            <v>m³</v>
          </cell>
          <cell r="D162">
            <v>2.4</v>
          </cell>
        </row>
        <row r="163">
          <cell r="A163">
            <v>52040</v>
          </cell>
          <cell r="B163" t="str">
            <v>Revestimento primário - execução</v>
          </cell>
          <cell r="C163" t="str">
            <v>m³</v>
          </cell>
          <cell r="D163">
            <v>0.68</v>
          </cell>
        </row>
        <row r="164">
          <cell r="A164">
            <v>52045</v>
          </cell>
          <cell r="B164" t="str">
            <v>Remoção de solos moles sem transporte</v>
          </cell>
          <cell r="C164" t="str">
            <v>m³</v>
          </cell>
          <cell r="D164">
            <v>1.56</v>
          </cell>
        </row>
        <row r="165">
          <cell r="A165">
            <v>52050</v>
          </cell>
          <cell r="B165" t="str">
            <v>Remoção de solos moles com transporte 0&lt; DMT&lt;= 50 m</v>
          </cell>
          <cell r="C165" t="str">
            <v>m³</v>
          </cell>
          <cell r="D165">
            <v>3.49</v>
          </cell>
        </row>
        <row r="166">
          <cell r="A166">
            <v>52060</v>
          </cell>
          <cell r="B166" t="str">
            <v>Remoção de solos moles c/transporte  50&lt; DMT&lt;=100 m</v>
          </cell>
          <cell r="C166" t="str">
            <v>m³</v>
          </cell>
          <cell r="D166">
            <v>3.55</v>
          </cell>
        </row>
        <row r="167">
          <cell r="A167">
            <v>52070</v>
          </cell>
          <cell r="B167" t="str">
            <v>Remoção de solos moles c/transporte  100&lt; DMT&lt;=200 m</v>
          </cell>
          <cell r="C167" t="str">
            <v>m³</v>
          </cell>
          <cell r="D167">
            <v>3.72</v>
          </cell>
        </row>
        <row r="168">
          <cell r="A168">
            <v>52080</v>
          </cell>
          <cell r="B168" t="str">
            <v>Remoção de solos moles c/transporte  200&lt; DMT&lt;=300 m</v>
          </cell>
          <cell r="C168" t="str">
            <v>m³</v>
          </cell>
          <cell r="D168">
            <v>3.84</v>
          </cell>
        </row>
        <row r="169">
          <cell r="A169">
            <v>52084</v>
          </cell>
          <cell r="B169" t="str">
            <v>Remoção de solos moles c/transporte  300&lt; DMT&lt;=400 m</v>
          </cell>
          <cell r="C169" t="str">
            <v>m³</v>
          </cell>
          <cell r="D169">
            <v>3.93</v>
          </cell>
        </row>
        <row r="170">
          <cell r="A170">
            <v>52087</v>
          </cell>
          <cell r="B170" t="str">
            <v>Remoção de solos moles c/transporte  400&lt; DMT&lt;=600 m</v>
          </cell>
          <cell r="C170" t="str">
            <v>m³</v>
          </cell>
          <cell r="D170">
            <v>4.4400000000000004</v>
          </cell>
        </row>
        <row r="171">
          <cell r="A171">
            <v>52090</v>
          </cell>
          <cell r="B171" t="str">
            <v>Remoção de solos moles c/transporte  600&lt; DMT&lt;=800 m</v>
          </cell>
          <cell r="C171" t="str">
            <v>m³</v>
          </cell>
          <cell r="D171">
            <v>4.53</v>
          </cell>
        </row>
        <row r="172">
          <cell r="A172">
            <v>52095</v>
          </cell>
          <cell r="B172" t="str">
            <v>Remoção de solos moles c/transporte  800&lt; DMT&lt;=1000 m</v>
          </cell>
          <cell r="C172" t="str">
            <v>m³</v>
          </cell>
          <cell r="D172">
            <v>4.59</v>
          </cell>
        </row>
        <row r="173">
          <cell r="A173">
            <v>52100</v>
          </cell>
          <cell r="B173" t="str">
            <v>Remoção de solos moles c/transporte  1000&lt; DMT&lt;=1200 m</v>
          </cell>
          <cell r="C173" t="str">
            <v>m³</v>
          </cell>
          <cell r="D173">
            <v>4.7</v>
          </cell>
        </row>
        <row r="174">
          <cell r="A174">
            <v>52119</v>
          </cell>
          <cell r="B174" t="str">
            <v>Colchão de areia extraída</v>
          </cell>
          <cell r="C174" t="str">
            <v>m³</v>
          </cell>
          <cell r="D174">
            <v>15.319999999999999</v>
          </cell>
        </row>
        <row r="175">
          <cell r="A175">
            <v>52120</v>
          </cell>
          <cell r="B175" t="str">
            <v>Colchão de areia comercial</v>
          </cell>
          <cell r="C175" t="str">
            <v>m³</v>
          </cell>
          <cell r="D175">
            <v>19.32</v>
          </cell>
        </row>
        <row r="176">
          <cell r="A176">
            <v>52150</v>
          </cell>
          <cell r="B176" t="str">
            <v>Carga de material</v>
          </cell>
          <cell r="C176" t="str">
            <v>m³</v>
          </cell>
          <cell r="D176">
            <v>0.56000000000000005</v>
          </cell>
        </row>
        <row r="177">
          <cell r="A177">
            <v>52160</v>
          </cell>
          <cell r="B177" t="str">
            <v>Camada drenante c/ pedra pulmão - fechamento c/ brita</v>
          </cell>
          <cell r="C177" t="str">
            <v>m³</v>
          </cell>
          <cell r="D177">
            <v>25.28</v>
          </cell>
        </row>
        <row r="178">
          <cell r="A178">
            <v>52200</v>
          </cell>
          <cell r="B178" t="str">
            <v>Fornec. e espalh. de brita para regulariz. de corte em rocha</v>
          </cell>
          <cell r="C178" t="str">
            <v>m²</v>
          </cell>
          <cell r="D178">
            <v>1.38</v>
          </cell>
        </row>
        <row r="179">
          <cell r="A179">
            <v>53000</v>
          </cell>
          <cell r="B179" t="str">
            <v>Regularização do sub leito a 100% do Proctor Normal</v>
          </cell>
          <cell r="C179" t="str">
            <v>m²</v>
          </cell>
          <cell r="D179">
            <v>0.28999999999999998</v>
          </cell>
        </row>
        <row r="180">
          <cell r="A180">
            <v>53010</v>
          </cell>
          <cell r="B180" t="str">
            <v>Regularização do sub leito a 100% PI</v>
          </cell>
          <cell r="C180" t="str">
            <v>m²</v>
          </cell>
          <cell r="D180">
            <v>0.33</v>
          </cell>
        </row>
        <row r="181">
          <cell r="A181">
            <v>53020</v>
          </cell>
          <cell r="B181" t="str">
            <v>Decapagem de jazida classificada em 1a. cat.</v>
          </cell>
          <cell r="C181" t="str">
            <v>m³</v>
          </cell>
          <cell r="D181">
            <v>1.5</v>
          </cell>
        </row>
        <row r="182">
          <cell r="A182">
            <v>53030</v>
          </cell>
          <cell r="B182" t="str">
            <v>Decapagem de jazida classificada em 2a. cat.</v>
          </cell>
          <cell r="C182" t="str">
            <v>m³</v>
          </cell>
          <cell r="D182">
            <v>2.2200000000000002</v>
          </cell>
        </row>
        <row r="183">
          <cell r="A183">
            <v>53035</v>
          </cell>
          <cell r="B183" t="str">
            <v>Decapagem de jazida classificada em 3a. cat.</v>
          </cell>
          <cell r="C183" t="str">
            <v>m³</v>
          </cell>
          <cell r="D183">
            <v>5.44</v>
          </cell>
        </row>
        <row r="184">
          <cell r="A184">
            <v>53040</v>
          </cell>
          <cell r="B184" t="str">
            <v>Escavação e carga de mat. de jazida classif. em 1a. categoria</v>
          </cell>
          <cell r="C184" t="str">
            <v>m³</v>
          </cell>
          <cell r="D184">
            <v>1.54</v>
          </cell>
        </row>
        <row r="185">
          <cell r="A185">
            <v>53050</v>
          </cell>
          <cell r="B185" t="str">
            <v>Escavação e carga de mat. de jazida classif. em 2a. categoria</v>
          </cell>
          <cell r="C185" t="str">
            <v>m³</v>
          </cell>
          <cell r="D185">
            <v>2.4</v>
          </cell>
        </row>
        <row r="186">
          <cell r="A186">
            <v>53060</v>
          </cell>
          <cell r="B186" t="str">
            <v>Extração carga e peneiramento de seixo rejeitado</v>
          </cell>
          <cell r="C186" t="str">
            <v>m³</v>
          </cell>
          <cell r="D186">
            <v>3.39</v>
          </cell>
        </row>
        <row r="187">
          <cell r="A187">
            <v>53090</v>
          </cell>
          <cell r="B187" t="str">
            <v>Camada de reforço c/ solo estabilizado s/ mistura</v>
          </cell>
          <cell r="C187" t="str">
            <v>m³</v>
          </cell>
          <cell r="D187">
            <v>1.74</v>
          </cell>
        </row>
        <row r="188">
          <cell r="A188">
            <v>53100</v>
          </cell>
          <cell r="B188" t="str">
            <v>Camada de seixo bruto</v>
          </cell>
          <cell r="C188" t="str">
            <v>m³</v>
          </cell>
          <cell r="D188">
            <v>3.89</v>
          </cell>
        </row>
        <row r="189">
          <cell r="A189">
            <v>53105</v>
          </cell>
          <cell r="B189" t="str">
            <v>Camada de melafiro preenchido com brita</v>
          </cell>
          <cell r="C189" t="str">
            <v>m³</v>
          </cell>
          <cell r="D189">
            <v>11.96</v>
          </cell>
        </row>
        <row r="190">
          <cell r="A190">
            <v>53110</v>
          </cell>
          <cell r="B190" t="str">
            <v>Camada de seixo classificado</v>
          </cell>
          <cell r="C190" t="str">
            <v>m³</v>
          </cell>
          <cell r="D190">
            <v>7.07</v>
          </cell>
        </row>
        <row r="191">
          <cell r="A191">
            <v>53120</v>
          </cell>
          <cell r="B191" t="str">
            <v>Camada de seixo classificado britado no primário</v>
          </cell>
          <cell r="C191" t="str">
            <v>m³</v>
          </cell>
          <cell r="D191">
            <v>8.39</v>
          </cell>
        </row>
        <row r="192">
          <cell r="A192">
            <v>53130</v>
          </cell>
          <cell r="B192" t="str">
            <v>Camada de macadame seco</v>
          </cell>
          <cell r="C192" t="str">
            <v>m³</v>
          </cell>
          <cell r="D192">
            <v>33.19</v>
          </cell>
        </row>
        <row r="193">
          <cell r="A193">
            <v>53170</v>
          </cell>
          <cell r="B193" t="str">
            <v>Brita para acessos</v>
          </cell>
          <cell r="C193" t="str">
            <v>m²</v>
          </cell>
          <cell r="D193">
            <v>19.849999999999998</v>
          </cell>
        </row>
        <row r="194">
          <cell r="A194">
            <v>53180</v>
          </cell>
          <cell r="B194" t="str">
            <v>Camada de brita corrida</v>
          </cell>
          <cell r="C194" t="str">
            <v>m³</v>
          </cell>
          <cell r="D194">
            <v>32.17</v>
          </cell>
        </row>
        <row r="195">
          <cell r="A195">
            <v>53190</v>
          </cell>
          <cell r="B195" t="str">
            <v>Camada de brita graduada</v>
          </cell>
          <cell r="C195" t="str">
            <v>m³</v>
          </cell>
          <cell r="D195">
            <v>42.9</v>
          </cell>
        </row>
        <row r="196">
          <cell r="A196">
            <v>53195</v>
          </cell>
          <cell r="B196" t="str">
            <v>Brita graduada - na usina</v>
          </cell>
          <cell r="C196" t="str">
            <v>ton</v>
          </cell>
          <cell r="D196">
            <v>9.16</v>
          </cell>
        </row>
        <row r="197">
          <cell r="A197">
            <v>53200</v>
          </cell>
          <cell r="B197" t="str">
            <v>Camada de solo brita - 30/70</v>
          </cell>
          <cell r="C197" t="str">
            <v>m³</v>
          </cell>
          <cell r="D197">
            <v>19.14</v>
          </cell>
        </row>
        <row r="198">
          <cell r="A198">
            <v>53210</v>
          </cell>
          <cell r="B198" t="str">
            <v>Camada de seixo parcialmente britado - 70% britado</v>
          </cell>
          <cell r="C198" t="str">
            <v>m³</v>
          </cell>
          <cell r="D198">
            <v>13.02</v>
          </cell>
        </row>
        <row r="199">
          <cell r="A199">
            <v>53220</v>
          </cell>
          <cell r="B199" t="str">
            <v>Camada de seixo parcialmente britado - 65% britado</v>
          </cell>
          <cell r="C199" t="str">
            <v>m³</v>
          </cell>
          <cell r="D199">
            <v>12.76</v>
          </cell>
        </row>
        <row r="200">
          <cell r="A200">
            <v>53230</v>
          </cell>
          <cell r="B200" t="str">
            <v>Camada de seixo parcialmente britado - 60% britado</v>
          </cell>
          <cell r="C200" t="str">
            <v>m³</v>
          </cell>
          <cell r="D200">
            <v>12.51</v>
          </cell>
        </row>
        <row r="201">
          <cell r="A201">
            <v>53240</v>
          </cell>
          <cell r="B201" t="str">
            <v>Camada de seixo parcialmente britado - 50% britado</v>
          </cell>
          <cell r="C201" t="str">
            <v>m³</v>
          </cell>
          <cell r="D201">
            <v>11.97</v>
          </cell>
        </row>
        <row r="202">
          <cell r="A202">
            <v>53250</v>
          </cell>
          <cell r="B202" t="str">
            <v>Camada de seixo parcialmente britado - 40% britado</v>
          </cell>
          <cell r="C202" t="str">
            <v>m³</v>
          </cell>
          <cell r="D202">
            <v>11.44</v>
          </cell>
        </row>
        <row r="203">
          <cell r="A203">
            <v>53260</v>
          </cell>
          <cell r="B203" t="str">
            <v>Camada de seixo parcialmente britado - 30% britado</v>
          </cell>
          <cell r="C203" t="str">
            <v>m³</v>
          </cell>
          <cell r="D203">
            <v>10.93</v>
          </cell>
        </row>
        <row r="204">
          <cell r="A204">
            <v>53270</v>
          </cell>
          <cell r="B204" t="str">
            <v>Camada de seixo parcialmente britado - 20% britado</v>
          </cell>
          <cell r="C204" t="str">
            <v>m³</v>
          </cell>
          <cell r="D204">
            <v>10.4</v>
          </cell>
        </row>
        <row r="205">
          <cell r="A205">
            <v>53280</v>
          </cell>
          <cell r="B205" t="str">
            <v xml:space="preserve">Camada de seixo britado </v>
          </cell>
          <cell r="C205" t="str">
            <v>m³</v>
          </cell>
          <cell r="D205">
            <v>26.13</v>
          </cell>
        </row>
        <row r="206">
          <cell r="A206">
            <v>53300</v>
          </cell>
          <cell r="B206" t="str">
            <v>Imprimação</v>
          </cell>
          <cell r="C206" t="str">
            <v>m²</v>
          </cell>
          <cell r="D206">
            <v>0.1</v>
          </cell>
        </row>
        <row r="207">
          <cell r="A207">
            <v>53310</v>
          </cell>
          <cell r="B207" t="str">
            <v>Pintura de Ligação</v>
          </cell>
          <cell r="C207" t="str">
            <v>m²</v>
          </cell>
          <cell r="D207">
            <v>7.0000000000000007E-2</v>
          </cell>
        </row>
        <row r="208">
          <cell r="A208">
            <v>53320</v>
          </cell>
          <cell r="B208" t="str">
            <v>Tratamento superficial simples</v>
          </cell>
          <cell r="C208" t="str">
            <v>m²</v>
          </cell>
          <cell r="D208">
            <v>0.45999999999999996</v>
          </cell>
        </row>
        <row r="209">
          <cell r="A209">
            <v>53321</v>
          </cell>
          <cell r="B209" t="str">
            <v>Tratamento superficial simples com seixo</v>
          </cell>
          <cell r="C209" t="str">
            <v>m²</v>
          </cell>
          <cell r="D209">
            <v>0.32</v>
          </cell>
        </row>
        <row r="210">
          <cell r="A210">
            <v>53330</v>
          </cell>
          <cell r="B210" t="str">
            <v>Tratamento superficial duplo</v>
          </cell>
          <cell r="C210" t="str">
            <v>m²</v>
          </cell>
          <cell r="D210">
            <v>0.97</v>
          </cell>
        </row>
        <row r="211">
          <cell r="A211">
            <v>53331</v>
          </cell>
          <cell r="B211" t="str">
            <v>Tratamento superficial duplo com seixo</v>
          </cell>
          <cell r="C211" t="str">
            <v>m²</v>
          </cell>
          <cell r="D211">
            <v>0.82000000000000006</v>
          </cell>
        </row>
        <row r="212">
          <cell r="A212">
            <v>53350</v>
          </cell>
          <cell r="B212" t="str">
            <v>Tratamento superficial triplo</v>
          </cell>
          <cell r="C212" t="str">
            <v>m²</v>
          </cell>
          <cell r="D212">
            <v>1.06</v>
          </cell>
        </row>
        <row r="213">
          <cell r="A213">
            <v>53351</v>
          </cell>
          <cell r="B213" t="str">
            <v>Tratamento superficial triplo com seixo</v>
          </cell>
          <cell r="C213" t="str">
            <v>m²</v>
          </cell>
          <cell r="D213">
            <v>0.83</v>
          </cell>
        </row>
        <row r="214">
          <cell r="A214">
            <v>53360</v>
          </cell>
          <cell r="B214" t="str">
            <v>Camada de pre-misturado a frio</v>
          </cell>
          <cell r="C214" t="str">
            <v>ton</v>
          </cell>
          <cell r="D214">
            <v>18.36</v>
          </cell>
        </row>
        <row r="215">
          <cell r="A215">
            <v>53361</v>
          </cell>
          <cell r="B215" t="str">
            <v>Camada de pre-misturado a frio com seixo</v>
          </cell>
          <cell r="C215" t="str">
            <v>ton</v>
          </cell>
          <cell r="D215">
            <v>15.24</v>
          </cell>
        </row>
        <row r="216">
          <cell r="A216">
            <v>53365</v>
          </cell>
          <cell r="B216" t="str">
            <v>Pré-misturado a frio - na usina</v>
          </cell>
          <cell r="C216" t="str">
            <v>ton</v>
          </cell>
          <cell r="D216">
            <v>8.34</v>
          </cell>
        </row>
        <row r="217">
          <cell r="A217">
            <v>53370</v>
          </cell>
          <cell r="B217" t="str">
            <v>Camada de pré-misturado a quente</v>
          </cell>
          <cell r="C217" t="str">
            <v>ton</v>
          </cell>
          <cell r="D217">
            <v>29.86</v>
          </cell>
        </row>
        <row r="218">
          <cell r="A218">
            <v>53371</v>
          </cell>
          <cell r="B218" t="str">
            <v>Camada de pré-misturado a quente com seixo</v>
          </cell>
          <cell r="C218" t="str">
            <v>ton</v>
          </cell>
          <cell r="D218">
            <v>26.29</v>
          </cell>
        </row>
        <row r="219">
          <cell r="A219">
            <v>53375</v>
          </cell>
          <cell r="B219" t="str">
            <v>Pré-misturado a quente - na usina</v>
          </cell>
          <cell r="C219" t="str">
            <v>ton</v>
          </cell>
          <cell r="D219">
            <v>18.46</v>
          </cell>
        </row>
        <row r="220">
          <cell r="A220">
            <v>53380</v>
          </cell>
          <cell r="B220" t="str">
            <v>Camada de concreto asfáltico usinado a quente</v>
          </cell>
          <cell r="C220" t="str">
            <v>ton</v>
          </cell>
          <cell r="D220">
            <v>30.89</v>
          </cell>
        </row>
        <row r="221">
          <cell r="A221">
            <v>53381</v>
          </cell>
          <cell r="B221" t="str">
            <v>Camada de concreto asfáltico usinado a quente com seixo</v>
          </cell>
          <cell r="C221" t="str">
            <v>ton</v>
          </cell>
          <cell r="D221">
            <v>28.04</v>
          </cell>
        </row>
        <row r="222">
          <cell r="A222">
            <v>53382</v>
          </cell>
          <cell r="B222" t="str">
            <v>Concreto asfáltico usinado a quente  - na usina</v>
          </cell>
          <cell r="C222" t="str">
            <v>ton</v>
          </cell>
          <cell r="D222">
            <v>19.21</v>
          </cell>
        </row>
        <row r="223">
          <cell r="A223">
            <v>53383</v>
          </cell>
          <cell r="B223" t="str">
            <v>Camada de concreto asfáltico usinado a quente sem areia</v>
          </cell>
          <cell r="C223" t="str">
            <v>ton</v>
          </cell>
          <cell r="D223">
            <v>23.74</v>
          </cell>
        </row>
        <row r="224">
          <cell r="A224">
            <v>53390</v>
          </cell>
          <cell r="B224" t="str">
            <v>Capa selante</v>
          </cell>
          <cell r="C224" t="str">
            <v>m²</v>
          </cell>
          <cell r="D224">
            <v>0.18</v>
          </cell>
        </row>
        <row r="225">
          <cell r="A225">
            <v>53420</v>
          </cell>
          <cell r="B225" t="str">
            <v>Lama asfáltica</v>
          </cell>
          <cell r="C225" t="str">
            <v>m²</v>
          </cell>
          <cell r="D225">
            <v>0.18</v>
          </cell>
        </row>
        <row r="226">
          <cell r="A226">
            <v>53430</v>
          </cell>
          <cell r="B226" t="str">
            <v>Calçamento com paralelepipedos</v>
          </cell>
          <cell r="C226" t="str">
            <v>m²</v>
          </cell>
          <cell r="D226">
            <v>21.970000000000002</v>
          </cell>
        </row>
        <row r="227">
          <cell r="A227">
            <v>53440</v>
          </cell>
          <cell r="B227" t="str">
            <v>Meio-fio de pedra</v>
          </cell>
          <cell r="C227" t="str">
            <v>m</v>
          </cell>
          <cell r="D227">
            <v>7.5</v>
          </cell>
        </row>
        <row r="228">
          <cell r="A228">
            <v>53450</v>
          </cell>
          <cell r="B228" t="str">
            <v>Calçamento com lajotas sextavadas de 10 cm</v>
          </cell>
          <cell r="C228" t="str">
            <v>m²</v>
          </cell>
          <cell r="D228">
            <v>16.78</v>
          </cell>
        </row>
        <row r="229">
          <cell r="A229">
            <v>53460</v>
          </cell>
          <cell r="B229" t="str">
            <v>Calçamento com briquetes de 8 cm</v>
          </cell>
          <cell r="C229" t="str">
            <v>m²</v>
          </cell>
          <cell r="D229">
            <v>20.21</v>
          </cell>
        </row>
        <row r="230">
          <cell r="A230">
            <v>53470</v>
          </cell>
          <cell r="B230" t="str">
            <v>Pavimento rígido de concreto</v>
          </cell>
          <cell r="C230" t="str">
            <v>m³</v>
          </cell>
          <cell r="D230">
            <v>77.569999999999993</v>
          </cell>
        </row>
        <row r="231">
          <cell r="A231">
            <v>53480</v>
          </cell>
          <cell r="B231" t="str">
            <v>Concreto pobre rolado</v>
          </cell>
          <cell r="C231" t="str">
            <v>m³</v>
          </cell>
          <cell r="D231">
            <v>64.87</v>
          </cell>
        </row>
        <row r="232">
          <cell r="A232">
            <v>53481</v>
          </cell>
          <cell r="B232" t="str">
            <v>Camada drenante com brita para banqueta</v>
          </cell>
          <cell r="C232" t="str">
            <v>m³</v>
          </cell>
          <cell r="D232">
            <v>37.22</v>
          </cell>
        </row>
        <row r="233">
          <cell r="A233">
            <v>53482</v>
          </cell>
          <cell r="B233" t="str">
            <v>Banqueta de segurança com solo - execução</v>
          </cell>
          <cell r="C233" t="str">
            <v>m³</v>
          </cell>
          <cell r="D233">
            <v>15.28</v>
          </cell>
        </row>
        <row r="234">
          <cell r="A234">
            <v>53490</v>
          </cell>
          <cell r="B234" t="str">
            <v>Fornecimento de C.A.P. 20</v>
          </cell>
          <cell r="C234" t="str">
            <v>ton</v>
          </cell>
          <cell r="D234">
            <v>287.75</v>
          </cell>
        </row>
        <row r="235">
          <cell r="A235">
            <v>53500</v>
          </cell>
          <cell r="B235" t="str">
            <v>Fornecimento de C.A.P. 55</v>
          </cell>
          <cell r="C235" t="str">
            <v>ton</v>
          </cell>
          <cell r="D235">
            <v>259.63</v>
          </cell>
        </row>
        <row r="236">
          <cell r="A236">
            <v>53510</v>
          </cell>
          <cell r="B236" t="str">
            <v xml:space="preserve">Fornecimento de asfalto diluido CM-30 </v>
          </cell>
          <cell r="C236" t="str">
            <v>ton</v>
          </cell>
          <cell r="D236">
            <v>380.07000000000005</v>
          </cell>
        </row>
        <row r="237">
          <cell r="A237">
            <v>53520</v>
          </cell>
          <cell r="B237" t="str">
            <v>Fornecimento de asfalto diluido CR/70/250/800</v>
          </cell>
          <cell r="C237" t="str">
            <v>ton</v>
          </cell>
          <cell r="D237">
            <v>380.07000000000005</v>
          </cell>
        </row>
        <row r="238">
          <cell r="A238">
            <v>53530</v>
          </cell>
          <cell r="B238" t="str">
            <v>Fornecimento  de emulsão asfáltica RM-1C</v>
          </cell>
          <cell r="C238" t="str">
            <v>ton</v>
          </cell>
          <cell r="D238">
            <v>369.02000000000004</v>
          </cell>
        </row>
        <row r="239">
          <cell r="A239">
            <v>53540</v>
          </cell>
          <cell r="B239" t="str">
            <v>Fornecimento  de emulsão asfáltica RM-2C</v>
          </cell>
          <cell r="C239" t="str">
            <v>ton</v>
          </cell>
          <cell r="D239">
            <v>376.73</v>
          </cell>
        </row>
        <row r="240">
          <cell r="A240">
            <v>53550</v>
          </cell>
          <cell r="B240" t="str">
            <v>Fornecimento  de emulsão asfáltica RR-1C</v>
          </cell>
          <cell r="C240" t="str">
            <v>ton</v>
          </cell>
          <cell r="D240">
            <v>298.06</v>
          </cell>
        </row>
        <row r="241">
          <cell r="A241">
            <v>53560</v>
          </cell>
          <cell r="B241" t="str">
            <v>Fornecimento  de emulsão asfáltica RR-2C</v>
          </cell>
          <cell r="C241" t="str">
            <v>ton</v>
          </cell>
          <cell r="D241">
            <v>317.21000000000004</v>
          </cell>
        </row>
        <row r="242">
          <cell r="A242">
            <v>53570</v>
          </cell>
          <cell r="B242" t="str">
            <v>Fornecimento  de emulsão asfáltica RL-1C</v>
          </cell>
          <cell r="C242" t="str">
            <v>ton</v>
          </cell>
          <cell r="D242">
            <v>388.35</v>
          </cell>
        </row>
        <row r="243">
          <cell r="A243">
            <v>53580</v>
          </cell>
          <cell r="B243" t="str">
            <v>Fornecimento e transporte de cimento para pavimentação</v>
          </cell>
          <cell r="C243" t="str">
            <v>ton</v>
          </cell>
          <cell r="D243">
            <v>179.11</v>
          </cell>
        </row>
        <row r="244">
          <cell r="A244">
            <v>53610</v>
          </cell>
          <cell r="B244" t="str">
            <v>Solo melhorado com cimento (3%) - mistura na pista</v>
          </cell>
          <cell r="C244" t="str">
            <v>m³</v>
          </cell>
          <cell r="D244">
            <v>19.73</v>
          </cell>
        </row>
        <row r="245">
          <cell r="A245">
            <v>53620</v>
          </cell>
          <cell r="B245" t="str">
            <v>Solo melhorado com cimento (4%) - mistura na pista</v>
          </cell>
          <cell r="C245" t="str">
            <v>m³</v>
          </cell>
          <cell r="D245">
            <v>23.73</v>
          </cell>
        </row>
        <row r="246">
          <cell r="A246">
            <v>53630</v>
          </cell>
          <cell r="B246" t="str">
            <v>Solo melhorado com cimento (5%) - mistura na pista</v>
          </cell>
          <cell r="C246" t="str">
            <v>m³</v>
          </cell>
          <cell r="D246">
            <v>26.95</v>
          </cell>
        </row>
        <row r="247">
          <cell r="A247">
            <v>53636</v>
          </cell>
          <cell r="B247" t="str">
            <v>Solo melhorado com cimento (8%) - mistura na pista</v>
          </cell>
          <cell r="C247" t="str">
            <v>m³</v>
          </cell>
          <cell r="D247">
            <v>36.299999999999997</v>
          </cell>
        </row>
        <row r="248">
          <cell r="A248">
            <v>53640</v>
          </cell>
          <cell r="B248" t="str">
            <v>Solo-cal (2%) -cimento (3%) - mistura na pista</v>
          </cell>
          <cell r="C248" t="str">
            <v>m³</v>
          </cell>
          <cell r="D248">
            <v>22.11</v>
          </cell>
        </row>
        <row r="249">
          <cell r="A249">
            <v>53650</v>
          </cell>
          <cell r="B249" t="str">
            <v>Solo-cal (2%) -cimento (4%) - mistura na pista</v>
          </cell>
          <cell r="C249" t="str">
            <v>m³</v>
          </cell>
          <cell r="D249">
            <v>26.81</v>
          </cell>
        </row>
        <row r="250">
          <cell r="A250">
            <v>53660</v>
          </cell>
          <cell r="B250" t="str">
            <v>Solo-cal (2%) -cimento (5%) - mistura na pista</v>
          </cell>
          <cell r="C250" t="str">
            <v>m³</v>
          </cell>
          <cell r="D250">
            <v>28.86</v>
          </cell>
        </row>
        <row r="251">
          <cell r="A251">
            <v>53670</v>
          </cell>
          <cell r="B251" t="str">
            <v>Solo-cal (3%) -cimento (3%) - mistura na pista</v>
          </cell>
          <cell r="C251" t="str">
            <v>m³</v>
          </cell>
          <cell r="D251">
            <v>25.13</v>
          </cell>
        </row>
        <row r="252">
          <cell r="A252">
            <v>53680</v>
          </cell>
          <cell r="B252" t="str">
            <v>Solo-cal (3%) -cimento (4%) - mistura na pista</v>
          </cell>
          <cell r="C252" t="str">
            <v>m³</v>
          </cell>
          <cell r="D252">
            <v>28.02</v>
          </cell>
        </row>
        <row r="253">
          <cell r="A253">
            <v>53690</v>
          </cell>
          <cell r="B253" t="str">
            <v>Solo-cal (3%) -cimento (5%) - mistura na pista</v>
          </cell>
          <cell r="C253" t="str">
            <v>m³</v>
          </cell>
          <cell r="D253">
            <v>30.85</v>
          </cell>
        </row>
        <row r="254">
          <cell r="A254">
            <v>53700</v>
          </cell>
          <cell r="B254" t="str">
            <v>Solo-cal (4%) -cimento (4%) - mistura na pista</v>
          </cell>
          <cell r="C254" t="str">
            <v>m³</v>
          </cell>
          <cell r="D254">
            <v>30.01</v>
          </cell>
        </row>
        <row r="255">
          <cell r="A255">
            <v>53710</v>
          </cell>
          <cell r="B255" t="str">
            <v>Solo-cal (4%) -cimento (5%) - mistura na pista</v>
          </cell>
          <cell r="C255" t="str">
            <v>m³</v>
          </cell>
          <cell r="D255">
            <v>32.9</v>
          </cell>
        </row>
        <row r="256">
          <cell r="A256">
            <v>53720</v>
          </cell>
          <cell r="B256" t="str">
            <v>Solo-cal (5%) -cimento (5%) - mistura na pista</v>
          </cell>
          <cell r="C256" t="str">
            <v>m³</v>
          </cell>
          <cell r="D256">
            <v>34.89</v>
          </cell>
        </row>
        <row r="257">
          <cell r="A257">
            <v>53730</v>
          </cell>
          <cell r="B257" t="str">
            <v>Cascalho (local) - cal (3%) - cimento (3%)</v>
          </cell>
          <cell r="C257" t="str">
            <v>m³</v>
          </cell>
          <cell r="D257">
            <v>25.86</v>
          </cell>
        </row>
        <row r="258">
          <cell r="A258">
            <v>53740</v>
          </cell>
          <cell r="B258" t="str">
            <v>Cascalho (local) - cal (3%) - cimento (4%)</v>
          </cell>
          <cell r="C258" t="str">
            <v>m³</v>
          </cell>
          <cell r="D258">
            <v>29.61</v>
          </cell>
        </row>
        <row r="259">
          <cell r="A259">
            <v>53750</v>
          </cell>
          <cell r="B259" t="str">
            <v>Cascalho (local) - cal (4%) - cimento (4%)</v>
          </cell>
          <cell r="C259" t="str">
            <v>m³</v>
          </cell>
          <cell r="D259">
            <v>32.119999999999997</v>
          </cell>
        </row>
        <row r="260">
          <cell r="A260">
            <v>53760</v>
          </cell>
          <cell r="B260" t="str">
            <v>Cascalho (local) - cal (4%) - cimento (5%)</v>
          </cell>
          <cell r="C260" t="str">
            <v>m³</v>
          </cell>
          <cell r="D260">
            <v>35.619999999999997</v>
          </cell>
        </row>
        <row r="261">
          <cell r="A261">
            <v>53770</v>
          </cell>
          <cell r="B261" t="str">
            <v>Cascalho (local) - cal (5%) - cimento (5%)</v>
          </cell>
          <cell r="C261" t="str">
            <v>m³</v>
          </cell>
          <cell r="D261">
            <v>38.01</v>
          </cell>
        </row>
        <row r="262">
          <cell r="A262">
            <v>53780</v>
          </cell>
          <cell r="B262" t="str">
            <v xml:space="preserve">Cascalho (local) - cal (4%) </v>
          </cell>
          <cell r="C262" t="str">
            <v>m³</v>
          </cell>
          <cell r="D262">
            <v>17.149999999999999</v>
          </cell>
        </row>
        <row r="263">
          <cell r="A263">
            <v>53790</v>
          </cell>
          <cell r="B263" t="str">
            <v xml:space="preserve">Cascalho (local) - cal (5%) </v>
          </cell>
          <cell r="C263" t="str">
            <v>m³</v>
          </cell>
          <cell r="D263">
            <v>20.02</v>
          </cell>
        </row>
        <row r="264">
          <cell r="A264">
            <v>53800</v>
          </cell>
          <cell r="B264" t="str">
            <v xml:space="preserve">Cascalho (local) - cal (6%) </v>
          </cell>
          <cell r="C264" t="str">
            <v>m³</v>
          </cell>
          <cell r="D264">
            <v>22.65</v>
          </cell>
        </row>
        <row r="265">
          <cell r="A265">
            <v>53810</v>
          </cell>
          <cell r="B265" t="str">
            <v>Solo-brita (20-80) mistura  na pista (solo argiloso)</v>
          </cell>
          <cell r="C265" t="str">
            <v>m³</v>
          </cell>
          <cell r="D265">
            <v>18.420000000000002</v>
          </cell>
        </row>
        <row r="266">
          <cell r="A266">
            <v>53820</v>
          </cell>
          <cell r="B266" t="str">
            <v>Solo-brita (25-75) mistura  na pista (solo argiloso)</v>
          </cell>
          <cell r="C266" t="str">
            <v>m³</v>
          </cell>
          <cell r="D266">
            <v>18.2</v>
          </cell>
        </row>
        <row r="267">
          <cell r="A267">
            <v>53830</v>
          </cell>
          <cell r="B267" t="str">
            <v>Solo-brita (30-70) mistura  na pista (solo argiloso)</v>
          </cell>
          <cell r="C267" t="str">
            <v>m³</v>
          </cell>
          <cell r="D267">
            <v>17.989999999999998</v>
          </cell>
        </row>
        <row r="268">
          <cell r="A268">
            <v>53840</v>
          </cell>
          <cell r="B268" t="str">
            <v>Solo-brita (35-65) mistura  na pista (solo argiloso)</v>
          </cell>
          <cell r="C268" t="str">
            <v>m³</v>
          </cell>
          <cell r="D268">
            <v>17.79</v>
          </cell>
        </row>
        <row r="269">
          <cell r="A269">
            <v>53850</v>
          </cell>
          <cell r="B269" t="str">
            <v>Solo-brita (50-50) mistura  na pista (solo argiloso)</v>
          </cell>
          <cell r="C269" t="str">
            <v>m³</v>
          </cell>
          <cell r="D269">
            <v>17.13</v>
          </cell>
        </row>
        <row r="270">
          <cell r="A270">
            <v>53860</v>
          </cell>
          <cell r="B270" t="str">
            <v>TST I-4 com emulsão</v>
          </cell>
          <cell r="C270" t="str">
            <v>m²</v>
          </cell>
          <cell r="D270">
            <v>1.01</v>
          </cell>
        </row>
        <row r="271">
          <cell r="A271">
            <v>55000</v>
          </cell>
          <cell r="B271" t="str">
            <v>Escav.valas p/drenagem profunda em material de 1a. categoria</v>
          </cell>
          <cell r="C271" t="str">
            <v>m³</v>
          </cell>
          <cell r="D271">
            <v>6.57</v>
          </cell>
        </row>
        <row r="272">
          <cell r="A272">
            <v>55050</v>
          </cell>
          <cell r="B272" t="str">
            <v>Escav.valas p/drenagem profunda em material de 2a. categoria</v>
          </cell>
          <cell r="C272" t="str">
            <v>m³</v>
          </cell>
          <cell r="D272">
            <v>8.2899999999999991</v>
          </cell>
        </row>
        <row r="273">
          <cell r="A273">
            <v>55100</v>
          </cell>
          <cell r="B273" t="str">
            <v>Escav.valas p/drenagem profunda em material de 3a. categoria</v>
          </cell>
          <cell r="C273" t="str">
            <v>m³</v>
          </cell>
          <cell r="D273">
            <v>35.119999999999997</v>
          </cell>
        </row>
        <row r="274">
          <cell r="A274">
            <v>55150</v>
          </cell>
          <cell r="B274" t="str">
            <v>Escavação de valetas de proteção</v>
          </cell>
          <cell r="C274" t="str">
            <v>m³</v>
          </cell>
          <cell r="D274">
            <v>12.15</v>
          </cell>
        </row>
        <row r="275">
          <cell r="A275">
            <v>55200</v>
          </cell>
          <cell r="B275" t="str">
            <v>Produção carga e transporte de brita para drenos</v>
          </cell>
          <cell r="C275" t="str">
            <v>m³</v>
          </cell>
          <cell r="D275">
            <v>13.01</v>
          </cell>
        </row>
        <row r="276">
          <cell r="A276">
            <v>55250</v>
          </cell>
          <cell r="B276" t="str">
            <v>Sarjeta em meia calha com D=30 cm</v>
          </cell>
          <cell r="C276" t="str">
            <v>m</v>
          </cell>
          <cell r="D276">
            <v>8.17</v>
          </cell>
        </row>
        <row r="277">
          <cell r="A277">
            <v>55300</v>
          </cell>
          <cell r="B277" t="str">
            <v>Sarjeta em meia calha com D=40 cm</v>
          </cell>
          <cell r="C277" t="str">
            <v>m</v>
          </cell>
          <cell r="D277">
            <v>11</v>
          </cell>
        </row>
        <row r="278">
          <cell r="A278">
            <v>55350</v>
          </cell>
          <cell r="B278" t="str">
            <v>Sarjeta em meia calha com D=60 cm</v>
          </cell>
          <cell r="C278" t="str">
            <v>m</v>
          </cell>
          <cell r="D278">
            <v>20.260000000000002</v>
          </cell>
        </row>
        <row r="279">
          <cell r="A279">
            <v>55450</v>
          </cell>
          <cell r="B279" t="str">
            <v>Sarjeta triangular de concreto - tipo I</v>
          </cell>
          <cell r="C279" t="str">
            <v>m</v>
          </cell>
          <cell r="D279">
            <v>11.56</v>
          </cell>
        </row>
        <row r="280">
          <cell r="A280">
            <v>55500</v>
          </cell>
          <cell r="B280" t="str">
            <v>Sarjeta triangular de concreto - tipo II</v>
          </cell>
          <cell r="C280" t="str">
            <v>m</v>
          </cell>
          <cell r="D280">
            <v>14.270000000000001</v>
          </cell>
        </row>
        <row r="281">
          <cell r="A281">
            <v>55550</v>
          </cell>
          <cell r="B281" t="str">
            <v>Sarjeta triangular de concreto - tipo III</v>
          </cell>
          <cell r="C281" t="str">
            <v>m</v>
          </cell>
          <cell r="D281">
            <v>17.04</v>
          </cell>
        </row>
        <row r="282">
          <cell r="A282">
            <v>55650</v>
          </cell>
          <cell r="B282" t="str">
            <v>Sarjeta trapezoidal de concreto - tipo I</v>
          </cell>
          <cell r="C282" t="str">
            <v>m</v>
          </cell>
          <cell r="D282">
            <v>16.740000000000002</v>
          </cell>
        </row>
        <row r="283">
          <cell r="A283">
            <v>55700</v>
          </cell>
          <cell r="B283" t="str">
            <v>Sarjeta trapezoidal de concreto - tipo II</v>
          </cell>
          <cell r="C283" t="str">
            <v>m</v>
          </cell>
          <cell r="D283">
            <v>32.21</v>
          </cell>
        </row>
        <row r="284">
          <cell r="A284">
            <v>55850</v>
          </cell>
          <cell r="B284" t="str">
            <v>Sarjeta retangular de concreto armado - tipo I</v>
          </cell>
          <cell r="C284" t="str">
            <v>m</v>
          </cell>
          <cell r="D284">
            <v>83.36</v>
          </cell>
        </row>
        <row r="285">
          <cell r="A285">
            <v>55900</v>
          </cell>
          <cell r="B285" t="str">
            <v>Sarjeta retangular de concreto armado - tipo II</v>
          </cell>
          <cell r="C285" t="str">
            <v>m</v>
          </cell>
          <cell r="D285">
            <v>95.6</v>
          </cell>
        </row>
        <row r="286">
          <cell r="A286">
            <v>55950</v>
          </cell>
          <cell r="B286" t="str">
            <v>Sarjeta retangular de concreto armado - tipo III</v>
          </cell>
          <cell r="C286" t="str">
            <v>m</v>
          </cell>
          <cell r="D286">
            <v>114.44000000000001</v>
          </cell>
        </row>
        <row r="287">
          <cell r="A287">
            <v>56000</v>
          </cell>
          <cell r="B287" t="str">
            <v>Sarjeta retangular de concreto armado - tipo IV</v>
          </cell>
          <cell r="C287" t="str">
            <v>m</v>
          </cell>
          <cell r="D287">
            <v>143.44</v>
          </cell>
        </row>
        <row r="288">
          <cell r="A288">
            <v>56050</v>
          </cell>
          <cell r="B288" t="str">
            <v>Sarjeta de terraceamento</v>
          </cell>
          <cell r="C288" t="str">
            <v>m</v>
          </cell>
          <cell r="D288">
            <v>15.04</v>
          </cell>
        </row>
        <row r="289">
          <cell r="A289">
            <v>56150</v>
          </cell>
          <cell r="B289" t="str">
            <v>Banqueta de condução - tipo I</v>
          </cell>
          <cell r="C289" t="str">
            <v>m</v>
          </cell>
          <cell r="D289">
            <v>15.5</v>
          </cell>
        </row>
        <row r="290">
          <cell r="A290">
            <v>56200</v>
          </cell>
          <cell r="B290" t="str">
            <v>Banqueta de condução - tipo II</v>
          </cell>
          <cell r="C290" t="str">
            <v>m</v>
          </cell>
          <cell r="D290">
            <v>12.75</v>
          </cell>
        </row>
        <row r="291">
          <cell r="A291">
            <v>56250</v>
          </cell>
          <cell r="B291" t="str">
            <v>Rápidos</v>
          </cell>
          <cell r="C291" t="str">
            <v>m</v>
          </cell>
          <cell r="D291">
            <v>14.4</v>
          </cell>
        </row>
        <row r="292">
          <cell r="A292">
            <v>56300</v>
          </cell>
          <cell r="B292" t="str">
            <v>Meio-fio de concreto simples</v>
          </cell>
          <cell r="C292" t="str">
            <v>m</v>
          </cell>
          <cell r="D292">
            <v>16.7</v>
          </cell>
        </row>
        <row r="293">
          <cell r="A293">
            <v>56350</v>
          </cell>
          <cell r="B293" t="str">
            <v>Meio-fio de concreto armado</v>
          </cell>
          <cell r="C293" t="str">
            <v>m</v>
          </cell>
          <cell r="D293">
            <v>30.419999999999998</v>
          </cell>
        </row>
        <row r="294">
          <cell r="A294">
            <v>56400</v>
          </cell>
          <cell r="B294" t="str">
            <v>Meio-fio de concreto 12 x 15 cm - moldado por extrusão</v>
          </cell>
          <cell r="C294" t="str">
            <v>m</v>
          </cell>
          <cell r="D294">
            <v>3.4</v>
          </cell>
        </row>
        <row r="295">
          <cell r="A295">
            <v>56450</v>
          </cell>
          <cell r="B295" t="str">
            <v>Travessia sobre sarjeta em acesso secundário</v>
          </cell>
          <cell r="C295" t="str">
            <v>m</v>
          </cell>
          <cell r="D295">
            <v>44.46</v>
          </cell>
        </row>
        <row r="296">
          <cell r="A296">
            <v>56500</v>
          </cell>
          <cell r="B296" t="str">
            <v>Travessia sobre valetão em acesso secundário</v>
          </cell>
          <cell r="C296" t="str">
            <v>m</v>
          </cell>
          <cell r="D296">
            <v>49.800000000000004</v>
          </cell>
        </row>
        <row r="297">
          <cell r="A297">
            <v>56550</v>
          </cell>
          <cell r="B297" t="str">
            <v>Caixa coletora com boca de lobo tipo C1 com H=2,0 m</v>
          </cell>
          <cell r="C297" t="str">
            <v>un</v>
          </cell>
          <cell r="D297">
            <v>614.54999999999995</v>
          </cell>
        </row>
        <row r="298">
          <cell r="A298">
            <v>56600</v>
          </cell>
          <cell r="B298" t="str">
            <v>Caixa coletora com boca de lobo tipo C2 com H=2,0 m</v>
          </cell>
          <cell r="C298" t="str">
            <v>un</v>
          </cell>
          <cell r="D298">
            <v>804.09</v>
          </cell>
        </row>
        <row r="299">
          <cell r="A299">
            <v>56650</v>
          </cell>
          <cell r="B299" t="str">
            <v>Caixa coletora com boca de lobo tipo C1 com H=3,0 m</v>
          </cell>
          <cell r="C299" t="str">
            <v>un</v>
          </cell>
          <cell r="D299">
            <v>952.55000000000007</v>
          </cell>
        </row>
        <row r="300">
          <cell r="A300">
            <v>56700</v>
          </cell>
          <cell r="B300" t="str">
            <v>Caixa coletora com boca de lobo tipo C2 com H=3,5 m</v>
          </cell>
          <cell r="C300" t="str">
            <v>un</v>
          </cell>
          <cell r="D300">
            <v>1100.99</v>
          </cell>
        </row>
        <row r="301">
          <cell r="A301">
            <v>57050</v>
          </cell>
          <cell r="B301" t="str">
            <v>Caixa coletora sobre galeria</v>
          </cell>
          <cell r="C301" t="str">
            <v>un</v>
          </cell>
          <cell r="D301">
            <v>316.95</v>
          </cell>
        </row>
        <row r="302">
          <cell r="A302">
            <v>57100</v>
          </cell>
          <cell r="B302" t="str">
            <v>Caixa coletora com boca de lobo - tipo I</v>
          </cell>
          <cell r="C302" t="str">
            <v>un</v>
          </cell>
          <cell r="D302">
            <v>1049.42</v>
          </cell>
        </row>
        <row r="303">
          <cell r="A303">
            <v>57150</v>
          </cell>
          <cell r="B303" t="str">
            <v>Caixa coletora com boca de lobo - tipo II</v>
          </cell>
          <cell r="C303" t="str">
            <v>un</v>
          </cell>
          <cell r="D303">
            <v>881.63</v>
          </cell>
        </row>
        <row r="304">
          <cell r="A304">
            <v>57200</v>
          </cell>
          <cell r="B304" t="str">
            <v>Caixa coletora com boca de lobo para BSTC D=40 cm e H=1,5 m</v>
          </cell>
          <cell r="C304" t="str">
            <v>un</v>
          </cell>
          <cell r="D304">
            <v>487.98</v>
          </cell>
        </row>
        <row r="305">
          <cell r="A305">
            <v>57250</v>
          </cell>
          <cell r="B305" t="str">
            <v>Caixa coletora com boca de lobo para BSTC D=40 cm e H=2,0 m</v>
          </cell>
          <cell r="C305" t="str">
            <v>un</v>
          </cell>
          <cell r="D305">
            <v>601.89</v>
          </cell>
        </row>
        <row r="306">
          <cell r="A306">
            <v>57300</v>
          </cell>
          <cell r="B306" t="str">
            <v>Caixa coletora com boca de lobo para BSTC D=50 cm e H=1,5 m</v>
          </cell>
          <cell r="C306" t="str">
            <v>un</v>
          </cell>
          <cell r="D306">
            <v>515.80000000000007</v>
          </cell>
        </row>
        <row r="307">
          <cell r="A307">
            <v>57350</v>
          </cell>
          <cell r="B307" t="str">
            <v>Caixa coletora com boca de lobo para BSTC D=50 cm e H=2,0 m</v>
          </cell>
          <cell r="C307" t="str">
            <v>un</v>
          </cell>
          <cell r="D307">
            <v>636.0100000000001</v>
          </cell>
        </row>
        <row r="308">
          <cell r="A308">
            <v>57400</v>
          </cell>
          <cell r="B308" t="str">
            <v>Caixa coletora com boca de lobo para BSTC D=60 cm e H=1,5 m</v>
          </cell>
          <cell r="C308" t="str">
            <v>un</v>
          </cell>
          <cell r="D308">
            <v>545.13</v>
          </cell>
        </row>
        <row r="309">
          <cell r="A309">
            <v>57450</v>
          </cell>
          <cell r="B309" t="str">
            <v>Caixa coletora com boca de lobo para BSTC D=60 cm e H=2,0 m</v>
          </cell>
          <cell r="C309" t="str">
            <v>un</v>
          </cell>
          <cell r="D309">
            <v>673.43000000000006</v>
          </cell>
        </row>
        <row r="310">
          <cell r="A310">
            <v>57500</v>
          </cell>
          <cell r="B310" t="str">
            <v>Caixa coletora com boca de lobo para BSTC D=60 cm e H=2,5 m</v>
          </cell>
          <cell r="C310" t="str">
            <v>un</v>
          </cell>
          <cell r="D310">
            <v>801.77</v>
          </cell>
        </row>
        <row r="311">
          <cell r="A311">
            <v>57550</v>
          </cell>
          <cell r="B311" t="str">
            <v>Caixa coletora com boca de lobo para BSTC D=100 cm e H=2,0 m</v>
          </cell>
          <cell r="C311" t="str">
            <v>un</v>
          </cell>
          <cell r="D311">
            <v>780.62</v>
          </cell>
        </row>
        <row r="312">
          <cell r="A312">
            <v>57600</v>
          </cell>
          <cell r="B312" t="str">
            <v>Caixa coletora com boca de lobo para BSTC D=120 cm e H=2,0 m</v>
          </cell>
          <cell r="C312" t="str">
            <v>un</v>
          </cell>
          <cell r="D312">
            <v>828.1</v>
          </cell>
        </row>
        <row r="313">
          <cell r="A313">
            <v>57650</v>
          </cell>
          <cell r="B313" t="str">
            <v>Descida d'água para valetas de corte - tipo DDV</v>
          </cell>
          <cell r="C313" t="str">
            <v>m</v>
          </cell>
          <cell r="D313">
            <v>81.430000000000007</v>
          </cell>
        </row>
        <row r="314">
          <cell r="A314">
            <v>57700</v>
          </cell>
          <cell r="B314" t="str">
            <v>Entrada d'água para descida tipo DDV</v>
          </cell>
          <cell r="C314" t="str">
            <v>un</v>
          </cell>
          <cell r="D314">
            <v>73.5</v>
          </cell>
        </row>
        <row r="315">
          <cell r="A315">
            <v>57750</v>
          </cell>
          <cell r="B315" t="str">
            <v>Caixa de amortecimento para descida d'água tipo DDV</v>
          </cell>
          <cell r="C315" t="str">
            <v>un</v>
          </cell>
          <cell r="D315">
            <v>77.58</v>
          </cell>
        </row>
        <row r="316">
          <cell r="A316">
            <v>57800</v>
          </cell>
          <cell r="B316" t="str">
            <v>Descida d'água em cortes - tipo DD-1</v>
          </cell>
          <cell r="C316" t="str">
            <v>m</v>
          </cell>
          <cell r="D316">
            <v>125.19999999999999</v>
          </cell>
        </row>
        <row r="317">
          <cell r="A317">
            <v>57850</v>
          </cell>
          <cell r="B317" t="str">
            <v>Descida d'água em cortes - tipo DD-2</v>
          </cell>
          <cell r="C317" t="str">
            <v>m</v>
          </cell>
          <cell r="D317">
            <v>135.91</v>
          </cell>
        </row>
        <row r="318">
          <cell r="A318">
            <v>57900</v>
          </cell>
          <cell r="B318" t="str">
            <v>Descida d'água em cortes - tipo DD-3</v>
          </cell>
          <cell r="C318" t="str">
            <v>m</v>
          </cell>
          <cell r="D318">
            <v>146.51</v>
          </cell>
        </row>
        <row r="319">
          <cell r="A319">
            <v>57950</v>
          </cell>
          <cell r="B319" t="str">
            <v>Descida d'água em cortes - tipo DD-4</v>
          </cell>
          <cell r="C319" t="str">
            <v>m</v>
          </cell>
          <cell r="D319">
            <v>199.45</v>
          </cell>
        </row>
        <row r="320">
          <cell r="A320">
            <v>58000</v>
          </cell>
          <cell r="B320" t="str">
            <v>Descida d'água em cortes - tipo DD-5</v>
          </cell>
          <cell r="C320" t="str">
            <v>m</v>
          </cell>
          <cell r="D320">
            <v>224.54</v>
          </cell>
        </row>
        <row r="321">
          <cell r="A321">
            <v>58050</v>
          </cell>
          <cell r="B321" t="str">
            <v>Descida d'água em cortes - tipo DD-6</v>
          </cell>
          <cell r="C321" t="str">
            <v>m</v>
          </cell>
          <cell r="D321">
            <v>248.6</v>
          </cell>
        </row>
        <row r="322">
          <cell r="A322">
            <v>58100</v>
          </cell>
          <cell r="B322" t="str">
            <v>Descida d'água em aterros - tipo DD-1</v>
          </cell>
          <cell r="C322" t="str">
            <v>m</v>
          </cell>
          <cell r="D322">
            <v>156.13</v>
          </cell>
        </row>
        <row r="323">
          <cell r="A323">
            <v>58150</v>
          </cell>
          <cell r="B323" t="str">
            <v>Descida d'água em aterros - tipo DD-2</v>
          </cell>
          <cell r="C323" t="str">
            <v>m</v>
          </cell>
          <cell r="D323">
            <v>173.10000000000002</v>
          </cell>
        </row>
        <row r="324">
          <cell r="A324">
            <v>58200</v>
          </cell>
          <cell r="B324" t="str">
            <v>Descida d'água em aterros - tipo DD-3</v>
          </cell>
          <cell r="C324" t="str">
            <v>m</v>
          </cell>
          <cell r="D324">
            <v>189.79</v>
          </cell>
        </row>
        <row r="325">
          <cell r="A325">
            <v>58250</v>
          </cell>
          <cell r="B325" t="str">
            <v>Descida d'água em aterros - tipo DD-4</v>
          </cell>
          <cell r="C325" t="str">
            <v>m</v>
          </cell>
          <cell r="D325">
            <v>257.08999999999997</v>
          </cell>
        </row>
        <row r="326">
          <cell r="A326">
            <v>58300</v>
          </cell>
          <cell r="B326" t="str">
            <v>Descida d'água em aterros - tipo DD-5</v>
          </cell>
          <cell r="C326" t="str">
            <v>m</v>
          </cell>
          <cell r="D326">
            <v>314.51</v>
          </cell>
        </row>
        <row r="327">
          <cell r="A327">
            <v>58350</v>
          </cell>
          <cell r="B327" t="str">
            <v>Descida d'água em aterros - tipo DD-6</v>
          </cell>
          <cell r="C327" t="str">
            <v>m</v>
          </cell>
          <cell r="D327">
            <v>328.98</v>
          </cell>
        </row>
        <row r="328">
          <cell r="A328">
            <v>58400</v>
          </cell>
          <cell r="B328" t="str">
            <v>Descida d'água em aterros para BTTC D= 120 cm</v>
          </cell>
          <cell r="C328" t="str">
            <v>m</v>
          </cell>
          <cell r="D328">
            <v>579.87</v>
          </cell>
        </row>
        <row r="329">
          <cell r="A329">
            <v>58450</v>
          </cell>
          <cell r="B329" t="str">
            <v>Boca para descida d'água em cortes - tipo DD-1</v>
          </cell>
          <cell r="C329" t="str">
            <v>un</v>
          </cell>
          <cell r="D329">
            <v>126.08000000000001</v>
          </cell>
        </row>
        <row r="330">
          <cell r="A330">
            <v>58500</v>
          </cell>
          <cell r="B330" t="str">
            <v>Boca para descida d'água em cortes - tipo DD-2</v>
          </cell>
          <cell r="C330" t="str">
            <v>un</v>
          </cell>
          <cell r="D330">
            <v>138.61000000000001</v>
          </cell>
        </row>
        <row r="331">
          <cell r="A331">
            <v>58550</v>
          </cell>
          <cell r="B331" t="str">
            <v>Boca para descida d'água em cortes - tipo DD-3</v>
          </cell>
          <cell r="C331" t="str">
            <v>un</v>
          </cell>
          <cell r="D331">
            <v>151.62</v>
          </cell>
        </row>
        <row r="332">
          <cell r="A332">
            <v>58600</v>
          </cell>
          <cell r="B332" t="str">
            <v>Boca para descida d'água em cortes - tipo DD-4</v>
          </cell>
          <cell r="C332" t="str">
            <v>un</v>
          </cell>
          <cell r="D332">
            <v>216.17000000000002</v>
          </cell>
        </row>
        <row r="333">
          <cell r="A333">
            <v>58650</v>
          </cell>
          <cell r="B333" t="str">
            <v>Boca para descida d'água em cortes - tipo DD-5</v>
          </cell>
          <cell r="C333" t="str">
            <v>un</v>
          </cell>
          <cell r="D333">
            <v>247.35000000000002</v>
          </cell>
        </row>
        <row r="334">
          <cell r="A334">
            <v>58700</v>
          </cell>
          <cell r="B334" t="str">
            <v>Boca para descida d'água em cortes - tipo DD-6</v>
          </cell>
          <cell r="C334" t="str">
            <v>un</v>
          </cell>
          <cell r="D334">
            <v>276.43</v>
          </cell>
        </row>
        <row r="335">
          <cell r="A335">
            <v>58750</v>
          </cell>
          <cell r="B335" t="str">
            <v>Boca para descida d'água em aterros - tipo DD-1</v>
          </cell>
          <cell r="C335" t="str">
            <v>un</v>
          </cell>
          <cell r="D335">
            <v>298.39999999999998</v>
          </cell>
        </row>
        <row r="336">
          <cell r="A336">
            <v>58800</v>
          </cell>
          <cell r="B336" t="str">
            <v>Boca para descida d'água em aterros - tipo DD-2</v>
          </cell>
          <cell r="C336" t="str">
            <v>un</v>
          </cell>
          <cell r="D336">
            <v>417.74</v>
          </cell>
        </row>
        <row r="337">
          <cell r="A337">
            <v>58850</v>
          </cell>
          <cell r="B337" t="str">
            <v>Boca para descida d'água em aterros - tipo DD-3</v>
          </cell>
          <cell r="C337" t="str">
            <v>un</v>
          </cell>
          <cell r="D337">
            <v>515.94000000000005</v>
          </cell>
        </row>
        <row r="338">
          <cell r="A338">
            <v>58900</v>
          </cell>
          <cell r="B338" t="str">
            <v>Boca para descida d'água em aterros - tipo DD-4</v>
          </cell>
          <cell r="C338" t="str">
            <v>un</v>
          </cell>
          <cell r="D338">
            <v>430.45</v>
          </cell>
        </row>
        <row r="339">
          <cell r="A339">
            <v>58950</v>
          </cell>
          <cell r="B339" t="str">
            <v>Boca para descida d'água em aterros - tipo DD-5</v>
          </cell>
          <cell r="C339" t="str">
            <v>un</v>
          </cell>
          <cell r="D339">
            <v>614.89</v>
          </cell>
        </row>
        <row r="340">
          <cell r="A340">
            <v>59000</v>
          </cell>
          <cell r="B340" t="str">
            <v>Boca para descida d'água em aterros - tipo DD-6</v>
          </cell>
          <cell r="C340" t="str">
            <v>un</v>
          </cell>
          <cell r="D340">
            <v>823.26</v>
          </cell>
        </row>
        <row r="341">
          <cell r="A341">
            <v>59050</v>
          </cell>
          <cell r="B341" t="str">
            <v>Boca para descida d'água em aterros para BTTC D=120 cm</v>
          </cell>
          <cell r="C341" t="str">
            <v>un</v>
          </cell>
          <cell r="D341">
            <v>1039.94</v>
          </cell>
        </row>
        <row r="342">
          <cell r="A342">
            <v>59100</v>
          </cell>
          <cell r="B342" t="str">
            <v>Caixa para descida d'água em aterros - tipo DD-1</v>
          </cell>
          <cell r="C342" t="str">
            <v>un</v>
          </cell>
          <cell r="D342">
            <v>152.68</v>
          </cell>
        </row>
        <row r="343">
          <cell r="A343">
            <v>59150</v>
          </cell>
          <cell r="B343" t="str">
            <v>Caixa para descida d'água em aterros - tipo DD-2</v>
          </cell>
          <cell r="C343" t="str">
            <v>un</v>
          </cell>
          <cell r="D343">
            <v>163.63</v>
          </cell>
        </row>
        <row r="344">
          <cell r="A344">
            <v>59200</v>
          </cell>
          <cell r="B344" t="str">
            <v>Caixa para descida d'água em aterros - tipo DD-3</v>
          </cell>
          <cell r="C344" t="str">
            <v>un</v>
          </cell>
          <cell r="D344">
            <v>174.17000000000002</v>
          </cell>
        </row>
        <row r="345">
          <cell r="A345">
            <v>59250</v>
          </cell>
          <cell r="B345" t="str">
            <v>Caixa para descida d'água em aterros - tipo DD-4</v>
          </cell>
          <cell r="C345" t="str">
            <v>un</v>
          </cell>
          <cell r="D345">
            <v>217.56</v>
          </cell>
        </row>
        <row r="346">
          <cell r="A346">
            <v>59300</v>
          </cell>
          <cell r="B346" t="str">
            <v>Caixa para descida d'água em aterros - tipo DD-5</v>
          </cell>
          <cell r="C346" t="str">
            <v>un</v>
          </cell>
          <cell r="D346">
            <v>252.54000000000002</v>
          </cell>
        </row>
        <row r="347">
          <cell r="A347">
            <v>59350</v>
          </cell>
          <cell r="B347" t="str">
            <v>Caixa para descida d'água em aterros - tipo DD-6</v>
          </cell>
          <cell r="C347" t="str">
            <v>un</v>
          </cell>
          <cell r="D347">
            <v>263.90999999999997</v>
          </cell>
        </row>
        <row r="348">
          <cell r="A348">
            <v>59400</v>
          </cell>
          <cell r="B348" t="str">
            <v>Caixa para descida d'água em aterros para BTTC de D=120 cm</v>
          </cell>
          <cell r="C348" t="str">
            <v>un</v>
          </cell>
          <cell r="D348">
            <v>440.04</v>
          </cell>
        </row>
        <row r="349">
          <cell r="A349">
            <v>59450</v>
          </cell>
          <cell r="B349" t="str">
            <v>Caixa coletora com boca de lobo - Tipo C-1 com H=2,0 m</v>
          </cell>
          <cell r="C349" t="str">
            <v>un</v>
          </cell>
          <cell r="D349">
            <v>614.54999999999995</v>
          </cell>
        </row>
        <row r="350">
          <cell r="A350">
            <v>59500</v>
          </cell>
          <cell r="B350" t="str">
            <v>Caixa coletora com boca de lobo - Tipo C-2 com H=2,0 m</v>
          </cell>
          <cell r="C350" t="str">
            <v>un</v>
          </cell>
          <cell r="D350">
            <v>655.62</v>
          </cell>
        </row>
        <row r="351">
          <cell r="A351">
            <v>59550</v>
          </cell>
          <cell r="B351" t="str">
            <v>Caixa de inspeção de esgoto com D=60 cm</v>
          </cell>
          <cell r="C351" t="str">
            <v>un</v>
          </cell>
          <cell r="D351">
            <v>60.69</v>
          </cell>
        </row>
        <row r="352">
          <cell r="A352">
            <v>59650</v>
          </cell>
          <cell r="B352" t="str">
            <v>Dreno tipo I - execução</v>
          </cell>
          <cell r="C352" t="str">
            <v>m</v>
          </cell>
          <cell r="D352">
            <v>24.919999999999998</v>
          </cell>
        </row>
        <row r="353">
          <cell r="A353">
            <v>59700</v>
          </cell>
          <cell r="B353" t="str">
            <v>Dreno tipo II - execução</v>
          </cell>
          <cell r="C353" t="str">
            <v>m</v>
          </cell>
          <cell r="D353">
            <v>32.69</v>
          </cell>
        </row>
        <row r="354">
          <cell r="A354">
            <v>59750</v>
          </cell>
          <cell r="B354" t="str">
            <v>Dreno tipo III - execução</v>
          </cell>
          <cell r="C354" t="str">
            <v>m</v>
          </cell>
          <cell r="D354">
            <v>42.17</v>
          </cell>
        </row>
        <row r="355">
          <cell r="A355">
            <v>59800</v>
          </cell>
          <cell r="B355" t="str">
            <v>Dreno tipo IV - execução</v>
          </cell>
          <cell r="C355" t="str">
            <v>m</v>
          </cell>
          <cell r="D355">
            <v>19.93</v>
          </cell>
        </row>
        <row r="356">
          <cell r="A356">
            <v>59850</v>
          </cell>
          <cell r="B356" t="str">
            <v>Dreno tipo V - execução</v>
          </cell>
          <cell r="C356" t="str">
            <v>m</v>
          </cell>
          <cell r="D356">
            <v>22.7</v>
          </cell>
        </row>
        <row r="357">
          <cell r="A357">
            <v>59900</v>
          </cell>
          <cell r="B357" t="str">
            <v>Dreno tipo VI - execução</v>
          </cell>
          <cell r="C357" t="str">
            <v>m</v>
          </cell>
          <cell r="D357">
            <v>2.1800000000000002</v>
          </cell>
        </row>
        <row r="358">
          <cell r="A358">
            <v>60000</v>
          </cell>
          <cell r="B358" t="str">
            <v>Dreno tipo VII - execução</v>
          </cell>
          <cell r="C358" t="str">
            <v>m</v>
          </cell>
          <cell r="D358">
            <v>1.33</v>
          </cell>
        </row>
        <row r="359">
          <cell r="A359">
            <v>60050</v>
          </cell>
          <cell r="B359" t="str">
            <v>Dreno tipo VIII - execução</v>
          </cell>
          <cell r="C359" t="str">
            <v>m</v>
          </cell>
          <cell r="D359">
            <v>2.57</v>
          </cell>
        </row>
        <row r="360">
          <cell r="A360">
            <v>60100</v>
          </cell>
          <cell r="B360" t="str">
            <v>Dreno tipo IX - execução</v>
          </cell>
          <cell r="C360" t="str">
            <v>m</v>
          </cell>
          <cell r="D360">
            <v>4.66</v>
          </cell>
        </row>
        <row r="361">
          <cell r="A361">
            <v>60150</v>
          </cell>
          <cell r="B361" t="str">
            <v>Dreno tipo X - execução</v>
          </cell>
          <cell r="C361" t="str">
            <v>m</v>
          </cell>
          <cell r="D361">
            <v>38.800000000000004</v>
          </cell>
        </row>
        <row r="362">
          <cell r="A362">
            <v>60200</v>
          </cell>
          <cell r="B362" t="str">
            <v>Dreno tipo XI - execução</v>
          </cell>
          <cell r="C362" t="str">
            <v>m</v>
          </cell>
          <cell r="D362">
            <v>73.55</v>
          </cell>
        </row>
        <row r="363">
          <cell r="A363">
            <v>60250</v>
          </cell>
          <cell r="B363" t="str">
            <v>Dreno tipo XII - execução</v>
          </cell>
          <cell r="C363" t="str">
            <v>m</v>
          </cell>
          <cell r="D363">
            <v>60.3</v>
          </cell>
        </row>
        <row r="364">
          <cell r="A364">
            <v>60300</v>
          </cell>
          <cell r="B364" t="str">
            <v>Dreno tipo XIII - execução</v>
          </cell>
          <cell r="C364" t="str">
            <v>m</v>
          </cell>
          <cell r="D364">
            <v>56.16</v>
          </cell>
        </row>
        <row r="365">
          <cell r="A365">
            <v>60350</v>
          </cell>
          <cell r="B365" t="str">
            <v>Dreno tipo XIV - execução</v>
          </cell>
          <cell r="C365" t="str">
            <v>m</v>
          </cell>
          <cell r="D365">
            <v>42.91</v>
          </cell>
        </row>
        <row r="366">
          <cell r="A366">
            <v>60400</v>
          </cell>
          <cell r="B366" t="str">
            <v>Dreno tipo XV - execução</v>
          </cell>
          <cell r="C366" t="str">
            <v>m</v>
          </cell>
          <cell r="D366">
            <v>70.509999999999991</v>
          </cell>
        </row>
        <row r="367">
          <cell r="A367">
            <v>60450</v>
          </cell>
          <cell r="B367" t="str">
            <v>Dreno tipo XVI - execução</v>
          </cell>
          <cell r="C367" t="str">
            <v>m</v>
          </cell>
          <cell r="D367">
            <v>53.14</v>
          </cell>
        </row>
        <row r="368">
          <cell r="A368">
            <v>60500</v>
          </cell>
          <cell r="B368" t="str">
            <v>Dreno tipo XVII - execução</v>
          </cell>
          <cell r="C368" t="str">
            <v>m</v>
          </cell>
          <cell r="D368">
            <v>58.62</v>
          </cell>
        </row>
        <row r="369">
          <cell r="A369">
            <v>60550</v>
          </cell>
          <cell r="B369" t="str">
            <v>Dreno tipo XVIII - execução</v>
          </cell>
          <cell r="C369" t="str">
            <v>m</v>
          </cell>
          <cell r="D369">
            <v>41.24</v>
          </cell>
        </row>
        <row r="370">
          <cell r="A370">
            <v>60600</v>
          </cell>
          <cell r="B370" t="str">
            <v>Dreno tipo XIX - execução</v>
          </cell>
          <cell r="C370" t="str">
            <v>m</v>
          </cell>
          <cell r="D370">
            <v>53.19</v>
          </cell>
        </row>
        <row r="371">
          <cell r="A371">
            <v>60650</v>
          </cell>
          <cell r="B371" t="str">
            <v>Dreno tipo XX - execução</v>
          </cell>
          <cell r="C371" t="str">
            <v>m</v>
          </cell>
          <cell r="D371">
            <v>35.79</v>
          </cell>
        </row>
        <row r="372">
          <cell r="A372">
            <v>60750</v>
          </cell>
          <cell r="B372" t="str">
            <v>Dreno 0,5x2,0 m - com brita e bidim</v>
          </cell>
          <cell r="C372" t="str">
            <v>m</v>
          </cell>
          <cell r="D372">
            <v>42.239999999999995</v>
          </cell>
        </row>
        <row r="373">
          <cell r="A373">
            <v>60800</v>
          </cell>
          <cell r="B373" t="str">
            <v>Dreno 0,5x2,5 m - com areia grossa</v>
          </cell>
          <cell r="C373" t="str">
            <v>m</v>
          </cell>
          <cell r="D373">
            <v>16.28</v>
          </cell>
        </row>
        <row r="374">
          <cell r="A374">
            <v>60850</v>
          </cell>
          <cell r="B374" t="str">
            <v>Dreno 0,5x0,8 m - com brita - execução</v>
          </cell>
          <cell r="C374" t="str">
            <v>m</v>
          </cell>
          <cell r="D374">
            <v>9.08</v>
          </cell>
        </row>
        <row r="375">
          <cell r="A375">
            <v>61000</v>
          </cell>
          <cell r="B375" t="str">
            <v>Dreno 0,5x0,6 m - com areia</v>
          </cell>
          <cell r="C375" t="str">
            <v>m</v>
          </cell>
          <cell r="D375">
            <v>3.89</v>
          </cell>
        </row>
        <row r="376">
          <cell r="A376">
            <v>61200</v>
          </cell>
          <cell r="B376" t="str">
            <v>Dreno tipo XXI</v>
          </cell>
          <cell r="C376" t="str">
            <v>m</v>
          </cell>
          <cell r="D376">
            <v>17.169999999999998</v>
          </cell>
        </row>
        <row r="377">
          <cell r="A377">
            <v>61250</v>
          </cell>
          <cell r="B377" t="str">
            <v>Dreno tipo XXII</v>
          </cell>
          <cell r="C377" t="str">
            <v>m</v>
          </cell>
          <cell r="D377">
            <v>17.810000000000002</v>
          </cell>
        </row>
        <row r="378">
          <cell r="A378">
            <v>61300</v>
          </cell>
          <cell r="B378" t="str">
            <v>Dreno tipo XXIII</v>
          </cell>
          <cell r="C378" t="str">
            <v>m</v>
          </cell>
          <cell r="D378">
            <v>1.33</v>
          </cell>
        </row>
        <row r="379">
          <cell r="A379">
            <v>61350</v>
          </cell>
          <cell r="B379" t="str">
            <v>Saída para drenos profundos - tipo U</v>
          </cell>
          <cell r="C379" t="str">
            <v>un</v>
          </cell>
          <cell r="D379">
            <v>52.32</v>
          </cell>
        </row>
        <row r="380">
          <cell r="A380">
            <v>61400</v>
          </cell>
          <cell r="B380" t="str">
            <v>Saída para drenos profundos - tipo L</v>
          </cell>
          <cell r="C380" t="str">
            <v>un</v>
          </cell>
          <cell r="D380">
            <v>24.040000000000003</v>
          </cell>
        </row>
        <row r="381">
          <cell r="A381">
            <v>61450</v>
          </cell>
          <cell r="B381" t="str">
            <v>Fornecimento e assentamento de tubo para saida de dreno</v>
          </cell>
          <cell r="C381" t="str">
            <v>un</v>
          </cell>
          <cell r="D381">
            <v>8.49</v>
          </cell>
        </row>
        <row r="382">
          <cell r="A382">
            <v>61500</v>
          </cell>
          <cell r="B382" t="str">
            <v>execução do revestimento de valas de gabião - H=30 cm</v>
          </cell>
          <cell r="C382" t="str">
            <v>m²</v>
          </cell>
          <cell r="D382">
            <v>35.479999999999997</v>
          </cell>
        </row>
        <row r="383">
          <cell r="A383">
            <v>65000</v>
          </cell>
          <cell r="B383" t="str">
            <v>Esc. mec. de valas p/obras de arte correntes - 1a. categoria</v>
          </cell>
          <cell r="C383" t="str">
            <v>m³</v>
          </cell>
          <cell r="D383">
            <v>4.16</v>
          </cell>
        </row>
        <row r="384">
          <cell r="A384">
            <v>65050</v>
          </cell>
          <cell r="B384" t="str">
            <v>Esc. mec. de valas p/obras de arte correntes - 2a. categoria</v>
          </cell>
          <cell r="C384" t="str">
            <v>m³</v>
          </cell>
          <cell r="D384">
            <v>5.3</v>
          </cell>
        </row>
        <row r="385">
          <cell r="A385">
            <v>65100</v>
          </cell>
          <cell r="B385" t="str">
            <v>Esc. mec. de valas p/obras de arte correntes - 3a. categoria</v>
          </cell>
          <cell r="C385" t="str">
            <v>m³</v>
          </cell>
          <cell r="D385">
            <v>32.25</v>
          </cell>
        </row>
        <row r="386">
          <cell r="A386">
            <v>65150</v>
          </cell>
          <cell r="B386" t="str">
            <v>Escavação manual de solos</v>
          </cell>
          <cell r="C386" t="str">
            <v>m³</v>
          </cell>
          <cell r="D386">
            <v>12.15</v>
          </cell>
        </row>
        <row r="387">
          <cell r="A387">
            <v>65200</v>
          </cell>
          <cell r="B387" t="str">
            <v>Reaterro e apiloamento em camadas de 20 cm</v>
          </cell>
          <cell r="C387" t="str">
            <v>m³</v>
          </cell>
          <cell r="D387">
            <v>3.86</v>
          </cell>
        </row>
        <row r="388">
          <cell r="A388">
            <v>65850</v>
          </cell>
          <cell r="B388" t="str">
            <v>Execução de galerias D=40 cm</v>
          </cell>
          <cell r="C388" t="str">
            <v>m</v>
          </cell>
          <cell r="D388">
            <v>17.5</v>
          </cell>
        </row>
        <row r="389">
          <cell r="A389">
            <v>65900</v>
          </cell>
          <cell r="B389" t="str">
            <v>Execução de galerias D=60 cm</v>
          </cell>
          <cell r="C389" t="str">
            <v>m</v>
          </cell>
          <cell r="D389">
            <v>31.14</v>
          </cell>
        </row>
        <row r="390">
          <cell r="A390">
            <v>65940</v>
          </cell>
          <cell r="B390" t="str">
            <v>Corpo de BSTC D=20 cm com lastro de brita</v>
          </cell>
          <cell r="C390" t="str">
            <v>m</v>
          </cell>
          <cell r="D390">
            <v>14.58</v>
          </cell>
        </row>
        <row r="391">
          <cell r="A391">
            <v>65950</v>
          </cell>
          <cell r="B391" t="str">
            <v>Corpo de BSTC D=30 cm com lastro de brita</v>
          </cell>
          <cell r="C391" t="str">
            <v>m</v>
          </cell>
          <cell r="D391">
            <v>15.87</v>
          </cell>
        </row>
        <row r="392">
          <cell r="A392">
            <v>66000</v>
          </cell>
          <cell r="B392" t="str">
            <v>Corpo de BSTC D=40 cm com lastro de brita</v>
          </cell>
          <cell r="C392" t="str">
            <v>m</v>
          </cell>
          <cell r="D392">
            <v>21.18</v>
          </cell>
        </row>
        <row r="393">
          <cell r="A393">
            <v>66050</v>
          </cell>
          <cell r="B393" t="str">
            <v>Corpo de BSTC D=50 cm com lastro de brita</v>
          </cell>
          <cell r="C393" t="str">
            <v>m</v>
          </cell>
          <cell r="D393">
            <v>34.17</v>
          </cell>
        </row>
        <row r="394">
          <cell r="A394">
            <v>66100</v>
          </cell>
          <cell r="B394" t="str">
            <v>Corpo de BSTC D=60 cm com lastro de brita</v>
          </cell>
          <cell r="C394" t="str">
            <v>m</v>
          </cell>
          <cell r="D394">
            <v>42.79</v>
          </cell>
        </row>
        <row r="395">
          <cell r="A395">
            <v>66150</v>
          </cell>
          <cell r="B395" t="str">
            <v>Corpo de BSTC D=60 cm com lastro de brita - tubo CA 1</v>
          </cell>
          <cell r="C395" t="str">
            <v>m</v>
          </cell>
          <cell r="D395">
            <v>72.17</v>
          </cell>
        </row>
        <row r="396">
          <cell r="A396">
            <v>66200</v>
          </cell>
          <cell r="B396" t="str">
            <v>Corpo de BSTC D=60 cm com berço de concreto - tubo CA 2</v>
          </cell>
          <cell r="C396" t="str">
            <v>m</v>
          </cell>
          <cell r="D396">
            <v>124.16</v>
          </cell>
        </row>
        <row r="397">
          <cell r="A397">
            <v>66250</v>
          </cell>
          <cell r="B397" t="str">
            <v>Corpo de BSTC D=80 cm com berço de concreto - tubo CA 2</v>
          </cell>
          <cell r="C397" t="str">
            <v>m</v>
          </cell>
          <cell r="D397">
            <v>170.82</v>
          </cell>
        </row>
        <row r="398">
          <cell r="A398">
            <v>66300</v>
          </cell>
          <cell r="B398" t="str">
            <v>Corpo de BSTC D=100 cm com berço de concreto - tubo CA 2</v>
          </cell>
          <cell r="C398" t="str">
            <v>m</v>
          </cell>
          <cell r="D398">
            <v>233.88</v>
          </cell>
        </row>
        <row r="399">
          <cell r="A399">
            <v>66350</v>
          </cell>
          <cell r="B399" t="str">
            <v>Corpo de BSTC D=120 cm com berço de concreto - tubo CA 2</v>
          </cell>
          <cell r="C399" t="str">
            <v>m</v>
          </cell>
          <cell r="D399">
            <v>315.08</v>
          </cell>
        </row>
        <row r="400">
          <cell r="A400">
            <v>66400</v>
          </cell>
          <cell r="B400" t="str">
            <v>Corpo de BDTC D=80 cm com berço de concreto - tubo CA 2</v>
          </cell>
          <cell r="C400" t="str">
            <v>m</v>
          </cell>
          <cell r="D400">
            <v>314.56</v>
          </cell>
        </row>
        <row r="401">
          <cell r="A401">
            <v>66450</v>
          </cell>
          <cell r="B401" t="str">
            <v>Corpo de BDTC D=100 cm com berço de concreto - tubo CA 2</v>
          </cell>
          <cell r="C401" t="str">
            <v>m</v>
          </cell>
          <cell r="D401">
            <v>435.5</v>
          </cell>
        </row>
        <row r="402">
          <cell r="A402">
            <v>66500</v>
          </cell>
          <cell r="B402" t="str">
            <v>Corpo de BDTC D=120 cm com berço de concreto - tubo CA 2</v>
          </cell>
          <cell r="C402" t="str">
            <v>m</v>
          </cell>
          <cell r="D402">
            <v>588.61</v>
          </cell>
        </row>
        <row r="403">
          <cell r="A403">
            <v>66550</v>
          </cell>
          <cell r="B403" t="str">
            <v>Corpo de BTTC D=80 cm com berço de concreto - tubo CA 2</v>
          </cell>
          <cell r="C403" t="str">
            <v>m</v>
          </cell>
          <cell r="D403">
            <v>459.09000000000003</v>
          </cell>
        </row>
        <row r="404">
          <cell r="A404">
            <v>66600</v>
          </cell>
          <cell r="B404" t="str">
            <v>Corpo de BTTC D=100 cm com berço de concreto - tubo CA 2</v>
          </cell>
          <cell r="C404" t="str">
            <v>m</v>
          </cell>
          <cell r="D404">
            <v>637.95000000000005</v>
          </cell>
        </row>
        <row r="405">
          <cell r="A405">
            <v>66650</v>
          </cell>
          <cell r="B405" t="str">
            <v>Corpo de BTTC D=120 cm com berço de concreto - tubo CA 2</v>
          </cell>
          <cell r="C405" t="str">
            <v>m</v>
          </cell>
          <cell r="D405">
            <v>864.55000000000007</v>
          </cell>
        </row>
        <row r="406">
          <cell r="A406">
            <v>66700</v>
          </cell>
          <cell r="B406" t="str">
            <v>Corpo de BSTC D=80 cm com berço de concreto - tubo CA 3</v>
          </cell>
          <cell r="C406" t="str">
            <v>m</v>
          </cell>
          <cell r="D406">
            <v>167.76</v>
          </cell>
        </row>
        <row r="407">
          <cell r="A407">
            <v>66750</v>
          </cell>
          <cell r="B407" t="str">
            <v>Corpo de BSTC D=100 cm com berço de concreto - tubo CA 3</v>
          </cell>
          <cell r="C407" t="str">
            <v>m</v>
          </cell>
          <cell r="D407">
            <v>243.07</v>
          </cell>
        </row>
        <row r="408">
          <cell r="A408">
            <v>66800</v>
          </cell>
          <cell r="B408" t="str">
            <v>Corpo de BSTC D=120 cm com berço de concreto - tubo CA 3</v>
          </cell>
          <cell r="C408" t="str">
            <v>m</v>
          </cell>
          <cell r="D408">
            <v>315.08</v>
          </cell>
        </row>
        <row r="409">
          <cell r="A409">
            <v>66850</v>
          </cell>
          <cell r="B409" t="str">
            <v>Corpo de BDTC D=80 cm com berço de concreto - tubo CA 3</v>
          </cell>
          <cell r="C409" t="str">
            <v>m</v>
          </cell>
          <cell r="D409">
            <v>308.44</v>
          </cell>
        </row>
        <row r="410">
          <cell r="A410">
            <v>66900</v>
          </cell>
          <cell r="B410" t="str">
            <v>Corpo de BDTC D=100 cm com berço de concreto - tubo CA 3</v>
          </cell>
          <cell r="C410" t="str">
            <v>m</v>
          </cell>
          <cell r="D410">
            <v>453.87</v>
          </cell>
        </row>
        <row r="411">
          <cell r="A411">
            <v>66950</v>
          </cell>
          <cell r="B411" t="str">
            <v>Corpo de BDTC D=120 cm com berço de concreto - tubo CA 3</v>
          </cell>
          <cell r="C411" t="str">
            <v>m</v>
          </cell>
          <cell r="D411">
            <v>588.61</v>
          </cell>
        </row>
        <row r="412">
          <cell r="A412">
            <v>67000</v>
          </cell>
          <cell r="B412" t="str">
            <v>Corpo de BTTC D=80 cm com berço de concreto - tubo CA 3</v>
          </cell>
          <cell r="C412" t="str">
            <v>m</v>
          </cell>
          <cell r="D412">
            <v>449.9</v>
          </cell>
        </row>
        <row r="413">
          <cell r="A413">
            <v>67050</v>
          </cell>
          <cell r="B413" t="str">
            <v>Corpo de BTTC D=100 cm com berço de concreto - tubo CA 3</v>
          </cell>
          <cell r="C413" t="str">
            <v>m</v>
          </cell>
          <cell r="D413">
            <v>665.24</v>
          </cell>
        </row>
        <row r="414">
          <cell r="A414">
            <v>67100</v>
          </cell>
          <cell r="B414" t="str">
            <v>Corpo de BTTC D=120 cm com berço de concreto - tubo CA 3</v>
          </cell>
          <cell r="C414" t="str">
            <v>m</v>
          </cell>
          <cell r="D414">
            <v>864.55000000000007</v>
          </cell>
        </row>
        <row r="415">
          <cell r="A415">
            <v>67150</v>
          </cell>
          <cell r="B415" t="str">
            <v>Corpo de BSTC D=60 cm com enrocamento e laje de concreto</v>
          </cell>
          <cell r="C415" t="str">
            <v>m</v>
          </cell>
          <cell r="D415">
            <v>110.75</v>
          </cell>
        </row>
        <row r="416">
          <cell r="A416">
            <v>67200</v>
          </cell>
          <cell r="B416" t="str">
            <v>Corpo de BSTC D=80 cm com enrocamento e laje de concreto</v>
          </cell>
          <cell r="C416" t="str">
            <v>m</v>
          </cell>
          <cell r="D416">
            <v>145.69999999999999</v>
          </cell>
        </row>
        <row r="417">
          <cell r="A417">
            <v>67250</v>
          </cell>
          <cell r="B417" t="str">
            <v>Corpo de BSTC D=100 cm com enrocamento e laje de concreto</v>
          </cell>
          <cell r="C417" t="str">
            <v>m</v>
          </cell>
          <cell r="D417">
            <v>198.86</v>
          </cell>
        </row>
        <row r="418">
          <cell r="A418">
            <v>67300</v>
          </cell>
          <cell r="B418" t="str">
            <v>Corpo de BSTC D=120 cm com enrocamento e laje de concreto</v>
          </cell>
          <cell r="C418" t="str">
            <v>m</v>
          </cell>
          <cell r="D418">
            <v>268.74</v>
          </cell>
        </row>
        <row r="419">
          <cell r="A419">
            <v>67350</v>
          </cell>
          <cell r="B419" t="str">
            <v>Corpo de BSTC D=150 cm com enrocamento e laje de concreto</v>
          </cell>
          <cell r="C419" t="str">
            <v>m</v>
          </cell>
          <cell r="D419">
            <v>372.12</v>
          </cell>
        </row>
        <row r="420">
          <cell r="A420">
            <v>67400</v>
          </cell>
          <cell r="B420" t="str">
            <v>Corpo de BSTC D=200 cm com enrocamento e laje de concreto</v>
          </cell>
          <cell r="C420" t="str">
            <v>m</v>
          </cell>
          <cell r="D420">
            <v>637.98</v>
          </cell>
        </row>
        <row r="421">
          <cell r="A421">
            <v>67450</v>
          </cell>
          <cell r="B421" t="str">
            <v>Corpo de BDTC D=80 cm com enrocamento e laje de concreto</v>
          </cell>
          <cell r="C421" t="str">
            <v>m</v>
          </cell>
          <cell r="D421">
            <v>274.34000000000003</v>
          </cell>
        </row>
        <row r="422">
          <cell r="A422">
            <v>67500</v>
          </cell>
          <cell r="B422" t="str">
            <v>Corpo de BDTC D=100 cm com enrocamento e laje de concreto</v>
          </cell>
          <cell r="C422" t="str">
            <v>m</v>
          </cell>
          <cell r="D422">
            <v>377.54</v>
          </cell>
        </row>
        <row r="423">
          <cell r="A423">
            <v>67550</v>
          </cell>
          <cell r="B423" t="str">
            <v>Corpo de BDTC D=120 cm com enrocamento e laje de concreto</v>
          </cell>
          <cell r="C423" t="str">
            <v>m</v>
          </cell>
          <cell r="D423">
            <v>510.48</v>
          </cell>
        </row>
        <row r="424">
          <cell r="A424">
            <v>67600</v>
          </cell>
          <cell r="B424" t="str">
            <v>Corpo de BDTC D=150 cm com enrocamento e laje de concreto</v>
          </cell>
          <cell r="C424" t="str">
            <v>m</v>
          </cell>
          <cell r="D424">
            <v>720.94999999999993</v>
          </cell>
        </row>
        <row r="425">
          <cell r="A425">
            <v>67650</v>
          </cell>
          <cell r="B425" t="str">
            <v>Corpo de BDTC D=200 cm com enrocamento e laje de concreto</v>
          </cell>
          <cell r="C425" t="str">
            <v>m</v>
          </cell>
          <cell r="D425">
            <v>1244.1399999999999</v>
          </cell>
        </row>
        <row r="426">
          <cell r="A426">
            <v>67700</v>
          </cell>
          <cell r="B426" t="str">
            <v>Corpo de BTTC D=80 cm com enrocamento e laje de concreto</v>
          </cell>
          <cell r="C426" t="str">
            <v>m</v>
          </cell>
          <cell r="D426">
            <v>403.28</v>
          </cell>
        </row>
        <row r="427">
          <cell r="A427">
            <v>67750</v>
          </cell>
          <cell r="B427" t="str">
            <v>Corpo de BTTC D=100 cm com enrocamento e laje de concreto</v>
          </cell>
          <cell r="C427" t="str">
            <v>m</v>
          </cell>
          <cell r="D427">
            <v>556.84</v>
          </cell>
        </row>
        <row r="428">
          <cell r="A428">
            <v>67800</v>
          </cell>
          <cell r="B428" t="str">
            <v>Corpo de BTTC D=120 cm com enrocamento e laje de concreto</v>
          </cell>
          <cell r="C428" t="str">
            <v>m</v>
          </cell>
          <cell r="D428">
            <v>754.93</v>
          </cell>
        </row>
        <row r="429">
          <cell r="A429">
            <v>67850</v>
          </cell>
          <cell r="B429" t="str">
            <v>Corpo de BTTC D=150 cm com enrocamento e laje de concreto</v>
          </cell>
          <cell r="C429" t="str">
            <v>m</v>
          </cell>
          <cell r="D429">
            <v>1069.82</v>
          </cell>
        </row>
        <row r="430">
          <cell r="A430">
            <v>67900</v>
          </cell>
          <cell r="B430" t="str">
            <v>Corpo de BTTC D=200 cm com enrocamento e laje de concreto</v>
          </cell>
          <cell r="C430" t="str">
            <v>m</v>
          </cell>
          <cell r="D430">
            <v>1850.26</v>
          </cell>
        </row>
        <row r="431">
          <cell r="A431">
            <v>67950</v>
          </cell>
          <cell r="B431" t="str">
            <v>Corpo de BSTC D=80 cm c/ enroc. e laje de concreto - tubo CA 3</v>
          </cell>
          <cell r="C431" t="str">
            <v>m</v>
          </cell>
          <cell r="D431">
            <v>142.63</v>
          </cell>
        </row>
        <row r="432">
          <cell r="A432">
            <v>68000</v>
          </cell>
          <cell r="B432" t="str">
            <v>Corpo de BSTC D=100 cm c/ enroc. e laje de concreto - tubo CA 3</v>
          </cell>
          <cell r="C432" t="str">
            <v>m</v>
          </cell>
          <cell r="D432">
            <v>208.04</v>
          </cell>
        </row>
        <row r="433">
          <cell r="A433">
            <v>68050</v>
          </cell>
          <cell r="B433" t="str">
            <v>Corpo de BSTC D=120 cm c/ enroc. e laje de concreto - tubo CA 3</v>
          </cell>
          <cell r="C433" t="str">
            <v>m</v>
          </cell>
          <cell r="D433">
            <v>268.74</v>
          </cell>
        </row>
        <row r="434">
          <cell r="A434">
            <v>68100</v>
          </cell>
          <cell r="B434" t="str">
            <v>Corpo de BDTC D=80 cm c/ enroc. e laje de concreto - tubo CA 3</v>
          </cell>
          <cell r="C434" t="str">
            <v>m</v>
          </cell>
          <cell r="D434">
            <v>268.21000000000004</v>
          </cell>
        </row>
        <row r="435">
          <cell r="A435">
            <v>68150</v>
          </cell>
          <cell r="B435" t="str">
            <v>Corpo de BDTC D=100 cm c/ enroc. e laje de concreto - tubo CA 3</v>
          </cell>
          <cell r="C435" t="str">
            <v>m</v>
          </cell>
          <cell r="D435">
            <v>395.91</v>
          </cell>
        </row>
        <row r="436">
          <cell r="A436">
            <v>68200</v>
          </cell>
          <cell r="B436" t="str">
            <v>Corpo de BDTC D=120 cm c/ enroc. e laje de concreto - tubo CA 3</v>
          </cell>
          <cell r="C436" t="str">
            <v>m</v>
          </cell>
          <cell r="D436">
            <v>510.48</v>
          </cell>
        </row>
        <row r="437">
          <cell r="A437">
            <v>68250</v>
          </cell>
          <cell r="B437" t="str">
            <v>Corpo de BTTC D=80 cm c/ enroc. e laje de concreto - tubo CA 3</v>
          </cell>
          <cell r="C437" t="str">
            <v>m</v>
          </cell>
          <cell r="D437">
            <v>394.09999999999997</v>
          </cell>
        </row>
        <row r="438">
          <cell r="A438">
            <v>68300</v>
          </cell>
          <cell r="B438" t="str">
            <v>Corpo de BTTC D=100 cm c/ enroc. e laje de concreto - tubo CA 3</v>
          </cell>
          <cell r="C438" t="str">
            <v>m</v>
          </cell>
          <cell r="D438">
            <v>584.4</v>
          </cell>
        </row>
        <row r="439">
          <cell r="A439">
            <v>68350</v>
          </cell>
          <cell r="B439" t="str">
            <v>Corpo de BTTC D=120 cm c/ enroc. e laje de concreto - tubo CA 3</v>
          </cell>
          <cell r="C439" t="str">
            <v>m</v>
          </cell>
          <cell r="D439">
            <v>754.93</v>
          </cell>
        </row>
        <row r="440">
          <cell r="A440">
            <v>68400</v>
          </cell>
          <cell r="B440" t="str">
            <v>Corpo de BSCC de 1,3 x 2,0 m       1,0 &lt; H &lt;= 3,0 m</v>
          </cell>
          <cell r="C440" t="str">
            <v>m</v>
          </cell>
          <cell r="D440">
            <v>680.17000000000007</v>
          </cell>
        </row>
        <row r="441">
          <cell r="A441">
            <v>68450</v>
          </cell>
          <cell r="B441" t="str">
            <v>Corpo de BSCC de 1,3 x 2,0 m       3,0 &lt; H &lt;= 6,0 m</v>
          </cell>
          <cell r="C441" t="str">
            <v>m</v>
          </cell>
          <cell r="D441">
            <v>680.88</v>
          </cell>
        </row>
        <row r="442">
          <cell r="A442">
            <v>68500</v>
          </cell>
          <cell r="B442" t="str">
            <v>Corpo de BSCC de 1,6 x 2,4 m       1,0 &lt; H &lt;= 3,0 m</v>
          </cell>
          <cell r="C442" t="str">
            <v>m</v>
          </cell>
          <cell r="D442">
            <v>802.67000000000007</v>
          </cell>
        </row>
        <row r="443">
          <cell r="A443">
            <v>68550</v>
          </cell>
          <cell r="B443" t="str">
            <v>Corpo de BSCC de 1,5 x 1,5 m       1,0 &lt; H &lt;= 2,5 m</v>
          </cell>
          <cell r="C443" t="str">
            <v>m</v>
          </cell>
          <cell r="D443">
            <v>581.76</v>
          </cell>
        </row>
        <row r="444">
          <cell r="A444">
            <v>68600</v>
          </cell>
          <cell r="B444" t="str">
            <v>Corpo de BSCC de 1,9 x 2,9 m       1,0 &lt; H &lt;= 3,0 m</v>
          </cell>
          <cell r="C444" t="str">
            <v>m</v>
          </cell>
          <cell r="D444">
            <v>933.54</v>
          </cell>
        </row>
        <row r="445">
          <cell r="A445">
            <v>68650</v>
          </cell>
          <cell r="B445" t="str">
            <v>Corpo de BSCC de 2,0 x 1,5 m       1,0 &lt; H &lt;= 2,5 m</v>
          </cell>
          <cell r="C445" t="str">
            <v>m</v>
          </cell>
          <cell r="D445">
            <v>722.98</v>
          </cell>
        </row>
        <row r="446">
          <cell r="A446">
            <v>68700</v>
          </cell>
          <cell r="B446" t="str">
            <v>Corpo de BSCC de 2,0 x 2,0 m       1,0 &lt; H &lt;= 2,5 m</v>
          </cell>
          <cell r="C446" t="str">
            <v>m</v>
          </cell>
          <cell r="D446">
            <v>817.25</v>
          </cell>
        </row>
        <row r="447">
          <cell r="A447">
            <v>68750</v>
          </cell>
          <cell r="B447" t="str">
            <v>Corpo de BSCC de 2,1 x 3,2 m       1,0 &lt; H &lt;= 3,0 m</v>
          </cell>
          <cell r="C447" t="str">
            <v>m</v>
          </cell>
          <cell r="D447">
            <v>1113.97</v>
          </cell>
        </row>
        <row r="448">
          <cell r="A448">
            <v>68800</v>
          </cell>
          <cell r="B448" t="str">
            <v>Corpo de BSCC de 2,3 x 3,5 m       1,0 &lt; H &lt;= 3,0 m</v>
          </cell>
          <cell r="C448" t="str">
            <v>m</v>
          </cell>
          <cell r="D448">
            <v>1420.67</v>
          </cell>
        </row>
        <row r="449">
          <cell r="A449">
            <v>68850</v>
          </cell>
          <cell r="B449" t="str">
            <v>Corpo de BSCC de 2,5 x 2,0 m       1,0 &lt; H &lt;= 2,5 m</v>
          </cell>
          <cell r="C449" t="str">
            <v>m</v>
          </cell>
          <cell r="D449">
            <v>1016.5899999999999</v>
          </cell>
        </row>
        <row r="450">
          <cell r="A450">
            <v>68900</v>
          </cell>
          <cell r="B450" t="str">
            <v>Corpo de BSCC de 2,5 x 2,5 m       1,0 &lt; H &lt;= 2,5 m</v>
          </cell>
          <cell r="C450" t="str">
            <v>m</v>
          </cell>
          <cell r="D450">
            <v>1195.5800000000002</v>
          </cell>
        </row>
        <row r="451">
          <cell r="A451">
            <v>68950</v>
          </cell>
          <cell r="B451" t="str">
            <v>Corpo de BSCC de 3,0 x 1,0 m       1,0 &lt; H &lt;= 2,5 m</v>
          </cell>
          <cell r="C451" t="str">
            <v>m</v>
          </cell>
          <cell r="D451">
            <v>1089.75</v>
          </cell>
        </row>
        <row r="452">
          <cell r="A452">
            <v>69000</v>
          </cell>
          <cell r="B452" t="str">
            <v>Corpo de BSCC de 3,0 x 2,0 m       1,0 &lt; H &lt;= 2,5 m</v>
          </cell>
          <cell r="C452" t="str">
            <v>m</v>
          </cell>
          <cell r="D452">
            <v>1218.1600000000001</v>
          </cell>
        </row>
        <row r="453">
          <cell r="A453">
            <v>69050</v>
          </cell>
          <cell r="B453" t="str">
            <v>Corpo de BSCC de 3,0 x 2,5 m       1,0 &lt; H &lt;= 2,5 m</v>
          </cell>
          <cell r="C453" t="str">
            <v>m</v>
          </cell>
          <cell r="D453">
            <v>1343.8200000000002</v>
          </cell>
        </row>
        <row r="454">
          <cell r="A454">
            <v>69100</v>
          </cell>
          <cell r="B454" t="str">
            <v>Corpo de BSCC de 3,0 x 3,0 m       1,0 &lt; H &lt;= 2,5 m</v>
          </cell>
          <cell r="C454" t="str">
            <v>m</v>
          </cell>
          <cell r="D454">
            <v>1549.88</v>
          </cell>
        </row>
        <row r="455">
          <cell r="A455">
            <v>69150</v>
          </cell>
          <cell r="B455" t="str">
            <v>Corpo de BSCC de 1,5 x 1,5 m       2,5 &lt; H &lt;= 5,0 m</v>
          </cell>
          <cell r="C455" t="str">
            <v>m</v>
          </cell>
          <cell r="D455">
            <v>631.94000000000005</v>
          </cell>
        </row>
        <row r="456">
          <cell r="A456">
            <v>69200</v>
          </cell>
          <cell r="B456" t="str">
            <v>Corpo de BSCC de 1,3 x 2,0 m       3,0 &lt; H &lt;= 6,0 m</v>
          </cell>
          <cell r="C456" t="str">
            <v>m</v>
          </cell>
          <cell r="D456">
            <v>680.17000000000007</v>
          </cell>
        </row>
        <row r="457">
          <cell r="A457">
            <v>69250</v>
          </cell>
          <cell r="B457" t="str">
            <v>Corpo de BSCC de 2,0 x 1,5 m       2,5 &lt; H &lt;= 5,0 m</v>
          </cell>
          <cell r="C457" t="str">
            <v>m</v>
          </cell>
          <cell r="D457">
            <v>823.55</v>
          </cell>
        </row>
        <row r="458">
          <cell r="A458">
            <v>69300</v>
          </cell>
          <cell r="B458" t="str">
            <v>Corpo de BSCC de 1,6 x 2,4 m      3,0 &lt; H &lt;= 6,0 m</v>
          </cell>
          <cell r="C458" t="str">
            <v>m</v>
          </cell>
          <cell r="D458">
            <v>816.85</v>
          </cell>
        </row>
        <row r="459">
          <cell r="A459">
            <v>69350</v>
          </cell>
          <cell r="B459" t="str">
            <v>Corpo de BSCC de 2,0 x 2,0 m       2,5 &lt; H &lt;= 5,0 m</v>
          </cell>
          <cell r="C459" t="str">
            <v>m</v>
          </cell>
          <cell r="D459">
            <v>951.18000000000006</v>
          </cell>
        </row>
        <row r="460">
          <cell r="A460">
            <v>69400</v>
          </cell>
          <cell r="B460" t="str">
            <v>Corpo de BSCC de 2,5 x 2,0 m       2,5 &lt; H &lt;= 5,0 m</v>
          </cell>
          <cell r="C460" t="str">
            <v>m</v>
          </cell>
          <cell r="D460">
            <v>1167.27</v>
          </cell>
        </row>
        <row r="461">
          <cell r="A461">
            <v>69450</v>
          </cell>
          <cell r="B461" t="str">
            <v>Corpo de BSCC de 2,5 x 2,5 m       2,5 &lt; H &lt;= 5,0 m</v>
          </cell>
          <cell r="C461" t="str">
            <v>m</v>
          </cell>
          <cell r="D461">
            <v>1333.85</v>
          </cell>
        </row>
        <row r="462">
          <cell r="A462">
            <v>69500</v>
          </cell>
          <cell r="B462" t="str">
            <v>Corpo de BSCC de 3,0 x 2,5 m       2,5 &lt; H &lt;= 5,0 m</v>
          </cell>
          <cell r="C462" t="str">
            <v>m</v>
          </cell>
          <cell r="D462">
            <v>1541.07</v>
          </cell>
        </row>
        <row r="463">
          <cell r="A463">
            <v>69550</v>
          </cell>
          <cell r="B463" t="str">
            <v>Corpo de BSCC de 3,0 x 3,0 m       2,5 &lt; H &lt;= 5,0 m</v>
          </cell>
          <cell r="C463" t="str">
            <v>m</v>
          </cell>
          <cell r="D463">
            <v>1839.46</v>
          </cell>
        </row>
        <row r="464">
          <cell r="A464">
            <v>69600</v>
          </cell>
          <cell r="B464" t="str">
            <v>Corpo de BSCC de 1,5 x 1,5 m       5,0 &lt; H &lt;= 7,5 m</v>
          </cell>
          <cell r="C464" t="str">
            <v>m</v>
          </cell>
          <cell r="D464">
            <v>709.26</v>
          </cell>
        </row>
        <row r="465">
          <cell r="A465">
            <v>69650</v>
          </cell>
          <cell r="B465" t="str">
            <v>Corpo de BSCC de 1,3 x 2,0 m       6,0 &lt; H &lt;= 9,0 m</v>
          </cell>
          <cell r="C465" t="str">
            <v>m</v>
          </cell>
          <cell r="D465">
            <v>684.59</v>
          </cell>
        </row>
        <row r="466">
          <cell r="A466">
            <v>69700</v>
          </cell>
          <cell r="B466" t="str">
            <v>Corpo de BSCC de 1,6 x 2,4 m       6,0 &lt; H &lt;= 9,0 m</v>
          </cell>
          <cell r="C466" t="str">
            <v>m</v>
          </cell>
          <cell r="D466">
            <v>885.68999999999994</v>
          </cell>
        </row>
        <row r="467">
          <cell r="A467">
            <v>69750</v>
          </cell>
          <cell r="B467" t="str">
            <v>Corpo de BSCC de 2,0 x 2,0 m       5,0 &lt; H &lt;= 7,5 m</v>
          </cell>
          <cell r="C467" t="str">
            <v>m</v>
          </cell>
          <cell r="D467">
            <v>1073.19</v>
          </cell>
        </row>
        <row r="468">
          <cell r="A468">
            <v>69800</v>
          </cell>
          <cell r="B468" t="str">
            <v>Corpo de BSCC de 2,5 x 2,0 m       5,0 &lt; H &lt;= 7,5 m</v>
          </cell>
          <cell r="C468" t="str">
            <v>m</v>
          </cell>
          <cell r="D468">
            <v>1305.6100000000001</v>
          </cell>
        </row>
        <row r="469">
          <cell r="A469">
            <v>69850</v>
          </cell>
          <cell r="B469" t="str">
            <v>Corpo de BSCC de 2,5 x 2,5 m       5,0 &lt; H &lt;= 7,5 m</v>
          </cell>
          <cell r="C469" t="str">
            <v>m</v>
          </cell>
          <cell r="D469">
            <v>1490.62</v>
          </cell>
        </row>
        <row r="470">
          <cell r="A470">
            <v>69900</v>
          </cell>
          <cell r="B470" t="str">
            <v>Corpo de BSCC de 3,0 x 2,0 m       2,5 &lt; H &lt;= 5,0 m</v>
          </cell>
          <cell r="C470" t="str">
            <v>m</v>
          </cell>
          <cell r="D470">
            <v>1402.61</v>
          </cell>
        </row>
        <row r="471">
          <cell r="A471">
            <v>69950</v>
          </cell>
          <cell r="B471" t="str">
            <v>Corpo de BSCC de 3,0 x 3,0 m       5,0 &lt; H &lt;= 7,5 m</v>
          </cell>
          <cell r="C471" t="str">
            <v>m</v>
          </cell>
          <cell r="D471">
            <v>1947.1</v>
          </cell>
        </row>
        <row r="472">
          <cell r="A472">
            <v>70000</v>
          </cell>
          <cell r="B472" t="str">
            <v>Corpo de BSCC de 2,0 x 1,5 m       7,5 &lt; H &lt;= 10,0 m</v>
          </cell>
          <cell r="C472" t="str">
            <v>m</v>
          </cell>
          <cell r="D472">
            <v>1033.23</v>
          </cell>
        </row>
        <row r="473">
          <cell r="A473">
            <v>70050</v>
          </cell>
          <cell r="B473" t="str">
            <v>Corpo de BSCC de 2,0 x 2,0 m       7,5 &lt; H &lt;= 10,0 m</v>
          </cell>
          <cell r="C473" t="str">
            <v>m</v>
          </cell>
          <cell r="D473">
            <v>1168.06</v>
          </cell>
        </row>
        <row r="474">
          <cell r="A474">
            <v>70100</v>
          </cell>
          <cell r="B474" t="str">
            <v>Corpo de BSCC de 2,5 x 2,0 m       7,5 &lt; H &lt;= 10,0 m</v>
          </cell>
          <cell r="C474" t="str">
            <v>m</v>
          </cell>
          <cell r="D474">
            <v>1449.31</v>
          </cell>
        </row>
        <row r="475">
          <cell r="A475">
            <v>70150</v>
          </cell>
          <cell r="B475" t="str">
            <v>Corpo de BSCC de 2,5 x 2,5 m       7,5 &lt; H &lt;= 10,0 m</v>
          </cell>
          <cell r="C475" t="str">
            <v>m</v>
          </cell>
          <cell r="D475">
            <v>1663.78</v>
          </cell>
        </row>
        <row r="476">
          <cell r="A476">
            <v>70200</v>
          </cell>
          <cell r="B476" t="str">
            <v>Corpo de BSCC de 3,0 x 3,0 m       7,5 &lt; H &lt;= 10,0 m</v>
          </cell>
          <cell r="C476" t="str">
            <v>m</v>
          </cell>
          <cell r="D476">
            <v>2208.0299999999997</v>
          </cell>
        </row>
        <row r="477">
          <cell r="A477">
            <v>70250</v>
          </cell>
          <cell r="B477" t="str">
            <v>Corpo de BSCC de 1,5 x 1,5 m      10,0 &lt; H &lt;= 12,5 m</v>
          </cell>
          <cell r="C477" t="str">
            <v>m</v>
          </cell>
          <cell r="D477">
            <v>822.26</v>
          </cell>
        </row>
        <row r="478">
          <cell r="A478">
            <v>70300</v>
          </cell>
          <cell r="B478" t="str">
            <v>Corpo de BSCC de 2,0 x 2,0 m      10,0 &lt; H &lt;= 12,5 m</v>
          </cell>
          <cell r="C478" t="str">
            <v>m</v>
          </cell>
          <cell r="D478">
            <v>1243.19</v>
          </cell>
        </row>
        <row r="479">
          <cell r="A479">
            <v>70350</v>
          </cell>
          <cell r="B479" t="str">
            <v>Corpo de BSCC de 2,5 x 2,0 m      10,0 &lt; H &lt;= 12,5 m</v>
          </cell>
          <cell r="C479" t="str">
            <v>m</v>
          </cell>
          <cell r="D479">
            <v>1609.82</v>
          </cell>
        </row>
        <row r="480">
          <cell r="A480">
            <v>70400</v>
          </cell>
          <cell r="B480" t="str">
            <v>Corpo de BSCC de 2,5 x 2,5 m      10,0 &lt; H &lt;= 12,5 m</v>
          </cell>
          <cell r="C480" t="str">
            <v>m</v>
          </cell>
          <cell r="D480">
            <v>1782.23</v>
          </cell>
        </row>
        <row r="481">
          <cell r="A481">
            <v>70450</v>
          </cell>
          <cell r="B481" t="str">
            <v>Corpo de BSCC de 3,0 x 3,0 m      10,0 &lt; H &lt;= 12,5 m</v>
          </cell>
          <cell r="C481" t="str">
            <v>m</v>
          </cell>
          <cell r="D481">
            <v>2417.2600000000002</v>
          </cell>
        </row>
        <row r="482">
          <cell r="A482">
            <v>70455</v>
          </cell>
          <cell r="B482" t="str">
            <v>Corpo de BDCC de 1,5 x 1,0 m           0 &lt; H &lt;= 1,0 m</v>
          </cell>
          <cell r="C482" t="str">
            <v>m</v>
          </cell>
          <cell r="D482">
            <v>804.73</v>
          </cell>
        </row>
        <row r="483">
          <cell r="A483">
            <v>70500</v>
          </cell>
          <cell r="B483" t="str">
            <v>Corpo de BDCC de 1,5 x 1,5 m         1,0 &lt; H &lt;= 2,5 m</v>
          </cell>
          <cell r="C483" t="str">
            <v>m</v>
          </cell>
          <cell r="D483">
            <v>962.27</v>
          </cell>
        </row>
        <row r="484">
          <cell r="A484">
            <v>70550</v>
          </cell>
          <cell r="B484" t="str">
            <v>Corpo de BDCC de 2,0 x 1,5 m         1,0 &lt; H &lt;= 2,5 m</v>
          </cell>
          <cell r="C484" t="str">
            <v>m</v>
          </cell>
          <cell r="D484">
            <v>1190.49</v>
          </cell>
        </row>
        <row r="485">
          <cell r="A485">
            <v>70600</v>
          </cell>
          <cell r="B485" t="str">
            <v>Corpo de BDCC de 2,0 x 2,0 m         1,0 &lt; H &lt;= 2,5 m</v>
          </cell>
          <cell r="C485" t="str">
            <v>m</v>
          </cell>
          <cell r="D485">
            <v>1341.27</v>
          </cell>
        </row>
        <row r="486">
          <cell r="A486">
            <v>70650</v>
          </cell>
          <cell r="B486" t="str">
            <v>Corpo de BDCC de 2,5 x 2,0 m         1,0 &lt; H &lt;= 2,5 m</v>
          </cell>
          <cell r="C486" t="str">
            <v>m</v>
          </cell>
          <cell r="D486">
            <v>1657.6200000000001</v>
          </cell>
        </row>
        <row r="487">
          <cell r="A487">
            <v>70700</v>
          </cell>
          <cell r="B487" t="str">
            <v>Corpo de BDCC de 3,0 x 2,0 m         2,5 &lt; H &lt;= 5,0 m</v>
          </cell>
          <cell r="C487" t="str">
            <v>m</v>
          </cell>
          <cell r="D487">
            <v>2321.1799999999998</v>
          </cell>
        </row>
        <row r="488">
          <cell r="A488">
            <v>70750</v>
          </cell>
          <cell r="B488" t="str">
            <v>Corpo de BDCC de 2,3 x 3,5 m         1,5 &lt; H &lt;= 3,0 m</v>
          </cell>
          <cell r="C488" t="str">
            <v>m</v>
          </cell>
          <cell r="D488">
            <v>2310.02</v>
          </cell>
        </row>
        <row r="489">
          <cell r="A489">
            <v>70800</v>
          </cell>
          <cell r="B489" t="str">
            <v>Corpo de BDCC de 2,5 x 2,5 m         1,0 &lt; H &lt;= 2,5 m</v>
          </cell>
          <cell r="C489" t="str">
            <v>m</v>
          </cell>
          <cell r="D489">
            <v>1867.77</v>
          </cell>
        </row>
        <row r="490">
          <cell r="A490">
            <v>70850</v>
          </cell>
          <cell r="B490" t="str">
            <v>Corpo de BDCC de 3,0 x 2,0 m         1,0 &lt; H &lt;= 2,5 m</v>
          </cell>
          <cell r="C490" t="str">
            <v>m</v>
          </cell>
          <cell r="D490">
            <v>1754.2</v>
          </cell>
        </row>
        <row r="491">
          <cell r="A491">
            <v>70900</v>
          </cell>
          <cell r="B491" t="str">
            <v>Corpo de BDCC de 3,0 x 2,5 m         1,0 &lt; H &lt;= 2,5 m</v>
          </cell>
          <cell r="C491" t="str">
            <v>m</v>
          </cell>
          <cell r="D491">
            <v>2167.4300000000003</v>
          </cell>
        </row>
        <row r="492">
          <cell r="A492">
            <v>70950</v>
          </cell>
          <cell r="B492" t="str">
            <v>Corpo de BDCC de 3,0 x 2,5 m         2,5 &lt; H &lt;= 5,0 m</v>
          </cell>
          <cell r="C492" t="str">
            <v>m</v>
          </cell>
          <cell r="D492">
            <v>2510.4499999999998</v>
          </cell>
        </row>
        <row r="493">
          <cell r="A493">
            <v>71000</v>
          </cell>
          <cell r="B493" t="str">
            <v>Corpo de BDCC de 3,0 x 3,0 m         1,0 &lt; H &lt;= 2,5 m</v>
          </cell>
          <cell r="C493" t="str">
            <v>m</v>
          </cell>
          <cell r="D493">
            <v>2471.2199999999998</v>
          </cell>
        </row>
        <row r="494">
          <cell r="A494">
            <v>71050</v>
          </cell>
          <cell r="B494" t="str">
            <v>Corpo de BDCC de 2,0 x 1,5 m         2,5 &lt; H &lt;= 5,0 m</v>
          </cell>
          <cell r="C494" t="str">
            <v>m</v>
          </cell>
          <cell r="D494">
            <v>1357.64</v>
          </cell>
        </row>
        <row r="495">
          <cell r="A495">
            <v>71100</v>
          </cell>
          <cell r="B495" t="str">
            <v>Corpo de BDCC de 2,7 x 3,9 m         1,5 &lt; H &lt;= 3,0 m</v>
          </cell>
          <cell r="C495" t="str">
            <v>m</v>
          </cell>
          <cell r="D495">
            <v>2671.5299999999997</v>
          </cell>
        </row>
        <row r="496">
          <cell r="A496">
            <v>71150</v>
          </cell>
          <cell r="B496" t="str">
            <v>Corpo de BDCC de 2,0 x 2,0 m         2,5 &lt; H &lt;= 5,0 m</v>
          </cell>
          <cell r="C496" t="str">
            <v>m</v>
          </cell>
          <cell r="D496">
            <v>1500.29</v>
          </cell>
        </row>
        <row r="497">
          <cell r="A497">
            <v>71200</v>
          </cell>
          <cell r="B497" t="str">
            <v>Corpo de BDCC de 2,0 x 2,0 m         5,0 &lt; H &lt;= 7,5 m</v>
          </cell>
          <cell r="C497" t="str">
            <v>m</v>
          </cell>
          <cell r="D497">
            <v>1660.84</v>
          </cell>
        </row>
        <row r="498">
          <cell r="A498">
            <v>71250</v>
          </cell>
          <cell r="B498" t="str">
            <v>Corpo de BDCC de 3,0 x 3,0 m         5,0 &lt; H &lt;= 7,5 m</v>
          </cell>
          <cell r="C498" t="str">
            <v>m</v>
          </cell>
          <cell r="D498">
            <v>3172.5</v>
          </cell>
        </row>
        <row r="499">
          <cell r="A499">
            <v>71300</v>
          </cell>
          <cell r="B499" t="str">
            <v>Corpo de BDCC de 2,0 x 2,0 m         7,5 &lt; H &lt;= 10,0 m</v>
          </cell>
          <cell r="C499" t="str">
            <v>m</v>
          </cell>
          <cell r="D499">
            <v>1821.79</v>
          </cell>
        </row>
        <row r="500">
          <cell r="A500">
            <v>71350</v>
          </cell>
          <cell r="B500" t="str">
            <v>Corpo de BDCC de 2,5 x 2,5 m         7,5 &lt; H &lt;= 10,0 m</v>
          </cell>
          <cell r="C500" t="str">
            <v>m</v>
          </cell>
          <cell r="D500">
            <v>2528.35</v>
          </cell>
        </row>
        <row r="501">
          <cell r="A501">
            <v>71400</v>
          </cell>
          <cell r="B501" t="str">
            <v>Corpo de BDCC de 3,0 x 2,5 m         7,5 &lt; H &lt;= 10,0 m</v>
          </cell>
          <cell r="C501" t="str">
            <v>m</v>
          </cell>
          <cell r="D501">
            <v>3117.77</v>
          </cell>
        </row>
        <row r="502">
          <cell r="A502">
            <v>71450</v>
          </cell>
          <cell r="B502" t="str">
            <v>Corpo de BDCC de 2,0 x 2,0 m        10,0 &lt; H &lt;= 12,5 m</v>
          </cell>
          <cell r="C502" t="str">
            <v>m</v>
          </cell>
          <cell r="D502">
            <v>1973.79</v>
          </cell>
        </row>
        <row r="503">
          <cell r="A503">
            <v>71500</v>
          </cell>
          <cell r="B503" t="str">
            <v>Corpo de BTCC de 2,0 x 2,0 m           1,0 &lt; H &lt;= 2,5 m</v>
          </cell>
          <cell r="C503" t="str">
            <v>m</v>
          </cell>
          <cell r="D503">
            <v>1887.08</v>
          </cell>
        </row>
        <row r="504">
          <cell r="A504">
            <v>71550</v>
          </cell>
          <cell r="B504" t="str">
            <v>Corpo de BTCC de 2,5 x 2,0 m           1,0 &lt; H &lt;= 2,5 m</v>
          </cell>
          <cell r="C504" t="str">
            <v>m</v>
          </cell>
          <cell r="D504">
            <v>2358.1400000000003</v>
          </cell>
        </row>
        <row r="505">
          <cell r="A505">
            <v>71600</v>
          </cell>
          <cell r="B505" t="str">
            <v>Corpo de BTCC de 3,0 x 2,0 m           2,5 &lt; H &lt;= 5,0 m</v>
          </cell>
          <cell r="C505" t="str">
            <v>m</v>
          </cell>
          <cell r="D505">
            <v>3271.73</v>
          </cell>
        </row>
        <row r="506">
          <cell r="A506">
            <v>71650</v>
          </cell>
          <cell r="B506" t="str">
            <v>Corpo de BTCC de 1,7 x 3,9 m           1,5 &lt; H &lt;= 3,0 m</v>
          </cell>
          <cell r="C506" t="str">
            <v>m</v>
          </cell>
          <cell r="D506">
            <v>3980.2200000000003</v>
          </cell>
        </row>
        <row r="507">
          <cell r="A507">
            <v>71700</v>
          </cell>
          <cell r="B507" t="str">
            <v>Corpo de BTCC de 2,7 x 3,9 m           3,0 &lt; H &lt;= 6,0 m</v>
          </cell>
          <cell r="C507" t="str">
            <v>m</v>
          </cell>
          <cell r="D507">
            <v>4283.26</v>
          </cell>
        </row>
        <row r="508">
          <cell r="A508">
            <v>71750</v>
          </cell>
          <cell r="B508" t="str">
            <v>Corpo de BTCC de 2,7 x 3,9 m           6,0 &lt; H &lt;= 9,0 m</v>
          </cell>
          <cell r="C508" t="str">
            <v>m</v>
          </cell>
          <cell r="D508">
            <v>4644.5</v>
          </cell>
        </row>
        <row r="509">
          <cell r="A509">
            <v>71800</v>
          </cell>
          <cell r="B509" t="str">
            <v>Corpo de BTCC de 2,7 x 3,9 m           9,0 &lt; H &lt;= 12,0 m</v>
          </cell>
          <cell r="C509" t="str">
            <v>m</v>
          </cell>
          <cell r="D509">
            <v>5077.63</v>
          </cell>
        </row>
        <row r="510">
          <cell r="A510">
            <v>71850</v>
          </cell>
          <cell r="B510" t="str">
            <v>Corpo de BTCC de 3,0 x 3,0 m           1,0 &lt; H &lt;= 2,5 m</v>
          </cell>
          <cell r="C510" t="str">
            <v>m</v>
          </cell>
          <cell r="D510">
            <v>3508.51</v>
          </cell>
        </row>
        <row r="511">
          <cell r="A511">
            <v>72000</v>
          </cell>
          <cell r="B511" t="str">
            <v>Bueiro armco circular mp 152 c/epoxi - D = 2,75 m - E = 2,7mm</v>
          </cell>
          <cell r="C511" t="str">
            <v>m</v>
          </cell>
          <cell r="D511">
            <v>1962.1599999999999</v>
          </cell>
        </row>
        <row r="512">
          <cell r="A512">
            <v>72050</v>
          </cell>
          <cell r="B512" t="str">
            <v>Bueiro armco circular mp 152 c/epoxi - D = 4,60 m - E = 2,7mm</v>
          </cell>
          <cell r="C512" t="str">
            <v>m</v>
          </cell>
          <cell r="D512">
            <v>3331.86</v>
          </cell>
        </row>
        <row r="513">
          <cell r="A513">
            <v>72100</v>
          </cell>
          <cell r="B513" t="str">
            <v>Bueiro armco lenticular mp 152 c/epoxi (2,2 x 1,7) m - E=2,7 mm</v>
          </cell>
          <cell r="C513" t="str">
            <v>m</v>
          </cell>
          <cell r="D513">
            <v>1475.4</v>
          </cell>
        </row>
        <row r="514">
          <cell r="A514">
            <v>72150</v>
          </cell>
          <cell r="B514" t="str">
            <v>Bueiro armco circular mp 152 c/epoxi D = 1,80 m - E=2,7 mm</v>
          </cell>
          <cell r="C514" t="str">
            <v>m</v>
          </cell>
          <cell r="D514">
            <v>1313.1100000000001</v>
          </cell>
        </row>
        <row r="515">
          <cell r="A515">
            <v>72200</v>
          </cell>
          <cell r="B515" t="str">
            <v>Tunel liner c/ epoxi - D = 1,80 m - E = 4,7 mm com 1,5 &lt; H &lt; 17,7 m</v>
          </cell>
          <cell r="C515" t="str">
            <v>m</v>
          </cell>
          <cell r="D515">
            <v>2067.04</v>
          </cell>
        </row>
        <row r="516">
          <cell r="A516">
            <v>72300</v>
          </cell>
          <cell r="B516" t="str">
            <v>Boca para BSTC D=60 cm - normal (tipo DNER)</v>
          </cell>
          <cell r="C516" t="str">
            <v>un</v>
          </cell>
          <cell r="D516">
            <v>263.37</v>
          </cell>
        </row>
        <row r="517">
          <cell r="A517">
            <v>72350</v>
          </cell>
          <cell r="B517" t="str">
            <v>Boca para BSTC D=60 cm - tipo DER/SC , normal</v>
          </cell>
          <cell r="C517" t="str">
            <v>un</v>
          </cell>
          <cell r="D517">
            <v>197.86</v>
          </cell>
        </row>
        <row r="518">
          <cell r="A518">
            <v>72380</v>
          </cell>
          <cell r="B518" t="str">
            <v>Boca para BSTC D=60 cm - tipo DER/SC , esconsidade 15 graus</v>
          </cell>
          <cell r="C518" t="str">
            <v>un</v>
          </cell>
          <cell r="D518">
            <v>235.8</v>
          </cell>
        </row>
        <row r="519">
          <cell r="A519">
            <v>72390</v>
          </cell>
          <cell r="B519" t="str">
            <v>Boca para BSTC D=60 cm - tipo DER/SC , esconsidade 20 graus</v>
          </cell>
          <cell r="C519" t="str">
            <v>un</v>
          </cell>
          <cell r="D519">
            <v>244.34</v>
          </cell>
        </row>
        <row r="520">
          <cell r="A520">
            <v>72400</v>
          </cell>
          <cell r="B520" t="str">
            <v>Boca para BSTC D=60 cm - tipo DER/SC , esconsidade 30 graus</v>
          </cell>
          <cell r="C520" t="str">
            <v>un</v>
          </cell>
          <cell r="D520">
            <v>263.88</v>
          </cell>
        </row>
        <row r="521">
          <cell r="A521">
            <v>72450</v>
          </cell>
          <cell r="B521" t="str">
            <v>Boca para BSTC D=80 cm - normal (tipo DNER)</v>
          </cell>
          <cell r="C521" t="str">
            <v>un</v>
          </cell>
          <cell r="D521">
            <v>445.34000000000003</v>
          </cell>
        </row>
        <row r="522">
          <cell r="A522">
            <v>72480</v>
          </cell>
          <cell r="B522" t="str">
            <v>Boca para BSTC D=80 cm - tipo DER/SC , esconsidade 15 graus</v>
          </cell>
          <cell r="C522" t="str">
            <v>un</v>
          </cell>
          <cell r="D522">
            <v>351.77000000000004</v>
          </cell>
        </row>
        <row r="523">
          <cell r="A523">
            <v>72490</v>
          </cell>
          <cell r="B523" t="str">
            <v>Boca para BSTC D=80 cm - tipo DER/SC , esconsidade 20 graus</v>
          </cell>
          <cell r="C523" t="str">
            <v>un</v>
          </cell>
          <cell r="D523">
            <v>371.21</v>
          </cell>
        </row>
        <row r="524">
          <cell r="A524">
            <v>72500</v>
          </cell>
          <cell r="B524" t="str">
            <v>Boca para BSTC D=80 cm - tipo DER/SC , esconsidade 30 graus</v>
          </cell>
          <cell r="C524" t="str">
            <v>un</v>
          </cell>
          <cell r="D524">
            <v>399.8</v>
          </cell>
        </row>
        <row r="525">
          <cell r="A525">
            <v>72550</v>
          </cell>
          <cell r="B525" t="str">
            <v>Boca para BSTC D=80 cm - tipo DER/SC , normal</v>
          </cell>
          <cell r="C525" t="str">
            <v>un</v>
          </cell>
          <cell r="D525">
            <v>266.89999999999998</v>
          </cell>
        </row>
        <row r="526">
          <cell r="A526">
            <v>72600</v>
          </cell>
          <cell r="B526" t="str">
            <v>Boca para BSTC D=100 cm - normal (tipo DNER)</v>
          </cell>
          <cell r="C526" t="str">
            <v>un</v>
          </cell>
          <cell r="D526">
            <v>689.4</v>
          </cell>
        </row>
        <row r="527">
          <cell r="A527">
            <v>72630</v>
          </cell>
          <cell r="B527" t="str">
            <v>Boca para BSTC D=100 cm - tipo DER/SC , esconsidade 15 graus</v>
          </cell>
          <cell r="C527" t="str">
            <v>un</v>
          </cell>
          <cell r="D527">
            <v>517.41999999999996</v>
          </cell>
        </row>
        <row r="528">
          <cell r="A528">
            <v>72640</v>
          </cell>
          <cell r="B528" t="str">
            <v>Boca para BSTC D=100 cm - tipo DER/SC , esconsidade 20 graus</v>
          </cell>
          <cell r="C528" t="str">
            <v>un</v>
          </cell>
          <cell r="D528">
            <v>550.14</v>
          </cell>
        </row>
        <row r="529">
          <cell r="A529">
            <v>72650</v>
          </cell>
          <cell r="B529" t="str">
            <v>Boca para BSTC D=100 cm - tipo DER/SC , esconsidade 30 graus</v>
          </cell>
          <cell r="C529" t="str">
            <v>un</v>
          </cell>
          <cell r="D529">
            <v>598.29</v>
          </cell>
        </row>
        <row r="530">
          <cell r="A530">
            <v>72700</v>
          </cell>
          <cell r="B530" t="str">
            <v>Boca para BSTC D=100 cm - tipo DER/SC , normal</v>
          </cell>
          <cell r="C530" t="str">
            <v>un</v>
          </cell>
          <cell r="D530">
            <v>378.53999999999996</v>
          </cell>
        </row>
        <row r="531">
          <cell r="A531">
            <v>72750</v>
          </cell>
          <cell r="B531" t="str">
            <v>Boca para BSTC D=120 cm - normal (tipo DNER)</v>
          </cell>
          <cell r="C531" t="str">
            <v>un</v>
          </cell>
          <cell r="D531">
            <v>984.65</v>
          </cell>
        </row>
        <row r="532">
          <cell r="A532">
            <v>72780</v>
          </cell>
          <cell r="B532" t="str">
            <v>Boca para BSTC D=120 cm - tipo DER/SC , esconsidade 15 graus</v>
          </cell>
          <cell r="C532" t="str">
            <v>un</v>
          </cell>
          <cell r="D532">
            <v>697.81</v>
          </cell>
        </row>
        <row r="533">
          <cell r="A533">
            <v>72790</v>
          </cell>
          <cell r="B533" t="str">
            <v>Boca para BSTC D=120 cm - tipo DER/SC , esconsidade 20 graus</v>
          </cell>
          <cell r="C533" t="str">
            <v>un</v>
          </cell>
          <cell r="D533">
            <v>746.87</v>
          </cell>
        </row>
        <row r="534">
          <cell r="A534">
            <v>72800</v>
          </cell>
          <cell r="B534" t="str">
            <v>Boca para BSTC D=120 cm - tipo DER/SC , esconsidade 30 graus</v>
          </cell>
          <cell r="C534" t="str">
            <v>un</v>
          </cell>
          <cell r="D534">
            <v>816.6</v>
          </cell>
        </row>
        <row r="535">
          <cell r="A535">
            <v>72850</v>
          </cell>
          <cell r="B535" t="str">
            <v>Boca para BSTC D=120 cm - tipo DER/SC , normal</v>
          </cell>
          <cell r="C535" t="str">
            <v>un</v>
          </cell>
          <cell r="D535">
            <v>491.17999999999995</v>
          </cell>
        </row>
        <row r="536">
          <cell r="A536">
            <v>72900</v>
          </cell>
          <cell r="B536" t="str">
            <v>Boca para BSTC D=150 cm - tipo DER/SC , normal</v>
          </cell>
          <cell r="C536" t="str">
            <v>un</v>
          </cell>
          <cell r="D536">
            <v>740.01</v>
          </cell>
        </row>
        <row r="537">
          <cell r="A537">
            <v>72910</v>
          </cell>
          <cell r="B537" t="str">
            <v>Boca para BSTC D=150 cm - tipo DER/SC , esconsidade 15 graus</v>
          </cell>
          <cell r="C537" t="str">
            <v>un</v>
          </cell>
          <cell r="D537">
            <v>1003.35</v>
          </cell>
        </row>
        <row r="538">
          <cell r="A538">
            <v>72920</v>
          </cell>
          <cell r="B538" t="str">
            <v>Boca para BSTC D=150 cm - tipo DER/SC , esconsidade 20 graus</v>
          </cell>
          <cell r="C538" t="str">
            <v>un</v>
          </cell>
          <cell r="D538">
            <v>1072.94</v>
          </cell>
        </row>
        <row r="539">
          <cell r="A539">
            <v>72930</v>
          </cell>
          <cell r="B539" t="str">
            <v>Boca para BSTC D=150 cm - tipo DER/SC , esconsidade 30 graus</v>
          </cell>
          <cell r="C539" t="str">
            <v>un</v>
          </cell>
          <cell r="D539">
            <v>1165.6600000000001</v>
          </cell>
        </row>
        <row r="540">
          <cell r="A540">
            <v>72950</v>
          </cell>
          <cell r="B540" t="str">
            <v>Boca para BSTC D=200 cm - tipo DER/SC , normal</v>
          </cell>
          <cell r="C540" t="str">
            <v>un</v>
          </cell>
          <cell r="D540">
            <v>1282.3</v>
          </cell>
        </row>
        <row r="541">
          <cell r="A541">
            <v>72960</v>
          </cell>
          <cell r="B541" t="str">
            <v>Boca para BSTC D=200 cm - tipo DER/SC , esconsidade 15 graus</v>
          </cell>
          <cell r="C541" t="str">
            <v>un</v>
          </cell>
          <cell r="D541">
            <v>1627.46</v>
          </cell>
        </row>
        <row r="542">
          <cell r="A542">
            <v>72970</v>
          </cell>
          <cell r="B542" t="str">
            <v>Boca para BSTC D=200 cm - tipo DER/SC , esconsidade 20 graus</v>
          </cell>
          <cell r="C542" t="str">
            <v>un</v>
          </cell>
          <cell r="D542">
            <v>1749.01</v>
          </cell>
        </row>
        <row r="543">
          <cell r="A543">
            <v>72980</v>
          </cell>
          <cell r="B543" t="str">
            <v>Boca para BSTC D=200 cm - tipo DER/SC , esconsidade 30 graus</v>
          </cell>
          <cell r="C543" t="str">
            <v>un</v>
          </cell>
          <cell r="D543">
            <v>1918.74</v>
          </cell>
        </row>
        <row r="544">
          <cell r="A544">
            <v>73000</v>
          </cell>
          <cell r="B544" t="str">
            <v>Boca para BDTC D=80 cm - normal (tipo DNER)</v>
          </cell>
          <cell r="C544" t="str">
            <v>un</v>
          </cell>
          <cell r="D544">
            <v>601.46999999999991</v>
          </cell>
        </row>
        <row r="545">
          <cell r="A545">
            <v>73030</v>
          </cell>
          <cell r="B545" t="str">
            <v>Boca para BDTC D=80 cm - tipo DER/SC , esconsidade 15 graus</v>
          </cell>
          <cell r="C545" t="str">
            <v>un</v>
          </cell>
          <cell r="D545">
            <v>453.55</v>
          </cell>
        </row>
        <row r="546">
          <cell r="A546">
            <v>73040</v>
          </cell>
          <cell r="B546" t="str">
            <v>Boca para BDTC D=80 cm - tipo DER/SC , esconsidade 20 graus</v>
          </cell>
          <cell r="C546" t="str">
            <v>un</v>
          </cell>
          <cell r="D546">
            <v>473.01</v>
          </cell>
        </row>
        <row r="547">
          <cell r="A547">
            <v>73050</v>
          </cell>
          <cell r="B547" t="str">
            <v>Boca para BDTC D=80 cm - tipo DER/SC , esconsidade 30 graus</v>
          </cell>
          <cell r="C547" t="str">
            <v>un</v>
          </cell>
          <cell r="D547">
            <v>501.5</v>
          </cell>
        </row>
        <row r="548">
          <cell r="A548">
            <v>73100</v>
          </cell>
          <cell r="B548" t="str">
            <v>Boca para BDTC D=80 cm - tipo DER/SC , normal</v>
          </cell>
          <cell r="C548" t="str">
            <v>un</v>
          </cell>
          <cell r="D548">
            <v>381.61</v>
          </cell>
        </row>
        <row r="549">
          <cell r="A549">
            <v>73150</v>
          </cell>
          <cell r="B549" t="str">
            <v>Boca para BDTC D=100 cm - normal (tipo DNER)</v>
          </cell>
          <cell r="C549" t="str">
            <v>un</v>
          </cell>
          <cell r="D549">
            <v>911.33</v>
          </cell>
        </row>
        <row r="550">
          <cell r="A550">
            <v>73180</v>
          </cell>
          <cell r="B550" t="str">
            <v>Boca para BDTC D=100 cm - tipo DER/SC , esconsidade 15 graus</v>
          </cell>
          <cell r="C550" t="str">
            <v>un</v>
          </cell>
          <cell r="D550">
            <v>650.9899999999999</v>
          </cell>
        </row>
        <row r="551">
          <cell r="A551">
            <v>73190</v>
          </cell>
          <cell r="B551" t="str">
            <v>Boca para BDTC D=100 cm - tipo DER/SC , esconsidade 20 graus</v>
          </cell>
          <cell r="C551" t="str">
            <v>un</v>
          </cell>
          <cell r="D551">
            <v>683.58</v>
          </cell>
        </row>
        <row r="552">
          <cell r="A552">
            <v>73200</v>
          </cell>
          <cell r="B552" t="str">
            <v>Boca para BDTC D=100 cm - tipo DER/SC , esconsidade 30 graus</v>
          </cell>
          <cell r="C552" t="str">
            <v>un</v>
          </cell>
          <cell r="D552">
            <v>731.83999999999992</v>
          </cell>
        </row>
        <row r="553">
          <cell r="A553">
            <v>73250</v>
          </cell>
          <cell r="B553" t="str">
            <v>Boca para BDTC D=100 cm - tipo DER/SC , normal</v>
          </cell>
          <cell r="C553" t="str">
            <v>un</v>
          </cell>
          <cell r="D553">
            <v>528.32000000000005</v>
          </cell>
        </row>
        <row r="554">
          <cell r="A554">
            <v>73300</v>
          </cell>
          <cell r="B554" t="str">
            <v>Boca para BDTC D=120 cm - normal (tipo DNER)</v>
          </cell>
          <cell r="C554" t="str">
            <v>un</v>
          </cell>
          <cell r="D554">
            <v>1281.3499999999999</v>
          </cell>
        </row>
        <row r="555">
          <cell r="A555">
            <v>73330</v>
          </cell>
          <cell r="B555" t="str">
            <v>Boca para BDTC D=120 cm - tipo DER/SC , esconsidade 15 graus</v>
          </cell>
          <cell r="C555" t="str">
            <v>un</v>
          </cell>
          <cell r="D555">
            <v>877.46</v>
          </cell>
        </row>
        <row r="556">
          <cell r="A556">
            <v>73340</v>
          </cell>
          <cell r="B556" t="str">
            <v>Boca para BDTC D=120 cm - tipo DER/SC , esconsidade 20 graus</v>
          </cell>
          <cell r="C556" t="str">
            <v>un</v>
          </cell>
          <cell r="D556">
            <v>927.56</v>
          </cell>
        </row>
        <row r="557">
          <cell r="A557">
            <v>73350</v>
          </cell>
          <cell r="B557" t="str">
            <v>Boca para BDTC D=120 cm - tipo DER/SC , esconsidade 30 graus</v>
          </cell>
          <cell r="C557" t="str">
            <v>un</v>
          </cell>
          <cell r="D557">
            <v>997.31999999999994</v>
          </cell>
        </row>
        <row r="558">
          <cell r="A558">
            <v>73400</v>
          </cell>
          <cell r="B558" t="str">
            <v>Boca para BDTC D=120 cm - tipo DER/SC , normal</v>
          </cell>
          <cell r="C558" t="str">
            <v>un</v>
          </cell>
          <cell r="D558">
            <v>686.29</v>
          </cell>
        </row>
        <row r="559">
          <cell r="A559">
            <v>73450</v>
          </cell>
          <cell r="B559" t="str">
            <v>Boca para BDTC D=150 cm - tipo DER/SC , normal</v>
          </cell>
          <cell r="C559" t="str">
            <v>un</v>
          </cell>
          <cell r="D559">
            <v>994.31</v>
          </cell>
        </row>
        <row r="560">
          <cell r="A560">
            <v>73460</v>
          </cell>
          <cell r="B560" t="str">
            <v>Boca para BDTC D=150 cm - tipo DER/SC , esconsidade 15 graus</v>
          </cell>
          <cell r="C560" t="str">
            <v>un</v>
          </cell>
          <cell r="D560">
            <v>1244.1699999999998</v>
          </cell>
        </row>
        <row r="561">
          <cell r="A561">
            <v>73470</v>
          </cell>
          <cell r="B561" t="str">
            <v>Boca para BDTC D=150 cm - tipo DER/SC , esconsidade 20 graus</v>
          </cell>
          <cell r="C561" t="str">
            <v>un</v>
          </cell>
          <cell r="D561">
            <v>1313.6100000000001</v>
          </cell>
        </row>
        <row r="562">
          <cell r="A562">
            <v>73480</v>
          </cell>
          <cell r="B562" t="str">
            <v>Boca para BDTC D=150 cm - tipo DER/SC , esconsidade 30 graus</v>
          </cell>
          <cell r="C562" t="str">
            <v>un</v>
          </cell>
          <cell r="D562">
            <v>1410.53</v>
          </cell>
        </row>
        <row r="563">
          <cell r="A563">
            <v>73500</v>
          </cell>
          <cell r="B563" t="str">
            <v>Boca para BDTC D=200 cm - tipo DER/SC , normal</v>
          </cell>
          <cell r="C563" t="str">
            <v>un</v>
          </cell>
          <cell r="D563">
            <v>1644.8</v>
          </cell>
        </row>
        <row r="564">
          <cell r="A564">
            <v>73510</v>
          </cell>
          <cell r="B564" t="str">
            <v>Boca para BDTC D=200 cm - tipo DER/SC , esconsidade 15 graus</v>
          </cell>
          <cell r="C564" t="str">
            <v>un</v>
          </cell>
          <cell r="D564">
            <v>1975.8000000000002</v>
          </cell>
        </row>
        <row r="565">
          <cell r="A565">
            <v>73520</v>
          </cell>
          <cell r="B565" t="str">
            <v>Boca para BDTC D=200 cm - tipo DER/SC , esconsidade 20 graus</v>
          </cell>
          <cell r="C565" t="str">
            <v>un</v>
          </cell>
          <cell r="D565">
            <v>2097.0700000000002</v>
          </cell>
        </row>
        <row r="566">
          <cell r="A566">
            <v>73530</v>
          </cell>
          <cell r="B566" t="str">
            <v>Boca para BDTC D=200 cm - tipo DER/SC , esconsidade 30 graus</v>
          </cell>
          <cell r="C566" t="str">
            <v>un</v>
          </cell>
          <cell r="D566">
            <v>2266.79</v>
          </cell>
        </row>
        <row r="567">
          <cell r="A567">
            <v>73550</v>
          </cell>
          <cell r="B567" t="str">
            <v>Boca para BTTC D=80 cm - normal (tipo DNER)</v>
          </cell>
          <cell r="C567" t="str">
            <v>un</v>
          </cell>
          <cell r="D567">
            <v>757.34</v>
          </cell>
        </row>
        <row r="568">
          <cell r="A568">
            <v>73580</v>
          </cell>
          <cell r="B568" t="str">
            <v>Boca para BTTC D=80 cm - tipo DER/SC , esconsidade 15 graus</v>
          </cell>
          <cell r="C568" t="str">
            <v>un</v>
          </cell>
          <cell r="D568">
            <v>554.96</v>
          </cell>
        </row>
        <row r="569">
          <cell r="A569">
            <v>73590</v>
          </cell>
          <cell r="B569" t="str">
            <v>Boca para BTTC D=80 cm - tipo DER/SC , esconsidade 20 graus</v>
          </cell>
          <cell r="C569" t="str">
            <v>un</v>
          </cell>
          <cell r="D569">
            <v>574.35</v>
          </cell>
        </row>
        <row r="570">
          <cell r="A570">
            <v>73600</v>
          </cell>
          <cell r="B570" t="str">
            <v>Boca para BTTC D=80 cm - tipo DER/SC , esconsidade 30 graus</v>
          </cell>
          <cell r="C570" t="str">
            <v>un</v>
          </cell>
          <cell r="D570">
            <v>602.95000000000005</v>
          </cell>
        </row>
        <row r="571">
          <cell r="A571">
            <v>73650</v>
          </cell>
          <cell r="B571" t="str">
            <v>Boca para BTTC D=80 cm - tipo DER/SC , normal</v>
          </cell>
          <cell r="C571" t="str">
            <v>un</v>
          </cell>
          <cell r="D571">
            <v>488.6</v>
          </cell>
        </row>
        <row r="572">
          <cell r="A572">
            <v>73700</v>
          </cell>
          <cell r="B572" t="str">
            <v>Boca para BTTC D=100 cm - normal (tipo DNER)</v>
          </cell>
          <cell r="C572" t="str">
            <v>un</v>
          </cell>
          <cell r="D572">
            <v>1133.8399999999999</v>
          </cell>
        </row>
        <row r="573">
          <cell r="A573">
            <v>73730</v>
          </cell>
          <cell r="B573" t="str">
            <v>Boca para BTTC D=100 cm - tipo DER/SC , esconsidade 15 graus</v>
          </cell>
          <cell r="C573" t="str">
            <v>un</v>
          </cell>
          <cell r="D573">
            <v>784.89</v>
          </cell>
        </row>
        <row r="574">
          <cell r="A574">
            <v>73740</v>
          </cell>
          <cell r="B574" t="str">
            <v>Boca para BTTC D=100 cm - tipo DER/SC , esconsidade 20 graus</v>
          </cell>
          <cell r="C574" t="str">
            <v>un</v>
          </cell>
          <cell r="D574">
            <v>817.48</v>
          </cell>
        </row>
        <row r="575">
          <cell r="A575">
            <v>73750</v>
          </cell>
          <cell r="B575" t="str">
            <v>Boca para BTTC D=100 cm - tipo DER/SC , esconsidade 30 graus</v>
          </cell>
          <cell r="C575" t="str">
            <v>un</v>
          </cell>
          <cell r="D575">
            <v>865.6099999999999</v>
          </cell>
        </row>
        <row r="576">
          <cell r="A576">
            <v>73800</v>
          </cell>
          <cell r="B576" t="str">
            <v>Boca para BTTC D=100 cm - tipo DER/SC , normal</v>
          </cell>
          <cell r="C576" t="str">
            <v>un</v>
          </cell>
          <cell r="D576">
            <v>669.93999999999994</v>
          </cell>
        </row>
        <row r="577">
          <cell r="A577">
            <v>73850</v>
          </cell>
          <cell r="B577" t="str">
            <v>Boca para BTTC D=120 cm - normal (tipo DNER)</v>
          </cell>
          <cell r="C577" t="str">
            <v>un</v>
          </cell>
          <cell r="D577">
            <v>1578.39</v>
          </cell>
        </row>
        <row r="578">
          <cell r="A578">
            <v>73880</v>
          </cell>
          <cell r="B578" t="str">
            <v>Boca para BTTC D=120 cm - tipo DER/SC , esconsidade 15 graus</v>
          </cell>
          <cell r="C578" t="str">
            <v>un</v>
          </cell>
          <cell r="D578">
            <v>1057.8700000000001</v>
          </cell>
        </row>
        <row r="579">
          <cell r="A579">
            <v>73890</v>
          </cell>
          <cell r="B579" t="str">
            <v>Boca para BTTC D=120 cm - tipo DER/SC , esconsidade 20 graus</v>
          </cell>
          <cell r="C579" t="str">
            <v>un</v>
          </cell>
          <cell r="D579">
            <v>1108</v>
          </cell>
        </row>
        <row r="580">
          <cell r="A580">
            <v>73900</v>
          </cell>
          <cell r="B580" t="str">
            <v>Boca para BTTC D=120 cm - tipo DER/SC , esconsidade 30 graus</v>
          </cell>
          <cell r="C580" t="str">
            <v>un</v>
          </cell>
          <cell r="D580">
            <v>1178</v>
          </cell>
        </row>
        <row r="581">
          <cell r="A581">
            <v>73950</v>
          </cell>
          <cell r="B581" t="str">
            <v>Boca para BTTC D=120 cm - tipo DER/SC , normal</v>
          </cell>
          <cell r="C581" t="str">
            <v>un</v>
          </cell>
          <cell r="D581">
            <v>873.04</v>
          </cell>
        </row>
        <row r="582">
          <cell r="A582">
            <v>74000</v>
          </cell>
          <cell r="B582" t="str">
            <v>Boca para BTTC D=150 cm - tipo DER/SC , normal</v>
          </cell>
          <cell r="C582" t="str">
            <v>un</v>
          </cell>
          <cell r="D582">
            <v>1237.76</v>
          </cell>
        </row>
        <row r="583">
          <cell r="A583">
            <v>74010</v>
          </cell>
          <cell r="B583" t="str">
            <v>Boca para BTTC D=150 cm - tipo DER/SC , esconsidade 15 graus</v>
          </cell>
          <cell r="C583" t="str">
            <v>un</v>
          </cell>
          <cell r="D583">
            <v>1483.04</v>
          </cell>
        </row>
        <row r="584">
          <cell r="A584">
            <v>74020</v>
          </cell>
          <cell r="B584" t="str">
            <v>Boca para BTTC D=150 cm - tipo DER/SC , esconsidade 20 graus</v>
          </cell>
          <cell r="C584" t="str">
            <v>un</v>
          </cell>
          <cell r="D584">
            <v>1552.4499999999998</v>
          </cell>
        </row>
        <row r="585">
          <cell r="A585">
            <v>74030</v>
          </cell>
          <cell r="B585" t="str">
            <v>Boca para BTTC D=150 cm - tipo DER/SC , esconsidade 30 graus</v>
          </cell>
          <cell r="C585" t="str">
            <v>un</v>
          </cell>
          <cell r="D585">
            <v>1649.3600000000001</v>
          </cell>
        </row>
        <row r="586">
          <cell r="A586">
            <v>74050</v>
          </cell>
          <cell r="B586" t="str">
            <v>Boca para BTTC D=200 cm - tipo DER/SC , normal</v>
          </cell>
          <cell r="C586" t="str">
            <v>un</v>
          </cell>
          <cell r="D586">
            <v>1988.26</v>
          </cell>
        </row>
        <row r="587">
          <cell r="A587">
            <v>74060</v>
          </cell>
          <cell r="B587" t="str">
            <v>Boca para BTTC D=200 cm - tipo DER/SC , esconsidade 15 graus</v>
          </cell>
          <cell r="C587" t="str">
            <v>un</v>
          </cell>
          <cell r="D587">
            <v>2314.9199999999996</v>
          </cell>
        </row>
        <row r="588">
          <cell r="A588">
            <v>74070</v>
          </cell>
          <cell r="B588" t="str">
            <v>Boca para BTTC D=200 cm - tipo DER/SC , esconsidade 20 graus</v>
          </cell>
          <cell r="C588" t="str">
            <v>un</v>
          </cell>
          <cell r="D588">
            <v>2436.1699999999996</v>
          </cell>
        </row>
        <row r="589">
          <cell r="A589">
            <v>74080</v>
          </cell>
          <cell r="B589" t="str">
            <v>Boca para BTTC D=200 cm - tipo DER/SC , esconsidade 30 graus</v>
          </cell>
          <cell r="C589" t="str">
            <v>un</v>
          </cell>
          <cell r="D589">
            <v>2606.4499999999998</v>
          </cell>
        </row>
        <row r="590">
          <cell r="A590">
            <v>74100</v>
          </cell>
          <cell r="B590" t="str">
            <v>Boca para BSCC de 1,3 x 2,0 m - normal</v>
          </cell>
          <cell r="C590" t="str">
            <v>un</v>
          </cell>
          <cell r="D590">
            <v>3769.0099999999998</v>
          </cell>
        </row>
        <row r="591">
          <cell r="A591">
            <v>74150</v>
          </cell>
          <cell r="B591" t="str">
            <v>Boca para BSCC de 1,3 x 2,0 m - esconsidade de 10 graus</v>
          </cell>
          <cell r="C591" t="str">
            <v>un</v>
          </cell>
          <cell r="D591">
            <v>3914.96</v>
          </cell>
        </row>
        <row r="592">
          <cell r="A592">
            <v>74200</v>
          </cell>
          <cell r="B592" t="str">
            <v>Boca para BSCC de 1,3 x 2,0 m - esconsidade de 20 graus</v>
          </cell>
          <cell r="C592" t="str">
            <v>un</v>
          </cell>
          <cell r="D592">
            <v>4198.34</v>
          </cell>
        </row>
        <row r="593">
          <cell r="A593">
            <v>74250</v>
          </cell>
          <cell r="B593" t="str">
            <v>Boca para BSCC de 1,3 x 2,0 m - esconsidade de 30 graus</v>
          </cell>
          <cell r="C593" t="str">
            <v>un</v>
          </cell>
          <cell r="D593">
            <v>4921.53</v>
          </cell>
        </row>
        <row r="594">
          <cell r="A594">
            <v>74300</v>
          </cell>
          <cell r="B594" t="str">
            <v>Boca para BSCC de 1,5 x 1,5 m - normal</v>
          </cell>
          <cell r="C594" t="str">
            <v>un</v>
          </cell>
          <cell r="D594">
            <v>2526.54</v>
          </cell>
        </row>
        <row r="595">
          <cell r="A595">
            <v>74350</v>
          </cell>
          <cell r="B595" t="str">
            <v>Boca para BSCC de 1,5 x 1,5 m - esconsidade de 15 graus</v>
          </cell>
          <cell r="C595" t="str">
            <v>un</v>
          </cell>
          <cell r="D595">
            <v>2653.6000000000004</v>
          </cell>
        </row>
        <row r="596">
          <cell r="A596">
            <v>74400</v>
          </cell>
          <cell r="B596" t="str">
            <v>Boca para BSCC de 1,6 x 2,4 m - normal</v>
          </cell>
          <cell r="C596" t="str">
            <v>un</v>
          </cell>
          <cell r="D596">
            <v>4458</v>
          </cell>
        </row>
        <row r="597">
          <cell r="A597">
            <v>74450</v>
          </cell>
          <cell r="B597" t="str">
            <v>Boca para BSCC de 1,6 x 2,4 m - esconsidade de 5 graus</v>
          </cell>
          <cell r="C597" t="str">
            <v>un</v>
          </cell>
          <cell r="D597">
            <v>5690.28</v>
          </cell>
        </row>
        <row r="598">
          <cell r="A598">
            <v>74500</v>
          </cell>
          <cell r="B598" t="str">
            <v>Boca para BSCC de 1,6 x 2,4 m - esconsidade de 10 graus</v>
          </cell>
          <cell r="C598" t="str">
            <v>un</v>
          </cell>
          <cell r="D598">
            <v>5743.1200000000008</v>
          </cell>
        </row>
        <row r="599">
          <cell r="A599">
            <v>74550</v>
          </cell>
          <cell r="B599" t="str">
            <v>Boca para BSCC de 1,6 x 2,4 m - esconsidade de 30 graus</v>
          </cell>
          <cell r="C599" t="str">
            <v>un</v>
          </cell>
          <cell r="D599">
            <v>7137.3</v>
          </cell>
        </row>
        <row r="600">
          <cell r="A600">
            <v>74600</v>
          </cell>
          <cell r="B600" t="str">
            <v>Boca para BSCC de 2,0 x 1,5 m - normal</v>
          </cell>
          <cell r="C600" t="str">
            <v>un</v>
          </cell>
          <cell r="D600">
            <v>2950.79</v>
          </cell>
        </row>
        <row r="601">
          <cell r="A601">
            <v>74650</v>
          </cell>
          <cell r="B601" t="str">
            <v>Boca para BSCC de 2,0 x 1,5 m - esconsidade de 15 graus</v>
          </cell>
          <cell r="C601" t="str">
            <v>un</v>
          </cell>
          <cell r="D601">
            <v>3262.7999999999997</v>
          </cell>
        </row>
        <row r="602">
          <cell r="A602">
            <v>74700</v>
          </cell>
          <cell r="B602" t="str">
            <v>Boca para BSCC de 1,9 x 2,9 m - esconsidade de 10 graus</v>
          </cell>
          <cell r="C602" t="str">
            <v>un</v>
          </cell>
          <cell r="D602">
            <v>7513.0700000000006</v>
          </cell>
        </row>
        <row r="603">
          <cell r="A603">
            <v>74750</v>
          </cell>
          <cell r="B603" t="str">
            <v>Boca para BSCC de 1,9 x 2,9 m - esconsidade de 20 graus</v>
          </cell>
          <cell r="C603" t="str">
            <v>un</v>
          </cell>
          <cell r="D603">
            <v>8165.5199999999995</v>
          </cell>
        </row>
        <row r="604">
          <cell r="A604">
            <v>74800</v>
          </cell>
          <cell r="B604" t="str">
            <v>Boca para BSCC de 1,9 x 2,9 m - esconsidade de 30 graus</v>
          </cell>
          <cell r="C604" t="str">
            <v>un</v>
          </cell>
          <cell r="D604">
            <v>9833.9500000000007</v>
          </cell>
        </row>
        <row r="605">
          <cell r="A605">
            <v>74850</v>
          </cell>
          <cell r="B605" t="str">
            <v>Boca para BSCC de 2,0 x 2,0 m - normal</v>
          </cell>
          <cell r="C605" t="str">
            <v>un</v>
          </cell>
          <cell r="D605">
            <v>3694.44</v>
          </cell>
        </row>
        <row r="606">
          <cell r="A606">
            <v>74900</v>
          </cell>
          <cell r="B606" t="str">
            <v>Boca para BSCC de 2,0 x 2,0 m - esconsidade de 15 graus</v>
          </cell>
          <cell r="C606" t="str">
            <v>un</v>
          </cell>
          <cell r="D606">
            <v>3934.56</v>
          </cell>
        </row>
        <row r="607">
          <cell r="A607">
            <v>74950</v>
          </cell>
          <cell r="B607" t="str">
            <v>Boca para BSCC de 2,0 x 2,0 m - esconsidade de 25 graus</v>
          </cell>
          <cell r="C607" t="str">
            <v>un</v>
          </cell>
          <cell r="D607">
            <v>4895.7000000000007</v>
          </cell>
        </row>
        <row r="608">
          <cell r="A608">
            <v>75000</v>
          </cell>
          <cell r="B608" t="str">
            <v>Boca para BSCC de 2,0 x 2,0 m - esconsidade de 40 graus</v>
          </cell>
          <cell r="C608" t="str">
            <v>un</v>
          </cell>
          <cell r="D608">
            <v>6837.2000000000007</v>
          </cell>
        </row>
        <row r="609">
          <cell r="A609">
            <v>75050</v>
          </cell>
          <cell r="B609" t="str">
            <v>Boca para BSCC de 2,1 x 3,2 m - normal</v>
          </cell>
          <cell r="C609" t="str">
            <v>un</v>
          </cell>
          <cell r="D609">
            <v>9169.34</v>
          </cell>
        </row>
        <row r="610">
          <cell r="A610">
            <v>75100</v>
          </cell>
          <cell r="B610" t="str">
            <v>Boca para BSCC de 2,1 x 3,2 m - esconsidade de 10 graus</v>
          </cell>
          <cell r="C610" t="str">
            <v>un</v>
          </cell>
          <cell r="D610">
            <v>9002.26</v>
          </cell>
        </row>
        <row r="611">
          <cell r="A611">
            <v>75150</v>
          </cell>
          <cell r="B611" t="str">
            <v>Boca para BSCC de 2,1 x 3,2 m - esconsidade de 30 graus</v>
          </cell>
          <cell r="C611" t="str">
            <v>un</v>
          </cell>
          <cell r="D611">
            <v>9235.34</v>
          </cell>
        </row>
        <row r="612">
          <cell r="A612">
            <v>75200</v>
          </cell>
          <cell r="B612" t="str">
            <v>Boca para BSCC de 2,3 x 3,5 m - normal</v>
          </cell>
          <cell r="C612" t="str">
            <v>un</v>
          </cell>
          <cell r="D612">
            <v>10091.61</v>
          </cell>
        </row>
        <row r="613">
          <cell r="A613">
            <v>75250</v>
          </cell>
          <cell r="B613" t="str">
            <v>Boca para BSCC de 2,5 x 2,0 m - normal</v>
          </cell>
          <cell r="C613" t="str">
            <v>un</v>
          </cell>
          <cell r="D613">
            <v>4299.34</v>
          </cell>
        </row>
        <row r="614">
          <cell r="A614">
            <v>75300</v>
          </cell>
          <cell r="B614" t="str">
            <v>Boca para BSCC de 2,5 x 2,0 m - esconsidade de 15 graus</v>
          </cell>
          <cell r="C614" t="str">
            <v>un</v>
          </cell>
          <cell r="D614">
            <v>4523.5999999999995</v>
          </cell>
        </row>
        <row r="615">
          <cell r="A615">
            <v>75350</v>
          </cell>
          <cell r="B615" t="str">
            <v>Boca para BSCC de 2,5 x 2,5 m - normal</v>
          </cell>
          <cell r="C615" t="str">
            <v>un</v>
          </cell>
          <cell r="D615">
            <v>5467.25</v>
          </cell>
        </row>
        <row r="616">
          <cell r="A616">
            <v>75400</v>
          </cell>
          <cell r="B616" t="str">
            <v>Boca para BSCC de 2,5 x 2,5 m - esconsa</v>
          </cell>
          <cell r="C616" t="str">
            <v>un</v>
          </cell>
          <cell r="D616">
            <v>5788.26</v>
          </cell>
        </row>
        <row r="617">
          <cell r="A617">
            <v>75450</v>
          </cell>
          <cell r="B617" t="str">
            <v>Boca para BSCC de 3,0 x 2,0 m - normal</v>
          </cell>
          <cell r="C617" t="str">
            <v>un</v>
          </cell>
          <cell r="D617">
            <v>5136.12</v>
          </cell>
        </row>
        <row r="618">
          <cell r="A618">
            <v>75500</v>
          </cell>
          <cell r="B618" t="str">
            <v>Boca para BSCC de 3,0 x 2,5 m - normal</v>
          </cell>
          <cell r="C618" t="str">
            <v>un</v>
          </cell>
          <cell r="D618">
            <v>6405.8600000000006</v>
          </cell>
        </row>
        <row r="619">
          <cell r="A619">
            <v>75550</v>
          </cell>
          <cell r="B619" t="str">
            <v>Boca para BSCC de 3,0 x 3,0 m - normal</v>
          </cell>
          <cell r="C619" t="str">
            <v>un</v>
          </cell>
          <cell r="D619">
            <v>7375.6</v>
          </cell>
        </row>
        <row r="620">
          <cell r="A620">
            <v>75600</v>
          </cell>
          <cell r="B620" t="str">
            <v>Boca para BSCC de 3,0 x 3,0 m - esconsidade de 15 graus</v>
          </cell>
          <cell r="C620" t="str">
            <v>un</v>
          </cell>
          <cell r="D620">
            <v>7839.06</v>
          </cell>
        </row>
        <row r="621">
          <cell r="A621">
            <v>75645</v>
          </cell>
          <cell r="B621" t="str">
            <v>Boca para BDCC de 1,5 x 1,0 m - normal</v>
          </cell>
          <cell r="C621" t="str">
            <v>un</v>
          </cell>
          <cell r="D621">
            <v>2462.52</v>
          </cell>
        </row>
        <row r="622">
          <cell r="A622">
            <v>75650</v>
          </cell>
          <cell r="B622" t="str">
            <v>Boca para BDCC de 1,5 x 1,5 m - normal</v>
          </cell>
          <cell r="C622" t="str">
            <v>un</v>
          </cell>
          <cell r="D622">
            <v>3122.25</v>
          </cell>
        </row>
        <row r="623">
          <cell r="A623">
            <v>75700</v>
          </cell>
          <cell r="B623" t="str">
            <v>Boca para BDCC de 2,0 x 1,5 m - normal</v>
          </cell>
          <cell r="C623" t="str">
            <v>un</v>
          </cell>
          <cell r="D623">
            <v>3744.2999999999997</v>
          </cell>
        </row>
        <row r="624">
          <cell r="A624">
            <v>75750</v>
          </cell>
          <cell r="B624" t="str">
            <v>Boca para BDCC de 2,0 x 1,5 m - esconsidade de 35 graus</v>
          </cell>
          <cell r="C624" t="str">
            <v>un</v>
          </cell>
          <cell r="D624">
            <v>5237.1799999999994</v>
          </cell>
        </row>
        <row r="625">
          <cell r="A625">
            <v>75800</v>
          </cell>
          <cell r="B625" t="str">
            <v>Boca para BDCC de 2,0 x 2,0 m - normal</v>
          </cell>
          <cell r="C625" t="str">
            <v>un</v>
          </cell>
          <cell r="D625">
            <v>4563.67</v>
          </cell>
        </row>
        <row r="626">
          <cell r="A626">
            <v>75850</v>
          </cell>
          <cell r="B626" t="str">
            <v>Boca para BDCC de 2,0 x 2,0 m - esconsidade de 15 graus</v>
          </cell>
          <cell r="C626" t="str">
            <v>un</v>
          </cell>
          <cell r="D626">
            <v>4912.7699999999995</v>
          </cell>
        </row>
        <row r="627">
          <cell r="A627">
            <v>75900</v>
          </cell>
          <cell r="B627" t="str">
            <v>Boca para BDCC de 2,0 x 2,0 m - esconsidade de 40 graus</v>
          </cell>
          <cell r="C627" t="str">
            <v>un</v>
          </cell>
          <cell r="D627">
            <v>7568.55</v>
          </cell>
        </row>
        <row r="628">
          <cell r="A628">
            <v>75950</v>
          </cell>
          <cell r="B628" t="str">
            <v>Boca para BDCC de 2,5 x 2,0 m - normal</v>
          </cell>
          <cell r="C628" t="str">
            <v>un</v>
          </cell>
          <cell r="D628">
            <v>5487.7800000000007</v>
          </cell>
        </row>
        <row r="629">
          <cell r="A629">
            <v>76000</v>
          </cell>
          <cell r="B629" t="str">
            <v>Boca para BDCC de 2,5 x 2,0 m - esconsidade de 15 graus</v>
          </cell>
          <cell r="C629" t="str">
            <v>un</v>
          </cell>
          <cell r="D629">
            <v>5666.62</v>
          </cell>
        </row>
        <row r="630">
          <cell r="A630">
            <v>76050</v>
          </cell>
          <cell r="B630" t="str">
            <v>Boca para BDCC de 2,3 x 3,5 m - esconsidade de 20 graus</v>
          </cell>
          <cell r="C630" t="str">
            <v>un</v>
          </cell>
          <cell r="D630">
            <v>12982.48</v>
          </cell>
        </row>
        <row r="631">
          <cell r="A631">
            <v>76100</v>
          </cell>
          <cell r="B631" t="str">
            <v>Boca para BDCC de 2,5 x 2,5 m - normal</v>
          </cell>
          <cell r="C631" t="str">
            <v>un</v>
          </cell>
          <cell r="D631">
            <v>7128.9400000000005</v>
          </cell>
        </row>
        <row r="632">
          <cell r="A632">
            <v>76150</v>
          </cell>
          <cell r="B632" t="str">
            <v>Boca para BDCC de 3,0 x 2,0 m - normal</v>
          </cell>
          <cell r="C632" t="str">
            <v>un</v>
          </cell>
          <cell r="D632">
            <v>6517.86</v>
          </cell>
        </row>
        <row r="633">
          <cell r="A633">
            <v>76200</v>
          </cell>
          <cell r="B633" t="str">
            <v>Boca para BDCC de 3,0 x 2,5 m - esconsidade de 15 graus</v>
          </cell>
          <cell r="C633" t="str">
            <v>un</v>
          </cell>
          <cell r="D633">
            <v>8013.64</v>
          </cell>
        </row>
        <row r="634">
          <cell r="A634">
            <v>76250</v>
          </cell>
          <cell r="B634" t="str">
            <v>Boca para BDCC de 3,0 x 3,0 m - normal</v>
          </cell>
          <cell r="C634" t="str">
            <v>un</v>
          </cell>
          <cell r="D634">
            <v>9050.24</v>
          </cell>
        </row>
        <row r="635">
          <cell r="A635">
            <v>76300</v>
          </cell>
          <cell r="B635" t="str">
            <v>Boca para BDCC de 3,0 x 3,0 m - esconsidade de 15 graus</v>
          </cell>
          <cell r="C635" t="str">
            <v>un</v>
          </cell>
          <cell r="D635">
            <v>9570.6099999999988</v>
          </cell>
        </row>
        <row r="636">
          <cell r="A636">
            <v>76350</v>
          </cell>
          <cell r="B636" t="str">
            <v>Boca para BDCC de 2,7 x 3,9 m - normal</v>
          </cell>
          <cell r="C636" t="str">
            <v>un</v>
          </cell>
          <cell r="D636">
            <v>11053.35</v>
          </cell>
        </row>
        <row r="637">
          <cell r="A637">
            <v>76400</v>
          </cell>
          <cell r="B637" t="str">
            <v>Boca para BTCC de 2,0 x 2,0 m - normal</v>
          </cell>
          <cell r="C637" t="str">
            <v>un</v>
          </cell>
          <cell r="D637">
            <v>5493.13</v>
          </cell>
        </row>
        <row r="638">
          <cell r="A638">
            <v>76450</v>
          </cell>
          <cell r="B638" t="str">
            <v>Boca para BTCC de 2,5 x 2,0 m - normal</v>
          </cell>
          <cell r="C638" t="str">
            <v>un</v>
          </cell>
          <cell r="D638">
            <v>6674.98</v>
          </cell>
        </row>
        <row r="639">
          <cell r="A639">
            <v>76500</v>
          </cell>
          <cell r="B639" t="str">
            <v>Boca para BTCC de 3,0 x 2,0 m - normal</v>
          </cell>
          <cell r="C639" t="str">
            <v>un</v>
          </cell>
          <cell r="D639">
            <v>7904.41</v>
          </cell>
        </row>
        <row r="640">
          <cell r="A640">
            <v>76550</v>
          </cell>
          <cell r="B640" t="str">
            <v>Boca para BTCC de 2,7 x 3,9 m - normal</v>
          </cell>
          <cell r="C640" t="str">
            <v>un</v>
          </cell>
          <cell r="D640">
            <v>10751.11</v>
          </cell>
        </row>
        <row r="641">
          <cell r="A641">
            <v>76600</v>
          </cell>
          <cell r="B641" t="str">
            <v>Boca para BTCC de 2,7 x 3,9 m - esconsidade de 10 graus</v>
          </cell>
          <cell r="C641" t="str">
            <v>un</v>
          </cell>
          <cell r="D641">
            <v>11178.310000000001</v>
          </cell>
        </row>
        <row r="642">
          <cell r="A642">
            <v>76650</v>
          </cell>
          <cell r="B642" t="str">
            <v>Boca para BTCC de 2,7 x 3,9 m - esconsidade de 20 graus</v>
          </cell>
          <cell r="C642" t="str">
            <v>un</v>
          </cell>
          <cell r="D642">
            <v>12257.23</v>
          </cell>
        </row>
        <row r="643">
          <cell r="A643">
            <v>76700</v>
          </cell>
          <cell r="B643" t="str">
            <v>Boca para BTCC de 2,7 x 3,9 m - esconsidade de 30 graus</v>
          </cell>
          <cell r="C643" t="str">
            <v>un</v>
          </cell>
          <cell r="D643">
            <v>14441.89</v>
          </cell>
        </row>
        <row r="644">
          <cell r="A644">
            <v>76750</v>
          </cell>
          <cell r="B644" t="str">
            <v>Boca para BTCC de 3,0 x 3,0 m - normal</v>
          </cell>
          <cell r="C644" t="str">
            <v>un</v>
          </cell>
          <cell r="D644">
            <v>10826.220000000001</v>
          </cell>
        </row>
        <row r="645">
          <cell r="A645">
            <v>77000</v>
          </cell>
          <cell r="B645" t="str">
            <v>Caixa coletora de talvegue para BSTC D=60 cm e H=1,5 m</v>
          </cell>
          <cell r="C645" t="str">
            <v>un</v>
          </cell>
          <cell r="D645">
            <v>438.55</v>
          </cell>
        </row>
        <row r="646">
          <cell r="A646">
            <v>77050</v>
          </cell>
          <cell r="B646" t="str">
            <v>Caixa coletora de talvegue para BSTC D=60 cm e H=2,0 m</v>
          </cell>
          <cell r="C646" t="str">
            <v>un</v>
          </cell>
          <cell r="D646">
            <v>593.97</v>
          </cell>
        </row>
        <row r="647">
          <cell r="A647">
            <v>77100</v>
          </cell>
          <cell r="B647" t="str">
            <v>Caixa coletora de talvegue para BSTC D=80 cm e H=1,5 m</v>
          </cell>
          <cell r="C647" t="str">
            <v>un</v>
          </cell>
          <cell r="D647">
            <v>467.28000000000003</v>
          </cell>
        </row>
        <row r="648">
          <cell r="A648">
            <v>77150</v>
          </cell>
          <cell r="B648" t="str">
            <v>Caixa coletora de talvegue para BSTC D=100 cm e H=1,5 m</v>
          </cell>
          <cell r="C648" t="str">
            <v>un</v>
          </cell>
          <cell r="D648">
            <v>457.03000000000003</v>
          </cell>
        </row>
        <row r="649">
          <cell r="A649">
            <v>77200</v>
          </cell>
          <cell r="B649" t="str">
            <v>Caixa coletora de talvegue para BSTC D=80 cm e H=2,0 m</v>
          </cell>
          <cell r="C649" t="str">
            <v>un</v>
          </cell>
          <cell r="D649">
            <v>651.92999999999995</v>
          </cell>
        </row>
        <row r="650">
          <cell r="A650">
            <v>77250</v>
          </cell>
          <cell r="B650" t="str">
            <v>Caixa coletora de talvegue para BSTC D=100 cm e H=2,0 m</v>
          </cell>
          <cell r="C650" t="str">
            <v>un</v>
          </cell>
          <cell r="D650">
            <v>641.66000000000008</v>
          </cell>
        </row>
        <row r="651">
          <cell r="A651">
            <v>77300</v>
          </cell>
          <cell r="B651" t="str">
            <v>Caixa coletora de talvegue para BSTC D=120 cm e H=2,0 m</v>
          </cell>
          <cell r="C651" t="str">
            <v>un</v>
          </cell>
          <cell r="D651">
            <v>631.41</v>
          </cell>
        </row>
        <row r="652">
          <cell r="A652">
            <v>77350</v>
          </cell>
          <cell r="B652" t="str">
            <v>Caixa coletora de talvegue para BSTC D=150 cm e H=2,0 m</v>
          </cell>
          <cell r="C652" t="str">
            <v>un</v>
          </cell>
          <cell r="D652">
            <v>645.87</v>
          </cell>
        </row>
        <row r="653">
          <cell r="A653">
            <v>77400</v>
          </cell>
          <cell r="B653" t="str">
            <v>Caixa coletora de talvegue para BSTC D=80 cm e H=2,5 m</v>
          </cell>
          <cell r="C653" t="str">
            <v>un</v>
          </cell>
          <cell r="D653">
            <v>836.73</v>
          </cell>
        </row>
        <row r="654">
          <cell r="A654">
            <v>77450</v>
          </cell>
          <cell r="B654" t="str">
            <v>Caixa coletora de talvegue para BSTC D=100 cm e H=2,5 m</v>
          </cell>
          <cell r="C654" t="str">
            <v>un</v>
          </cell>
          <cell r="D654">
            <v>826.46</v>
          </cell>
        </row>
        <row r="655">
          <cell r="A655">
            <v>77500</v>
          </cell>
          <cell r="B655" t="str">
            <v>Caixa coletora de talvegue para BSTC D=120 cm e H=2,5 m</v>
          </cell>
          <cell r="C655" t="str">
            <v>un</v>
          </cell>
          <cell r="D655">
            <v>816.2</v>
          </cell>
        </row>
        <row r="656">
          <cell r="A656">
            <v>77550</v>
          </cell>
          <cell r="B656" t="str">
            <v>Caixa coletora de talvegue para BSTC D=150 cm e H=2,5 m</v>
          </cell>
          <cell r="C656" t="str">
            <v>un</v>
          </cell>
          <cell r="D656">
            <v>852.67</v>
          </cell>
        </row>
        <row r="657">
          <cell r="A657">
            <v>77600</v>
          </cell>
          <cell r="B657" t="str">
            <v>Caixa coletora de talvegue para BSTC D=60 cm e H=3,0 m</v>
          </cell>
          <cell r="C657" t="str">
            <v>un</v>
          </cell>
          <cell r="D657">
            <v>919.7</v>
          </cell>
        </row>
        <row r="658">
          <cell r="A658">
            <v>77650</v>
          </cell>
          <cell r="B658" t="str">
            <v>Caixa coletora de talvegue para BSTC D=80 cm e H=3,0 m</v>
          </cell>
          <cell r="C658" t="str">
            <v>un</v>
          </cell>
          <cell r="D658">
            <v>1020.8299999999999</v>
          </cell>
        </row>
        <row r="659">
          <cell r="A659">
            <v>77700</v>
          </cell>
          <cell r="B659" t="str">
            <v>Caixa coletora de talvegue para BSTC D=100 cm e H=3,0 m</v>
          </cell>
          <cell r="C659" t="str">
            <v>un</v>
          </cell>
          <cell r="D659">
            <v>1010.57</v>
          </cell>
        </row>
        <row r="660">
          <cell r="A660">
            <v>77750</v>
          </cell>
          <cell r="B660" t="str">
            <v>Caixa coletora de talvegue para BSTC D=120 cm e H=3,0 m</v>
          </cell>
          <cell r="C660" t="str">
            <v>un</v>
          </cell>
          <cell r="D660">
            <v>1000.3199999999999</v>
          </cell>
        </row>
        <row r="661">
          <cell r="A661">
            <v>77800</v>
          </cell>
          <cell r="B661" t="str">
            <v>Caixa coletora de talvegue para BSTC D=150 cm e H=3,0 m</v>
          </cell>
          <cell r="C661" t="str">
            <v>un</v>
          </cell>
          <cell r="D661">
            <v>1058.82</v>
          </cell>
        </row>
        <row r="662">
          <cell r="A662">
            <v>77850</v>
          </cell>
          <cell r="B662" t="str">
            <v>Caixa coletora de talvegue para BSTC D=80 cm e H=3,5 m</v>
          </cell>
          <cell r="C662" t="str">
            <v>un</v>
          </cell>
          <cell r="D662">
            <v>1205.6099999999999</v>
          </cell>
        </row>
        <row r="663">
          <cell r="A663">
            <v>77900</v>
          </cell>
          <cell r="B663" t="str">
            <v>Caixa coletora de talvegue para BSTC D=100 cm e H=3,5 m</v>
          </cell>
          <cell r="C663" t="str">
            <v>un</v>
          </cell>
          <cell r="D663">
            <v>1195.3500000000001</v>
          </cell>
        </row>
        <row r="664">
          <cell r="A664">
            <v>77950</v>
          </cell>
          <cell r="B664" t="str">
            <v>Caixa coletora de talvegue para BTTC D=100 cm e H=2,0 m</v>
          </cell>
          <cell r="C664" t="str">
            <v>un</v>
          </cell>
          <cell r="D664">
            <v>1270.52</v>
          </cell>
        </row>
        <row r="665">
          <cell r="A665">
            <v>78000</v>
          </cell>
          <cell r="B665" t="str">
            <v>Caixa coletora de talvegue para BSTC D=120 cm e H=3,5 m</v>
          </cell>
          <cell r="C665" t="str">
            <v>un</v>
          </cell>
          <cell r="D665">
            <v>1185.0999999999999</v>
          </cell>
        </row>
        <row r="666">
          <cell r="A666">
            <v>78050</v>
          </cell>
          <cell r="B666" t="str">
            <v>Caixa coletora de talvegue para BDTC D=120 cm e H=2,0 m</v>
          </cell>
          <cell r="C666" t="str">
            <v>un</v>
          </cell>
          <cell r="D666">
            <v>1469.61</v>
          </cell>
        </row>
        <row r="667">
          <cell r="A667">
            <v>78100</v>
          </cell>
          <cell r="B667" t="str">
            <v>Caixa coletora de talvegue para BDTC D=100 cm e H=3,5 m</v>
          </cell>
          <cell r="C667" t="str">
            <v>un</v>
          </cell>
          <cell r="D667">
            <v>2235.73</v>
          </cell>
        </row>
        <row r="668">
          <cell r="A668">
            <v>78150</v>
          </cell>
          <cell r="B668" t="str">
            <v>Caixa coletora de sarjeta para BSTC D=60 cm e H=1,0 m</v>
          </cell>
          <cell r="C668" t="str">
            <v>un</v>
          </cell>
          <cell r="D668">
            <v>347.53</v>
          </cell>
        </row>
        <row r="669">
          <cell r="A669">
            <v>78250</v>
          </cell>
          <cell r="B669" t="str">
            <v>Caixa coletora de sarjeta para BSTC D=80 cm e H=1,5 m</v>
          </cell>
          <cell r="C669" t="str">
            <v>un</v>
          </cell>
          <cell r="D669">
            <v>485.55</v>
          </cell>
        </row>
        <row r="670">
          <cell r="A670">
            <v>78300</v>
          </cell>
          <cell r="B670" t="str">
            <v>Caixa coletora de sarjeta para BSTC D=100 cm e H=1,5 m</v>
          </cell>
          <cell r="C670" t="str">
            <v>un</v>
          </cell>
          <cell r="D670">
            <v>499.58000000000004</v>
          </cell>
        </row>
        <row r="671">
          <cell r="A671">
            <v>78350</v>
          </cell>
          <cell r="B671" t="str">
            <v>Caixa coletora de sarjeta para BSTC D=60 cm e H=2,0 m</v>
          </cell>
          <cell r="C671" t="str">
            <v>un</v>
          </cell>
          <cell r="D671">
            <v>693.69</v>
          </cell>
        </row>
        <row r="672">
          <cell r="A672">
            <v>78400</v>
          </cell>
          <cell r="B672" t="str">
            <v>Caixa coletora de sarjeta para BSTC D=80 cm e H=2,0 m</v>
          </cell>
          <cell r="C672" t="str">
            <v>un</v>
          </cell>
          <cell r="D672">
            <v>688.91</v>
          </cell>
        </row>
        <row r="673">
          <cell r="A673">
            <v>78450</v>
          </cell>
          <cell r="B673" t="str">
            <v>Caixa coletora de sarjeta para BSTC D=100 cm e H=2,0 m</v>
          </cell>
          <cell r="C673" t="str">
            <v>un</v>
          </cell>
          <cell r="D673">
            <v>744.80000000000007</v>
          </cell>
        </row>
        <row r="674">
          <cell r="A674">
            <v>78500</v>
          </cell>
          <cell r="B674" t="str">
            <v>Caixa coletora de sarjeta para BSTC D=120 cm e H=2,0 m</v>
          </cell>
          <cell r="C674" t="str">
            <v>un</v>
          </cell>
          <cell r="D674">
            <v>766.28</v>
          </cell>
        </row>
        <row r="675">
          <cell r="A675">
            <v>78600</v>
          </cell>
          <cell r="B675" t="str">
            <v>Caixa coletora de sarjeta para BSTC D=80 cm e H=2,5 m</v>
          </cell>
          <cell r="C675" t="str">
            <v>un</v>
          </cell>
          <cell r="D675">
            <v>771.62</v>
          </cell>
        </row>
        <row r="676">
          <cell r="A676">
            <v>78650</v>
          </cell>
          <cell r="B676" t="str">
            <v>Caixa coletora de sarjeta para BSTC D=100 cm e H=2,5 m</v>
          </cell>
          <cell r="C676" t="str">
            <v>un</v>
          </cell>
          <cell r="D676">
            <v>860.93</v>
          </cell>
        </row>
        <row r="677">
          <cell r="A677">
            <v>78700</v>
          </cell>
          <cell r="B677" t="str">
            <v>Caixa coletora de sarjeta para BSTC D=120 cm e H=3,0 m</v>
          </cell>
          <cell r="C677" t="str">
            <v>un</v>
          </cell>
          <cell r="D677">
            <v>1022.52</v>
          </cell>
        </row>
        <row r="678">
          <cell r="A678">
            <v>78750</v>
          </cell>
          <cell r="B678" t="str">
            <v>Caixa coletora de sarjeta para BDTC D=80 cm e H=1,5 m</v>
          </cell>
          <cell r="C678" t="str">
            <v>un</v>
          </cell>
          <cell r="D678">
            <v>907.5</v>
          </cell>
        </row>
        <row r="679">
          <cell r="A679">
            <v>78900</v>
          </cell>
          <cell r="B679" t="str">
            <v>Caixa coletora de sarjeta para BTTC D=120 cm e H=2,0 m</v>
          </cell>
          <cell r="C679" t="str">
            <v>un</v>
          </cell>
          <cell r="D679">
            <v>1367.32</v>
          </cell>
        </row>
        <row r="680">
          <cell r="A680">
            <v>79450</v>
          </cell>
          <cell r="B680" t="str">
            <v>Tampa para caixa coletora inclusive vigote</v>
          </cell>
          <cell r="C680" t="str">
            <v>un</v>
          </cell>
          <cell r="D680">
            <v>106.84</v>
          </cell>
        </row>
        <row r="681">
          <cell r="A681">
            <v>79795</v>
          </cell>
          <cell r="B681" t="str">
            <v>Remoção de bueiro com D=30 cm</v>
          </cell>
          <cell r="C681" t="str">
            <v>m</v>
          </cell>
          <cell r="D681">
            <v>3.52</v>
          </cell>
        </row>
        <row r="682">
          <cell r="A682">
            <v>79800</v>
          </cell>
          <cell r="B682" t="str">
            <v>Remoção de bueiro com D=30 cm</v>
          </cell>
          <cell r="C682" t="str">
            <v>m</v>
          </cell>
          <cell r="D682">
            <v>4.8100000000000005</v>
          </cell>
        </row>
        <row r="683">
          <cell r="A683">
            <v>79850</v>
          </cell>
          <cell r="B683" t="str">
            <v>Remoção de bueiro com D=40 cm</v>
          </cell>
          <cell r="C683" t="str">
            <v>m</v>
          </cell>
          <cell r="D683">
            <v>6.39</v>
          </cell>
        </row>
        <row r="684">
          <cell r="A684">
            <v>79860</v>
          </cell>
          <cell r="B684" t="str">
            <v>Remoção de bueiro com D=50 cm</v>
          </cell>
          <cell r="C684" t="str">
            <v>m</v>
          </cell>
          <cell r="D684">
            <v>7.69</v>
          </cell>
        </row>
        <row r="685">
          <cell r="A685">
            <v>79880</v>
          </cell>
          <cell r="B685" t="str">
            <v>Remoção de bueiro com D=60 cm</v>
          </cell>
          <cell r="C685" t="str">
            <v>m</v>
          </cell>
          <cell r="D685">
            <v>10.95</v>
          </cell>
        </row>
        <row r="686">
          <cell r="A686">
            <v>79900</v>
          </cell>
          <cell r="B686" t="str">
            <v>Remoção de bueiro com D=80 cm</v>
          </cell>
          <cell r="C686" t="str">
            <v>m</v>
          </cell>
          <cell r="D686">
            <v>15.799999999999999</v>
          </cell>
        </row>
        <row r="687">
          <cell r="A687">
            <v>79920</v>
          </cell>
          <cell r="B687" t="str">
            <v>Remoção de bueiro com D=100 cm</v>
          </cell>
          <cell r="C687" t="str">
            <v>m</v>
          </cell>
          <cell r="D687">
            <v>18.580000000000002</v>
          </cell>
        </row>
        <row r="688">
          <cell r="A688">
            <v>79940</v>
          </cell>
          <cell r="B688" t="str">
            <v>Remoção de bueiro com D=120 cm</v>
          </cell>
          <cell r="C688" t="str">
            <v>m</v>
          </cell>
          <cell r="D688">
            <v>22.83</v>
          </cell>
        </row>
        <row r="689">
          <cell r="A689">
            <v>79945</v>
          </cell>
          <cell r="B689" t="str">
            <v>Remoção de bueiro com D=150 cm</v>
          </cell>
          <cell r="C689" t="str">
            <v>m</v>
          </cell>
          <cell r="D689">
            <v>27.39</v>
          </cell>
        </row>
        <row r="690">
          <cell r="A690">
            <v>79950</v>
          </cell>
          <cell r="B690" t="str">
            <v>Remoção de bueiro com D=200 cm</v>
          </cell>
          <cell r="C690" t="str">
            <v>m</v>
          </cell>
          <cell r="D690">
            <v>34.230000000000004</v>
          </cell>
        </row>
        <row r="691">
          <cell r="A691">
            <v>79960</v>
          </cell>
          <cell r="B691" t="str">
            <v>Remoção de bueiro duplo tubular de D=100 cm</v>
          </cell>
          <cell r="C691" t="str">
            <v>m</v>
          </cell>
          <cell r="D691">
            <v>41.67</v>
          </cell>
        </row>
        <row r="692">
          <cell r="A692">
            <v>80000</v>
          </cell>
          <cell r="B692" t="str">
            <v>Remoção de cercas de arame farpado</v>
          </cell>
          <cell r="C692" t="str">
            <v>m</v>
          </cell>
          <cell r="D692">
            <v>0.75</v>
          </cell>
        </row>
        <row r="693">
          <cell r="A693">
            <v>80050</v>
          </cell>
          <cell r="B693" t="str">
            <v>Remoção e recolocação de cercas de arame farpado</v>
          </cell>
          <cell r="C693" t="str">
            <v>m</v>
          </cell>
          <cell r="D693">
            <v>2.66</v>
          </cell>
        </row>
        <row r="694">
          <cell r="A694">
            <v>80100</v>
          </cell>
          <cell r="B694" t="str">
            <v>Cercas c/ mourões triangulares de concreto c/4 fios de arame</v>
          </cell>
          <cell r="C694" t="str">
            <v>m</v>
          </cell>
          <cell r="D694">
            <v>4.9300000000000006</v>
          </cell>
        </row>
        <row r="695">
          <cell r="A695">
            <v>80150</v>
          </cell>
          <cell r="B695" t="str">
            <v>Cercas c/ 4 fios de arame c/ mourões de concreto de 10x10x220</v>
          </cell>
          <cell r="C695" t="str">
            <v>m</v>
          </cell>
          <cell r="D695">
            <v>4.9800000000000004</v>
          </cell>
        </row>
        <row r="696">
          <cell r="A696">
            <v>80200</v>
          </cell>
          <cell r="B696" t="str">
            <v>Execução de porteira</v>
          </cell>
          <cell r="C696" t="str">
            <v>un</v>
          </cell>
          <cell r="D696">
            <v>487.01</v>
          </cell>
        </row>
        <row r="697">
          <cell r="A697">
            <v>80250</v>
          </cell>
          <cell r="B697" t="str">
            <v>Execução de mata-burro</v>
          </cell>
          <cell r="C697" t="str">
            <v>un</v>
          </cell>
          <cell r="D697">
            <v>576.79999999999995</v>
          </cell>
        </row>
        <row r="698">
          <cell r="A698">
            <v>80300</v>
          </cell>
          <cell r="B698" t="str">
            <v>Enleivamento</v>
          </cell>
          <cell r="C698" t="str">
            <v>m²</v>
          </cell>
          <cell r="D698">
            <v>3.81</v>
          </cell>
        </row>
        <row r="699">
          <cell r="A699">
            <v>80350</v>
          </cell>
          <cell r="B699" t="str">
            <v>Hidrosemeadura</v>
          </cell>
          <cell r="C699" t="str">
            <v>m²</v>
          </cell>
          <cell r="D699">
            <v>1.06</v>
          </cell>
        </row>
        <row r="700">
          <cell r="A700">
            <v>80400</v>
          </cell>
          <cell r="B700" t="str">
            <v>Pintura de faixa horizontal com tinta acrilica branca</v>
          </cell>
          <cell r="C700" t="str">
            <v>m²</v>
          </cell>
          <cell r="D700">
            <v>5.69</v>
          </cell>
        </row>
        <row r="701">
          <cell r="A701">
            <v>80450</v>
          </cell>
          <cell r="B701" t="str">
            <v>Pintura de faixa horizontal com tinta acrilica amarela</v>
          </cell>
          <cell r="C701" t="str">
            <v>m²</v>
          </cell>
          <cell r="D701">
            <v>5.69</v>
          </cell>
        </row>
        <row r="702">
          <cell r="A702">
            <v>80401</v>
          </cell>
          <cell r="B702" t="str">
            <v>Pintura de faixa horizontal com tinta termoplástica</v>
          </cell>
          <cell r="C702" t="str">
            <v>m²</v>
          </cell>
          <cell r="D702">
            <v>16.38</v>
          </cell>
        </row>
        <row r="703">
          <cell r="A703">
            <v>80402</v>
          </cell>
          <cell r="B703" t="str">
            <v>Pintura de faixa horizontal</v>
          </cell>
          <cell r="C703" t="str">
            <v>m²</v>
          </cell>
          <cell r="D703">
            <v>12</v>
          </cell>
        </row>
        <row r="704">
          <cell r="A704">
            <v>80451</v>
          </cell>
          <cell r="B704" t="str">
            <v>Pintura de faixa horizontal com tinta acrilica termoplástica amarela</v>
          </cell>
          <cell r="C704" t="str">
            <v>m²</v>
          </cell>
          <cell r="D704">
            <v>16.38</v>
          </cell>
        </row>
        <row r="705">
          <cell r="A705">
            <v>80550</v>
          </cell>
          <cell r="B705" t="str">
            <v>Pintura de seta e/ou dizeres na pista</v>
          </cell>
          <cell r="C705" t="str">
            <v>m²</v>
          </cell>
          <cell r="D705">
            <v>5.69</v>
          </cell>
        </row>
        <row r="706">
          <cell r="A706">
            <v>80551</v>
          </cell>
          <cell r="B706" t="str">
            <v>Pintura de seta e/ou dizeres na pista com tinta termoplástica</v>
          </cell>
          <cell r="C706" t="str">
            <v>m²</v>
          </cell>
          <cell r="D706">
            <v>16.38</v>
          </cell>
        </row>
        <row r="707">
          <cell r="A707">
            <v>80552</v>
          </cell>
          <cell r="B707" t="str">
            <v>Pintura de seta e/ou dizeres na pista</v>
          </cell>
          <cell r="C707" t="str">
            <v>m²</v>
          </cell>
          <cell r="D707">
            <v>12</v>
          </cell>
        </row>
        <row r="708">
          <cell r="A708">
            <v>80600</v>
          </cell>
          <cell r="B708" t="str">
            <v>Sinalização - placas D=80 cm</v>
          </cell>
          <cell r="C708" t="str">
            <v>un</v>
          </cell>
          <cell r="D708">
            <v>79.760000000000005</v>
          </cell>
        </row>
        <row r="709">
          <cell r="A709">
            <v>80650</v>
          </cell>
          <cell r="B709" t="str">
            <v>Sinalização - placas D=100 cm</v>
          </cell>
          <cell r="C709" t="str">
            <v>un</v>
          </cell>
          <cell r="D709">
            <v>110.53</v>
          </cell>
        </row>
        <row r="710">
          <cell r="A710">
            <v>80850</v>
          </cell>
          <cell r="B710" t="str">
            <v>Sinalização - placas de 80 x 80 cm</v>
          </cell>
          <cell r="C710" t="str">
            <v>un</v>
          </cell>
          <cell r="D710">
            <v>80.5</v>
          </cell>
        </row>
        <row r="711">
          <cell r="A711">
            <v>80900</v>
          </cell>
          <cell r="B711" t="str">
            <v>Sinalização - placas de 100 x 100 cm</v>
          </cell>
          <cell r="C711" t="str">
            <v>un</v>
          </cell>
          <cell r="D711">
            <v>111.45</v>
          </cell>
        </row>
        <row r="712">
          <cell r="A712">
            <v>81000</v>
          </cell>
          <cell r="B712" t="str">
            <v>Sinalização - placas de 50 x 200 cm</v>
          </cell>
          <cell r="C712" t="str">
            <v>un</v>
          </cell>
          <cell r="D712">
            <v>138.25</v>
          </cell>
        </row>
        <row r="713">
          <cell r="A713">
            <v>81050</v>
          </cell>
          <cell r="B713" t="str">
            <v>Sinalização - placas de 100 x 200 cm</v>
          </cell>
          <cell r="C713" t="str">
            <v>un</v>
          </cell>
          <cell r="D713">
            <v>224.32</v>
          </cell>
        </row>
        <row r="714">
          <cell r="A714">
            <v>81150</v>
          </cell>
          <cell r="B714" t="str">
            <v>Sinalização - placa triangualr com L = 75 cm</v>
          </cell>
          <cell r="C714" t="str">
            <v>un</v>
          </cell>
          <cell r="D714">
            <v>38.340000000000003</v>
          </cell>
        </row>
        <row r="715">
          <cell r="A715">
            <v>81200</v>
          </cell>
          <cell r="B715" t="str">
            <v>Sinalização - placa octogonal com L = 33 cm</v>
          </cell>
          <cell r="C715" t="str">
            <v>un</v>
          </cell>
          <cell r="D715">
            <v>79.760000000000005</v>
          </cell>
        </row>
        <row r="716">
          <cell r="A716">
            <v>81225</v>
          </cell>
          <cell r="B716" t="str">
            <v>Sinalização - placa octogonal com L = 41 cm</v>
          </cell>
          <cell r="C716" t="str">
            <v>un</v>
          </cell>
          <cell r="D716">
            <v>110.09</v>
          </cell>
        </row>
        <row r="717">
          <cell r="A717">
            <v>81240</v>
          </cell>
          <cell r="B717" t="str">
            <v>Sinalização - delineador com placa de 33 x 40 cm</v>
          </cell>
          <cell r="C717" t="str">
            <v>un</v>
          </cell>
          <cell r="D717">
            <v>27.4</v>
          </cell>
        </row>
        <row r="718">
          <cell r="A718">
            <v>81245</v>
          </cell>
          <cell r="B718" t="str">
            <v>Fornec. e colocação de porticos de sinalização rodoviária</v>
          </cell>
          <cell r="C718" t="str">
            <v>un</v>
          </cell>
          <cell r="D718">
            <v>8757.8799999999992</v>
          </cell>
        </row>
        <row r="719">
          <cell r="A719">
            <v>81246</v>
          </cell>
          <cell r="B719" t="str">
            <v>Placas refletivas para porticos de 150 x 300 cm</v>
          </cell>
          <cell r="C719" t="str">
            <v>un</v>
          </cell>
          <cell r="D719">
            <v>402.28</v>
          </cell>
        </row>
        <row r="720">
          <cell r="A720">
            <v>81250</v>
          </cell>
          <cell r="B720" t="str">
            <v>Fornecimento e colocação de tachões mono-refletivos</v>
          </cell>
          <cell r="C720" t="str">
            <v>un</v>
          </cell>
          <cell r="D720">
            <v>18.5</v>
          </cell>
        </row>
        <row r="721">
          <cell r="A721">
            <v>81251</v>
          </cell>
          <cell r="B721" t="str">
            <v>Fornecimento e colocação de tachões bi-refletivos</v>
          </cell>
          <cell r="C721" t="str">
            <v>un</v>
          </cell>
          <cell r="D721">
            <v>20.65</v>
          </cell>
        </row>
        <row r="722">
          <cell r="A722">
            <v>81252</v>
          </cell>
          <cell r="B722" t="str">
            <v>Fornecimento e colocação de tachinhas mono-refletivas</v>
          </cell>
          <cell r="C722" t="str">
            <v>un</v>
          </cell>
          <cell r="D722">
            <v>4.46</v>
          </cell>
        </row>
        <row r="723">
          <cell r="A723">
            <v>81253</v>
          </cell>
          <cell r="B723" t="str">
            <v>Fornecimento e colocação de tachinhas bi-refletivas</v>
          </cell>
          <cell r="C723" t="str">
            <v>un</v>
          </cell>
          <cell r="D723">
            <v>6.12</v>
          </cell>
        </row>
        <row r="724">
          <cell r="A724">
            <v>81254</v>
          </cell>
          <cell r="B724" t="str">
            <v>Fornecimento e colocação de tachões não refletivos</v>
          </cell>
          <cell r="C724" t="str">
            <v>un</v>
          </cell>
          <cell r="D724">
            <v>16.739999999999998</v>
          </cell>
        </row>
        <row r="725">
          <cell r="A725">
            <v>81255</v>
          </cell>
          <cell r="B725" t="str">
            <v>Fornecimento e colocação de calotas esféricas D=15 cm x 4  cm</v>
          </cell>
          <cell r="C725" t="str">
            <v>un</v>
          </cell>
          <cell r="D725">
            <v>13.54</v>
          </cell>
        </row>
        <row r="726">
          <cell r="A726">
            <v>81300</v>
          </cell>
          <cell r="B726" t="str">
            <v>Marco quilométrico de 50 x 67 cm</v>
          </cell>
          <cell r="C726" t="str">
            <v>un</v>
          </cell>
          <cell r="D726">
            <v>36.700000000000003</v>
          </cell>
        </row>
        <row r="727">
          <cell r="A727">
            <v>81350</v>
          </cell>
          <cell r="B727" t="str">
            <v>Balisador de concreto</v>
          </cell>
          <cell r="C727" t="str">
            <v>un</v>
          </cell>
          <cell r="D727">
            <v>30.77</v>
          </cell>
        </row>
        <row r="728">
          <cell r="A728">
            <v>81600</v>
          </cell>
          <cell r="B728" t="str">
            <v>Defensa singela semi-maleável</v>
          </cell>
          <cell r="C728" t="str">
            <v>m</v>
          </cell>
          <cell r="D728">
            <v>88.57</v>
          </cell>
        </row>
        <row r="729">
          <cell r="A729">
            <v>81650</v>
          </cell>
          <cell r="B729" t="str">
            <v>Remoção e recalçamento de pavimento a lajotas</v>
          </cell>
          <cell r="C729" t="str">
            <v>m²</v>
          </cell>
          <cell r="D729">
            <v>3.9299999999999997</v>
          </cell>
        </row>
        <row r="730">
          <cell r="A730">
            <v>81700</v>
          </cell>
          <cell r="B730" t="str">
            <v>Remoção e relocalização de postes</v>
          </cell>
          <cell r="C730" t="str">
            <v>un</v>
          </cell>
          <cell r="D730">
            <v>222.06</v>
          </cell>
        </row>
        <row r="731">
          <cell r="A731">
            <v>81800</v>
          </cell>
          <cell r="B731" t="str">
            <v>Recuperação de taludes com argila ensacada em polipropileno</v>
          </cell>
          <cell r="C731" t="str">
            <v>un</v>
          </cell>
          <cell r="D731">
            <v>3.98</v>
          </cell>
        </row>
        <row r="732">
          <cell r="A732">
            <v>81900</v>
          </cell>
          <cell r="B732" t="str">
            <v>Calçada em lastro de brita com revestimento em argamassa 1:3</v>
          </cell>
          <cell r="C732" t="str">
            <v>m²</v>
          </cell>
          <cell r="D732">
            <v>8.75</v>
          </cell>
        </row>
        <row r="733">
          <cell r="A733">
            <v>81950</v>
          </cell>
          <cell r="B733" t="str">
            <v>Calçada em lastro de brita com revestimento em concreto</v>
          </cell>
          <cell r="C733" t="str">
            <v>m²</v>
          </cell>
          <cell r="D733">
            <v>9.8800000000000008</v>
          </cell>
        </row>
        <row r="734">
          <cell r="A734">
            <v>82000</v>
          </cell>
          <cell r="B734" t="str">
            <v>Remoção de meio-fio</v>
          </cell>
          <cell r="C734" t="str">
            <v>m</v>
          </cell>
          <cell r="D734">
            <v>0.96</v>
          </cell>
        </row>
        <row r="735">
          <cell r="A735">
            <v>82050</v>
          </cell>
          <cell r="B735" t="str">
            <v>Remoção de camada granular</v>
          </cell>
          <cell r="C735" t="str">
            <v>m³</v>
          </cell>
          <cell r="D735">
            <v>1.2999999999999998</v>
          </cell>
        </row>
        <row r="736">
          <cell r="A736">
            <v>82100</v>
          </cell>
          <cell r="B736" t="str">
            <v>Remoção de pavimento a lajota</v>
          </cell>
          <cell r="C736" t="str">
            <v>m²</v>
          </cell>
          <cell r="D736">
            <v>0.44</v>
          </cell>
        </row>
        <row r="737">
          <cell r="A737">
            <v>82150</v>
          </cell>
          <cell r="B737" t="str">
            <v>Remoção de pavimento a paralelepípedos</v>
          </cell>
          <cell r="C737" t="str">
            <v>m²</v>
          </cell>
          <cell r="D737">
            <v>0.66999999999999993</v>
          </cell>
        </row>
        <row r="738">
          <cell r="A738">
            <v>82200</v>
          </cell>
          <cell r="B738" t="str">
            <v>Remoção de pavimento de CBUQ</v>
          </cell>
          <cell r="C738" t="str">
            <v>m³</v>
          </cell>
          <cell r="D738">
            <v>2.4000000000000004</v>
          </cell>
        </row>
        <row r="739">
          <cell r="A739">
            <v>82250</v>
          </cell>
          <cell r="B739" t="str">
            <v>Remoção de sarjeta em meia calha</v>
          </cell>
          <cell r="C739" t="str">
            <v>un</v>
          </cell>
          <cell r="D739">
            <v>0.6100000000000001</v>
          </cell>
        </row>
        <row r="740">
          <cell r="A740">
            <v>82300</v>
          </cell>
          <cell r="B740" t="str">
            <v>Demolição de alvenaria</v>
          </cell>
          <cell r="C740" t="str">
            <v>m³</v>
          </cell>
          <cell r="D740">
            <v>10.66</v>
          </cell>
        </row>
        <row r="741">
          <cell r="A741">
            <v>82350</v>
          </cell>
          <cell r="B741" t="str">
            <v>Demolição de estrutura em concreto simples</v>
          </cell>
          <cell r="C741" t="str">
            <v>m³</v>
          </cell>
          <cell r="D741">
            <v>13.96</v>
          </cell>
        </row>
        <row r="742">
          <cell r="A742">
            <v>82400</v>
          </cell>
          <cell r="B742" t="str">
            <v>Demolição de estrutura em concreto armado</v>
          </cell>
          <cell r="C742" t="str">
            <v>m³</v>
          </cell>
          <cell r="D742">
            <v>27.9</v>
          </cell>
        </row>
        <row r="743">
          <cell r="A743">
            <v>82600</v>
          </cell>
          <cell r="B743" t="str">
            <v>Gabião caixa galvanizada c/ H=50 cm</v>
          </cell>
          <cell r="C743" t="str">
            <v>m³</v>
          </cell>
          <cell r="D743">
            <v>117.59</v>
          </cell>
        </row>
        <row r="744">
          <cell r="A744">
            <v>82610</v>
          </cell>
          <cell r="B744" t="str">
            <v>Gabião caixa em PVC com H=50 cm</v>
          </cell>
          <cell r="C744" t="str">
            <v>m³</v>
          </cell>
          <cell r="D744">
            <v>130.93</v>
          </cell>
        </row>
        <row r="745">
          <cell r="A745">
            <v>82650</v>
          </cell>
          <cell r="B745" t="str">
            <v>Gabião caixa galvanizada com H=100 cm</v>
          </cell>
          <cell r="C745" t="str">
            <v>m³</v>
          </cell>
          <cell r="D745">
            <v>96.23</v>
          </cell>
        </row>
        <row r="746">
          <cell r="A746">
            <v>82660</v>
          </cell>
          <cell r="B746" t="str">
            <v>Gabião caixa em PVC com H=100 cm</v>
          </cell>
          <cell r="C746" t="str">
            <v>m³</v>
          </cell>
          <cell r="D746">
            <v>104.39</v>
          </cell>
        </row>
        <row r="747">
          <cell r="A747">
            <v>90000</v>
          </cell>
          <cell r="B747" t="str">
            <v>Torre de madeira para cravação de tubulão</v>
          </cell>
          <cell r="C747" t="str">
            <v>m</v>
          </cell>
          <cell r="D747">
            <v>450.9</v>
          </cell>
        </row>
        <row r="748">
          <cell r="A748">
            <v>90010</v>
          </cell>
          <cell r="B748" t="str">
            <v>Argamassa de cimento e areia 1:4 - preparo e materiais</v>
          </cell>
          <cell r="C748" t="str">
            <v>m³</v>
          </cell>
          <cell r="D748">
            <v>104.93</v>
          </cell>
        </row>
        <row r="749">
          <cell r="A749">
            <v>90020</v>
          </cell>
          <cell r="B749" t="str">
            <v>Formas de madeira</v>
          </cell>
          <cell r="C749" t="str">
            <v>m²</v>
          </cell>
          <cell r="D749">
            <v>29.37</v>
          </cell>
        </row>
        <row r="750">
          <cell r="A750">
            <v>90030</v>
          </cell>
          <cell r="B750" t="str">
            <v>Armadura de aço CA-50/CA-60 - fornec. dobr. e colocação</v>
          </cell>
          <cell r="C750" t="str">
            <v>kg</v>
          </cell>
          <cell r="D750">
            <v>2.15</v>
          </cell>
        </row>
        <row r="751">
          <cell r="A751">
            <v>90040</v>
          </cell>
          <cell r="B751" t="str">
            <v>Concreto fck 15 MPa - preparo lançamento e cura</v>
          </cell>
          <cell r="C751" t="str">
            <v>m³</v>
          </cell>
          <cell r="D751">
            <v>129.1</v>
          </cell>
        </row>
        <row r="752">
          <cell r="A752">
            <v>90050</v>
          </cell>
          <cell r="B752" t="str">
            <v>Concreto fck 18 MPa - preparo lançamento e cura</v>
          </cell>
          <cell r="C752" t="str">
            <v>m³</v>
          </cell>
          <cell r="D752">
            <v>134.51</v>
          </cell>
        </row>
        <row r="753">
          <cell r="A753">
            <v>90060</v>
          </cell>
          <cell r="B753" t="str">
            <v>Demolição de estrutura em concreto simples</v>
          </cell>
          <cell r="C753" t="str">
            <v>m³</v>
          </cell>
          <cell r="D753">
            <v>13.96</v>
          </cell>
        </row>
        <row r="754">
          <cell r="A754">
            <v>90070</v>
          </cell>
          <cell r="B754" t="str">
            <v>Demolição de estrutura em concreto armado</v>
          </cell>
          <cell r="C754" t="str">
            <v>m³</v>
          </cell>
          <cell r="D754">
            <v>27.9</v>
          </cell>
        </row>
        <row r="755">
          <cell r="A755">
            <v>90080</v>
          </cell>
          <cell r="B755" t="str">
            <v>Ensecadeiras duplas</v>
          </cell>
          <cell r="C755" t="str">
            <v>m²</v>
          </cell>
          <cell r="D755">
            <v>152.29</v>
          </cell>
        </row>
        <row r="756">
          <cell r="A756">
            <v>90100</v>
          </cell>
          <cell r="B756" t="str">
            <v>Escav. manual p/ cavas de fundação em 1a cat. H&lt;=4,0 m c/ esg.</v>
          </cell>
          <cell r="C756" t="str">
            <v>m³</v>
          </cell>
          <cell r="D756">
            <v>16.75</v>
          </cell>
        </row>
        <row r="757">
          <cell r="A757">
            <v>90110</v>
          </cell>
          <cell r="B757" t="str">
            <v>Escav. mecan. p/ cavas de fundação em 1a cat. H&lt;=4,0 m c/ esg.</v>
          </cell>
          <cell r="C757" t="str">
            <v>m³</v>
          </cell>
          <cell r="D757">
            <v>3.58</v>
          </cell>
        </row>
        <row r="758">
          <cell r="A758">
            <v>90120</v>
          </cell>
          <cell r="B758" t="str">
            <v>Escavação para cavas de fundação em mat. 3a. cat. c/ esgoto.</v>
          </cell>
          <cell r="C758" t="str">
            <v>m³</v>
          </cell>
          <cell r="D758">
            <v>49.13</v>
          </cell>
        </row>
        <row r="759">
          <cell r="A759">
            <v>90130</v>
          </cell>
          <cell r="B759" t="str">
            <v>Estacas matálicas 3 TR-32 - fornecimento e cravação</v>
          </cell>
          <cell r="C759" t="str">
            <v>m</v>
          </cell>
          <cell r="D759">
            <v>120.79</v>
          </cell>
        </row>
        <row r="760">
          <cell r="A760">
            <v>90140</v>
          </cell>
          <cell r="B760" t="str">
            <v>Estacas matálicas 3 TR-37 - fornecimento e cravação</v>
          </cell>
          <cell r="C760" t="str">
            <v>m</v>
          </cell>
          <cell r="D760">
            <v>130.56</v>
          </cell>
        </row>
        <row r="761">
          <cell r="A761">
            <v>90150</v>
          </cell>
          <cell r="B761" t="str">
            <v>Escavação em tubulão a céu aberto em material de 1a. cat.</v>
          </cell>
          <cell r="C761" t="str">
            <v>m³</v>
          </cell>
          <cell r="D761">
            <v>133.01</v>
          </cell>
        </row>
        <row r="762">
          <cell r="A762">
            <v>90160</v>
          </cell>
          <cell r="B762" t="str">
            <v>Escavação em tubulão a céu aberto em material de 3a. cat.</v>
          </cell>
          <cell r="C762" t="str">
            <v>m³</v>
          </cell>
          <cell r="D762">
            <v>548.16</v>
          </cell>
        </row>
        <row r="763">
          <cell r="A763">
            <v>90170</v>
          </cell>
          <cell r="B763" t="str">
            <v>Escavação em tubulão sob ar comprimido em mat. de 1a. cat.</v>
          </cell>
          <cell r="C763" t="str">
            <v>m³</v>
          </cell>
          <cell r="D763">
            <v>638.22</v>
          </cell>
        </row>
        <row r="764">
          <cell r="A764">
            <v>90180</v>
          </cell>
          <cell r="B764" t="str">
            <v>Escavação em tubulão sob ar comprimido em mat. de 3a. cat.</v>
          </cell>
          <cell r="C764" t="str">
            <v>m³</v>
          </cell>
          <cell r="D764">
            <v>1056.97</v>
          </cell>
        </row>
        <row r="765">
          <cell r="A765">
            <v>90190</v>
          </cell>
          <cell r="B765" t="str">
            <v>Cravação de fuste de tubulão a céu aberto</v>
          </cell>
          <cell r="C765" t="str">
            <v>m</v>
          </cell>
          <cell r="D765">
            <v>214.47</v>
          </cell>
        </row>
        <row r="766">
          <cell r="A766">
            <v>90200</v>
          </cell>
          <cell r="B766" t="str">
            <v>Cravação de fuste de tubulão sob ar comprimido</v>
          </cell>
          <cell r="C766" t="str">
            <v>m</v>
          </cell>
          <cell r="D766">
            <v>226.1</v>
          </cell>
        </row>
        <row r="767">
          <cell r="A767">
            <v>90210</v>
          </cell>
          <cell r="B767" t="str">
            <v>Formas de madeira</v>
          </cell>
          <cell r="C767" t="str">
            <v>m²</v>
          </cell>
          <cell r="D767">
            <v>29.37</v>
          </cell>
        </row>
        <row r="768">
          <cell r="A768">
            <v>90220</v>
          </cell>
          <cell r="B768" t="str">
            <v>Formas de placa compensada para mesoestrutura</v>
          </cell>
          <cell r="C768" t="str">
            <v>m²</v>
          </cell>
          <cell r="D768">
            <v>16.239999999999998</v>
          </cell>
        </row>
        <row r="769">
          <cell r="A769">
            <v>90230</v>
          </cell>
          <cell r="B769" t="str">
            <v>Armada de aço CA-50/CA-60 - Fornec. dobr. e colocação</v>
          </cell>
          <cell r="C769" t="str">
            <v>kg</v>
          </cell>
          <cell r="D769">
            <v>2.15</v>
          </cell>
        </row>
        <row r="770">
          <cell r="A770">
            <v>90240</v>
          </cell>
          <cell r="B770" t="str">
            <v>Concreto fck 15 MPa - preparo lançamento e cura</v>
          </cell>
          <cell r="C770" t="str">
            <v>m³</v>
          </cell>
          <cell r="D770">
            <v>129.1</v>
          </cell>
        </row>
        <row r="771">
          <cell r="A771">
            <v>90250</v>
          </cell>
          <cell r="B771" t="str">
            <v>Concreto fck 18 MPa - preparo lançamento e cura</v>
          </cell>
          <cell r="C771" t="str">
            <v>m³</v>
          </cell>
          <cell r="D771">
            <v>134.51</v>
          </cell>
        </row>
        <row r="772">
          <cell r="A772">
            <v>90260</v>
          </cell>
          <cell r="B772" t="str">
            <v>Concreto ciclopico fck 15 MPa - preparo lançamento e cura</v>
          </cell>
          <cell r="C772" t="str">
            <v>m³</v>
          </cell>
          <cell r="D772">
            <v>108.06</v>
          </cell>
        </row>
        <row r="773">
          <cell r="A773">
            <v>90270</v>
          </cell>
          <cell r="B773" t="str">
            <v>Fornecimento e colocação  de aparelho de apoio neoprene</v>
          </cell>
          <cell r="C773" t="str">
            <v>kg</v>
          </cell>
          <cell r="D773">
            <v>46.96</v>
          </cell>
        </row>
        <row r="774">
          <cell r="A774">
            <v>90280</v>
          </cell>
          <cell r="B774" t="str">
            <v>Fornecimento e colocação de aparelho de apoio neoprene</v>
          </cell>
          <cell r="C774" t="str">
            <v>dm³</v>
          </cell>
          <cell r="D774">
            <v>63.21</v>
          </cell>
        </row>
        <row r="775">
          <cell r="A775">
            <v>90500</v>
          </cell>
          <cell r="B775" t="str">
            <v>Escoramento de madeira (cimbramento)</v>
          </cell>
          <cell r="C775" t="str">
            <v>m³</v>
          </cell>
          <cell r="D775">
            <v>24.28</v>
          </cell>
        </row>
        <row r="776">
          <cell r="A776">
            <v>90510</v>
          </cell>
          <cell r="B776" t="str">
            <v>Formas de placa compensada</v>
          </cell>
          <cell r="C776" t="str">
            <v>m²</v>
          </cell>
          <cell r="D776">
            <v>16.239999999999998</v>
          </cell>
        </row>
        <row r="777">
          <cell r="A777">
            <v>90511</v>
          </cell>
          <cell r="B777" t="str">
            <v>Formas de placa compensada plastificada</v>
          </cell>
          <cell r="C777" t="str">
            <v>m²</v>
          </cell>
          <cell r="D777">
            <v>17.47</v>
          </cell>
        </row>
        <row r="778">
          <cell r="A778">
            <v>90520</v>
          </cell>
          <cell r="B778" t="str">
            <v>Armadura de aço CA-50/CA-6 - fornec. dobr. e colocação</v>
          </cell>
          <cell r="C778" t="str">
            <v>kg</v>
          </cell>
          <cell r="D778">
            <v>2.15</v>
          </cell>
        </row>
        <row r="779">
          <cell r="A779">
            <v>90530</v>
          </cell>
          <cell r="B779" t="str">
            <v>Concreto fck 15 MPa - preparo lançamento e cura</v>
          </cell>
          <cell r="C779" t="str">
            <v>m³</v>
          </cell>
          <cell r="D779">
            <v>129.1</v>
          </cell>
        </row>
        <row r="780">
          <cell r="A780">
            <v>90540</v>
          </cell>
          <cell r="B780" t="str">
            <v>Concreto fck 18 MPa - preparo lançamento e cura</v>
          </cell>
          <cell r="C780" t="str">
            <v>m³</v>
          </cell>
          <cell r="D780">
            <v>134.79</v>
          </cell>
        </row>
        <row r="781">
          <cell r="A781">
            <v>90550</v>
          </cell>
          <cell r="B781" t="str">
            <v>Concreto fck 20 MPa - preparo lançamento e cura</v>
          </cell>
          <cell r="C781" t="str">
            <v>m³</v>
          </cell>
          <cell r="D781">
            <v>136.37</v>
          </cell>
        </row>
        <row r="782">
          <cell r="A782">
            <v>90551</v>
          </cell>
          <cell r="B782" t="str">
            <v>Concreto fck 20 MPa - com aditivo plastificante</v>
          </cell>
          <cell r="C782" t="str">
            <v>m³</v>
          </cell>
          <cell r="D782">
            <v>157.04</v>
          </cell>
        </row>
        <row r="783">
          <cell r="A783">
            <v>90560</v>
          </cell>
          <cell r="B783" t="str">
            <v>Concreto fck 24 MPa - preparo lançamento e cura</v>
          </cell>
          <cell r="C783" t="str">
            <v>m³</v>
          </cell>
          <cell r="D783">
            <v>137.75</v>
          </cell>
        </row>
        <row r="784">
          <cell r="A784">
            <v>90570</v>
          </cell>
          <cell r="B784" t="str">
            <v>Concreto fck 32 MPa - preparo lançamento e cura</v>
          </cell>
          <cell r="C784" t="str">
            <v>m³</v>
          </cell>
          <cell r="D784">
            <v>141.86000000000001</v>
          </cell>
        </row>
        <row r="785">
          <cell r="A785">
            <v>90580</v>
          </cell>
          <cell r="B785" t="str">
            <v>Concreto para pavimentação de pista de rolamento</v>
          </cell>
          <cell r="C785" t="str">
            <v>m³</v>
          </cell>
          <cell r="D785">
            <v>132.38</v>
          </cell>
        </row>
        <row r="786">
          <cell r="A786">
            <v>90581</v>
          </cell>
          <cell r="B786" t="str">
            <v>Adesivo estrutural</v>
          </cell>
          <cell r="C786" t="str">
            <v>kg</v>
          </cell>
          <cell r="D786">
            <v>37.32</v>
          </cell>
        </row>
        <row r="787">
          <cell r="A787">
            <v>90582</v>
          </cell>
          <cell r="B787" t="str">
            <v>Argamassa sob adesivo estrutural</v>
          </cell>
          <cell r="C787" t="str">
            <v>m²</v>
          </cell>
          <cell r="D787">
            <v>21.27</v>
          </cell>
        </row>
        <row r="788">
          <cell r="A788">
            <v>90590</v>
          </cell>
          <cell r="B788" t="str">
            <v>Guarda-corpo - materiais moldagem e colocação</v>
          </cell>
          <cell r="C788" t="str">
            <v>m</v>
          </cell>
          <cell r="D788">
            <v>61.3</v>
          </cell>
        </row>
        <row r="789">
          <cell r="A789">
            <v>90600</v>
          </cell>
          <cell r="B789" t="str">
            <v>Dreno de PVC D=100 mm - fornecimento e colocação</v>
          </cell>
          <cell r="C789" t="str">
            <v>un</v>
          </cell>
          <cell r="D789">
            <v>5.32</v>
          </cell>
        </row>
        <row r="790">
          <cell r="A790">
            <v>90610</v>
          </cell>
          <cell r="B790" t="str">
            <v>Dreno de PVC D=50 mm - fornecimento e colocação</v>
          </cell>
          <cell r="C790" t="str">
            <v>un</v>
          </cell>
          <cell r="D790">
            <v>3.98</v>
          </cell>
        </row>
        <row r="791">
          <cell r="A791">
            <v>90611</v>
          </cell>
          <cell r="B791" t="str">
            <v>Corte de concreto</v>
          </cell>
          <cell r="C791" t="str">
            <v>m²</v>
          </cell>
          <cell r="D791">
            <v>46</v>
          </cell>
        </row>
        <row r="792">
          <cell r="A792">
            <v>90612</v>
          </cell>
          <cell r="B792" t="str">
            <v>Apicoamento de concreto</v>
          </cell>
          <cell r="C792" t="str">
            <v>m²</v>
          </cell>
          <cell r="D792">
            <v>19.29</v>
          </cell>
        </row>
        <row r="793">
          <cell r="A793">
            <v>90613</v>
          </cell>
          <cell r="B793" t="str">
            <v>Jateamento de estrutura de concreto</v>
          </cell>
          <cell r="C793" t="str">
            <v>m²</v>
          </cell>
          <cell r="D793">
            <v>14.43</v>
          </cell>
        </row>
        <row r="794">
          <cell r="A794">
            <v>90620</v>
          </cell>
          <cell r="B794" t="str">
            <v>Limpeza e pintura de cimento</v>
          </cell>
          <cell r="C794" t="str">
            <v>m²</v>
          </cell>
          <cell r="D794">
            <v>2.11</v>
          </cell>
        </row>
        <row r="795">
          <cell r="A795">
            <v>90630</v>
          </cell>
          <cell r="B795" t="str">
            <v>Pintura com silicone sobre estrutura nova de concreto</v>
          </cell>
          <cell r="C795" t="str">
            <v>m²</v>
          </cell>
          <cell r="D795">
            <v>12.33</v>
          </cell>
        </row>
        <row r="797">
          <cell r="A797" t="str">
            <v>*1</v>
          </cell>
          <cell r="B797" t="str">
            <v>Caixa coletora com boca de lobo p/ BSTC, D=80cm e h=1,5m</v>
          </cell>
          <cell r="C797" t="str">
            <v>un</v>
          </cell>
          <cell r="D797">
            <v>771.32</v>
          </cell>
        </row>
        <row r="798">
          <cell r="A798" t="str">
            <v>*2</v>
          </cell>
          <cell r="B798" t="str">
            <v>Caixa coletora com boca de lobo p/ BSTC, D=80cm e h=2,5m</v>
          </cell>
          <cell r="C798" t="str">
            <v>un</v>
          </cell>
          <cell r="D798">
            <v>820</v>
          </cell>
        </row>
        <row r="799">
          <cell r="A799" t="str">
            <v>*3</v>
          </cell>
          <cell r="B799" t="str">
            <v>Barreira Tipo DNER</v>
          </cell>
          <cell r="C799" t="str">
            <v>m</v>
          </cell>
          <cell r="D799">
            <v>66.55</v>
          </cell>
        </row>
        <row r="800">
          <cell r="A800" t="str">
            <v>*4</v>
          </cell>
          <cell r="B800" t="str">
            <v>Lombada eletrônica</v>
          </cell>
          <cell r="C800" t="str">
            <v>un</v>
          </cell>
          <cell r="D800">
            <v>36000</v>
          </cell>
        </row>
        <row r="801">
          <cell r="A801" t="str">
            <v>*5</v>
          </cell>
          <cell r="B801" t="str">
            <v>Meio-fio de concreto tipo MFC-03 (DNER)</v>
          </cell>
          <cell r="C801" t="str">
            <v>m</v>
          </cell>
          <cell r="D801">
            <v>24.040000000000003</v>
          </cell>
        </row>
        <row r="802">
          <cell r="A802" t="str">
            <v>*6</v>
          </cell>
          <cell r="B802" t="str">
            <v>Cortina atirantada</v>
          </cell>
          <cell r="C802" t="str">
            <v>m²</v>
          </cell>
          <cell r="D802">
            <v>400</v>
          </cell>
        </row>
        <row r="803">
          <cell r="A803" t="str">
            <v>*7</v>
          </cell>
          <cell r="B803" t="str">
            <v>Fornec. e plantio de mudas de árvores selecionadas</v>
          </cell>
          <cell r="C803" t="str">
            <v>un</v>
          </cell>
          <cell r="D803">
            <v>5.21</v>
          </cell>
        </row>
        <row r="804">
          <cell r="A804" t="str">
            <v>*8</v>
          </cell>
          <cell r="B804" t="str">
            <v>Semáforo</v>
          </cell>
          <cell r="C804" t="str">
            <v>un</v>
          </cell>
          <cell r="D804">
            <v>20000</v>
          </cell>
        </row>
        <row r="805">
          <cell r="A805" t="str">
            <v>*9</v>
          </cell>
          <cell r="B805" t="str">
            <v>Iluminação</v>
          </cell>
          <cell r="C805" t="str">
            <v>postes</v>
          </cell>
          <cell r="D805">
            <v>5000</v>
          </cell>
        </row>
        <row r="806">
          <cell r="A806" t="str">
            <v>*10</v>
          </cell>
          <cell r="B806" t="str">
            <v>Cancela automatizada</v>
          </cell>
          <cell r="C806" t="str">
            <v>un</v>
          </cell>
          <cell r="D806">
            <v>12000</v>
          </cell>
        </row>
        <row r="807">
          <cell r="A807" t="str">
            <v>*11</v>
          </cell>
          <cell r="B807" t="str">
            <v>Poste de sinalização automatizado</v>
          </cell>
          <cell r="C807" t="str">
            <v>un</v>
          </cell>
          <cell r="D807">
            <v>6000</v>
          </cell>
        </row>
        <row r="808">
          <cell r="A808" t="str">
            <v>*12</v>
          </cell>
          <cell r="B808" t="str">
            <v>Posto da Polícia Rodoviária Federal</v>
          </cell>
          <cell r="C808" t="str">
            <v>m²</v>
          </cell>
          <cell r="D808">
            <v>422.52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
      <sheetName val="Croqui"/>
      <sheetName val="Comparativo"/>
      <sheetName val="Mat. Bet."/>
      <sheetName val="Calc.transporte"/>
      <sheetName val="Preço MBet."/>
      <sheetName val="TLCB5"/>
      <sheetName val="TLMR"/>
      <sheetName val="TLBM"/>
      <sheetName val="TCCC"/>
      <sheetName val="TLCB10"/>
      <sheetName val="TLCC4"/>
      <sheetName val="TCCB10"/>
      <sheetName val="Quadro res. transp."/>
      <sheetName val="CURVA ABC"/>
      <sheetName val="Orçamento"/>
      <sheetName val="Serviços"/>
      <sheetName val="Cronograma 1º"/>
      <sheetName val="Cronograma 2º"/>
      <sheetName val="Instalação"/>
      <sheetName val="Mobiliz."/>
      <sheetName val="Cpu Trans."/>
      <sheetName val="CAP-CM30"/>
      <sheetName val="Rotineira"/>
      <sheetName val="Veíc."/>
      <sheetName val="Serv.Aux."/>
      <sheetName val="Const. Dren."/>
      <sheetName val="Aux.Dren"/>
      <sheetName val="Serv. Adm."/>
      <sheetName val="CPUMat.Bet."/>
      <sheetName val="M Obra"/>
      <sheetName val="Equip."/>
      <sheetName val="Materiais"/>
      <sheetName val="DIVISÓRIAS"/>
      <sheetName val="Modelo"/>
    </sheetNames>
    <sheetDataSet>
      <sheetData sheetId="0" refreshError="1"/>
      <sheetData sheetId="1" refreshError="1"/>
      <sheetData sheetId="2" refreshError="1"/>
      <sheetData sheetId="3">
        <row r="22">
          <cell r="E22">
            <v>293.51</v>
          </cell>
        </row>
        <row r="24">
          <cell r="E24">
            <v>342.11</v>
          </cell>
        </row>
        <row r="25">
          <cell r="F25">
            <v>265.37</v>
          </cell>
        </row>
        <row r="27">
          <cell r="F27">
            <v>309.29000000000002</v>
          </cell>
        </row>
        <row r="28">
          <cell r="F28">
            <v>265.37</v>
          </cell>
        </row>
        <row r="29">
          <cell r="F29">
            <v>24.49</v>
          </cell>
        </row>
        <row r="30">
          <cell r="F30">
            <v>280.83</v>
          </cell>
        </row>
        <row r="31">
          <cell r="F31">
            <v>39.950000000000003</v>
          </cell>
        </row>
        <row r="33">
          <cell r="F33">
            <v>265.37</v>
          </cell>
        </row>
        <row r="34">
          <cell r="F34">
            <v>24.49</v>
          </cell>
        </row>
        <row r="36">
          <cell r="F36">
            <v>265.37</v>
          </cell>
        </row>
        <row r="37">
          <cell r="F37">
            <v>24.49</v>
          </cell>
        </row>
        <row r="39">
          <cell r="F39">
            <v>280.83</v>
          </cell>
        </row>
        <row r="40">
          <cell r="F40">
            <v>39.950000000000003</v>
          </cell>
        </row>
        <row r="42">
          <cell r="F42">
            <v>265.37</v>
          </cell>
        </row>
        <row r="43">
          <cell r="F43">
            <v>24.49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
      <sheetName val="Croqui"/>
      <sheetName val="Comparativo"/>
      <sheetName val="Mat. Bet."/>
      <sheetName val="Calc.transporte"/>
      <sheetName val="Preço MBet."/>
      <sheetName val="TLCB5"/>
      <sheetName val="TLMR"/>
      <sheetName val="TLBM"/>
      <sheetName val="TCCC"/>
      <sheetName val="TLCB10"/>
      <sheetName val="TLCC4"/>
      <sheetName val="TCCB10"/>
      <sheetName val="Quadro res. transp."/>
      <sheetName val="CURVA ABC"/>
      <sheetName val="Orçamento"/>
      <sheetName val="Serviços"/>
      <sheetName val="Cronograma 1º"/>
      <sheetName val="Cronograma 2º"/>
      <sheetName val="Instalação"/>
      <sheetName val="Mobiliz."/>
      <sheetName val="Cpu Trans."/>
      <sheetName val="CAP-CM30"/>
      <sheetName val="Rotineira"/>
      <sheetName val="Veíc."/>
      <sheetName val="Serv.Aux."/>
      <sheetName val="Const. Dren."/>
      <sheetName val="Aux.Dren"/>
      <sheetName val="Serv. Adm."/>
      <sheetName val="CPUMat.Bet."/>
      <sheetName val="M Obra"/>
      <sheetName val="Equip."/>
      <sheetName val="Materiais"/>
      <sheetName val="DIVISÓRIAS"/>
      <sheetName val="Modelo"/>
    </sheetNames>
    <sheetDataSet>
      <sheetData sheetId="0" refreshError="1"/>
      <sheetData sheetId="1" refreshError="1"/>
      <sheetData sheetId="2" refreshError="1"/>
      <sheetData sheetId="3">
        <row r="22">
          <cell r="E22">
            <v>293.51</v>
          </cell>
        </row>
        <row r="24">
          <cell r="E24">
            <v>342.11</v>
          </cell>
        </row>
        <row r="25">
          <cell r="F25">
            <v>265.37</v>
          </cell>
        </row>
        <row r="27">
          <cell r="F27">
            <v>309.29000000000002</v>
          </cell>
        </row>
        <row r="28">
          <cell r="F28">
            <v>265.37</v>
          </cell>
        </row>
        <row r="29">
          <cell r="F29">
            <v>24.49</v>
          </cell>
        </row>
        <row r="30">
          <cell r="F30">
            <v>280.83</v>
          </cell>
        </row>
        <row r="31">
          <cell r="F31">
            <v>39.950000000000003</v>
          </cell>
        </row>
        <row r="33">
          <cell r="F33">
            <v>265.37</v>
          </cell>
        </row>
        <row r="34">
          <cell r="F34">
            <v>24.49</v>
          </cell>
        </row>
        <row r="36">
          <cell r="F36">
            <v>265.37</v>
          </cell>
        </row>
        <row r="37">
          <cell r="F37">
            <v>24.49</v>
          </cell>
        </row>
        <row r="39">
          <cell r="F39">
            <v>280.83</v>
          </cell>
        </row>
        <row r="40">
          <cell r="F40">
            <v>39.950000000000003</v>
          </cell>
        </row>
        <row r="42">
          <cell r="F42">
            <v>265.37</v>
          </cell>
        </row>
        <row r="43">
          <cell r="F43">
            <v>24.49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DADOS PARA PASTAS"/>
      <sheetName val="materiais"/>
      <sheetName val="composições"/>
      <sheetName val="DIAGRAMA"/>
      <sheetName val="INVEN."/>
      <sheetName val="SERVIÇOS (MATRIZ)"/>
      <sheetName val="SERVIÇOS digitado"/>
      <sheetName val="ORÇAMENTO 01"/>
      <sheetName val="justificativa"/>
      <sheetName val="instalação"/>
      <sheetName val="mobilização"/>
      <sheetName val="Cronograma "/>
      <sheetName val="TLCB5"/>
      <sheetName val="TLMR"/>
      <sheetName val="TLMB"/>
      <sheetName val="TCCB10"/>
      <sheetName val="TCC4"/>
      <sheetName val="TLCB10"/>
      <sheetName val="Dados Edital"/>
      <sheetName val="calc. transporte"/>
      <sheetName val="CROQUI"/>
      <sheetName val="Q.R.DIST.TRANSP."/>
      <sheetName val="D. CUST. M."/>
      <sheetName val="comparativo mat"/>
      <sheetName val="D.CONS.M"/>
      <sheetName val="DIVISÓRIAS"/>
      <sheetName val="MAT BET"/>
      <sheetName val="ORÇAMENTO 01 (2)"/>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G11">
            <v>718.38</v>
          </cell>
        </row>
        <row r="27">
          <cell r="G27">
            <v>18350</v>
          </cell>
        </row>
        <row r="39">
          <cell r="H39">
            <v>21.49</v>
          </cell>
        </row>
        <row r="69">
          <cell r="H69">
            <v>27.87</v>
          </cell>
        </row>
        <row r="113">
          <cell r="I113">
            <v>3364146.41</v>
          </cell>
        </row>
      </sheetData>
      <sheetData sheetId="8" refreshError="1">
        <row r="34">
          <cell r="F34">
            <v>1887664.46</v>
          </cell>
        </row>
        <row r="41">
          <cell r="F41">
            <v>471333.8</v>
          </cell>
        </row>
        <row r="46">
          <cell r="F46">
            <v>20347.95</v>
          </cell>
        </row>
        <row r="51">
          <cell r="F51">
            <v>41468.17</v>
          </cell>
        </row>
        <row r="79">
          <cell r="F79">
            <v>1759741.21</v>
          </cell>
        </row>
      </sheetData>
      <sheetData sheetId="9" refreshError="1"/>
      <sheetData sheetId="10" refreshError="1"/>
      <sheetData sheetId="11" refreshError="1"/>
      <sheetData sheetId="12" refreshError="1"/>
      <sheetData sheetId="13" refreshError="1"/>
      <sheetData sheetId="14" refreshError="1"/>
      <sheetData sheetId="15" refreshError="1">
        <row r="29">
          <cell r="I29">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ERVISÃO"/>
      <sheetName val="CONSULTORIA"/>
      <sheetName val="TRANSP."/>
      <sheetName val="PONTE MAD."/>
      <sheetName val="SINAL."/>
      <sheetName val="OAE"/>
      <sheetName val="CONSERV. ASF."/>
      <sheetName val="CONSERV. REV. PRIM"/>
      <sheetName val="DRENAG"/>
      <sheetName val="OAC"/>
      <sheetName val="RE. PRIM."/>
      <sheetName val="PAVIM."/>
      <sheetName val="TERRAPLENAGEM"/>
      <sheetName val="MATER."/>
      <sheetName val="HORAXMÁQUINA"/>
      <sheetName val="RESUMO"/>
      <sheetName val="plac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ERVISÃO"/>
      <sheetName val="CONSULTORIA"/>
      <sheetName val="TRANSP."/>
      <sheetName val="PONTE MAD."/>
      <sheetName val="SINAL."/>
      <sheetName val="OAE"/>
      <sheetName val="CONSERV. ASF."/>
      <sheetName val="CONSERV. REV. PRIM"/>
      <sheetName val="DRENAG"/>
      <sheetName val="OAC"/>
      <sheetName val="RE. PRIM."/>
      <sheetName val="PAVIM."/>
      <sheetName val="TERRAPLENAGEM"/>
      <sheetName val="MATER."/>
      <sheetName val="HORAXMÁQUINA"/>
      <sheetName val="RESUMO"/>
      <sheetName val="plac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 val="DMT modelo"/>
      <sheetName val="PMF"/>
      <sheetName val="Rel-15ª m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8">
          <cell r="D18">
            <v>348840</v>
          </cell>
        </row>
        <row r="23">
          <cell r="D23">
            <v>14298.25</v>
          </cell>
        </row>
        <row r="28">
          <cell r="D28">
            <v>29220.5</v>
          </cell>
        </row>
        <row r="33">
          <cell r="D33">
            <v>116926.05</v>
          </cell>
        </row>
        <row r="38">
          <cell r="D38">
            <v>76347.5</v>
          </cell>
        </row>
        <row r="43">
          <cell r="D43">
            <v>0</v>
          </cell>
        </row>
        <row r="48">
          <cell r="D48">
            <v>0</v>
          </cell>
        </row>
        <row r="53">
          <cell r="D53">
            <v>0</v>
          </cell>
        </row>
        <row r="58">
          <cell r="D58">
            <v>0</v>
          </cell>
        </row>
        <row r="64">
          <cell r="D64">
            <v>0</v>
          </cell>
        </row>
        <row r="69">
          <cell r="D69">
            <v>0</v>
          </cell>
        </row>
        <row r="74">
          <cell r="D74">
            <v>0</v>
          </cell>
        </row>
        <row r="79">
          <cell r="D79">
            <v>0</v>
          </cell>
        </row>
        <row r="84">
          <cell r="D84">
            <v>0</v>
          </cell>
        </row>
        <row r="89">
          <cell r="D89">
            <v>0</v>
          </cell>
        </row>
        <row r="93">
          <cell r="D93">
            <v>0</v>
          </cell>
        </row>
        <row r="98">
          <cell r="D98">
            <v>0</v>
          </cell>
        </row>
        <row r="103">
          <cell r="D103">
            <v>0</v>
          </cell>
        </row>
        <row r="108">
          <cell r="D108">
            <v>0</v>
          </cell>
        </row>
        <row r="113">
          <cell r="D113">
            <v>184619.1999999999</v>
          </cell>
        </row>
        <row r="118">
          <cell r="D118">
            <v>0</v>
          </cell>
        </row>
        <row r="123">
          <cell r="D123">
            <v>0</v>
          </cell>
        </row>
        <row r="129">
          <cell r="D129">
            <v>224848.4</v>
          </cell>
        </row>
        <row r="134">
          <cell r="D134">
            <v>20851.2</v>
          </cell>
        </row>
        <row r="139">
          <cell r="D139">
            <v>37413.599999999999</v>
          </cell>
        </row>
        <row r="144">
          <cell r="D144">
            <v>0</v>
          </cell>
        </row>
        <row r="149">
          <cell r="D149">
            <v>0</v>
          </cell>
        </row>
        <row r="154">
          <cell r="D154">
            <v>0</v>
          </cell>
        </row>
        <row r="159">
          <cell r="D159">
            <v>0</v>
          </cell>
        </row>
        <row r="164">
          <cell r="D164">
            <v>470763.62400000001</v>
          </cell>
        </row>
        <row r="169">
          <cell r="D169">
            <v>0</v>
          </cell>
        </row>
        <row r="174">
          <cell r="D174">
            <v>0</v>
          </cell>
        </row>
        <row r="179">
          <cell r="D179">
            <v>0</v>
          </cell>
        </row>
        <row r="184">
          <cell r="D184">
            <v>0</v>
          </cell>
        </row>
        <row r="189">
          <cell r="D189">
            <v>0</v>
          </cell>
        </row>
        <row r="195">
          <cell r="D195">
            <v>1912.962</v>
          </cell>
        </row>
        <row r="200">
          <cell r="D200">
            <v>2000</v>
          </cell>
        </row>
        <row r="205">
          <cell r="D205">
            <v>32</v>
          </cell>
        </row>
        <row r="210">
          <cell r="D210">
            <v>0</v>
          </cell>
        </row>
        <row r="215">
          <cell r="D215">
            <v>0</v>
          </cell>
        </row>
        <row r="220">
          <cell r="D220">
            <v>0</v>
          </cell>
        </row>
        <row r="225">
          <cell r="D225">
            <v>17</v>
          </cell>
        </row>
        <row r="230">
          <cell r="D230">
            <v>52</v>
          </cell>
        </row>
        <row r="235">
          <cell r="D235">
            <v>4</v>
          </cell>
        </row>
        <row r="240">
          <cell r="D240">
            <v>2</v>
          </cell>
        </row>
        <row r="245">
          <cell r="D245">
            <v>6</v>
          </cell>
        </row>
        <row r="250">
          <cell r="D250">
            <v>0</v>
          </cell>
        </row>
        <row r="255">
          <cell r="D255">
            <v>0</v>
          </cell>
        </row>
        <row r="260">
          <cell r="D260">
            <v>18</v>
          </cell>
        </row>
        <row r="265">
          <cell r="D265">
            <v>19</v>
          </cell>
        </row>
        <row r="270">
          <cell r="D270">
            <v>2</v>
          </cell>
        </row>
        <row r="275">
          <cell r="D275">
            <v>2</v>
          </cell>
        </row>
        <row r="280">
          <cell r="D280">
            <v>18</v>
          </cell>
        </row>
        <row r="285">
          <cell r="D285">
            <v>2</v>
          </cell>
        </row>
        <row r="290">
          <cell r="D290">
            <v>0</v>
          </cell>
        </row>
        <row r="295">
          <cell r="D295">
            <v>22</v>
          </cell>
        </row>
        <row r="300">
          <cell r="D300">
            <v>0</v>
          </cell>
        </row>
        <row r="305">
          <cell r="D305">
            <v>2</v>
          </cell>
        </row>
        <row r="310">
          <cell r="D310">
            <v>0</v>
          </cell>
        </row>
        <row r="315">
          <cell r="D315">
            <v>0</v>
          </cell>
        </row>
        <row r="320">
          <cell r="D320">
            <v>0</v>
          </cell>
        </row>
        <row r="325">
          <cell r="D325">
            <v>0</v>
          </cell>
        </row>
        <row r="330">
          <cell r="D330">
            <v>0</v>
          </cell>
        </row>
        <row r="335">
          <cell r="D335">
            <v>0</v>
          </cell>
        </row>
        <row r="339">
          <cell r="D339">
            <v>0</v>
          </cell>
        </row>
        <row r="344">
          <cell r="D344">
            <v>138</v>
          </cell>
        </row>
        <row r="349">
          <cell r="D349">
            <v>168</v>
          </cell>
        </row>
        <row r="354">
          <cell r="D354">
            <v>0</v>
          </cell>
        </row>
        <row r="359">
          <cell r="D359">
            <v>0</v>
          </cell>
        </row>
        <row r="365">
          <cell r="D365">
            <v>0</v>
          </cell>
        </row>
        <row r="370">
          <cell r="D370">
            <v>0</v>
          </cell>
        </row>
        <row r="375">
          <cell r="D375">
            <v>0</v>
          </cell>
        </row>
        <row r="380">
          <cell r="D380">
            <v>0</v>
          </cell>
        </row>
        <row r="385">
          <cell r="D385">
            <v>0</v>
          </cell>
        </row>
        <row r="390">
          <cell r="D390">
            <v>0</v>
          </cell>
        </row>
        <row r="395">
          <cell r="D395">
            <v>0</v>
          </cell>
        </row>
        <row r="400">
          <cell r="D400">
            <v>0</v>
          </cell>
        </row>
        <row r="405">
          <cell r="D405">
            <v>0</v>
          </cell>
        </row>
        <row r="410">
          <cell r="D410">
            <v>0</v>
          </cell>
        </row>
        <row r="415">
          <cell r="D415">
            <v>0</v>
          </cell>
        </row>
        <row r="420">
          <cell r="D420">
            <v>0</v>
          </cell>
        </row>
        <row r="425">
          <cell r="D425">
            <v>0</v>
          </cell>
        </row>
        <row r="430">
          <cell r="D430">
            <v>0</v>
          </cell>
        </row>
        <row r="434">
          <cell r="D434">
            <v>0</v>
          </cell>
        </row>
        <row r="439">
          <cell r="D439">
            <v>0</v>
          </cell>
        </row>
        <row r="444">
          <cell r="D444">
            <v>0</v>
          </cell>
        </row>
        <row r="449">
          <cell r="D449">
            <v>0</v>
          </cell>
        </row>
        <row r="454">
          <cell r="D454">
            <v>0</v>
          </cell>
        </row>
        <row r="459">
          <cell r="D459">
            <v>0</v>
          </cell>
        </row>
        <row r="464">
          <cell r="D464">
            <v>0</v>
          </cell>
        </row>
        <row r="469">
          <cell r="D469">
            <v>0</v>
          </cell>
        </row>
        <row r="474">
          <cell r="D474">
            <v>0</v>
          </cell>
        </row>
        <row r="479">
          <cell r="D479">
            <v>166.32000000000002</v>
          </cell>
        </row>
        <row r="484">
          <cell r="D484">
            <v>0</v>
          </cell>
        </row>
        <row r="490">
          <cell r="D490">
            <v>0</v>
          </cell>
        </row>
        <row r="495">
          <cell r="D495">
            <v>0</v>
          </cell>
        </row>
        <row r="500">
          <cell r="D500">
            <v>0</v>
          </cell>
        </row>
        <row r="505">
          <cell r="D505">
            <v>0</v>
          </cell>
        </row>
        <row r="510">
          <cell r="D510">
            <v>0</v>
          </cell>
        </row>
        <row r="515">
          <cell r="D515">
            <v>0</v>
          </cell>
        </row>
        <row r="520">
          <cell r="D520">
            <v>0</v>
          </cell>
        </row>
        <row r="525">
          <cell r="D525">
            <v>0</v>
          </cell>
        </row>
        <row r="530">
          <cell r="D530">
            <v>0</v>
          </cell>
        </row>
        <row r="535">
          <cell r="D535">
            <v>0</v>
          </cell>
        </row>
        <row r="540">
          <cell r="D540">
            <v>0</v>
          </cell>
        </row>
        <row r="545">
          <cell r="D545">
            <v>0</v>
          </cell>
        </row>
        <row r="550">
          <cell r="D550">
            <v>0</v>
          </cell>
        </row>
        <row r="555">
          <cell r="D555">
            <v>0</v>
          </cell>
        </row>
        <row r="560">
          <cell r="D560">
            <v>0</v>
          </cell>
        </row>
        <row r="567">
          <cell r="D567">
            <v>0</v>
          </cell>
        </row>
        <row r="572">
          <cell r="D572">
            <v>0</v>
          </cell>
        </row>
        <row r="577">
          <cell r="D577">
            <v>0</v>
          </cell>
        </row>
        <row r="582">
          <cell r="D582">
            <v>0</v>
          </cell>
        </row>
        <row r="587">
          <cell r="D587">
            <v>0</v>
          </cell>
        </row>
        <row r="592">
          <cell r="D592">
            <v>0</v>
          </cell>
        </row>
        <row r="597">
          <cell r="D597">
            <v>0</v>
          </cell>
        </row>
        <row r="602">
          <cell r="D602">
            <v>0</v>
          </cell>
        </row>
        <row r="607">
          <cell r="D607">
            <v>0</v>
          </cell>
        </row>
        <row r="612">
          <cell r="D612">
            <v>0</v>
          </cell>
        </row>
        <row r="616">
          <cell r="D616">
            <v>0</v>
          </cell>
        </row>
        <row r="621">
          <cell r="D621">
            <v>0</v>
          </cell>
        </row>
        <row r="626">
          <cell r="D626">
            <v>0</v>
          </cell>
        </row>
        <row r="631">
          <cell r="D631">
            <v>0</v>
          </cell>
        </row>
        <row r="636">
          <cell r="D636">
            <v>0</v>
          </cell>
        </row>
        <row r="641">
          <cell r="D641">
            <v>0</v>
          </cell>
        </row>
        <row r="646">
          <cell r="D646">
            <v>0</v>
          </cell>
        </row>
        <row r="652">
          <cell r="D652">
            <v>0</v>
          </cell>
        </row>
        <row r="657">
          <cell r="D657">
            <v>0</v>
          </cell>
        </row>
        <row r="662">
          <cell r="D662">
            <v>0</v>
          </cell>
        </row>
        <row r="667">
          <cell r="D667">
            <v>0</v>
          </cell>
        </row>
        <row r="672">
          <cell r="D672">
            <v>0</v>
          </cell>
        </row>
        <row r="677">
          <cell r="D677">
            <v>0</v>
          </cell>
        </row>
        <row r="682">
          <cell r="D682">
            <v>0</v>
          </cell>
        </row>
        <row r="687">
          <cell r="D687">
            <v>0</v>
          </cell>
        </row>
        <row r="692">
          <cell r="D692">
            <v>0</v>
          </cell>
        </row>
        <row r="697">
          <cell r="D697">
            <v>0</v>
          </cell>
        </row>
        <row r="702">
          <cell r="D702">
            <v>0</v>
          </cell>
        </row>
        <row r="707">
          <cell r="D707">
            <v>0</v>
          </cell>
        </row>
        <row r="712">
          <cell r="D712">
            <v>0</v>
          </cell>
        </row>
        <row r="716">
          <cell r="D716">
            <v>0</v>
          </cell>
        </row>
        <row r="721">
          <cell r="D721">
            <v>0</v>
          </cell>
        </row>
        <row r="726">
          <cell r="D726">
            <v>0</v>
          </cell>
        </row>
        <row r="731">
          <cell r="D731">
            <v>0</v>
          </cell>
        </row>
        <row r="736">
          <cell r="D736">
            <v>0</v>
          </cell>
        </row>
        <row r="741">
          <cell r="D741">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agem de Pista Ago-98"/>
    </sheetNames>
    <sheetDataSet>
      <sheetData sheetId="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gráfico"/>
      <sheetName val="padrão"/>
      <sheetName val="abc"/>
      <sheetName val="QUANT E CUSTOS"/>
      <sheetName val="plan.preçounit."/>
      <sheetName val="cron.físico"/>
      <sheetName val="qd transp"/>
      <sheetName val="PATO"/>
      <sheetName val="mist.bet.usin.frio"/>
      <sheetName val="Aqui. bet. mist. a frio"/>
      <sheetName val="Transp. mat. bet. usinado a f"/>
      <sheetName val="Rec. do rev. com MBUF"/>
      <sheetName val="Transporte RR-1C"/>
      <sheetName val="rem.prof.dem.manual"/>
      <sheetName val="Rec. man aterro"/>
      <sheetName val="Remoc.CG"/>
      <sheetName val="Limp. vala"/>
      <sheetName val="Limp. bueiro"/>
      <sheetName val="Desob.bueiro"/>
      <sheetName val="caiação"/>
      <sheetName val="Rem. Barreira"/>
      <sheetName val="Roç. colonião"/>
      <sheetName val="veículo até 100hp"/>
      <sheetName val="Trans_Carr_Pav (cercas)"/>
      <sheetName val="SBRP"/>
      <sheetName val="Mobilização"/>
      <sheetName val="LAYOUT_CANTEIRO"/>
      <sheetName val="Prancha"/>
      <sheetName val="sinapi"/>
      <sheetName val="custo_trans_betum"/>
      <sheetName val="PATO_km614,4_km799,3 - rev06 - "/>
    </sheetNames>
    <definedNames>
      <definedName name="AA" refersTo="#REF!"/>
      <definedName name="bb" refersTo="#REF!"/>
      <definedName name="çç" refersTo="#REF!"/>
      <definedName name="Croquiiii" refersTo="#REF!"/>
      <definedName name="Extenso" refersTo="#REF!"/>
      <definedName name="LASTRO" refersTo="#REF!"/>
      <definedName name="llllllll" refersTo="#REF!"/>
      <definedName name="mod1.ext" refersTo="#REF!"/>
      <definedName name="módulo1.Extenso" refersTo="#REF!"/>
      <definedName name="Ponte" refersTo="#REF!"/>
      <definedName name="pte" refersTo="#REF!"/>
      <definedName name="QQ_2" refersTo="#REF!"/>
      <definedName name="qq_2_" refersTo="#REF!"/>
      <definedName name="rach" refersTo="#REF!"/>
      <definedName name="Rachão" refersTo="#REF!"/>
      <definedName name="rec" refersTo="#REF!"/>
      <definedName name="recc" refersTo="#REF!"/>
      <definedName name="res" refersTo="#REF!"/>
      <definedName name="RESUMO" refersTo="#REF!"/>
      <definedName name="S" refersTo="#REF!"/>
      <definedName name="TESTE" refersTo="#REF!"/>
      <definedName name="wew" refersTo="#REF!"/>
      <definedName name="WEWRWR" refersTo="#REF!"/>
      <definedName name="xx" refersTo="#REF!"/>
      <definedName name="XXX"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Cabeçalho"/>
      <sheetName val="RESUMO-Medição"/>
      <sheetName val="Reajustamento"/>
      <sheetName val="Crono Físico-Financeiro"/>
      <sheetName val="Material Asfalto "/>
      <sheetName val="Saldo de Dias"/>
      <sheetName val="Desmatamento "/>
      <sheetName val="Colchão drenante"/>
      <sheetName val="Remoção"/>
      <sheetName val="Construção de OAC"/>
      <sheetName val="DMT"/>
      <sheetName val="Aterro"/>
      <sheetName val="Compactação 100% PN"/>
      <sheetName val="Compactação 95% PN"/>
      <sheetName val="Reforço do sub-leito"/>
      <sheetName val="Regula"/>
      <sheetName val="Sub-base"/>
      <sheetName val="Base"/>
      <sheetName val="Imprimação"/>
      <sheetName val="TSD-FOG"/>
      <sheetName val="AGREGADOS"/>
      <sheetName val="Rel-19ª med."/>
      <sheetName val="RELATÓRIO"/>
      <sheetName val="RESUMO_DVOP 4ª MED"/>
      <sheetName val="RESUMO-DVOP 4ª MED"/>
    </sheetNames>
    <sheetDataSet>
      <sheetData sheetId="0"/>
      <sheetData sheetId="1"/>
      <sheetData sheetId="2">
        <row r="33">
          <cell r="P33">
            <v>1486144.94</v>
          </cell>
        </row>
        <row r="113">
          <cell r="P113">
            <v>157998.26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M"/>
      <sheetName val="PAV GRAM"/>
      <sheetName val="Composições 2"/>
      <sheetName val="RELAÇÃO DE EQUIPAMENTOS"/>
      <sheetName val="CRON. DE EQUIPAMENTOS"/>
      <sheetName val="PB"/>
      <sheetName val="PUB"/>
      <sheetName val="CHE"/>
      <sheetName val="ID"/>
      <sheetName val="CFIFI"/>
      <sheetName val="QQ modelo 07José Maria"/>
      <sheetName val="QQ modelo 07 com ajuste m.o."/>
      <sheetName val="QQ modelo 07"/>
      <sheetName val="Composições 1"/>
      <sheetName val="MT"/>
      <sheetName val="Auxiliares"/>
      <sheetName val="TR"/>
      <sheetName val="MOC"/>
      <sheetName val="Módulo1"/>
      <sheetName val="Medição"/>
      <sheetName val="Rel_19ª med_"/>
      <sheetName val="RESUMO-Medição"/>
      <sheetName val="BR-230 POMBAL-S.GONÇA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ção"/>
      <sheetName val="Fisico"/>
      <sheetName val="Fisico %"/>
      <sheetName val="Financeiro"/>
      <sheetName val="CAPA"/>
      <sheetName val="Medição Líquida"/>
      <sheetName val="Boletim"/>
      <sheetName val="Fisico % (2)"/>
      <sheetName val="Anexo1"/>
      <sheetName val="Anexo2"/>
      <sheetName val="Memória de Cálculo - Resumo"/>
      <sheetName val="Pessoal"/>
      <sheetName val="Equipamentos"/>
      <sheetName val="Boletim de Desempenho Parcial"/>
      <sheetName val="Mapa de Chuva"/>
      <sheetName val="Composições 2"/>
      <sheetName val="PAV GRAM"/>
      <sheetName val="P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P"/>
      <sheetName val="QIF"/>
      <sheetName val="Ficha quantitativos"/>
      <sheetName val="Resumo Financeiro"/>
      <sheetName val="Transp.Loc.Cam.Basc.5m³l "/>
      <sheetName val="Transp.Loc. Mat. Rem. "/>
      <sheetName val="Transp.Loc.Cam.Carr.4T"/>
      <sheetName val="Transp.Local de Mat.Betum."/>
      <sheetName val="Transp.Local de Agua"/>
      <sheetName val="Mat. Betuminosos"/>
      <sheetName val="dados físicos"/>
      <sheetName val="Gráfico"/>
      <sheetName val="Medição"/>
      <sheetName val="Composições 2"/>
      <sheetName val="PAV GRAM"/>
      <sheetName val="PEM"/>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Materiais Betuminosos"/>
      <sheetName val="OR960887.XLS"/>
      <sheetName val="Acumulado"/>
      <sheetName val="Resumo Financeiro"/>
      <sheetName val="Qd05 Preço"/>
      <sheetName val="Qd06"/>
      <sheetName val="LOTE 6"/>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Dados"/>
      <sheetName val="DG"/>
      <sheetName val="QuQuant"/>
      <sheetName val="Orçamentária"/>
      <sheetName val="Orçamento"/>
      <sheetName val="Insumos - Materiais"/>
      <sheetName val="Serviços"/>
      <sheetName val="CUSTO LARANJEIRAS"/>
      <sheetName val="//localhost/@/DFBSA00535/dyna01"/>
      <sheetName val="Plan1"/>
      <sheetName val="Plan2"/>
      <sheetName val="Plan3"/>
      <sheetName val="BR-267_TR01"/>
      <sheetName val="BR-267_TR02"/>
      <sheetName val="BR-267_TR03"/>
      <sheetName val="BR-376"/>
      <sheetName val="BR-463"/>
      <sheetName val="BR-487"/>
    </sheetNames>
    <definedNames>
      <definedName name="PassaExtens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sheetNames>
    <sheetDataSet>
      <sheetData sheetId="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BDP"/>
      <sheetName val="ROSTO"/>
      <sheetName val="T. BURACO C CASCALHO"/>
      <sheetName val="LIMP_SARJ_MEIO FIO"/>
      <sheetName val="LIMP_VALETA_CORTE"/>
      <sheetName val="TRANS. MATERIAIS"/>
      <sheetName val="MOBCANT"/>
      <sheetName val="1CAPA"/>
      <sheetName val="2APRES"/>
      <sheetName val="3APRES1"/>
      <sheetName val="4MAPA"/>
      <sheetName val="5DC"/>
      <sheetName val="6C FIN"/>
      <sheetName val="7CONT FIN"/>
      <sheetName val="CONT NE"/>
      <sheetName val="8C FIS"/>
      <sheetName val="9CONT FIS"/>
      <sheetName val="10AV FIS"/>
      <sheetName val="11PLUV"/>
      <sheetName val="12RH"/>
      <sheetName val="13EQ"/>
      <sheetName val="COMENT (2)"/>
      <sheetName val="ISSQN_DEZ2007"/>
      <sheetName val="COMPOS1"/>
    </sheetNames>
    <sheetDataSet>
      <sheetData sheetId="0">
        <row r="7">
          <cell r="B7" t="str">
            <v>SR/23-00022/2007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 DE DADOS"/>
      <sheetName val="TABELA HORISTA"/>
      <sheetName val="TABELA MENSALISTA"/>
      <sheetName val="MEMÓRIA HORISTA "/>
      <sheetName val="MEMÓRIA MENSALISTA"/>
    </sheetNames>
    <sheetDataSet>
      <sheetData sheetId="0"/>
      <sheetData sheetId="1"/>
      <sheetData sheetId="2"/>
      <sheetData sheetId="3">
        <row r="42">
          <cell r="C42">
            <v>0.17630000000000001</v>
          </cell>
        </row>
        <row r="44">
          <cell r="C44">
            <v>8.3000000000000001E-3</v>
          </cell>
        </row>
        <row r="45">
          <cell r="C45">
            <v>9.1999999999999998E-3</v>
          </cell>
        </row>
        <row r="46">
          <cell r="C46">
            <v>3.8699999999999998E-2</v>
          </cell>
        </row>
        <row r="48">
          <cell r="C48">
            <v>1E-3</v>
          </cell>
        </row>
      </sheetData>
      <sheetData sheetId="4"/>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057A2-6FA3-47EF-9E39-6B030A8DA286}">
  <sheetPr>
    <tabColor theme="9" tint="0.79998168889431442"/>
  </sheetPr>
  <dimension ref="A1:N30"/>
  <sheetViews>
    <sheetView view="pageBreakPreview" zoomScaleNormal="100" zoomScaleSheetLayoutView="100" workbookViewId="0">
      <selection activeCell="C4" sqref="C4"/>
    </sheetView>
  </sheetViews>
  <sheetFormatPr defaultColWidth="9.109375" defaultRowHeight="14.4" x14ac:dyDescent="0.3"/>
  <cols>
    <col min="1" max="1" width="9.6640625" customWidth="1"/>
    <col min="2" max="2" width="13.5546875" customWidth="1"/>
    <col min="3" max="4" width="21.109375" customWidth="1"/>
    <col min="5" max="5" width="18.88671875" customWidth="1"/>
    <col min="6" max="6" width="43.5546875" customWidth="1"/>
    <col min="7" max="7" width="44.77734375" customWidth="1"/>
    <col min="8" max="8" width="12.6640625" bestFit="1" customWidth="1"/>
    <col min="9" max="9" width="8.109375" bestFit="1" customWidth="1"/>
  </cols>
  <sheetData>
    <row r="1" spans="1:8" s="565" customFormat="1" ht="6.75" customHeight="1" thickBot="1" x14ac:dyDescent="0.3">
      <c r="A1" s="933"/>
      <c r="B1" s="934"/>
      <c r="C1" s="934"/>
      <c r="D1" s="934"/>
      <c r="E1" s="934"/>
      <c r="F1" s="934"/>
      <c r="G1" s="935"/>
    </row>
    <row r="2" spans="1:8" s="565" customFormat="1" ht="23.25" customHeight="1" thickBot="1" x14ac:dyDescent="0.3">
      <c r="A2" s="936" t="s">
        <v>127</v>
      </c>
      <c r="B2" s="937"/>
      <c r="C2" s="937"/>
      <c r="D2" s="937"/>
      <c r="E2" s="937"/>
      <c r="F2" s="937"/>
      <c r="G2" s="938"/>
    </row>
    <row r="3" spans="1:8" s="565" customFormat="1" ht="23.25" customHeight="1" x14ac:dyDescent="0.25">
      <c r="A3" s="566"/>
      <c r="B3" s="567"/>
      <c r="C3" s="567"/>
      <c r="D3" s="567"/>
      <c r="E3" s="567"/>
      <c r="F3" s="939" t="s">
        <v>457</v>
      </c>
      <c r="G3" s="940"/>
    </row>
    <row r="4" spans="1:8" s="565" customFormat="1" ht="23.25" customHeight="1" x14ac:dyDescent="0.25">
      <c r="A4" s="568"/>
      <c r="B4" s="569"/>
      <c r="C4" s="569"/>
      <c r="D4" s="569"/>
      <c r="E4" s="569"/>
      <c r="F4" s="941"/>
      <c r="G4" s="942"/>
    </row>
    <row r="5" spans="1:8" s="565" customFormat="1" ht="23.25" customHeight="1" x14ac:dyDescent="0.25">
      <c r="A5" s="568"/>
      <c r="B5" s="569"/>
      <c r="C5" s="569"/>
      <c r="D5" s="569"/>
      <c r="E5" s="569"/>
      <c r="F5" s="941"/>
      <c r="G5" s="942"/>
      <c r="H5" s="569"/>
    </row>
    <row r="6" spans="1:8" s="565" customFormat="1" ht="23.25" customHeight="1" x14ac:dyDescent="0.25">
      <c r="A6" s="568"/>
      <c r="B6" s="1595" t="s">
        <v>776</v>
      </c>
      <c r="C6" s="1595"/>
      <c r="D6" s="1595"/>
      <c r="E6" s="1595"/>
      <c r="F6" s="941"/>
      <c r="G6" s="942"/>
      <c r="H6" s="569"/>
    </row>
    <row r="7" spans="1:8" s="565" customFormat="1" ht="23.25" customHeight="1" x14ac:dyDescent="0.25">
      <c r="A7" s="568"/>
      <c r="B7" s="1595" t="s">
        <v>777</v>
      </c>
      <c r="C7" s="1595"/>
      <c r="D7" s="1595"/>
      <c r="E7" s="1595"/>
      <c r="F7" s="941"/>
      <c r="G7" s="942"/>
      <c r="H7" s="569"/>
    </row>
    <row r="8" spans="1:8" s="565" customFormat="1" ht="23.25" customHeight="1" x14ac:dyDescent="0.25">
      <c r="A8" s="570"/>
      <c r="B8" s="569"/>
      <c r="C8" s="569"/>
      <c r="D8" s="569"/>
      <c r="E8" s="569"/>
      <c r="F8" s="941"/>
      <c r="G8" s="942"/>
    </row>
    <row r="9" spans="1:8" s="565" customFormat="1" ht="23.25" customHeight="1" x14ac:dyDescent="0.25">
      <c r="A9" s="570"/>
      <c r="B9" s="569"/>
      <c r="C9" s="569"/>
      <c r="D9" s="569"/>
      <c r="E9" s="569"/>
      <c r="F9" s="941"/>
      <c r="G9" s="942"/>
    </row>
    <row r="10" spans="1:8" s="565" customFormat="1" ht="23.25" customHeight="1" thickBot="1" x14ac:dyDescent="0.3">
      <c r="A10" s="570"/>
      <c r="B10" s="571"/>
      <c r="C10" s="571"/>
      <c r="D10" s="571"/>
      <c r="E10" s="571"/>
      <c r="F10" s="943"/>
      <c r="G10" s="944"/>
    </row>
    <row r="11" spans="1:8" s="565" customFormat="1" ht="17.25" customHeight="1" x14ac:dyDescent="0.25">
      <c r="A11" s="945" t="s">
        <v>314</v>
      </c>
      <c r="B11" s="947" t="s">
        <v>315</v>
      </c>
      <c r="C11" s="949" t="s">
        <v>74</v>
      </c>
      <c r="D11" s="950"/>
      <c r="E11" s="945" t="s">
        <v>128</v>
      </c>
      <c r="F11" s="951" t="s">
        <v>316</v>
      </c>
      <c r="G11" s="953" t="s">
        <v>317</v>
      </c>
    </row>
    <row r="12" spans="1:8" s="574" customFormat="1" ht="13.8" x14ac:dyDescent="0.3">
      <c r="A12" s="946"/>
      <c r="B12" s="948"/>
      <c r="C12" s="572" t="s">
        <v>77</v>
      </c>
      <c r="D12" s="573" t="s">
        <v>78</v>
      </c>
      <c r="E12" s="946"/>
      <c r="F12" s="952"/>
      <c r="G12" s="954"/>
    </row>
    <row r="13" spans="1:8" s="574" customFormat="1" ht="13.8" x14ac:dyDescent="0.3">
      <c r="A13" s="960">
        <v>36</v>
      </c>
      <c r="B13" s="962">
        <v>45</v>
      </c>
      <c r="C13" s="964" t="s">
        <v>458</v>
      </c>
      <c r="D13" s="966" t="s">
        <v>459</v>
      </c>
      <c r="E13" s="960" t="s">
        <v>460</v>
      </c>
      <c r="F13" s="958"/>
      <c r="G13" s="958"/>
    </row>
    <row r="14" spans="1:8" s="574" customFormat="1" ht="13.8" x14ac:dyDescent="0.3">
      <c r="A14" s="961"/>
      <c r="B14" s="963"/>
      <c r="C14" s="965"/>
      <c r="D14" s="967"/>
      <c r="E14" s="961"/>
      <c r="F14" s="959"/>
      <c r="G14" s="959"/>
    </row>
    <row r="15" spans="1:8" s="565" customFormat="1" ht="24" customHeight="1" thickBot="1" x14ac:dyDescent="0.3">
      <c r="A15" s="930" t="s">
        <v>318</v>
      </c>
      <c r="B15" s="931"/>
      <c r="C15" s="931"/>
      <c r="D15" s="931"/>
      <c r="E15" s="931"/>
      <c r="F15" s="931"/>
      <c r="G15" s="932"/>
    </row>
    <row r="16" spans="1:8" s="565" customFormat="1" ht="24" customHeight="1" thickBot="1" x14ac:dyDescent="0.3">
      <c r="A16" s="955"/>
      <c r="B16" s="956"/>
      <c r="C16" s="956"/>
      <c r="D16" s="956"/>
      <c r="E16" s="956"/>
      <c r="F16" s="956"/>
      <c r="G16" s="957"/>
    </row>
    <row r="17" spans="1:14" s="565" customFormat="1" ht="22.8" customHeight="1" x14ac:dyDescent="0.25">
      <c r="A17" s="968" t="s">
        <v>461</v>
      </c>
      <c r="B17" s="925"/>
      <c r="C17" s="925"/>
      <c r="D17" s="925"/>
      <c r="E17" s="925"/>
      <c r="F17" s="969"/>
      <c r="G17" s="970"/>
    </row>
    <row r="18" spans="1:14" s="565" customFormat="1" ht="22.8" customHeight="1" x14ac:dyDescent="0.25">
      <c r="A18" s="924"/>
      <c r="B18" s="925"/>
      <c r="C18" s="925"/>
      <c r="D18" s="925"/>
      <c r="E18" s="603"/>
      <c r="F18" s="969"/>
      <c r="G18" s="970"/>
    </row>
    <row r="19" spans="1:14" s="565" customFormat="1" ht="22.8" x14ac:dyDescent="0.25">
      <c r="A19" s="924"/>
      <c r="B19" s="925"/>
      <c r="C19" s="925"/>
      <c r="D19" s="925"/>
      <c r="E19" s="603"/>
      <c r="F19" s="969"/>
      <c r="G19" s="970"/>
      <c r="N19" s="565" t="s">
        <v>86</v>
      </c>
    </row>
    <row r="20" spans="1:14" s="565" customFormat="1" ht="22.8" customHeight="1" x14ac:dyDescent="0.25">
      <c r="A20" s="924"/>
      <c r="B20" s="925"/>
      <c r="C20" s="925"/>
      <c r="D20" s="925"/>
      <c r="E20" s="603"/>
      <c r="F20" s="969"/>
      <c r="G20" s="970"/>
    </row>
    <row r="21" spans="1:14" s="565" customFormat="1" ht="22.8" customHeight="1" x14ac:dyDescent="0.25">
      <c r="A21" s="968"/>
      <c r="B21" s="973"/>
      <c r="C21" s="973"/>
      <c r="D21" s="973"/>
      <c r="E21" s="603"/>
      <c r="F21" s="969"/>
      <c r="G21" s="970"/>
    </row>
    <row r="22" spans="1:14" s="565" customFormat="1" ht="22.8" customHeight="1" x14ac:dyDescent="0.25">
      <c r="A22" s="924" t="s">
        <v>761</v>
      </c>
      <c r="B22" s="925"/>
      <c r="C22" s="925"/>
      <c r="D22" s="925"/>
      <c r="E22" s="603"/>
      <c r="F22" s="969"/>
      <c r="G22" s="970"/>
    </row>
    <row r="23" spans="1:14" s="565" customFormat="1" ht="22.8" x14ac:dyDescent="0.25">
      <c r="A23" s="926"/>
      <c r="B23" s="927"/>
      <c r="C23" s="927"/>
      <c r="D23" s="927"/>
      <c r="E23" s="603"/>
      <c r="F23" s="969"/>
      <c r="G23" s="970"/>
    </row>
    <row r="24" spans="1:14" s="565" customFormat="1" ht="22.8" x14ac:dyDescent="0.25">
      <c r="A24" s="926"/>
      <c r="B24" s="927"/>
      <c r="C24" s="927"/>
      <c r="D24" s="927"/>
      <c r="E24" s="603"/>
      <c r="F24" s="969"/>
      <c r="G24" s="970"/>
    </row>
    <row r="25" spans="1:14" s="565" customFormat="1" ht="22.8" x14ac:dyDescent="0.25">
      <c r="A25" s="924"/>
      <c r="B25" s="925"/>
      <c r="C25" s="925"/>
      <c r="D25" s="925"/>
      <c r="E25" s="603"/>
      <c r="F25" s="969"/>
      <c r="G25" s="970"/>
    </row>
    <row r="26" spans="1:14" s="565" customFormat="1" ht="22.8" x14ac:dyDescent="0.25">
      <c r="A26" s="924"/>
      <c r="B26" s="925"/>
      <c r="C26" s="925"/>
      <c r="D26" s="925"/>
      <c r="E26" s="603"/>
      <c r="F26" s="969"/>
      <c r="G26" s="970"/>
    </row>
    <row r="27" spans="1:14" s="565" customFormat="1" ht="22.8" x14ac:dyDescent="0.25">
      <c r="A27" s="924"/>
      <c r="B27" s="925"/>
      <c r="C27" s="925"/>
      <c r="D27" s="925"/>
      <c r="E27" s="603"/>
      <c r="F27" s="969"/>
      <c r="G27" s="970"/>
    </row>
    <row r="28" spans="1:14" s="565" customFormat="1" ht="15" customHeight="1" x14ac:dyDescent="0.25">
      <c r="A28" s="926"/>
      <c r="B28" s="927"/>
      <c r="C28" s="927"/>
      <c r="D28" s="927"/>
      <c r="E28" s="603"/>
      <c r="F28" s="969"/>
      <c r="G28" s="970"/>
    </row>
    <row r="29" spans="1:14" s="565" customFormat="1" ht="7.8" customHeight="1" thickBot="1" x14ac:dyDescent="0.3">
      <c r="A29" s="928"/>
      <c r="B29" s="929"/>
      <c r="C29" s="929"/>
      <c r="D29" s="929"/>
      <c r="E29" s="575"/>
      <c r="F29" s="971"/>
      <c r="G29" s="972"/>
    </row>
    <row r="30" spans="1:14" s="565" customFormat="1" ht="15" customHeight="1" x14ac:dyDescent="0.25">
      <c r="A30" s="930"/>
      <c r="B30" s="931"/>
      <c r="C30" s="931"/>
      <c r="D30" s="931"/>
      <c r="E30" s="931"/>
      <c r="F30" s="931"/>
      <c r="G30" s="932"/>
    </row>
  </sheetData>
  <mergeCells count="34">
    <mergeCell ref="B6:E6"/>
    <mergeCell ref="B7:E7"/>
    <mergeCell ref="G13:G14"/>
    <mergeCell ref="A15:G15"/>
    <mergeCell ref="A22:D22"/>
    <mergeCell ref="A23:D23"/>
    <mergeCell ref="A24:D24"/>
    <mergeCell ref="B13:B14"/>
    <mergeCell ref="C13:C14"/>
    <mergeCell ref="D13:D14"/>
    <mergeCell ref="E13:E14"/>
    <mergeCell ref="A17:E17"/>
    <mergeCell ref="F17:G29"/>
    <mergeCell ref="A18:D18"/>
    <mergeCell ref="A19:D19"/>
    <mergeCell ref="A20:D20"/>
    <mergeCell ref="A21:D21"/>
    <mergeCell ref="A25:D25"/>
    <mergeCell ref="A26:D26"/>
    <mergeCell ref="A27:D27"/>
    <mergeCell ref="A28:D29"/>
    <mergeCell ref="A30:G30"/>
    <mergeCell ref="A1:G1"/>
    <mergeCell ref="A2:G2"/>
    <mergeCell ref="F3:G10"/>
    <mergeCell ref="A11:A12"/>
    <mergeCell ref="B11:B12"/>
    <mergeCell ref="C11:D11"/>
    <mergeCell ref="E11:E12"/>
    <mergeCell ref="F11:F12"/>
    <mergeCell ref="G11:G12"/>
    <mergeCell ref="A16:G16"/>
    <mergeCell ref="F13:F14"/>
    <mergeCell ref="A13:A14"/>
  </mergeCells>
  <pageMargins left="0.51181102362204722" right="0.11811023622047245" top="0.78740157480314965" bottom="0.78740157480314965" header="0.31496062992125984" footer="0.31496062992125984"/>
  <pageSetup paperSize="9" scale="53" orientation="portrait" horizontalDpi="0" verticalDpi="0" r:id="rId1"/>
  <colBreaks count="1" manualBreakCount="1">
    <brk id="7" max="422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sheetPr>
  <dimension ref="A1:K129"/>
  <sheetViews>
    <sheetView view="pageBreakPreview" zoomScale="160" zoomScaleNormal="130" zoomScaleSheetLayoutView="160" workbookViewId="0">
      <selection activeCell="J128" sqref="J128"/>
    </sheetView>
  </sheetViews>
  <sheetFormatPr defaultColWidth="8.88671875" defaultRowHeight="13.8" x14ac:dyDescent="0.3"/>
  <cols>
    <col min="1" max="6" width="8.88671875" style="175"/>
    <col min="7" max="11" width="8.6640625" style="175" customWidth="1"/>
    <col min="12" max="16384" width="8.88671875" style="175"/>
  </cols>
  <sheetData>
    <row r="1" spans="1:11" ht="14.4" x14ac:dyDescent="0.3">
      <c r="A1" s="1110" t="s">
        <v>183</v>
      </c>
      <c r="B1" s="1111"/>
      <c r="C1" s="1111"/>
      <c r="D1" s="1111"/>
      <c r="E1" s="1111"/>
      <c r="F1" s="1111"/>
      <c r="G1" s="1111"/>
      <c r="H1" s="1111"/>
      <c r="I1" s="1111"/>
      <c r="J1" s="1111"/>
      <c r="K1" s="1112"/>
    </row>
    <row r="2" spans="1:11" ht="14.4" x14ac:dyDescent="0.3">
      <c r="A2" s="1113"/>
      <c r="B2" s="1114"/>
      <c r="C2" s="1114"/>
      <c r="D2" s="1114"/>
      <c r="E2" s="1114"/>
      <c r="F2" s="1114"/>
      <c r="G2" s="1114"/>
      <c r="H2" s="1114"/>
      <c r="I2" s="1114"/>
      <c r="J2" s="1114"/>
      <c r="K2" s="1115"/>
    </row>
    <row r="3" spans="1:11" ht="14.4" x14ac:dyDescent="0.3">
      <c r="A3" s="1113" t="s">
        <v>464</v>
      </c>
      <c r="B3" s="1114"/>
      <c r="C3" s="1114"/>
      <c r="D3" s="1114"/>
      <c r="E3" s="1114"/>
      <c r="F3" s="1114"/>
      <c r="G3" s="1114"/>
      <c r="H3" s="1114"/>
      <c r="I3" s="1114"/>
      <c r="J3" s="1114"/>
      <c r="K3" s="1115"/>
    </row>
    <row r="4" spans="1:11" ht="25.2" customHeight="1" x14ac:dyDescent="0.3">
      <c r="A4" s="1116" t="s">
        <v>745</v>
      </c>
      <c r="B4" s="1117"/>
      <c r="C4" s="1117"/>
      <c r="D4" s="1117"/>
      <c r="E4" s="1117"/>
      <c r="F4" s="1117"/>
      <c r="G4" s="1117"/>
      <c r="H4" s="1117"/>
      <c r="I4" s="1117"/>
      <c r="J4" s="1117"/>
      <c r="K4" s="1118"/>
    </row>
    <row r="5" spans="1:11" ht="14.4" x14ac:dyDescent="0.3">
      <c r="A5" s="233" t="s">
        <v>184</v>
      </c>
      <c r="B5" s="234"/>
      <c r="C5" s="234"/>
      <c r="D5" s="234"/>
      <c r="E5" s="234"/>
      <c r="F5" s="902" t="s">
        <v>746</v>
      </c>
      <c r="G5" s="234">
        <v>20</v>
      </c>
      <c r="H5" s="902" t="s">
        <v>747</v>
      </c>
      <c r="I5" s="235">
        <v>21</v>
      </c>
      <c r="J5" s="235"/>
      <c r="K5" s="236"/>
    </row>
    <row r="6" spans="1:11" ht="14.4" x14ac:dyDescent="0.3">
      <c r="A6" s="237"/>
      <c r="B6" s="234"/>
      <c r="C6" s="234"/>
      <c r="D6" s="234"/>
      <c r="E6" s="234"/>
      <c r="F6" s="234"/>
      <c r="G6" s="234"/>
      <c r="H6" s="234"/>
      <c r="I6" s="235"/>
      <c r="J6" s="235"/>
      <c r="K6" s="236"/>
    </row>
    <row r="7" spans="1:11" ht="14.4" x14ac:dyDescent="0.3">
      <c r="A7" s="233">
        <v>109.5</v>
      </c>
      <c r="B7" s="238" t="s">
        <v>122</v>
      </c>
      <c r="C7" s="234" t="s">
        <v>185</v>
      </c>
      <c r="D7" s="234"/>
      <c r="E7" s="234"/>
      <c r="F7" s="234"/>
      <c r="G7" s="234"/>
      <c r="H7" s="234" t="s">
        <v>186</v>
      </c>
      <c r="I7" s="235"/>
      <c r="J7" s="235"/>
      <c r="K7" s="236"/>
    </row>
    <row r="8" spans="1:11" ht="14.4" x14ac:dyDescent="0.3">
      <c r="A8" s="233" t="s">
        <v>184</v>
      </c>
      <c r="B8" s="234"/>
      <c r="C8" s="234"/>
      <c r="D8" s="234"/>
      <c r="E8" s="234" t="s">
        <v>187</v>
      </c>
      <c r="F8" s="234"/>
      <c r="G8" s="234"/>
      <c r="H8" s="234"/>
      <c r="I8" s="235"/>
      <c r="J8" s="235"/>
      <c r="K8" s="236"/>
    </row>
    <row r="9" spans="1:11" ht="14.4" x14ac:dyDescent="0.3">
      <c r="A9" s="579"/>
      <c r="B9" s="195"/>
      <c r="C9" s="195"/>
      <c r="D9" s="195"/>
      <c r="E9" s="195"/>
      <c r="F9" s="195"/>
      <c r="G9" s="195"/>
      <c r="H9" s="195"/>
      <c r="I9" s="181"/>
      <c r="J9" s="181"/>
      <c r="K9" s="197"/>
    </row>
    <row r="10" spans="1:11" ht="14.4" x14ac:dyDescent="0.3">
      <c r="A10" s="580" t="s">
        <v>329</v>
      </c>
      <c r="B10" s="581"/>
      <c r="C10" s="581"/>
      <c r="D10" s="581"/>
      <c r="E10" s="581"/>
      <c r="F10" s="581"/>
      <c r="G10" s="581"/>
      <c r="H10" s="581"/>
      <c r="I10" s="605"/>
      <c r="J10" s="605"/>
      <c r="K10" s="582"/>
    </row>
    <row r="11" spans="1:11" ht="14.4" x14ac:dyDescent="0.3">
      <c r="A11" s="584"/>
      <c r="B11" s="583"/>
      <c r="C11" s="583"/>
      <c r="D11" s="583"/>
      <c r="E11" s="583"/>
      <c r="F11" s="583"/>
      <c r="G11" s="583"/>
      <c r="H11" s="583"/>
      <c r="I11"/>
      <c r="J11"/>
      <c r="K11" s="16"/>
    </row>
    <row r="12" spans="1:11" ht="14.4" x14ac:dyDescent="0.3">
      <c r="A12" s="239" t="s">
        <v>189</v>
      </c>
      <c r="B12" s="195">
        <v>0.3</v>
      </c>
      <c r="C12" s="199" t="s">
        <v>174</v>
      </c>
      <c r="D12" s="195">
        <v>0.3</v>
      </c>
      <c r="E12" s="199" t="s">
        <v>174</v>
      </c>
      <c r="F12" s="195">
        <f>5.5+4+2</f>
        <v>11.5</v>
      </c>
      <c r="G12" s="199" t="s">
        <v>174</v>
      </c>
      <c r="H12" s="195">
        <v>4</v>
      </c>
      <c r="I12" s="201" t="s">
        <v>188</v>
      </c>
      <c r="J12" s="195">
        <f>SUM(B12*D12*F12)*H12</f>
        <v>4.1399999999999997</v>
      </c>
      <c r="K12" s="156" t="s">
        <v>8</v>
      </c>
    </row>
    <row r="13" spans="1:11" ht="7.8" customHeight="1" x14ac:dyDescent="0.3">
      <c r="A13" s="239"/>
      <c r="B13" s="199"/>
      <c r="C13" s="195"/>
      <c r="D13" s="199"/>
      <c r="E13" s="195"/>
      <c r="F13" s="181"/>
      <c r="G13" s="181"/>
      <c r="H13" s="181"/>
      <c r="I13" s="181"/>
      <c r="J13" s="181"/>
      <c r="K13" s="197"/>
    </row>
    <row r="14" spans="1:11" ht="14.4" x14ac:dyDescent="0.3">
      <c r="A14" s="239" t="s">
        <v>190</v>
      </c>
      <c r="B14" s="195">
        <v>0.3</v>
      </c>
      <c r="C14" s="199" t="s">
        <v>174</v>
      </c>
      <c r="D14" s="195">
        <v>0.3</v>
      </c>
      <c r="E14" s="199" t="s">
        <v>174</v>
      </c>
      <c r="F14" s="195">
        <f>5.5+4+2</f>
        <v>11.5</v>
      </c>
      <c r="G14" s="199" t="s">
        <v>174</v>
      </c>
      <c r="H14" s="195">
        <v>4</v>
      </c>
      <c r="I14" s="201" t="s">
        <v>188</v>
      </c>
      <c r="J14" s="195">
        <f>SUM(B14*D14*F14)*H14</f>
        <v>4.1399999999999997</v>
      </c>
      <c r="K14" s="156" t="s">
        <v>8</v>
      </c>
    </row>
    <row r="15" spans="1:11" ht="7.8" customHeight="1" x14ac:dyDescent="0.3">
      <c r="A15" s="239"/>
      <c r="B15" s="199"/>
      <c r="C15" s="195"/>
      <c r="D15" s="199"/>
      <c r="E15" s="195"/>
      <c r="F15" s="181"/>
      <c r="G15" s="181"/>
      <c r="H15" s="181"/>
      <c r="I15" s="181"/>
      <c r="J15" s="181"/>
      <c r="K15" s="197"/>
    </row>
    <row r="16" spans="1:11" ht="14.4" x14ac:dyDescent="0.3">
      <c r="A16" s="239" t="s">
        <v>191</v>
      </c>
      <c r="B16" s="195">
        <v>0.3</v>
      </c>
      <c r="C16" s="199" t="s">
        <v>174</v>
      </c>
      <c r="D16" s="195">
        <v>0.3</v>
      </c>
      <c r="E16" s="199" t="s">
        <v>174</v>
      </c>
      <c r="F16" s="195">
        <f>5.5+4+2</f>
        <v>11.5</v>
      </c>
      <c r="G16" s="199" t="s">
        <v>174</v>
      </c>
      <c r="H16" s="195">
        <v>4</v>
      </c>
      <c r="I16" s="201" t="s">
        <v>188</v>
      </c>
      <c r="J16" s="195">
        <f>SUM(B16*D16*F16)*H16</f>
        <v>4.1399999999999997</v>
      </c>
      <c r="K16" s="156" t="s">
        <v>8</v>
      </c>
    </row>
    <row r="17" spans="1:11" ht="7.8" customHeight="1" x14ac:dyDescent="0.3">
      <c r="A17" s="239"/>
      <c r="B17" s="199"/>
      <c r="C17" s="195"/>
      <c r="D17" s="199"/>
      <c r="E17" s="195"/>
      <c r="F17" s="181"/>
      <c r="G17" s="181"/>
      <c r="H17" s="181"/>
      <c r="I17" s="181"/>
      <c r="J17" s="181"/>
      <c r="K17" s="197"/>
    </row>
    <row r="18" spans="1:11" ht="14.4" x14ac:dyDescent="0.3">
      <c r="A18" s="584" t="s">
        <v>465</v>
      </c>
      <c r="B18" s="195">
        <v>0.3</v>
      </c>
      <c r="C18" s="199" t="s">
        <v>174</v>
      </c>
      <c r="D18" s="195">
        <v>0.3</v>
      </c>
      <c r="E18" s="199" t="s">
        <v>174</v>
      </c>
      <c r="F18" s="195">
        <f>5.5+4+2</f>
        <v>11.5</v>
      </c>
      <c r="G18" s="199" t="s">
        <v>174</v>
      </c>
      <c r="H18" s="195">
        <v>4</v>
      </c>
      <c r="I18" s="201" t="s">
        <v>188</v>
      </c>
      <c r="J18" s="195">
        <f>SUM(B18*D18*F18)*H18</f>
        <v>4.1399999999999997</v>
      </c>
      <c r="K18" s="156" t="s">
        <v>8</v>
      </c>
    </row>
    <row r="19" spans="1:11" ht="7.8" customHeight="1" x14ac:dyDescent="0.3">
      <c r="A19" s="239"/>
      <c r="B19" s="199"/>
      <c r="C19" s="195"/>
      <c r="D19" s="199"/>
      <c r="E19" s="195"/>
      <c r="F19" s="181"/>
      <c r="G19" s="181"/>
      <c r="H19" s="181"/>
      <c r="I19" s="181"/>
      <c r="J19" s="181"/>
      <c r="K19" s="197"/>
    </row>
    <row r="20" spans="1:11" ht="14.4" x14ac:dyDescent="0.3">
      <c r="A20" s="584" t="s">
        <v>466</v>
      </c>
      <c r="B20" s="195">
        <v>0.3</v>
      </c>
      <c r="C20" s="199" t="s">
        <v>174</v>
      </c>
      <c r="D20" s="195">
        <v>0.3</v>
      </c>
      <c r="E20" s="199" t="s">
        <v>174</v>
      </c>
      <c r="F20" s="195">
        <f>5.5+4+2</f>
        <v>11.5</v>
      </c>
      <c r="G20" s="199" t="s">
        <v>174</v>
      </c>
      <c r="H20" s="195">
        <v>4</v>
      </c>
      <c r="I20" s="201" t="s">
        <v>188</v>
      </c>
      <c r="J20" s="195">
        <f>SUM(B20*D20*F20)*H20</f>
        <v>4.1399999999999997</v>
      </c>
      <c r="K20" s="156" t="s">
        <v>8</v>
      </c>
    </row>
    <row r="21" spans="1:11" ht="7.8" customHeight="1" x14ac:dyDescent="0.3">
      <c r="A21" s="239"/>
      <c r="B21" s="199"/>
      <c r="C21" s="195"/>
      <c r="D21" s="199"/>
      <c r="E21" s="195"/>
      <c r="F21" s="181"/>
      <c r="G21" s="181"/>
      <c r="H21" s="181"/>
      <c r="I21" s="181"/>
      <c r="J21" s="181"/>
      <c r="K21" s="197"/>
    </row>
    <row r="22" spans="1:11" ht="14.4" x14ac:dyDescent="0.3">
      <c r="A22" s="584" t="s">
        <v>467</v>
      </c>
      <c r="B22" s="195">
        <v>0.3</v>
      </c>
      <c r="C22" s="199" t="s">
        <v>174</v>
      </c>
      <c r="D22" s="195">
        <v>0.3</v>
      </c>
      <c r="E22" s="199" t="s">
        <v>174</v>
      </c>
      <c r="F22" s="195">
        <f>5.5+4+2</f>
        <v>11.5</v>
      </c>
      <c r="G22" s="199" t="s">
        <v>174</v>
      </c>
      <c r="H22" s="195">
        <v>4</v>
      </c>
      <c r="I22" s="201" t="s">
        <v>188</v>
      </c>
      <c r="J22" s="195">
        <f>SUM(B22*D22*F22)*H22</f>
        <v>4.1399999999999997</v>
      </c>
      <c r="K22" s="156" t="s">
        <v>8</v>
      </c>
    </row>
    <row r="23" spans="1:11" ht="7.8" customHeight="1" x14ac:dyDescent="0.3">
      <c r="A23" s="239"/>
      <c r="B23" s="199"/>
      <c r="C23" s="195"/>
      <c r="D23" s="199"/>
      <c r="E23" s="195"/>
      <c r="F23" s="181"/>
      <c r="G23" s="181"/>
      <c r="H23" s="181"/>
      <c r="I23" s="181"/>
      <c r="J23" s="181"/>
      <c r="K23" s="197"/>
    </row>
    <row r="24" spans="1:11" ht="14.4" x14ac:dyDescent="0.3">
      <c r="A24" s="584" t="s">
        <v>468</v>
      </c>
      <c r="B24" s="195">
        <v>0.3</v>
      </c>
      <c r="C24" s="199" t="s">
        <v>174</v>
      </c>
      <c r="D24" s="195">
        <v>0.3</v>
      </c>
      <c r="E24" s="199" t="s">
        <v>174</v>
      </c>
      <c r="F24" s="195">
        <f>5.5+4+2</f>
        <v>11.5</v>
      </c>
      <c r="G24" s="199" t="s">
        <v>174</v>
      </c>
      <c r="H24" s="195">
        <v>4</v>
      </c>
      <c r="I24" s="201" t="s">
        <v>188</v>
      </c>
      <c r="J24" s="195">
        <f>SUM(B24*D24*F24)*H24</f>
        <v>4.1399999999999997</v>
      </c>
      <c r="K24" s="156" t="s">
        <v>8</v>
      </c>
    </row>
    <row r="25" spans="1:11" ht="7.8" customHeight="1" x14ac:dyDescent="0.3">
      <c r="A25" s="239"/>
      <c r="B25" s="199"/>
      <c r="C25" s="195"/>
      <c r="D25" s="199"/>
      <c r="E25" s="195"/>
      <c r="F25" s="181"/>
      <c r="G25" s="181"/>
      <c r="H25" s="181"/>
      <c r="I25" s="181"/>
      <c r="J25" s="181"/>
      <c r="K25" s="197"/>
    </row>
    <row r="26" spans="1:11" ht="14.4" x14ac:dyDescent="0.3">
      <c r="A26" s="584" t="s">
        <v>469</v>
      </c>
      <c r="B26" s="195">
        <v>0.3</v>
      </c>
      <c r="C26" s="199" t="s">
        <v>174</v>
      </c>
      <c r="D26" s="195">
        <v>0.3</v>
      </c>
      <c r="E26" s="199" t="s">
        <v>174</v>
      </c>
      <c r="F26" s="195">
        <f>5.5+4+2</f>
        <v>11.5</v>
      </c>
      <c r="G26" s="199" t="s">
        <v>174</v>
      </c>
      <c r="H26" s="195">
        <v>4</v>
      </c>
      <c r="I26" s="201" t="s">
        <v>188</v>
      </c>
      <c r="J26" s="195">
        <f>SUM(B26*D26*F26)*H26</f>
        <v>4.1399999999999997</v>
      </c>
      <c r="K26" s="156" t="s">
        <v>8</v>
      </c>
    </row>
    <row r="27" spans="1:11" ht="7.8" customHeight="1" x14ac:dyDescent="0.3">
      <c r="A27" s="239"/>
      <c r="B27" s="199"/>
      <c r="C27" s="195"/>
      <c r="D27" s="199"/>
      <c r="E27" s="195"/>
      <c r="F27" s="181"/>
      <c r="G27" s="181"/>
      <c r="H27" s="181"/>
      <c r="I27" s="181"/>
      <c r="J27" s="181"/>
      <c r="K27" s="197"/>
    </row>
    <row r="28" spans="1:11" ht="14.4" x14ac:dyDescent="0.3">
      <c r="A28" s="584" t="s">
        <v>470</v>
      </c>
      <c r="B28" s="195">
        <v>0.3</v>
      </c>
      <c r="C28" s="199" t="s">
        <v>174</v>
      </c>
      <c r="D28" s="195">
        <v>0.3</v>
      </c>
      <c r="E28" s="199" t="s">
        <v>174</v>
      </c>
      <c r="F28" s="195">
        <f>5.5+4+2</f>
        <v>11.5</v>
      </c>
      <c r="G28" s="199" t="s">
        <v>174</v>
      </c>
      <c r="H28" s="195">
        <v>4</v>
      </c>
      <c r="I28" s="201" t="s">
        <v>188</v>
      </c>
      <c r="J28" s="195">
        <f>SUM(B28*D28*F28)*H28</f>
        <v>4.1399999999999997</v>
      </c>
      <c r="K28" s="156" t="s">
        <v>8</v>
      </c>
    </row>
    <row r="29" spans="1:11" ht="7.8" customHeight="1" x14ac:dyDescent="0.3">
      <c r="A29" s="239"/>
      <c r="B29" s="199"/>
      <c r="C29" s="195"/>
      <c r="D29" s="199"/>
      <c r="E29" s="195"/>
      <c r="F29" s="181"/>
      <c r="G29" s="181"/>
      <c r="H29" s="181"/>
      <c r="I29" s="181"/>
      <c r="J29" s="181"/>
      <c r="K29" s="197"/>
    </row>
    <row r="30" spans="1:11" ht="14.4" x14ac:dyDescent="0.3">
      <c r="A30" s="584" t="s">
        <v>471</v>
      </c>
      <c r="B30" s="195">
        <v>0.3</v>
      </c>
      <c r="C30" s="199" t="s">
        <v>174</v>
      </c>
      <c r="D30" s="195">
        <v>0.3</v>
      </c>
      <c r="E30" s="199" t="s">
        <v>174</v>
      </c>
      <c r="F30" s="195">
        <f>5.5+4+2</f>
        <v>11.5</v>
      </c>
      <c r="G30" s="199" t="s">
        <v>174</v>
      </c>
      <c r="H30" s="195">
        <v>4</v>
      </c>
      <c r="I30" s="201" t="s">
        <v>188</v>
      </c>
      <c r="J30" s="195">
        <f>SUM(B30*D30*F30)*H30</f>
        <v>4.1399999999999997</v>
      </c>
      <c r="K30" s="156" t="s">
        <v>8</v>
      </c>
    </row>
    <row r="31" spans="1:11" ht="7.8" customHeight="1" x14ac:dyDescent="0.3">
      <c r="A31" s="239"/>
      <c r="B31" s="199"/>
      <c r="C31" s="195"/>
      <c r="D31" s="199"/>
      <c r="E31" s="195"/>
      <c r="F31" s="181"/>
      <c r="G31" s="181"/>
      <c r="H31" s="181"/>
      <c r="I31" s="181"/>
      <c r="J31" s="181"/>
      <c r="K31" s="197"/>
    </row>
    <row r="32" spans="1:11" ht="15" thickBot="1" x14ac:dyDescent="0.35">
      <c r="A32" s="239"/>
      <c r="B32" s="195"/>
      <c r="C32" s="199"/>
      <c r="D32" s="195"/>
      <c r="E32" s="199"/>
      <c r="F32" s="195"/>
      <c r="G32" s="199"/>
      <c r="H32" s="195"/>
      <c r="I32" s="201"/>
      <c r="J32" s="195"/>
      <c r="K32" s="156"/>
    </row>
    <row r="33" spans="1:11" ht="14.4" thickBot="1" x14ac:dyDescent="0.35">
      <c r="A33" s="193"/>
      <c r="B33" s="181"/>
      <c r="C33" s="181"/>
      <c r="D33" s="181"/>
      <c r="E33" s="181"/>
      <c r="F33" s="181"/>
      <c r="G33" s="181"/>
      <c r="H33" s="207"/>
      <c r="I33" s="208" t="s">
        <v>167</v>
      </c>
      <c r="J33" s="209">
        <f>SUM(J12:J31)</f>
        <v>41.4</v>
      </c>
      <c r="K33" s="210" t="s">
        <v>8</v>
      </c>
    </row>
    <row r="34" spans="1:11" ht="14.4" thickBot="1" x14ac:dyDescent="0.35">
      <c r="A34" s="193"/>
      <c r="B34" s="181"/>
      <c r="C34" s="181"/>
      <c r="D34" s="181"/>
      <c r="E34" s="181"/>
      <c r="F34" s="181"/>
      <c r="G34" s="181"/>
      <c r="H34" s="181"/>
      <c r="I34" s="181"/>
      <c r="J34" s="181"/>
      <c r="K34" s="197"/>
    </row>
    <row r="35" spans="1:11" ht="14.4" thickBot="1" x14ac:dyDescent="0.35">
      <c r="A35" s="193"/>
      <c r="B35" s="181"/>
      <c r="C35" s="181"/>
      <c r="D35" s="181"/>
      <c r="E35" s="181"/>
      <c r="F35" s="181"/>
      <c r="G35" s="181"/>
      <c r="H35" s="207"/>
      <c r="I35" s="208" t="s">
        <v>167</v>
      </c>
      <c r="J35" s="209">
        <f>SUM(F7:F12)*H30</f>
        <v>46</v>
      </c>
      <c r="K35" s="210" t="s">
        <v>122</v>
      </c>
    </row>
    <row r="36" spans="1:11" x14ac:dyDescent="0.3">
      <c r="A36" s="193"/>
      <c r="B36" s="181"/>
      <c r="C36" s="181"/>
      <c r="D36" s="181"/>
      <c r="E36" s="181"/>
      <c r="F36" s="181"/>
      <c r="G36" s="181"/>
      <c r="H36" s="181"/>
      <c r="I36" s="181"/>
      <c r="J36" s="181"/>
      <c r="K36" s="185"/>
    </row>
    <row r="37" spans="1:11" ht="14.4" x14ac:dyDescent="0.3">
      <c r="A37" s="580" t="s">
        <v>331</v>
      </c>
      <c r="B37" s="581"/>
      <c r="C37" s="589"/>
      <c r="D37" s="581"/>
      <c r="E37" s="589"/>
      <c r="F37" s="581"/>
      <c r="G37" s="589"/>
      <c r="H37" s="581"/>
      <c r="I37" s="590"/>
      <c r="J37" s="581"/>
      <c r="K37" s="591"/>
    </row>
    <row r="38" spans="1:11" ht="14.4" x14ac:dyDescent="0.3">
      <c r="A38" s="584"/>
      <c r="B38" s="583"/>
      <c r="C38" s="585"/>
      <c r="D38" s="583"/>
      <c r="E38" s="585"/>
      <c r="F38" s="583"/>
      <c r="G38" s="585"/>
      <c r="H38" s="583"/>
      <c r="I38" s="586"/>
      <c r="J38" s="583"/>
      <c r="K38" s="587"/>
    </row>
    <row r="39" spans="1:11" ht="14.4" x14ac:dyDescent="0.3">
      <c r="A39" s="584" t="s">
        <v>328</v>
      </c>
      <c r="B39" s="583">
        <v>0.08</v>
      </c>
      <c r="C39" s="585" t="s">
        <v>174</v>
      </c>
      <c r="D39" s="583">
        <v>0.25</v>
      </c>
      <c r="E39" s="585" t="s">
        <v>174</v>
      </c>
      <c r="F39" s="583">
        <v>5</v>
      </c>
      <c r="G39" s="585" t="s">
        <v>174</v>
      </c>
      <c r="H39" s="583">
        <f>(17*2)</f>
        <v>34</v>
      </c>
      <c r="I39" s="586" t="s">
        <v>188</v>
      </c>
      <c r="J39" s="583">
        <f>SUM(B39*D39*F39)*H39</f>
        <v>3.4000000000000004</v>
      </c>
      <c r="K39" s="587" t="s">
        <v>8</v>
      </c>
    </row>
    <row r="40" spans="1:11" ht="15" thickBot="1" x14ac:dyDescent="0.35">
      <c r="A40" s="584"/>
      <c r="B40" s="583"/>
      <c r="C40" s="585"/>
      <c r="D40" s="583"/>
      <c r="E40" s="585"/>
      <c r="F40" s="583"/>
      <c r="G40" s="585"/>
      <c r="H40" s="583"/>
      <c r="I40" s="586"/>
      <c r="J40" s="583"/>
      <c r="K40" s="587"/>
    </row>
    <row r="41" spans="1:11" ht="14.4" thickBot="1" x14ac:dyDescent="0.35">
      <c r="A41" s="193"/>
      <c r="B41" s="181"/>
      <c r="C41" s="181"/>
      <c r="D41" s="181"/>
      <c r="E41" s="181"/>
      <c r="F41" s="181"/>
      <c r="G41" s="181"/>
      <c r="H41" s="207"/>
      <c r="I41" s="208" t="s">
        <v>167</v>
      </c>
      <c r="J41" s="209">
        <f>SUM(J39:J39)</f>
        <v>3.4000000000000004</v>
      </c>
      <c r="K41" s="210" t="s">
        <v>8</v>
      </c>
    </row>
    <row r="42" spans="1:11" ht="15" thickBot="1" x14ac:dyDescent="0.35">
      <c r="A42" s="584"/>
      <c r="B42" s="583"/>
      <c r="C42" s="585"/>
      <c r="D42" s="583"/>
      <c r="E42" s="585"/>
      <c r="F42" s="583"/>
      <c r="G42" s="585"/>
      <c r="H42" s="583"/>
      <c r="I42" s="586"/>
      <c r="J42" s="583"/>
      <c r="K42" s="587"/>
    </row>
    <row r="43" spans="1:11" ht="15" thickBot="1" x14ac:dyDescent="0.35">
      <c r="A43" s="584"/>
      <c r="B43" s="583"/>
      <c r="C43" s="585"/>
      <c r="D43" s="583"/>
      <c r="E43" s="585"/>
      <c r="F43" s="583"/>
      <c r="G43" s="585"/>
      <c r="H43" s="207"/>
      <c r="I43" s="208" t="s">
        <v>167</v>
      </c>
      <c r="J43" s="209">
        <f>SUM(F39*H39)</f>
        <v>170</v>
      </c>
      <c r="K43" s="210" t="s">
        <v>122</v>
      </c>
    </row>
    <row r="44" spans="1:11" x14ac:dyDescent="0.3">
      <c r="A44" s="193"/>
      <c r="B44" s="181"/>
      <c r="C44" s="181"/>
      <c r="D44" s="181"/>
      <c r="E44" s="181"/>
      <c r="F44" s="181"/>
      <c r="G44" s="181"/>
      <c r="H44" s="181"/>
      <c r="I44" s="181"/>
      <c r="J44" s="181"/>
      <c r="K44" s="197"/>
    </row>
    <row r="45" spans="1:11" ht="14.4" x14ac:dyDescent="0.3">
      <c r="A45" s="580" t="s">
        <v>330</v>
      </c>
      <c r="B45" s="581"/>
      <c r="C45" s="589"/>
      <c r="D45" s="581"/>
      <c r="E45" s="589"/>
      <c r="F45" s="581"/>
      <c r="G45" s="589"/>
      <c r="H45" s="581"/>
      <c r="I45" s="590"/>
      <c r="J45" s="581"/>
      <c r="K45" s="591"/>
    </row>
    <row r="46" spans="1:11" ht="14.4" x14ac:dyDescent="0.3">
      <c r="A46" s="584"/>
      <c r="B46" s="583"/>
      <c r="C46" s="585"/>
      <c r="D46" s="583"/>
      <c r="E46" s="585"/>
      <c r="F46" s="583"/>
      <c r="G46" s="585"/>
      <c r="H46" s="583"/>
      <c r="I46" s="586"/>
      <c r="J46" s="583"/>
      <c r="K46" s="587"/>
    </row>
    <row r="47" spans="1:11" ht="14.4" x14ac:dyDescent="0.3">
      <c r="A47" s="584" t="s">
        <v>328</v>
      </c>
      <c r="B47" s="583">
        <v>0.08</v>
      </c>
      <c r="C47" s="585" t="s">
        <v>174</v>
      </c>
      <c r="D47" s="583">
        <v>0.25</v>
      </c>
      <c r="E47" s="585" t="s">
        <v>174</v>
      </c>
      <c r="F47" s="583">
        <v>6</v>
      </c>
      <c r="G47" s="585" t="s">
        <v>174</v>
      </c>
      <c r="H47" s="583">
        <f>(17*2)</f>
        <v>34</v>
      </c>
      <c r="I47" s="586" t="s">
        <v>188</v>
      </c>
      <c r="J47" s="583">
        <f>SUM(B47*D47*F47)*H47</f>
        <v>4.08</v>
      </c>
      <c r="K47" s="587" t="s">
        <v>8</v>
      </c>
    </row>
    <row r="48" spans="1:11" ht="15" thickBot="1" x14ac:dyDescent="0.35">
      <c r="A48" s="584"/>
      <c r="B48" s="583"/>
      <c r="C48" s="583"/>
      <c r="D48" s="583"/>
      <c r="E48" s="583"/>
      <c r="F48" s="583"/>
      <c r="G48" s="583"/>
      <c r="H48" s="583"/>
      <c r="I48"/>
      <c r="J48"/>
      <c r="K48" s="16"/>
    </row>
    <row r="49" spans="1:11" ht="14.4" thickBot="1" x14ac:dyDescent="0.35">
      <c r="A49" s="193"/>
      <c r="B49" s="181"/>
      <c r="C49" s="181"/>
      <c r="D49" s="181"/>
      <c r="E49" s="181"/>
      <c r="F49" s="181"/>
      <c r="G49" s="181"/>
      <c r="H49" s="207"/>
      <c r="I49" s="208" t="s">
        <v>167</v>
      </c>
      <c r="J49" s="209">
        <f>SUM(J47:J47)</f>
        <v>4.08</v>
      </c>
      <c r="K49" s="210" t="s">
        <v>8</v>
      </c>
    </row>
    <row r="50" spans="1:11" ht="15" thickBot="1" x14ac:dyDescent="0.35">
      <c r="A50" s="584"/>
      <c r="B50" s="583"/>
      <c r="C50" s="583"/>
      <c r="D50" s="583"/>
      <c r="E50" s="583"/>
      <c r="F50" s="583"/>
      <c r="G50" s="583"/>
      <c r="H50" s="583"/>
      <c r="I50"/>
      <c r="J50"/>
      <c r="K50" s="16"/>
    </row>
    <row r="51" spans="1:11" ht="15" thickBot="1" x14ac:dyDescent="0.35">
      <c r="A51" s="584"/>
      <c r="B51" s="583"/>
      <c r="C51" s="583"/>
      <c r="D51" s="583"/>
      <c r="E51" s="583"/>
      <c r="F51" s="583"/>
      <c r="G51" s="583"/>
      <c r="H51" s="207"/>
      <c r="I51" s="208" t="s">
        <v>167</v>
      </c>
      <c r="J51" s="209">
        <f>SUM(F47*H47)</f>
        <v>204</v>
      </c>
      <c r="K51" s="210" t="s">
        <v>122</v>
      </c>
    </row>
    <row r="52" spans="1:11" ht="15" thickBot="1" x14ac:dyDescent="0.35">
      <c r="A52" s="904"/>
      <c r="B52" s="905"/>
      <c r="C52" s="905"/>
      <c r="D52" s="905"/>
      <c r="E52" s="905"/>
      <c r="F52" s="905"/>
      <c r="G52" s="905"/>
      <c r="H52" s="905"/>
      <c r="I52" s="906"/>
      <c r="J52" s="906"/>
      <c r="K52" s="907"/>
    </row>
    <row r="53" spans="1:11" ht="15" thickTop="1" x14ac:dyDescent="0.3">
      <c r="A53" s="1122" t="s">
        <v>332</v>
      </c>
      <c r="B53" s="1123"/>
      <c r="C53" s="1123"/>
      <c r="D53" s="1123"/>
      <c r="E53" s="1123"/>
      <c r="F53" s="1123"/>
      <c r="G53" s="1123"/>
      <c r="H53" s="1123"/>
      <c r="I53" s="1123"/>
      <c r="J53" s="1123"/>
      <c r="K53" s="1124"/>
    </row>
    <row r="54" spans="1:11" ht="14.4" x14ac:dyDescent="0.3">
      <c r="A54" s="584"/>
      <c r="B54" s="583"/>
      <c r="C54" s="585"/>
      <c r="D54" s="583"/>
      <c r="E54" s="585"/>
      <c r="F54" s="583"/>
      <c r="G54" s="585"/>
      <c r="H54" s="583"/>
      <c r="I54" s="586"/>
      <c r="J54" s="583"/>
      <c r="K54" s="587"/>
    </row>
    <row r="55" spans="1:11" ht="14.4" x14ac:dyDescent="0.3">
      <c r="A55" s="1125" t="s">
        <v>339</v>
      </c>
      <c r="B55" s="1126"/>
      <c r="C55" s="1126"/>
      <c r="D55" s="1126"/>
      <c r="E55" s="1126"/>
      <c r="F55" s="1126"/>
      <c r="G55" s="1126"/>
      <c r="H55" s="1126"/>
      <c r="I55" s="1126"/>
      <c r="J55" s="1126"/>
      <c r="K55" s="1127"/>
    </row>
    <row r="56" spans="1:11" ht="14.4" x14ac:dyDescent="0.3">
      <c r="A56" s="584"/>
      <c r="B56" s="583"/>
      <c r="C56" s="585"/>
      <c r="D56" s="583"/>
      <c r="E56" s="585"/>
      <c r="F56" s="583"/>
      <c r="G56" s="585"/>
      <c r="H56" s="583"/>
      <c r="I56" s="586"/>
      <c r="J56" s="583"/>
      <c r="K56" s="587"/>
    </row>
    <row r="57" spans="1:11" ht="14.4" x14ac:dyDescent="0.3">
      <c r="A57" s="584" t="s">
        <v>327</v>
      </c>
      <c r="B57" s="583">
        <v>0.3</v>
      </c>
      <c r="C57" s="585" t="s">
        <v>174</v>
      </c>
      <c r="D57" s="583">
        <v>0.3</v>
      </c>
      <c r="E57" s="585" t="s">
        <v>174</v>
      </c>
      <c r="F57" s="583">
        <v>5</v>
      </c>
      <c r="G57" s="585" t="s">
        <v>174</v>
      </c>
      <c r="H57" s="583">
        <v>11</v>
      </c>
      <c r="I57" s="586" t="s">
        <v>188</v>
      </c>
      <c r="J57" s="583">
        <f>SUM(B57*D57*F57)*H57</f>
        <v>4.9499999999999993</v>
      </c>
      <c r="K57" s="587" t="s">
        <v>8</v>
      </c>
    </row>
    <row r="58" spans="1:11" ht="15" thickBot="1" x14ac:dyDescent="0.35">
      <c r="A58" s="584"/>
      <c r="B58" s="583"/>
      <c r="C58" s="585"/>
      <c r="D58" s="583"/>
      <c r="E58" s="585"/>
      <c r="F58" s="583"/>
      <c r="G58" s="585"/>
      <c r="H58" s="583"/>
      <c r="I58" s="586"/>
      <c r="J58" s="583"/>
      <c r="K58" s="587"/>
    </row>
    <row r="59" spans="1:11" ht="14.4" thickBot="1" x14ac:dyDescent="0.35">
      <c r="A59" s="193"/>
      <c r="B59" s="181"/>
      <c r="C59" s="181"/>
      <c r="D59" s="181"/>
      <c r="E59" s="181"/>
      <c r="F59" s="181"/>
      <c r="G59" s="181"/>
      <c r="H59" s="207"/>
      <c r="I59" s="208" t="s">
        <v>167</v>
      </c>
      <c r="J59" s="209">
        <f>SUM(J57:J57)</f>
        <v>4.9499999999999993</v>
      </c>
      <c r="K59" s="210" t="s">
        <v>8</v>
      </c>
    </row>
    <row r="60" spans="1:11" ht="15" thickBot="1" x14ac:dyDescent="0.35">
      <c r="A60" s="584"/>
      <c r="B60" s="583"/>
      <c r="C60" s="585"/>
      <c r="D60" s="583"/>
      <c r="E60" s="585"/>
      <c r="F60" s="583"/>
      <c r="G60" s="585"/>
      <c r="H60" s="583"/>
      <c r="I60" s="586"/>
      <c r="J60" s="583"/>
      <c r="K60" s="587"/>
    </row>
    <row r="61" spans="1:11" ht="15" thickBot="1" x14ac:dyDescent="0.35">
      <c r="A61" s="584"/>
      <c r="B61" s="583"/>
      <c r="C61" s="585"/>
      <c r="D61" s="583"/>
      <c r="E61" s="585"/>
      <c r="F61" s="583"/>
      <c r="G61" s="585"/>
      <c r="H61" s="207"/>
      <c r="I61" s="208" t="s">
        <v>167</v>
      </c>
      <c r="J61" s="209">
        <f>SUM(F57*H57)</f>
        <v>55</v>
      </c>
      <c r="K61" s="210" t="s">
        <v>122</v>
      </c>
    </row>
    <row r="62" spans="1:11" ht="14.4" x14ac:dyDescent="0.3">
      <c r="A62" s="584"/>
      <c r="B62" s="583"/>
      <c r="C62" s="585"/>
      <c r="D62" s="583"/>
      <c r="E62" s="585"/>
      <c r="F62" s="583"/>
      <c r="G62" s="585"/>
      <c r="H62" s="583"/>
      <c r="I62" s="586"/>
      <c r="J62" s="583"/>
      <c r="K62" s="587"/>
    </row>
    <row r="63" spans="1:11" ht="14.4" x14ac:dyDescent="0.3">
      <c r="A63" s="1125" t="s">
        <v>333</v>
      </c>
      <c r="B63" s="1126"/>
      <c r="C63" s="1126"/>
      <c r="D63" s="1126"/>
      <c r="E63" s="1126"/>
      <c r="F63" s="1126"/>
      <c r="G63" s="1126"/>
      <c r="H63" s="1126"/>
      <c r="I63" s="1126"/>
      <c r="J63" s="1126"/>
      <c r="K63" s="1127"/>
    </row>
    <row r="64" spans="1:11" ht="14.4" x14ac:dyDescent="0.3">
      <c r="A64" s="584"/>
      <c r="B64" s="583"/>
      <c r="C64" s="585"/>
      <c r="D64" s="583"/>
      <c r="E64" s="585"/>
      <c r="F64" s="583"/>
      <c r="G64" s="585"/>
      <c r="H64" s="583"/>
      <c r="I64" s="586"/>
      <c r="J64" s="583"/>
      <c r="K64" s="587"/>
    </row>
    <row r="65" spans="1:11" ht="14.4" x14ac:dyDescent="0.3">
      <c r="A65" s="584" t="s">
        <v>327</v>
      </c>
      <c r="B65" s="583">
        <v>0.3</v>
      </c>
      <c r="C65" s="585" t="s">
        <v>174</v>
      </c>
      <c r="D65" s="583">
        <v>0.3</v>
      </c>
      <c r="E65" s="585" t="s">
        <v>174</v>
      </c>
      <c r="F65" s="583">
        <v>1.6</v>
      </c>
      <c r="G65" s="585" t="s">
        <v>174</v>
      </c>
      <c r="H65" s="583">
        <v>103</v>
      </c>
      <c r="I65" s="586" t="s">
        <v>188</v>
      </c>
      <c r="J65" s="583">
        <f>SUM(B65*D65*F65)*H65</f>
        <v>14.831999999999999</v>
      </c>
      <c r="K65" s="587" t="s">
        <v>8</v>
      </c>
    </row>
    <row r="66" spans="1:11" ht="15" thickBot="1" x14ac:dyDescent="0.35">
      <c r="A66" s="584"/>
      <c r="B66" s="583"/>
      <c r="C66" s="585"/>
      <c r="D66" s="583"/>
      <c r="E66" s="585"/>
      <c r="F66" s="583"/>
      <c r="G66" s="585"/>
      <c r="H66" s="583"/>
      <c r="I66" s="586"/>
      <c r="J66" s="583"/>
      <c r="K66" s="587"/>
    </row>
    <row r="67" spans="1:11" ht="14.4" thickBot="1" x14ac:dyDescent="0.35">
      <c r="A67" s="193"/>
      <c r="B67" s="181"/>
      <c r="C67" s="181"/>
      <c r="D67" s="181"/>
      <c r="E67" s="181"/>
      <c r="F67" s="181"/>
      <c r="G67" s="181"/>
      <c r="H67" s="207"/>
      <c r="I67" s="208" t="s">
        <v>167</v>
      </c>
      <c r="J67" s="209">
        <f>SUM(J65:J65)</f>
        <v>14.831999999999999</v>
      </c>
      <c r="K67" s="210" t="s">
        <v>8</v>
      </c>
    </row>
    <row r="68" spans="1:11" ht="15" thickBot="1" x14ac:dyDescent="0.35">
      <c r="A68" s="584"/>
      <c r="B68" s="583"/>
      <c r="C68" s="585"/>
      <c r="D68" s="583"/>
      <c r="E68" s="585"/>
      <c r="F68" s="583"/>
      <c r="G68" s="585"/>
      <c r="H68" s="583"/>
      <c r="I68" s="586"/>
      <c r="J68" s="583"/>
      <c r="K68" s="587"/>
    </row>
    <row r="69" spans="1:11" ht="15" thickBot="1" x14ac:dyDescent="0.35">
      <c r="A69" s="584"/>
      <c r="B69" s="583"/>
      <c r="C69" s="585"/>
      <c r="D69" s="583"/>
      <c r="E69" s="585"/>
      <c r="F69" s="583"/>
      <c r="G69" s="585"/>
      <c r="H69" s="207"/>
      <c r="I69" s="208" t="s">
        <v>167</v>
      </c>
      <c r="J69" s="209">
        <f>SUM(F65*H65)</f>
        <v>164.8</v>
      </c>
      <c r="K69" s="210" t="s">
        <v>122</v>
      </c>
    </row>
    <row r="70" spans="1:11" ht="14.4" x14ac:dyDescent="0.3">
      <c r="A70" s="584"/>
      <c r="B70" s="583"/>
      <c r="C70" s="585"/>
      <c r="D70" s="583"/>
      <c r="E70" s="585"/>
      <c r="F70" s="583"/>
      <c r="G70" s="585"/>
      <c r="H70" s="583"/>
      <c r="I70" s="586"/>
      <c r="J70" s="583"/>
      <c r="K70" s="587"/>
    </row>
    <row r="71" spans="1:11" ht="14.4" x14ac:dyDescent="0.3">
      <c r="A71" s="1125" t="s">
        <v>334</v>
      </c>
      <c r="B71" s="1126"/>
      <c r="C71" s="1126"/>
      <c r="D71" s="1126"/>
      <c r="E71" s="1126"/>
      <c r="F71" s="1126"/>
      <c r="G71" s="1126"/>
      <c r="H71" s="1126"/>
      <c r="I71" s="1126"/>
      <c r="J71" s="1126"/>
      <c r="K71" s="1127"/>
    </row>
    <row r="72" spans="1:11" ht="14.4" x14ac:dyDescent="0.3">
      <c r="A72" s="584" t="s">
        <v>327</v>
      </c>
      <c r="B72" s="583"/>
      <c r="C72" s="585"/>
      <c r="D72" s="583"/>
      <c r="E72" s="585"/>
      <c r="F72" s="583"/>
      <c r="G72" s="585"/>
      <c r="H72" s="583"/>
      <c r="I72" s="586"/>
      <c r="J72" s="583"/>
      <c r="K72" s="587"/>
    </row>
    <row r="73" spans="1:11" ht="14.4" x14ac:dyDescent="0.3">
      <c r="A73" s="584" t="s">
        <v>748</v>
      </c>
      <c r="B73" s="583">
        <v>0.3</v>
      </c>
      <c r="C73" s="585" t="s">
        <v>174</v>
      </c>
      <c r="D73" s="583">
        <v>0.3</v>
      </c>
      <c r="E73" s="585" t="s">
        <v>174</v>
      </c>
      <c r="F73" s="583">
        <v>5</v>
      </c>
      <c r="G73" s="585" t="s">
        <v>174</v>
      </c>
      <c r="H73" s="583">
        <v>8</v>
      </c>
      <c r="I73" s="586" t="s">
        <v>188</v>
      </c>
      <c r="J73" s="583">
        <f>SUM(B73*D73*F73)*H73</f>
        <v>3.5999999999999996</v>
      </c>
      <c r="K73" s="587" t="s">
        <v>8</v>
      </c>
    </row>
    <row r="74" spans="1:11" ht="7.8" customHeight="1" x14ac:dyDescent="0.3">
      <c r="A74" s="239"/>
      <c r="B74" s="199"/>
      <c r="C74" s="195"/>
      <c r="D74" s="199"/>
      <c r="E74" s="195"/>
      <c r="F74" s="181"/>
      <c r="G74" s="181"/>
      <c r="H74" s="181"/>
      <c r="I74" s="181"/>
      <c r="J74" s="181"/>
      <c r="K74" s="197"/>
    </row>
    <row r="75" spans="1:11" ht="14.4" x14ac:dyDescent="0.3">
      <c r="A75" s="584" t="s">
        <v>749</v>
      </c>
      <c r="B75" s="583">
        <v>0.3</v>
      </c>
      <c r="C75" s="585" t="s">
        <v>174</v>
      </c>
      <c r="D75" s="583">
        <v>0.3</v>
      </c>
      <c r="E75" s="585" t="s">
        <v>174</v>
      </c>
      <c r="F75" s="583">
        <v>6</v>
      </c>
      <c r="G75" s="585" t="s">
        <v>174</v>
      </c>
      <c r="H75" s="583">
        <v>8</v>
      </c>
      <c r="I75" s="586" t="s">
        <v>188</v>
      </c>
      <c r="J75" s="583">
        <f>SUM(B75*D75*F75)*H75</f>
        <v>4.32</v>
      </c>
      <c r="K75" s="587" t="s">
        <v>8</v>
      </c>
    </row>
    <row r="76" spans="1:11" ht="7.8" customHeight="1" x14ac:dyDescent="0.3">
      <c r="A76" s="239"/>
      <c r="B76" s="199"/>
      <c r="C76" s="195"/>
      <c r="D76" s="199"/>
      <c r="E76" s="195"/>
      <c r="F76" s="181"/>
      <c r="G76" s="181"/>
      <c r="H76" s="181"/>
      <c r="I76" s="181"/>
      <c r="J76" s="181"/>
      <c r="K76" s="197"/>
    </row>
    <row r="77" spans="1:11" ht="14.4" x14ac:dyDescent="0.3">
      <c r="A77" s="584" t="s">
        <v>750</v>
      </c>
      <c r="B77" s="583">
        <v>0.3</v>
      </c>
      <c r="C77" s="585" t="s">
        <v>174</v>
      </c>
      <c r="D77" s="583">
        <v>0.3</v>
      </c>
      <c r="E77" s="585" t="s">
        <v>174</v>
      </c>
      <c r="F77" s="583">
        <v>6.17</v>
      </c>
      <c r="G77" s="585" t="s">
        <v>174</v>
      </c>
      <c r="H77" s="583">
        <v>8</v>
      </c>
      <c r="I77" s="586" t="s">
        <v>188</v>
      </c>
      <c r="J77" s="583">
        <f>SUM(B77*D77*F77)*H77</f>
        <v>4.4424000000000001</v>
      </c>
      <c r="K77" s="587" t="s">
        <v>8</v>
      </c>
    </row>
    <row r="78" spans="1:11" ht="7.8" customHeight="1" x14ac:dyDescent="0.3">
      <c r="A78" s="239"/>
      <c r="B78" s="199"/>
      <c r="C78" s="195"/>
      <c r="D78" s="199"/>
      <c r="E78" s="195"/>
      <c r="F78" s="181"/>
      <c r="G78" s="181"/>
      <c r="H78" s="181"/>
      <c r="I78" s="181"/>
      <c r="J78" s="181"/>
      <c r="K78" s="197"/>
    </row>
    <row r="79" spans="1:11" ht="14.4" x14ac:dyDescent="0.3">
      <c r="A79" s="584" t="s">
        <v>751</v>
      </c>
      <c r="B79" s="583">
        <v>0.3</v>
      </c>
      <c r="C79" s="585" t="s">
        <v>174</v>
      </c>
      <c r="D79" s="583">
        <v>0.3</v>
      </c>
      <c r="E79" s="585" t="s">
        <v>174</v>
      </c>
      <c r="F79" s="583">
        <v>3.95</v>
      </c>
      <c r="G79" s="585" t="s">
        <v>174</v>
      </c>
      <c r="H79" s="583">
        <v>8</v>
      </c>
      <c r="I79" s="586" t="s">
        <v>188</v>
      </c>
      <c r="J79" s="583">
        <f>SUM(B79*D79*F79)*H79</f>
        <v>2.8439999999999999</v>
      </c>
      <c r="K79" s="587" t="s">
        <v>8</v>
      </c>
    </row>
    <row r="80" spans="1:11" ht="7.8" customHeight="1" x14ac:dyDescent="0.3">
      <c r="A80" s="239"/>
      <c r="B80" s="199"/>
      <c r="C80" s="195"/>
      <c r="D80" s="199"/>
      <c r="E80" s="195"/>
      <c r="F80" s="181"/>
      <c r="G80" s="181"/>
      <c r="H80" s="181"/>
      <c r="I80" s="181"/>
      <c r="J80" s="181"/>
      <c r="K80" s="197"/>
    </row>
    <row r="81" spans="1:11" ht="14.4" x14ac:dyDescent="0.3">
      <c r="A81" s="584" t="s">
        <v>752</v>
      </c>
      <c r="B81" s="583">
        <v>0.3</v>
      </c>
      <c r="C81" s="585" t="s">
        <v>174</v>
      </c>
      <c r="D81" s="583">
        <v>0.3</v>
      </c>
      <c r="E81" s="585" t="s">
        <v>174</v>
      </c>
      <c r="F81" s="583">
        <v>4</v>
      </c>
      <c r="G81" s="585" t="s">
        <v>174</v>
      </c>
      <c r="H81" s="583">
        <v>8</v>
      </c>
      <c r="I81" s="586" t="s">
        <v>188</v>
      </c>
      <c r="J81" s="583">
        <f>SUM(B81*D81*F81)*H81</f>
        <v>2.88</v>
      </c>
      <c r="K81" s="587" t="s">
        <v>8</v>
      </c>
    </row>
    <row r="82" spans="1:11" ht="7.8" customHeight="1" x14ac:dyDescent="0.3">
      <c r="A82" s="239"/>
      <c r="B82" s="199"/>
      <c r="C82" s="195"/>
      <c r="D82" s="199"/>
      <c r="E82" s="195"/>
      <c r="F82" s="181"/>
      <c r="G82" s="181"/>
      <c r="H82" s="181"/>
      <c r="I82" s="181"/>
      <c r="J82" s="181"/>
      <c r="K82" s="197"/>
    </row>
    <row r="83" spans="1:11" ht="14.4" x14ac:dyDescent="0.3">
      <c r="A83" s="584" t="s">
        <v>753</v>
      </c>
      <c r="B83" s="583">
        <v>0.3</v>
      </c>
      <c r="C83" s="585" t="s">
        <v>174</v>
      </c>
      <c r="D83" s="583">
        <v>0.3</v>
      </c>
      <c r="E83" s="585" t="s">
        <v>174</v>
      </c>
      <c r="F83" s="583">
        <v>6.15</v>
      </c>
      <c r="G83" s="585" t="s">
        <v>174</v>
      </c>
      <c r="H83" s="583">
        <v>8</v>
      </c>
      <c r="I83" s="586" t="s">
        <v>188</v>
      </c>
      <c r="J83" s="583">
        <f>SUM(B83*D83*F83)*H83</f>
        <v>4.4279999999999999</v>
      </c>
      <c r="K83" s="587" t="s">
        <v>8</v>
      </c>
    </row>
    <row r="84" spans="1:11" ht="7.8" customHeight="1" x14ac:dyDescent="0.3">
      <c r="A84" s="239"/>
      <c r="B84" s="199"/>
      <c r="C84" s="195"/>
      <c r="D84" s="199"/>
      <c r="E84" s="195"/>
      <c r="F84" s="181"/>
      <c r="G84" s="181"/>
      <c r="H84" s="181"/>
      <c r="I84" s="181"/>
      <c r="J84" s="181"/>
      <c r="K84" s="197"/>
    </row>
    <row r="85" spans="1:11" ht="14.4" x14ac:dyDescent="0.3">
      <c r="A85" s="584" t="s">
        <v>754</v>
      </c>
      <c r="B85" s="583">
        <v>0.3</v>
      </c>
      <c r="C85" s="585" t="s">
        <v>174</v>
      </c>
      <c r="D85" s="583">
        <v>0.3</v>
      </c>
      <c r="E85" s="585" t="s">
        <v>174</v>
      </c>
      <c r="F85" s="583">
        <v>5.37</v>
      </c>
      <c r="G85" s="585" t="s">
        <v>174</v>
      </c>
      <c r="H85" s="583">
        <v>8</v>
      </c>
      <c r="I85" s="586" t="s">
        <v>188</v>
      </c>
      <c r="J85" s="583">
        <f>SUM(B85*D85*F85)*H85</f>
        <v>3.8664000000000001</v>
      </c>
      <c r="K85" s="587" t="s">
        <v>8</v>
      </c>
    </row>
    <row r="86" spans="1:11" ht="7.8" customHeight="1" x14ac:dyDescent="0.3">
      <c r="A86" s="239"/>
      <c r="B86" s="199"/>
      <c r="C86" s="195"/>
      <c r="D86" s="199"/>
      <c r="E86" s="195"/>
      <c r="F86" s="181"/>
      <c r="G86" s="181"/>
      <c r="H86" s="181"/>
      <c r="I86" s="181"/>
      <c r="J86" s="181"/>
      <c r="K86" s="197"/>
    </row>
    <row r="87" spans="1:11" ht="14.4" x14ac:dyDescent="0.3">
      <c r="A87" s="584" t="s">
        <v>755</v>
      </c>
      <c r="B87" s="583">
        <v>0.3</v>
      </c>
      <c r="C87" s="585" t="s">
        <v>174</v>
      </c>
      <c r="D87" s="583">
        <v>0.3</v>
      </c>
      <c r="E87" s="585" t="s">
        <v>174</v>
      </c>
      <c r="F87" s="583">
        <v>5.8</v>
      </c>
      <c r="G87" s="585" t="s">
        <v>174</v>
      </c>
      <c r="H87" s="583">
        <v>8</v>
      </c>
      <c r="I87" s="586" t="s">
        <v>188</v>
      </c>
      <c r="J87" s="583">
        <f>SUM(B87*D87*F87)*H87</f>
        <v>4.1760000000000002</v>
      </c>
      <c r="K87" s="587" t="s">
        <v>8</v>
      </c>
    </row>
    <row r="88" spans="1:11" ht="7.8" customHeight="1" x14ac:dyDescent="0.3">
      <c r="A88" s="239"/>
      <c r="B88" s="199"/>
      <c r="C88" s="195"/>
      <c r="D88" s="199"/>
      <c r="E88" s="195"/>
      <c r="F88" s="181"/>
      <c r="G88" s="181"/>
      <c r="H88" s="181"/>
      <c r="I88" s="181"/>
      <c r="J88" s="181"/>
      <c r="K88" s="197"/>
    </row>
    <row r="89" spans="1:11" ht="14.4" x14ac:dyDescent="0.3">
      <c r="A89" s="584" t="s">
        <v>756</v>
      </c>
      <c r="B89" s="583">
        <v>0.3</v>
      </c>
      <c r="C89" s="585" t="s">
        <v>174</v>
      </c>
      <c r="D89" s="583">
        <v>0.3</v>
      </c>
      <c r="E89" s="585" t="s">
        <v>174</v>
      </c>
      <c r="F89" s="583">
        <v>5.39</v>
      </c>
      <c r="G89" s="585" t="s">
        <v>174</v>
      </c>
      <c r="H89" s="583">
        <v>8</v>
      </c>
      <c r="I89" s="586" t="s">
        <v>188</v>
      </c>
      <c r="J89" s="583">
        <f>SUM(B89*D89*F89)*H89</f>
        <v>3.8807999999999998</v>
      </c>
      <c r="K89" s="587" t="s">
        <v>8</v>
      </c>
    </row>
    <row r="90" spans="1:11" ht="7.8" customHeight="1" x14ac:dyDescent="0.3">
      <c r="A90" s="239"/>
      <c r="B90" s="199"/>
      <c r="C90" s="195"/>
      <c r="D90" s="199"/>
      <c r="E90" s="195"/>
      <c r="F90" s="181"/>
      <c r="G90" s="181"/>
      <c r="H90" s="181"/>
      <c r="I90" s="181"/>
      <c r="J90" s="181"/>
      <c r="K90" s="197"/>
    </row>
    <row r="91" spans="1:11" ht="14.4" x14ac:dyDescent="0.3">
      <c r="A91" s="584" t="s">
        <v>757</v>
      </c>
      <c r="B91" s="583">
        <v>0.3</v>
      </c>
      <c r="C91" s="585" t="s">
        <v>174</v>
      </c>
      <c r="D91" s="583">
        <v>0.3</v>
      </c>
      <c r="E91" s="585" t="s">
        <v>174</v>
      </c>
      <c r="F91" s="583">
        <v>5.95</v>
      </c>
      <c r="G91" s="585" t="s">
        <v>174</v>
      </c>
      <c r="H91" s="583">
        <v>8</v>
      </c>
      <c r="I91" s="586" t="s">
        <v>188</v>
      </c>
      <c r="J91" s="583">
        <f>SUM(B91*D91*F91)*H91</f>
        <v>4.2839999999999998</v>
      </c>
      <c r="K91" s="587" t="s">
        <v>8</v>
      </c>
    </row>
    <row r="92" spans="1:11" ht="7.8" customHeight="1" x14ac:dyDescent="0.3">
      <c r="A92" s="239"/>
      <c r="B92" s="199"/>
      <c r="C92" s="195"/>
      <c r="D92" s="199"/>
      <c r="E92" s="195"/>
      <c r="F92" s="181"/>
      <c r="G92" s="181"/>
      <c r="H92" s="181"/>
      <c r="I92" s="181"/>
      <c r="J92" s="181"/>
      <c r="K92" s="197"/>
    </row>
    <row r="93" spans="1:11" ht="14.4" x14ac:dyDescent="0.3">
      <c r="A93" s="584" t="s">
        <v>758</v>
      </c>
      <c r="B93" s="583">
        <v>0.3</v>
      </c>
      <c r="C93" s="585" t="s">
        <v>174</v>
      </c>
      <c r="D93" s="583">
        <v>0.3</v>
      </c>
      <c r="E93" s="585" t="s">
        <v>174</v>
      </c>
      <c r="F93" s="583">
        <v>5.5</v>
      </c>
      <c r="G93" s="585" t="s">
        <v>174</v>
      </c>
      <c r="H93" s="583">
        <v>8</v>
      </c>
      <c r="I93" s="586" t="s">
        <v>188</v>
      </c>
      <c r="J93" s="583">
        <f>SUM(B93*D93*F93)*H93</f>
        <v>3.96</v>
      </c>
      <c r="K93" s="587" t="s">
        <v>8</v>
      </c>
    </row>
    <row r="94" spans="1:11" ht="7.8" customHeight="1" x14ac:dyDescent="0.3">
      <c r="A94" s="239"/>
      <c r="B94" s="199"/>
      <c r="C94" s="195"/>
      <c r="D94" s="199"/>
      <c r="E94" s="195"/>
      <c r="F94" s="181"/>
      <c r="G94" s="181"/>
      <c r="H94" s="181"/>
      <c r="I94" s="181"/>
      <c r="J94" s="181"/>
      <c r="K94" s="197"/>
    </row>
    <row r="95" spans="1:11" ht="14.4" x14ac:dyDescent="0.3">
      <c r="A95" s="584" t="s">
        <v>759</v>
      </c>
      <c r="B95" s="583">
        <v>0.3</v>
      </c>
      <c r="C95" s="585" t="s">
        <v>174</v>
      </c>
      <c r="D95" s="583">
        <v>0.3</v>
      </c>
      <c r="E95" s="585" t="s">
        <v>174</v>
      </c>
      <c r="F95" s="583">
        <v>5.25</v>
      </c>
      <c r="G95" s="585" t="s">
        <v>174</v>
      </c>
      <c r="H95" s="583">
        <v>8</v>
      </c>
      <c r="I95" s="586" t="s">
        <v>188</v>
      </c>
      <c r="J95" s="583">
        <f>SUM(B95*D95*F95)*H95</f>
        <v>3.78</v>
      </c>
      <c r="K95" s="587" t="s">
        <v>8</v>
      </c>
    </row>
    <row r="96" spans="1:11" ht="15" thickBot="1" x14ac:dyDescent="0.35">
      <c r="A96" s="584"/>
      <c r="B96" s="583"/>
      <c r="C96" s="585"/>
      <c r="D96" s="583"/>
      <c r="E96" s="585"/>
      <c r="F96" s="583"/>
      <c r="G96" s="585"/>
      <c r="H96" s="583"/>
      <c r="I96" s="586"/>
      <c r="J96" s="583"/>
      <c r="K96" s="587"/>
    </row>
    <row r="97" spans="1:11" ht="14.4" thickBot="1" x14ac:dyDescent="0.35">
      <c r="A97" s="193"/>
      <c r="B97" s="181"/>
      <c r="C97" s="181"/>
      <c r="D97" s="181"/>
      <c r="E97" s="181"/>
      <c r="F97" s="181"/>
      <c r="G97" s="181"/>
      <c r="H97" s="207"/>
      <c r="I97" s="208" t="s">
        <v>167</v>
      </c>
      <c r="J97" s="209">
        <f>SUM(J73:J95)</f>
        <v>46.461600000000004</v>
      </c>
      <c r="K97" s="210" t="s">
        <v>8</v>
      </c>
    </row>
    <row r="98" spans="1:11" ht="15" thickBot="1" x14ac:dyDescent="0.35">
      <c r="A98" s="584"/>
      <c r="B98" s="583"/>
      <c r="C98" s="585"/>
      <c r="D98" s="583"/>
      <c r="E98" s="585"/>
      <c r="F98" s="583"/>
      <c r="G98" s="585"/>
      <c r="H98" s="583"/>
      <c r="I98" s="586"/>
      <c r="J98" s="583"/>
      <c r="K98" s="587"/>
    </row>
    <row r="99" spans="1:11" ht="15" thickBot="1" x14ac:dyDescent="0.35">
      <c r="A99" s="584"/>
      <c r="B99" s="583"/>
      <c r="C99" s="585"/>
      <c r="D99" s="583"/>
      <c r="E99" s="585"/>
      <c r="F99" s="583"/>
      <c r="G99" s="585"/>
      <c r="H99" s="207"/>
      <c r="I99" s="208" t="s">
        <v>167</v>
      </c>
      <c r="J99" s="209">
        <f>SUM(F73:F95)*H95</f>
        <v>516.24</v>
      </c>
      <c r="K99" s="210" t="s">
        <v>122</v>
      </c>
    </row>
    <row r="100" spans="1:11" ht="14.4" thickBot="1" x14ac:dyDescent="0.35">
      <c r="A100" s="606"/>
      <c r="B100" s="229"/>
      <c r="C100" s="229"/>
      <c r="D100" s="229"/>
      <c r="E100" s="229"/>
      <c r="F100" s="229"/>
      <c r="G100" s="229"/>
      <c r="H100" s="229"/>
      <c r="I100" s="229"/>
      <c r="J100" s="229"/>
      <c r="K100" s="227"/>
    </row>
    <row r="101" spans="1:11" ht="14.4" x14ac:dyDescent="0.3">
      <c r="A101" s="1122" t="s">
        <v>335</v>
      </c>
      <c r="B101" s="1123"/>
      <c r="C101" s="1123"/>
      <c r="D101" s="1123"/>
      <c r="E101" s="1123"/>
      <c r="F101" s="1123"/>
      <c r="G101" s="1123"/>
      <c r="H101" s="1123"/>
      <c r="I101" s="1123"/>
      <c r="J101" s="1123"/>
      <c r="K101" s="1124"/>
    </row>
    <row r="102" spans="1:11" ht="14.4" x14ac:dyDescent="0.3">
      <c r="A102" s="584"/>
      <c r="B102" s="583"/>
      <c r="C102" s="585"/>
      <c r="D102" s="583"/>
      <c r="E102" s="585"/>
      <c r="F102" s="583"/>
      <c r="G102" s="585"/>
      <c r="H102" s="583"/>
      <c r="I102" s="586"/>
      <c r="J102" s="583"/>
      <c r="K102" s="587"/>
    </row>
    <row r="103" spans="1:11" ht="14.4" x14ac:dyDescent="0.3">
      <c r="A103" s="1125" t="s">
        <v>336</v>
      </c>
      <c r="B103" s="1126"/>
      <c r="C103" s="1126"/>
      <c r="D103" s="1126"/>
      <c r="E103" s="1126"/>
      <c r="F103" s="1126"/>
      <c r="G103" s="1126"/>
      <c r="H103" s="1126"/>
      <c r="I103" s="1126"/>
      <c r="J103" s="1126"/>
      <c r="K103" s="1127"/>
    </row>
    <row r="104" spans="1:11" ht="14.4" x14ac:dyDescent="0.3">
      <c r="A104" s="584"/>
      <c r="B104" s="583"/>
      <c r="C104" s="585"/>
      <c r="D104" s="583"/>
      <c r="E104" s="585"/>
      <c r="F104" s="583"/>
      <c r="G104" s="585"/>
      <c r="H104" s="583"/>
      <c r="I104" s="586"/>
      <c r="J104" s="583"/>
      <c r="K104" s="587"/>
    </row>
    <row r="105" spans="1:11" ht="14.4" x14ac:dyDescent="0.3">
      <c r="A105" s="584" t="s">
        <v>328</v>
      </c>
      <c r="B105" s="583">
        <v>0.08</v>
      </c>
      <c r="C105" s="585" t="s">
        <v>174</v>
      </c>
      <c r="D105" s="583">
        <v>0.3</v>
      </c>
      <c r="E105" s="585" t="s">
        <v>174</v>
      </c>
      <c r="F105" s="583">
        <v>5</v>
      </c>
      <c r="G105" s="585" t="s">
        <v>174</v>
      </c>
      <c r="H105" s="583">
        <v>109.5</v>
      </c>
      <c r="I105" s="586" t="s">
        <v>188</v>
      </c>
      <c r="J105" s="583">
        <f>SUM(B105*D105*F105)*H105</f>
        <v>13.139999999999999</v>
      </c>
      <c r="K105" s="587" t="s">
        <v>8</v>
      </c>
    </row>
    <row r="106" spans="1:11" ht="15" thickBot="1" x14ac:dyDescent="0.35">
      <c r="A106" s="584"/>
      <c r="B106" s="583"/>
      <c r="C106" s="585"/>
      <c r="D106" s="583"/>
      <c r="E106" s="585"/>
      <c r="F106" s="583"/>
      <c r="G106" s="585"/>
      <c r="H106" s="583"/>
      <c r="I106" s="586"/>
      <c r="J106" s="583"/>
      <c r="K106" s="587"/>
    </row>
    <row r="107" spans="1:11" ht="14.4" thickBot="1" x14ac:dyDescent="0.35">
      <c r="A107" s="193"/>
      <c r="B107" s="181"/>
      <c r="C107" s="181"/>
      <c r="D107" s="181"/>
      <c r="E107" s="181"/>
      <c r="F107" s="181"/>
      <c r="G107" s="181"/>
      <c r="H107" s="207"/>
      <c r="I107" s="208" t="s">
        <v>167</v>
      </c>
      <c r="J107" s="209">
        <f>SUM(J105:J105)</f>
        <v>13.139999999999999</v>
      </c>
      <c r="K107" s="210" t="s">
        <v>8</v>
      </c>
    </row>
    <row r="108" spans="1:11" ht="15" thickBot="1" x14ac:dyDescent="0.35">
      <c r="A108" s="584"/>
      <c r="B108" s="583"/>
      <c r="C108" s="585"/>
      <c r="D108" s="583"/>
      <c r="E108" s="585"/>
      <c r="F108" s="583"/>
      <c r="G108" s="585"/>
      <c r="H108" s="583"/>
      <c r="I108" s="586"/>
      <c r="J108" s="583"/>
      <c r="K108" s="587"/>
    </row>
    <row r="109" spans="1:11" ht="15" thickBot="1" x14ac:dyDescent="0.35">
      <c r="A109" s="584"/>
      <c r="B109" s="583"/>
      <c r="C109" s="585"/>
      <c r="D109" s="583"/>
      <c r="E109" s="585"/>
      <c r="F109" s="583"/>
      <c r="G109" s="585"/>
      <c r="H109" s="207"/>
      <c r="I109" s="208" t="s">
        <v>167</v>
      </c>
      <c r="J109" s="209">
        <f>SUM(F105*H105)</f>
        <v>547.5</v>
      </c>
      <c r="K109" s="210" t="s">
        <v>10</v>
      </c>
    </row>
    <row r="110" spans="1:11" ht="14.4" x14ac:dyDescent="0.3">
      <c r="A110" s="584"/>
      <c r="B110" s="583"/>
      <c r="C110" s="585"/>
      <c r="D110" s="583"/>
      <c r="E110" s="585"/>
      <c r="F110" s="583"/>
      <c r="G110" s="585"/>
      <c r="H110" s="583"/>
      <c r="I110" s="586"/>
      <c r="J110" s="583"/>
      <c r="K110" s="587"/>
    </row>
    <row r="111" spans="1:11" ht="14.4" x14ac:dyDescent="0.3">
      <c r="A111" s="1125" t="s">
        <v>337</v>
      </c>
      <c r="B111" s="1126"/>
      <c r="C111" s="1126"/>
      <c r="D111" s="1126"/>
      <c r="E111" s="1126"/>
      <c r="F111" s="1126"/>
      <c r="G111" s="1126"/>
      <c r="H111" s="1126"/>
      <c r="I111" s="1126"/>
      <c r="J111" s="1126"/>
      <c r="K111" s="1127"/>
    </row>
    <row r="112" spans="1:11" ht="14.4" x14ac:dyDescent="0.3">
      <c r="A112" s="584"/>
      <c r="B112" s="583"/>
      <c r="C112" s="585"/>
      <c r="D112" s="583"/>
      <c r="E112" s="585"/>
      <c r="F112" s="583"/>
      <c r="G112" s="585"/>
      <c r="H112" s="583"/>
      <c r="I112" s="586"/>
      <c r="J112" s="583"/>
      <c r="K112" s="587"/>
    </row>
    <row r="113" spans="1:11" ht="14.4" x14ac:dyDescent="0.3">
      <c r="A113" s="584" t="s">
        <v>328</v>
      </c>
      <c r="B113" s="583">
        <v>0.08</v>
      </c>
      <c r="C113" s="585" t="s">
        <v>174</v>
      </c>
      <c r="D113" s="583">
        <v>0.3</v>
      </c>
      <c r="E113" s="585" t="s">
        <v>174</v>
      </c>
      <c r="F113" s="583">
        <v>5.9749999999999996</v>
      </c>
      <c r="G113" s="585" t="s">
        <v>174</v>
      </c>
      <c r="H113" s="583">
        <f>(3*2)*20</f>
        <v>120</v>
      </c>
      <c r="I113" s="586" t="s">
        <v>188</v>
      </c>
      <c r="J113" s="583">
        <f>SUM(B113*D113*F113)*H113</f>
        <v>17.207999999999998</v>
      </c>
      <c r="K113" s="587" t="s">
        <v>8</v>
      </c>
    </row>
    <row r="114" spans="1:11" ht="15" thickBot="1" x14ac:dyDescent="0.35">
      <c r="A114" s="584"/>
      <c r="B114" s="583"/>
      <c r="C114" s="585"/>
      <c r="D114" s="583"/>
      <c r="E114" s="585"/>
      <c r="F114" s="583"/>
      <c r="G114" s="585"/>
      <c r="H114" s="583"/>
      <c r="I114" s="586"/>
      <c r="J114" s="583"/>
      <c r="K114" s="587"/>
    </row>
    <row r="115" spans="1:11" ht="14.4" thickBot="1" x14ac:dyDescent="0.35">
      <c r="A115" s="193"/>
      <c r="B115" s="181"/>
      <c r="C115" s="181"/>
      <c r="D115" s="181"/>
      <c r="E115" s="181"/>
      <c r="F115" s="181"/>
      <c r="G115" s="181"/>
      <c r="H115" s="207"/>
      <c r="I115" s="208" t="s">
        <v>167</v>
      </c>
      <c r="J115" s="209">
        <f>SUM(J113:J113)</f>
        <v>17.207999999999998</v>
      </c>
      <c r="K115" s="210" t="s">
        <v>8</v>
      </c>
    </row>
    <row r="116" spans="1:11" ht="15" thickBot="1" x14ac:dyDescent="0.35">
      <c r="A116" s="584"/>
      <c r="B116" s="583"/>
      <c r="C116" s="585"/>
      <c r="D116" s="583"/>
      <c r="E116" s="585"/>
      <c r="F116" s="583"/>
      <c r="G116" s="585"/>
      <c r="H116" s="583"/>
      <c r="I116" s="586"/>
      <c r="J116" s="583"/>
      <c r="K116" s="587"/>
    </row>
    <row r="117" spans="1:11" ht="15" thickBot="1" x14ac:dyDescent="0.35">
      <c r="A117" s="584"/>
      <c r="B117" s="583"/>
      <c r="C117" s="585"/>
      <c r="D117" s="583"/>
      <c r="E117" s="585"/>
      <c r="F117" s="583"/>
      <c r="G117" s="585"/>
      <c r="H117" s="207"/>
      <c r="I117" s="208" t="s">
        <v>167</v>
      </c>
      <c r="J117" s="209">
        <f>SUM(D113*F113*H113)</f>
        <v>215.09999999999997</v>
      </c>
      <c r="K117" s="210" t="s">
        <v>10</v>
      </c>
    </row>
    <row r="118" spans="1:11" ht="14.4" x14ac:dyDescent="0.3">
      <c r="A118" s="584"/>
      <c r="B118" s="583"/>
      <c r="C118" s="585"/>
      <c r="D118" s="583"/>
      <c r="E118" s="585"/>
      <c r="F118" s="583"/>
      <c r="G118" s="585"/>
      <c r="H118" s="583"/>
      <c r="I118" s="586"/>
      <c r="J118" s="583"/>
      <c r="K118" s="587"/>
    </row>
    <row r="119" spans="1:11" ht="14.4" x14ac:dyDescent="0.3">
      <c r="A119" s="1125" t="s">
        <v>338</v>
      </c>
      <c r="B119" s="1126"/>
      <c r="C119" s="1126"/>
      <c r="D119" s="1126"/>
      <c r="E119" s="1126"/>
      <c r="F119" s="1126"/>
      <c r="G119" s="1126"/>
      <c r="H119" s="1126"/>
      <c r="I119" s="1126"/>
      <c r="J119" s="1126"/>
      <c r="K119" s="1127"/>
    </row>
    <row r="120" spans="1:11" ht="14.4" x14ac:dyDescent="0.3">
      <c r="A120" s="584"/>
      <c r="B120" s="583"/>
      <c r="C120" s="585"/>
      <c r="D120" s="583"/>
      <c r="E120" s="585"/>
      <c r="F120" s="583"/>
      <c r="G120" s="585"/>
      <c r="H120" s="583"/>
      <c r="I120" s="586"/>
      <c r="J120" s="583"/>
      <c r="K120" s="587"/>
    </row>
    <row r="121" spans="1:11" ht="14.4" x14ac:dyDescent="0.3">
      <c r="A121" s="584" t="s">
        <v>327</v>
      </c>
      <c r="B121" s="583">
        <v>0.25</v>
      </c>
      <c r="C121" s="585" t="s">
        <v>174</v>
      </c>
      <c r="D121" s="583">
        <v>0.25</v>
      </c>
      <c r="E121" s="585" t="s">
        <v>174</v>
      </c>
      <c r="F121" s="583">
        <v>5.9749999999999996</v>
      </c>
      <c r="G121" s="585" t="s">
        <v>174</v>
      </c>
      <c r="H121" s="583">
        <f>20*2</f>
        <v>40</v>
      </c>
      <c r="I121" s="586" t="s">
        <v>188</v>
      </c>
      <c r="J121" s="583">
        <f>SUM(B121*D121*F121)*H121</f>
        <v>14.9375</v>
      </c>
      <c r="K121" s="587" t="s">
        <v>8</v>
      </c>
    </row>
    <row r="122" spans="1:11" ht="15" thickBot="1" x14ac:dyDescent="0.35">
      <c r="A122" s="584"/>
      <c r="B122" s="583"/>
      <c r="C122" s="585"/>
      <c r="D122" s="583"/>
      <c r="E122" s="585"/>
      <c r="F122" s="583"/>
      <c r="G122" s="585"/>
      <c r="H122" s="583"/>
      <c r="I122" s="586"/>
      <c r="J122" s="583"/>
      <c r="K122" s="587"/>
    </row>
    <row r="123" spans="1:11" ht="14.4" thickBot="1" x14ac:dyDescent="0.35">
      <c r="A123" s="193"/>
      <c r="B123" s="181"/>
      <c r="C123" s="181"/>
      <c r="D123" s="181"/>
      <c r="E123" s="181"/>
      <c r="F123" s="181"/>
      <c r="G123" s="181"/>
      <c r="H123" s="207"/>
      <c r="I123" s="208" t="s">
        <v>167</v>
      </c>
      <c r="J123" s="209">
        <f>SUM(J121:J121)</f>
        <v>14.9375</v>
      </c>
      <c r="K123" s="210" t="s">
        <v>8</v>
      </c>
    </row>
    <row r="124" spans="1:11" ht="15" thickBot="1" x14ac:dyDescent="0.35">
      <c r="A124" s="584"/>
      <c r="B124" s="583"/>
      <c r="C124" s="585"/>
      <c r="D124" s="583"/>
      <c r="E124" s="585"/>
      <c r="F124" s="583"/>
      <c r="G124" s="585"/>
      <c r="H124" s="583"/>
      <c r="I124" s="586"/>
      <c r="J124" s="583"/>
      <c r="K124" s="587"/>
    </row>
    <row r="125" spans="1:11" ht="15" thickBot="1" x14ac:dyDescent="0.35">
      <c r="A125" s="584"/>
      <c r="B125" s="583"/>
      <c r="C125" s="585"/>
      <c r="D125" s="583"/>
      <c r="E125" s="585"/>
      <c r="F125" s="583"/>
      <c r="G125" s="585"/>
      <c r="H125" s="207"/>
      <c r="I125" s="208" t="s">
        <v>167</v>
      </c>
      <c r="J125" s="209">
        <f>SUM(F121*H121)</f>
        <v>239</v>
      </c>
      <c r="K125" s="210" t="s">
        <v>122</v>
      </c>
    </row>
    <row r="126" spans="1:11" ht="15" thickBot="1" x14ac:dyDescent="0.35">
      <c r="A126" s="584"/>
      <c r="B126" s="583"/>
      <c r="C126" s="585"/>
      <c r="D126" s="583"/>
      <c r="E126" s="585"/>
      <c r="F126" s="583"/>
      <c r="G126" s="585"/>
      <c r="H126" s="583"/>
      <c r="I126" s="586"/>
      <c r="J126" s="583"/>
      <c r="K126" s="587"/>
    </row>
    <row r="127" spans="1:11" ht="14.4" thickBot="1" x14ac:dyDescent="0.35">
      <c r="A127" s="193"/>
      <c r="B127" s="181"/>
      <c r="C127" s="181"/>
      <c r="D127" s="181"/>
      <c r="E127" s="181"/>
      <c r="F127" s="181"/>
      <c r="G127" s="181"/>
      <c r="H127" s="207"/>
      <c r="I127" s="208" t="s">
        <v>771</v>
      </c>
      <c r="J127" s="209">
        <f>SUM(J33+J41+J49+J59+J67+J97+J107+J115+J123)</f>
        <v>160.4091</v>
      </c>
      <c r="K127" s="210" t="s">
        <v>8</v>
      </c>
    </row>
    <row r="128" spans="1:11" ht="14.4" x14ac:dyDescent="0.3">
      <c r="A128" s="584"/>
      <c r="B128" s="583"/>
      <c r="C128" s="585"/>
      <c r="D128" s="583"/>
      <c r="E128" s="585"/>
      <c r="F128" s="583"/>
      <c r="G128" s="585"/>
      <c r="H128" s="583"/>
      <c r="I128" s="586"/>
      <c r="J128" s="583"/>
      <c r="K128" s="587"/>
    </row>
    <row r="129" spans="1:11" ht="14.4" x14ac:dyDescent="0.3">
      <c r="A129" s="1119"/>
      <c r="B129" s="1120"/>
      <c r="C129" s="1120"/>
      <c r="D129" s="1120"/>
      <c r="E129" s="1120"/>
      <c r="F129" s="1120"/>
      <c r="G129" s="1120"/>
      <c r="H129" s="1120"/>
      <c r="I129" s="1120"/>
      <c r="J129" s="1120"/>
      <c r="K129" s="1121"/>
    </row>
  </sheetData>
  <mergeCells count="13">
    <mergeCell ref="A1:K1"/>
    <mergeCell ref="A2:K2"/>
    <mergeCell ref="A3:K3"/>
    <mergeCell ref="A4:K4"/>
    <mergeCell ref="A129:K129"/>
    <mergeCell ref="A53:K53"/>
    <mergeCell ref="A55:K55"/>
    <mergeCell ref="A63:K63"/>
    <mergeCell ref="A71:K71"/>
    <mergeCell ref="A101:K101"/>
    <mergeCell ref="A103:K103"/>
    <mergeCell ref="A111:K111"/>
    <mergeCell ref="A119:K119"/>
  </mergeCells>
  <pageMargins left="0.51181102362204722" right="0.11811023622047245" top="0.39370078740157483" bottom="0.39370078740157483" header="0.31496062992125984" footer="0.31496062992125984"/>
  <pageSetup paperSize="9" scale="95" orientation="portrait" r:id="rId1"/>
  <rowBreaks count="2" manualBreakCount="2">
    <brk id="52" max="16383" man="1"/>
    <brk id="10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AB8AF-E2BF-4D5C-8455-25DDEBE8832D}">
  <sheetPr>
    <tabColor theme="4" tint="0.79998168889431442"/>
  </sheetPr>
  <dimension ref="A1:Q72"/>
  <sheetViews>
    <sheetView view="pageBreakPreview" topLeftCell="A67" zoomScale="130" zoomScaleNormal="130" zoomScaleSheetLayoutView="130" workbookViewId="0">
      <selection activeCell="B73" sqref="B73"/>
    </sheetView>
  </sheetViews>
  <sheetFormatPr defaultRowHeight="14.4" x14ac:dyDescent="0.3"/>
  <cols>
    <col min="1" max="1" width="1.44140625" customWidth="1"/>
    <col min="3" max="3" width="8" customWidth="1"/>
    <col min="4" max="4" width="9.5546875" customWidth="1"/>
    <col min="7" max="7" width="3.109375" customWidth="1"/>
    <col min="8" max="8" width="5.33203125" customWidth="1"/>
    <col min="9" max="9" width="4" customWidth="1"/>
    <col min="10" max="10" width="10.6640625" customWidth="1"/>
    <col min="12" max="12" width="9.33203125" customWidth="1"/>
    <col min="14" max="14" width="10.44140625" customWidth="1"/>
    <col min="17" max="17" width="10.44140625" bestFit="1" customWidth="1"/>
  </cols>
  <sheetData>
    <row r="1" spans="2:15" ht="15" thickBot="1" x14ac:dyDescent="0.35">
      <c r="B1" s="635" t="s">
        <v>474</v>
      </c>
    </row>
    <row r="2" spans="2:15" x14ac:dyDescent="0.3">
      <c r="B2" s="1246"/>
      <c r="C2" s="1247"/>
      <c r="D2" s="1247"/>
      <c r="E2" s="1247"/>
      <c r="F2" s="1247"/>
      <c r="G2" s="1247"/>
      <c r="H2" s="1247"/>
      <c r="I2" s="1247"/>
      <c r="J2" s="1247"/>
      <c r="K2" s="1247"/>
      <c r="L2" s="1247"/>
      <c r="M2" s="1247"/>
      <c r="N2" s="1248"/>
    </row>
    <row r="3" spans="2:15" x14ac:dyDescent="0.3">
      <c r="B3" s="1249"/>
      <c r="C3" s="1224"/>
      <c r="D3" s="1224"/>
      <c r="E3" s="1224"/>
      <c r="F3" s="1224"/>
      <c r="G3" s="1224"/>
      <c r="H3" s="1224"/>
      <c r="I3" s="1224"/>
      <c r="J3" s="1224"/>
      <c r="K3" s="1224"/>
      <c r="L3" s="1224"/>
      <c r="M3" s="1224"/>
      <c r="N3" s="1250"/>
    </row>
    <row r="4" spans="2:15" x14ac:dyDescent="0.3">
      <c r="B4" s="1249"/>
      <c r="C4" s="1224"/>
      <c r="D4" s="1224"/>
      <c r="E4" s="1224"/>
      <c r="F4" s="1224"/>
      <c r="G4" s="1224"/>
      <c r="H4" s="1224"/>
      <c r="I4" s="1224"/>
      <c r="J4" s="1224"/>
      <c r="K4" s="1224"/>
      <c r="L4" s="1224"/>
      <c r="M4" s="1224"/>
      <c r="N4" s="1250"/>
    </row>
    <row r="5" spans="2:15" x14ac:dyDescent="0.3">
      <c r="B5" s="1249"/>
      <c r="C5" s="1224"/>
      <c r="D5" s="1224"/>
      <c r="E5" s="1224"/>
      <c r="F5" s="1224"/>
      <c r="G5" s="1224"/>
      <c r="H5" s="1224"/>
      <c r="I5" s="1224"/>
      <c r="J5" s="1224"/>
      <c r="K5" s="1224"/>
      <c r="L5" s="1224"/>
      <c r="M5" s="1224"/>
      <c r="N5" s="1250"/>
    </row>
    <row r="6" spans="2:15" ht="15" thickBot="1" x14ac:dyDescent="0.35">
      <c r="B6" s="1176"/>
      <c r="C6" s="1177"/>
      <c r="D6" s="1177"/>
      <c r="E6" s="1177"/>
      <c r="F6" s="1177"/>
      <c r="G6" s="1177"/>
      <c r="H6" s="1177"/>
      <c r="I6" s="1177"/>
      <c r="J6" s="1177"/>
      <c r="K6" s="1177"/>
      <c r="L6" s="1177"/>
      <c r="M6" s="1177"/>
      <c r="N6" s="1251"/>
    </row>
    <row r="7" spans="2:15" ht="15" thickBot="1" x14ac:dyDescent="0.35">
      <c r="B7" s="641"/>
      <c r="C7" s="642"/>
      <c r="D7" s="642"/>
      <c r="E7" s="642"/>
      <c r="F7" s="642"/>
      <c r="G7" s="642"/>
      <c r="H7" s="642"/>
      <c r="I7" s="642"/>
      <c r="J7" s="642"/>
      <c r="K7" s="642"/>
      <c r="L7" s="642"/>
      <c r="M7" s="642"/>
      <c r="N7" s="642"/>
    </row>
    <row r="8" spans="2:15" ht="12.75" customHeight="1" thickBot="1" x14ac:dyDescent="0.35">
      <c r="B8" s="899" t="s">
        <v>192</v>
      </c>
      <c r="C8" s="1257" t="s">
        <v>727</v>
      </c>
      <c r="D8" s="1258"/>
      <c r="E8" s="1258"/>
      <c r="F8" s="1258"/>
      <c r="G8" s="1259"/>
      <c r="H8" s="1255" t="s">
        <v>193</v>
      </c>
      <c r="I8" s="1256"/>
      <c r="J8" s="1255" t="s">
        <v>194</v>
      </c>
      <c r="K8" s="1256"/>
      <c r="L8" s="1263" t="s">
        <v>195</v>
      </c>
      <c r="M8" s="1264"/>
      <c r="N8" s="1265"/>
    </row>
    <row r="9" spans="2:15" ht="26.4" customHeight="1" thickBot="1" x14ac:dyDescent="0.35">
      <c r="B9" s="899" t="s">
        <v>196</v>
      </c>
      <c r="C9" s="1260" t="s">
        <v>473</v>
      </c>
      <c r="D9" s="1261"/>
      <c r="E9" s="1261"/>
      <c r="F9" s="1261"/>
      <c r="G9" s="1262"/>
      <c r="H9" s="1244">
        <f>BDI!F28</f>
        <v>0.31819999999999998</v>
      </c>
      <c r="I9" s="1245"/>
      <c r="J9" s="1244" t="s">
        <v>198</v>
      </c>
      <c r="K9" s="1245"/>
      <c r="L9" s="1252" t="s">
        <v>735</v>
      </c>
      <c r="M9" s="1253"/>
      <c r="N9" s="1254"/>
      <c r="O9" s="643"/>
    </row>
    <row r="10" spans="2:15" x14ac:dyDescent="0.3">
      <c r="B10" s="644"/>
      <c r="C10" s="644"/>
      <c r="D10" s="644"/>
      <c r="E10" s="644"/>
      <c r="F10" s="644"/>
      <c r="G10" s="644"/>
      <c r="H10" s="644"/>
      <c r="I10" s="644"/>
      <c r="J10" s="644"/>
      <c r="K10" s="644"/>
      <c r="L10" s="644"/>
      <c r="M10" s="644"/>
      <c r="N10" s="644"/>
    </row>
    <row r="11" spans="2:15" ht="15" thickBot="1" x14ac:dyDescent="0.35">
      <c r="B11" s="645"/>
      <c r="C11" s="646"/>
      <c r="D11" s="647"/>
      <c r="E11" s="1128" t="s">
        <v>475</v>
      </c>
      <c r="F11" s="1128"/>
      <c r="G11" s="1128"/>
      <c r="H11" s="1128"/>
      <c r="I11" s="1128"/>
      <c r="J11" s="1128"/>
      <c r="K11" s="1129"/>
      <c r="L11" s="646"/>
      <c r="M11" s="646"/>
      <c r="N11" s="646"/>
    </row>
    <row r="12" spans="2:15" ht="15" thickBot="1" x14ac:dyDescent="0.35">
      <c r="B12" s="648"/>
      <c r="C12" s="648"/>
      <c r="D12" s="648"/>
      <c r="E12" s="648"/>
      <c r="F12" s="648"/>
      <c r="G12" s="648"/>
      <c r="H12" s="648"/>
      <c r="I12" s="648"/>
      <c r="J12" s="648"/>
      <c r="K12" s="648"/>
      <c r="L12" s="644"/>
      <c r="M12" s="644"/>
      <c r="N12" s="644"/>
    </row>
    <row r="13" spans="2:15" ht="13.5" customHeight="1" thickBot="1" x14ac:dyDescent="0.35">
      <c r="B13" s="649"/>
      <c r="C13" s="650"/>
      <c r="D13" s="651"/>
      <c r="E13" s="652"/>
      <c r="F13" s="652"/>
      <c r="G13" s="1130" t="s">
        <v>476</v>
      </c>
      <c r="H13" s="1131"/>
      <c r="I13" s="1131"/>
      <c r="J13" s="1131"/>
      <c r="K13" s="1132"/>
      <c r="L13" s="644"/>
      <c r="M13" s="644"/>
      <c r="N13" s="644"/>
    </row>
    <row r="14" spans="2:15" ht="12.75" customHeight="1" x14ac:dyDescent="0.3">
      <c r="B14" s="1133" t="s">
        <v>477</v>
      </c>
      <c r="C14" s="1135" t="s">
        <v>478</v>
      </c>
      <c r="D14" s="1136"/>
      <c r="E14" s="1137"/>
      <c r="F14" s="1141" t="s">
        <v>479</v>
      </c>
      <c r="G14" s="1143" t="s">
        <v>480</v>
      </c>
      <c r="H14" s="1144"/>
      <c r="I14" s="1145"/>
      <c r="J14" s="653"/>
      <c r="K14" s="653"/>
      <c r="L14" s="644"/>
      <c r="M14" s="644"/>
      <c r="N14" s="644"/>
    </row>
    <row r="15" spans="2:15" ht="12.75" customHeight="1" x14ac:dyDescent="0.3">
      <c r="B15" s="1134"/>
      <c r="C15" s="1138"/>
      <c r="D15" s="1139"/>
      <c r="E15" s="1140"/>
      <c r="F15" s="1142"/>
      <c r="G15" s="1143"/>
      <c r="H15" s="1144"/>
      <c r="I15" s="1145"/>
      <c r="J15" s="1142" t="s">
        <v>481</v>
      </c>
      <c r="K15" s="1142" t="s">
        <v>482</v>
      </c>
      <c r="L15" s="644"/>
      <c r="M15" s="644"/>
      <c r="N15" s="644"/>
    </row>
    <row r="16" spans="2:15" x14ac:dyDescent="0.3">
      <c r="B16" s="654"/>
      <c r="C16" s="655"/>
      <c r="D16" s="656"/>
      <c r="E16" s="653"/>
      <c r="F16" s="653"/>
      <c r="G16" s="1143"/>
      <c r="H16" s="1144"/>
      <c r="I16" s="1145"/>
      <c r="J16" s="1142"/>
      <c r="K16" s="1142"/>
      <c r="L16" s="644"/>
      <c r="M16" s="644"/>
      <c r="N16" s="644"/>
    </row>
    <row r="17" spans="2:15" ht="13.5" customHeight="1" thickBot="1" x14ac:dyDescent="0.35">
      <c r="B17" s="657"/>
      <c r="C17" s="658"/>
      <c r="D17" s="659"/>
      <c r="E17" s="660"/>
      <c r="F17" s="660"/>
      <c r="G17" s="1146"/>
      <c r="H17" s="1147"/>
      <c r="I17" s="1148"/>
      <c r="J17" s="657"/>
      <c r="K17" s="660"/>
      <c r="L17" s="644"/>
      <c r="M17" s="644"/>
      <c r="N17" s="644"/>
    </row>
    <row r="18" spans="2:15" ht="15" thickBot="1" x14ac:dyDescent="0.35">
      <c r="B18" s="661" t="s">
        <v>483</v>
      </c>
      <c r="C18" s="1149" t="s">
        <v>229</v>
      </c>
      <c r="D18" s="1150"/>
      <c r="E18" s="663"/>
      <c r="F18" s="661"/>
      <c r="G18" s="664"/>
      <c r="H18" s="664"/>
      <c r="I18" s="663"/>
      <c r="J18" s="663"/>
      <c r="K18" s="663"/>
      <c r="L18" s="644"/>
      <c r="M18" s="644"/>
      <c r="N18" s="644"/>
    </row>
    <row r="19" spans="2:15" ht="15" thickBot="1" x14ac:dyDescent="0.35">
      <c r="B19" s="661" t="s">
        <v>484</v>
      </c>
      <c r="C19" s="1151" t="s">
        <v>485</v>
      </c>
      <c r="D19" s="1152"/>
      <c r="E19" s="638"/>
      <c r="F19" s="661"/>
      <c r="G19" s="664"/>
      <c r="H19" s="664"/>
      <c r="I19" s="663"/>
      <c r="J19" s="663"/>
      <c r="K19" s="663"/>
      <c r="L19" s="1153"/>
      <c r="M19" s="1154"/>
      <c r="N19" s="1154"/>
    </row>
    <row r="20" spans="2:15" ht="13.5" customHeight="1" thickBot="1" x14ac:dyDescent="0.35">
      <c r="B20" s="665" t="s">
        <v>486</v>
      </c>
      <c r="C20" s="1155" t="s">
        <v>487</v>
      </c>
      <c r="D20" s="1156"/>
      <c r="E20" s="663"/>
      <c r="F20" s="667" t="s">
        <v>488</v>
      </c>
      <c r="G20" s="1157">
        <v>0.1</v>
      </c>
      <c r="H20" s="1158"/>
      <c r="I20" s="1159"/>
      <c r="J20" s="669">
        <v>26165.379799999999</v>
      </c>
      <c r="K20" s="670">
        <f>ROUND(G20*J20,2)</f>
        <v>2616.54</v>
      </c>
      <c r="L20" s="644"/>
      <c r="M20" s="671"/>
      <c r="N20" s="671"/>
      <c r="O20" s="644" t="s">
        <v>489</v>
      </c>
    </row>
    <row r="21" spans="2:15" ht="15" thickBot="1" x14ac:dyDescent="0.35">
      <c r="B21" s="672"/>
      <c r="C21" s="637"/>
      <c r="D21" s="637"/>
      <c r="E21" s="638"/>
      <c r="F21" s="1160" t="s">
        <v>490</v>
      </c>
      <c r="G21" s="1161"/>
      <c r="H21" s="1161"/>
      <c r="I21" s="664"/>
      <c r="J21" s="663"/>
      <c r="K21" s="673">
        <f>K20</f>
        <v>2616.54</v>
      </c>
      <c r="L21" s="644"/>
      <c r="M21" s="644"/>
      <c r="N21" s="644"/>
    </row>
    <row r="22" spans="2:15" ht="24" customHeight="1" thickBot="1" x14ac:dyDescent="0.35">
      <c r="B22" s="672"/>
      <c r="C22" s="637"/>
      <c r="D22" s="637"/>
      <c r="E22" s="638"/>
      <c r="F22" s="1149" t="s">
        <v>491</v>
      </c>
      <c r="G22" s="1150"/>
      <c r="H22" s="637"/>
      <c r="I22" s="637"/>
      <c r="J22" s="638"/>
      <c r="K22" s="674">
        <f>K21</f>
        <v>2616.54</v>
      </c>
      <c r="L22" s="644"/>
      <c r="M22" s="644"/>
      <c r="N22" s="644"/>
    </row>
    <row r="23" spans="2:15" ht="19.5" customHeight="1" thickBot="1" x14ac:dyDescent="0.35">
      <c r="B23" s="675" t="s">
        <v>11</v>
      </c>
      <c r="C23" s="1160" t="s">
        <v>492</v>
      </c>
      <c r="D23" s="1161"/>
      <c r="E23" s="663"/>
      <c r="F23" s="663"/>
      <c r="G23" s="664"/>
      <c r="H23" s="664"/>
      <c r="I23" s="663"/>
      <c r="J23" s="663"/>
      <c r="K23" s="663"/>
      <c r="L23" s="644"/>
      <c r="M23" s="644"/>
      <c r="N23" s="644"/>
    </row>
    <row r="24" spans="2:15" ht="15" thickBot="1" x14ac:dyDescent="0.35">
      <c r="B24" s="665" t="s">
        <v>493</v>
      </c>
      <c r="C24" s="1162" t="s">
        <v>494</v>
      </c>
      <c r="D24" s="1163"/>
      <c r="E24" s="640"/>
      <c r="F24" s="667" t="s">
        <v>488</v>
      </c>
      <c r="G24" s="1157">
        <v>0.2</v>
      </c>
      <c r="H24" s="1158"/>
      <c r="I24" s="1159"/>
      <c r="J24" s="669">
        <v>5050.2377999999999</v>
      </c>
      <c r="K24" s="670">
        <f>ROUND(G24*J24,2)</f>
        <v>1010.05</v>
      </c>
      <c r="L24" s="644"/>
      <c r="M24" s="644"/>
      <c r="N24" s="644"/>
      <c r="O24" s="644" t="s">
        <v>495</v>
      </c>
    </row>
    <row r="25" spans="2:15" ht="15" thickBot="1" x14ac:dyDescent="0.35">
      <c r="B25" s="672"/>
      <c r="C25" s="637"/>
      <c r="D25" s="637"/>
      <c r="E25" s="638"/>
      <c r="F25" s="1160" t="s">
        <v>496</v>
      </c>
      <c r="G25" s="1161"/>
      <c r="H25" s="1161"/>
      <c r="I25" s="664"/>
      <c r="J25" s="663"/>
      <c r="K25" s="673">
        <f>K24</f>
        <v>1010.05</v>
      </c>
      <c r="L25" s="644"/>
      <c r="M25" s="644"/>
      <c r="N25" s="644"/>
    </row>
    <row r="26" spans="2:15" ht="19.2" customHeight="1" thickBot="1" x14ac:dyDescent="0.35">
      <c r="B26" s="672"/>
      <c r="C26" s="637"/>
      <c r="D26" s="637"/>
      <c r="E26" s="638"/>
      <c r="F26" s="1149" t="s">
        <v>497</v>
      </c>
      <c r="G26" s="1150"/>
      <c r="H26" s="637"/>
      <c r="I26" s="637"/>
      <c r="J26" s="638"/>
      <c r="K26" s="674">
        <f>K25</f>
        <v>1010.05</v>
      </c>
      <c r="L26" s="644"/>
      <c r="M26" s="644"/>
      <c r="N26" s="644"/>
    </row>
    <row r="27" spans="2:15" ht="15" thickBot="1" x14ac:dyDescent="0.35">
      <c r="B27" s="665"/>
      <c r="C27" s="639"/>
      <c r="D27" s="639"/>
      <c r="E27" s="640"/>
      <c r="F27" s="1160" t="s">
        <v>498</v>
      </c>
      <c r="G27" s="1161"/>
      <c r="H27" s="1161"/>
      <c r="I27" s="1161"/>
      <c r="J27" s="1165"/>
      <c r="K27" s="676">
        <f>SUM(K22+K26)</f>
        <v>3626.59</v>
      </c>
      <c r="L27" s="644"/>
      <c r="M27" s="644"/>
      <c r="N27" s="644"/>
    </row>
    <row r="28" spans="2:15" ht="15" thickBot="1" x14ac:dyDescent="0.35">
      <c r="B28" s="648"/>
      <c r="C28" s="648"/>
      <c r="D28" s="648"/>
      <c r="E28" s="648"/>
      <c r="F28" s="648"/>
      <c r="G28" s="648"/>
      <c r="H28" s="648"/>
      <c r="I28" s="648"/>
      <c r="J28" s="648"/>
      <c r="K28" s="648"/>
      <c r="L28" s="648"/>
      <c r="M28" s="648"/>
      <c r="N28" s="648"/>
    </row>
    <row r="29" spans="2:15" ht="22.5" customHeight="1" x14ac:dyDescent="0.3">
      <c r="B29" s="1164" t="s">
        <v>477</v>
      </c>
      <c r="C29" s="1167" t="s">
        <v>478</v>
      </c>
      <c r="D29" s="1168"/>
      <c r="E29" s="1169"/>
      <c r="F29" s="1164" t="s">
        <v>479</v>
      </c>
      <c r="G29" s="1167" t="s">
        <v>428</v>
      </c>
      <c r="H29" s="1168"/>
      <c r="I29" s="1169"/>
      <c r="J29" s="1164" t="s">
        <v>499</v>
      </c>
      <c r="K29" s="1164" t="s">
        <v>500</v>
      </c>
      <c r="L29" s="1164" t="s">
        <v>501</v>
      </c>
      <c r="M29" s="1164" t="s">
        <v>502</v>
      </c>
      <c r="N29" s="1164" t="s">
        <v>503</v>
      </c>
    </row>
    <row r="30" spans="2:15" ht="15" thickBot="1" x14ac:dyDescent="0.35">
      <c r="B30" s="1166"/>
      <c r="C30" s="1138"/>
      <c r="D30" s="1139"/>
      <c r="E30" s="1140"/>
      <c r="F30" s="1142"/>
      <c r="G30" s="1138"/>
      <c r="H30" s="1139"/>
      <c r="I30" s="1140"/>
      <c r="J30" s="1142"/>
      <c r="K30" s="1142"/>
      <c r="L30" s="1142"/>
      <c r="M30" s="1142"/>
      <c r="N30" s="1142"/>
    </row>
    <row r="31" spans="2:15" ht="15" thickBot="1" x14ac:dyDescent="0.35">
      <c r="B31" s="675" t="s">
        <v>504</v>
      </c>
      <c r="C31" s="1160" t="s">
        <v>505</v>
      </c>
      <c r="D31" s="1161"/>
      <c r="E31" s="663"/>
      <c r="F31" s="663"/>
      <c r="G31" s="664"/>
      <c r="H31" s="664"/>
      <c r="I31" s="663"/>
      <c r="J31" s="663"/>
      <c r="K31" s="663"/>
      <c r="L31" s="663"/>
      <c r="M31" s="663"/>
      <c r="N31" s="663"/>
    </row>
    <row r="32" spans="2:15" ht="15" thickBot="1" x14ac:dyDescent="0.35">
      <c r="B32" s="677" t="s">
        <v>429</v>
      </c>
      <c r="C32" s="1149" t="s">
        <v>485</v>
      </c>
      <c r="D32" s="1150"/>
      <c r="E32" s="638"/>
      <c r="F32" s="638"/>
      <c r="G32" s="637"/>
      <c r="H32" s="637"/>
      <c r="I32" s="638"/>
      <c r="J32" s="638"/>
      <c r="K32" s="638"/>
      <c r="L32" s="638"/>
      <c r="M32" s="638"/>
      <c r="N32" s="638"/>
    </row>
    <row r="33" spans="2:15" ht="15" thickBot="1" x14ac:dyDescent="0.35">
      <c r="B33" s="661" t="s">
        <v>506</v>
      </c>
      <c r="C33" s="1155" t="s">
        <v>507</v>
      </c>
      <c r="D33" s="1156"/>
      <c r="E33" s="663"/>
      <c r="F33" s="663"/>
      <c r="G33" s="664"/>
      <c r="H33" s="664"/>
      <c r="I33" s="663"/>
      <c r="J33" s="663"/>
      <c r="K33" s="663"/>
      <c r="L33" s="663"/>
      <c r="M33" s="663"/>
      <c r="N33" s="663"/>
    </row>
    <row r="34" spans="2:15" ht="19.5" customHeight="1" thickBot="1" x14ac:dyDescent="0.35">
      <c r="B34" s="661" t="s">
        <v>508</v>
      </c>
      <c r="C34" s="1170" t="s">
        <v>509</v>
      </c>
      <c r="D34" s="1171"/>
      <c r="E34" s="1172"/>
      <c r="F34" s="668" t="s">
        <v>510</v>
      </c>
      <c r="G34" s="1173">
        <v>0.1</v>
      </c>
      <c r="H34" s="1174"/>
      <c r="I34" s="1175"/>
      <c r="J34" s="679">
        <v>44</v>
      </c>
      <c r="K34" s="678">
        <v>176</v>
      </c>
      <c r="L34" s="668">
        <v>37.675600000000003</v>
      </c>
      <c r="M34" s="668">
        <v>6.5712999999999999</v>
      </c>
      <c r="N34" s="680">
        <f>ROUND(G34*J34*L34+G34*K34*M34,2)</f>
        <v>281.43</v>
      </c>
      <c r="O34" s="644" t="s">
        <v>511</v>
      </c>
    </row>
    <row r="35" spans="2:15" ht="15" thickBot="1" x14ac:dyDescent="0.35">
      <c r="B35" s="637"/>
      <c r="C35" s="637"/>
      <c r="D35" s="637"/>
      <c r="E35" s="637"/>
      <c r="F35" s="637"/>
      <c r="G35" s="637"/>
      <c r="H35" s="637"/>
      <c r="I35" s="637"/>
      <c r="J35" s="637"/>
      <c r="K35" s="1176" t="s">
        <v>512</v>
      </c>
      <c r="L35" s="1177"/>
      <c r="M35" s="639"/>
      <c r="N35" s="681">
        <f>N34</f>
        <v>281.43</v>
      </c>
    </row>
    <row r="36" spans="2:15" ht="15" thickBot="1" x14ac:dyDescent="0.35">
      <c r="B36" s="639"/>
      <c r="C36" s="639"/>
      <c r="D36" s="639"/>
      <c r="E36" s="639"/>
      <c r="F36" s="639"/>
      <c r="G36" s="639"/>
      <c r="H36" s="639"/>
      <c r="I36" s="639"/>
      <c r="J36" s="639"/>
      <c r="K36" s="639"/>
      <c r="L36" s="639"/>
      <c r="M36" s="639"/>
      <c r="N36" s="639"/>
    </row>
    <row r="37" spans="2:15" ht="17.25" customHeight="1" thickBot="1" x14ac:dyDescent="0.35">
      <c r="B37" s="675" t="s">
        <v>430</v>
      </c>
      <c r="C37" s="1178" t="s">
        <v>492</v>
      </c>
      <c r="D37" s="1179"/>
      <c r="E37" s="1180"/>
      <c r="F37" s="661"/>
      <c r="G37" s="664"/>
      <c r="H37" s="664"/>
      <c r="I37" s="663"/>
      <c r="J37" s="663"/>
      <c r="K37" s="663"/>
      <c r="L37" s="663"/>
      <c r="M37" s="663"/>
      <c r="N37" s="661"/>
    </row>
    <row r="38" spans="2:15" ht="19.5" customHeight="1" thickBot="1" x14ac:dyDescent="0.35">
      <c r="B38" s="665" t="s">
        <v>513</v>
      </c>
      <c r="C38" s="1170" t="s">
        <v>514</v>
      </c>
      <c r="D38" s="1171"/>
      <c r="E38" s="1172"/>
      <c r="F38" s="667" t="s">
        <v>515</v>
      </c>
      <c r="G38" s="1173">
        <v>0.5</v>
      </c>
      <c r="H38" s="1174"/>
      <c r="I38" s="1175"/>
      <c r="J38" s="682">
        <v>44</v>
      </c>
      <c r="K38" s="683">
        <v>176</v>
      </c>
      <c r="L38" s="668">
        <f>L34</f>
        <v>37.675600000000003</v>
      </c>
      <c r="M38" s="668">
        <f>M34</f>
        <v>6.5712999999999999</v>
      </c>
      <c r="N38" s="684">
        <f>ROUND(G38*J38*L38+G38*K38*M38,2)</f>
        <v>1407.14</v>
      </c>
      <c r="O38" s="644" t="s">
        <v>511</v>
      </c>
    </row>
    <row r="39" spans="2:15" ht="13.5" customHeight="1" thickBot="1" x14ac:dyDescent="0.35">
      <c r="B39" s="637"/>
      <c r="C39" s="637"/>
      <c r="D39" s="637"/>
      <c r="E39" s="637"/>
      <c r="F39" s="637"/>
      <c r="G39" s="637"/>
      <c r="H39" s="637"/>
      <c r="I39" s="637"/>
      <c r="J39" s="638"/>
      <c r="K39" s="1178" t="s">
        <v>516</v>
      </c>
      <c r="L39" s="1179"/>
      <c r="M39" s="1180"/>
      <c r="N39" s="685">
        <f>N38</f>
        <v>1407.14</v>
      </c>
    </row>
    <row r="40" spans="2:15" ht="19.5" customHeight="1" thickBot="1" x14ac:dyDescent="0.35">
      <c r="B40" s="637"/>
      <c r="C40" s="637"/>
      <c r="D40" s="637"/>
      <c r="E40" s="637"/>
      <c r="F40" s="637"/>
      <c r="G40" s="637"/>
      <c r="H40" s="637"/>
      <c r="I40" s="637"/>
      <c r="J40" s="638"/>
      <c r="K40" s="1160" t="s">
        <v>517</v>
      </c>
      <c r="L40" s="1161"/>
      <c r="M40" s="1165"/>
      <c r="N40" s="686">
        <f>SUM(N35+N39)</f>
        <v>1688.5700000000002</v>
      </c>
    </row>
    <row r="41" spans="2:15" x14ac:dyDescent="0.3">
      <c r="B41" s="642"/>
      <c r="C41" s="642"/>
      <c r="D41" s="642"/>
      <c r="E41" s="642"/>
      <c r="F41" s="642"/>
      <c r="G41" s="642"/>
      <c r="H41" s="642"/>
      <c r="I41" s="642"/>
      <c r="J41" s="642"/>
      <c r="K41" s="642"/>
      <c r="L41" s="642"/>
      <c r="M41" s="642"/>
      <c r="N41" s="642"/>
    </row>
    <row r="42" spans="2:15" x14ac:dyDescent="0.3">
      <c r="B42" s="641"/>
      <c r="C42" s="642"/>
      <c r="D42" s="642"/>
      <c r="E42" s="642"/>
      <c r="F42" s="642"/>
      <c r="G42" s="642"/>
      <c r="H42" s="642"/>
      <c r="I42" s="642"/>
      <c r="J42" s="642"/>
      <c r="K42" s="642"/>
      <c r="L42" s="642"/>
      <c r="M42" s="642"/>
      <c r="N42" s="642"/>
    </row>
    <row r="43" spans="2:15" x14ac:dyDescent="0.3">
      <c r="B43" s="641"/>
      <c r="C43" s="642"/>
      <c r="D43" s="642"/>
      <c r="E43" s="642"/>
      <c r="F43" s="642"/>
      <c r="G43" s="642"/>
      <c r="H43" s="642"/>
      <c r="I43" s="642"/>
      <c r="J43" s="642"/>
      <c r="K43" s="642"/>
      <c r="L43" s="642"/>
      <c r="M43" s="642"/>
      <c r="N43" s="642"/>
    </row>
    <row r="44" spans="2:15" x14ac:dyDescent="0.3">
      <c r="B44" s="636" t="s">
        <v>518</v>
      </c>
      <c r="C44" s="642"/>
      <c r="D44" s="642"/>
      <c r="E44" s="642"/>
      <c r="F44" s="642"/>
      <c r="G44" s="642"/>
      <c r="H44" s="642"/>
      <c r="I44" s="642"/>
      <c r="J44" s="642"/>
      <c r="K44" s="642"/>
      <c r="L44" s="642"/>
      <c r="M44" s="642"/>
      <c r="N44" s="642"/>
    </row>
    <row r="45" spans="2:15" x14ac:dyDescent="0.3">
      <c r="B45" s="687"/>
      <c r="C45" s="642"/>
      <c r="D45" s="642"/>
      <c r="E45" s="642"/>
      <c r="F45" s="642"/>
      <c r="G45" s="642"/>
      <c r="H45" s="642"/>
      <c r="I45" s="642"/>
      <c r="J45" s="642"/>
      <c r="K45" s="642"/>
      <c r="L45" s="642"/>
      <c r="M45" s="642"/>
      <c r="N45" s="642"/>
    </row>
    <row r="46" spans="2:15" ht="15" thickBot="1" x14ac:dyDescent="0.35">
      <c r="B46" s="636" t="s">
        <v>519</v>
      </c>
      <c r="C46" s="642"/>
      <c r="D46" s="642"/>
      <c r="E46" s="642"/>
      <c r="F46" s="642"/>
      <c r="G46" s="642"/>
      <c r="H46" s="642"/>
      <c r="I46" s="642"/>
      <c r="J46" s="642"/>
      <c r="K46" s="642"/>
      <c r="L46" s="642"/>
      <c r="M46" s="642"/>
      <c r="N46" s="642"/>
    </row>
    <row r="47" spans="2:15" ht="19.5" customHeight="1" x14ac:dyDescent="0.3">
      <c r="B47" s="1164" t="s">
        <v>477</v>
      </c>
      <c r="C47" s="1167" t="s">
        <v>520</v>
      </c>
      <c r="D47" s="1168"/>
      <c r="E47" s="1168"/>
      <c r="F47" s="1183" t="s">
        <v>479</v>
      </c>
      <c r="G47" s="1167" t="s">
        <v>83</v>
      </c>
      <c r="H47" s="1168"/>
      <c r="I47" s="1168"/>
      <c r="J47" s="1168"/>
      <c r="K47" s="1169"/>
      <c r="L47" s="1187" t="s">
        <v>521</v>
      </c>
      <c r="M47" s="1188"/>
      <c r="N47" s="1193" t="s">
        <v>522</v>
      </c>
    </row>
    <row r="48" spans="2:15" x14ac:dyDescent="0.3">
      <c r="B48" s="1142"/>
      <c r="C48" s="1138"/>
      <c r="D48" s="1139"/>
      <c r="E48" s="1139"/>
      <c r="F48" s="1184"/>
      <c r="G48" s="1138"/>
      <c r="H48" s="1139"/>
      <c r="I48" s="1139"/>
      <c r="J48" s="1139"/>
      <c r="K48" s="1140"/>
      <c r="L48" s="1189"/>
      <c r="M48" s="1190"/>
      <c r="N48" s="1194"/>
    </row>
    <row r="49" spans="1:15" ht="15" thickBot="1" x14ac:dyDescent="0.35">
      <c r="B49" s="1166"/>
      <c r="C49" s="1181"/>
      <c r="D49" s="1182"/>
      <c r="E49" s="1182"/>
      <c r="F49" s="1185"/>
      <c r="G49" s="1181"/>
      <c r="H49" s="1182"/>
      <c r="I49" s="1182"/>
      <c r="J49" s="1182"/>
      <c r="K49" s="1186"/>
      <c r="L49" s="1191"/>
      <c r="M49" s="1192"/>
      <c r="N49" s="1195"/>
    </row>
    <row r="50" spans="1:15" ht="19.5" customHeight="1" thickBot="1" x14ac:dyDescent="0.35">
      <c r="B50" s="677" t="s">
        <v>483</v>
      </c>
      <c r="C50" s="1196" t="s">
        <v>523</v>
      </c>
      <c r="D50" s="1197"/>
      <c r="E50" s="1197"/>
      <c r="F50" s="666"/>
      <c r="G50" s="1157"/>
      <c r="H50" s="1158"/>
      <c r="I50" s="1158"/>
      <c r="J50" s="1158"/>
      <c r="K50" s="1159"/>
      <c r="L50" s="1157"/>
      <c r="M50" s="1159"/>
      <c r="N50" s="661"/>
    </row>
    <row r="51" spans="1:15" ht="15" thickBot="1" x14ac:dyDescent="0.35">
      <c r="B51" s="677" t="s">
        <v>484</v>
      </c>
      <c r="C51" s="1198" t="s">
        <v>524</v>
      </c>
      <c r="D51" s="1199"/>
      <c r="E51" s="1200"/>
      <c r="F51" s="688"/>
      <c r="G51" s="1201"/>
      <c r="H51" s="1202"/>
      <c r="I51" s="1202"/>
      <c r="J51" s="1202"/>
      <c r="K51" s="1203"/>
      <c r="L51" s="1201"/>
      <c r="M51" s="1203"/>
      <c r="N51" s="690"/>
    </row>
    <row r="52" spans="1:15" ht="15" thickBot="1" x14ac:dyDescent="0.35">
      <c r="B52" s="691" t="s">
        <v>525</v>
      </c>
      <c r="C52" s="1218" t="s">
        <v>526</v>
      </c>
      <c r="D52" s="1218"/>
      <c r="E52" s="1218"/>
      <c r="F52" s="689" t="s">
        <v>527</v>
      </c>
      <c r="G52" s="1157">
        <v>1</v>
      </c>
      <c r="H52" s="1158"/>
      <c r="I52" s="1158"/>
      <c r="J52" s="1158"/>
      <c r="K52" s="1159"/>
      <c r="L52" s="1219">
        <v>8984.8741000000009</v>
      </c>
      <c r="M52" s="1220"/>
      <c r="N52" s="692">
        <f>ROUND(G52*L52,2)</f>
        <v>8984.8700000000008</v>
      </c>
      <c r="O52" s="644" t="s">
        <v>528</v>
      </c>
    </row>
    <row r="53" spans="1:15" ht="15" thickBot="1" x14ac:dyDescent="0.35">
      <c r="B53" s="637"/>
      <c r="C53" s="637"/>
      <c r="D53" s="637"/>
      <c r="E53" s="637"/>
      <c r="F53" s="637"/>
      <c r="G53" s="1221" t="s">
        <v>529</v>
      </c>
      <c r="H53" s="1222"/>
      <c r="I53" s="1222"/>
      <c r="J53" s="1222"/>
      <c r="K53" s="1222"/>
      <c r="L53" s="1222"/>
      <c r="M53" s="1223"/>
      <c r="N53" s="693">
        <f>N52</f>
        <v>8984.8700000000008</v>
      </c>
      <c r="O53" s="643"/>
    </row>
    <row r="54" spans="1:15" ht="12.75" customHeight="1" x14ac:dyDescent="0.3">
      <c r="B54" s="637"/>
      <c r="C54" s="1224" t="s">
        <v>530</v>
      </c>
      <c r="D54" s="1224"/>
      <c r="E54" s="1224"/>
      <c r="F54" s="1224"/>
      <c r="G54" s="1224"/>
      <c r="H54" s="1224"/>
      <c r="I54" s="662"/>
      <c r="J54" s="637"/>
      <c r="K54" s="642"/>
      <c r="L54" s="642"/>
      <c r="M54" s="642"/>
      <c r="N54" s="642"/>
    </row>
    <row r="55" spans="1:15" ht="15" thickBot="1" x14ac:dyDescent="0.35">
      <c r="B55" s="639"/>
      <c r="C55" s="637"/>
      <c r="D55" s="637"/>
      <c r="E55" s="637"/>
      <c r="F55" s="637"/>
      <c r="G55" s="637"/>
      <c r="H55" s="637"/>
      <c r="I55" s="637"/>
      <c r="J55" s="637"/>
      <c r="K55" s="642"/>
      <c r="L55" s="642"/>
      <c r="M55" s="642"/>
      <c r="N55" s="642"/>
    </row>
    <row r="56" spans="1:15" ht="18" customHeight="1" thickBot="1" x14ac:dyDescent="0.35">
      <c r="B56" s="1164" t="s">
        <v>477</v>
      </c>
      <c r="C56" s="1167" t="s">
        <v>520</v>
      </c>
      <c r="D56" s="1168"/>
      <c r="E56" s="1168"/>
      <c r="F56" s="1204" t="s">
        <v>479</v>
      </c>
      <c r="G56" s="1207" t="s">
        <v>531</v>
      </c>
      <c r="H56" s="1208"/>
      <c r="I56" s="1209"/>
      <c r="J56" s="1216" t="s">
        <v>532</v>
      </c>
      <c r="K56" s="1217"/>
      <c r="L56" s="1216" t="s">
        <v>533</v>
      </c>
      <c r="M56" s="1217"/>
      <c r="N56" s="1225" t="s">
        <v>522</v>
      </c>
    </row>
    <row r="57" spans="1:15" ht="13.5" customHeight="1" x14ac:dyDescent="0.3">
      <c r="B57" s="1142"/>
      <c r="C57" s="1138"/>
      <c r="D57" s="1139"/>
      <c r="E57" s="1139"/>
      <c r="F57" s="1205"/>
      <c r="G57" s="1210"/>
      <c r="H57" s="1211"/>
      <c r="I57" s="1212"/>
      <c r="J57" s="1228" t="s">
        <v>534</v>
      </c>
      <c r="K57" s="1230" t="s">
        <v>535</v>
      </c>
      <c r="L57" s="1232" t="s">
        <v>536</v>
      </c>
      <c r="M57" s="1234" t="s">
        <v>537</v>
      </c>
      <c r="N57" s="1226"/>
    </row>
    <row r="58" spans="1:15" ht="15" thickBot="1" x14ac:dyDescent="0.35">
      <c r="A58" s="16"/>
      <c r="B58" s="1186"/>
      <c r="C58" s="1181"/>
      <c r="D58" s="1182"/>
      <c r="E58" s="1182"/>
      <c r="F58" s="1206"/>
      <c r="G58" s="1213"/>
      <c r="H58" s="1214"/>
      <c r="I58" s="1215"/>
      <c r="J58" s="1229"/>
      <c r="K58" s="1231"/>
      <c r="L58" s="1233"/>
      <c r="M58" s="1235"/>
      <c r="N58" s="1227"/>
    </row>
    <row r="59" spans="1:15" ht="15" thickBot="1" x14ac:dyDescent="0.35">
      <c r="A59" s="16"/>
      <c r="B59" s="694" t="s">
        <v>11</v>
      </c>
      <c r="C59" s="1196" t="s">
        <v>505</v>
      </c>
      <c r="D59" s="1197"/>
      <c r="E59" s="1197"/>
      <c r="F59" s="666"/>
      <c r="G59" s="1157"/>
      <c r="H59" s="1158"/>
      <c r="I59" s="1159"/>
      <c r="J59" s="661"/>
      <c r="K59" s="640"/>
      <c r="L59" s="661"/>
      <c r="M59" s="640"/>
      <c r="N59" s="665"/>
    </row>
    <row r="60" spans="1:15" ht="15" thickBot="1" x14ac:dyDescent="0.35">
      <c r="A60" s="16"/>
      <c r="B60" s="642" t="s">
        <v>538</v>
      </c>
      <c r="C60" s="1198" t="s">
        <v>539</v>
      </c>
      <c r="D60" s="1199"/>
      <c r="E60" s="1200"/>
      <c r="F60" s="667" t="s">
        <v>527</v>
      </c>
      <c r="G60" s="1201">
        <v>1</v>
      </c>
      <c r="H60" s="1202"/>
      <c r="I60" s="1203"/>
      <c r="J60" s="695">
        <v>44</v>
      </c>
      <c r="K60" s="696">
        <v>176</v>
      </c>
      <c r="L60" s="697">
        <f>L34</f>
        <v>37.675600000000003</v>
      </c>
      <c r="M60" s="668">
        <f>M34</f>
        <v>6.5712999999999999</v>
      </c>
      <c r="N60" s="698">
        <f>ROUND(G60*J60*L60+G60*K60*M60,2)</f>
        <v>2814.28</v>
      </c>
      <c r="O60" s="644" t="s">
        <v>511</v>
      </c>
    </row>
    <row r="61" spans="1:15" ht="15" thickBot="1" x14ac:dyDescent="0.35">
      <c r="B61" s="1221"/>
      <c r="C61" s="1222"/>
      <c r="D61" s="1222"/>
      <c r="E61" s="1222"/>
      <c r="F61" s="1223"/>
      <c r="G61" s="1178" t="s">
        <v>540</v>
      </c>
      <c r="H61" s="1197"/>
      <c r="I61" s="1197"/>
      <c r="J61" s="1197"/>
      <c r="K61" s="1197"/>
      <c r="L61" s="1197"/>
      <c r="M61" s="1237"/>
      <c r="N61" s="699">
        <f>N60</f>
        <v>2814.28</v>
      </c>
    </row>
    <row r="62" spans="1:15" ht="19.5" customHeight="1" thickBot="1" x14ac:dyDescent="0.35">
      <c r="B62" s="637"/>
      <c r="C62" s="637"/>
      <c r="D62" s="637"/>
      <c r="E62" s="637"/>
      <c r="F62" s="637"/>
      <c r="G62" s="1178" t="s">
        <v>541</v>
      </c>
      <c r="H62" s="1197"/>
      <c r="I62" s="1197"/>
      <c r="J62" s="1197"/>
      <c r="K62" s="1197"/>
      <c r="L62" s="1197"/>
      <c r="M62" s="1237"/>
      <c r="N62" s="700">
        <f>SUM(N53+N61)</f>
        <v>11799.150000000001</v>
      </c>
      <c r="O62" s="643"/>
    </row>
    <row r="63" spans="1:15" ht="25.5" customHeight="1" thickBot="1" x14ac:dyDescent="0.35">
      <c r="B63" s="701"/>
      <c r="C63" s="701"/>
      <c r="D63" s="701"/>
      <c r="E63" s="1238"/>
      <c r="F63" s="1238"/>
      <c r="G63" s="1238"/>
      <c r="H63" s="701"/>
      <c r="I63" s="701"/>
      <c r="J63" s="703"/>
      <c r="N63" s="13"/>
    </row>
    <row r="64" spans="1:15" ht="15" thickBot="1" x14ac:dyDescent="0.35">
      <c r="B64" s="704"/>
      <c r="C64" s="704"/>
      <c r="D64" s="704"/>
      <c r="E64" s="704"/>
      <c r="F64" s="704"/>
      <c r="G64" s="704"/>
      <c r="H64" s="704"/>
      <c r="I64" s="704"/>
      <c r="J64" s="704"/>
      <c r="L64" s="705" t="s">
        <v>482</v>
      </c>
      <c r="M64" s="706"/>
      <c r="N64" s="707">
        <f>SUM(K27+N40+N62)</f>
        <v>17114.310000000001</v>
      </c>
    </row>
    <row r="65" spans="2:17" ht="15" thickBot="1" x14ac:dyDescent="0.35">
      <c r="B65" s="701"/>
      <c r="C65" s="701"/>
      <c r="D65" s="701"/>
      <c r="E65" s="701"/>
      <c r="F65" s="701"/>
      <c r="G65" s="701"/>
      <c r="H65" s="708"/>
      <c r="I65" s="701"/>
      <c r="J65" s="709"/>
      <c r="L65" s="710" t="s">
        <v>542</v>
      </c>
      <c r="M65" s="706"/>
      <c r="N65" s="711">
        <v>3.5</v>
      </c>
    </row>
    <row r="66" spans="2:17" ht="15" thickBot="1" x14ac:dyDescent="0.35">
      <c r="B66" s="701"/>
      <c r="C66" s="701"/>
      <c r="D66" s="701"/>
      <c r="E66" s="701"/>
      <c r="F66" s="701"/>
      <c r="G66" s="701"/>
      <c r="H66" s="708"/>
      <c r="I66" s="701"/>
      <c r="J66" s="712"/>
      <c r="L66" s="713" t="s">
        <v>543</v>
      </c>
      <c r="M66" s="714"/>
      <c r="N66" s="715">
        <f>SUM(N64*N65)</f>
        <v>59900.085000000006</v>
      </c>
    </row>
    <row r="67" spans="2:17" ht="15" thickBot="1" x14ac:dyDescent="0.35">
      <c r="B67" s="701"/>
      <c r="C67" s="701"/>
      <c r="D67" s="701"/>
      <c r="E67" s="701"/>
      <c r="F67" s="701"/>
      <c r="G67" s="701"/>
      <c r="H67" s="708"/>
      <c r="I67" s="701"/>
      <c r="J67" s="1239" t="s">
        <v>544</v>
      </c>
      <c r="K67" s="1240"/>
      <c r="L67" s="1240"/>
      <c r="M67" s="716"/>
      <c r="N67" s="715"/>
    </row>
    <row r="68" spans="2:17" ht="15" thickBot="1" x14ac:dyDescent="0.35">
      <c r="B68" s="701"/>
      <c r="C68" s="701"/>
      <c r="D68" s="701"/>
      <c r="E68" s="701"/>
      <c r="F68" s="701"/>
      <c r="G68" s="701"/>
      <c r="H68" s="708"/>
      <c r="I68" s="701"/>
      <c r="J68" s="1241" t="s">
        <v>545</v>
      </c>
      <c r="K68" s="1242"/>
      <c r="L68" s="1242"/>
      <c r="M68" s="1243"/>
      <c r="N68" s="715">
        <f>SUM(N66+N67)</f>
        <v>59900.085000000006</v>
      </c>
      <c r="Q68" s="4">
        <f>'[430]Planilha Ponte Resumo'!I15</f>
        <v>78008.421052631573</v>
      </c>
    </row>
    <row r="69" spans="2:17" x14ac:dyDescent="0.3">
      <c r="B69" s="704"/>
      <c r="C69" s="704"/>
      <c r="D69" s="704"/>
      <c r="E69" s="704"/>
      <c r="F69" s="704"/>
      <c r="G69" s="704"/>
      <c r="H69" s="702"/>
      <c r="I69" s="704"/>
      <c r="J69" s="717"/>
      <c r="L69" s="13"/>
    </row>
    <row r="70" spans="2:17" x14ac:dyDescent="0.3">
      <c r="B70" s="718"/>
    </row>
    <row r="71" spans="2:17" x14ac:dyDescent="0.3">
      <c r="B71" s="1236" t="s">
        <v>546</v>
      </c>
      <c r="C71" s="1236"/>
      <c r="D71" s="1236"/>
      <c r="E71" s="1236"/>
      <c r="F71" s="1236"/>
      <c r="G71" s="1236"/>
      <c r="H71" s="1236"/>
      <c r="I71" s="1236"/>
      <c r="J71" s="1236"/>
      <c r="K71" s="1236"/>
      <c r="L71" s="1236"/>
      <c r="M71" s="1236"/>
      <c r="N71" s="1236"/>
      <c r="Q71" s="4">
        <f>Q68-N68</f>
        <v>18108.336052631566</v>
      </c>
    </row>
    <row r="72" spans="2:17" x14ac:dyDescent="0.3">
      <c r="B72" s="1236" t="s">
        <v>736</v>
      </c>
      <c r="C72" s="1236"/>
      <c r="D72" s="1236"/>
      <c r="E72" s="1236"/>
      <c r="F72" s="1236"/>
      <c r="G72" s="1236"/>
      <c r="H72" s="1236"/>
      <c r="I72" s="1236"/>
      <c r="J72" s="1236"/>
      <c r="K72" s="1236"/>
      <c r="L72" s="1236"/>
      <c r="M72" s="1236"/>
      <c r="N72" s="1236"/>
    </row>
  </sheetData>
  <mergeCells count="90">
    <mergeCell ref="J9:K9"/>
    <mergeCell ref="B2:N6"/>
    <mergeCell ref="L9:N9"/>
    <mergeCell ref="H8:I8"/>
    <mergeCell ref="H9:I9"/>
    <mergeCell ref="C8:G8"/>
    <mergeCell ref="C9:G9"/>
    <mergeCell ref="L8:N8"/>
    <mergeCell ref="J8:K8"/>
    <mergeCell ref="B72:N72"/>
    <mergeCell ref="C59:E59"/>
    <mergeCell ref="G59:I59"/>
    <mergeCell ref="C60:E60"/>
    <mergeCell ref="G60:I60"/>
    <mergeCell ref="B61:F61"/>
    <mergeCell ref="G61:M61"/>
    <mergeCell ref="G62:M62"/>
    <mergeCell ref="E63:G63"/>
    <mergeCell ref="J67:L67"/>
    <mergeCell ref="J68:M68"/>
    <mergeCell ref="B71:N71"/>
    <mergeCell ref="L56:M56"/>
    <mergeCell ref="N56:N58"/>
    <mergeCell ref="J57:J58"/>
    <mergeCell ref="K57:K58"/>
    <mergeCell ref="L57:L58"/>
    <mergeCell ref="M57:M58"/>
    <mergeCell ref="C52:E52"/>
    <mergeCell ref="G52:K52"/>
    <mergeCell ref="L52:M52"/>
    <mergeCell ref="G53:M53"/>
    <mergeCell ref="C54:H54"/>
    <mergeCell ref="B56:B58"/>
    <mergeCell ref="C56:E58"/>
    <mergeCell ref="F56:F58"/>
    <mergeCell ref="G56:I58"/>
    <mergeCell ref="J56:K56"/>
    <mergeCell ref="N47:N49"/>
    <mergeCell ref="C50:E50"/>
    <mergeCell ref="G50:K50"/>
    <mergeCell ref="L50:M50"/>
    <mergeCell ref="C51:E51"/>
    <mergeCell ref="G51:K51"/>
    <mergeCell ref="L51:M51"/>
    <mergeCell ref="K39:M39"/>
    <mergeCell ref="K40:M40"/>
    <mergeCell ref="B47:B49"/>
    <mergeCell ref="C47:E49"/>
    <mergeCell ref="F47:F49"/>
    <mergeCell ref="G47:K49"/>
    <mergeCell ref="L47:M49"/>
    <mergeCell ref="C38:E38"/>
    <mergeCell ref="G38:I38"/>
    <mergeCell ref="K29:K30"/>
    <mergeCell ref="L29:L30"/>
    <mergeCell ref="M29:M30"/>
    <mergeCell ref="C33:D33"/>
    <mergeCell ref="C34:E34"/>
    <mergeCell ref="G34:I34"/>
    <mergeCell ref="K35:L35"/>
    <mergeCell ref="C37:E37"/>
    <mergeCell ref="N29:N30"/>
    <mergeCell ref="C31:D31"/>
    <mergeCell ref="C32:D32"/>
    <mergeCell ref="F27:J27"/>
    <mergeCell ref="B29:B30"/>
    <mergeCell ref="C29:E30"/>
    <mergeCell ref="F29:F30"/>
    <mergeCell ref="G29:I30"/>
    <mergeCell ref="J29:J30"/>
    <mergeCell ref="F26:G26"/>
    <mergeCell ref="C18:D18"/>
    <mergeCell ref="C19:D19"/>
    <mergeCell ref="L19:N19"/>
    <mergeCell ref="C20:D20"/>
    <mergeCell ref="G20:I20"/>
    <mergeCell ref="F21:H21"/>
    <mergeCell ref="F22:G22"/>
    <mergeCell ref="C23:D23"/>
    <mergeCell ref="C24:D24"/>
    <mergeCell ref="G24:I24"/>
    <mergeCell ref="F25:H25"/>
    <mergeCell ref="E11:K11"/>
    <mergeCell ref="G13:K13"/>
    <mergeCell ref="B14:B15"/>
    <mergeCell ref="C14:E15"/>
    <mergeCell ref="F14:F15"/>
    <mergeCell ref="G14:I17"/>
    <mergeCell ref="J15:J16"/>
    <mergeCell ref="K15:K16"/>
  </mergeCells>
  <pageMargins left="0.51181102362204722" right="0.51181102362204722" top="0.78740157480314965" bottom="0.78740157480314965" header="0.31496062992125984" footer="0.31496062992125984"/>
  <pageSetup paperSize="9" scale="83" orientation="portrait" horizontalDpi="0" verticalDpi="0" r:id="rId1"/>
  <rowBreaks count="1" manualBreakCount="1">
    <brk id="43" max="13" man="1"/>
  </rowBreaks>
  <colBreaks count="1" manualBreakCount="1">
    <brk id="14"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4E13F-0DA2-4EAA-A424-B8D43A54A477}">
  <sheetPr>
    <tabColor theme="4" tint="0.79998168889431442"/>
  </sheetPr>
  <dimension ref="A1:M257"/>
  <sheetViews>
    <sheetView view="pageBreakPreview" topLeftCell="A181" zoomScale="115" zoomScaleNormal="100" zoomScaleSheetLayoutView="115" workbookViewId="0">
      <selection activeCell="A226" sqref="A226"/>
    </sheetView>
  </sheetViews>
  <sheetFormatPr defaultRowHeight="14.4" x14ac:dyDescent="0.3"/>
  <cols>
    <col min="1" max="1" width="13.88671875" customWidth="1"/>
    <col min="3" max="3" width="12.5546875" customWidth="1"/>
    <col min="4" max="4" width="13.6640625" customWidth="1"/>
    <col min="5" max="5" width="35.6640625" customWidth="1"/>
    <col min="6" max="6" width="12.109375" customWidth="1"/>
    <col min="7" max="7" width="13.88671875" customWidth="1"/>
    <col min="8" max="8" width="13.5546875" customWidth="1"/>
    <col min="9" max="9" width="11.33203125" customWidth="1"/>
    <col min="11" max="11" width="13.44140625" customWidth="1"/>
    <col min="13" max="13" width="11.5546875" customWidth="1"/>
  </cols>
  <sheetData>
    <row r="1" spans="1:13" x14ac:dyDescent="0.3">
      <c r="A1" s="719"/>
      <c r="B1" s="1271"/>
      <c r="C1" s="1271"/>
      <c r="D1" s="1271"/>
      <c r="E1" s="1274" t="s">
        <v>718</v>
      </c>
      <c r="F1" s="1275"/>
      <c r="G1" s="1275"/>
      <c r="H1" s="1275"/>
      <c r="I1" s="1275"/>
      <c r="J1" s="1275"/>
      <c r="K1" s="1276"/>
      <c r="L1" s="1276"/>
      <c r="M1" s="1277"/>
    </row>
    <row r="2" spans="1:13" x14ac:dyDescent="0.3">
      <c r="A2" s="720"/>
      <c r="B2" s="1272"/>
      <c r="C2" s="1272"/>
      <c r="D2" s="1272"/>
      <c r="E2" s="1282" t="s">
        <v>719</v>
      </c>
      <c r="F2" s="1282"/>
      <c r="G2" s="1282"/>
      <c r="H2" s="1282"/>
      <c r="I2" s="1282"/>
      <c r="J2" s="1282"/>
      <c r="K2" s="1278"/>
      <c r="L2" s="1278"/>
      <c r="M2" s="1279"/>
    </row>
    <row r="3" spans="1:13" x14ac:dyDescent="0.3">
      <c r="A3" s="721"/>
      <c r="B3" s="1272"/>
      <c r="C3" s="1272"/>
      <c r="D3" s="1272"/>
      <c r="E3" s="1283"/>
      <c r="F3" s="1283"/>
      <c r="G3" s="1283"/>
      <c r="H3" s="1283"/>
      <c r="I3" s="1283"/>
      <c r="J3" s="1283"/>
      <c r="K3" s="1278"/>
      <c r="L3" s="1278"/>
      <c r="M3" s="1279"/>
    </row>
    <row r="4" spans="1:13" ht="15" thickBot="1" x14ac:dyDescent="0.35">
      <c r="A4" s="722"/>
      <c r="B4" s="1273"/>
      <c r="C4" s="1273"/>
      <c r="D4" s="1273"/>
      <c r="E4" s="1284"/>
      <c r="F4" s="1284"/>
      <c r="G4" s="1284"/>
      <c r="H4" s="1284"/>
      <c r="I4" s="1284"/>
      <c r="J4" s="1284"/>
      <c r="K4" s="1280"/>
      <c r="L4" s="1280"/>
      <c r="M4" s="1281"/>
    </row>
    <row r="5" spans="1:13" ht="15" thickBot="1" x14ac:dyDescent="0.35"/>
    <row r="6" spans="1:13" ht="15" thickBot="1" x14ac:dyDescent="0.35">
      <c r="A6" s="898" t="s">
        <v>192</v>
      </c>
      <c r="B6" s="1268" t="s">
        <v>727</v>
      </c>
      <c r="C6" s="1269"/>
      <c r="D6" s="1269"/>
      <c r="E6" s="1269"/>
      <c r="F6" s="1270"/>
      <c r="G6" s="1342" t="s">
        <v>193</v>
      </c>
      <c r="H6" s="1343"/>
      <c r="I6" s="1342" t="s">
        <v>194</v>
      </c>
      <c r="J6" s="1343"/>
      <c r="K6" s="1344" t="s">
        <v>195</v>
      </c>
      <c r="L6" s="1345"/>
      <c r="M6" s="1346"/>
    </row>
    <row r="7" spans="1:13" ht="33" customHeight="1" thickBot="1" x14ac:dyDescent="0.35">
      <c r="A7" s="898" t="s">
        <v>196</v>
      </c>
      <c r="B7" s="1268" t="s">
        <v>473</v>
      </c>
      <c r="C7" s="1269"/>
      <c r="D7" s="1269"/>
      <c r="E7" s="1269"/>
      <c r="F7" s="1270"/>
      <c r="G7" s="1266">
        <f>BDI!F28</f>
        <v>0.31819999999999998</v>
      </c>
      <c r="H7" s="1267"/>
      <c r="I7" s="1266" t="s">
        <v>198</v>
      </c>
      <c r="J7" s="1267"/>
      <c r="K7" s="1347" t="s">
        <v>735</v>
      </c>
      <c r="L7" s="1348"/>
      <c r="M7" s="1349"/>
    </row>
    <row r="8" spans="1:13" ht="15" thickBot="1" x14ac:dyDescent="0.35"/>
    <row r="9" spans="1:13" ht="16.2" thickBot="1" x14ac:dyDescent="0.35">
      <c r="A9" s="1293" t="s">
        <v>548</v>
      </c>
      <c r="B9" s="1294"/>
      <c r="C9" s="1294"/>
      <c r="D9" s="1294"/>
      <c r="E9" s="1294"/>
      <c r="F9" s="1294"/>
      <c r="G9" s="1294"/>
      <c r="H9" s="1294"/>
      <c r="I9" s="1294"/>
      <c r="J9" s="1294"/>
      <c r="K9" s="1294"/>
      <c r="L9" s="1294"/>
      <c r="M9" s="1295"/>
    </row>
    <row r="10" spans="1:13" ht="15" thickBot="1" x14ac:dyDescent="0.35">
      <c r="A10" s="724"/>
      <c r="B10" s="1296" t="s">
        <v>549</v>
      </c>
      <c r="C10" s="1297"/>
      <c r="D10" s="1297"/>
      <c r="E10" s="1297"/>
      <c r="F10" s="1297"/>
      <c r="G10" s="1298"/>
      <c r="H10" s="1297" t="s">
        <v>550</v>
      </c>
      <c r="I10" s="1297"/>
      <c r="J10" s="1297"/>
      <c r="K10" s="1297"/>
      <c r="L10" s="1297"/>
      <c r="M10" s="1298"/>
    </row>
    <row r="11" spans="1:13" ht="27" thickBot="1" x14ac:dyDescent="0.35">
      <c r="A11" s="1285" t="s">
        <v>551</v>
      </c>
      <c r="B11" s="725" t="s">
        <v>552</v>
      </c>
      <c r="C11" s="726"/>
      <c r="D11" s="726"/>
      <c r="E11" s="726"/>
      <c r="F11" s="726"/>
      <c r="G11" s="727"/>
      <c r="H11" s="1287" t="s">
        <v>553</v>
      </c>
      <c r="I11" s="728" t="s">
        <v>554</v>
      </c>
      <c r="J11" s="728" t="s">
        <v>555</v>
      </c>
      <c r="K11" s="729" t="s">
        <v>556</v>
      </c>
      <c r="L11" s="730"/>
      <c r="M11" s="731"/>
    </row>
    <row r="12" spans="1:13" x14ac:dyDescent="0.3">
      <c r="A12" s="1286"/>
      <c r="B12" s="732"/>
      <c r="C12" s="723"/>
      <c r="D12" s="723"/>
      <c r="E12" s="723"/>
      <c r="F12" s="723"/>
      <c r="G12" s="733" t="s">
        <v>557</v>
      </c>
      <c r="H12" s="1288"/>
      <c r="I12" s="734"/>
      <c r="J12" s="734"/>
      <c r="K12" s="1287" t="s">
        <v>558</v>
      </c>
      <c r="L12" s="1289" t="s">
        <v>559</v>
      </c>
      <c r="M12" s="1287" t="s">
        <v>482</v>
      </c>
    </row>
    <row r="13" spans="1:13" x14ac:dyDescent="0.3">
      <c r="A13" s="735"/>
      <c r="B13" s="1291" t="s">
        <v>560</v>
      </c>
      <c r="C13" s="1292"/>
      <c r="D13" s="1292"/>
      <c r="E13" s="1292"/>
      <c r="F13" s="1292"/>
      <c r="G13" s="736"/>
      <c r="H13" s="1288"/>
      <c r="I13" s="737"/>
      <c r="J13" s="737"/>
      <c r="K13" s="1288"/>
      <c r="L13" s="1290"/>
      <c r="M13" s="1288"/>
    </row>
    <row r="14" spans="1:13" x14ac:dyDescent="0.3">
      <c r="A14" s="738" t="s">
        <v>13</v>
      </c>
      <c r="B14" s="1306" t="s">
        <v>561</v>
      </c>
      <c r="C14" s="1307"/>
      <c r="D14" s="1307"/>
      <c r="E14" s="1307"/>
      <c r="F14" s="1308"/>
      <c r="G14" s="739">
        <v>1</v>
      </c>
      <c r="H14" s="740"/>
      <c r="I14" s="741">
        <v>1</v>
      </c>
      <c r="J14" s="742">
        <v>1</v>
      </c>
      <c r="K14" s="742" t="s">
        <v>562</v>
      </c>
      <c r="L14" s="743">
        <v>302.1336</v>
      </c>
      <c r="M14" s="744">
        <f>ROUND(SUM(L14/G68*D171)+(L14/G69*D172)*J14*G14,2)</f>
        <v>1341.98</v>
      </c>
    </row>
    <row r="15" spans="1:13" x14ac:dyDescent="0.3">
      <c r="A15" s="738" t="s">
        <v>2</v>
      </c>
      <c r="B15" s="1307" t="s">
        <v>563</v>
      </c>
      <c r="C15" s="1307"/>
      <c r="D15" s="1307"/>
      <c r="E15" s="1307"/>
      <c r="F15" s="1307"/>
      <c r="G15" s="739">
        <v>1</v>
      </c>
      <c r="H15" s="740"/>
      <c r="I15" s="741">
        <v>1</v>
      </c>
      <c r="J15" s="742">
        <v>0.5</v>
      </c>
      <c r="K15" s="742" t="s">
        <v>564</v>
      </c>
      <c r="L15" s="743">
        <v>421.21300000000002</v>
      </c>
      <c r="M15" s="744">
        <f>ROUND(SUM(L15/G68*D171)+(L15/G69*D172)*J15*G15,2)</f>
        <v>1074.8</v>
      </c>
    </row>
    <row r="16" spans="1:13" ht="15" thickBot="1" x14ac:dyDescent="0.35">
      <c r="A16" s="745" t="s">
        <v>310</v>
      </c>
      <c r="B16" s="1307" t="s">
        <v>565</v>
      </c>
      <c r="C16" s="1307"/>
      <c r="D16" s="1307"/>
      <c r="E16" s="1307"/>
      <c r="F16" s="1307"/>
      <c r="G16" s="746">
        <v>1</v>
      </c>
      <c r="H16" s="747"/>
      <c r="I16" s="748">
        <v>1</v>
      </c>
      <c r="J16" s="746">
        <v>1</v>
      </c>
      <c r="K16" s="746" t="s">
        <v>310</v>
      </c>
      <c r="L16" s="749">
        <v>158.37700000000001</v>
      </c>
      <c r="M16" s="744">
        <f>ROUND(SUM(L16/G68*D171)+(L16/G69*D172)*J16*G16,2)</f>
        <v>703.46</v>
      </c>
    </row>
    <row r="17" spans="1:13" ht="15" thickBot="1" x14ac:dyDescent="0.35">
      <c r="A17" s="750"/>
      <c r="B17" s="751"/>
      <c r="C17" s="751"/>
      <c r="D17" s="751"/>
      <c r="E17" s="751"/>
      <c r="F17" s="751"/>
      <c r="G17" s="752" t="s">
        <v>566</v>
      </c>
      <c r="H17" s="724"/>
      <c r="I17" s="724"/>
      <c r="J17" s="724"/>
      <c r="K17" s="724"/>
      <c r="L17" s="753"/>
      <c r="M17" s="754">
        <f>SUM(M14:M16)</f>
        <v>3120.24</v>
      </c>
    </row>
    <row r="18" spans="1:13" x14ac:dyDescent="0.3">
      <c r="A18" s="755"/>
      <c r="B18" s="1309" t="s">
        <v>567</v>
      </c>
      <c r="C18" s="1310"/>
      <c r="D18" s="1310"/>
      <c r="E18" s="1310"/>
      <c r="F18" s="1311"/>
      <c r="G18" s="1299" t="s">
        <v>568</v>
      </c>
      <c r="H18" s="1301" t="s">
        <v>569</v>
      </c>
      <c r="I18" s="1299" t="s">
        <v>570</v>
      </c>
      <c r="J18" s="1301" t="s">
        <v>571</v>
      </c>
      <c r="K18" s="1301" t="s">
        <v>572</v>
      </c>
      <c r="L18" s="1301" t="s">
        <v>573</v>
      </c>
      <c r="M18" s="1299" t="s">
        <v>225</v>
      </c>
    </row>
    <row r="19" spans="1:13" x14ac:dyDescent="0.3">
      <c r="A19" s="756"/>
      <c r="B19" s="1312"/>
      <c r="C19" s="1313"/>
      <c r="D19" s="1313"/>
      <c r="E19" s="1313"/>
      <c r="F19" s="1314"/>
      <c r="G19" s="1300"/>
      <c r="H19" s="1302"/>
      <c r="I19" s="1300"/>
      <c r="J19" s="1302"/>
      <c r="K19" s="1302"/>
      <c r="L19" s="1302"/>
      <c r="M19" s="1300"/>
    </row>
    <row r="20" spans="1:13" x14ac:dyDescent="0.3">
      <c r="A20" s="756"/>
      <c r="B20" s="1312"/>
      <c r="C20" s="1313"/>
      <c r="D20" s="1313"/>
      <c r="E20" s="1313"/>
      <c r="F20" s="1314"/>
      <c r="G20" s="1300"/>
      <c r="H20" s="1302"/>
      <c r="I20" s="1300"/>
      <c r="J20" s="1302"/>
      <c r="K20" s="1302"/>
      <c r="L20" s="1302"/>
      <c r="M20" s="1300"/>
    </row>
    <row r="21" spans="1:13" x14ac:dyDescent="0.3">
      <c r="A21" s="757" t="s">
        <v>574</v>
      </c>
      <c r="B21" s="1303" t="s">
        <v>575</v>
      </c>
      <c r="C21" s="1304"/>
      <c r="D21" s="1304"/>
      <c r="E21" s="1304"/>
      <c r="F21" s="1305"/>
      <c r="G21" s="758">
        <v>1</v>
      </c>
      <c r="H21" s="759">
        <f>D173</f>
        <v>228.7</v>
      </c>
      <c r="I21" s="758">
        <v>90</v>
      </c>
      <c r="J21" s="758">
        <v>5914479</v>
      </c>
      <c r="K21" s="758">
        <f>I21/1000*H21</f>
        <v>20.582999999999998</v>
      </c>
      <c r="L21" s="759">
        <v>0.89</v>
      </c>
      <c r="M21" s="760">
        <f>ROUND(K21*L21*G21,2)</f>
        <v>18.32</v>
      </c>
    </row>
    <row r="22" spans="1:13" x14ac:dyDescent="0.3">
      <c r="A22" s="757" t="s">
        <v>576</v>
      </c>
      <c r="B22" s="1303" t="s">
        <v>577</v>
      </c>
      <c r="C22" s="1304"/>
      <c r="D22" s="1304"/>
      <c r="E22" s="1304"/>
      <c r="F22" s="1305"/>
      <c r="G22" s="758">
        <v>1</v>
      </c>
      <c r="H22" s="759">
        <f>H21</f>
        <v>228.7</v>
      </c>
      <c r="I22" s="758">
        <v>2.5</v>
      </c>
      <c r="J22" s="758">
        <v>5914479</v>
      </c>
      <c r="K22" s="758">
        <f>I22/1000*H22</f>
        <v>0.57174999999999998</v>
      </c>
      <c r="L22" s="759">
        <v>0.89</v>
      </c>
      <c r="M22" s="760">
        <f t="shared" ref="M22:M23" si="0">ROUND(K22*L22*G22,2)</f>
        <v>0.51</v>
      </c>
    </row>
    <row r="23" spans="1:13" x14ac:dyDescent="0.3">
      <c r="A23" s="757" t="s">
        <v>1</v>
      </c>
      <c r="B23" s="1303" t="s">
        <v>578</v>
      </c>
      <c r="C23" s="1304"/>
      <c r="D23" s="1304"/>
      <c r="E23" s="1304"/>
      <c r="F23" s="1305"/>
      <c r="G23" s="758">
        <v>5</v>
      </c>
      <c r="H23" s="759">
        <f>H21</f>
        <v>228.7</v>
      </c>
      <c r="I23" s="758">
        <v>4.5999999999999996</v>
      </c>
      <c r="J23" s="758">
        <v>5914479</v>
      </c>
      <c r="K23" s="758">
        <f>I23/1000*H23</f>
        <v>1.05202</v>
      </c>
      <c r="L23" s="759">
        <v>0.89</v>
      </c>
      <c r="M23" s="760">
        <f t="shared" si="0"/>
        <v>4.68</v>
      </c>
    </row>
    <row r="24" spans="1:13" x14ac:dyDescent="0.3">
      <c r="A24" s="757"/>
      <c r="B24" s="1303"/>
      <c r="C24" s="1304"/>
      <c r="D24" s="1304"/>
      <c r="E24" s="1304"/>
      <c r="F24" s="1305"/>
      <c r="G24" s="758"/>
      <c r="H24" s="759"/>
      <c r="I24" s="758"/>
      <c r="J24" s="758"/>
      <c r="K24" s="758"/>
      <c r="L24" s="759"/>
      <c r="M24" s="760"/>
    </row>
    <row r="25" spans="1:13" ht="15" thickBot="1" x14ac:dyDescent="0.35">
      <c r="A25" s="757"/>
      <c r="B25" s="1303"/>
      <c r="C25" s="1304"/>
      <c r="D25" s="1304"/>
      <c r="E25" s="1304"/>
      <c r="F25" s="1305"/>
      <c r="G25" s="761"/>
      <c r="H25" s="762"/>
      <c r="I25" s="761"/>
      <c r="J25" s="761"/>
      <c r="K25" s="758"/>
      <c r="L25" s="759"/>
      <c r="M25" s="760"/>
    </row>
    <row r="26" spans="1:13" ht="15" thickBot="1" x14ac:dyDescent="0.35">
      <c r="A26" s="747"/>
      <c r="B26" s="751"/>
      <c r="C26" s="751"/>
      <c r="D26" s="751"/>
      <c r="E26" s="751"/>
      <c r="F26" s="714"/>
      <c r="G26" s="752" t="s">
        <v>566</v>
      </c>
      <c r="H26" s="724"/>
      <c r="I26" s="724"/>
      <c r="J26" s="724"/>
      <c r="K26" s="724"/>
      <c r="L26" s="753"/>
      <c r="M26" s="763">
        <f>SUM(M21:M25)</f>
        <v>23.51</v>
      </c>
    </row>
    <row r="27" spans="1:13" x14ac:dyDescent="0.3">
      <c r="A27" s="1326"/>
      <c r="B27" s="1329" t="s">
        <v>581</v>
      </c>
      <c r="C27" s="1330"/>
      <c r="D27" s="1330"/>
      <c r="E27" s="1330"/>
      <c r="F27" s="1330"/>
      <c r="G27" s="764"/>
      <c r="H27" s="764"/>
      <c r="I27" s="764"/>
      <c r="J27" s="764"/>
      <c r="K27" s="764"/>
      <c r="L27" s="764"/>
      <c r="M27" s="764"/>
    </row>
    <row r="28" spans="1:13" x14ac:dyDescent="0.3">
      <c r="A28" s="1327"/>
      <c r="B28" s="1331" t="s">
        <v>582</v>
      </c>
      <c r="C28" s="1331"/>
      <c r="D28" s="1331"/>
      <c r="E28" s="1331"/>
      <c r="F28" s="1331"/>
      <c r="G28" s="765"/>
      <c r="H28" s="765"/>
      <c r="I28" s="765"/>
      <c r="J28" s="765"/>
      <c r="K28" s="765"/>
      <c r="L28" s="765"/>
      <c r="M28" s="765"/>
    </row>
    <row r="29" spans="1:13" ht="15" thickBot="1" x14ac:dyDescent="0.35">
      <c r="A29" s="1328"/>
      <c r="B29" s="1331" t="s">
        <v>583</v>
      </c>
      <c r="C29" s="1331"/>
      <c r="D29" s="1331"/>
      <c r="E29" s="1331"/>
      <c r="F29" s="1331"/>
      <c r="G29" s="747"/>
      <c r="H29" s="747"/>
      <c r="I29" s="747"/>
      <c r="J29" s="747"/>
      <c r="K29" s="747"/>
      <c r="L29" s="747"/>
      <c r="M29" s="747"/>
    </row>
    <row r="30" spans="1:13" ht="15" thickBot="1" x14ac:dyDescent="0.35">
      <c r="A30" s="1332" t="s">
        <v>584</v>
      </c>
      <c r="B30" s="1333"/>
      <c r="C30" s="1333"/>
      <c r="D30" s="1333"/>
      <c r="E30" s="1333"/>
      <c r="F30" s="1333"/>
      <c r="G30" s="1333"/>
      <c r="H30" s="1333"/>
      <c r="I30" s="1333"/>
      <c r="J30" s="1333"/>
      <c r="K30" s="1333"/>
      <c r="L30" s="1334"/>
      <c r="M30" s="766">
        <f>SUM(M17+M26)</f>
        <v>3143.75</v>
      </c>
    </row>
    <row r="31" spans="1:13" x14ac:dyDescent="0.3">
      <c r="A31" s="764"/>
      <c r="B31" s="1335"/>
      <c r="C31" s="1276"/>
      <c r="D31" s="1276"/>
      <c r="E31" s="1276"/>
      <c r="F31" s="1277"/>
      <c r="G31" s="764"/>
      <c r="H31" s="764"/>
      <c r="I31" s="764"/>
      <c r="J31" s="764"/>
      <c r="K31" s="764"/>
      <c r="L31" s="764"/>
      <c r="M31" s="764"/>
    </row>
    <row r="32" spans="1:13" x14ac:dyDescent="0.3">
      <c r="A32" s="765"/>
      <c r="B32" s="1315" t="s">
        <v>737</v>
      </c>
      <c r="C32" s="1316"/>
      <c r="D32" s="1316"/>
      <c r="E32" s="1316"/>
      <c r="F32" s="1317"/>
      <c r="G32" s="765"/>
      <c r="H32" s="765"/>
      <c r="I32" s="765"/>
      <c r="J32" s="765"/>
      <c r="K32" s="765"/>
      <c r="L32" s="765"/>
      <c r="M32" s="765"/>
    </row>
    <row r="33" spans="1:13" ht="15" thickBot="1" x14ac:dyDescent="0.35">
      <c r="A33" s="747"/>
      <c r="B33" s="1318" t="s">
        <v>585</v>
      </c>
      <c r="C33" s="1319"/>
      <c r="D33" s="1319"/>
      <c r="E33" s="1319"/>
      <c r="F33" s="1320"/>
      <c r="G33" s="747"/>
      <c r="H33" s="747"/>
      <c r="I33" s="747"/>
      <c r="J33" s="747"/>
      <c r="K33" s="747"/>
      <c r="L33" s="747"/>
      <c r="M33" s="747"/>
    </row>
    <row r="34" spans="1:13" ht="15" thickBot="1" x14ac:dyDescent="0.35">
      <c r="A34" s="1321"/>
      <c r="B34" s="1322" t="s">
        <v>586</v>
      </c>
      <c r="C34" s="1322"/>
      <c r="D34" s="1322"/>
      <c r="E34" s="1322"/>
      <c r="F34" s="1322"/>
      <c r="G34" s="1323" t="s">
        <v>91</v>
      </c>
      <c r="H34" s="1324" t="s">
        <v>587</v>
      </c>
      <c r="I34" s="1323" t="s">
        <v>118</v>
      </c>
      <c r="J34" s="1323" t="s">
        <v>543</v>
      </c>
    </row>
    <row r="35" spans="1:13" ht="15" thickBot="1" x14ac:dyDescent="0.35">
      <c r="A35" s="1321"/>
      <c r="B35" s="1322"/>
      <c r="C35" s="1322"/>
      <c r="D35" s="1322"/>
      <c r="E35" s="1322"/>
      <c r="F35" s="1322"/>
      <c r="G35" s="1323"/>
      <c r="H35" s="1325"/>
      <c r="I35" s="1323"/>
      <c r="J35" s="1323"/>
    </row>
    <row r="36" spans="1:13" ht="15" thickBot="1" x14ac:dyDescent="0.35">
      <c r="A36" s="768">
        <v>1</v>
      </c>
      <c r="B36" s="1401" t="s">
        <v>588</v>
      </c>
      <c r="C36" s="1401"/>
      <c r="D36" s="1401"/>
      <c r="E36" s="1401"/>
      <c r="F36" s="1401"/>
      <c r="G36" s="769">
        <v>1</v>
      </c>
      <c r="H36" s="767" t="s">
        <v>589</v>
      </c>
      <c r="I36" s="767">
        <v>0</v>
      </c>
      <c r="J36" s="767">
        <v>0</v>
      </c>
    </row>
    <row r="37" spans="1:13" ht="15" thickBot="1" x14ac:dyDescent="0.35">
      <c r="A37" s="768">
        <v>2</v>
      </c>
      <c r="B37" s="1401" t="s">
        <v>590</v>
      </c>
      <c r="C37" s="1401"/>
      <c r="D37" s="1401"/>
      <c r="E37" s="1401"/>
      <c r="F37" s="1401"/>
      <c r="G37" s="769">
        <v>1</v>
      </c>
      <c r="H37" s="767" t="s">
        <v>591</v>
      </c>
      <c r="I37" s="769"/>
      <c r="J37" s="769">
        <f>SUM(G37*I37)</f>
        <v>0</v>
      </c>
    </row>
    <row r="38" spans="1:13" ht="15" thickBot="1" x14ac:dyDescent="0.35">
      <c r="A38" s="767">
        <v>3</v>
      </c>
      <c r="B38" s="1401" t="s">
        <v>592</v>
      </c>
      <c r="C38" s="1401"/>
      <c r="D38" s="1401"/>
      <c r="E38" s="1401"/>
      <c r="F38" s="1401"/>
      <c r="G38" s="769">
        <v>6</v>
      </c>
      <c r="H38" s="767" t="s">
        <v>591</v>
      </c>
      <c r="I38" s="769"/>
      <c r="J38" s="769">
        <f>SUM(G38*I38)</f>
        <v>0</v>
      </c>
    </row>
    <row r="39" spans="1:13" ht="15" thickBot="1" x14ac:dyDescent="0.35">
      <c r="A39" s="724"/>
      <c r="B39" s="724"/>
      <c r="C39" s="724"/>
      <c r="D39" s="724"/>
      <c r="E39" s="724"/>
      <c r="F39" s="724"/>
      <c r="G39" s="769"/>
      <c r="H39" s="767"/>
      <c r="I39" s="767"/>
      <c r="J39" s="767"/>
    </row>
    <row r="40" spans="1:13" ht="15" thickBot="1" x14ac:dyDescent="0.35">
      <c r="A40" s="724"/>
      <c r="B40" s="724"/>
      <c r="C40" s="724"/>
      <c r="D40" s="724"/>
      <c r="E40" s="724"/>
      <c r="F40" s="724"/>
      <c r="G40" s="769">
        <f>SUM(G36:G38)</f>
        <v>8</v>
      </c>
      <c r="H40" s="767"/>
      <c r="I40" s="767"/>
      <c r="J40" s="769">
        <f>SUM(J36:J38)</f>
        <v>0</v>
      </c>
    </row>
    <row r="41" spans="1:13" ht="15" thickBot="1" x14ac:dyDescent="0.35">
      <c r="A41" s="724"/>
      <c r="B41" s="1336" t="s">
        <v>593</v>
      </c>
      <c r="C41" s="1336"/>
      <c r="D41" s="1336"/>
      <c r="E41" s="1336"/>
      <c r="F41" s="1296"/>
      <c r="G41" s="770"/>
      <c r="H41" s="770"/>
      <c r="I41" s="771"/>
      <c r="J41" s="772">
        <f>J40</f>
        <v>0</v>
      </c>
    </row>
    <row r="42" spans="1:13" ht="15" thickBot="1" x14ac:dyDescent="0.35">
      <c r="A42" s="1402" t="s">
        <v>547</v>
      </c>
      <c r="B42" s="1402"/>
      <c r="C42" s="1402"/>
      <c r="D42" s="1402"/>
      <c r="E42" s="1402"/>
      <c r="F42" s="1402"/>
      <c r="G42" s="1402"/>
      <c r="H42" s="1402"/>
      <c r="I42" s="1402"/>
      <c r="J42" s="1402"/>
    </row>
    <row r="43" spans="1:13" x14ac:dyDescent="0.3">
      <c r="B43" s="1278"/>
      <c r="C43" s="1278"/>
      <c r="D43" s="1278"/>
      <c r="E43" s="1278"/>
      <c r="F43" s="1278"/>
      <c r="G43" s="1278"/>
      <c r="H43" s="1403" t="s">
        <v>594</v>
      </c>
      <c r="I43" s="1404"/>
      <c r="J43" s="1405"/>
    </row>
    <row r="44" spans="1:13" x14ac:dyDescent="0.3">
      <c r="B44" s="1278"/>
      <c r="C44" s="1278"/>
      <c r="D44" s="1278"/>
      <c r="E44" s="1278"/>
      <c r="F44" s="1278"/>
      <c r="G44" s="1278"/>
      <c r="H44" s="773" t="s">
        <v>595</v>
      </c>
      <c r="I44" s="774">
        <f>SUM(M30+J41)</f>
        <v>3143.75</v>
      </c>
      <c r="J44" s="775"/>
    </row>
    <row r="45" spans="1:13" ht="15" thickBot="1" x14ac:dyDescent="0.35">
      <c r="B45" s="1278"/>
      <c r="C45" s="1278"/>
      <c r="D45" s="1278"/>
      <c r="E45" s="1278"/>
      <c r="F45" s="1278"/>
      <c r="G45" s="1278"/>
      <c r="H45" s="776" t="s">
        <v>596</v>
      </c>
      <c r="I45" s="777">
        <f>I44</f>
        <v>3143.75</v>
      </c>
      <c r="J45" s="778"/>
    </row>
    <row r="46" spans="1:13" x14ac:dyDescent="0.3">
      <c r="B46" s="1278"/>
      <c r="C46" s="1278"/>
      <c r="D46" s="1278"/>
      <c r="E46" s="1278"/>
      <c r="F46" s="1278"/>
      <c r="G46" s="1278"/>
      <c r="H46" s="779" t="s">
        <v>482</v>
      </c>
      <c r="I46" s="780">
        <f>SUM(I44:I45)</f>
        <v>6287.5</v>
      </c>
      <c r="J46" s="781"/>
    </row>
    <row r="47" spans="1:13" ht="15" thickBot="1" x14ac:dyDescent="0.35">
      <c r="B47" s="1278"/>
      <c r="C47" s="1278"/>
      <c r="D47" s="1278"/>
      <c r="E47" s="1278"/>
      <c r="F47" s="1278"/>
      <c r="G47" s="1278"/>
      <c r="H47" s="782"/>
      <c r="I47" s="783"/>
      <c r="J47" s="784"/>
    </row>
    <row r="48" spans="1:13" ht="15" thickBot="1" x14ac:dyDescent="0.35">
      <c r="B48" s="1"/>
      <c r="C48" s="1"/>
      <c r="D48" s="1"/>
      <c r="E48" s="785"/>
      <c r="F48" s="1399" t="s">
        <v>544</v>
      </c>
      <c r="G48" s="1400"/>
      <c r="H48" s="786"/>
      <c r="I48" s="715">
        <f>I46*H48</f>
        <v>0</v>
      </c>
      <c r="J48" s="781"/>
    </row>
    <row r="49" spans="1:10" ht="15" thickBot="1" x14ac:dyDescent="0.35">
      <c r="B49" s="1"/>
      <c r="C49" s="1"/>
      <c r="D49" s="1"/>
      <c r="E49" s="785"/>
      <c r="F49" s="1399" t="s">
        <v>545</v>
      </c>
      <c r="G49" s="1400"/>
      <c r="H49" s="787"/>
      <c r="I49" s="715">
        <f>SUM(I46+I48)</f>
        <v>6287.5</v>
      </c>
      <c r="J49" s="781"/>
    </row>
    <row r="50" spans="1:10" x14ac:dyDescent="0.3">
      <c r="B50" s="1278"/>
      <c r="C50" s="1278"/>
      <c r="D50" s="1278"/>
      <c r="E50" s="1278"/>
      <c r="F50" s="1278"/>
      <c r="G50" s="1279"/>
      <c r="H50" s="782"/>
      <c r="I50" s="783"/>
      <c r="J50" s="784"/>
    </row>
    <row r="51" spans="1:10" ht="15" thickBot="1" x14ac:dyDescent="0.35">
      <c r="A51" s="1340" t="s">
        <v>597</v>
      </c>
      <c r="B51" s="1341"/>
      <c r="C51" s="1341"/>
      <c r="D51" s="1341"/>
      <c r="E51" s="1341"/>
      <c r="F51" s="1341"/>
      <c r="G51" s="1341"/>
      <c r="H51" s="788"/>
      <c r="I51" s="789"/>
      <c r="J51" s="790"/>
    </row>
    <row r="52" spans="1:10" x14ac:dyDescent="0.3">
      <c r="A52" s="791"/>
    </row>
    <row r="68" spans="1:8" x14ac:dyDescent="0.3">
      <c r="G68">
        <v>60</v>
      </c>
      <c r="H68" t="s">
        <v>598</v>
      </c>
    </row>
    <row r="69" spans="1:8" x14ac:dyDescent="0.3">
      <c r="G69">
        <v>50</v>
      </c>
      <c r="H69" t="s">
        <v>598</v>
      </c>
    </row>
    <row r="70" spans="1:8" x14ac:dyDescent="0.3">
      <c r="G70">
        <v>40</v>
      </c>
      <c r="H70" t="s">
        <v>598</v>
      </c>
    </row>
    <row r="72" spans="1:8" x14ac:dyDescent="0.3">
      <c r="A72" s="792" t="s">
        <v>599</v>
      </c>
    </row>
    <row r="77" spans="1:8" x14ac:dyDescent="0.3">
      <c r="A77" t="s">
        <v>600</v>
      </c>
    </row>
    <row r="78" spans="1:8" x14ac:dyDescent="0.3">
      <c r="A78" s="793" t="s">
        <v>601</v>
      </c>
    </row>
    <row r="79" spans="1:8" x14ac:dyDescent="0.3">
      <c r="A79" s="793" t="s">
        <v>602</v>
      </c>
    </row>
    <row r="80" spans="1:8" x14ac:dyDescent="0.3">
      <c r="A80" s="793" t="s">
        <v>603</v>
      </c>
    </row>
    <row r="81" spans="1:1" x14ac:dyDescent="0.3">
      <c r="A81" t="s">
        <v>604</v>
      </c>
    </row>
    <row r="82" spans="1:1" x14ac:dyDescent="0.3">
      <c r="A82" t="s">
        <v>605</v>
      </c>
    </row>
    <row r="83" spans="1:1" x14ac:dyDescent="0.3">
      <c r="A83" s="793" t="s">
        <v>606</v>
      </c>
    </row>
    <row r="84" spans="1:1" x14ac:dyDescent="0.3">
      <c r="A84" t="s">
        <v>607</v>
      </c>
    </row>
    <row r="88" spans="1:1" x14ac:dyDescent="0.3">
      <c r="A88" s="792" t="s">
        <v>608</v>
      </c>
    </row>
    <row r="104" spans="1:1" x14ac:dyDescent="0.3">
      <c r="A104" s="792" t="s">
        <v>609</v>
      </c>
    </row>
    <row r="168" spans="2:7" x14ac:dyDescent="0.3">
      <c r="B168" s="792" t="s">
        <v>722</v>
      </c>
    </row>
    <row r="169" spans="2:7" x14ac:dyDescent="0.3">
      <c r="B169" s="793" t="s">
        <v>610</v>
      </c>
      <c r="D169" s="794">
        <v>39.700000000000003</v>
      </c>
      <c r="E169" s="793" t="s">
        <v>120</v>
      </c>
    </row>
    <row r="170" spans="2:7" x14ac:dyDescent="0.3">
      <c r="B170" s="793" t="s">
        <v>723</v>
      </c>
      <c r="F170" s="795" t="s">
        <v>720</v>
      </c>
      <c r="G170" s="795" t="s">
        <v>721</v>
      </c>
    </row>
    <row r="171" spans="2:7" x14ac:dyDescent="0.3">
      <c r="B171" s="793" t="s">
        <v>610</v>
      </c>
      <c r="D171" s="794">
        <v>39.700000000000003</v>
      </c>
      <c r="E171" s="793" t="s">
        <v>120</v>
      </c>
    </row>
    <row r="172" spans="2:7" x14ac:dyDescent="0.3">
      <c r="B172" s="793" t="s">
        <v>611</v>
      </c>
      <c r="D172" s="794">
        <v>189</v>
      </c>
      <c r="E172" s="793" t="s">
        <v>120</v>
      </c>
    </row>
    <row r="173" spans="2:7" x14ac:dyDescent="0.3">
      <c r="B173" t="s">
        <v>225</v>
      </c>
      <c r="D173" s="794">
        <f>SUM(D171:D172)</f>
        <v>228.7</v>
      </c>
    </row>
    <row r="180" spans="1:13" ht="15" thickBot="1" x14ac:dyDescent="0.35"/>
    <row r="181" spans="1:13" x14ac:dyDescent="0.3">
      <c r="A181" s="719"/>
      <c r="B181" s="1271"/>
      <c r="C181" s="1271"/>
      <c r="D181" s="1271"/>
      <c r="E181" s="1275" t="str">
        <f>E1</f>
        <v>SISTEMA DE CUSTOS REFERENCIAIS DE OBRAS</v>
      </c>
      <c r="F181" s="1275"/>
      <c r="G181" s="1275"/>
      <c r="H181" s="1275"/>
      <c r="I181" s="1275"/>
      <c r="J181" s="1275"/>
      <c r="K181" s="1276"/>
      <c r="L181" s="1276"/>
      <c r="M181" s="1277"/>
    </row>
    <row r="182" spans="1:13" x14ac:dyDescent="0.3">
      <c r="A182" s="720"/>
      <c r="B182" s="1272"/>
      <c r="C182" s="1272"/>
      <c r="D182" s="1272"/>
      <c r="E182" s="1283" t="str">
        <f>E2</f>
        <v>SICRO - Mato Grosso</v>
      </c>
      <c r="F182" s="1283"/>
      <c r="G182" s="1283"/>
      <c r="H182" s="1283"/>
      <c r="I182" s="1283"/>
      <c r="J182" s="1283"/>
      <c r="K182" s="1278"/>
      <c r="L182" s="1278"/>
      <c r="M182" s="1279"/>
    </row>
    <row r="183" spans="1:13" x14ac:dyDescent="0.3">
      <c r="A183" s="721"/>
      <c r="B183" s="1272"/>
      <c r="C183" s="1272"/>
      <c r="D183" s="1272"/>
      <c r="E183" s="1283"/>
      <c r="F183" s="1283"/>
      <c r="G183" s="1283"/>
      <c r="H183" s="1283"/>
      <c r="I183" s="1283"/>
      <c r="J183" s="1283"/>
      <c r="K183" s="1278"/>
      <c r="L183" s="1278"/>
      <c r="M183" s="1279"/>
    </row>
    <row r="184" spans="1:13" ht="15" thickBot="1" x14ac:dyDescent="0.35">
      <c r="A184" s="722"/>
      <c r="B184" s="1273"/>
      <c r="C184" s="1273"/>
      <c r="D184" s="1273"/>
      <c r="E184" s="1284"/>
      <c r="F184" s="1284"/>
      <c r="G184" s="1284"/>
      <c r="H184" s="1284"/>
      <c r="I184" s="1284"/>
      <c r="J184" s="1284"/>
      <c r="K184" s="1280"/>
      <c r="L184" s="1280"/>
      <c r="M184" s="1281"/>
    </row>
    <row r="185" spans="1:13" ht="15" thickBot="1" x14ac:dyDescent="0.35"/>
    <row r="186" spans="1:13" ht="15" thickBot="1" x14ac:dyDescent="0.35">
      <c r="A186" s="898" t="s">
        <v>192</v>
      </c>
      <c r="B186" s="1268" t="s">
        <v>727</v>
      </c>
      <c r="C186" s="1269"/>
      <c r="D186" s="1269"/>
      <c r="E186" s="1269"/>
      <c r="F186" s="1270"/>
      <c r="G186" s="1342" t="s">
        <v>193</v>
      </c>
      <c r="H186" s="1343"/>
      <c r="I186" s="1342" t="s">
        <v>194</v>
      </c>
      <c r="J186" s="1343"/>
      <c r="K186" s="1344" t="s">
        <v>195</v>
      </c>
      <c r="L186" s="1345"/>
      <c r="M186" s="1346"/>
    </row>
    <row r="187" spans="1:13" ht="33" customHeight="1" thickBot="1" x14ac:dyDescent="0.35">
      <c r="A187" s="898" t="s">
        <v>196</v>
      </c>
      <c r="B187" s="1268" t="s">
        <v>473</v>
      </c>
      <c r="C187" s="1269"/>
      <c r="D187" s="1269"/>
      <c r="E187" s="1269"/>
      <c r="F187" s="1270"/>
      <c r="G187" s="1266">
        <f>BDI!F28</f>
        <v>0.31819999999999998</v>
      </c>
      <c r="H187" s="1267"/>
      <c r="I187" s="1266" t="s">
        <v>198</v>
      </c>
      <c r="J187" s="1267"/>
      <c r="K187" s="1347" t="s">
        <v>738</v>
      </c>
      <c r="L187" s="1348"/>
      <c r="M187" s="1349"/>
    </row>
    <row r="188" spans="1:13" ht="15" thickBot="1" x14ac:dyDescent="0.35"/>
    <row r="189" spans="1:13" ht="16.2" thickBot="1" x14ac:dyDescent="0.35">
      <c r="A189" s="1293" t="s">
        <v>612</v>
      </c>
      <c r="B189" s="1294"/>
      <c r="C189" s="1294"/>
      <c r="D189" s="1294"/>
      <c r="E189" s="1294"/>
      <c r="F189" s="1294"/>
      <c r="G189" s="1294"/>
      <c r="H189" s="1294"/>
      <c r="I189" s="1294"/>
      <c r="J189" s="1294"/>
      <c r="K189" s="1294"/>
      <c r="L189" s="1294"/>
      <c r="M189" s="1295"/>
    </row>
    <row r="190" spans="1:13" ht="30" customHeight="1" thickBot="1" x14ac:dyDescent="0.35">
      <c r="A190" s="796" t="s">
        <v>0</v>
      </c>
      <c r="B190" s="796" t="s">
        <v>16</v>
      </c>
      <c r="C190" s="1336" t="s">
        <v>17</v>
      </c>
      <c r="D190" s="1336"/>
      <c r="E190" s="796" t="s">
        <v>613</v>
      </c>
      <c r="F190" s="796" t="s">
        <v>9</v>
      </c>
      <c r="G190" s="797" t="s">
        <v>614</v>
      </c>
      <c r="H190" s="1337" t="s">
        <v>615</v>
      </c>
      <c r="I190" s="1337"/>
      <c r="J190" s="1338" t="s">
        <v>616</v>
      </c>
      <c r="K190" s="1338"/>
      <c r="L190" s="1339" t="s">
        <v>617</v>
      </c>
      <c r="M190" s="1339"/>
    </row>
    <row r="191" spans="1:13" ht="15" thickBot="1" x14ac:dyDescent="0.35">
      <c r="A191" s="1350" t="s">
        <v>618</v>
      </c>
      <c r="B191" s="1350"/>
      <c r="C191" s="1350"/>
      <c r="D191" s="1350"/>
      <c r="E191" s="1350"/>
      <c r="F191" s="1350"/>
      <c r="G191" s="1350"/>
      <c r="H191" s="1350"/>
      <c r="I191" s="1350"/>
      <c r="J191" s="1350"/>
      <c r="K191" s="1350"/>
      <c r="L191" s="1350"/>
      <c r="M191" s="1350"/>
    </row>
    <row r="192" spans="1:13" ht="15" thickBot="1" x14ac:dyDescent="0.35">
      <c r="A192" s="1323">
        <v>1</v>
      </c>
      <c r="B192" s="1351" t="s">
        <v>619</v>
      </c>
      <c r="C192" s="1352" t="s">
        <v>620</v>
      </c>
      <c r="D192" s="1353"/>
      <c r="E192" s="1352" t="s">
        <v>621</v>
      </c>
      <c r="F192" s="1323" t="s">
        <v>10</v>
      </c>
      <c r="G192" s="1323">
        <v>14.86</v>
      </c>
      <c r="H192" s="1355">
        <v>1</v>
      </c>
      <c r="I192" s="1355"/>
      <c r="J192" s="1356">
        <v>55669.392</v>
      </c>
      <c r="K192" s="1323"/>
      <c r="L192" s="1356">
        <f>SUM(H192*J192)</f>
        <v>55669.392</v>
      </c>
      <c r="M192" s="1323"/>
    </row>
    <row r="193" spans="1:13" ht="15" thickBot="1" x14ac:dyDescent="0.35">
      <c r="A193" s="1323"/>
      <c r="B193" s="1323"/>
      <c r="C193" s="1353"/>
      <c r="D193" s="1353"/>
      <c r="E193" s="1354"/>
      <c r="F193" s="1323"/>
      <c r="G193" s="1323"/>
      <c r="H193" s="1355"/>
      <c r="I193" s="1355"/>
      <c r="J193" s="1323"/>
      <c r="K193" s="1323"/>
      <c r="L193" s="1323"/>
      <c r="M193" s="1323"/>
    </row>
    <row r="194" spans="1:13" ht="15" thickBot="1" x14ac:dyDescent="0.35">
      <c r="A194" s="1323"/>
      <c r="B194" s="1323"/>
      <c r="C194" s="1353"/>
      <c r="D194" s="1353"/>
      <c r="E194" s="1354"/>
      <c r="F194" s="1323"/>
      <c r="G194" s="1323"/>
      <c r="H194" s="1355"/>
      <c r="I194" s="1355"/>
      <c r="J194" s="1323"/>
      <c r="K194" s="1323"/>
      <c r="L194" s="1323"/>
      <c r="M194" s="1323"/>
    </row>
    <row r="195" spans="1:13" ht="15" thickBot="1" x14ac:dyDescent="0.35">
      <c r="A195" s="1323">
        <v>2</v>
      </c>
      <c r="B195" s="1351" t="s">
        <v>622</v>
      </c>
      <c r="C195" s="1352" t="s">
        <v>623</v>
      </c>
      <c r="D195" s="1353"/>
      <c r="E195" s="1352" t="s">
        <v>624</v>
      </c>
      <c r="F195" s="1351" t="s">
        <v>8</v>
      </c>
      <c r="G195" s="1323">
        <v>14.86</v>
      </c>
      <c r="H195" s="1355">
        <v>1</v>
      </c>
      <c r="I195" s="1355"/>
      <c r="J195" s="1356">
        <v>38417.792000000001</v>
      </c>
      <c r="K195" s="1323"/>
      <c r="L195" s="1356">
        <f>SUM(H195*J195)</f>
        <v>38417.792000000001</v>
      </c>
      <c r="M195" s="1323"/>
    </row>
    <row r="196" spans="1:13" ht="15" thickBot="1" x14ac:dyDescent="0.35">
      <c r="A196" s="1323"/>
      <c r="B196" s="1323"/>
      <c r="C196" s="1353"/>
      <c r="D196" s="1353"/>
      <c r="E196" s="1354"/>
      <c r="F196" s="1323"/>
      <c r="G196" s="1323"/>
      <c r="H196" s="1355"/>
      <c r="I196" s="1355"/>
      <c r="J196" s="1323"/>
      <c r="K196" s="1323"/>
      <c r="L196" s="1323"/>
      <c r="M196" s="1323"/>
    </row>
    <row r="197" spans="1:13" ht="15" thickBot="1" x14ac:dyDescent="0.35">
      <c r="A197" s="1323"/>
      <c r="B197" s="1360"/>
      <c r="C197" s="1361"/>
      <c r="D197" s="1361"/>
      <c r="E197" s="1354"/>
      <c r="F197" s="1323"/>
      <c r="G197" s="1323"/>
      <c r="H197" s="1355"/>
      <c r="I197" s="1355"/>
      <c r="J197" s="1323"/>
      <c r="K197" s="1323"/>
      <c r="L197" s="1323"/>
      <c r="M197" s="1323"/>
    </row>
    <row r="198" spans="1:13" ht="15" thickBot="1" x14ac:dyDescent="0.35">
      <c r="A198" s="724"/>
      <c r="B198" s="1336" t="s">
        <v>60</v>
      </c>
      <c r="C198" s="1336"/>
      <c r="D198" s="1336"/>
      <c r="E198" s="1336"/>
      <c r="F198" s="724"/>
      <c r="G198" s="724">
        <f>SUM(G192:G197)</f>
        <v>29.72</v>
      </c>
      <c r="H198" s="1357">
        <f>SUM(H192:I197)</f>
        <v>2</v>
      </c>
      <c r="I198" s="1358"/>
      <c r="J198" s="1321"/>
      <c r="K198" s="1321"/>
      <c r="L198" s="1359">
        <f>SUM(L192:M197)</f>
        <v>94087.184000000008</v>
      </c>
      <c r="M198" s="1321"/>
    </row>
    <row r="206" spans="1:13" x14ac:dyDescent="0.3">
      <c r="K206" s="793"/>
    </row>
    <row r="220" spans="1:11" ht="15" thickBot="1" x14ac:dyDescent="0.35"/>
    <row r="221" spans="1:11" ht="15" thickBot="1" x14ac:dyDescent="0.35">
      <c r="A221" s="1362" t="s">
        <v>625</v>
      </c>
      <c r="B221" s="1362"/>
      <c r="C221" s="1362"/>
      <c r="D221" s="1362"/>
      <c r="E221" s="1363" t="s">
        <v>626</v>
      </c>
      <c r="F221" s="1363"/>
      <c r="G221" s="1363"/>
      <c r="H221" s="1364" t="s">
        <v>627</v>
      </c>
      <c r="I221" s="1365"/>
      <c r="J221" s="1365"/>
      <c r="K221" s="1365"/>
    </row>
    <row r="222" spans="1:11" ht="15" thickBot="1" x14ac:dyDescent="0.35">
      <c r="A222" s="1366" t="s">
        <v>628</v>
      </c>
      <c r="B222" s="1367"/>
      <c r="C222" s="1366" t="s">
        <v>629</v>
      </c>
      <c r="D222" s="1367"/>
      <c r="E222" s="798" t="s">
        <v>630</v>
      </c>
      <c r="F222" s="1368">
        <v>1.06</v>
      </c>
      <c r="G222" s="1368"/>
      <c r="H222" s="1369" t="s">
        <v>631</v>
      </c>
      <c r="I222" s="1370"/>
      <c r="J222" s="800" t="s">
        <v>84</v>
      </c>
      <c r="K222" s="800" t="s">
        <v>632</v>
      </c>
    </row>
    <row r="223" spans="1:11" ht="15" thickBot="1" x14ac:dyDescent="0.35">
      <c r="A223" s="1321"/>
      <c r="B223" s="1321"/>
      <c r="C223" s="1321"/>
      <c r="D223" s="1321"/>
      <c r="E223" s="1321"/>
      <c r="F223" s="1321"/>
      <c r="G223" s="1373"/>
      <c r="H223" s="1370" t="s">
        <v>633</v>
      </c>
      <c r="I223" s="1370"/>
      <c r="J223" s="801"/>
      <c r="K223" s="799" t="s">
        <v>634</v>
      </c>
    </row>
    <row r="224" spans="1:11" ht="15" thickBot="1" x14ac:dyDescent="0.35">
      <c r="A224" s="1374" t="s">
        <v>739</v>
      </c>
      <c r="B224" s="1362"/>
      <c r="C224" s="1362"/>
      <c r="D224" s="1362"/>
      <c r="E224" s="1371" t="s">
        <v>636</v>
      </c>
      <c r="F224" s="1363"/>
      <c r="G224" s="1375"/>
      <c r="H224" s="1370" t="s">
        <v>637</v>
      </c>
      <c r="I224" s="1370"/>
      <c r="J224" s="803">
        <f>D172</f>
        <v>189</v>
      </c>
      <c r="K224" s="799" t="s">
        <v>638</v>
      </c>
    </row>
    <row r="225" spans="1:11" ht="15" thickBot="1" x14ac:dyDescent="0.35">
      <c r="A225" s="1366" t="s">
        <v>740</v>
      </c>
      <c r="B225" s="1367"/>
      <c r="C225" s="1376">
        <v>1873.39</v>
      </c>
      <c r="D225" s="1367"/>
      <c r="E225" s="798" t="s">
        <v>630</v>
      </c>
      <c r="F225" s="1377">
        <v>0.03</v>
      </c>
      <c r="G225" s="1378"/>
      <c r="H225" s="1370" t="s">
        <v>639</v>
      </c>
      <c r="I225" s="1370"/>
      <c r="J225" s="803">
        <f>D171</f>
        <v>39.700000000000003</v>
      </c>
      <c r="K225" s="799" t="s">
        <v>640</v>
      </c>
    </row>
    <row r="226" spans="1:11" ht="15" thickBot="1" x14ac:dyDescent="0.35">
      <c r="H226" s="1395" t="s">
        <v>641</v>
      </c>
      <c r="I226" s="1395"/>
      <c r="J226" s="1396">
        <f>SUM(J223:J225)</f>
        <v>228.7</v>
      </c>
      <c r="K226" s="1397">
        <f>SUM(0.0009*J224)+(1+0.0008*J225)</f>
        <v>1.2018599999999999</v>
      </c>
    </row>
    <row r="227" spans="1:11" ht="15" thickBot="1" x14ac:dyDescent="0.35">
      <c r="H227" s="1395"/>
      <c r="I227" s="1395"/>
      <c r="J227" s="1396"/>
      <c r="K227" s="1397"/>
    </row>
    <row r="233" spans="1:11" ht="15" thickBot="1" x14ac:dyDescent="0.35"/>
    <row r="234" spans="1:11" ht="15" thickBot="1" x14ac:dyDescent="0.35">
      <c r="A234" s="1398" t="s">
        <v>642</v>
      </c>
      <c r="B234" s="1398"/>
      <c r="C234" s="1398"/>
      <c r="D234" s="1398"/>
      <c r="E234" s="1371" t="s">
        <v>643</v>
      </c>
      <c r="F234" s="1371"/>
      <c r="G234" s="1371"/>
      <c r="H234" s="1372" t="s">
        <v>644</v>
      </c>
      <c r="I234" s="1372"/>
      <c r="J234" s="1372"/>
      <c r="K234" s="1372"/>
    </row>
    <row r="235" spans="1:11" ht="15" thickBot="1" x14ac:dyDescent="0.35">
      <c r="A235" s="1398"/>
      <c r="B235" s="1398"/>
      <c r="C235" s="1398"/>
      <c r="D235" s="1398"/>
      <c r="E235" s="1371"/>
      <c r="F235" s="1371"/>
      <c r="G235" s="1371"/>
      <c r="H235" s="1372"/>
      <c r="I235" s="1372"/>
      <c r="J235" s="1372"/>
      <c r="K235" s="1372"/>
    </row>
    <row r="236" spans="1:11" ht="15" thickBot="1" x14ac:dyDescent="0.35">
      <c r="A236" s="1366" t="s">
        <v>645</v>
      </c>
      <c r="B236" s="1367"/>
      <c r="C236" s="1389">
        <v>0.5</v>
      </c>
      <c r="D236" s="1367"/>
      <c r="E236" s="798"/>
      <c r="F236" s="1368"/>
      <c r="G236" s="1368"/>
      <c r="H236" s="1390" t="s">
        <v>522</v>
      </c>
      <c r="I236" s="1391"/>
      <c r="J236" s="1392"/>
      <c r="K236" s="804">
        <f>L198</f>
        <v>94087.184000000008</v>
      </c>
    </row>
    <row r="237" spans="1:11" ht="15" thickBot="1" x14ac:dyDescent="0.35">
      <c r="A237" s="1366" t="s">
        <v>646</v>
      </c>
      <c r="B237" s="1367"/>
      <c r="C237" s="1367">
        <f>G198*H198</f>
        <v>59.44</v>
      </c>
      <c r="D237" s="1367"/>
      <c r="E237" s="802" t="s">
        <v>647</v>
      </c>
      <c r="F237" s="1363">
        <v>1</v>
      </c>
      <c r="G237" s="1363"/>
      <c r="H237" s="1390" t="s">
        <v>648</v>
      </c>
      <c r="I237" s="1393"/>
      <c r="J237" s="1394"/>
      <c r="K237" s="805">
        <f>K236</f>
        <v>94087.184000000008</v>
      </c>
    </row>
    <row r="238" spans="1:11" ht="15" thickBot="1" x14ac:dyDescent="0.35"/>
    <row r="239" spans="1:11" ht="15" thickBot="1" x14ac:dyDescent="0.35">
      <c r="A239" s="1379" t="s">
        <v>649</v>
      </c>
      <c r="B239" s="1380"/>
      <c r="C239" s="1380"/>
      <c r="D239" s="1380"/>
      <c r="E239" s="1380"/>
      <c r="F239" s="1380"/>
      <c r="G239" s="1380"/>
      <c r="H239" s="1380"/>
      <c r="I239" s="1380"/>
      <c r="J239" s="1380"/>
      <c r="K239" s="1381"/>
    </row>
    <row r="240" spans="1:11" ht="15" thickBot="1" x14ac:dyDescent="0.35"/>
    <row r="241" spans="2:13" ht="15" thickBot="1" x14ac:dyDescent="0.35">
      <c r="F241" t="s">
        <v>650</v>
      </c>
      <c r="G241" s="806">
        <v>0.03</v>
      </c>
      <c r="I241" s="1382" t="s">
        <v>651</v>
      </c>
      <c r="J241" s="1321"/>
      <c r="K241" s="1321"/>
    </row>
    <row r="242" spans="2:13" ht="15" thickBot="1" x14ac:dyDescent="0.35">
      <c r="I242" s="1382" t="s">
        <v>652</v>
      </c>
      <c r="J242" s="1321"/>
      <c r="K242" s="767">
        <v>1</v>
      </c>
    </row>
    <row r="243" spans="2:13" x14ac:dyDescent="0.3">
      <c r="F243" t="s">
        <v>653</v>
      </c>
      <c r="G243" s="794">
        <v>200</v>
      </c>
      <c r="J243" s="807" t="s">
        <v>654</v>
      </c>
    </row>
    <row r="246" spans="2:13" ht="15" thickBot="1" x14ac:dyDescent="0.35">
      <c r="M246" s="808"/>
    </row>
    <row r="247" spans="2:13" ht="15" thickBot="1" x14ac:dyDescent="0.35">
      <c r="F247" s="1382" t="s">
        <v>655</v>
      </c>
      <c r="G247" s="1321"/>
      <c r="H247" s="1321"/>
      <c r="I247" s="1321"/>
      <c r="J247" s="1321"/>
      <c r="K247" s="766">
        <f>(1/5)*(F222*K226*F237*K237)+(C237*F225*C225)*K242</f>
        <v>27313.509115994886</v>
      </c>
    </row>
    <row r="248" spans="2:13" ht="15" thickBot="1" x14ac:dyDescent="0.35">
      <c r="F248" s="1383" t="s">
        <v>544</v>
      </c>
      <c r="G248" s="1384"/>
      <c r="H248" s="1384"/>
      <c r="I248" s="1385"/>
      <c r="J248" s="786"/>
      <c r="K248" s="715">
        <f>K247*J248</f>
        <v>0</v>
      </c>
      <c r="M248" s="809"/>
    </row>
    <row r="249" spans="2:13" ht="15" thickBot="1" x14ac:dyDescent="0.35">
      <c r="F249" s="1386" t="s">
        <v>545</v>
      </c>
      <c r="G249" s="1387"/>
      <c r="H249" s="1387"/>
      <c r="I249" s="1388"/>
      <c r="J249" s="810"/>
      <c r="K249" s="715">
        <f>SUM(K247+K248)</f>
        <v>27313.509115994886</v>
      </c>
      <c r="M249" s="809"/>
    </row>
    <row r="250" spans="2:13" x14ac:dyDescent="0.3">
      <c r="F250" s="811"/>
      <c r="G250" s="812"/>
      <c r="H250" s="812"/>
      <c r="I250" s="812"/>
      <c r="J250" s="813"/>
      <c r="K250" s="814"/>
      <c r="M250" s="809"/>
    </row>
    <row r="251" spans="2:13" ht="15" thickBot="1" x14ac:dyDescent="0.35">
      <c r="F251" s="815"/>
      <c r="G251" s="816"/>
      <c r="H251" s="816"/>
      <c r="I251" s="816"/>
      <c r="J251" s="817"/>
      <c r="K251" s="818"/>
    </row>
    <row r="254" spans="2:13" x14ac:dyDescent="0.3">
      <c r="B254" s="1340"/>
      <c r="C254" s="1340"/>
      <c r="D254" s="1340"/>
      <c r="E254" s="1340"/>
      <c r="F254" s="1340"/>
      <c r="G254" s="1340"/>
      <c r="H254" s="1340"/>
      <c r="I254" s="1340"/>
      <c r="J254" s="1340"/>
    </row>
    <row r="255" spans="2:13" x14ac:dyDescent="0.3">
      <c r="B255" s="1340"/>
      <c r="C255" s="1340"/>
      <c r="D255" s="1340"/>
      <c r="E255" s="1340"/>
      <c r="F255" s="1340"/>
      <c r="G255" s="1340"/>
      <c r="H255" s="1340"/>
      <c r="I255" s="1340"/>
      <c r="J255" s="1340"/>
    </row>
    <row r="256" spans="2:13" x14ac:dyDescent="0.3">
      <c r="B256" s="1340"/>
      <c r="C256" s="1340"/>
      <c r="D256" s="1340"/>
      <c r="E256" s="1340"/>
      <c r="F256" s="1340"/>
      <c r="G256" s="1340"/>
      <c r="H256" s="1340"/>
      <c r="I256" s="1340"/>
      <c r="J256" s="1340"/>
    </row>
    <row r="257" spans="2:10" x14ac:dyDescent="0.3">
      <c r="B257" s="1340"/>
      <c r="C257" s="1340"/>
      <c r="D257" s="1340"/>
      <c r="E257" s="1340"/>
      <c r="F257" s="1340"/>
      <c r="G257" s="1340"/>
      <c r="H257" s="1340"/>
      <c r="I257" s="1340"/>
      <c r="J257" s="1340"/>
    </row>
  </sheetData>
  <mergeCells count="147">
    <mergeCell ref="B44:G44"/>
    <mergeCell ref="B45:G45"/>
    <mergeCell ref="B46:G46"/>
    <mergeCell ref="B47:G47"/>
    <mergeCell ref="F48:G48"/>
    <mergeCell ref="F49:G49"/>
    <mergeCell ref="B36:F36"/>
    <mergeCell ref="B37:F37"/>
    <mergeCell ref="B38:F38"/>
    <mergeCell ref="B41:F41"/>
    <mergeCell ref="A42:J42"/>
    <mergeCell ref="B43:G43"/>
    <mergeCell ref="H43:J43"/>
    <mergeCell ref="B254:J257"/>
    <mergeCell ref="K6:M6"/>
    <mergeCell ref="K7:M7"/>
    <mergeCell ref="I6:J6"/>
    <mergeCell ref="I7:J7"/>
    <mergeCell ref="G6:H6"/>
    <mergeCell ref="A239:K239"/>
    <mergeCell ref="I241:K241"/>
    <mergeCell ref="I242:J242"/>
    <mergeCell ref="F247:J247"/>
    <mergeCell ref="F248:I248"/>
    <mergeCell ref="F249:I249"/>
    <mergeCell ref="A236:B236"/>
    <mergeCell ref="C236:D236"/>
    <mergeCell ref="F236:G236"/>
    <mergeCell ref="H236:J236"/>
    <mergeCell ref="A237:B237"/>
    <mergeCell ref="C237:D237"/>
    <mergeCell ref="F237:G237"/>
    <mergeCell ref="H237:J237"/>
    <mergeCell ref="H226:I227"/>
    <mergeCell ref="J226:J227"/>
    <mergeCell ref="K226:K227"/>
    <mergeCell ref="A234:D235"/>
    <mergeCell ref="E234:G235"/>
    <mergeCell ref="H234:K235"/>
    <mergeCell ref="A223:G223"/>
    <mergeCell ref="H223:I223"/>
    <mergeCell ref="A224:D224"/>
    <mergeCell ref="E224:G224"/>
    <mergeCell ref="H224:I224"/>
    <mergeCell ref="A225:B225"/>
    <mergeCell ref="C225:D225"/>
    <mergeCell ref="F225:G225"/>
    <mergeCell ref="H225:I225"/>
    <mergeCell ref="A221:D221"/>
    <mergeCell ref="E221:G221"/>
    <mergeCell ref="H221:K221"/>
    <mergeCell ref="A222:B222"/>
    <mergeCell ref="C222:D222"/>
    <mergeCell ref="F222:G222"/>
    <mergeCell ref="H222:I222"/>
    <mergeCell ref="H195:I197"/>
    <mergeCell ref="J195:K197"/>
    <mergeCell ref="L195:M197"/>
    <mergeCell ref="B198:E198"/>
    <mergeCell ref="H198:I198"/>
    <mergeCell ref="J198:K198"/>
    <mergeCell ref="L198:M198"/>
    <mergeCell ref="A195:A197"/>
    <mergeCell ref="B195:B197"/>
    <mergeCell ref="C195:D197"/>
    <mergeCell ref="E195:E197"/>
    <mergeCell ref="F195:F197"/>
    <mergeCell ref="G195:G197"/>
    <mergeCell ref="A191:M191"/>
    <mergeCell ref="A192:A194"/>
    <mergeCell ref="B192:B194"/>
    <mergeCell ref="C192:D194"/>
    <mergeCell ref="E192:E194"/>
    <mergeCell ref="F192:F194"/>
    <mergeCell ref="G192:G194"/>
    <mergeCell ref="H192:I194"/>
    <mergeCell ref="J192:K194"/>
    <mergeCell ref="L192:M194"/>
    <mergeCell ref="A189:M189"/>
    <mergeCell ref="C190:D190"/>
    <mergeCell ref="H190:I190"/>
    <mergeCell ref="J190:K190"/>
    <mergeCell ref="L190:M190"/>
    <mergeCell ref="B50:G50"/>
    <mergeCell ref="A51:G51"/>
    <mergeCell ref="B181:D184"/>
    <mergeCell ref="E181:J181"/>
    <mergeCell ref="K181:M184"/>
    <mergeCell ref="E182:J182"/>
    <mergeCell ref="E183:J183"/>
    <mergeCell ref="E184:J184"/>
    <mergeCell ref="B186:F186"/>
    <mergeCell ref="G186:H186"/>
    <mergeCell ref="I186:J186"/>
    <mergeCell ref="K186:M186"/>
    <mergeCell ref="B187:F187"/>
    <mergeCell ref="G187:H187"/>
    <mergeCell ref="I187:J187"/>
    <mergeCell ref="K187:M187"/>
    <mergeCell ref="B32:F32"/>
    <mergeCell ref="B33:F33"/>
    <mergeCell ref="A34:A35"/>
    <mergeCell ref="B34:F35"/>
    <mergeCell ref="G34:G35"/>
    <mergeCell ref="H34:H35"/>
    <mergeCell ref="I34:I35"/>
    <mergeCell ref="J34:J35"/>
    <mergeCell ref="B22:F22"/>
    <mergeCell ref="B23:F23"/>
    <mergeCell ref="B24:F24"/>
    <mergeCell ref="B25:F25"/>
    <mergeCell ref="A27:A29"/>
    <mergeCell ref="B27:F27"/>
    <mergeCell ref="B28:F28"/>
    <mergeCell ref="B29:F29"/>
    <mergeCell ref="A30:L30"/>
    <mergeCell ref="B31:F31"/>
    <mergeCell ref="I18:I20"/>
    <mergeCell ref="J18:J20"/>
    <mergeCell ref="K18:K20"/>
    <mergeCell ref="L18:L20"/>
    <mergeCell ref="M18:M20"/>
    <mergeCell ref="B21:F21"/>
    <mergeCell ref="B14:F14"/>
    <mergeCell ref="B15:F15"/>
    <mergeCell ref="B16:F16"/>
    <mergeCell ref="B18:F20"/>
    <mergeCell ref="G18:G20"/>
    <mergeCell ref="H18:H20"/>
    <mergeCell ref="G7:H7"/>
    <mergeCell ref="B6:F6"/>
    <mergeCell ref="B1:D4"/>
    <mergeCell ref="E1:J1"/>
    <mergeCell ref="K1:M4"/>
    <mergeCell ref="E2:J2"/>
    <mergeCell ref="E3:J3"/>
    <mergeCell ref="E4:J4"/>
    <mergeCell ref="A11:A12"/>
    <mergeCell ref="H11:H13"/>
    <mergeCell ref="K12:K13"/>
    <mergeCell ref="L12:L13"/>
    <mergeCell ref="M12:M13"/>
    <mergeCell ref="B13:F13"/>
    <mergeCell ref="A9:M9"/>
    <mergeCell ref="B10:G10"/>
    <mergeCell ref="H10:M10"/>
    <mergeCell ref="B7:F7"/>
  </mergeCells>
  <pageMargins left="0.511811024" right="0.511811024" top="0.78740157499999996" bottom="0.78740157499999996" header="0.31496062000000002" footer="0.31496062000000002"/>
  <pageSetup paperSize="9" scale="51" orientation="portrait" horizontalDpi="0" verticalDpi="0" r:id="rId1"/>
  <rowBreaks count="2" manualBreakCount="2">
    <brk id="85" max="16383" man="1"/>
    <brk id="18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BE4D4-82A7-4C51-ACA5-CF4950DDEAB8}">
  <sheetPr>
    <tabColor theme="4" tint="0.79998168889431442"/>
  </sheetPr>
  <dimension ref="A1:P102"/>
  <sheetViews>
    <sheetView view="pageBreakPreview" topLeftCell="A7" zoomScale="115" zoomScaleNormal="100" zoomScaleSheetLayoutView="115" workbookViewId="0">
      <selection activeCell="M10" sqref="M10"/>
    </sheetView>
  </sheetViews>
  <sheetFormatPr defaultRowHeight="14.4" x14ac:dyDescent="0.3"/>
  <cols>
    <col min="1" max="1" width="7.44140625" customWidth="1"/>
    <col min="2" max="2" width="9.109375" customWidth="1"/>
    <col min="3" max="3" width="5.44140625" customWidth="1"/>
    <col min="4" max="4" width="7.44140625" customWidth="1"/>
    <col min="5" max="5" width="8.33203125" customWidth="1"/>
    <col min="6" max="7" width="5.88671875" customWidth="1"/>
    <col min="8" max="8" width="7.33203125" customWidth="1"/>
    <col min="9" max="9" width="7" customWidth="1"/>
    <col min="10" max="10" width="7.33203125" customWidth="1"/>
    <col min="11" max="11" width="7.6640625" customWidth="1"/>
    <col min="12" max="12" width="8.5546875" customWidth="1"/>
    <col min="13" max="13" width="8" customWidth="1"/>
    <col min="15" max="15" width="8.109375" customWidth="1"/>
    <col min="16" max="16" width="6.109375" customWidth="1"/>
  </cols>
  <sheetData>
    <row r="1" spans="1:16" ht="17.399999999999999" customHeight="1" x14ac:dyDescent="0.3">
      <c r="A1" s="1454"/>
      <c r="B1" s="1455"/>
      <c r="C1" s="1455"/>
      <c r="D1" s="1455"/>
      <c r="E1" s="1455"/>
      <c r="F1" s="1455"/>
      <c r="G1" s="1455"/>
      <c r="H1" s="1455"/>
      <c r="I1" s="1455"/>
      <c r="J1" s="1455"/>
      <c r="K1" s="1455"/>
      <c r="L1" s="1455"/>
      <c r="M1" s="1455"/>
      <c r="N1" s="1455"/>
      <c r="O1" s="1455"/>
      <c r="P1" s="1456"/>
    </row>
    <row r="2" spans="1:16" ht="17.399999999999999" customHeight="1" x14ac:dyDescent="0.3">
      <c r="A2" s="1457"/>
      <c r="B2" s="1458"/>
      <c r="C2" s="1458"/>
      <c r="D2" s="1458"/>
      <c r="E2" s="1458"/>
      <c r="F2" s="1458"/>
      <c r="G2" s="1458"/>
      <c r="H2" s="1458"/>
      <c r="I2" s="1458"/>
      <c r="J2" s="1458"/>
      <c r="K2" s="1458"/>
      <c r="L2" s="1458"/>
      <c r="M2" s="1458"/>
      <c r="N2" s="1458"/>
      <c r="O2" s="1458"/>
      <c r="P2" s="1459"/>
    </row>
    <row r="3" spans="1:16" x14ac:dyDescent="0.3">
      <c r="A3" s="1457"/>
      <c r="B3" s="1458"/>
      <c r="C3" s="1458"/>
      <c r="D3" s="1458"/>
      <c r="E3" s="1458"/>
      <c r="F3" s="1458"/>
      <c r="G3" s="1458"/>
      <c r="H3" s="1458"/>
      <c r="I3" s="1458"/>
      <c r="J3" s="1458"/>
      <c r="K3" s="1458"/>
      <c r="L3" s="1458"/>
      <c r="M3" s="1458"/>
      <c r="N3" s="1458"/>
      <c r="O3" s="1458"/>
      <c r="P3" s="1459"/>
    </row>
    <row r="4" spans="1:16" ht="15" thickBot="1" x14ac:dyDescent="0.35">
      <c r="A4" s="1460"/>
      <c r="B4" s="1461"/>
      <c r="C4" s="1461"/>
      <c r="D4" s="1461"/>
      <c r="E4" s="1461"/>
      <c r="F4" s="1461"/>
      <c r="G4" s="1461"/>
      <c r="H4" s="1461"/>
      <c r="I4" s="1461"/>
      <c r="J4" s="1461"/>
      <c r="K4" s="1461"/>
      <c r="L4" s="1461"/>
      <c r="M4" s="1461"/>
      <c r="N4" s="1461"/>
      <c r="O4" s="1461"/>
      <c r="P4" s="1462"/>
    </row>
    <row r="5" spans="1:16" ht="15" customHeight="1" thickBot="1" x14ac:dyDescent="0.35">
      <c r="A5" s="899" t="s">
        <v>192</v>
      </c>
      <c r="B5" s="1463" t="s">
        <v>727</v>
      </c>
      <c r="C5" s="1464"/>
      <c r="D5" s="1464"/>
      <c r="E5" s="1464"/>
      <c r="F5" s="1464"/>
      <c r="G5" s="1464"/>
      <c r="H5" s="1464"/>
      <c r="I5" s="1465"/>
      <c r="J5" s="1255" t="s">
        <v>193</v>
      </c>
      <c r="K5" s="1256"/>
      <c r="L5" s="1255" t="s">
        <v>194</v>
      </c>
      <c r="M5" s="1256"/>
      <c r="N5" s="1263" t="s">
        <v>195</v>
      </c>
      <c r="O5" s="1264"/>
      <c r="P5" s="1265"/>
    </row>
    <row r="6" spans="1:16" ht="37.200000000000003" customHeight="1" thickBot="1" x14ac:dyDescent="0.35">
      <c r="A6" s="899" t="s">
        <v>196</v>
      </c>
      <c r="B6" s="1463" t="s">
        <v>473</v>
      </c>
      <c r="C6" s="1464"/>
      <c r="D6" s="1464"/>
      <c r="E6" s="1464"/>
      <c r="F6" s="1464"/>
      <c r="G6" s="1464"/>
      <c r="H6" s="1464"/>
      <c r="I6" s="1465"/>
      <c r="J6" s="1244">
        <f>BDI!F28</f>
        <v>0.31819999999999998</v>
      </c>
      <c r="K6" s="1245"/>
      <c r="L6" s="1244" t="s">
        <v>198</v>
      </c>
      <c r="M6" s="1245"/>
      <c r="N6" s="1252" t="s">
        <v>735</v>
      </c>
      <c r="O6" s="1253"/>
      <c r="P6" s="1254"/>
    </row>
    <row r="7" spans="1:16" ht="15" thickBot="1" x14ac:dyDescent="0.35">
      <c r="A7" s="1406" t="s">
        <v>656</v>
      </c>
      <c r="B7" s="1407"/>
      <c r="C7" s="1407"/>
      <c r="D7" s="1407"/>
      <c r="E7" s="1407"/>
      <c r="F7" s="1407"/>
      <c r="G7" s="1407"/>
      <c r="H7" s="1407"/>
      <c r="I7" s="1407"/>
      <c r="J7" s="1407"/>
      <c r="K7" s="1407"/>
      <c r="L7" s="1407"/>
      <c r="M7" s="1407"/>
      <c r="N7" s="1407"/>
      <c r="O7" s="1407"/>
      <c r="P7" s="1408"/>
    </row>
    <row r="8" spans="1:16" x14ac:dyDescent="0.3">
      <c r="A8" s="897"/>
      <c r="B8" s="18"/>
      <c r="C8" s="18"/>
      <c r="D8" s="18"/>
      <c r="E8" s="18"/>
      <c r="F8" s="18"/>
      <c r="G8" s="18"/>
      <c r="H8" s="18"/>
      <c r="I8" s="18"/>
      <c r="J8" s="18"/>
      <c r="K8" s="18"/>
      <c r="L8" s="18"/>
      <c r="M8" s="18"/>
      <c r="N8" s="18"/>
      <c r="O8" s="18"/>
      <c r="P8" s="896"/>
    </row>
    <row r="9" spans="1:16" x14ac:dyDescent="0.3">
      <c r="A9" s="819" t="s">
        <v>657</v>
      </c>
      <c r="B9" s="820"/>
      <c r="C9" s="820"/>
      <c r="D9" s="820"/>
      <c r="E9" s="820" t="s">
        <v>741</v>
      </c>
      <c r="F9" s="820"/>
      <c r="G9" s="820"/>
      <c r="H9" s="820"/>
      <c r="I9" s="820"/>
      <c r="J9" s="895"/>
      <c r="K9" s="820"/>
      <c r="L9" s="820"/>
      <c r="M9" s="820"/>
      <c r="N9" s="820"/>
      <c r="O9" s="820"/>
      <c r="P9" s="821"/>
    </row>
    <row r="10" spans="1:16" x14ac:dyDescent="0.3">
      <c r="A10" s="822"/>
      <c r="B10" s="823"/>
      <c r="C10" s="823"/>
      <c r="D10" s="823"/>
      <c r="E10" s="823"/>
      <c r="F10" s="823"/>
      <c r="G10" s="823"/>
      <c r="H10" s="823"/>
      <c r="I10" s="823"/>
      <c r="J10" s="823"/>
      <c r="K10" s="823"/>
      <c r="L10" s="824" t="s">
        <v>658</v>
      </c>
      <c r="M10" s="823">
        <v>5213464</v>
      </c>
      <c r="N10" s="687"/>
      <c r="O10" s="687" t="s">
        <v>659</v>
      </c>
      <c r="P10" s="825" t="s">
        <v>205</v>
      </c>
    </row>
    <row r="11" spans="1:16" ht="22.2" customHeight="1" x14ac:dyDescent="0.3">
      <c r="A11" s="822" t="s">
        <v>660</v>
      </c>
      <c r="B11" s="1426" t="s">
        <v>700</v>
      </c>
      <c r="C11" s="1426"/>
      <c r="D11" s="1426"/>
      <c r="E11" s="1426"/>
      <c r="F11" s="1426"/>
      <c r="G11" s="1426"/>
      <c r="H11" s="1426"/>
      <c r="I11" s="1426"/>
      <c r="J11" s="1426"/>
      <c r="K11" s="1426"/>
      <c r="L11" s="824"/>
      <c r="M11" s="823"/>
      <c r="N11" s="687"/>
      <c r="O11" s="687"/>
      <c r="P11" s="825"/>
    </row>
    <row r="12" spans="1:16" x14ac:dyDescent="0.3">
      <c r="A12" s="822"/>
      <c r="B12" s="823"/>
      <c r="C12" s="823"/>
      <c r="D12" s="823"/>
      <c r="E12" s="823"/>
      <c r="F12" s="823"/>
      <c r="G12" s="823"/>
      <c r="H12" s="823"/>
      <c r="I12" s="823"/>
      <c r="J12" s="823"/>
      <c r="K12" s="823"/>
      <c r="L12" s="687" t="s">
        <v>661</v>
      </c>
      <c r="M12" s="826">
        <v>3</v>
      </c>
      <c r="N12" s="687" t="s">
        <v>701</v>
      </c>
      <c r="O12" s="687"/>
      <c r="P12" s="825"/>
    </row>
    <row r="13" spans="1:16" x14ac:dyDescent="0.3">
      <c r="A13" s="1427" t="s">
        <v>663</v>
      </c>
      <c r="B13" s="1428"/>
      <c r="C13" s="1428"/>
      <c r="D13" s="1428"/>
      <c r="E13" s="1428"/>
      <c r="F13" s="1428"/>
      <c r="G13" s="1428"/>
      <c r="H13" s="1428"/>
      <c r="I13" s="1428"/>
      <c r="J13" s="1428"/>
      <c r="K13" s="1428"/>
      <c r="L13" s="1429"/>
      <c r="M13" s="1429"/>
      <c r="N13" s="823"/>
      <c r="O13" s="827"/>
      <c r="P13" s="828"/>
    </row>
    <row r="14" spans="1:16" x14ac:dyDescent="0.3">
      <c r="A14" s="1409" t="s">
        <v>664</v>
      </c>
      <c r="B14" s="1410"/>
      <c r="C14" s="1410"/>
      <c r="D14" s="1410"/>
      <c r="E14" s="1411"/>
      <c r="F14" s="830"/>
      <c r="G14" s="830"/>
      <c r="H14" s="830"/>
      <c r="I14" s="830"/>
      <c r="J14" s="830"/>
      <c r="K14" s="1415" t="s">
        <v>568</v>
      </c>
      <c r="L14" s="1417" t="s">
        <v>665</v>
      </c>
      <c r="M14" s="1418"/>
      <c r="N14" s="1417" t="s">
        <v>666</v>
      </c>
      <c r="O14" s="1418"/>
      <c r="P14" s="1419" t="s">
        <v>667</v>
      </c>
    </row>
    <row r="15" spans="1:16" x14ac:dyDescent="0.3">
      <c r="A15" s="1412"/>
      <c r="B15" s="1413"/>
      <c r="C15" s="1413"/>
      <c r="D15" s="1413"/>
      <c r="E15" s="1414"/>
      <c r="F15" s="832"/>
      <c r="G15" s="832"/>
      <c r="H15" s="832"/>
      <c r="I15" s="832"/>
      <c r="J15" s="832"/>
      <c r="K15" s="1416"/>
      <c r="L15" s="833" t="s">
        <v>668</v>
      </c>
      <c r="M15" s="833" t="s">
        <v>669</v>
      </c>
      <c r="N15" s="833" t="s">
        <v>668</v>
      </c>
      <c r="O15" s="834" t="s">
        <v>669</v>
      </c>
      <c r="P15" s="1420"/>
    </row>
    <row r="16" spans="1:16" x14ac:dyDescent="0.3">
      <c r="A16" s="835" t="s">
        <v>310</v>
      </c>
      <c r="B16" s="642" t="s">
        <v>311</v>
      </c>
      <c r="C16" s="836"/>
      <c r="D16" s="836"/>
      <c r="E16" s="837"/>
      <c r="F16" s="837"/>
      <c r="G16" s="837"/>
      <c r="H16" s="837"/>
      <c r="I16" s="837"/>
      <c r="J16" s="837"/>
      <c r="K16" s="838">
        <v>1</v>
      </c>
      <c r="L16" s="839">
        <v>0.3</v>
      </c>
      <c r="M16" s="839">
        <v>0.7</v>
      </c>
      <c r="N16" s="881">
        <v>149.68940000000001</v>
      </c>
      <c r="O16" s="881">
        <v>60.051299999999998</v>
      </c>
      <c r="P16" s="882">
        <f>(K16*L16*N16+K16*M16*O16)</f>
        <v>86.942729999999997</v>
      </c>
    </row>
    <row r="17" spans="1:16" x14ac:dyDescent="0.3">
      <c r="A17" s="840"/>
      <c r="B17" s="642"/>
      <c r="C17" s="823"/>
      <c r="D17" s="823"/>
      <c r="E17" s="841"/>
      <c r="F17" s="841"/>
      <c r="G17" s="841"/>
      <c r="H17" s="841"/>
      <c r="I17" s="841"/>
      <c r="J17" s="841"/>
      <c r="K17" s="842"/>
      <c r="L17" s="843"/>
      <c r="M17" s="843"/>
      <c r="N17" s="843"/>
      <c r="O17" s="843"/>
      <c r="P17" s="844"/>
    </row>
    <row r="18" spans="1:16" x14ac:dyDescent="0.3">
      <c r="A18" s="840"/>
      <c r="B18" s="642"/>
      <c r="C18" s="823"/>
      <c r="D18" s="823"/>
      <c r="E18" s="841"/>
      <c r="F18" s="841"/>
      <c r="G18" s="841"/>
      <c r="H18" s="841"/>
      <c r="I18" s="841"/>
      <c r="J18" s="841"/>
      <c r="K18" s="843"/>
      <c r="L18" s="843"/>
      <c r="M18" s="843"/>
      <c r="N18" s="843"/>
      <c r="O18" s="843"/>
      <c r="P18" s="845"/>
    </row>
    <row r="19" spans="1:16" x14ac:dyDescent="0.3">
      <c r="A19" s="819"/>
      <c r="B19" s="820"/>
      <c r="C19" s="820"/>
      <c r="D19" s="820"/>
      <c r="E19" s="846"/>
      <c r="F19" s="687"/>
      <c r="G19" s="687"/>
      <c r="H19" s="687"/>
      <c r="I19" s="687"/>
      <c r="J19" s="687"/>
      <c r="K19" s="687"/>
      <c r="L19" s="687" t="s">
        <v>670</v>
      </c>
      <c r="M19" s="687"/>
      <c r="N19" s="687"/>
      <c r="O19" s="687"/>
      <c r="P19" s="883">
        <f>SUM(P16:P18)</f>
        <v>86.942729999999997</v>
      </c>
    </row>
    <row r="20" spans="1:16" x14ac:dyDescent="0.3">
      <c r="A20" s="1421" t="s">
        <v>671</v>
      </c>
      <c r="B20" s="1422"/>
      <c r="C20" s="1422"/>
      <c r="D20" s="1422"/>
      <c r="E20" s="1422"/>
      <c r="F20" s="1422"/>
      <c r="G20" s="1422"/>
      <c r="H20" s="1422"/>
      <c r="I20" s="1422"/>
      <c r="J20" s="1422"/>
      <c r="K20" s="1423"/>
      <c r="L20" s="848" t="s">
        <v>672</v>
      </c>
      <c r="M20" s="849" t="s">
        <v>568</v>
      </c>
      <c r="N20" s="850" t="s">
        <v>673</v>
      </c>
      <c r="O20" s="1424" t="s">
        <v>667</v>
      </c>
      <c r="P20" s="1425"/>
    </row>
    <row r="21" spans="1:16" x14ac:dyDescent="0.3">
      <c r="A21" s="829" t="s">
        <v>312</v>
      </c>
      <c r="B21" s="851" t="s">
        <v>313</v>
      </c>
      <c r="C21" s="852"/>
      <c r="D21" s="852"/>
      <c r="E21" s="852"/>
      <c r="F21" s="852"/>
      <c r="G21" s="852"/>
      <c r="H21" s="852"/>
      <c r="I21" s="852"/>
      <c r="J21" s="852"/>
      <c r="K21" s="853"/>
      <c r="L21" s="854">
        <v>0</v>
      </c>
      <c r="M21" s="855">
        <v>1</v>
      </c>
      <c r="N21" s="856">
        <v>31.351400000000002</v>
      </c>
      <c r="O21" s="1436">
        <f>(M21*N21)</f>
        <v>31.351400000000002</v>
      </c>
      <c r="P21" s="1437"/>
    </row>
    <row r="22" spans="1:16" x14ac:dyDescent="0.3">
      <c r="A22" s="822" t="s">
        <v>6</v>
      </c>
      <c r="B22" s="857" t="s">
        <v>5</v>
      </c>
      <c r="C22" s="687"/>
      <c r="D22" s="687"/>
      <c r="E22" s="687"/>
      <c r="F22" s="687"/>
      <c r="G22" s="687"/>
      <c r="H22" s="687"/>
      <c r="I22" s="687"/>
      <c r="J22" s="687"/>
      <c r="K22" s="858"/>
      <c r="L22" s="854">
        <v>0</v>
      </c>
      <c r="M22" s="855">
        <v>2</v>
      </c>
      <c r="N22" s="856">
        <v>24.774799999999999</v>
      </c>
      <c r="O22" s="1436">
        <f>(M22*N22)</f>
        <v>49.549599999999998</v>
      </c>
      <c r="P22" s="1437"/>
    </row>
    <row r="23" spans="1:16" x14ac:dyDescent="0.3">
      <c r="A23" s="822"/>
      <c r="B23" s="857"/>
      <c r="C23" s="687"/>
      <c r="D23" s="687"/>
      <c r="E23" s="687"/>
      <c r="F23" s="687"/>
      <c r="G23" s="687"/>
      <c r="H23" s="687"/>
      <c r="I23" s="687"/>
      <c r="J23" s="687"/>
      <c r="K23" s="858"/>
      <c r="L23" s="687"/>
      <c r="M23" s="862"/>
      <c r="N23" s="884"/>
      <c r="O23" s="1438"/>
      <c r="P23" s="1439"/>
    </row>
    <row r="24" spans="1:16" x14ac:dyDescent="0.3">
      <c r="A24" s="831"/>
      <c r="B24" s="859"/>
      <c r="C24" s="860"/>
      <c r="D24" s="860"/>
      <c r="E24" s="860"/>
      <c r="F24" s="860"/>
      <c r="G24" s="860"/>
      <c r="H24" s="860"/>
      <c r="I24" s="860"/>
      <c r="J24" s="860"/>
      <c r="K24" s="861"/>
      <c r="L24" s="860"/>
      <c r="M24" s="862"/>
      <c r="N24" s="863"/>
      <c r="O24" s="1440"/>
      <c r="P24" s="1441"/>
    </row>
    <row r="25" spans="1:16" x14ac:dyDescent="0.3">
      <c r="A25" s="819"/>
      <c r="B25" s="860"/>
      <c r="C25" s="860"/>
      <c r="D25" s="860"/>
      <c r="E25" s="860"/>
      <c r="F25" s="860"/>
      <c r="G25" s="860"/>
      <c r="H25" s="860"/>
      <c r="I25" s="860"/>
      <c r="J25" s="860"/>
      <c r="K25" s="820"/>
      <c r="L25" s="820"/>
      <c r="M25" s="820"/>
      <c r="N25" s="864" t="s">
        <v>678</v>
      </c>
      <c r="O25" s="1442">
        <f>SUM(O21:P24)</f>
        <v>80.900999999999996</v>
      </c>
      <c r="P25" s="1443"/>
    </row>
    <row r="26" spans="1:16" x14ac:dyDescent="0.3">
      <c r="A26" s="831"/>
      <c r="B26" s="860"/>
      <c r="C26" s="860"/>
      <c r="D26" s="860"/>
      <c r="E26" s="860"/>
      <c r="F26" s="860"/>
      <c r="G26" s="860"/>
      <c r="H26" s="860"/>
      <c r="I26" s="860"/>
      <c r="J26" s="860"/>
      <c r="K26" s="860"/>
      <c r="L26" s="860"/>
      <c r="M26" s="860"/>
      <c r="N26" s="865" t="s">
        <v>679</v>
      </c>
      <c r="O26" s="1444">
        <f>P19+O25</f>
        <v>167.84372999999999</v>
      </c>
      <c r="P26" s="1445"/>
    </row>
    <row r="27" spans="1:16" x14ac:dyDescent="0.3">
      <c r="A27" s="819"/>
      <c r="B27" s="820"/>
      <c r="C27" s="820"/>
      <c r="D27" s="820"/>
      <c r="E27" s="820"/>
      <c r="F27" s="820"/>
      <c r="G27" s="820"/>
      <c r="H27" s="820"/>
      <c r="I27" s="820"/>
      <c r="J27" s="820"/>
      <c r="K27" s="820"/>
      <c r="L27" s="860"/>
      <c r="M27" s="820"/>
      <c r="N27" s="865" t="s">
        <v>680</v>
      </c>
      <c r="O27" s="1430">
        <f>(O26/M12)</f>
        <v>55.94791</v>
      </c>
      <c r="P27" s="1431"/>
    </row>
    <row r="28" spans="1:16" x14ac:dyDescent="0.3">
      <c r="A28" s="819"/>
      <c r="B28" s="820"/>
      <c r="C28" s="820"/>
      <c r="D28" s="820"/>
      <c r="E28" s="820"/>
      <c r="F28" s="820"/>
      <c r="G28" s="820"/>
      <c r="H28" s="820"/>
      <c r="I28" s="820"/>
      <c r="J28" s="820"/>
      <c r="K28" s="820"/>
      <c r="L28" s="860"/>
      <c r="M28" s="820"/>
      <c r="N28" s="865" t="s">
        <v>681</v>
      </c>
      <c r="O28" s="1432">
        <v>0</v>
      </c>
      <c r="P28" s="1433"/>
    </row>
    <row r="29" spans="1:16" x14ac:dyDescent="0.3">
      <c r="A29" s="819"/>
      <c r="B29" s="820"/>
      <c r="C29" s="820"/>
      <c r="D29" s="820"/>
      <c r="E29" s="820"/>
      <c r="F29" s="820"/>
      <c r="G29" s="820"/>
      <c r="H29" s="820"/>
      <c r="I29" s="820"/>
      <c r="J29" s="820"/>
      <c r="K29" s="820"/>
      <c r="L29" s="860"/>
      <c r="M29" s="820"/>
      <c r="N29" s="865" t="s">
        <v>682</v>
      </c>
      <c r="O29" s="1432">
        <v>0</v>
      </c>
      <c r="P29" s="1433"/>
    </row>
    <row r="30" spans="1:16" x14ac:dyDescent="0.3">
      <c r="A30" s="1421" t="s">
        <v>683</v>
      </c>
      <c r="B30" s="1422"/>
      <c r="C30" s="1422"/>
      <c r="D30" s="1422"/>
      <c r="E30" s="1422"/>
      <c r="F30" s="1422"/>
      <c r="G30" s="1422"/>
      <c r="H30" s="1422"/>
      <c r="I30" s="1422"/>
      <c r="J30" s="1422"/>
      <c r="K30" s="1423"/>
      <c r="L30" s="866" t="s">
        <v>83</v>
      </c>
      <c r="M30" s="866" t="s">
        <v>479</v>
      </c>
      <c r="N30" s="849" t="s">
        <v>684</v>
      </c>
      <c r="O30" s="1424" t="s">
        <v>685</v>
      </c>
      <c r="P30" s="1425"/>
    </row>
    <row r="31" spans="1:16" x14ac:dyDescent="0.3">
      <c r="A31" s="867"/>
      <c r="B31" s="852"/>
      <c r="C31" s="852"/>
      <c r="D31" s="852"/>
      <c r="E31" s="852"/>
      <c r="F31" s="852"/>
      <c r="G31" s="852"/>
      <c r="H31" s="852"/>
      <c r="I31" s="852"/>
      <c r="J31" s="852"/>
      <c r="K31" s="868"/>
      <c r="L31" s="842"/>
      <c r="M31" s="869"/>
      <c r="N31" s="870"/>
      <c r="O31" s="1434"/>
      <c r="P31" s="1435"/>
    </row>
    <row r="32" spans="1:16" x14ac:dyDescent="0.3">
      <c r="A32" s="840"/>
      <c r="B32" s="687"/>
      <c r="C32" s="687"/>
      <c r="D32" s="687"/>
      <c r="E32" s="687"/>
      <c r="F32" s="687"/>
      <c r="G32" s="687"/>
      <c r="H32" s="687"/>
      <c r="I32" s="687"/>
      <c r="J32" s="687"/>
      <c r="K32" s="871"/>
      <c r="L32" s="869"/>
      <c r="M32" s="869"/>
      <c r="N32" s="874"/>
      <c r="O32" s="1432"/>
      <c r="P32" s="1433"/>
    </row>
    <row r="33" spans="1:16" x14ac:dyDescent="0.3">
      <c r="A33" s="840"/>
      <c r="B33" s="687"/>
      <c r="C33" s="687"/>
      <c r="D33" s="687"/>
      <c r="E33" s="687"/>
      <c r="F33" s="687"/>
      <c r="G33" s="687"/>
      <c r="H33" s="687"/>
      <c r="I33" s="687"/>
      <c r="J33" s="687"/>
      <c r="K33" s="871"/>
      <c r="L33" s="869"/>
      <c r="M33" s="869"/>
      <c r="N33" s="870"/>
      <c r="O33" s="1432"/>
      <c r="P33" s="1433"/>
    </row>
    <row r="34" spans="1:16" x14ac:dyDescent="0.3">
      <c r="A34" s="819"/>
      <c r="B34" s="820"/>
      <c r="C34" s="820"/>
      <c r="D34" s="820"/>
      <c r="E34" s="820"/>
      <c r="F34" s="820"/>
      <c r="G34" s="820"/>
      <c r="H34" s="820"/>
      <c r="I34" s="820"/>
      <c r="J34" s="820"/>
      <c r="K34" s="820"/>
      <c r="L34" s="820" t="s">
        <v>688</v>
      </c>
      <c r="M34" s="820"/>
      <c r="N34" s="820"/>
      <c r="O34" s="1440">
        <f>SUM(O31:P33)</f>
        <v>0</v>
      </c>
      <c r="P34" s="1441"/>
    </row>
    <row r="35" spans="1:16" x14ac:dyDescent="0.3">
      <c r="A35" s="1421" t="s">
        <v>689</v>
      </c>
      <c r="B35" s="1422"/>
      <c r="C35" s="1422"/>
      <c r="D35" s="1422"/>
      <c r="E35" s="1422"/>
      <c r="F35" s="1422"/>
      <c r="G35" s="1422"/>
      <c r="H35" s="1422"/>
      <c r="I35" s="1422"/>
      <c r="J35" s="1422"/>
      <c r="K35" s="1423"/>
      <c r="L35" s="866" t="s">
        <v>83</v>
      </c>
      <c r="M35" s="866" t="s">
        <v>479</v>
      </c>
      <c r="N35" s="849" t="s">
        <v>684</v>
      </c>
      <c r="O35" s="1424" t="s">
        <v>685</v>
      </c>
      <c r="P35" s="1425"/>
    </row>
    <row r="36" spans="1:16" x14ac:dyDescent="0.3">
      <c r="A36" s="867">
        <v>5213414</v>
      </c>
      <c r="B36" s="851" t="s">
        <v>347</v>
      </c>
      <c r="C36" s="687"/>
      <c r="D36" s="687"/>
      <c r="E36" s="687"/>
      <c r="F36" s="687"/>
      <c r="G36" s="687"/>
      <c r="H36" s="687"/>
      <c r="I36" s="687"/>
      <c r="J36" s="687"/>
      <c r="K36" s="687"/>
      <c r="L36" s="842">
        <v>0.36</v>
      </c>
      <c r="M36" s="872" t="s">
        <v>169</v>
      </c>
      <c r="N36" s="839">
        <f>O102</f>
        <v>586.54395934625006</v>
      </c>
      <c r="O36" s="1436">
        <f>ROUND(L36*N36,4)+0.0007</f>
        <v>211.15649999999999</v>
      </c>
      <c r="P36" s="1437"/>
    </row>
    <row r="37" spans="1:16" x14ac:dyDescent="0.3">
      <c r="A37" s="1427"/>
      <c r="B37" s="1428"/>
      <c r="C37" s="687"/>
      <c r="D37" s="687"/>
      <c r="E37" s="687"/>
      <c r="F37" s="687"/>
      <c r="G37" s="687"/>
      <c r="H37" s="687"/>
      <c r="I37" s="687"/>
      <c r="J37" s="687"/>
      <c r="K37" s="687"/>
      <c r="L37" s="869"/>
      <c r="M37" s="873"/>
      <c r="N37" s="843"/>
      <c r="O37" s="1438"/>
      <c r="P37" s="1439"/>
    </row>
    <row r="38" spans="1:16" x14ac:dyDescent="0.3">
      <c r="A38" s="819"/>
      <c r="B38" s="847"/>
      <c r="C38" s="820"/>
      <c r="D38" s="820"/>
      <c r="E38" s="820"/>
      <c r="F38" s="820"/>
      <c r="G38" s="820"/>
      <c r="H38" s="820"/>
      <c r="I38" s="820"/>
      <c r="J38" s="820"/>
      <c r="K38" s="820"/>
      <c r="L38" s="820"/>
      <c r="M38" s="849"/>
      <c r="N38" s="864" t="s">
        <v>690</v>
      </c>
      <c r="O38" s="1444">
        <f>SUM(O36:P37)</f>
        <v>211.15649999999999</v>
      </c>
      <c r="P38" s="1445"/>
    </row>
    <row r="39" spans="1:16" x14ac:dyDescent="0.3">
      <c r="A39" s="1421" t="s">
        <v>691</v>
      </c>
      <c r="B39" s="1422"/>
      <c r="C39" s="1422"/>
      <c r="D39" s="1422"/>
      <c r="E39" s="1422"/>
      <c r="F39" s="1422"/>
      <c r="G39" s="1422"/>
      <c r="H39" s="1422"/>
      <c r="I39" s="1422"/>
      <c r="J39" s="1422"/>
      <c r="K39" s="1423"/>
      <c r="L39" s="866" t="s">
        <v>83</v>
      </c>
      <c r="M39" s="866" t="s">
        <v>479</v>
      </c>
      <c r="N39" s="849" t="s">
        <v>684</v>
      </c>
      <c r="O39" s="1424" t="s">
        <v>685</v>
      </c>
      <c r="P39" s="1425"/>
    </row>
    <row r="40" spans="1:16" x14ac:dyDescent="0.3">
      <c r="A40" s="867"/>
      <c r="B40" s="857"/>
      <c r="C40" s="687"/>
      <c r="D40" s="687"/>
      <c r="E40" s="687"/>
      <c r="F40" s="687"/>
      <c r="G40" s="687"/>
      <c r="H40" s="687"/>
      <c r="I40" s="687"/>
      <c r="J40" s="687"/>
      <c r="K40" s="868"/>
      <c r="L40" s="838"/>
      <c r="M40" s="853"/>
      <c r="N40" s="885"/>
      <c r="O40" s="1434"/>
      <c r="P40" s="1435"/>
    </row>
    <row r="41" spans="1:16" x14ac:dyDescent="0.3">
      <c r="A41" s="840"/>
      <c r="B41" s="857"/>
      <c r="C41" s="687"/>
      <c r="D41" s="687"/>
      <c r="E41" s="687"/>
      <c r="F41" s="687"/>
      <c r="G41" s="687"/>
      <c r="H41" s="687"/>
      <c r="I41" s="687"/>
      <c r="J41" s="687"/>
      <c r="K41" s="871"/>
      <c r="L41" s="838"/>
      <c r="M41" s="853"/>
      <c r="N41" s="875"/>
      <c r="O41" s="1434"/>
      <c r="P41" s="1435"/>
    </row>
    <row r="42" spans="1:16" x14ac:dyDescent="0.3">
      <c r="A42" s="840"/>
      <c r="B42" s="857"/>
      <c r="C42" s="687"/>
      <c r="D42" s="687"/>
      <c r="E42" s="687"/>
      <c r="F42" s="687"/>
      <c r="G42" s="687"/>
      <c r="H42" s="687"/>
      <c r="I42" s="687"/>
      <c r="J42" s="687"/>
      <c r="K42" s="871"/>
      <c r="L42" s="869"/>
      <c r="M42" s="858"/>
      <c r="N42" s="875"/>
      <c r="O42" s="1438"/>
      <c r="P42" s="1439"/>
    </row>
    <row r="43" spans="1:16" x14ac:dyDescent="0.3">
      <c r="A43" s="819"/>
      <c r="B43" s="820"/>
      <c r="C43" s="820"/>
      <c r="D43" s="820"/>
      <c r="E43" s="820"/>
      <c r="F43" s="820"/>
      <c r="G43" s="820"/>
      <c r="H43" s="820"/>
      <c r="I43" s="820"/>
      <c r="J43" s="820"/>
      <c r="K43" s="820"/>
      <c r="L43" s="820"/>
      <c r="M43" s="820"/>
      <c r="N43" s="864" t="s">
        <v>693</v>
      </c>
      <c r="O43" s="1440">
        <f>SUM(O40:P42)</f>
        <v>0</v>
      </c>
      <c r="P43" s="1441"/>
    </row>
    <row r="44" spans="1:16" x14ac:dyDescent="0.3">
      <c r="A44" s="819" t="s">
        <v>694</v>
      </c>
      <c r="B44" s="820"/>
      <c r="C44" s="820"/>
      <c r="D44" s="820"/>
      <c r="E44" s="820"/>
      <c r="F44" s="820"/>
      <c r="G44" s="820"/>
      <c r="H44" s="866" t="s">
        <v>568</v>
      </c>
      <c r="I44" s="866" t="s">
        <v>695</v>
      </c>
      <c r="J44" s="866" t="s">
        <v>696</v>
      </c>
      <c r="K44" s="866" t="s">
        <v>697</v>
      </c>
      <c r="L44" s="866" t="s">
        <v>348</v>
      </c>
      <c r="M44" s="850" t="s">
        <v>351</v>
      </c>
      <c r="N44" s="849" t="s">
        <v>352</v>
      </c>
      <c r="O44" s="1424" t="s">
        <v>685</v>
      </c>
      <c r="P44" s="1425"/>
    </row>
    <row r="45" spans="1:16" x14ac:dyDescent="0.3">
      <c r="A45" s="867">
        <v>5213414</v>
      </c>
      <c r="B45" s="851" t="s">
        <v>702</v>
      </c>
      <c r="C45" s="687"/>
      <c r="D45" s="687"/>
      <c r="E45" s="687"/>
      <c r="F45" s="687"/>
      <c r="G45" s="687"/>
      <c r="H45" s="842">
        <v>4.7800000000000004E-3</v>
      </c>
      <c r="I45" s="843">
        <v>0</v>
      </c>
      <c r="J45" s="843">
        <v>0</v>
      </c>
      <c r="K45" s="843">
        <v>0</v>
      </c>
      <c r="L45" s="843"/>
      <c r="M45" s="843"/>
      <c r="N45" s="843"/>
      <c r="O45" s="1434">
        <v>0</v>
      </c>
      <c r="P45" s="1435"/>
    </row>
    <row r="46" spans="1:16" x14ac:dyDescent="0.3">
      <c r="A46" s="822"/>
      <c r="B46" s="687"/>
      <c r="C46" s="687"/>
      <c r="D46" s="687"/>
      <c r="E46" s="687"/>
      <c r="F46" s="687"/>
      <c r="G46" s="687"/>
      <c r="H46" s="869"/>
      <c r="I46" s="869"/>
      <c r="J46" s="869"/>
      <c r="K46" s="869"/>
      <c r="L46" s="869"/>
      <c r="M46" s="858"/>
      <c r="N46" s="858"/>
      <c r="O46" s="1438"/>
      <c r="P46" s="1439"/>
    </row>
    <row r="47" spans="1:16" x14ac:dyDescent="0.3">
      <c r="A47" s="822"/>
      <c r="B47" s="860"/>
      <c r="C47" s="687"/>
      <c r="D47" s="687"/>
      <c r="E47" s="687"/>
      <c r="F47" s="687"/>
      <c r="G47" s="687"/>
      <c r="H47" s="869"/>
      <c r="I47" s="869"/>
      <c r="J47" s="869"/>
      <c r="K47" s="869"/>
      <c r="L47" s="869"/>
      <c r="M47" s="858"/>
      <c r="N47" s="858"/>
      <c r="O47" s="1440"/>
      <c r="P47" s="1441"/>
    </row>
    <row r="48" spans="1:16" x14ac:dyDescent="0.3">
      <c r="A48" s="1421"/>
      <c r="B48" s="1422"/>
      <c r="C48" s="820"/>
      <c r="D48" s="820"/>
      <c r="E48" s="820"/>
      <c r="F48" s="820"/>
      <c r="G48" s="820"/>
      <c r="H48" s="820"/>
      <c r="I48" s="820"/>
      <c r="J48" s="820"/>
      <c r="K48" s="820"/>
      <c r="L48" s="820"/>
      <c r="M48" s="820"/>
      <c r="N48" s="864" t="s">
        <v>698</v>
      </c>
      <c r="O48" s="1440">
        <f>SUM(O45:P47)</f>
        <v>0</v>
      </c>
      <c r="P48" s="1446"/>
    </row>
    <row r="49" spans="1:16" x14ac:dyDescent="0.3">
      <c r="A49" s="819"/>
      <c r="B49" s="820"/>
      <c r="C49" s="820"/>
      <c r="D49" s="820"/>
      <c r="E49" s="820"/>
      <c r="F49" s="820"/>
      <c r="G49" s="820"/>
      <c r="H49" s="820"/>
      <c r="I49" s="820"/>
      <c r="J49" s="820"/>
      <c r="K49" s="820"/>
      <c r="L49" s="820"/>
      <c r="M49" s="820"/>
      <c r="N49" s="820"/>
      <c r="O49" s="820"/>
      <c r="P49" s="876"/>
    </row>
    <row r="50" spans="1:16" x14ac:dyDescent="0.3">
      <c r="A50" s="822"/>
      <c r="B50" s="687"/>
      <c r="C50" s="687"/>
      <c r="D50" s="687"/>
      <c r="E50" s="687"/>
      <c r="F50" s="687"/>
      <c r="G50" s="687"/>
      <c r="H50" s="687"/>
      <c r="I50" s="687"/>
      <c r="J50" s="687"/>
      <c r="K50" s="877" t="s">
        <v>699</v>
      </c>
      <c r="L50" s="820"/>
      <c r="M50" s="820"/>
      <c r="N50" s="846"/>
      <c r="O50" s="1447">
        <f>O27+O34+O38+O43+O48</f>
        <v>267.10440999999997</v>
      </c>
      <c r="P50" s="1448"/>
    </row>
    <row r="51" spans="1:16" x14ac:dyDescent="0.3">
      <c r="A51" s="822"/>
      <c r="B51" s="687"/>
      <c r="C51" s="687"/>
      <c r="D51" s="687"/>
      <c r="E51" s="687"/>
      <c r="F51" s="687"/>
      <c r="G51" s="687"/>
      <c r="H51" s="687"/>
      <c r="I51" s="687"/>
      <c r="J51" s="687"/>
      <c r="K51" s="877" t="s">
        <v>544</v>
      </c>
      <c r="L51" s="820"/>
      <c r="M51" s="820"/>
      <c r="N51" s="878"/>
      <c r="O51" s="1447">
        <f>O50*N51</f>
        <v>0</v>
      </c>
      <c r="P51" s="1449"/>
    </row>
    <row r="52" spans="1:16" x14ac:dyDescent="0.3">
      <c r="A52" s="831"/>
      <c r="B52" s="860"/>
      <c r="C52" s="860"/>
      <c r="D52" s="860"/>
      <c r="E52" s="860"/>
      <c r="F52" s="860"/>
      <c r="G52" s="860"/>
      <c r="H52" s="860"/>
      <c r="I52" s="860"/>
      <c r="J52" s="860"/>
      <c r="K52" s="877" t="s">
        <v>545</v>
      </c>
      <c r="L52" s="820"/>
      <c r="M52" s="820"/>
      <c r="N52" s="846"/>
      <c r="O52" s="1447">
        <f>SUM(O50:P51)</f>
        <v>267.10440999999997</v>
      </c>
      <c r="P52" s="1449"/>
    </row>
    <row r="53" spans="1:16" x14ac:dyDescent="0.3">
      <c r="A53" s="879"/>
      <c r="B53" s="812"/>
      <c r="C53" s="812"/>
      <c r="D53" s="812"/>
      <c r="E53" s="812"/>
      <c r="F53" s="812"/>
      <c r="G53" s="812"/>
      <c r="H53" s="812"/>
      <c r="I53" s="812"/>
      <c r="J53" s="812"/>
      <c r="K53" s="812"/>
      <c r="L53" s="812"/>
      <c r="M53" s="812"/>
      <c r="N53" s="812"/>
      <c r="O53" s="812"/>
      <c r="P53" s="880"/>
    </row>
    <row r="54" spans="1:16" x14ac:dyDescent="0.3">
      <c r="A54" s="819" t="s">
        <v>657</v>
      </c>
      <c r="B54" s="820"/>
      <c r="C54" s="820"/>
      <c r="D54" s="820"/>
      <c r="E54" s="820" t="s">
        <v>725</v>
      </c>
      <c r="F54" s="820"/>
      <c r="G54" s="820"/>
      <c r="H54" s="820"/>
      <c r="I54" s="820"/>
      <c r="J54" s="895"/>
      <c r="K54" s="820"/>
      <c r="L54" s="820"/>
      <c r="M54" s="820"/>
      <c r="N54" s="820"/>
      <c r="O54" s="820"/>
      <c r="P54" s="821"/>
    </row>
    <row r="55" spans="1:16" x14ac:dyDescent="0.3">
      <c r="A55" s="822"/>
      <c r="B55" s="823"/>
      <c r="C55" s="823"/>
      <c r="D55" s="823"/>
      <c r="E55" s="823"/>
      <c r="F55" s="823"/>
      <c r="G55" s="823"/>
      <c r="H55" s="823"/>
      <c r="I55" s="823"/>
      <c r="J55" s="823"/>
      <c r="K55" s="823"/>
      <c r="L55" s="824" t="s">
        <v>658</v>
      </c>
      <c r="M55" s="823">
        <v>5213414</v>
      </c>
      <c r="N55" s="687"/>
      <c r="O55" s="687" t="s">
        <v>659</v>
      </c>
      <c r="P55" s="825" t="s">
        <v>169</v>
      </c>
    </row>
    <row r="56" spans="1:16" ht="21" customHeight="1" x14ac:dyDescent="0.3">
      <c r="A56" s="822" t="s">
        <v>660</v>
      </c>
      <c r="B56" s="1426" t="s">
        <v>703</v>
      </c>
      <c r="C56" s="1426"/>
      <c r="D56" s="1426"/>
      <c r="E56" s="1426"/>
      <c r="F56" s="1426"/>
      <c r="G56" s="1426"/>
      <c r="H56" s="1426"/>
      <c r="I56" s="1426"/>
      <c r="J56" s="1426"/>
      <c r="K56" s="637"/>
      <c r="L56" s="824"/>
      <c r="M56" s="823"/>
      <c r="N56" s="687"/>
      <c r="O56" s="687"/>
      <c r="P56" s="825"/>
    </row>
    <row r="57" spans="1:16" x14ac:dyDescent="0.3">
      <c r="A57" s="822"/>
      <c r="B57" s="823"/>
      <c r="C57" s="823"/>
      <c r="D57" s="823"/>
      <c r="E57" s="823"/>
      <c r="F57" s="823"/>
      <c r="G57" s="823"/>
      <c r="H57" s="823"/>
      <c r="I57" s="823"/>
      <c r="J57" s="823"/>
      <c r="K57" s="823"/>
      <c r="L57" s="687" t="s">
        <v>661</v>
      </c>
      <c r="M57" s="826">
        <v>4</v>
      </c>
      <c r="N57" s="687" t="s">
        <v>662</v>
      </c>
      <c r="O57" s="687"/>
      <c r="P57" s="825"/>
    </row>
    <row r="58" spans="1:16" x14ac:dyDescent="0.3">
      <c r="A58" s="1427" t="s">
        <v>704</v>
      </c>
      <c r="B58" s="1428"/>
      <c r="C58" s="1428"/>
      <c r="D58" s="1428"/>
      <c r="E58" s="1428"/>
      <c r="F58" s="1428"/>
      <c r="G58" s="1428"/>
      <c r="H58" s="1428"/>
      <c r="I58" s="1428"/>
      <c r="J58" s="1428"/>
      <c r="K58" s="1428"/>
      <c r="L58" s="1429"/>
      <c r="M58" s="1429"/>
      <c r="N58" s="823"/>
      <c r="O58" s="827"/>
      <c r="P58" s="828"/>
    </row>
    <row r="59" spans="1:16" x14ac:dyDescent="0.3">
      <c r="A59" s="1409" t="s">
        <v>664</v>
      </c>
      <c r="B59" s="1410"/>
      <c r="C59" s="1410"/>
      <c r="D59" s="1410"/>
      <c r="E59" s="1411"/>
      <c r="F59" s="830"/>
      <c r="G59" s="830"/>
      <c r="H59" s="830"/>
      <c r="I59" s="830"/>
      <c r="J59" s="830"/>
      <c r="K59" s="1415" t="s">
        <v>568</v>
      </c>
      <c r="L59" s="1417" t="s">
        <v>665</v>
      </c>
      <c r="M59" s="1418"/>
      <c r="N59" s="1417" t="s">
        <v>666</v>
      </c>
      <c r="O59" s="1418"/>
      <c r="P59" s="1419" t="s">
        <v>667</v>
      </c>
    </row>
    <row r="60" spans="1:16" x14ac:dyDescent="0.3">
      <c r="A60" s="1412"/>
      <c r="B60" s="1413"/>
      <c r="C60" s="1413"/>
      <c r="D60" s="1413"/>
      <c r="E60" s="1414"/>
      <c r="F60" s="832"/>
      <c r="G60" s="832"/>
      <c r="H60" s="832"/>
      <c r="I60" s="832"/>
      <c r="J60" s="832"/>
      <c r="K60" s="1416"/>
      <c r="L60" s="833" t="s">
        <v>668</v>
      </c>
      <c r="M60" s="833" t="s">
        <v>669</v>
      </c>
      <c r="N60" s="833" t="s">
        <v>668</v>
      </c>
      <c r="O60" s="834" t="s">
        <v>669</v>
      </c>
      <c r="P60" s="1420"/>
    </row>
    <row r="61" spans="1:16" x14ac:dyDescent="0.3">
      <c r="A61" s="835" t="s">
        <v>576</v>
      </c>
      <c r="B61" s="642" t="s">
        <v>705</v>
      </c>
      <c r="C61" s="836"/>
      <c r="D61" s="836"/>
      <c r="E61" s="837"/>
      <c r="F61" s="837"/>
      <c r="G61" s="837"/>
      <c r="H61" s="837"/>
      <c r="I61" s="837"/>
      <c r="J61" s="837"/>
      <c r="K61" s="838">
        <v>0.15060000000000001</v>
      </c>
      <c r="L61" s="839">
        <v>1</v>
      </c>
      <c r="M61" s="839">
        <v>0</v>
      </c>
      <c r="N61" s="881">
        <v>0.2157</v>
      </c>
      <c r="O61" s="881">
        <v>0.1431</v>
      </c>
      <c r="P61" s="882">
        <f>(K61*L61*N61+K61*M61*O61)</f>
        <v>3.248442E-2</v>
      </c>
    </row>
    <row r="62" spans="1:16" x14ac:dyDescent="0.3">
      <c r="A62" s="840" t="s">
        <v>706</v>
      </c>
      <c r="B62" s="642" t="s">
        <v>707</v>
      </c>
      <c r="C62" s="823"/>
      <c r="D62" s="823"/>
      <c r="E62" s="841"/>
      <c r="F62" s="841"/>
      <c r="G62" s="841"/>
      <c r="H62" s="841"/>
      <c r="I62" s="841"/>
      <c r="J62" s="841"/>
      <c r="K62" s="842">
        <v>0.48193000000000003</v>
      </c>
      <c r="L62" s="843">
        <v>1</v>
      </c>
      <c r="M62" s="843">
        <v>0</v>
      </c>
      <c r="N62" s="881">
        <v>27.453099999999999</v>
      </c>
      <c r="O62" s="881">
        <v>5.6512000000000002</v>
      </c>
      <c r="P62" s="886">
        <f>(K62*L62*N62+K62*M62*O62)</f>
        <v>13.230472483</v>
      </c>
    </row>
    <row r="63" spans="1:16" x14ac:dyDescent="0.3">
      <c r="A63" s="840" t="s">
        <v>580</v>
      </c>
      <c r="B63" s="642" t="s">
        <v>708</v>
      </c>
      <c r="C63" s="823"/>
      <c r="D63" s="823"/>
      <c r="E63" s="841"/>
      <c r="F63" s="841"/>
      <c r="G63" s="841"/>
      <c r="H63" s="841"/>
      <c r="I63" s="841"/>
      <c r="J63" s="841"/>
      <c r="K63" s="842">
        <v>0.20080000000000001</v>
      </c>
      <c r="L63" s="843">
        <v>1</v>
      </c>
      <c r="M63" s="843">
        <v>0</v>
      </c>
      <c r="N63" s="881">
        <v>14.8947</v>
      </c>
      <c r="O63" s="881">
        <v>9.4679000000000002</v>
      </c>
      <c r="P63" s="886">
        <f>(K63*L63*N63+K63*M63*O63)</f>
        <v>2.9908557600000001</v>
      </c>
    </row>
    <row r="64" spans="1:16" x14ac:dyDescent="0.3">
      <c r="A64" s="840" t="s">
        <v>579</v>
      </c>
      <c r="B64" s="642" t="s">
        <v>709</v>
      </c>
      <c r="C64" s="823"/>
      <c r="D64" s="823"/>
      <c r="E64" s="841"/>
      <c r="F64" s="841"/>
      <c r="G64" s="841"/>
      <c r="H64" s="841"/>
      <c r="I64" s="841"/>
      <c r="J64" s="841"/>
      <c r="K64" s="842">
        <v>0.48193000000000003</v>
      </c>
      <c r="L64" s="843">
        <v>1</v>
      </c>
      <c r="M64" s="843">
        <v>0</v>
      </c>
      <c r="N64" s="881">
        <v>12.5954</v>
      </c>
      <c r="O64" s="881">
        <v>8.0062999999999995</v>
      </c>
      <c r="P64" s="886">
        <f>(K64*L64*N64+K64*M64*O64)</f>
        <v>6.0701011220000005</v>
      </c>
    </row>
    <row r="65" spans="1:16" x14ac:dyDescent="0.3">
      <c r="A65" s="840"/>
      <c r="B65" s="642"/>
      <c r="C65" s="823"/>
      <c r="D65" s="823"/>
      <c r="E65" s="841"/>
      <c r="F65" s="841"/>
      <c r="G65" s="841"/>
      <c r="H65" s="841"/>
      <c r="I65" s="841"/>
      <c r="J65" s="841"/>
      <c r="K65" s="843"/>
      <c r="L65" s="843"/>
      <c r="M65" s="843"/>
      <c r="N65" s="843"/>
      <c r="O65" s="843"/>
      <c r="P65" s="845"/>
    </row>
    <row r="66" spans="1:16" x14ac:dyDescent="0.3">
      <c r="A66" s="819"/>
      <c r="B66" s="820"/>
      <c r="C66" s="820"/>
      <c r="D66" s="820"/>
      <c r="E66" s="846"/>
      <c r="F66" s="687"/>
      <c r="G66" s="687"/>
      <c r="H66" s="687"/>
      <c r="I66" s="687"/>
      <c r="J66" s="687"/>
      <c r="K66" s="687"/>
      <c r="L66" s="687" t="s">
        <v>670</v>
      </c>
      <c r="M66" s="687"/>
      <c r="N66" s="687"/>
      <c r="O66" s="687"/>
      <c r="P66" s="883">
        <f>SUM(P61:P65)+0.0001</f>
        <v>22.324013784999998</v>
      </c>
    </row>
    <row r="67" spans="1:16" x14ac:dyDescent="0.3">
      <c r="A67" s="1421" t="s">
        <v>671</v>
      </c>
      <c r="B67" s="1422"/>
      <c r="C67" s="1422"/>
      <c r="D67" s="1422"/>
      <c r="E67" s="1422"/>
      <c r="F67" s="1422"/>
      <c r="G67" s="1422"/>
      <c r="H67" s="1422"/>
      <c r="I67" s="1422"/>
      <c r="J67" s="1422"/>
      <c r="K67" s="1423"/>
      <c r="L67" s="848" t="s">
        <v>672</v>
      </c>
      <c r="M67" s="849" t="s">
        <v>568</v>
      </c>
      <c r="N67" s="850" t="s">
        <v>673</v>
      </c>
      <c r="O67" s="1424" t="s">
        <v>667</v>
      </c>
      <c r="P67" s="1425"/>
    </row>
    <row r="68" spans="1:16" x14ac:dyDescent="0.3">
      <c r="A68" s="829" t="s">
        <v>674</v>
      </c>
      <c r="B68" s="851" t="s">
        <v>675</v>
      </c>
      <c r="C68" s="852"/>
      <c r="D68" s="852"/>
      <c r="E68" s="852"/>
      <c r="F68" s="852"/>
      <c r="G68" s="852"/>
      <c r="H68" s="852"/>
      <c r="I68" s="852"/>
      <c r="J68" s="852"/>
      <c r="K68" s="853"/>
      <c r="L68" s="854">
        <v>0</v>
      </c>
      <c r="M68" s="855">
        <v>2</v>
      </c>
      <c r="N68" s="856">
        <v>24.789000000000001</v>
      </c>
      <c r="O68" s="1436">
        <f>(M68*N68)</f>
        <v>49.578000000000003</v>
      </c>
      <c r="P68" s="1437"/>
    </row>
    <row r="69" spans="1:16" x14ac:dyDescent="0.3">
      <c r="A69" s="822" t="s">
        <v>312</v>
      </c>
      <c r="B69" s="857" t="s">
        <v>313</v>
      </c>
      <c r="C69" s="687"/>
      <c r="D69" s="687"/>
      <c r="E69" s="687"/>
      <c r="F69" s="687"/>
      <c r="G69" s="687"/>
      <c r="H69" s="687"/>
      <c r="I69" s="687"/>
      <c r="J69" s="687"/>
      <c r="K69" s="858"/>
      <c r="L69" s="854">
        <v>0</v>
      </c>
      <c r="M69" s="855">
        <v>1</v>
      </c>
      <c r="N69" s="856">
        <v>31.351400000000002</v>
      </c>
      <c r="O69" s="1436">
        <f>(M69*N69)</f>
        <v>31.351400000000002</v>
      </c>
      <c r="P69" s="1437"/>
    </row>
    <row r="70" spans="1:16" x14ac:dyDescent="0.3">
      <c r="A70" s="822" t="s">
        <v>676</v>
      </c>
      <c r="B70" s="857" t="s">
        <v>677</v>
      </c>
      <c r="C70" s="687"/>
      <c r="D70" s="687"/>
      <c r="E70" s="687"/>
      <c r="F70" s="687"/>
      <c r="G70" s="687"/>
      <c r="H70" s="687"/>
      <c r="I70" s="687"/>
      <c r="J70" s="687"/>
      <c r="K70" s="858"/>
      <c r="L70" s="854">
        <v>0</v>
      </c>
      <c r="M70" s="855">
        <v>1</v>
      </c>
      <c r="N70" s="856">
        <v>33.351999999999997</v>
      </c>
      <c r="O70" s="1436">
        <f>(M70*N70)</f>
        <v>33.351999999999997</v>
      </c>
      <c r="P70" s="1437"/>
    </row>
    <row r="71" spans="1:16" x14ac:dyDescent="0.3">
      <c r="A71" s="822" t="s">
        <v>6</v>
      </c>
      <c r="B71" s="857" t="s">
        <v>5</v>
      </c>
      <c r="C71" s="687"/>
      <c r="D71" s="687"/>
      <c r="E71" s="687"/>
      <c r="F71" s="687"/>
      <c r="G71" s="687"/>
      <c r="H71" s="687"/>
      <c r="I71" s="687"/>
      <c r="J71" s="687"/>
      <c r="K71" s="858"/>
      <c r="L71" s="854">
        <v>0</v>
      </c>
      <c r="M71" s="855">
        <v>2</v>
      </c>
      <c r="N71" s="856">
        <v>24.774799999999999</v>
      </c>
      <c r="O71" s="1436">
        <f>(M71*N71)</f>
        <v>49.549599999999998</v>
      </c>
      <c r="P71" s="1437"/>
    </row>
    <row r="72" spans="1:16" x14ac:dyDescent="0.3">
      <c r="A72" s="831"/>
      <c r="B72" s="859"/>
      <c r="C72" s="860"/>
      <c r="D72" s="860"/>
      <c r="E72" s="860"/>
      <c r="F72" s="860"/>
      <c r="G72" s="860"/>
      <c r="H72" s="860"/>
      <c r="I72" s="860"/>
      <c r="J72" s="860"/>
      <c r="K72" s="861"/>
      <c r="L72" s="860"/>
      <c r="M72" s="862"/>
      <c r="N72" s="863"/>
      <c r="O72" s="1440"/>
      <c r="P72" s="1441"/>
    </row>
    <row r="73" spans="1:16" x14ac:dyDescent="0.3">
      <c r="A73" s="819"/>
      <c r="B73" s="860"/>
      <c r="C73" s="860"/>
      <c r="D73" s="860"/>
      <c r="E73" s="860"/>
      <c r="F73" s="860"/>
      <c r="G73" s="860"/>
      <c r="H73" s="860"/>
      <c r="I73" s="860"/>
      <c r="J73" s="860"/>
      <c r="K73" s="820"/>
      <c r="L73" s="820"/>
      <c r="M73" s="820"/>
      <c r="N73" s="864" t="s">
        <v>678</v>
      </c>
      <c r="O73" s="1442">
        <f>SUM(O68:P72)</f>
        <v>163.83099999999999</v>
      </c>
      <c r="P73" s="1443"/>
    </row>
    <row r="74" spans="1:16" x14ac:dyDescent="0.3">
      <c r="A74" s="831"/>
      <c r="B74" s="860"/>
      <c r="C74" s="860"/>
      <c r="D74" s="860"/>
      <c r="E74" s="860"/>
      <c r="F74" s="860"/>
      <c r="G74" s="860"/>
      <c r="H74" s="860"/>
      <c r="I74" s="860"/>
      <c r="J74" s="860"/>
      <c r="K74" s="860"/>
      <c r="L74" s="860"/>
      <c r="M74" s="860"/>
      <c r="N74" s="865" t="s">
        <v>679</v>
      </c>
      <c r="O74" s="1444">
        <f>P66+O73</f>
        <v>186.15501378499999</v>
      </c>
      <c r="P74" s="1445"/>
    </row>
    <row r="75" spans="1:16" x14ac:dyDescent="0.3">
      <c r="A75" s="819"/>
      <c r="B75" s="820"/>
      <c r="C75" s="820"/>
      <c r="D75" s="820"/>
      <c r="E75" s="820"/>
      <c r="F75" s="820"/>
      <c r="G75" s="820"/>
      <c r="H75" s="820"/>
      <c r="I75" s="820"/>
      <c r="J75" s="820"/>
      <c r="K75" s="820"/>
      <c r="L75" s="860"/>
      <c r="M75" s="820"/>
      <c r="N75" s="865" t="s">
        <v>680</v>
      </c>
      <c r="O75" s="1430">
        <f>(O74/M57)</f>
        <v>46.538753446249999</v>
      </c>
      <c r="P75" s="1431"/>
    </row>
    <row r="76" spans="1:16" x14ac:dyDescent="0.3">
      <c r="A76" s="819"/>
      <c r="B76" s="820"/>
      <c r="C76" s="820"/>
      <c r="D76" s="820"/>
      <c r="E76" s="820"/>
      <c r="F76" s="820"/>
      <c r="G76" s="820"/>
      <c r="H76" s="820"/>
      <c r="I76" s="820"/>
      <c r="J76" s="820"/>
      <c r="K76" s="820"/>
      <c r="L76" s="860"/>
      <c r="M76" s="820"/>
      <c r="N76" s="865" t="s">
        <v>681</v>
      </c>
      <c r="O76" s="1432">
        <v>0</v>
      </c>
      <c r="P76" s="1433"/>
    </row>
    <row r="77" spans="1:16" x14ac:dyDescent="0.3">
      <c r="A77" s="819"/>
      <c r="B77" s="820"/>
      <c r="C77" s="820"/>
      <c r="D77" s="820"/>
      <c r="E77" s="820"/>
      <c r="F77" s="820"/>
      <c r="G77" s="820"/>
      <c r="H77" s="820"/>
      <c r="I77" s="820"/>
      <c r="J77" s="820"/>
      <c r="K77" s="820"/>
      <c r="L77" s="860"/>
      <c r="M77" s="820"/>
      <c r="N77" s="865" t="s">
        <v>682</v>
      </c>
      <c r="O77" s="1432">
        <v>0</v>
      </c>
      <c r="P77" s="1433"/>
    </row>
    <row r="78" spans="1:16" x14ac:dyDescent="0.3">
      <c r="A78" s="1421" t="s">
        <v>683</v>
      </c>
      <c r="B78" s="1422"/>
      <c r="C78" s="1422"/>
      <c r="D78" s="1422"/>
      <c r="E78" s="1422"/>
      <c r="F78" s="1422"/>
      <c r="G78" s="1422"/>
      <c r="H78" s="1422"/>
      <c r="I78" s="1422"/>
      <c r="J78" s="1422"/>
      <c r="K78" s="1423"/>
      <c r="L78" s="866" t="s">
        <v>83</v>
      </c>
      <c r="M78" s="866" t="s">
        <v>479</v>
      </c>
      <c r="N78" s="849" t="s">
        <v>684</v>
      </c>
      <c r="O78" s="1424" t="s">
        <v>685</v>
      </c>
      <c r="P78" s="1425"/>
    </row>
    <row r="79" spans="1:16" x14ac:dyDescent="0.3">
      <c r="A79" s="867" t="s">
        <v>686</v>
      </c>
      <c r="B79" s="852" t="s">
        <v>687</v>
      </c>
      <c r="C79" s="852"/>
      <c r="D79" s="852"/>
      <c r="E79" s="852"/>
      <c r="F79" s="852"/>
      <c r="G79" s="852"/>
      <c r="H79" s="852"/>
      <c r="I79" s="852"/>
      <c r="J79" s="852"/>
      <c r="K79" s="868"/>
      <c r="L79" s="842">
        <v>11.775</v>
      </c>
      <c r="M79" s="869" t="s">
        <v>217</v>
      </c>
      <c r="N79" s="870">
        <v>11.9605</v>
      </c>
      <c r="O79" s="1436">
        <f>(L79*N79)</f>
        <v>140.83488750000001</v>
      </c>
      <c r="P79" s="1437"/>
    </row>
    <row r="80" spans="1:16" x14ac:dyDescent="0.3">
      <c r="A80" s="840" t="s">
        <v>710</v>
      </c>
      <c r="B80" s="687" t="s">
        <v>711</v>
      </c>
      <c r="C80" s="687"/>
      <c r="D80" s="687"/>
      <c r="E80" s="687"/>
      <c r="F80" s="687"/>
      <c r="G80" s="687"/>
      <c r="H80" s="687"/>
      <c r="I80" s="687"/>
      <c r="J80" s="687"/>
      <c r="K80" s="871"/>
      <c r="L80" s="842">
        <v>1</v>
      </c>
      <c r="M80" s="869" t="s">
        <v>169</v>
      </c>
      <c r="N80" s="870">
        <v>381.82299999999998</v>
      </c>
      <c r="O80" s="1436">
        <f>(L80*N80)</f>
        <v>381.82299999999998</v>
      </c>
      <c r="P80" s="1437"/>
    </row>
    <row r="81" spans="1:16" x14ac:dyDescent="0.3">
      <c r="A81" s="840"/>
      <c r="B81" s="687"/>
      <c r="C81" s="687"/>
      <c r="D81" s="687"/>
      <c r="E81" s="687"/>
      <c r="F81" s="687"/>
      <c r="G81" s="687"/>
      <c r="H81" s="687"/>
      <c r="I81" s="687"/>
      <c r="J81" s="687"/>
      <c r="K81" s="871"/>
      <c r="L81" s="869"/>
      <c r="M81" s="869"/>
      <c r="N81" s="874"/>
      <c r="O81" s="1432"/>
      <c r="P81" s="1433"/>
    </row>
    <row r="82" spans="1:16" x14ac:dyDescent="0.3">
      <c r="A82" s="840"/>
      <c r="B82" s="687"/>
      <c r="C82" s="687"/>
      <c r="D82" s="687"/>
      <c r="E82" s="687"/>
      <c r="F82" s="687"/>
      <c r="G82" s="687"/>
      <c r="H82" s="687"/>
      <c r="I82" s="687"/>
      <c r="J82" s="687"/>
      <c r="K82" s="871"/>
      <c r="L82" s="869"/>
      <c r="M82" s="869"/>
      <c r="N82" s="870"/>
      <c r="O82" s="1432"/>
      <c r="P82" s="1433"/>
    </row>
    <row r="83" spans="1:16" x14ac:dyDescent="0.3">
      <c r="A83" s="819"/>
      <c r="B83" s="820"/>
      <c r="C83" s="820"/>
      <c r="D83" s="820"/>
      <c r="E83" s="820"/>
      <c r="F83" s="820"/>
      <c r="G83" s="820"/>
      <c r="H83" s="820"/>
      <c r="I83" s="820"/>
      <c r="J83" s="820"/>
      <c r="K83" s="820"/>
      <c r="L83" s="820" t="s">
        <v>688</v>
      </c>
      <c r="M83" s="820"/>
      <c r="N83" s="820"/>
      <c r="O83" s="1444">
        <f>SUM(O79:P82)</f>
        <v>522.65788750000002</v>
      </c>
      <c r="P83" s="1445"/>
    </row>
    <row r="84" spans="1:16" x14ac:dyDescent="0.3">
      <c r="A84" s="1421" t="s">
        <v>689</v>
      </c>
      <c r="B84" s="1422"/>
      <c r="C84" s="1422"/>
      <c r="D84" s="1422"/>
      <c r="E84" s="1422"/>
      <c r="F84" s="1422"/>
      <c r="G84" s="1422"/>
      <c r="H84" s="1422"/>
      <c r="I84" s="1422"/>
      <c r="J84" s="1422"/>
      <c r="K84" s="1423"/>
      <c r="L84" s="866" t="s">
        <v>83</v>
      </c>
      <c r="M84" s="866" t="s">
        <v>479</v>
      </c>
      <c r="N84" s="849" t="s">
        <v>684</v>
      </c>
      <c r="O84" s="1424" t="s">
        <v>685</v>
      </c>
      <c r="P84" s="1425"/>
    </row>
    <row r="85" spans="1:16" x14ac:dyDescent="0.3">
      <c r="A85" s="867">
        <v>5212552</v>
      </c>
      <c r="B85" s="851" t="s">
        <v>712</v>
      </c>
      <c r="C85" s="687"/>
      <c r="D85" s="687"/>
      <c r="E85" s="687"/>
      <c r="F85" s="687"/>
      <c r="G85" s="687"/>
      <c r="H85" s="687"/>
      <c r="I85" s="687"/>
      <c r="J85" s="687"/>
      <c r="K85" s="687"/>
      <c r="L85" s="842">
        <v>1</v>
      </c>
      <c r="M85" s="872" t="s">
        <v>169</v>
      </c>
      <c r="N85" s="881">
        <v>16.940000000000001</v>
      </c>
      <c r="O85" s="1436">
        <f>ROUND(L85*N85,2)</f>
        <v>16.940000000000001</v>
      </c>
      <c r="P85" s="1437"/>
    </row>
    <row r="86" spans="1:16" x14ac:dyDescent="0.3">
      <c r="A86" s="1427"/>
      <c r="B86" s="1428"/>
      <c r="C86" s="687"/>
      <c r="D86" s="687"/>
      <c r="E86" s="687"/>
      <c r="F86" s="687"/>
      <c r="G86" s="687"/>
      <c r="H86" s="687"/>
      <c r="I86" s="687"/>
      <c r="J86" s="687"/>
      <c r="K86" s="687"/>
      <c r="L86" s="869"/>
      <c r="M86" s="873"/>
      <c r="N86" s="843"/>
      <c r="O86" s="1438"/>
      <c r="P86" s="1439"/>
    </row>
    <row r="87" spans="1:16" x14ac:dyDescent="0.3">
      <c r="A87" s="819"/>
      <c r="B87" s="847"/>
      <c r="C87" s="820"/>
      <c r="D87" s="820"/>
      <c r="E87" s="820"/>
      <c r="F87" s="820"/>
      <c r="G87" s="820"/>
      <c r="H87" s="820"/>
      <c r="I87" s="820"/>
      <c r="J87" s="820"/>
      <c r="K87" s="820"/>
      <c r="L87" s="820"/>
      <c r="M87" s="849"/>
      <c r="N87" s="864" t="s">
        <v>690</v>
      </c>
      <c r="O87" s="1444">
        <f>SUM(O85:P86)</f>
        <v>16.940000000000001</v>
      </c>
      <c r="P87" s="1445"/>
    </row>
    <row r="88" spans="1:16" x14ac:dyDescent="0.3">
      <c r="A88" s="1421" t="s">
        <v>691</v>
      </c>
      <c r="B88" s="1422"/>
      <c r="C88" s="1422"/>
      <c r="D88" s="1422"/>
      <c r="E88" s="1422"/>
      <c r="F88" s="1422"/>
      <c r="G88" s="1422"/>
      <c r="H88" s="1422"/>
      <c r="I88" s="1422"/>
      <c r="J88" s="1422"/>
      <c r="K88" s="1423"/>
      <c r="L88" s="866" t="s">
        <v>83</v>
      </c>
      <c r="M88" s="866" t="s">
        <v>479</v>
      </c>
      <c r="N88" s="849" t="s">
        <v>684</v>
      </c>
      <c r="O88" s="1424" t="s">
        <v>685</v>
      </c>
      <c r="P88" s="1425"/>
    </row>
    <row r="89" spans="1:16" x14ac:dyDescent="0.3">
      <c r="A89" s="829" t="s">
        <v>686</v>
      </c>
      <c r="B89" s="823" t="s">
        <v>713</v>
      </c>
      <c r="C89" s="823"/>
      <c r="D89" s="823"/>
      <c r="E89" s="823"/>
      <c r="F89" s="823"/>
      <c r="G89" s="823"/>
      <c r="H89" s="823"/>
      <c r="I89" s="823"/>
      <c r="J89" s="823"/>
      <c r="K89" s="830"/>
      <c r="L89" s="838">
        <v>1.1780000000000001E-2</v>
      </c>
      <c r="M89" s="853" t="s">
        <v>692</v>
      </c>
      <c r="N89" s="887">
        <v>33.28</v>
      </c>
      <c r="O89" s="1436">
        <f>(L89*N89)</f>
        <v>0.39203840000000001</v>
      </c>
      <c r="P89" s="1437"/>
    </row>
    <row r="90" spans="1:16" ht="21.6" customHeight="1" x14ac:dyDescent="0.3">
      <c r="A90" s="867" t="s">
        <v>710</v>
      </c>
      <c r="B90" s="1452" t="s">
        <v>714</v>
      </c>
      <c r="C90" s="1426"/>
      <c r="D90" s="1426"/>
      <c r="E90" s="1426"/>
      <c r="F90" s="1426"/>
      <c r="G90" s="1426"/>
      <c r="H90" s="1426"/>
      <c r="I90" s="1426"/>
      <c r="J90" s="1426"/>
      <c r="K90" s="1453"/>
      <c r="L90" s="838">
        <v>4.4000000000000002E-4</v>
      </c>
      <c r="M90" s="853" t="s">
        <v>692</v>
      </c>
      <c r="N90" s="888">
        <v>34.5</v>
      </c>
      <c r="O90" s="1436">
        <f>(L90*N90)</f>
        <v>1.5180000000000001E-2</v>
      </c>
      <c r="P90" s="1437"/>
    </row>
    <row r="91" spans="1:16" x14ac:dyDescent="0.3">
      <c r="A91" s="840"/>
      <c r="B91" s="857"/>
      <c r="C91" s="687"/>
      <c r="D91" s="687"/>
      <c r="E91" s="687"/>
      <c r="F91" s="687"/>
      <c r="G91" s="687"/>
      <c r="H91" s="687"/>
      <c r="I91" s="687"/>
      <c r="J91" s="687"/>
      <c r="K91" s="871"/>
      <c r="L91" s="869"/>
      <c r="M91" s="858"/>
      <c r="N91" s="875"/>
      <c r="O91" s="1438"/>
      <c r="P91" s="1439"/>
    </row>
    <row r="92" spans="1:16" x14ac:dyDescent="0.3">
      <c r="A92" s="819"/>
      <c r="B92" s="820"/>
      <c r="C92" s="820"/>
      <c r="D92" s="820"/>
      <c r="E92" s="820"/>
      <c r="F92" s="820"/>
      <c r="G92" s="820"/>
      <c r="H92" s="820"/>
      <c r="I92" s="820"/>
      <c r="J92" s="820"/>
      <c r="K92" s="820"/>
      <c r="L92" s="820"/>
      <c r="M92" s="820"/>
      <c r="N92" s="864" t="s">
        <v>693</v>
      </c>
      <c r="O92" s="1444">
        <f>SUM(O89:P91)+0.0001</f>
        <v>0.40731840000000002</v>
      </c>
      <c r="P92" s="1445"/>
    </row>
    <row r="93" spans="1:16" x14ac:dyDescent="0.3">
      <c r="A93" s="819" t="s">
        <v>694</v>
      </c>
      <c r="B93" s="820"/>
      <c r="C93" s="820"/>
      <c r="D93" s="820"/>
      <c r="E93" s="820"/>
      <c r="F93" s="820"/>
      <c r="G93" s="820"/>
      <c r="H93" s="866" t="s">
        <v>568</v>
      </c>
      <c r="I93" s="866" t="s">
        <v>695</v>
      </c>
      <c r="J93" s="866" t="s">
        <v>696</v>
      </c>
      <c r="K93" s="866" t="s">
        <v>697</v>
      </c>
      <c r="L93" s="866" t="s">
        <v>348</v>
      </c>
      <c r="M93" s="850" t="s">
        <v>351</v>
      </c>
      <c r="N93" s="849" t="s">
        <v>352</v>
      </c>
      <c r="O93" s="1424" t="s">
        <v>685</v>
      </c>
      <c r="P93" s="1425"/>
    </row>
    <row r="94" spans="1:16" x14ac:dyDescent="0.3">
      <c r="A94" s="822" t="s">
        <v>686</v>
      </c>
      <c r="B94" s="852" t="s">
        <v>713</v>
      </c>
      <c r="C94" s="687"/>
      <c r="D94" s="687"/>
      <c r="E94" s="687"/>
      <c r="F94" s="687"/>
      <c r="G94" s="687"/>
      <c r="H94" s="842">
        <v>1.1780000000000001E-2</v>
      </c>
      <c r="I94" s="873">
        <v>5914449</v>
      </c>
      <c r="J94" s="873">
        <v>5914464</v>
      </c>
      <c r="K94" s="873">
        <v>5914479</v>
      </c>
      <c r="L94" s="843"/>
      <c r="M94" s="843"/>
      <c r="N94" s="843"/>
      <c r="O94" s="1438">
        <v>0</v>
      </c>
      <c r="P94" s="1439"/>
    </row>
    <row r="95" spans="1:16" x14ac:dyDescent="0.3">
      <c r="A95" s="822" t="s">
        <v>710</v>
      </c>
      <c r="B95" s="687" t="s">
        <v>715</v>
      </c>
      <c r="C95" s="687"/>
      <c r="D95" s="687"/>
      <c r="E95" s="687"/>
      <c r="F95" s="687"/>
      <c r="G95" s="687"/>
      <c r="H95" s="842">
        <v>4.4000000000000002E-4</v>
      </c>
      <c r="I95" s="873">
        <v>5914449</v>
      </c>
      <c r="J95" s="873">
        <v>5914464</v>
      </c>
      <c r="K95" s="873">
        <v>5914479</v>
      </c>
      <c r="L95" s="843"/>
      <c r="M95" s="843"/>
      <c r="N95" s="843"/>
      <c r="O95" s="1438">
        <v>0</v>
      </c>
      <c r="P95" s="1439"/>
    </row>
    <row r="96" spans="1:16" x14ac:dyDescent="0.3">
      <c r="A96" s="822"/>
      <c r="B96" s="687"/>
      <c r="C96" s="687"/>
      <c r="D96" s="687"/>
      <c r="E96" s="687"/>
      <c r="F96" s="687"/>
      <c r="G96" s="687"/>
      <c r="H96" s="869"/>
      <c r="I96" s="869"/>
      <c r="J96" s="869"/>
      <c r="K96" s="869"/>
      <c r="L96" s="869"/>
      <c r="M96" s="858"/>
      <c r="N96" s="858"/>
      <c r="O96" s="1438"/>
      <c r="P96" s="1439"/>
    </row>
    <row r="97" spans="1:16" x14ac:dyDescent="0.3">
      <c r="A97" s="822"/>
      <c r="B97" s="860"/>
      <c r="C97" s="687"/>
      <c r="D97" s="687"/>
      <c r="E97" s="687"/>
      <c r="F97" s="687"/>
      <c r="G97" s="687"/>
      <c r="H97" s="869"/>
      <c r="I97" s="869"/>
      <c r="J97" s="869"/>
      <c r="K97" s="869"/>
      <c r="L97" s="869"/>
      <c r="M97" s="858"/>
      <c r="N97" s="858"/>
      <c r="O97" s="1440"/>
      <c r="P97" s="1441"/>
    </row>
    <row r="98" spans="1:16" x14ac:dyDescent="0.3">
      <c r="A98" s="1421"/>
      <c r="B98" s="1422"/>
      <c r="C98" s="820"/>
      <c r="D98" s="820"/>
      <c r="E98" s="820"/>
      <c r="F98" s="820"/>
      <c r="G98" s="820"/>
      <c r="H98" s="820"/>
      <c r="I98" s="820"/>
      <c r="J98" s="820"/>
      <c r="K98" s="820"/>
      <c r="L98" s="820"/>
      <c r="M98" s="820"/>
      <c r="N98" s="864" t="s">
        <v>698</v>
      </c>
      <c r="O98" s="1440">
        <f>SUM(O94:P97)</f>
        <v>0</v>
      </c>
      <c r="P98" s="1446"/>
    </row>
    <row r="99" spans="1:16" x14ac:dyDescent="0.3">
      <c r="A99" s="819"/>
      <c r="B99" s="820"/>
      <c r="C99" s="820"/>
      <c r="D99" s="820"/>
      <c r="E99" s="820"/>
      <c r="F99" s="820"/>
      <c r="G99" s="820"/>
      <c r="H99" s="820"/>
      <c r="I99" s="820"/>
      <c r="J99" s="820"/>
      <c r="K99" s="820"/>
      <c r="L99" s="820"/>
      <c r="M99" s="820"/>
      <c r="N99" s="820"/>
      <c r="O99" s="820"/>
      <c r="P99" s="876"/>
    </row>
    <row r="100" spans="1:16" x14ac:dyDescent="0.3">
      <c r="A100" s="822"/>
      <c r="B100" s="687"/>
      <c r="C100" s="687"/>
      <c r="D100" s="687"/>
      <c r="E100" s="687"/>
      <c r="F100" s="687"/>
      <c r="G100" s="687"/>
      <c r="H100" s="687"/>
      <c r="I100" s="687"/>
      <c r="J100" s="687"/>
      <c r="K100" s="877" t="s">
        <v>699</v>
      </c>
      <c r="L100" s="820"/>
      <c r="M100" s="820"/>
      <c r="N100" s="846"/>
      <c r="O100" s="1447">
        <f>O75+O83+O87+O92+O98</f>
        <v>586.54395934625006</v>
      </c>
      <c r="P100" s="1448"/>
    </row>
    <row r="101" spans="1:16" x14ac:dyDescent="0.3">
      <c r="A101" s="822"/>
      <c r="B101" s="687"/>
      <c r="C101" s="687"/>
      <c r="D101" s="687"/>
      <c r="E101" s="687"/>
      <c r="F101" s="687"/>
      <c r="G101" s="687"/>
      <c r="H101" s="687"/>
      <c r="I101" s="687"/>
      <c r="J101" s="687"/>
      <c r="K101" s="877" t="s">
        <v>544</v>
      </c>
      <c r="L101" s="820"/>
      <c r="M101" s="820"/>
      <c r="N101" s="878"/>
      <c r="O101" s="1447">
        <f>O100*N101</f>
        <v>0</v>
      </c>
      <c r="P101" s="1449"/>
    </row>
    <row r="102" spans="1:16" ht="15" thickBot="1" x14ac:dyDescent="0.35">
      <c r="A102" s="889"/>
      <c r="B102" s="890"/>
      <c r="C102" s="890"/>
      <c r="D102" s="890"/>
      <c r="E102" s="890"/>
      <c r="F102" s="890"/>
      <c r="G102" s="890"/>
      <c r="H102" s="890"/>
      <c r="I102" s="890"/>
      <c r="J102" s="891"/>
      <c r="K102" s="892" t="s">
        <v>545</v>
      </c>
      <c r="L102" s="893"/>
      <c r="M102" s="893"/>
      <c r="N102" s="894"/>
      <c r="O102" s="1450">
        <f>SUM(O100:P101)</f>
        <v>586.54395934625006</v>
      </c>
      <c r="P102" s="1451"/>
    </row>
  </sheetData>
  <mergeCells count="106">
    <mergeCell ref="A1:P4"/>
    <mergeCell ref="N5:P5"/>
    <mergeCell ref="N6:P6"/>
    <mergeCell ref="L5:M5"/>
    <mergeCell ref="J5:K5"/>
    <mergeCell ref="J6:K6"/>
    <mergeCell ref="B5:I5"/>
    <mergeCell ref="B6:I6"/>
    <mergeCell ref="O101:P101"/>
    <mergeCell ref="A86:B86"/>
    <mergeCell ref="O86:P86"/>
    <mergeCell ref="O87:P87"/>
    <mergeCell ref="A88:K88"/>
    <mergeCell ref="O88:P88"/>
    <mergeCell ref="O89:P89"/>
    <mergeCell ref="O81:P81"/>
    <mergeCell ref="O82:P82"/>
    <mergeCell ref="O83:P83"/>
    <mergeCell ref="A84:K84"/>
    <mergeCell ref="O84:P84"/>
    <mergeCell ref="O85:P85"/>
    <mergeCell ref="O76:P76"/>
    <mergeCell ref="O77:P77"/>
    <mergeCell ref="A78:K78"/>
    <mergeCell ref="O102:P102"/>
    <mergeCell ref="O95:P95"/>
    <mergeCell ref="O96:P96"/>
    <mergeCell ref="O97:P97"/>
    <mergeCell ref="A98:B98"/>
    <mergeCell ref="O98:P98"/>
    <mergeCell ref="O100:P100"/>
    <mergeCell ref="B90:K90"/>
    <mergeCell ref="O90:P90"/>
    <mergeCell ref="O91:P91"/>
    <mergeCell ref="O92:P92"/>
    <mergeCell ref="O93:P93"/>
    <mergeCell ref="O94:P94"/>
    <mergeCell ref="O78:P78"/>
    <mergeCell ref="O79:P79"/>
    <mergeCell ref="O80:P80"/>
    <mergeCell ref="O70:P70"/>
    <mergeCell ref="O71:P71"/>
    <mergeCell ref="O72:P72"/>
    <mergeCell ref="O73:P73"/>
    <mergeCell ref="O74:P74"/>
    <mergeCell ref="O75:P75"/>
    <mergeCell ref="N59:O59"/>
    <mergeCell ref="P59:P60"/>
    <mergeCell ref="A67:K67"/>
    <mergeCell ref="O67:P67"/>
    <mergeCell ref="O68:P68"/>
    <mergeCell ref="O69:P69"/>
    <mergeCell ref="B56:J56"/>
    <mergeCell ref="A58:K58"/>
    <mergeCell ref="L58:M58"/>
    <mergeCell ref="A59:E60"/>
    <mergeCell ref="K59:K60"/>
    <mergeCell ref="L59:M59"/>
    <mergeCell ref="O47:P47"/>
    <mergeCell ref="A48:B48"/>
    <mergeCell ref="O48:P48"/>
    <mergeCell ref="O50:P50"/>
    <mergeCell ref="O51:P51"/>
    <mergeCell ref="O52:P52"/>
    <mergeCell ref="O41:P41"/>
    <mergeCell ref="O42:P42"/>
    <mergeCell ref="O43:P43"/>
    <mergeCell ref="O44:P44"/>
    <mergeCell ref="O45:P45"/>
    <mergeCell ref="O46:P46"/>
    <mergeCell ref="A37:B37"/>
    <mergeCell ref="O37:P37"/>
    <mergeCell ref="O38:P38"/>
    <mergeCell ref="A39:K39"/>
    <mergeCell ref="O39:P39"/>
    <mergeCell ref="O40:P40"/>
    <mergeCell ref="O32:P32"/>
    <mergeCell ref="O33:P33"/>
    <mergeCell ref="O34:P34"/>
    <mergeCell ref="A35:K35"/>
    <mergeCell ref="O35:P35"/>
    <mergeCell ref="O36:P36"/>
    <mergeCell ref="O27:P27"/>
    <mergeCell ref="O28:P28"/>
    <mergeCell ref="O29:P29"/>
    <mergeCell ref="A30:K30"/>
    <mergeCell ref="O30:P30"/>
    <mergeCell ref="O31:P31"/>
    <mergeCell ref="O21:P21"/>
    <mergeCell ref="O22:P22"/>
    <mergeCell ref="O23:P23"/>
    <mergeCell ref="O24:P24"/>
    <mergeCell ref="O25:P25"/>
    <mergeCell ref="O26:P26"/>
    <mergeCell ref="L6:M6"/>
    <mergeCell ref="A7:P7"/>
    <mergeCell ref="A14:E15"/>
    <mergeCell ref="K14:K15"/>
    <mergeCell ref="L14:M14"/>
    <mergeCell ref="N14:O14"/>
    <mergeCell ref="P14:P15"/>
    <mergeCell ref="A20:K20"/>
    <mergeCell ref="O20:P20"/>
    <mergeCell ref="B11:K11"/>
    <mergeCell ref="A13:K13"/>
    <mergeCell ref="L13:M13"/>
  </mergeCells>
  <pageMargins left="0.51181102362204722" right="0.51181102362204722" top="0.78740157480314965" bottom="0.78740157480314965" header="0.31496062992125984" footer="0.31496062992125984"/>
  <pageSetup paperSize="9" scale="77" orientation="portrait" horizontalDpi="0" verticalDpi="0" r:id="rId1"/>
  <rowBreaks count="1" manualBreakCount="1">
    <brk id="52"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sheetPr>
  <dimension ref="A1:H139"/>
  <sheetViews>
    <sheetView view="pageBreakPreview" zoomScale="85" zoomScaleNormal="85" zoomScaleSheetLayoutView="85" workbookViewId="0">
      <selection activeCell="B1" sqref="B1:H2"/>
    </sheetView>
  </sheetViews>
  <sheetFormatPr defaultColWidth="8.88671875" defaultRowHeight="13.8" x14ac:dyDescent="0.3"/>
  <cols>
    <col min="1" max="1" width="2.109375" style="175" customWidth="1"/>
    <col min="2" max="2" width="21.6640625" style="175" customWidth="1"/>
    <col min="3" max="3" width="22.44140625" style="175" customWidth="1"/>
    <col min="4" max="4" width="89.33203125" style="175" customWidth="1"/>
    <col min="5" max="5" width="14.44140625" style="175" customWidth="1"/>
    <col min="6" max="6" width="20.6640625" style="175" customWidth="1"/>
    <col min="7" max="7" width="18.44140625" style="175" customWidth="1"/>
    <col min="8" max="8" width="25.6640625" style="175" customWidth="1"/>
    <col min="9" max="16384" width="8.88671875" style="175"/>
  </cols>
  <sheetData>
    <row r="1" spans="1:8" ht="42" customHeight="1" x14ac:dyDescent="0.4">
      <c r="A1" s="577"/>
      <c r="B1" s="1589" t="s">
        <v>778</v>
      </c>
      <c r="C1" s="1590"/>
      <c r="D1" s="1590"/>
      <c r="E1" s="1590"/>
      <c r="F1" s="1590"/>
      <c r="G1" s="1590"/>
      <c r="H1" s="1591"/>
    </row>
    <row r="2" spans="1:8" ht="42" customHeight="1" thickBot="1" x14ac:dyDescent="0.35">
      <c r="A2" s="156"/>
      <c r="B2" s="1592"/>
      <c r="C2" s="1593"/>
      <c r="D2" s="1593"/>
      <c r="E2" s="1593"/>
      <c r="F2" s="1593"/>
      <c r="G2" s="1593"/>
      <c r="H2" s="1594"/>
    </row>
    <row r="3" spans="1:8" ht="15.6" x14ac:dyDescent="0.3">
      <c r="A3" s="576"/>
      <c r="B3" s="177" t="s">
        <v>192</v>
      </c>
      <c r="C3" s="1489" t="s">
        <v>257</v>
      </c>
      <c r="D3" s="1490"/>
      <c r="E3" s="178" t="s">
        <v>193</v>
      </c>
      <c r="F3" s="178" t="s">
        <v>194</v>
      </c>
      <c r="G3" s="1491" t="s">
        <v>195</v>
      </c>
      <c r="H3" s="1492"/>
    </row>
    <row r="4" spans="1:8" ht="45.6" customHeight="1" thickBot="1" x14ac:dyDescent="0.35">
      <c r="A4" s="176"/>
      <c r="B4" s="179" t="s">
        <v>196</v>
      </c>
      <c r="C4" s="1485" t="s">
        <v>473</v>
      </c>
      <c r="D4" s="1486"/>
      <c r="E4" s="180">
        <f>BDI!F28</f>
        <v>0.31819999999999998</v>
      </c>
      <c r="F4" s="180" t="s">
        <v>340</v>
      </c>
      <c r="G4" s="1487" t="s">
        <v>774</v>
      </c>
      <c r="H4" s="1488"/>
    </row>
    <row r="5" spans="1:8" ht="30" customHeight="1" thickBot="1" x14ac:dyDescent="0.35">
      <c r="A5" s="176"/>
      <c r="B5" s="1482" t="s">
        <v>199</v>
      </c>
      <c r="C5" s="1483"/>
      <c r="D5" s="1483"/>
      <c r="E5" s="1483"/>
      <c r="F5" s="1483"/>
      <c r="G5" s="1483"/>
      <c r="H5" s="1484"/>
    </row>
    <row r="6" spans="1:8" ht="14.4" thickBot="1" x14ac:dyDescent="0.35">
      <c r="A6" s="176"/>
      <c r="B6" s="176"/>
      <c r="C6" s="176"/>
      <c r="D6" s="176"/>
      <c r="E6" s="176"/>
      <c r="F6" s="176"/>
      <c r="G6" s="176"/>
      <c r="H6" s="176"/>
    </row>
    <row r="7" spans="1:8" ht="15.6" x14ac:dyDescent="0.3">
      <c r="A7" s="176"/>
      <c r="B7" s="393" t="s">
        <v>200</v>
      </c>
      <c r="C7" s="394"/>
      <c r="D7" s="1470" t="s">
        <v>201</v>
      </c>
      <c r="E7" s="1480"/>
      <c r="F7" s="1480"/>
      <c r="G7" s="1481"/>
      <c r="H7" s="395" t="s">
        <v>3</v>
      </c>
    </row>
    <row r="8" spans="1:8" ht="31.2" x14ac:dyDescent="0.3">
      <c r="A8" s="176"/>
      <c r="B8" s="396" t="s">
        <v>202</v>
      </c>
      <c r="C8" s="397" t="s">
        <v>203</v>
      </c>
      <c r="D8" s="398" t="s">
        <v>204</v>
      </c>
      <c r="E8" s="398" t="s">
        <v>205</v>
      </c>
      <c r="F8" s="398" t="s">
        <v>83</v>
      </c>
      <c r="G8" s="397" t="s">
        <v>206</v>
      </c>
      <c r="H8" s="399" t="s">
        <v>207</v>
      </c>
    </row>
    <row r="9" spans="1:8" ht="15.6" x14ac:dyDescent="0.3">
      <c r="A9" s="176"/>
      <c r="B9" s="1467" t="s">
        <v>208</v>
      </c>
      <c r="C9" s="1468"/>
      <c r="D9" s="1468"/>
      <c r="E9" s="1468"/>
      <c r="F9" s="1468"/>
      <c r="G9" s="1468"/>
      <c r="H9" s="1469"/>
    </row>
    <row r="10" spans="1:8" ht="17.399999999999999" x14ac:dyDescent="0.3">
      <c r="A10" s="176"/>
      <c r="B10" s="400" t="s">
        <v>209</v>
      </c>
      <c r="C10" s="401" t="s">
        <v>210</v>
      </c>
      <c r="D10" s="402" t="s">
        <v>211</v>
      </c>
      <c r="E10" s="403" t="s">
        <v>298</v>
      </c>
      <c r="F10" s="404">
        <f>0.3*0.3</f>
        <v>0.09</v>
      </c>
      <c r="G10" s="405">
        <f>'COTAÇÕES MAD'!D14</f>
        <v>0</v>
      </c>
      <c r="H10" s="406">
        <f t="shared" ref="H10:H12" si="0">TRUNC(F10*G10,2)</f>
        <v>0</v>
      </c>
    </row>
    <row r="11" spans="1:8" ht="15.6" x14ac:dyDescent="0.3">
      <c r="A11" s="176"/>
      <c r="B11" s="400" t="s">
        <v>212</v>
      </c>
      <c r="C11" s="407" t="s">
        <v>213</v>
      </c>
      <c r="D11" s="402" t="s">
        <v>214</v>
      </c>
      <c r="E11" s="403" t="s">
        <v>215</v>
      </c>
      <c r="F11" s="404">
        <v>0.22</v>
      </c>
      <c r="G11" s="408">
        <f>CORREÇÃO!H9</f>
        <v>0</v>
      </c>
      <c r="H11" s="406">
        <f t="shared" si="0"/>
        <v>0</v>
      </c>
    </row>
    <row r="12" spans="1:8" ht="15.6" x14ac:dyDescent="0.3">
      <c r="A12" s="176"/>
      <c r="B12" s="409" t="s">
        <v>290</v>
      </c>
      <c r="C12" s="407" t="s">
        <v>213</v>
      </c>
      <c r="D12" s="410" t="s">
        <v>216</v>
      </c>
      <c r="E12" s="411" t="s">
        <v>217</v>
      </c>
      <c r="F12" s="412">
        <v>3.3279999999999998</v>
      </c>
      <c r="G12" s="413">
        <f>CORREÇÃO!H8</f>
        <v>0</v>
      </c>
      <c r="H12" s="406">
        <f t="shared" si="0"/>
        <v>0</v>
      </c>
    </row>
    <row r="13" spans="1:8" ht="15.6" x14ac:dyDescent="0.3">
      <c r="A13" s="176"/>
      <c r="B13" s="1467" t="s">
        <v>218</v>
      </c>
      <c r="C13" s="1468"/>
      <c r="D13" s="1468"/>
      <c r="E13" s="1468"/>
      <c r="F13" s="1468"/>
      <c r="G13" s="1468"/>
      <c r="H13" s="1469"/>
    </row>
    <row r="14" spans="1:8" ht="15.6" x14ac:dyDescent="0.3">
      <c r="A14" s="176"/>
      <c r="B14" s="455" t="s">
        <v>13</v>
      </c>
      <c r="C14" s="407" t="s">
        <v>219</v>
      </c>
      <c r="D14" s="415" t="s">
        <v>220</v>
      </c>
      <c r="E14" s="416" t="s">
        <v>221</v>
      </c>
      <c r="F14" s="417">
        <v>0.7</v>
      </c>
      <c r="G14" s="413">
        <v>240.78639999999999</v>
      </c>
      <c r="H14" s="418">
        <f t="shared" ref="H14:H18" si="1">TRUNC(F14*G14,2)</f>
        <v>168.55</v>
      </c>
    </row>
    <row r="15" spans="1:8" ht="15.6" x14ac:dyDescent="0.3">
      <c r="A15" s="176"/>
      <c r="B15" s="414" t="s">
        <v>13</v>
      </c>
      <c r="C15" s="407" t="s">
        <v>219</v>
      </c>
      <c r="D15" s="415" t="s">
        <v>220</v>
      </c>
      <c r="E15" s="416" t="s">
        <v>222</v>
      </c>
      <c r="F15" s="417">
        <v>0.3</v>
      </c>
      <c r="G15" s="413">
        <v>110.94759999999999</v>
      </c>
      <c r="H15" s="418">
        <f t="shared" si="1"/>
        <v>33.28</v>
      </c>
    </row>
    <row r="16" spans="1:8" ht="15.6" x14ac:dyDescent="0.3">
      <c r="A16" s="176"/>
      <c r="B16" s="400" t="s">
        <v>1</v>
      </c>
      <c r="C16" s="407" t="s">
        <v>219</v>
      </c>
      <c r="D16" s="402" t="s">
        <v>223</v>
      </c>
      <c r="E16" s="403" t="s">
        <v>221</v>
      </c>
      <c r="F16" s="404">
        <v>1</v>
      </c>
      <c r="G16" s="408">
        <v>36.787599999999998</v>
      </c>
      <c r="H16" s="406">
        <f t="shared" si="1"/>
        <v>36.78</v>
      </c>
    </row>
    <row r="17" spans="1:8" ht="15.6" x14ac:dyDescent="0.3">
      <c r="A17" s="176"/>
      <c r="B17" s="400">
        <v>88261</v>
      </c>
      <c r="C17" s="407" t="s">
        <v>772</v>
      </c>
      <c r="D17" s="402" t="s">
        <v>4</v>
      </c>
      <c r="E17" s="403" t="s">
        <v>224</v>
      </c>
      <c r="F17" s="404">
        <v>1</v>
      </c>
      <c r="G17" s="408">
        <v>24.89</v>
      </c>
      <c r="H17" s="406">
        <f t="shared" si="1"/>
        <v>24.89</v>
      </c>
    </row>
    <row r="18" spans="1:8" ht="16.2" thickBot="1" x14ac:dyDescent="0.35">
      <c r="A18" s="176"/>
      <c r="B18" s="400">
        <v>88316</v>
      </c>
      <c r="C18" s="407" t="s">
        <v>772</v>
      </c>
      <c r="D18" s="402" t="s">
        <v>5</v>
      </c>
      <c r="E18" s="416" t="s">
        <v>224</v>
      </c>
      <c r="F18" s="419">
        <v>3</v>
      </c>
      <c r="G18" s="413">
        <v>21.17</v>
      </c>
      <c r="H18" s="418">
        <f t="shared" si="1"/>
        <v>63.51</v>
      </c>
    </row>
    <row r="19" spans="1:8" ht="16.2" thickBot="1" x14ac:dyDescent="0.35">
      <c r="A19" s="176"/>
      <c r="B19" s="1475"/>
      <c r="C19" s="1478"/>
      <c r="D19" s="1478"/>
      <c r="E19" s="1478"/>
      <c r="F19" s="1479"/>
      <c r="G19" s="420" t="s">
        <v>225</v>
      </c>
      <c r="H19" s="421">
        <f>SUM(H10:H18)</f>
        <v>327.01</v>
      </c>
    </row>
    <row r="20" spans="1:8" ht="15" thickBot="1" x14ac:dyDescent="0.35">
      <c r="A20" s="176"/>
      <c r="B20" s="422" t="s">
        <v>226</v>
      </c>
      <c r="C20" s="423"/>
      <c r="D20" s="424"/>
      <c r="E20" s="424"/>
      <c r="F20" s="424"/>
      <c r="G20" s="424"/>
      <c r="H20" s="425"/>
    </row>
    <row r="21" spans="1:8" ht="15" thickBot="1" x14ac:dyDescent="0.35">
      <c r="A21" s="176"/>
      <c r="B21" s="426"/>
      <c r="C21" s="426"/>
      <c r="D21" s="427"/>
      <c r="E21" s="427"/>
      <c r="F21" s="427"/>
      <c r="G21" s="427"/>
      <c r="H21" s="427"/>
    </row>
    <row r="22" spans="1:8" ht="15.6" x14ac:dyDescent="0.3">
      <c r="A22" s="176"/>
      <c r="B22" s="393" t="s">
        <v>227</v>
      </c>
      <c r="C22" s="394"/>
      <c r="D22" s="428" t="s">
        <v>228</v>
      </c>
      <c r="E22" s="394"/>
      <c r="F22" s="394"/>
      <c r="G22" s="394"/>
      <c r="H22" s="395" t="s">
        <v>3</v>
      </c>
    </row>
    <row r="23" spans="1:8" ht="31.2" x14ac:dyDescent="0.3">
      <c r="A23" s="176"/>
      <c r="B23" s="396" t="s">
        <v>202</v>
      </c>
      <c r="C23" s="397" t="s">
        <v>203</v>
      </c>
      <c r="D23" s="398" t="s">
        <v>204</v>
      </c>
      <c r="E23" s="398" t="s">
        <v>205</v>
      </c>
      <c r="F23" s="398" t="s">
        <v>83</v>
      </c>
      <c r="G23" s="397" t="s">
        <v>206</v>
      </c>
      <c r="H23" s="399" t="s">
        <v>207</v>
      </c>
    </row>
    <row r="24" spans="1:8" ht="15.6" x14ac:dyDescent="0.3">
      <c r="A24" s="176"/>
      <c r="B24" s="1467" t="s">
        <v>229</v>
      </c>
      <c r="C24" s="1468"/>
      <c r="D24" s="1468"/>
      <c r="E24" s="1468"/>
      <c r="F24" s="1468"/>
      <c r="G24" s="1468"/>
      <c r="H24" s="1469"/>
    </row>
    <row r="25" spans="1:8" ht="15.6" x14ac:dyDescent="0.3">
      <c r="A25" s="176"/>
      <c r="B25" s="400">
        <v>88261</v>
      </c>
      <c r="C25" s="407" t="s">
        <v>772</v>
      </c>
      <c r="D25" s="402" t="s">
        <v>4</v>
      </c>
      <c r="E25" s="403" t="s">
        <v>224</v>
      </c>
      <c r="F25" s="404">
        <v>1</v>
      </c>
      <c r="G25" s="408">
        <v>24.89</v>
      </c>
      <c r="H25" s="406">
        <f t="shared" ref="H25:H26" si="2">TRUNC(F25*G25,2)</f>
        <v>24.89</v>
      </c>
    </row>
    <row r="26" spans="1:8" ht="16.2" thickBot="1" x14ac:dyDescent="0.35">
      <c r="A26" s="176"/>
      <c r="B26" s="400">
        <v>88316</v>
      </c>
      <c r="C26" s="407" t="s">
        <v>772</v>
      </c>
      <c r="D26" s="402" t="s">
        <v>5</v>
      </c>
      <c r="E26" s="403" t="s">
        <v>224</v>
      </c>
      <c r="F26" s="404">
        <v>4</v>
      </c>
      <c r="G26" s="413">
        <v>21.17</v>
      </c>
      <c r="H26" s="406">
        <f t="shared" si="2"/>
        <v>84.68</v>
      </c>
    </row>
    <row r="27" spans="1:8" ht="16.2" thickBot="1" x14ac:dyDescent="0.35">
      <c r="A27" s="176"/>
      <c r="B27" s="1493" t="s">
        <v>230</v>
      </c>
      <c r="C27" s="1468"/>
      <c r="D27" s="1468"/>
      <c r="E27" s="1468"/>
      <c r="F27" s="429">
        <v>0.05</v>
      </c>
      <c r="G27" s="447" t="s">
        <v>231</v>
      </c>
      <c r="H27" s="448">
        <f>TRUNC(SUM(H25:H26)*(1+F27),2)</f>
        <v>115.04</v>
      </c>
    </row>
    <row r="28" spans="1:8" ht="15.6" x14ac:dyDescent="0.3">
      <c r="A28" s="176"/>
      <c r="B28" s="1467" t="s">
        <v>232</v>
      </c>
      <c r="C28" s="1468"/>
      <c r="D28" s="1468"/>
      <c r="E28" s="1468"/>
      <c r="F28" s="1468"/>
      <c r="G28" s="1468"/>
      <c r="H28" s="1469"/>
    </row>
    <row r="29" spans="1:8" ht="15.6" x14ac:dyDescent="0.3">
      <c r="A29" s="176"/>
      <c r="B29" s="400" t="s">
        <v>1</v>
      </c>
      <c r="C29" s="407" t="s">
        <v>219</v>
      </c>
      <c r="D29" s="402" t="s">
        <v>223</v>
      </c>
      <c r="E29" s="403" t="s">
        <v>221</v>
      </c>
      <c r="F29" s="404">
        <v>0.4</v>
      </c>
      <c r="G29" s="408">
        <v>36.787599999999998</v>
      </c>
      <c r="H29" s="406">
        <f t="shared" ref="H29:H30" si="3">TRUNC(F29*G29,2)</f>
        <v>14.71</v>
      </c>
    </row>
    <row r="30" spans="1:8" ht="15.6" x14ac:dyDescent="0.3">
      <c r="A30" s="176"/>
      <c r="B30" s="400" t="s">
        <v>1</v>
      </c>
      <c r="C30" s="407" t="s">
        <v>219</v>
      </c>
      <c r="D30" s="402" t="s">
        <v>223</v>
      </c>
      <c r="E30" s="403" t="s">
        <v>222</v>
      </c>
      <c r="F30" s="404">
        <v>0.6</v>
      </c>
      <c r="G30" s="408">
        <v>30.726500000000001</v>
      </c>
      <c r="H30" s="406">
        <f t="shared" si="3"/>
        <v>18.43</v>
      </c>
    </row>
    <row r="31" spans="1:8" ht="15.6" x14ac:dyDescent="0.3">
      <c r="A31" s="176"/>
      <c r="B31" s="1467" t="s">
        <v>208</v>
      </c>
      <c r="C31" s="1468"/>
      <c r="D31" s="1468"/>
      <c r="E31" s="1468"/>
      <c r="F31" s="1468"/>
      <c r="G31" s="1468"/>
      <c r="H31" s="1469"/>
    </row>
    <row r="32" spans="1:8" ht="15.6" x14ac:dyDescent="0.3">
      <c r="A32" s="176"/>
      <c r="B32" s="400" t="s">
        <v>233</v>
      </c>
      <c r="C32" s="407" t="s">
        <v>213</v>
      </c>
      <c r="D32" s="410" t="s">
        <v>216</v>
      </c>
      <c r="E32" s="411" t="s">
        <v>217</v>
      </c>
      <c r="F32" s="412">
        <v>0.8</v>
      </c>
      <c r="G32" s="413">
        <f>CORREÇÃO!H8</f>
        <v>0</v>
      </c>
      <c r="H32" s="406">
        <f t="shared" ref="H32:H34" si="4">TRUNC(F32*G32,2)</f>
        <v>0</v>
      </c>
    </row>
    <row r="33" spans="1:8" ht="17.399999999999999" x14ac:dyDescent="0.3">
      <c r="A33" s="176"/>
      <c r="B33" s="400" t="s">
        <v>209</v>
      </c>
      <c r="C33" s="401" t="s">
        <v>210</v>
      </c>
      <c r="D33" s="402" t="s">
        <v>234</v>
      </c>
      <c r="E33" s="403" t="s">
        <v>298</v>
      </c>
      <c r="F33" s="404">
        <f>0.25*0.08</f>
        <v>0.02</v>
      </c>
      <c r="G33" s="405">
        <f>'COTAÇÕES MAD'!D14</f>
        <v>0</v>
      </c>
      <c r="H33" s="406">
        <f t="shared" si="4"/>
        <v>0</v>
      </c>
    </row>
    <row r="34" spans="1:8" ht="16.2" thickBot="1" x14ac:dyDescent="0.35">
      <c r="A34" s="176"/>
      <c r="B34" s="430" t="s">
        <v>212</v>
      </c>
      <c r="C34" s="401" t="s">
        <v>213</v>
      </c>
      <c r="D34" s="402" t="s">
        <v>214</v>
      </c>
      <c r="E34" s="403" t="s">
        <v>215</v>
      </c>
      <c r="F34" s="404">
        <v>0.16</v>
      </c>
      <c r="G34" s="408">
        <f>CORREÇÃO!H9</f>
        <v>0</v>
      </c>
      <c r="H34" s="406">
        <f t="shared" si="4"/>
        <v>0</v>
      </c>
    </row>
    <row r="35" spans="1:8" ht="16.2" thickBot="1" x14ac:dyDescent="0.35">
      <c r="A35" s="176"/>
      <c r="B35" s="1494" t="s">
        <v>235</v>
      </c>
      <c r="C35" s="1495"/>
      <c r="D35" s="1495"/>
      <c r="E35" s="1495"/>
      <c r="F35" s="1496"/>
      <c r="G35" s="431" t="s">
        <v>225</v>
      </c>
      <c r="H35" s="421">
        <f>SUM(H27:H34)</f>
        <v>148.18</v>
      </c>
    </row>
    <row r="36" spans="1:8" ht="15" thickBot="1" x14ac:dyDescent="0.35">
      <c r="A36" s="176"/>
      <c r="B36" s="426"/>
      <c r="C36" s="426"/>
      <c r="D36" s="427"/>
      <c r="E36" s="427"/>
      <c r="F36" s="427"/>
      <c r="G36" s="427"/>
      <c r="H36" s="427"/>
    </row>
    <row r="37" spans="1:8" ht="15.6" x14ac:dyDescent="0.3">
      <c r="A37" s="176"/>
      <c r="B37" s="393" t="s">
        <v>227</v>
      </c>
      <c r="C37" s="394"/>
      <c r="D37" s="428" t="s">
        <v>236</v>
      </c>
      <c r="E37" s="394"/>
      <c r="F37" s="394"/>
      <c r="G37" s="394"/>
      <c r="H37" s="395" t="s">
        <v>3</v>
      </c>
    </row>
    <row r="38" spans="1:8" ht="31.2" x14ac:dyDescent="0.3">
      <c r="A38" s="176"/>
      <c r="B38" s="396" t="s">
        <v>202</v>
      </c>
      <c r="C38" s="397" t="s">
        <v>203</v>
      </c>
      <c r="D38" s="398" t="s">
        <v>204</v>
      </c>
      <c r="E38" s="398" t="s">
        <v>205</v>
      </c>
      <c r="F38" s="398" t="s">
        <v>83</v>
      </c>
      <c r="G38" s="397" t="s">
        <v>206</v>
      </c>
      <c r="H38" s="399" t="s">
        <v>207</v>
      </c>
    </row>
    <row r="39" spans="1:8" ht="15.6" x14ac:dyDescent="0.3">
      <c r="A39" s="176"/>
      <c r="B39" s="1467" t="s">
        <v>229</v>
      </c>
      <c r="C39" s="1468"/>
      <c r="D39" s="1468"/>
      <c r="E39" s="1468"/>
      <c r="F39" s="1468"/>
      <c r="G39" s="1468"/>
      <c r="H39" s="1469"/>
    </row>
    <row r="40" spans="1:8" ht="15.6" x14ac:dyDescent="0.3">
      <c r="A40" s="176"/>
      <c r="B40" s="400">
        <v>88261</v>
      </c>
      <c r="C40" s="407" t="s">
        <v>772</v>
      </c>
      <c r="D40" s="402" t="s">
        <v>4</v>
      </c>
      <c r="E40" s="403" t="s">
        <v>224</v>
      </c>
      <c r="F40" s="404">
        <v>1</v>
      </c>
      <c r="G40" s="408">
        <v>24.89</v>
      </c>
      <c r="H40" s="406">
        <f t="shared" ref="H40:H41" si="5">TRUNC(F40*G40,2)</f>
        <v>24.89</v>
      </c>
    </row>
    <row r="41" spans="1:8" ht="16.2" thickBot="1" x14ac:dyDescent="0.35">
      <c r="A41" s="176"/>
      <c r="B41" s="400">
        <v>88316</v>
      </c>
      <c r="C41" s="407" t="s">
        <v>772</v>
      </c>
      <c r="D41" s="402" t="s">
        <v>5</v>
      </c>
      <c r="E41" s="403" t="s">
        <v>224</v>
      </c>
      <c r="F41" s="404">
        <v>4</v>
      </c>
      <c r="G41" s="413">
        <v>21.17</v>
      </c>
      <c r="H41" s="406">
        <f t="shared" si="5"/>
        <v>84.68</v>
      </c>
    </row>
    <row r="42" spans="1:8" ht="16.2" thickBot="1" x14ac:dyDescent="0.35">
      <c r="A42" s="176"/>
      <c r="B42" s="1493" t="s">
        <v>230</v>
      </c>
      <c r="C42" s="1468"/>
      <c r="D42" s="1468"/>
      <c r="E42" s="1468"/>
      <c r="F42" s="429">
        <v>0.05</v>
      </c>
      <c r="G42" s="447" t="s">
        <v>231</v>
      </c>
      <c r="H42" s="448">
        <f>TRUNC(SUM(H40:H41)*(1+F42),2)</f>
        <v>115.04</v>
      </c>
    </row>
    <row r="43" spans="1:8" ht="15.6" x14ac:dyDescent="0.3">
      <c r="A43" s="176"/>
      <c r="B43" s="1467" t="s">
        <v>232</v>
      </c>
      <c r="C43" s="1468"/>
      <c r="D43" s="1468"/>
      <c r="E43" s="1468"/>
      <c r="F43" s="1468"/>
      <c r="G43" s="1468"/>
      <c r="H43" s="1469"/>
    </row>
    <row r="44" spans="1:8" ht="15.6" x14ac:dyDescent="0.3">
      <c r="A44" s="176"/>
      <c r="B44" s="400" t="s">
        <v>1</v>
      </c>
      <c r="C44" s="407" t="s">
        <v>219</v>
      </c>
      <c r="D44" s="402" t="s">
        <v>223</v>
      </c>
      <c r="E44" s="403" t="s">
        <v>221</v>
      </c>
      <c r="F44" s="404">
        <v>0.4</v>
      </c>
      <c r="G44" s="408">
        <v>36.787599999999998</v>
      </c>
      <c r="H44" s="406">
        <f t="shared" ref="H44:H45" si="6">TRUNC(F44*G44,2)</f>
        <v>14.71</v>
      </c>
    </row>
    <row r="45" spans="1:8" ht="15.6" x14ac:dyDescent="0.3">
      <c r="A45" s="176"/>
      <c r="B45" s="400" t="s">
        <v>1</v>
      </c>
      <c r="C45" s="407" t="s">
        <v>219</v>
      </c>
      <c r="D45" s="402" t="s">
        <v>223</v>
      </c>
      <c r="E45" s="403" t="s">
        <v>222</v>
      </c>
      <c r="F45" s="404">
        <v>0.6</v>
      </c>
      <c r="G45" s="408">
        <v>30.726500000000001</v>
      </c>
      <c r="H45" s="406">
        <f t="shared" si="6"/>
        <v>18.43</v>
      </c>
    </row>
    <row r="46" spans="1:8" ht="15.6" x14ac:dyDescent="0.3">
      <c r="A46" s="176"/>
      <c r="B46" s="1467" t="s">
        <v>208</v>
      </c>
      <c r="C46" s="1468"/>
      <c r="D46" s="1468"/>
      <c r="E46" s="1468"/>
      <c r="F46" s="1468"/>
      <c r="G46" s="1468"/>
      <c r="H46" s="1469"/>
    </row>
    <row r="47" spans="1:8" ht="15.6" x14ac:dyDescent="0.3">
      <c r="A47" s="176"/>
      <c r="B47" s="400" t="s">
        <v>233</v>
      </c>
      <c r="C47" s="407" t="s">
        <v>213</v>
      </c>
      <c r="D47" s="410" t="s">
        <v>216</v>
      </c>
      <c r="E47" s="411" t="s">
        <v>217</v>
      </c>
      <c r="F47" s="412">
        <v>0.8</v>
      </c>
      <c r="G47" s="413">
        <f>CORREÇÃO!H8</f>
        <v>0</v>
      </c>
      <c r="H47" s="406">
        <f t="shared" ref="H47:H49" si="7">TRUNC(F47*G47,2)</f>
        <v>0</v>
      </c>
    </row>
    <row r="48" spans="1:8" ht="17.399999999999999" x14ac:dyDescent="0.3">
      <c r="A48" s="176"/>
      <c r="B48" s="400" t="s">
        <v>209</v>
      </c>
      <c r="C48" s="401" t="s">
        <v>210</v>
      </c>
      <c r="D48" s="402" t="s">
        <v>234</v>
      </c>
      <c r="E48" s="403" t="s">
        <v>298</v>
      </c>
      <c r="F48" s="404">
        <f>0.25*0.08</f>
        <v>0.02</v>
      </c>
      <c r="G48" s="405">
        <f>'COTAÇÕES MAD'!D14</f>
        <v>0</v>
      </c>
      <c r="H48" s="406">
        <f t="shared" si="7"/>
        <v>0</v>
      </c>
    </row>
    <row r="49" spans="1:8" ht="16.2" thickBot="1" x14ac:dyDescent="0.35">
      <c r="A49" s="176"/>
      <c r="B49" s="430" t="s">
        <v>212</v>
      </c>
      <c r="C49" s="401" t="s">
        <v>213</v>
      </c>
      <c r="D49" s="402" t="s">
        <v>214</v>
      </c>
      <c r="E49" s="403" t="s">
        <v>215</v>
      </c>
      <c r="F49" s="404">
        <v>0.16</v>
      </c>
      <c r="G49" s="408">
        <f>CORREÇÃO!H9</f>
        <v>0</v>
      </c>
      <c r="H49" s="406">
        <f t="shared" si="7"/>
        <v>0</v>
      </c>
    </row>
    <row r="50" spans="1:8" ht="16.2" thickBot="1" x14ac:dyDescent="0.35">
      <c r="A50" s="176"/>
      <c r="B50" s="1494" t="s">
        <v>235</v>
      </c>
      <c r="C50" s="1495"/>
      <c r="D50" s="1495"/>
      <c r="E50" s="1495"/>
      <c r="F50" s="1496"/>
      <c r="G50" s="431" t="s">
        <v>225</v>
      </c>
      <c r="H50" s="421">
        <f>SUM(H42:H49)</f>
        <v>148.18</v>
      </c>
    </row>
    <row r="51" spans="1:8" ht="15" thickBot="1" x14ac:dyDescent="0.35">
      <c r="A51" s="176"/>
      <c r="B51" s="426"/>
      <c r="C51" s="426"/>
      <c r="D51" s="427"/>
      <c r="E51" s="427"/>
      <c r="F51" s="427"/>
      <c r="G51" s="427"/>
      <c r="H51" s="427"/>
    </row>
    <row r="52" spans="1:8" ht="15.6" x14ac:dyDescent="0.3">
      <c r="A52" s="176"/>
      <c r="B52" s="393" t="s">
        <v>237</v>
      </c>
      <c r="C52" s="394"/>
      <c r="D52" s="1470" t="s">
        <v>238</v>
      </c>
      <c r="E52" s="1480"/>
      <c r="F52" s="1480"/>
      <c r="G52" s="1481"/>
      <c r="H52" s="395" t="s">
        <v>3</v>
      </c>
    </row>
    <row r="53" spans="1:8" ht="31.2" x14ac:dyDescent="0.3">
      <c r="A53" s="176"/>
      <c r="B53" s="432" t="s">
        <v>202</v>
      </c>
      <c r="C53" s="433" t="s">
        <v>203</v>
      </c>
      <c r="D53" s="434" t="s">
        <v>204</v>
      </c>
      <c r="E53" s="434" t="s">
        <v>205</v>
      </c>
      <c r="F53" s="434" t="s">
        <v>83</v>
      </c>
      <c r="G53" s="411" t="s">
        <v>206</v>
      </c>
      <c r="H53" s="435" t="s">
        <v>207</v>
      </c>
    </row>
    <row r="54" spans="1:8" ht="15.6" x14ac:dyDescent="0.3">
      <c r="A54" s="176"/>
      <c r="B54" s="1497" t="s">
        <v>208</v>
      </c>
      <c r="C54" s="1468"/>
      <c r="D54" s="1468"/>
      <c r="E54" s="1468"/>
      <c r="F54" s="1468"/>
      <c r="G54" s="1468"/>
      <c r="H54" s="1469"/>
    </row>
    <row r="55" spans="1:8" ht="15.6" x14ac:dyDescent="0.3">
      <c r="A55" s="176"/>
      <c r="B55" s="400" t="s">
        <v>233</v>
      </c>
      <c r="C55" s="407" t="s">
        <v>213</v>
      </c>
      <c r="D55" s="410" t="s">
        <v>216</v>
      </c>
      <c r="E55" s="411" t="s">
        <v>217</v>
      </c>
      <c r="F55" s="412">
        <v>0.8</v>
      </c>
      <c r="G55" s="413">
        <f>CORREÇÃO!H8</f>
        <v>0</v>
      </c>
      <c r="H55" s="406">
        <f t="shared" ref="H55:H57" si="8">TRUNC(F55*G55,2)</f>
        <v>0</v>
      </c>
    </row>
    <row r="56" spans="1:8" ht="17.399999999999999" x14ac:dyDescent="0.3">
      <c r="A56" s="176"/>
      <c r="B56" s="400" t="s">
        <v>209</v>
      </c>
      <c r="C56" s="401" t="s">
        <v>210</v>
      </c>
      <c r="D56" s="402" t="s">
        <v>239</v>
      </c>
      <c r="E56" s="403" t="s">
        <v>298</v>
      </c>
      <c r="F56" s="404">
        <f>0.3*0.3</f>
        <v>0.09</v>
      </c>
      <c r="G56" s="405">
        <f>'COTAÇÕES MAD'!D14</f>
        <v>0</v>
      </c>
      <c r="H56" s="406">
        <f t="shared" si="8"/>
        <v>0</v>
      </c>
    </row>
    <row r="57" spans="1:8" ht="15.6" x14ac:dyDescent="0.3">
      <c r="A57" s="176"/>
      <c r="B57" s="400" t="s">
        <v>212</v>
      </c>
      <c r="C57" s="407" t="s">
        <v>213</v>
      </c>
      <c r="D57" s="402" t="s">
        <v>214</v>
      </c>
      <c r="E57" s="403" t="s">
        <v>215</v>
      </c>
      <c r="F57" s="404">
        <v>0.18</v>
      </c>
      <c r="G57" s="408">
        <f>CORREÇÃO!H9</f>
        <v>0</v>
      </c>
      <c r="H57" s="406">
        <f t="shared" si="8"/>
        <v>0</v>
      </c>
    </row>
    <row r="58" spans="1:8" ht="15.6" x14ac:dyDescent="0.3">
      <c r="A58" s="176"/>
      <c r="B58" s="1497" t="s">
        <v>218</v>
      </c>
      <c r="C58" s="1468"/>
      <c r="D58" s="1468"/>
      <c r="E58" s="1468"/>
      <c r="F58" s="1468"/>
      <c r="G58" s="1468"/>
      <c r="H58" s="1469"/>
    </row>
    <row r="59" spans="1:8" ht="15.6" x14ac:dyDescent="0.3">
      <c r="A59" s="176"/>
      <c r="B59" s="400">
        <v>88261</v>
      </c>
      <c r="C59" s="407" t="s">
        <v>772</v>
      </c>
      <c r="D59" s="402" t="s">
        <v>4</v>
      </c>
      <c r="E59" s="403" t="s">
        <v>224</v>
      </c>
      <c r="F59" s="404">
        <v>1</v>
      </c>
      <c r="G59" s="408">
        <v>24.89</v>
      </c>
      <c r="H59" s="406">
        <f t="shared" ref="H59:H62" si="9">TRUNC(F59*G59,2)</f>
        <v>24.89</v>
      </c>
    </row>
    <row r="60" spans="1:8" ht="15.6" x14ac:dyDescent="0.3">
      <c r="A60" s="176"/>
      <c r="B60" s="400">
        <v>88316</v>
      </c>
      <c r="C60" s="407" t="s">
        <v>772</v>
      </c>
      <c r="D60" s="402" t="s">
        <v>5</v>
      </c>
      <c r="E60" s="403" t="s">
        <v>224</v>
      </c>
      <c r="F60" s="404">
        <v>4</v>
      </c>
      <c r="G60" s="413">
        <v>21.17</v>
      </c>
      <c r="H60" s="406">
        <f t="shared" si="9"/>
        <v>84.68</v>
      </c>
    </row>
    <row r="61" spans="1:8" ht="15.6" x14ac:dyDescent="0.3">
      <c r="A61" s="176"/>
      <c r="B61" s="400" t="s">
        <v>1</v>
      </c>
      <c r="C61" s="407" t="s">
        <v>219</v>
      </c>
      <c r="D61" s="402" t="s">
        <v>223</v>
      </c>
      <c r="E61" s="403" t="s">
        <v>221</v>
      </c>
      <c r="F61" s="404">
        <v>0.4</v>
      </c>
      <c r="G61" s="408">
        <v>36.787599999999998</v>
      </c>
      <c r="H61" s="406">
        <f t="shared" si="9"/>
        <v>14.71</v>
      </c>
    </row>
    <row r="62" spans="1:8" ht="16.2" thickBot="1" x14ac:dyDescent="0.35">
      <c r="A62" s="176"/>
      <c r="B62" s="400" t="s">
        <v>1</v>
      </c>
      <c r="C62" s="407" t="s">
        <v>219</v>
      </c>
      <c r="D62" s="402" t="s">
        <v>223</v>
      </c>
      <c r="E62" s="403" t="s">
        <v>222</v>
      </c>
      <c r="F62" s="404">
        <v>0.6</v>
      </c>
      <c r="G62" s="408">
        <v>30.726500000000001</v>
      </c>
      <c r="H62" s="406">
        <f t="shared" si="9"/>
        <v>18.43</v>
      </c>
    </row>
    <row r="63" spans="1:8" ht="16.2" thickBot="1" x14ac:dyDescent="0.35">
      <c r="A63" s="176"/>
      <c r="B63" s="1498"/>
      <c r="C63" s="1478"/>
      <c r="D63" s="1478"/>
      <c r="E63" s="1478"/>
      <c r="F63" s="1479"/>
      <c r="G63" s="420" t="s">
        <v>225</v>
      </c>
      <c r="H63" s="421">
        <f>SUM(H55:H62)</f>
        <v>142.71</v>
      </c>
    </row>
    <row r="64" spans="1:8" ht="15" thickBot="1" x14ac:dyDescent="0.35">
      <c r="A64" s="176"/>
      <c r="B64" s="422" t="s">
        <v>226</v>
      </c>
      <c r="C64" s="423"/>
      <c r="D64" s="424"/>
      <c r="E64" s="424"/>
      <c r="F64" s="424"/>
      <c r="G64" s="424"/>
      <c r="H64" s="425"/>
    </row>
    <row r="65" spans="1:8" ht="15" thickBot="1" x14ac:dyDescent="0.35">
      <c r="A65" s="176"/>
      <c r="B65" s="426"/>
      <c r="C65" s="426"/>
      <c r="D65" s="427"/>
      <c r="E65" s="427"/>
      <c r="F65" s="427"/>
      <c r="G65" s="427"/>
      <c r="H65" s="427"/>
    </row>
    <row r="66" spans="1:8" ht="15.6" x14ac:dyDescent="0.3">
      <c r="A66" s="176"/>
      <c r="B66" s="393" t="s">
        <v>240</v>
      </c>
      <c r="C66" s="394"/>
      <c r="D66" s="1499" t="s">
        <v>241</v>
      </c>
      <c r="E66" s="1471"/>
      <c r="F66" s="1471"/>
      <c r="G66" s="1472"/>
      <c r="H66" s="395" t="s">
        <v>3</v>
      </c>
    </row>
    <row r="67" spans="1:8" ht="28.8" x14ac:dyDescent="0.3">
      <c r="A67" s="176"/>
      <c r="B67" s="436" t="s">
        <v>202</v>
      </c>
      <c r="C67" s="437" t="s">
        <v>203</v>
      </c>
      <c r="D67" s="438" t="s">
        <v>204</v>
      </c>
      <c r="E67" s="438" t="s">
        <v>205</v>
      </c>
      <c r="F67" s="438" t="s">
        <v>83</v>
      </c>
      <c r="G67" s="437" t="s">
        <v>206</v>
      </c>
      <c r="H67" s="439" t="s">
        <v>207</v>
      </c>
    </row>
    <row r="68" spans="1:8" ht="15.6" x14ac:dyDescent="0.3">
      <c r="A68" s="176"/>
      <c r="B68" s="1467" t="s">
        <v>208</v>
      </c>
      <c r="C68" s="1473"/>
      <c r="D68" s="1473"/>
      <c r="E68" s="1473"/>
      <c r="F68" s="1473"/>
      <c r="G68" s="1473"/>
      <c r="H68" s="1474"/>
    </row>
    <row r="69" spans="1:8" ht="15.6" x14ac:dyDescent="0.3">
      <c r="A69" s="176"/>
      <c r="B69" s="400" t="s">
        <v>233</v>
      </c>
      <c r="C69" s="407" t="s">
        <v>213</v>
      </c>
      <c r="D69" s="410" t="s">
        <v>216</v>
      </c>
      <c r="E69" s="411" t="s">
        <v>217</v>
      </c>
      <c r="F69" s="412">
        <v>2</v>
      </c>
      <c r="G69" s="413">
        <f>CORREÇÃO!H8</f>
        <v>0</v>
      </c>
      <c r="H69" s="406">
        <f t="shared" ref="H69:H71" si="10">TRUNC(F69*G69,2)</f>
        <v>0</v>
      </c>
    </row>
    <row r="70" spans="1:8" ht="17.399999999999999" x14ac:dyDescent="0.3">
      <c r="A70" s="176"/>
      <c r="B70" s="400" t="s">
        <v>209</v>
      </c>
      <c r="C70" s="401" t="s">
        <v>210</v>
      </c>
      <c r="D70" s="402" t="s">
        <v>239</v>
      </c>
      <c r="E70" s="403" t="s">
        <v>298</v>
      </c>
      <c r="F70" s="404">
        <v>0.09</v>
      </c>
      <c r="G70" s="405">
        <f>'COTAÇÕES MAD'!D14</f>
        <v>0</v>
      </c>
      <c r="H70" s="406">
        <f t="shared" si="10"/>
        <v>0</v>
      </c>
    </row>
    <row r="71" spans="1:8" ht="15.6" x14ac:dyDescent="0.3">
      <c r="A71" s="176"/>
      <c r="B71" s="400" t="s">
        <v>212</v>
      </c>
      <c r="C71" s="407" t="s">
        <v>213</v>
      </c>
      <c r="D71" s="402" t="s">
        <v>214</v>
      </c>
      <c r="E71" s="403" t="s">
        <v>215</v>
      </c>
      <c r="F71" s="404">
        <v>0.22</v>
      </c>
      <c r="G71" s="408">
        <f>CORREÇÃO!H9</f>
        <v>0</v>
      </c>
      <c r="H71" s="406">
        <f t="shared" si="10"/>
        <v>0</v>
      </c>
    </row>
    <row r="72" spans="1:8" ht="15.6" x14ac:dyDescent="0.3">
      <c r="A72" s="176"/>
      <c r="B72" s="1467" t="s">
        <v>218</v>
      </c>
      <c r="C72" s="1473"/>
      <c r="D72" s="1473"/>
      <c r="E72" s="1473"/>
      <c r="F72" s="1473"/>
      <c r="G72" s="1473"/>
      <c r="H72" s="1474"/>
    </row>
    <row r="73" spans="1:8" ht="15.6" x14ac:dyDescent="0.3">
      <c r="A73" s="176"/>
      <c r="B73" s="400">
        <v>88261</v>
      </c>
      <c r="C73" s="407" t="s">
        <v>772</v>
      </c>
      <c r="D73" s="402" t="s">
        <v>4</v>
      </c>
      <c r="E73" s="403" t="s">
        <v>224</v>
      </c>
      <c r="F73" s="404">
        <v>1</v>
      </c>
      <c r="G73" s="408">
        <v>24.89</v>
      </c>
      <c r="H73" s="406">
        <f t="shared" ref="H73:H76" si="11">TRUNC(F73*G73,2)</f>
        <v>24.89</v>
      </c>
    </row>
    <row r="74" spans="1:8" ht="15.6" x14ac:dyDescent="0.3">
      <c r="A74" s="176"/>
      <c r="B74" s="400">
        <v>88316</v>
      </c>
      <c r="C74" s="407" t="s">
        <v>772</v>
      </c>
      <c r="D74" s="402" t="s">
        <v>5</v>
      </c>
      <c r="E74" s="403" t="s">
        <v>224</v>
      </c>
      <c r="F74" s="404">
        <v>4</v>
      </c>
      <c r="G74" s="413">
        <v>21.17</v>
      </c>
      <c r="H74" s="406">
        <f t="shared" si="11"/>
        <v>84.68</v>
      </c>
    </row>
    <row r="75" spans="1:8" ht="15.6" x14ac:dyDescent="0.3">
      <c r="A75" s="176"/>
      <c r="B75" s="400" t="s">
        <v>1</v>
      </c>
      <c r="C75" s="407" t="s">
        <v>219</v>
      </c>
      <c r="D75" s="402" t="s">
        <v>223</v>
      </c>
      <c r="E75" s="403" t="s">
        <v>221</v>
      </c>
      <c r="F75" s="404">
        <v>0.4</v>
      </c>
      <c r="G75" s="408">
        <v>36.787599999999998</v>
      </c>
      <c r="H75" s="406">
        <f t="shared" si="11"/>
        <v>14.71</v>
      </c>
    </row>
    <row r="76" spans="1:8" ht="16.2" thickBot="1" x14ac:dyDescent="0.35">
      <c r="A76" s="176"/>
      <c r="B76" s="400" t="s">
        <v>1</v>
      </c>
      <c r="C76" s="407" t="s">
        <v>219</v>
      </c>
      <c r="D76" s="402" t="s">
        <v>223</v>
      </c>
      <c r="E76" s="403" t="s">
        <v>222</v>
      </c>
      <c r="F76" s="404">
        <v>0.6</v>
      </c>
      <c r="G76" s="408">
        <v>30.726500000000001</v>
      </c>
      <c r="H76" s="406">
        <f t="shared" si="11"/>
        <v>18.43</v>
      </c>
    </row>
    <row r="77" spans="1:8" ht="16.2" thickBot="1" x14ac:dyDescent="0.35">
      <c r="A77" s="176"/>
      <c r="B77" s="1475"/>
      <c r="C77" s="1476"/>
      <c r="D77" s="1476"/>
      <c r="E77" s="1476"/>
      <c r="F77" s="1477"/>
      <c r="G77" s="420" t="s">
        <v>225</v>
      </c>
      <c r="H77" s="421">
        <f>SUM(H69:H76)</f>
        <v>142.71</v>
      </c>
    </row>
    <row r="78" spans="1:8" ht="15" thickBot="1" x14ac:dyDescent="0.35">
      <c r="A78" s="176"/>
      <c r="B78" s="422" t="s">
        <v>226</v>
      </c>
      <c r="C78" s="423"/>
      <c r="D78" s="424"/>
      <c r="E78" s="424"/>
      <c r="F78" s="424"/>
      <c r="G78" s="424"/>
      <c r="H78" s="425"/>
    </row>
    <row r="79" spans="1:8" ht="15" thickBot="1" x14ac:dyDescent="0.35">
      <c r="A79" s="176"/>
      <c r="B79" s="426"/>
      <c r="C79" s="426"/>
      <c r="D79" s="427"/>
      <c r="E79" s="427"/>
      <c r="F79" s="427"/>
      <c r="G79" s="427"/>
      <c r="H79" s="427"/>
    </row>
    <row r="80" spans="1:8" ht="15.6" x14ac:dyDescent="0.3">
      <c r="A80" s="176"/>
      <c r="B80" s="393" t="s">
        <v>242</v>
      </c>
      <c r="C80" s="394"/>
      <c r="D80" s="1470" t="s">
        <v>243</v>
      </c>
      <c r="E80" s="1480"/>
      <c r="F80" s="1480"/>
      <c r="G80" s="1481"/>
      <c r="H80" s="395" t="s">
        <v>3</v>
      </c>
    </row>
    <row r="81" spans="1:8" ht="31.2" x14ac:dyDescent="0.3">
      <c r="A81" s="176"/>
      <c r="B81" s="396" t="s">
        <v>202</v>
      </c>
      <c r="C81" s="397" t="s">
        <v>203</v>
      </c>
      <c r="D81" s="398" t="s">
        <v>204</v>
      </c>
      <c r="E81" s="398" t="s">
        <v>205</v>
      </c>
      <c r="F81" s="398" t="s">
        <v>83</v>
      </c>
      <c r="G81" s="397" t="s">
        <v>206</v>
      </c>
      <c r="H81" s="399" t="s">
        <v>207</v>
      </c>
    </row>
    <row r="82" spans="1:8" ht="15.6" x14ac:dyDescent="0.3">
      <c r="A82" s="176"/>
      <c r="B82" s="1467" t="s">
        <v>208</v>
      </c>
      <c r="C82" s="1468"/>
      <c r="D82" s="1468"/>
      <c r="E82" s="1468"/>
      <c r="F82" s="1468"/>
      <c r="G82" s="1468"/>
      <c r="H82" s="1469"/>
    </row>
    <row r="83" spans="1:8" ht="15.6" x14ac:dyDescent="0.3">
      <c r="A83" s="176"/>
      <c r="B83" s="400" t="s">
        <v>233</v>
      </c>
      <c r="C83" s="407" t="s">
        <v>213</v>
      </c>
      <c r="D83" s="410" t="s">
        <v>216</v>
      </c>
      <c r="E83" s="440" t="s">
        <v>217</v>
      </c>
      <c r="F83" s="412">
        <v>1.5</v>
      </c>
      <c r="G83" s="413">
        <f>CORREÇÃO!H8</f>
        <v>0</v>
      </c>
      <c r="H83" s="406">
        <f t="shared" ref="H83:H85" si="12">TRUNC(F83*G83,2)</f>
        <v>0</v>
      </c>
    </row>
    <row r="84" spans="1:8" ht="17.399999999999999" x14ac:dyDescent="0.3">
      <c r="A84" s="176"/>
      <c r="B84" s="400" t="s">
        <v>209</v>
      </c>
      <c r="C84" s="401" t="s">
        <v>210</v>
      </c>
      <c r="D84" s="402" t="s">
        <v>239</v>
      </c>
      <c r="E84" s="403" t="s">
        <v>298</v>
      </c>
      <c r="F84" s="404">
        <f>0.3*0.3</f>
        <v>0.09</v>
      </c>
      <c r="G84" s="405">
        <f>'COTAÇÕES MAD'!D14</f>
        <v>0</v>
      </c>
      <c r="H84" s="406">
        <f t="shared" si="12"/>
        <v>0</v>
      </c>
    </row>
    <row r="85" spans="1:8" ht="15.6" x14ac:dyDescent="0.3">
      <c r="A85" s="176"/>
      <c r="B85" s="400" t="s">
        <v>212</v>
      </c>
      <c r="C85" s="407" t="s">
        <v>213</v>
      </c>
      <c r="D85" s="402" t="s">
        <v>214</v>
      </c>
      <c r="E85" s="403" t="s">
        <v>215</v>
      </c>
      <c r="F85" s="404">
        <v>0.22</v>
      </c>
      <c r="G85" s="408">
        <f>CORREÇÃO!H9</f>
        <v>0</v>
      </c>
      <c r="H85" s="406">
        <f t="shared" si="12"/>
        <v>0</v>
      </c>
    </row>
    <row r="86" spans="1:8" ht="15.6" x14ac:dyDescent="0.3">
      <c r="A86" s="176"/>
      <c r="B86" s="1467" t="s">
        <v>218</v>
      </c>
      <c r="C86" s="1468"/>
      <c r="D86" s="1468"/>
      <c r="E86" s="1468"/>
      <c r="F86" s="1468"/>
      <c r="G86" s="1468"/>
      <c r="H86" s="1469"/>
    </row>
    <row r="87" spans="1:8" ht="15.6" x14ac:dyDescent="0.3">
      <c r="A87" s="176"/>
      <c r="B87" s="400">
        <v>88261</v>
      </c>
      <c r="C87" s="407" t="s">
        <v>772</v>
      </c>
      <c r="D87" s="402" t="s">
        <v>4</v>
      </c>
      <c r="E87" s="403" t="s">
        <v>224</v>
      </c>
      <c r="F87" s="404">
        <v>1</v>
      </c>
      <c r="G87" s="408">
        <v>24.89</v>
      </c>
      <c r="H87" s="406">
        <f t="shared" ref="H87:H90" si="13">TRUNC(F87*G87,2)</f>
        <v>24.89</v>
      </c>
    </row>
    <row r="88" spans="1:8" ht="15.6" x14ac:dyDescent="0.3">
      <c r="A88" s="176"/>
      <c r="B88" s="400">
        <v>88316</v>
      </c>
      <c r="C88" s="407" t="s">
        <v>772</v>
      </c>
      <c r="D88" s="402" t="s">
        <v>5</v>
      </c>
      <c r="E88" s="403" t="s">
        <v>224</v>
      </c>
      <c r="F88" s="404">
        <v>4</v>
      </c>
      <c r="G88" s="413">
        <v>21.17</v>
      </c>
      <c r="H88" s="406">
        <f t="shared" si="13"/>
        <v>84.68</v>
      </c>
    </row>
    <row r="89" spans="1:8" ht="15.6" x14ac:dyDescent="0.3">
      <c r="A89" s="176"/>
      <c r="B89" s="400" t="s">
        <v>1</v>
      </c>
      <c r="C89" s="407" t="s">
        <v>219</v>
      </c>
      <c r="D89" s="402" t="s">
        <v>223</v>
      </c>
      <c r="E89" s="403" t="s">
        <v>221</v>
      </c>
      <c r="F89" s="404">
        <v>0.4</v>
      </c>
      <c r="G89" s="408">
        <v>36.787599999999998</v>
      </c>
      <c r="H89" s="406">
        <f t="shared" si="13"/>
        <v>14.71</v>
      </c>
    </row>
    <row r="90" spans="1:8" ht="16.2" thickBot="1" x14ac:dyDescent="0.35">
      <c r="A90" s="176"/>
      <c r="B90" s="400" t="s">
        <v>1</v>
      </c>
      <c r="C90" s="407" t="s">
        <v>219</v>
      </c>
      <c r="D90" s="402" t="s">
        <v>223</v>
      </c>
      <c r="E90" s="403" t="s">
        <v>222</v>
      </c>
      <c r="F90" s="404">
        <v>0.6</v>
      </c>
      <c r="G90" s="408">
        <v>30.726500000000001</v>
      </c>
      <c r="H90" s="406">
        <f t="shared" si="13"/>
        <v>18.43</v>
      </c>
    </row>
    <row r="91" spans="1:8" ht="16.2" thickBot="1" x14ac:dyDescent="0.35">
      <c r="A91" s="176"/>
      <c r="B91" s="1475"/>
      <c r="C91" s="1478"/>
      <c r="D91" s="1478"/>
      <c r="E91" s="1478"/>
      <c r="F91" s="1479"/>
      <c r="G91" s="420" t="s">
        <v>225</v>
      </c>
      <c r="H91" s="421">
        <f>SUM(H83:H90)</f>
        <v>142.71</v>
      </c>
    </row>
    <row r="92" spans="1:8" ht="15" thickBot="1" x14ac:dyDescent="0.35">
      <c r="A92" s="176"/>
      <c r="B92" s="422" t="s">
        <v>226</v>
      </c>
      <c r="C92" s="423"/>
      <c r="D92" s="424"/>
      <c r="E92" s="424"/>
      <c r="F92" s="424"/>
      <c r="G92" s="424"/>
      <c r="H92" s="425"/>
    </row>
    <row r="93" spans="1:8" ht="15" thickBot="1" x14ac:dyDescent="0.35">
      <c r="A93" s="176"/>
      <c r="B93" s="426"/>
      <c r="C93" s="426"/>
      <c r="D93" s="427"/>
      <c r="E93" s="427"/>
      <c r="F93" s="427"/>
      <c r="G93" s="427"/>
      <c r="H93" s="427"/>
    </row>
    <row r="94" spans="1:8" ht="15.6" x14ac:dyDescent="0.3">
      <c r="A94" s="176"/>
      <c r="B94" s="393" t="s">
        <v>244</v>
      </c>
      <c r="C94" s="394"/>
      <c r="D94" s="1470" t="s">
        <v>245</v>
      </c>
      <c r="E94" s="1480"/>
      <c r="F94" s="1480"/>
      <c r="G94" s="1481"/>
      <c r="H94" s="395" t="s">
        <v>246</v>
      </c>
    </row>
    <row r="95" spans="1:8" ht="28.8" x14ac:dyDescent="0.3">
      <c r="A95" s="176"/>
      <c r="B95" s="436" t="s">
        <v>202</v>
      </c>
      <c r="C95" s="437" t="s">
        <v>203</v>
      </c>
      <c r="D95" s="438" t="s">
        <v>204</v>
      </c>
      <c r="E95" s="438" t="s">
        <v>205</v>
      </c>
      <c r="F95" s="438" t="s">
        <v>83</v>
      </c>
      <c r="G95" s="437" t="s">
        <v>206</v>
      </c>
      <c r="H95" s="439" t="s">
        <v>207</v>
      </c>
    </row>
    <row r="96" spans="1:8" ht="15.6" x14ac:dyDescent="0.3">
      <c r="A96" s="176"/>
      <c r="B96" s="1467" t="s">
        <v>208</v>
      </c>
      <c r="C96" s="1468"/>
      <c r="D96" s="1468"/>
      <c r="E96" s="1468"/>
      <c r="F96" s="1468"/>
      <c r="G96" s="1468"/>
      <c r="H96" s="1469"/>
    </row>
    <row r="97" spans="1:8" ht="15.6" x14ac:dyDescent="0.3">
      <c r="A97" s="176"/>
      <c r="B97" s="400" t="s">
        <v>233</v>
      </c>
      <c r="C97" s="407" t="s">
        <v>213</v>
      </c>
      <c r="D97" s="410" t="s">
        <v>216</v>
      </c>
      <c r="E97" s="411" t="s">
        <v>217</v>
      </c>
      <c r="F97" s="412">
        <v>0.5</v>
      </c>
      <c r="G97" s="413">
        <f>CORREÇÃO!H8</f>
        <v>0</v>
      </c>
      <c r="H97" s="406">
        <f t="shared" ref="H97:H99" si="14">TRUNC(F97*G97,2)</f>
        <v>0</v>
      </c>
    </row>
    <row r="98" spans="1:8" ht="17.399999999999999" x14ac:dyDescent="0.3">
      <c r="A98" s="176"/>
      <c r="B98" s="400" t="s">
        <v>247</v>
      </c>
      <c r="C98" s="401" t="s">
        <v>210</v>
      </c>
      <c r="D98" s="402" t="s">
        <v>248</v>
      </c>
      <c r="E98" s="403" t="s">
        <v>298</v>
      </c>
      <c r="F98" s="404">
        <f>0.3*0.26665</f>
        <v>7.9994999999999997E-2</v>
      </c>
      <c r="G98" s="405">
        <f>'COTAÇÕES MAD'!D14</f>
        <v>0</v>
      </c>
      <c r="H98" s="406">
        <f t="shared" si="14"/>
        <v>0</v>
      </c>
    </row>
    <row r="99" spans="1:8" ht="15.6" x14ac:dyDescent="0.3">
      <c r="A99" s="176"/>
      <c r="B99" s="400" t="s">
        <v>212</v>
      </c>
      <c r="C99" s="407" t="s">
        <v>213</v>
      </c>
      <c r="D99" s="402" t="s">
        <v>214</v>
      </c>
      <c r="E99" s="403" t="s">
        <v>215</v>
      </c>
      <c r="F99" s="404">
        <v>0.5</v>
      </c>
      <c r="G99" s="408">
        <f>CORREÇÃO!H9</f>
        <v>0</v>
      </c>
      <c r="H99" s="406">
        <f t="shared" si="14"/>
        <v>0</v>
      </c>
    </row>
    <row r="100" spans="1:8" ht="15.6" x14ac:dyDescent="0.3">
      <c r="A100" s="176"/>
      <c r="B100" s="1467" t="s">
        <v>218</v>
      </c>
      <c r="C100" s="1468"/>
      <c r="D100" s="1468"/>
      <c r="E100" s="1468"/>
      <c r="F100" s="1468"/>
      <c r="G100" s="1468"/>
      <c r="H100" s="1469"/>
    </row>
    <row r="101" spans="1:8" ht="15.6" x14ac:dyDescent="0.3">
      <c r="A101" s="176"/>
      <c r="B101" s="400">
        <v>88261</v>
      </c>
      <c r="C101" s="407" t="s">
        <v>772</v>
      </c>
      <c r="D101" s="402" t="s">
        <v>4</v>
      </c>
      <c r="E101" s="403" t="s">
        <v>224</v>
      </c>
      <c r="F101" s="404">
        <v>0.5</v>
      </c>
      <c r="G101" s="408">
        <v>24.89</v>
      </c>
      <c r="H101" s="406">
        <f t="shared" ref="H101:H104" si="15">TRUNC(F101*G101,2)</f>
        <v>12.44</v>
      </c>
    </row>
    <row r="102" spans="1:8" ht="15.6" x14ac:dyDescent="0.3">
      <c r="A102" s="176"/>
      <c r="B102" s="400">
        <v>88316</v>
      </c>
      <c r="C102" s="407" t="s">
        <v>772</v>
      </c>
      <c r="D102" s="402" t="s">
        <v>5</v>
      </c>
      <c r="E102" s="403" t="s">
        <v>224</v>
      </c>
      <c r="F102" s="404">
        <v>4</v>
      </c>
      <c r="G102" s="413">
        <v>21.17</v>
      </c>
      <c r="H102" s="406">
        <f t="shared" si="15"/>
        <v>84.68</v>
      </c>
    </row>
    <row r="103" spans="1:8" ht="15.6" x14ac:dyDescent="0.3">
      <c r="A103" s="176"/>
      <c r="B103" s="400" t="s">
        <v>1</v>
      </c>
      <c r="C103" s="407" t="s">
        <v>219</v>
      </c>
      <c r="D103" s="402" t="s">
        <v>223</v>
      </c>
      <c r="E103" s="403" t="s">
        <v>221</v>
      </c>
      <c r="F103" s="404">
        <v>0.4</v>
      </c>
      <c r="G103" s="408">
        <v>36.787599999999998</v>
      </c>
      <c r="H103" s="406">
        <f t="shared" si="15"/>
        <v>14.71</v>
      </c>
    </row>
    <row r="104" spans="1:8" ht="16.2" thickBot="1" x14ac:dyDescent="0.35">
      <c r="A104" s="176"/>
      <c r="B104" s="400" t="s">
        <v>1</v>
      </c>
      <c r="C104" s="407" t="s">
        <v>219</v>
      </c>
      <c r="D104" s="402" t="s">
        <v>223</v>
      </c>
      <c r="E104" s="403" t="s">
        <v>222</v>
      </c>
      <c r="F104" s="404">
        <v>0.6</v>
      </c>
      <c r="G104" s="408">
        <v>30.726500000000001</v>
      </c>
      <c r="H104" s="406">
        <f t="shared" si="15"/>
        <v>18.43</v>
      </c>
    </row>
    <row r="105" spans="1:8" ht="16.2" thickBot="1" x14ac:dyDescent="0.35">
      <c r="A105" s="176"/>
      <c r="B105" s="1475"/>
      <c r="C105" s="1478"/>
      <c r="D105" s="1478"/>
      <c r="E105" s="1478"/>
      <c r="F105" s="1479"/>
      <c r="G105" s="420" t="s">
        <v>225</v>
      </c>
      <c r="H105" s="421">
        <f>SUM(H97:H104)</f>
        <v>130.26000000000002</v>
      </c>
    </row>
    <row r="106" spans="1:8" ht="15" thickBot="1" x14ac:dyDescent="0.35">
      <c r="A106" s="176"/>
      <c r="B106" s="422" t="s">
        <v>226</v>
      </c>
      <c r="C106" s="423"/>
      <c r="D106" s="424"/>
      <c r="E106" s="424"/>
      <c r="F106" s="424"/>
      <c r="G106" s="424"/>
      <c r="H106" s="425"/>
    </row>
    <row r="107" spans="1:8" x14ac:dyDescent="0.3">
      <c r="A107" s="176"/>
      <c r="B107" s="427"/>
      <c r="C107" s="427"/>
      <c r="D107" s="427"/>
      <c r="E107" s="427"/>
      <c r="F107" s="427"/>
      <c r="G107" s="427"/>
      <c r="H107" s="427"/>
    </row>
    <row r="108" spans="1:8" ht="14.4" thickBot="1" x14ac:dyDescent="0.35">
      <c r="A108" s="176"/>
      <c r="B108" s="427"/>
      <c r="C108" s="427"/>
      <c r="D108" s="427"/>
      <c r="E108" s="427"/>
      <c r="F108" s="427"/>
      <c r="G108" s="427"/>
      <c r="H108" s="427"/>
    </row>
    <row r="109" spans="1:8" ht="15.6" x14ac:dyDescent="0.3">
      <c r="A109" s="176"/>
      <c r="B109" s="393" t="s">
        <v>249</v>
      </c>
      <c r="C109" s="394"/>
      <c r="D109" s="1470" t="s">
        <v>250</v>
      </c>
      <c r="E109" s="1480"/>
      <c r="F109" s="1480"/>
      <c r="G109" s="1481"/>
      <c r="H109" s="395" t="s">
        <v>246</v>
      </c>
    </row>
    <row r="110" spans="1:8" ht="28.8" x14ac:dyDescent="0.3">
      <c r="A110" s="176"/>
      <c r="B110" s="436" t="s">
        <v>202</v>
      </c>
      <c r="C110" s="437" t="s">
        <v>203</v>
      </c>
      <c r="D110" s="438" t="s">
        <v>204</v>
      </c>
      <c r="E110" s="438" t="s">
        <v>205</v>
      </c>
      <c r="F110" s="438" t="s">
        <v>83</v>
      </c>
      <c r="G110" s="437" t="s">
        <v>206</v>
      </c>
      <c r="H110" s="439" t="s">
        <v>207</v>
      </c>
    </row>
    <row r="111" spans="1:8" ht="15.6" x14ac:dyDescent="0.3">
      <c r="A111" s="176"/>
      <c r="B111" s="1467" t="s">
        <v>208</v>
      </c>
      <c r="C111" s="1468"/>
      <c r="D111" s="1468"/>
      <c r="E111" s="1468"/>
      <c r="F111" s="1468"/>
      <c r="G111" s="1468"/>
      <c r="H111" s="1469"/>
    </row>
    <row r="112" spans="1:8" ht="15.6" x14ac:dyDescent="0.3">
      <c r="A112" s="176"/>
      <c r="B112" s="400" t="s">
        <v>233</v>
      </c>
      <c r="C112" s="407" t="s">
        <v>213</v>
      </c>
      <c r="D112" s="410" t="s">
        <v>216</v>
      </c>
      <c r="E112" s="411" t="s">
        <v>217</v>
      </c>
      <c r="F112" s="412">
        <v>1</v>
      </c>
      <c r="G112" s="413">
        <f>CORREÇÃO!H8</f>
        <v>0</v>
      </c>
      <c r="H112" s="406">
        <f t="shared" ref="H112:H114" si="16">TRUNC(F112*G112,2)</f>
        <v>0</v>
      </c>
    </row>
    <row r="113" spans="1:8" ht="17.399999999999999" x14ac:dyDescent="0.3">
      <c r="A113" s="176"/>
      <c r="B113" s="400" t="s">
        <v>247</v>
      </c>
      <c r="C113" s="401" t="s">
        <v>210</v>
      </c>
      <c r="D113" s="402" t="s">
        <v>248</v>
      </c>
      <c r="E113" s="403" t="s">
        <v>298</v>
      </c>
      <c r="F113" s="404">
        <v>0.08</v>
      </c>
      <c r="G113" s="405">
        <f>'COTAÇÕES MAD'!D14</f>
        <v>0</v>
      </c>
      <c r="H113" s="406">
        <f t="shared" si="16"/>
        <v>0</v>
      </c>
    </row>
    <row r="114" spans="1:8" ht="15.6" x14ac:dyDescent="0.3">
      <c r="A114" s="176"/>
      <c r="B114" s="400" t="s">
        <v>212</v>
      </c>
      <c r="C114" s="407" t="s">
        <v>213</v>
      </c>
      <c r="D114" s="402" t="s">
        <v>214</v>
      </c>
      <c r="E114" s="403" t="s">
        <v>215</v>
      </c>
      <c r="F114" s="404">
        <v>0.5</v>
      </c>
      <c r="G114" s="408">
        <f>CORREÇÃO!H9</f>
        <v>0</v>
      </c>
      <c r="H114" s="406">
        <f t="shared" si="16"/>
        <v>0</v>
      </c>
    </row>
    <row r="115" spans="1:8" ht="15.6" x14ac:dyDescent="0.3">
      <c r="A115" s="176"/>
      <c r="B115" s="1467" t="s">
        <v>218</v>
      </c>
      <c r="C115" s="1468"/>
      <c r="D115" s="1468"/>
      <c r="E115" s="1468"/>
      <c r="F115" s="1468"/>
      <c r="G115" s="1468"/>
      <c r="H115" s="1469"/>
    </row>
    <row r="116" spans="1:8" ht="15.6" x14ac:dyDescent="0.3">
      <c r="A116" s="176"/>
      <c r="B116" s="400">
        <v>88261</v>
      </c>
      <c r="C116" s="407" t="s">
        <v>772</v>
      </c>
      <c r="D116" s="402" t="s">
        <v>4</v>
      </c>
      <c r="E116" s="403" t="s">
        <v>224</v>
      </c>
      <c r="F116" s="404">
        <v>0.5</v>
      </c>
      <c r="G116" s="408">
        <v>24.89</v>
      </c>
      <c r="H116" s="406">
        <f t="shared" ref="H116:H119" si="17">TRUNC(F116*G116,2)</f>
        <v>12.44</v>
      </c>
    </row>
    <row r="117" spans="1:8" ht="15.6" x14ac:dyDescent="0.3">
      <c r="A117" s="176"/>
      <c r="B117" s="400">
        <v>88316</v>
      </c>
      <c r="C117" s="407" t="s">
        <v>772</v>
      </c>
      <c r="D117" s="402" t="s">
        <v>5</v>
      </c>
      <c r="E117" s="403" t="s">
        <v>224</v>
      </c>
      <c r="F117" s="404">
        <v>4</v>
      </c>
      <c r="G117" s="413">
        <v>21.17</v>
      </c>
      <c r="H117" s="406">
        <f t="shared" si="17"/>
        <v>84.68</v>
      </c>
    </row>
    <row r="118" spans="1:8" ht="15.6" x14ac:dyDescent="0.3">
      <c r="A118" s="176"/>
      <c r="B118" s="400" t="s">
        <v>1</v>
      </c>
      <c r="C118" s="407" t="s">
        <v>219</v>
      </c>
      <c r="D118" s="402" t="s">
        <v>223</v>
      </c>
      <c r="E118" s="403" t="s">
        <v>221</v>
      </c>
      <c r="F118" s="404">
        <v>0.4</v>
      </c>
      <c r="G118" s="408">
        <v>36.787599999999998</v>
      </c>
      <c r="H118" s="406">
        <f t="shared" si="17"/>
        <v>14.71</v>
      </c>
    </row>
    <row r="119" spans="1:8" ht="16.2" thickBot="1" x14ac:dyDescent="0.35">
      <c r="A119" s="176"/>
      <c r="B119" s="400" t="s">
        <v>1</v>
      </c>
      <c r="C119" s="407" t="s">
        <v>219</v>
      </c>
      <c r="D119" s="402" t="s">
        <v>223</v>
      </c>
      <c r="E119" s="403" t="s">
        <v>222</v>
      </c>
      <c r="F119" s="404">
        <v>0.6</v>
      </c>
      <c r="G119" s="408">
        <v>30.726500000000001</v>
      </c>
      <c r="H119" s="406">
        <f t="shared" si="17"/>
        <v>18.43</v>
      </c>
    </row>
    <row r="120" spans="1:8" ht="16.2" thickBot="1" x14ac:dyDescent="0.35">
      <c r="A120" s="176"/>
      <c r="B120" s="441" t="s">
        <v>226</v>
      </c>
      <c r="C120" s="442"/>
      <c r="D120" s="442"/>
      <c r="E120" s="442"/>
      <c r="F120" s="443"/>
      <c r="G120" s="444" t="s">
        <v>225</v>
      </c>
      <c r="H120" s="445">
        <f>SUM(H112:H119)</f>
        <v>130.26000000000002</v>
      </c>
    </row>
    <row r="121" spans="1:8" ht="15" thickBot="1" x14ac:dyDescent="0.35">
      <c r="A121" s="176"/>
      <c r="B121" s="446"/>
      <c r="C121" s="426"/>
      <c r="D121" s="427"/>
      <c r="E121" s="427"/>
      <c r="F121" s="427"/>
      <c r="G121" s="427"/>
      <c r="H121" s="427"/>
    </row>
    <row r="122" spans="1:8" ht="15.6" x14ac:dyDescent="0.3">
      <c r="A122" s="176"/>
      <c r="B122" s="393" t="s">
        <v>251</v>
      </c>
      <c r="C122" s="394"/>
      <c r="D122" s="1470" t="s">
        <v>252</v>
      </c>
      <c r="E122" s="1471"/>
      <c r="F122" s="1471"/>
      <c r="G122" s="1472"/>
      <c r="H122" s="395" t="s">
        <v>3</v>
      </c>
    </row>
    <row r="123" spans="1:8" ht="31.2" x14ac:dyDescent="0.3">
      <c r="A123" s="176"/>
      <c r="B123" s="396" t="s">
        <v>202</v>
      </c>
      <c r="C123" s="397" t="s">
        <v>203</v>
      </c>
      <c r="D123" s="398" t="s">
        <v>204</v>
      </c>
      <c r="E123" s="398" t="s">
        <v>205</v>
      </c>
      <c r="F123" s="398" t="s">
        <v>83</v>
      </c>
      <c r="G123" s="397" t="s">
        <v>206</v>
      </c>
      <c r="H123" s="399" t="s">
        <v>207</v>
      </c>
    </row>
    <row r="124" spans="1:8" ht="15.6" x14ac:dyDescent="0.3">
      <c r="A124" s="176"/>
      <c r="B124" s="1467" t="s">
        <v>208</v>
      </c>
      <c r="C124" s="1473"/>
      <c r="D124" s="1473"/>
      <c r="E124" s="1473"/>
      <c r="F124" s="1473"/>
      <c r="G124" s="1473"/>
      <c r="H124" s="1474"/>
    </row>
    <row r="125" spans="1:8" ht="15.6" x14ac:dyDescent="0.3">
      <c r="A125" s="176"/>
      <c r="B125" s="400" t="s">
        <v>233</v>
      </c>
      <c r="C125" s="407" t="s">
        <v>213</v>
      </c>
      <c r="D125" s="410" t="s">
        <v>216</v>
      </c>
      <c r="E125" s="440" t="s">
        <v>217</v>
      </c>
      <c r="F125" s="412">
        <v>0.4</v>
      </c>
      <c r="G125" s="413">
        <f>CORREÇÃO!H8</f>
        <v>0</v>
      </c>
      <c r="H125" s="406">
        <f t="shared" ref="H125:H127" si="18">TRUNC(F125*G125,2)</f>
        <v>0</v>
      </c>
    </row>
    <row r="126" spans="1:8" ht="17.399999999999999" x14ac:dyDescent="0.3">
      <c r="A126" s="176"/>
      <c r="B126" s="400" t="s">
        <v>209</v>
      </c>
      <c r="C126" s="401" t="s">
        <v>210</v>
      </c>
      <c r="D126" s="402" t="s">
        <v>253</v>
      </c>
      <c r="E126" s="403" t="s">
        <v>298</v>
      </c>
      <c r="F126" s="404">
        <f>0.25*0.25</f>
        <v>6.25E-2</v>
      </c>
      <c r="G126" s="405">
        <f>'COTAÇÕES MAD'!D14</f>
        <v>0</v>
      </c>
      <c r="H126" s="406">
        <f t="shared" si="18"/>
        <v>0</v>
      </c>
    </row>
    <row r="127" spans="1:8" ht="15.6" x14ac:dyDescent="0.3">
      <c r="A127" s="176"/>
      <c r="B127" s="400" t="s">
        <v>212</v>
      </c>
      <c r="C127" s="407" t="s">
        <v>213</v>
      </c>
      <c r="D127" s="402" t="s">
        <v>214</v>
      </c>
      <c r="E127" s="403" t="s">
        <v>215</v>
      </c>
      <c r="F127" s="404">
        <v>0.12</v>
      </c>
      <c r="G127" s="408">
        <f>CORREÇÃO!H9</f>
        <v>0</v>
      </c>
      <c r="H127" s="406">
        <f t="shared" si="18"/>
        <v>0</v>
      </c>
    </row>
    <row r="128" spans="1:8" ht="15.6" x14ac:dyDescent="0.3">
      <c r="A128" s="176"/>
      <c r="B128" s="1467" t="s">
        <v>218</v>
      </c>
      <c r="C128" s="1473"/>
      <c r="D128" s="1473"/>
      <c r="E128" s="1473"/>
      <c r="F128" s="1473"/>
      <c r="G128" s="1473"/>
      <c r="H128" s="1474"/>
    </row>
    <row r="129" spans="1:8" ht="15.6" x14ac:dyDescent="0.3">
      <c r="A129" s="176"/>
      <c r="B129" s="400">
        <v>88261</v>
      </c>
      <c r="C129" s="407" t="s">
        <v>772</v>
      </c>
      <c r="D129" s="402" t="s">
        <v>4</v>
      </c>
      <c r="E129" s="403" t="s">
        <v>224</v>
      </c>
      <c r="F129" s="404">
        <v>0.5</v>
      </c>
      <c r="G129" s="408">
        <v>24.89</v>
      </c>
      <c r="H129" s="406">
        <f t="shared" ref="H129:H131" si="19">TRUNC(F129*G129,2)</f>
        <v>12.44</v>
      </c>
    </row>
    <row r="130" spans="1:8" ht="15.6" x14ac:dyDescent="0.3">
      <c r="A130" s="176"/>
      <c r="B130" s="400">
        <v>88316</v>
      </c>
      <c r="C130" s="407" t="s">
        <v>772</v>
      </c>
      <c r="D130" s="402" t="s">
        <v>5</v>
      </c>
      <c r="E130" s="403" t="s">
        <v>224</v>
      </c>
      <c r="F130" s="404">
        <v>4</v>
      </c>
      <c r="G130" s="413">
        <v>21.17</v>
      </c>
      <c r="H130" s="406">
        <f t="shared" si="19"/>
        <v>84.68</v>
      </c>
    </row>
    <row r="131" spans="1:8" ht="15.6" x14ac:dyDescent="0.3">
      <c r="A131" s="176"/>
      <c r="B131" s="400" t="s">
        <v>1</v>
      </c>
      <c r="C131" s="407" t="s">
        <v>219</v>
      </c>
      <c r="D131" s="402" t="s">
        <v>223</v>
      </c>
      <c r="E131" s="403" t="s">
        <v>221</v>
      </c>
      <c r="F131" s="404">
        <v>1</v>
      </c>
      <c r="G131" s="408">
        <v>36.787599999999998</v>
      </c>
      <c r="H131" s="406">
        <f t="shared" si="19"/>
        <v>36.78</v>
      </c>
    </row>
    <row r="132" spans="1:8" ht="16.2" thickBot="1" x14ac:dyDescent="0.35">
      <c r="A132" s="176"/>
      <c r="B132" s="400"/>
      <c r="C132" s="407"/>
      <c r="D132" s="402"/>
      <c r="E132" s="403"/>
      <c r="F132" s="404"/>
      <c r="G132" s="408"/>
      <c r="H132" s="406"/>
    </row>
    <row r="133" spans="1:8" ht="16.2" thickBot="1" x14ac:dyDescent="0.35">
      <c r="A133" s="176"/>
      <c r="B133" s="1475"/>
      <c r="C133" s="1476"/>
      <c r="D133" s="1476"/>
      <c r="E133" s="1476"/>
      <c r="F133" s="1477"/>
      <c r="G133" s="420" t="s">
        <v>225</v>
      </c>
      <c r="H133" s="421">
        <f>SUM(H125:H132)</f>
        <v>133.9</v>
      </c>
    </row>
    <row r="134" spans="1:8" ht="15" thickBot="1" x14ac:dyDescent="0.35">
      <c r="A134" s="176"/>
      <c r="B134" s="422" t="s">
        <v>226</v>
      </c>
      <c r="C134" s="423"/>
      <c r="D134" s="424"/>
      <c r="E134" s="424"/>
      <c r="F134" s="424"/>
      <c r="G134" s="424"/>
      <c r="H134" s="425"/>
    </row>
    <row r="135" spans="1:8" ht="14.4" x14ac:dyDescent="0.3">
      <c r="A135" s="176"/>
      <c r="B135" s="446"/>
      <c r="C135" s="426"/>
      <c r="D135" s="427"/>
      <c r="E135" s="427"/>
      <c r="F135" s="427"/>
      <c r="G135" s="427"/>
      <c r="H135" s="427"/>
    </row>
    <row r="136" spans="1:8" ht="15.6" x14ac:dyDescent="0.3">
      <c r="A136" s="176"/>
      <c r="B136" s="1466" t="s">
        <v>744</v>
      </c>
      <c r="C136" s="1466"/>
      <c r="D136" s="1466"/>
      <c r="E136" s="1466"/>
      <c r="F136" s="1466"/>
      <c r="G136" s="1466"/>
      <c r="H136" s="1466"/>
    </row>
    <row r="137" spans="1:8" x14ac:dyDescent="0.3">
      <c r="A137" s="176"/>
      <c r="B137" s="176"/>
      <c r="C137" s="176"/>
      <c r="D137" s="176"/>
      <c r="E137" s="176"/>
      <c r="F137" s="176"/>
      <c r="G137" s="176"/>
      <c r="H137" s="176"/>
    </row>
    <row r="138" spans="1:8" x14ac:dyDescent="0.3">
      <c r="A138" s="176"/>
      <c r="B138" s="176"/>
      <c r="C138" s="176"/>
      <c r="D138" s="176"/>
      <c r="E138" s="176"/>
      <c r="F138" s="176"/>
      <c r="G138" s="176"/>
      <c r="H138" s="176"/>
    </row>
    <row r="139" spans="1:8" x14ac:dyDescent="0.3">
      <c r="A139" s="176"/>
      <c r="B139" s="176"/>
      <c r="C139" s="176"/>
      <c r="D139" s="182"/>
      <c r="E139" s="176"/>
      <c r="F139" s="176"/>
      <c r="G139" s="176"/>
      <c r="H139" s="176"/>
    </row>
  </sheetData>
  <mergeCells count="44">
    <mergeCell ref="D52:G52"/>
    <mergeCell ref="B54:H54"/>
    <mergeCell ref="B58:H58"/>
    <mergeCell ref="B63:F63"/>
    <mergeCell ref="B100:H100"/>
    <mergeCell ref="D66:G66"/>
    <mergeCell ref="B68:H68"/>
    <mergeCell ref="B72:H72"/>
    <mergeCell ref="B77:F77"/>
    <mergeCell ref="B96:H96"/>
    <mergeCell ref="B39:H39"/>
    <mergeCell ref="B42:E42"/>
    <mergeCell ref="B43:H43"/>
    <mergeCell ref="B46:H46"/>
    <mergeCell ref="B50:F50"/>
    <mergeCell ref="B24:H24"/>
    <mergeCell ref="B27:E27"/>
    <mergeCell ref="B28:H28"/>
    <mergeCell ref="B31:H31"/>
    <mergeCell ref="B35:F35"/>
    <mergeCell ref="C4:D4"/>
    <mergeCell ref="G4:H4"/>
    <mergeCell ref="B1:H2"/>
    <mergeCell ref="C3:D3"/>
    <mergeCell ref="G3:H3"/>
    <mergeCell ref="B5:H5"/>
    <mergeCell ref="D7:G7"/>
    <mergeCell ref="B9:H9"/>
    <mergeCell ref="B13:H13"/>
    <mergeCell ref="B19:F19"/>
    <mergeCell ref="B105:F105"/>
    <mergeCell ref="D109:G109"/>
    <mergeCell ref="B111:H111"/>
    <mergeCell ref="D80:G80"/>
    <mergeCell ref="B82:H82"/>
    <mergeCell ref="B86:H86"/>
    <mergeCell ref="B91:F91"/>
    <mergeCell ref="D94:G94"/>
    <mergeCell ref="B136:H136"/>
    <mergeCell ref="B115:H115"/>
    <mergeCell ref="D122:G122"/>
    <mergeCell ref="B124:H124"/>
    <mergeCell ref="B128:H128"/>
    <mergeCell ref="B133:F133"/>
  </mergeCells>
  <pageMargins left="0.51181102362204722" right="0.51181102362204722" top="0.78740157480314965" bottom="0.78740157480314965" header="0.31496062992125984" footer="0.31496062992125984"/>
  <pageSetup paperSize="9" scale="42" orientation="portrait" r:id="rId1"/>
  <rowBreaks count="1" manualBreakCount="1">
    <brk id="78"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sheetPr>
  <dimension ref="A1:F17"/>
  <sheetViews>
    <sheetView view="pageBreakPreview" zoomScaleNormal="100" zoomScaleSheetLayoutView="100" workbookViewId="0">
      <selection activeCell="D14" sqref="D14"/>
    </sheetView>
  </sheetViews>
  <sheetFormatPr defaultColWidth="8.88671875" defaultRowHeight="13.8" x14ac:dyDescent="0.3"/>
  <cols>
    <col min="1" max="1" width="18" style="175" customWidth="1"/>
    <col min="2" max="2" width="47.109375" style="175" customWidth="1"/>
    <col min="3" max="3" width="34.33203125" style="175" customWidth="1"/>
    <col min="4" max="4" width="29.44140625" style="175" customWidth="1"/>
    <col min="5" max="16384" width="8.88671875" style="175"/>
  </cols>
  <sheetData>
    <row r="1" spans="1:6" ht="76.2" customHeight="1" thickBot="1" x14ac:dyDescent="0.35">
      <c r="A1" s="1509"/>
      <c r="B1" s="1510"/>
      <c r="C1" s="1510"/>
      <c r="D1" s="1511"/>
    </row>
    <row r="2" spans="1:6" ht="14.4" x14ac:dyDescent="0.3">
      <c r="A2" s="144" t="s">
        <v>254</v>
      </c>
      <c r="B2" s="145" t="s">
        <v>255</v>
      </c>
      <c r="C2" s="146"/>
      <c r="D2" s="147"/>
    </row>
    <row r="3" spans="1:6" ht="14.4" x14ac:dyDescent="0.3">
      <c r="A3" s="148" t="s">
        <v>256</v>
      </c>
      <c r="B3" s="453" t="s">
        <v>257</v>
      </c>
      <c r="C3" s="454"/>
      <c r="D3" s="149"/>
    </row>
    <row r="4" spans="1:6" ht="14.4" x14ac:dyDescent="0.3">
      <c r="A4" s="1512" t="s">
        <v>258</v>
      </c>
      <c r="B4" s="453" t="s">
        <v>726</v>
      </c>
      <c r="C4" s="454"/>
      <c r="D4" s="149"/>
    </row>
    <row r="5" spans="1:6" ht="15" thickBot="1" x14ac:dyDescent="0.35">
      <c r="A5" s="1513"/>
      <c r="B5" s="151" t="s">
        <v>460</v>
      </c>
      <c r="C5" s="152"/>
      <c r="D5" s="153"/>
    </row>
    <row r="6" spans="1:6" ht="14.4" thickBot="1" x14ac:dyDescent="0.35">
      <c r="A6" s="154"/>
      <c r="B6" s="155"/>
      <c r="C6" s="155"/>
      <c r="D6" s="156"/>
    </row>
    <row r="7" spans="1:6" ht="21.6" thickBot="1" x14ac:dyDescent="0.35">
      <c r="A7" s="1514" t="s">
        <v>259</v>
      </c>
      <c r="B7" s="1515"/>
      <c r="C7" s="1515"/>
      <c r="D7" s="1516"/>
    </row>
    <row r="8" spans="1:6" ht="14.4" thickBot="1" x14ac:dyDescent="0.35">
      <c r="A8" s="157"/>
      <c r="B8" s="158"/>
      <c r="C8" s="158"/>
      <c r="D8" s="159"/>
    </row>
    <row r="9" spans="1:6" ht="14.4" thickBot="1" x14ac:dyDescent="0.35">
      <c r="A9" s="160" t="s">
        <v>260</v>
      </c>
      <c r="B9" s="1517" t="s">
        <v>261</v>
      </c>
      <c r="C9" s="1518"/>
      <c r="D9" s="161" t="s">
        <v>262</v>
      </c>
    </row>
    <row r="10" spans="1:6" x14ac:dyDescent="0.3">
      <c r="A10" s="162" t="s">
        <v>263</v>
      </c>
      <c r="B10" s="163" t="s">
        <v>264</v>
      </c>
      <c r="C10" s="164" t="s">
        <v>265</v>
      </c>
      <c r="D10" s="165" t="s">
        <v>118</v>
      </c>
    </row>
    <row r="11" spans="1:6" x14ac:dyDescent="0.3">
      <c r="A11" s="170">
        <v>45716</v>
      </c>
      <c r="B11" s="171" t="s">
        <v>266</v>
      </c>
      <c r="C11" s="172" t="s">
        <v>267</v>
      </c>
      <c r="D11" s="173">
        <v>3700</v>
      </c>
    </row>
    <row r="12" spans="1:6" x14ac:dyDescent="0.3">
      <c r="A12" s="166">
        <v>45717</v>
      </c>
      <c r="B12" s="167" t="s">
        <v>321</v>
      </c>
      <c r="C12" s="168" t="s">
        <v>322</v>
      </c>
      <c r="D12" s="169">
        <v>4000</v>
      </c>
    </row>
    <row r="13" spans="1:6" ht="14.4" thickBot="1" x14ac:dyDescent="0.35">
      <c r="A13" s="166">
        <v>45717</v>
      </c>
      <c r="B13" s="171" t="s">
        <v>323</v>
      </c>
      <c r="C13" s="172" t="s">
        <v>324</v>
      </c>
      <c r="D13" s="173">
        <v>3100</v>
      </c>
    </row>
    <row r="14" spans="1:6" ht="14.4" thickBot="1" x14ac:dyDescent="0.35">
      <c r="A14" s="1519" t="s">
        <v>268</v>
      </c>
      <c r="B14" s="1520"/>
      <c r="C14" s="1521"/>
      <c r="D14" s="174"/>
      <c r="F14" s="903">
        <f>MEDIAN(D11:D13)</f>
        <v>3700</v>
      </c>
    </row>
    <row r="15" spans="1:6" x14ac:dyDescent="0.3">
      <c r="A15" s="1500"/>
      <c r="B15" s="1501"/>
      <c r="C15" s="1501"/>
      <c r="D15" s="1502"/>
    </row>
    <row r="16" spans="1:6" x14ac:dyDescent="0.3">
      <c r="A16" s="1506" t="s">
        <v>325</v>
      </c>
      <c r="B16" s="1507"/>
      <c r="C16" s="1507"/>
      <c r="D16" s="1508"/>
    </row>
    <row r="17" spans="1:4" ht="15" customHeight="1" thickBot="1" x14ac:dyDescent="0.35">
      <c r="A17" s="1503"/>
      <c r="B17" s="1504"/>
      <c r="C17" s="1504"/>
      <c r="D17" s="1505"/>
    </row>
  </sheetData>
  <mergeCells count="8">
    <mergeCell ref="A15:D15"/>
    <mergeCell ref="A17:D17"/>
    <mergeCell ref="A16:D16"/>
    <mergeCell ref="A1:D1"/>
    <mergeCell ref="A4:A5"/>
    <mergeCell ref="A7:D7"/>
    <mergeCell ref="B9:C9"/>
    <mergeCell ref="A14:C14"/>
  </mergeCells>
  <pageMargins left="0.511811024" right="0.511811024" top="0.78740157499999996" bottom="0.78740157499999996" header="0.31496062000000002" footer="0.31496062000000002"/>
  <pageSetup paperSize="9" scale="71"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pageSetUpPr fitToPage="1"/>
  </sheetPr>
  <dimension ref="A1:K13"/>
  <sheetViews>
    <sheetView view="pageBreakPreview" zoomScaleNormal="130" zoomScaleSheetLayoutView="100" workbookViewId="0">
      <selection activeCell="H8" sqref="H8:H9"/>
    </sheetView>
  </sheetViews>
  <sheetFormatPr defaultColWidth="9.33203125" defaultRowHeight="13.8" x14ac:dyDescent="0.3"/>
  <cols>
    <col min="1" max="1" width="18" style="297" customWidth="1"/>
    <col min="2" max="2" width="47.109375" style="297" customWidth="1"/>
    <col min="3" max="3" width="9.44140625" style="297" bestFit="1" customWidth="1"/>
    <col min="4" max="7" width="16.44140625" style="297" customWidth="1"/>
    <col min="8" max="8" width="24.33203125" style="297" customWidth="1"/>
    <col min="9" max="16384" width="9.33203125" style="297"/>
  </cols>
  <sheetData>
    <row r="1" spans="1:11" ht="86.25" customHeight="1" thickBot="1" x14ac:dyDescent="0.35">
      <c r="A1" s="1062"/>
      <c r="B1" s="1063"/>
      <c r="C1" s="1063"/>
      <c r="D1" s="1063"/>
      <c r="E1" s="1063"/>
      <c r="F1" s="1063"/>
      <c r="G1" s="1063"/>
      <c r="H1" s="1064"/>
    </row>
    <row r="2" spans="1:11" ht="18" customHeight="1" x14ac:dyDescent="0.3">
      <c r="A2" s="144" t="s">
        <v>256</v>
      </c>
      <c r="B2" s="1529" t="s">
        <v>472</v>
      </c>
      <c r="C2" s="1529"/>
      <c r="D2" s="1529"/>
      <c r="E2" s="1529"/>
      <c r="F2" s="1529"/>
      <c r="G2" s="390"/>
      <c r="H2" s="391"/>
    </row>
    <row r="3" spans="1:11" ht="18" customHeight="1" thickBot="1" x14ac:dyDescent="0.35">
      <c r="A3" s="150" t="s">
        <v>258</v>
      </c>
      <c r="B3" s="298" t="s">
        <v>473</v>
      </c>
      <c r="C3" s="152"/>
      <c r="D3" s="152"/>
      <c r="E3" s="152"/>
      <c r="F3" s="152"/>
      <c r="G3" s="152"/>
      <c r="H3" s="153"/>
    </row>
    <row r="4" spans="1:11" ht="14.25" customHeight="1" thickBot="1" x14ac:dyDescent="0.35">
      <c r="A4" s="342"/>
      <c r="H4" s="343"/>
    </row>
    <row r="5" spans="1:11" ht="21.6" thickBot="1" x14ac:dyDescent="0.35">
      <c r="A5" s="1514" t="s">
        <v>284</v>
      </c>
      <c r="B5" s="1515"/>
      <c r="C5" s="1515"/>
      <c r="D5" s="1525"/>
      <c r="E5" s="1525"/>
      <c r="F5" s="1525"/>
      <c r="G5" s="1525"/>
      <c r="H5" s="1516"/>
    </row>
    <row r="6" spans="1:11" ht="14.4" thickBot="1" x14ac:dyDescent="0.35">
      <c r="A6" s="157"/>
      <c r="B6" s="158"/>
      <c r="C6" s="158"/>
      <c r="D6" s="158"/>
      <c r="E6" s="158"/>
      <c r="F6" s="158"/>
      <c r="G6" s="158"/>
      <c r="H6" s="159"/>
    </row>
    <row r="7" spans="1:11" ht="36" customHeight="1" thickBot="1" x14ac:dyDescent="0.35">
      <c r="A7" s="344" t="s">
        <v>16</v>
      </c>
      <c r="B7" s="344" t="s">
        <v>17</v>
      </c>
      <c r="C7" s="345" t="s">
        <v>285</v>
      </c>
      <c r="D7" s="346" t="s">
        <v>286</v>
      </c>
      <c r="E7" s="347" t="s">
        <v>287</v>
      </c>
      <c r="F7" s="347" t="s">
        <v>288</v>
      </c>
      <c r="G7" s="347" t="s">
        <v>289</v>
      </c>
      <c r="H7" s="348" t="s">
        <v>297</v>
      </c>
    </row>
    <row r="8" spans="1:11" x14ac:dyDescent="0.3">
      <c r="A8" s="349" t="s">
        <v>290</v>
      </c>
      <c r="B8" s="350" t="s">
        <v>216</v>
      </c>
      <c r="C8" s="168" t="s">
        <v>14</v>
      </c>
      <c r="D8" s="351">
        <v>12</v>
      </c>
      <c r="E8" s="632">
        <v>1210.471</v>
      </c>
      <c r="F8" s="352">
        <v>518.81600000000003</v>
      </c>
      <c r="G8" s="353">
        <f>TRUNC((E8-F8)/F8,4)</f>
        <v>1.3331</v>
      </c>
      <c r="H8" s="354"/>
      <c r="K8" s="297">
        <f>TRUNC(D8+(D8*G8),2)</f>
        <v>27.99</v>
      </c>
    </row>
    <row r="9" spans="1:11" x14ac:dyDescent="0.3">
      <c r="A9" s="355" t="s">
        <v>291</v>
      </c>
      <c r="B9" s="356" t="s">
        <v>214</v>
      </c>
      <c r="C9" s="172" t="s">
        <v>292</v>
      </c>
      <c r="D9" s="357">
        <v>1.1000000000000001</v>
      </c>
      <c r="E9" s="633">
        <v>1210.471</v>
      </c>
      <c r="F9" s="358">
        <v>518.81600000000003</v>
      </c>
      <c r="G9" s="359">
        <f>TRUNC((E9-F9)/F9,4)</f>
        <v>1.3331</v>
      </c>
      <c r="H9" s="392"/>
      <c r="K9" s="297">
        <f>TRUNC(D9+(D9*G9),2)</f>
        <v>2.56</v>
      </c>
    </row>
    <row r="10" spans="1:11" ht="14.4" thickBot="1" x14ac:dyDescent="0.35">
      <c r="A10" s="1526"/>
      <c r="B10" s="1527"/>
      <c r="C10" s="1527"/>
      <c r="D10" s="1527"/>
      <c r="E10" s="1527"/>
      <c r="F10" s="1527"/>
      <c r="G10" s="1527"/>
      <c r="H10" s="1528"/>
    </row>
    <row r="11" spans="1:11" x14ac:dyDescent="0.3">
      <c r="A11" s="1062" t="s">
        <v>742</v>
      </c>
      <c r="B11" s="1063"/>
      <c r="C11" s="1063"/>
      <c r="D11" s="1063"/>
      <c r="E11" s="1063"/>
      <c r="F11" s="1063"/>
      <c r="G11" s="1063"/>
      <c r="H11" s="1064"/>
    </row>
    <row r="12" spans="1:11" ht="15" customHeight="1" x14ac:dyDescent="0.3">
      <c r="A12" s="1530" t="s">
        <v>743</v>
      </c>
      <c r="B12" s="1531"/>
      <c r="C12" s="1531"/>
      <c r="D12" s="1531"/>
      <c r="E12" s="1531"/>
      <c r="F12" s="1531"/>
      <c r="G12" s="1531"/>
      <c r="H12" s="1532"/>
    </row>
    <row r="13" spans="1:11" ht="15" customHeight="1" thickBot="1" x14ac:dyDescent="0.35">
      <c r="A13" s="1522"/>
      <c r="B13" s="1523"/>
      <c r="C13" s="1523"/>
      <c r="D13" s="1523"/>
      <c r="E13" s="1523"/>
      <c r="F13" s="1523"/>
      <c r="G13" s="1523"/>
      <c r="H13" s="1524"/>
    </row>
  </sheetData>
  <mergeCells count="7">
    <mergeCell ref="A13:H13"/>
    <mergeCell ref="A11:H11"/>
    <mergeCell ref="A1:H1"/>
    <mergeCell ref="A5:H5"/>
    <mergeCell ref="A10:H10"/>
    <mergeCell ref="B2:F2"/>
    <mergeCell ref="A12:H12"/>
  </mergeCells>
  <printOptions horizontalCentered="1"/>
  <pageMargins left="0.19685039370078741" right="0.19685039370078741" top="0.9055118110236221" bottom="0.62992125984251968" header="0.31496062992125984" footer="0.27559055118110237"/>
  <pageSetup paperSize="9" scale="60" fitToHeight="100" orientation="portrait" r:id="rId1"/>
  <headerFooter scaleWithDoc="0">
    <oddHeader>&amp;RPágina &amp;P de &amp;N</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E1A1-9EDD-47CC-A71F-781CBEB8FA1A}">
  <sheetPr>
    <tabColor theme="4" tint="0.79998168889431442"/>
  </sheetPr>
  <dimension ref="A1:Q72"/>
  <sheetViews>
    <sheetView view="pageBreakPreview" topLeftCell="A55" zoomScale="130" zoomScaleNormal="130" zoomScaleSheetLayoutView="130" workbookViewId="0">
      <selection activeCell="G53" sqref="G53:M53"/>
    </sheetView>
  </sheetViews>
  <sheetFormatPr defaultRowHeight="14.4" x14ac:dyDescent="0.3"/>
  <cols>
    <col min="1" max="1" width="1.44140625" customWidth="1"/>
    <col min="3" max="3" width="8" customWidth="1"/>
    <col min="4" max="4" width="9.5546875" customWidth="1"/>
    <col min="7" max="7" width="3.109375" customWidth="1"/>
    <col min="8" max="8" width="5.33203125" customWidth="1"/>
    <col min="9" max="9" width="4" customWidth="1"/>
    <col min="10" max="10" width="10.6640625" customWidth="1"/>
    <col min="12" max="12" width="9.33203125" customWidth="1"/>
    <col min="14" max="14" width="10.44140625" customWidth="1"/>
    <col min="17" max="17" width="10.44140625" bestFit="1" customWidth="1"/>
  </cols>
  <sheetData>
    <row r="1" spans="2:15" ht="15" thickBot="1" x14ac:dyDescent="0.35">
      <c r="B1" s="635" t="s">
        <v>474</v>
      </c>
    </row>
    <row r="2" spans="2:15" x14ac:dyDescent="0.3">
      <c r="B2" s="1246"/>
      <c r="C2" s="1247"/>
      <c r="D2" s="1247"/>
      <c r="E2" s="1247"/>
      <c r="F2" s="1247"/>
      <c r="G2" s="1247"/>
      <c r="H2" s="1247"/>
      <c r="I2" s="1247"/>
      <c r="J2" s="1247"/>
      <c r="K2" s="1247"/>
      <c r="L2" s="1247"/>
      <c r="M2" s="1247"/>
      <c r="N2" s="1248"/>
    </row>
    <row r="3" spans="2:15" x14ac:dyDescent="0.3">
      <c r="B3" s="1249"/>
      <c r="C3" s="1224"/>
      <c r="D3" s="1224"/>
      <c r="E3" s="1224"/>
      <c r="F3" s="1224"/>
      <c r="G3" s="1224"/>
      <c r="H3" s="1224"/>
      <c r="I3" s="1224"/>
      <c r="J3" s="1224"/>
      <c r="K3" s="1224"/>
      <c r="L3" s="1224"/>
      <c r="M3" s="1224"/>
      <c r="N3" s="1250"/>
    </row>
    <row r="4" spans="2:15" x14ac:dyDescent="0.3">
      <c r="B4" s="1249"/>
      <c r="C4" s="1224"/>
      <c r="D4" s="1224"/>
      <c r="E4" s="1224"/>
      <c r="F4" s="1224"/>
      <c r="G4" s="1224"/>
      <c r="H4" s="1224"/>
      <c r="I4" s="1224"/>
      <c r="J4" s="1224"/>
      <c r="K4" s="1224"/>
      <c r="L4" s="1224"/>
      <c r="M4" s="1224"/>
      <c r="N4" s="1250"/>
    </row>
    <row r="5" spans="2:15" x14ac:dyDescent="0.3">
      <c r="B5" s="1249"/>
      <c r="C5" s="1224"/>
      <c r="D5" s="1224"/>
      <c r="E5" s="1224"/>
      <c r="F5" s="1224"/>
      <c r="G5" s="1224"/>
      <c r="H5" s="1224"/>
      <c r="I5" s="1224"/>
      <c r="J5" s="1224"/>
      <c r="K5" s="1224"/>
      <c r="L5" s="1224"/>
      <c r="M5" s="1224"/>
      <c r="N5" s="1250"/>
    </row>
    <row r="6" spans="2:15" ht="15" thickBot="1" x14ac:dyDescent="0.35">
      <c r="B6" s="1176"/>
      <c r="C6" s="1177"/>
      <c r="D6" s="1177"/>
      <c r="E6" s="1177"/>
      <c r="F6" s="1177"/>
      <c r="G6" s="1177"/>
      <c r="H6" s="1177"/>
      <c r="I6" s="1177"/>
      <c r="J6" s="1177"/>
      <c r="K6" s="1177"/>
      <c r="L6" s="1177"/>
      <c r="M6" s="1177"/>
      <c r="N6" s="1251"/>
    </row>
    <row r="7" spans="2:15" ht="15" thickBot="1" x14ac:dyDescent="0.35">
      <c r="B7" s="641"/>
      <c r="C7" s="642"/>
      <c r="D7" s="642"/>
      <c r="E7" s="642"/>
      <c r="F7" s="642"/>
      <c r="G7" s="642"/>
      <c r="H7" s="642"/>
      <c r="I7" s="642"/>
      <c r="J7" s="642"/>
      <c r="K7" s="642"/>
      <c r="L7" s="642"/>
      <c r="M7" s="642"/>
      <c r="N7" s="642"/>
    </row>
    <row r="8" spans="2:15" ht="12.75" customHeight="1" thickBot="1" x14ac:dyDescent="0.35">
      <c r="B8" s="899" t="s">
        <v>192</v>
      </c>
      <c r="C8" s="1257" t="s">
        <v>727</v>
      </c>
      <c r="D8" s="1258"/>
      <c r="E8" s="1258"/>
      <c r="F8" s="1258"/>
      <c r="G8" s="1259"/>
      <c r="H8" s="1255" t="s">
        <v>193</v>
      </c>
      <c r="I8" s="1256"/>
      <c r="J8" s="1255" t="s">
        <v>194</v>
      </c>
      <c r="K8" s="1256"/>
      <c r="L8" s="1263" t="s">
        <v>195</v>
      </c>
      <c r="M8" s="1264"/>
      <c r="N8" s="1265"/>
    </row>
    <row r="9" spans="2:15" ht="26.4" customHeight="1" thickBot="1" x14ac:dyDescent="0.35">
      <c r="B9" s="899" t="s">
        <v>196</v>
      </c>
      <c r="C9" s="1260" t="s">
        <v>473</v>
      </c>
      <c r="D9" s="1261"/>
      <c r="E9" s="1261"/>
      <c r="F9" s="1261"/>
      <c r="G9" s="1262"/>
      <c r="H9" s="1244">
        <f>BDI!H28</f>
        <v>0.37340000000000001</v>
      </c>
      <c r="I9" s="1245"/>
      <c r="J9" s="1244" t="s">
        <v>341</v>
      </c>
      <c r="K9" s="1245"/>
      <c r="L9" s="1252" t="s">
        <v>729</v>
      </c>
      <c r="M9" s="1253"/>
      <c r="N9" s="1254"/>
      <c r="O9" s="643"/>
    </row>
    <row r="10" spans="2:15" x14ac:dyDescent="0.3">
      <c r="B10" s="644"/>
      <c r="C10" s="644"/>
      <c r="D10" s="644"/>
      <c r="E10" s="644"/>
      <c r="F10" s="644"/>
      <c r="G10" s="644"/>
      <c r="H10" s="644"/>
      <c r="I10" s="644"/>
      <c r="J10" s="644"/>
      <c r="K10" s="644"/>
      <c r="L10" s="644"/>
      <c r="M10" s="644"/>
      <c r="N10" s="644"/>
    </row>
    <row r="11" spans="2:15" ht="15" thickBot="1" x14ac:dyDescent="0.35">
      <c r="B11" s="645"/>
      <c r="C11" s="646"/>
      <c r="D11" s="647"/>
      <c r="E11" s="1128" t="s">
        <v>475</v>
      </c>
      <c r="F11" s="1128"/>
      <c r="G11" s="1128"/>
      <c r="H11" s="1128"/>
      <c r="I11" s="1128"/>
      <c r="J11" s="1128"/>
      <c r="K11" s="1129"/>
      <c r="L11" s="646"/>
      <c r="M11" s="646"/>
      <c r="N11" s="646"/>
    </row>
    <row r="12" spans="2:15" ht="15" thickBot="1" x14ac:dyDescent="0.35">
      <c r="B12" s="648"/>
      <c r="C12" s="648"/>
      <c r="D12" s="648"/>
      <c r="E12" s="648"/>
      <c r="F12" s="648"/>
      <c r="G12" s="648"/>
      <c r="H12" s="648"/>
      <c r="I12" s="648"/>
      <c r="J12" s="648"/>
      <c r="K12" s="648"/>
      <c r="L12" s="644"/>
      <c r="M12" s="644"/>
      <c r="N12" s="644"/>
    </row>
    <row r="13" spans="2:15" ht="13.5" customHeight="1" thickBot="1" x14ac:dyDescent="0.35">
      <c r="B13" s="649"/>
      <c r="C13" s="650"/>
      <c r="D13" s="651"/>
      <c r="E13" s="652"/>
      <c r="F13" s="652"/>
      <c r="G13" s="1130" t="s">
        <v>476</v>
      </c>
      <c r="H13" s="1131"/>
      <c r="I13" s="1131"/>
      <c r="J13" s="1131"/>
      <c r="K13" s="1132"/>
      <c r="L13" s="644"/>
      <c r="M13" s="644"/>
      <c r="N13" s="644"/>
    </row>
    <row r="14" spans="2:15" ht="12.75" customHeight="1" x14ac:dyDescent="0.3">
      <c r="B14" s="1133" t="s">
        <v>477</v>
      </c>
      <c r="C14" s="1135" t="s">
        <v>478</v>
      </c>
      <c r="D14" s="1136"/>
      <c r="E14" s="1137"/>
      <c r="F14" s="1141" t="s">
        <v>479</v>
      </c>
      <c r="G14" s="1143" t="s">
        <v>480</v>
      </c>
      <c r="H14" s="1144"/>
      <c r="I14" s="1145"/>
      <c r="J14" s="653"/>
      <c r="K14" s="653"/>
      <c r="L14" s="644"/>
      <c r="M14" s="644"/>
      <c r="N14" s="644"/>
    </row>
    <row r="15" spans="2:15" ht="12.75" customHeight="1" x14ac:dyDescent="0.3">
      <c r="B15" s="1134"/>
      <c r="C15" s="1138"/>
      <c r="D15" s="1139"/>
      <c r="E15" s="1140"/>
      <c r="F15" s="1142"/>
      <c r="G15" s="1143"/>
      <c r="H15" s="1144"/>
      <c r="I15" s="1145"/>
      <c r="J15" s="1142" t="s">
        <v>481</v>
      </c>
      <c r="K15" s="1142" t="s">
        <v>482</v>
      </c>
      <c r="L15" s="644"/>
      <c r="M15" s="644"/>
      <c r="N15" s="644"/>
    </row>
    <row r="16" spans="2:15" x14ac:dyDescent="0.3">
      <c r="B16" s="654"/>
      <c r="C16" s="655"/>
      <c r="D16" s="656"/>
      <c r="E16" s="653"/>
      <c r="F16" s="653"/>
      <c r="G16" s="1143"/>
      <c r="H16" s="1144"/>
      <c r="I16" s="1145"/>
      <c r="J16" s="1142"/>
      <c r="K16" s="1142"/>
      <c r="L16" s="644"/>
      <c r="M16" s="644"/>
      <c r="N16" s="644"/>
    </row>
    <row r="17" spans="2:15" ht="13.5" customHeight="1" thickBot="1" x14ac:dyDescent="0.35">
      <c r="B17" s="657"/>
      <c r="C17" s="658"/>
      <c r="D17" s="659"/>
      <c r="E17" s="660"/>
      <c r="F17" s="660"/>
      <c r="G17" s="1146"/>
      <c r="H17" s="1147"/>
      <c r="I17" s="1148"/>
      <c r="J17" s="657"/>
      <c r="K17" s="660"/>
      <c r="L17" s="644"/>
      <c r="M17" s="644"/>
      <c r="N17" s="644"/>
    </row>
    <row r="18" spans="2:15" ht="15" thickBot="1" x14ac:dyDescent="0.35">
      <c r="B18" s="661" t="s">
        <v>483</v>
      </c>
      <c r="C18" s="1149" t="s">
        <v>229</v>
      </c>
      <c r="D18" s="1150"/>
      <c r="E18" s="663"/>
      <c r="F18" s="661"/>
      <c r="G18" s="664"/>
      <c r="H18" s="664"/>
      <c r="I18" s="663"/>
      <c r="J18" s="663"/>
      <c r="K18" s="663"/>
      <c r="L18" s="644"/>
      <c r="M18" s="644"/>
      <c r="N18" s="644"/>
    </row>
    <row r="19" spans="2:15" ht="15" thickBot="1" x14ac:dyDescent="0.35">
      <c r="B19" s="661" t="s">
        <v>484</v>
      </c>
      <c r="C19" s="1151" t="s">
        <v>485</v>
      </c>
      <c r="D19" s="1152"/>
      <c r="E19" s="638"/>
      <c r="F19" s="661"/>
      <c r="G19" s="664"/>
      <c r="H19" s="664"/>
      <c r="I19" s="663"/>
      <c r="J19" s="663"/>
      <c r="K19" s="663"/>
      <c r="L19" s="1153"/>
      <c r="M19" s="1154"/>
      <c r="N19" s="1154"/>
    </row>
    <row r="20" spans="2:15" ht="13.5" customHeight="1" thickBot="1" x14ac:dyDescent="0.35">
      <c r="B20" s="665" t="s">
        <v>486</v>
      </c>
      <c r="C20" s="1155" t="s">
        <v>487</v>
      </c>
      <c r="D20" s="1156"/>
      <c r="E20" s="663"/>
      <c r="F20" s="667" t="s">
        <v>488</v>
      </c>
      <c r="G20" s="1157">
        <v>0.1</v>
      </c>
      <c r="H20" s="1158"/>
      <c r="I20" s="1159"/>
      <c r="J20" s="669">
        <v>22687.616999999998</v>
      </c>
      <c r="K20" s="670">
        <f>ROUND(G20*J20,2)</f>
        <v>2268.7600000000002</v>
      </c>
      <c r="L20" s="644"/>
      <c r="M20" s="671"/>
      <c r="N20" s="671"/>
      <c r="O20" s="644" t="s">
        <v>489</v>
      </c>
    </row>
    <row r="21" spans="2:15" ht="15" thickBot="1" x14ac:dyDescent="0.35">
      <c r="B21" s="672"/>
      <c r="C21" s="637"/>
      <c r="D21" s="637"/>
      <c r="E21" s="638"/>
      <c r="F21" s="1160" t="s">
        <v>490</v>
      </c>
      <c r="G21" s="1161"/>
      <c r="H21" s="1161"/>
      <c r="I21" s="664"/>
      <c r="J21" s="663"/>
      <c r="K21" s="673">
        <f>K20</f>
        <v>2268.7600000000002</v>
      </c>
      <c r="L21" s="644"/>
      <c r="M21" s="644"/>
      <c r="N21" s="644"/>
    </row>
    <row r="22" spans="2:15" ht="24" customHeight="1" thickBot="1" x14ac:dyDescent="0.35">
      <c r="B22" s="672"/>
      <c r="C22" s="637"/>
      <c r="D22" s="637"/>
      <c r="E22" s="638"/>
      <c r="F22" s="1149" t="s">
        <v>491</v>
      </c>
      <c r="G22" s="1150"/>
      <c r="H22" s="637"/>
      <c r="I22" s="637"/>
      <c r="J22" s="638"/>
      <c r="K22" s="674">
        <f>K21</f>
        <v>2268.7600000000002</v>
      </c>
      <c r="L22" s="644"/>
      <c r="M22" s="644"/>
      <c r="N22" s="644"/>
    </row>
    <row r="23" spans="2:15" ht="19.5" customHeight="1" thickBot="1" x14ac:dyDescent="0.35">
      <c r="B23" s="675" t="s">
        <v>11</v>
      </c>
      <c r="C23" s="1160" t="s">
        <v>492</v>
      </c>
      <c r="D23" s="1161"/>
      <c r="E23" s="663"/>
      <c r="F23" s="663"/>
      <c r="G23" s="664"/>
      <c r="H23" s="664"/>
      <c r="I23" s="663"/>
      <c r="J23" s="663"/>
      <c r="K23" s="663"/>
      <c r="L23" s="644"/>
      <c r="M23" s="644"/>
      <c r="N23" s="644"/>
    </row>
    <row r="24" spans="2:15" ht="15" thickBot="1" x14ac:dyDescent="0.35">
      <c r="B24" s="665" t="s">
        <v>493</v>
      </c>
      <c r="C24" s="1162" t="s">
        <v>494</v>
      </c>
      <c r="D24" s="1163"/>
      <c r="E24" s="640"/>
      <c r="F24" s="667" t="s">
        <v>488</v>
      </c>
      <c r="G24" s="1157">
        <v>0.2</v>
      </c>
      <c r="H24" s="1158"/>
      <c r="I24" s="1159"/>
      <c r="J24" s="669">
        <v>4538.5690999999997</v>
      </c>
      <c r="K24" s="670">
        <f>ROUND(G24*J24,2)</f>
        <v>907.71</v>
      </c>
      <c r="L24" s="644"/>
      <c r="M24" s="644"/>
      <c r="N24" s="644"/>
      <c r="O24" s="644" t="s">
        <v>495</v>
      </c>
    </row>
    <row r="25" spans="2:15" ht="15" thickBot="1" x14ac:dyDescent="0.35">
      <c r="B25" s="672"/>
      <c r="C25" s="637"/>
      <c r="D25" s="637"/>
      <c r="E25" s="638"/>
      <c r="F25" s="1160" t="s">
        <v>496</v>
      </c>
      <c r="G25" s="1161"/>
      <c r="H25" s="1161"/>
      <c r="I25" s="664"/>
      <c r="J25" s="663"/>
      <c r="K25" s="673">
        <f>K24</f>
        <v>907.71</v>
      </c>
      <c r="L25" s="644"/>
      <c r="M25" s="644"/>
      <c r="N25" s="644"/>
    </row>
    <row r="26" spans="2:15" ht="19.2" customHeight="1" thickBot="1" x14ac:dyDescent="0.35">
      <c r="B26" s="672"/>
      <c r="C26" s="637"/>
      <c r="D26" s="637"/>
      <c r="E26" s="638"/>
      <c r="F26" s="1149" t="s">
        <v>497</v>
      </c>
      <c r="G26" s="1150"/>
      <c r="H26" s="637"/>
      <c r="I26" s="637"/>
      <c r="J26" s="638"/>
      <c r="K26" s="674">
        <f>K25</f>
        <v>907.71</v>
      </c>
      <c r="L26" s="644"/>
      <c r="M26" s="644"/>
      <c r="N26" s="644"/>
    </row>
    <row r="27" spans="2:15" ht="15" thickBot="1" x14ac:dyDescent="0.35">
      <c r="B27" s="665"/>
      <c r="C27" s="639"/>
      <c r="D27" s="639"/>
      <c r="E27" s="640"/>
      <c r="F27" s="1160" t="s">
        <v>498</v>
      </c>
      <c r="G27" s="1161"/>
      <c r="H27" s="1161"/>
      <c r="I27" s="1161"/>
      <c r="J27" s="1165"/>
      <c r="K27" s="676">
        <f>SUM(K22+K26)</f>
        <v>3176.4700000000003</v>
      </c>
      <c r="L27" s="644"/>
      <c r="M27" s="644"/>
      <c r="N27" s="644"/>
    </row>
    <row r="28" spans="2:15" ht="15" thickBot="1" x14ac:dyDescent="0.35">
      <c r="B28" s="648"/>
      <c r="C28" s="648"/>
      <c r="D28" s="648"/>
      <c r="E28" s="648"/>
      <c r="F28" s="648"/>
      <c r="G28" s="648"/>
      <c r="H28" s="648"/>
      <c r="I28" s="648"/>
      <c r="J28" s="648"/>
      <c r="K28" s="648"/>
      <c r="L28" s="648"/>
      <c r="M28" s="648"/>
      <c r="N28" s="648"/>
    </row>
    <row r="29" spans="2:15" ht="22.5" customHeight="1" x14ac:dyDescent="0.3">
      <c r="B29" s="1164" t="s">
        <v>477</v>
      </c>
      <c r="C29" s="1167" t="s">
        <v>478</v>
      </c>
      <c r="D29" s="1168"/>
      <c r="E29" s="1169"/>
      <c r="F29" s="1164" t="s">
        <v>479</v>
      </c>
      <c r="G29" s="1167" t="s">
        <v>428</v>
      </c>
      <c r="H29" s="1168"/>
      <c r="I29" s="1169"/>
      <c r="J29" s="1164" t="s">
        <v>499</v>
      </c>
      <c r="K29" s="1164" t="s">
        <v>500</v>
      </c>
      <c r="L29" s="1164" t="s">
        <v>501</v>
      </c>
      <c r="M29" s="1164" t="s">
        <v>502</v>
      </c>
      <c r="N29" s="1164" t="s">
        <v>503</v>
      </c>
    </row>
    <row r="30" spans="2:15" ht="15" thickBot="1" x14ac:dyDescent="0.35">
      <c r="B30" s="1166"/>
      <c r="C30" s="1138"/>
      <c r="D30" s="1139"/>
      <c r="E30" s="1140"/>
      <c r="F30" s="1142"/>
      <c r="G30" s="1138"/>
      <c r="H30" s="1139"/>
      <c r="I30" s="1140"/>
      <c r="J30" s="1142"/>
      <c r="K30" s="1142"/>
      <c r="L30" s="1142"/>
      <c r="M30" s="1142"/>
      <c r="N30" s="1142"/>
    </row>
    <row r="31" spans="2:15" ht="15" thickBot="1" x14ac:dyDescent="0.35">
      <c r="B31" s="675" t="s">
        <v>504</v>
      </c>
      <c r="C31" s="1160" t="s">
        <v>505</v>
      </c>
      <c r="D31" s="1161"/>
      <c r="E31" s="663"/>
      <c r="F31" s="663"/>
      <c r="G31" s="664"/>
      <c r="H31" s="664"/>
      <c r="I31" s="663"/>
      <c r="J31" s="663"/>
      <c r="K31" s="663"/>
      <c r="L31" s="663"/>
      <c r="M31" s="663"/>
      <c r="N31" s="663"/>
    </row>
    <row r="32" spans="2:15" ht="15" thickBot="1" x14ac:dyDescent="0.35">
      <c r="B32" s="677" t="s">
        <v>429</v>
      </c>
      <c r="C32" s="1149" t="s">
        <v>485</v>
      </c>
      <c r="D32" s="1150"/>
      <c r="E32" s="638"/>
      <c r="F32" s="638"/>
      <c r="G32" s="637"/>
      <c r="H32" s="637"/>
      <c r="I32" s="638"/>
      <c r="J32" s="638"/>
      <c r="K32" s="638"/>
      <c r="L32" s="638"/>
      <c r="M32" s="638"/>
      <c r="N32" s="638"/>
    </row>
    <row r="33" spans="2:15" ht="15" thickBot="1" x14ac:dyDescent="0.35">
      <c r="B33" s="661" t="s">
        <v>506</v>
      </c>
      <c r="C33" s="1155" t="s">
        <v>507</v>
      </c>
      <c r="D33" s="1156"/>
      <c r="E33" s="663"/>
      <c r="F33" s="663"/>
      <c r="G33" s="664"/>
      <c r="H33" s="664"/>
      <c r="I33" s="663"/>
      <c r="J33" s="663"/>
      <c r="K33" s="663"/>
      <c r="L33" s="663"/>
      <c r="M33" s="663"/>
      <c r="N33" s="663"/>
    </row>
    <row r="34" spans="2:15" ht="19.5" customHeight="1" thickBot="1" x14ac:dyDescent="0.35">
      <c r="B34" s="661" t="s">
        <v>508</v>
      </c>
      <c r="C34" s="1170" t="s">
        <v>509</v>
      </c>
      <c r="D34" s="1171"/>
      <c r="E34" s="1172"/>
      <c r="F34" s="668" t="s">
        <v>510</v>
      </c>
      <c r="G34" s="1173">
        <v>0.1</v>
      </c>
      <c r="H34" s="1174"/>
      <c r="I34" s="1175"/>
      <c r="J34" s="679">
        <v>44</v>
      </c>
      <c r="K34" s="678">
        <v>176</v>
      </c>
      <c r="L34" s="668">
        <v>36.425400000000003</v>
      </c>
      <c r="M34" s="668">
        <v>6.3291000000000004</v>
      </c>
      <c r="N34" s="680">
        <f>ROUND(G34*J34*L34+G34*K34*M34,2)</f>
        <v>271.66000000000003</v>
      </c>
      <c r="O34" s="644" t="s">
        <v>511</v>
      </c>
    </row>
    <row r="35" spans="2:15" ht="15" thickBot="1" x14ac:dyDescent="0.35">
      <c r="B35" s="637"/>
      <c r="C35" s="637"/>
      <c r="D35" s="637"/>
      <c r="E35" s="637"/>
      <c r="F35" s="637"/>
      <c r="G35" s="637"/>
      <c r="H35" s="637"/>
      <c r="I35" s="637"/>
      <c r="J35" s="637"/>
      <c r="K35" s="1176" t="s">
        <v>512</v>
      </c>
      <c r="L35" s="1177"/>
      <c r="M35" s="639"/>
      <c r="N35" s="681">
        <f>N34</f>
        <v>271.66000000000003</v>
      </c>
    </row>
    <row r="36" spans="2:15" ht="15" thickBot="1" x14ac:dyDescent="0.35">
      <c r="B36" s="639"/>
      <c r="C36" s="639"/>
      <c r="D36" s="639"/>
      <c r="E36" s="639"/>
      <c r="F36" s="639"/>
      <c r="G36" s="639"/>
      <c r="H36" s="639"/>
      <c r="I36" s="639"/>
      <c r="J36" s="639"/>
      <c r="K36" s="639"/>
      <c r="L36" s="639"/>
      <c r="M36" s="639"/>
      <c r="N36" s="639"/>
    </row>
    <row r="37" spans="2:15" ht="17.25" customHeight="1" thickBot="1" x14ac:dyDescent="0.35">
      <c r="B37" s="675" t="s">
        <v>430</v>
      </c>
      <c r="C37" s="1178" t="s">
        <v>492</v>
      </c>
      <c r="D37" s="1179"/>
      <c r="E37" s="1180"/>
      <c r="F37" s="661"/>
      <c r="G37" s="664"/>
      <c r="H37" s="664"/>
      <c r="I37" s="663"/>
      <c r="J37" s="663"/>
      <c r="K37" s="663"/>
      <c r="L37" s="663"/>
      <c r="M37" s="663"/>
      <c r="N37" s="661"/>
    </row>
    <row r="38" spans="2:15" ht="19.5" customHeight="1" thickBot="1" x14ac:dyDescent="0.35">
      <c r="B38" s="665" t="s">
        <v>513</v>
      </c>
      <c r="C38" s="1170" t="s">
        <v>514</v>
      </c>
      <c r="D38" s="1171"/>
      <c r="E38" s="1172"/>
      <c r="F38" s="667" t="s">
        <v>515</v>
      </c>
      <c r="G38" s="1173">
        <v>0.5</v>
      </c>
      <c r="H38" s="1174"/>
      <c r="I38" s="1175"/>
      <c r="J38" s="682">
        <v>44</v>
      </c>
      <c r="K38" s="683">
        <v>176</v>
      </c>
      <c r="L38" s="668">
        <f>L34</f>
        <v>36.425400000000003</v>
      </c>
      <c r="M38" s="668">
        <f>M34</f>
        <v>6.3291000000000004</v>
      </c>
      <c r="N38" s="684">
        <f>ROUND(G38*J38*L38+G38*K38*M38,2)</f>
        <v>1358.32</v>
      </c>
      <c r="O38" s="644" t="s">
        <v>511</v>
      </c>
    </row>
    <row r="39" spans="2:15" ht="13.5" customHeight="1" thickBot="1" x14ac:dyDescent="0.35">
      <c r="B39" s="637"/>
      <c r="C39" s="637"/>
      <c r="D39" s="637"/>
      <c r="E39" s="637"/>
      <c r="F39" s="637"/>
      <c r="G39" s="637"/>
      <c r="H39" s="637"/>
      <c r="I39" s="637"/>
      <c r="J39" s="638"/>
      <c r="K39" s="1178" t="s">
        <v>516</v>
      </c>
      <c r="L39" s="1179"/>
      <c r="M39" s="1180"/>
      <c r="N39" s="685">
        <f>N38</f>
        <v>1358.32</v>
      </c>
    </row>
    <row r="40" spans="2:15" ht="19.5" customHeight="1" thickBot="1" x14ac:dyDescent="0.35">
      <c r="B40" s="637"/>
      <c r="C40" s="637"/>
      <c r="D40" s="637"/>
      <c r="E40" s="637"/>
      <c r="F40" s="637"/>
      <c r="G40" s="637"/>
      <c r="H40" s="637"/>
      <c r="I40" s="637"/>
      <c r="J40" s="638"/>
      <c r="K40" s="1160" t="s">
        <v>517</v>
      </c>
      <c r="L40" s="1161"/>
      <c r="M40" s="1165"/>
      <c r="N40" s="686">
        <f>SUM(N35+N39)</f>
        <v>1629.98</v>
      </c>
    </row>
    <row r="41" spans="2:15" x14ac:dyDescent="0.3">
      <c r="B41" s="642"/>
      <c r="C41" s="642"/>
      <c r="D41" s="642"/>
      <c r="E41" s="642"/>
      <c r="F41" s="642"/>
      <c r="G41" s="642"/>
      <c r="H41" s="642"/>
      <c r="I41" s="642"/>
      <c r="J41" s="642"/>
      <c r="K41" s="642"/>
      <c r="L41" s="642"/>
      <c r="M41" s="642"/>
      <c r="N41" s="642"/>
    </row>
    <row r="42" spans="2:15" x14ac:dyDescent="0.3">
      <c r="B42" s="641"/>
      <c r="C42" s="642"/>
      <c r="D42" s="642"/>
      <c r="E42" s="642"/>
      <c r="F42" s="642"/>
      <c r="G42" s="642"/>
      <c r="H42" s="642"/>
      <c r="I42" s="642"/>
      <c r="J42" s="642"/>
      <c r="K42" s="642"/>
      <c r="L42" s="642"/>
      <c r="M42" s="642"/>
      <c r="N42" s="642"/>
    </row>
    <row r="43" spans="2:15" x14ac:dyDescent="0.3">
      <c r="B43" s="641"/>
      <c r="C43" s="642"/>
      <c r="D43" s="642"/>
      <c r="E43" s="642"/>
      <c r="F43" s="642"/>
      <c r="G43" s="642"/>
      <c r="H43" s="642"/>
      <c r="I43" s="642"/>
      <c r="J43" s="642"/>
      <c r="K43" s="642"/>
      <c r="L43" s="642"/>
      <c r="M43" s="642"/>
      <c r="N43" s="642"/>
    </row>
    <row r="44" spans="2:15" x14ac:dyDescent="0.3">
      <c r="B44" s="636" t="s">
        <v>518</v>
      </c>
      <c r="C44" s="642"/>
      <c r="D44" s="642"/>
      <c r="E44" s="642"/>
      <c r="F44" s="642"/>
      <c r="G44" s="642"/>
      <c r="H44" s="642"/>
      <c r="I44" s="642"/>
      <c r="J44" s="642"/>
      <c r="K44" s="642"/>
      <c r="L44" s="642"/>
      <c r="M44" s="642"/>
      <c r="N44" s="642"/>
    </row>
    <row r="45" spans="2:15" x14ac:dyDescent="0.3">
      <c r="B45" s="687"/>
      <c r="C45" s="642"/>
      <c r="D45" s="642"/>
      <c r="E45" s="642"/>
      <c r="F45" s="642"/>
      <c r="G45" s="642"/>
      <c r="H45" s="642"/>
      <c r="I45" s="642"/>
      <c r="J45" s="642"/>
      <c r="K45" s="642"/>
      <c r="L45" s="642"/>
      <c r="M45" s="642"/>
      <c r="N45" s="642"/>
    </row>
    <row r="46" spans="2:15" ht="15" thickBot="1" x14ac:dyDescent="0.35">
      <c r="B46" s="636" t="s">
        <v>519</v>
      </c>
      <c r="C46" s="642"/>
      <c r="D46" s="642"/>
      <c r="E46" s="642"/>
      <c r="F46" s="642"/>
      <c r="G46" s="642"/>
      <c r="H46" s="642"/>
      <c r="I46" s="642"/>
      <c r="J46" s="642"/>
      <c r="K46" s="642"/>
      <c r="L46" s="642"/>
      <c r="M46" s="642"/>
      <c r="N46" s="642"/>
    </row>
    <row r="47" spans="2:15" ht="19.5" customHeight="1" x14ac:dyDescent="0.3">
      <c r="B47" s="1164" t="s">
        <v>477</v>
      </c>
      <c r="C47" s="1167" t="s">
        <v>520</v>
      </c>
      <c r="D47" s="1168"/>
      <c r="E47" s="1168"/>
      <c r="F47" s="1183" t="s">
        <v>479</v>
      </c>
      <c r="G47" s="1167" t="s">
        <v>83</v>
      </c>
      <c r="H47" s="1168"/>
      <c r="I47" s="1168"/>
      <c r="J47" s="1168"/>
      <c r="K47" s="1169"/>
      <c r="L47" s="1187" t="s">
        <v>521</v>
      </c>
      <c r="M47" s="1188"/>
      <c r="N47" s="1193" t="s">
        <v>522</v>
      </c>
    </row>
    <row r="48" spans="2:15" x14ac:dyDescent="0.3">
      <c r="B48" s="1142"/>
      <c r="C48" s="1138"/>
      <c r="D48" s="1139"/>
      <c r="E48" s="1139"/>
      <c r="F48" s="1184"/>
      <c r="G48" s="1138"/>
      <c r="H48" s="1139"/>
      <c r="I48" s="1139"/>
      <c r="J48" s="1139"/>
      <c r="K48" s="1140"/>
      <c r="L48" s="1189"/>
      <c r="M48" s="1190"/>
      <c r="N48" s="1194"/>
    </row>
    <row r="49" spans="1:15" ht="15" thickBot="1" x14ac:dyDescent="0.35">
      <c r="B49" s="1166"/>
      <c r="C49" s="1181"/>
      <c r="D49" s="1182"/>
      <c r="E49" s="1182"/>
      <c r="F49" s="1185"/>
      <c r="G49" s="1181"/>
      <c r="H49" s="1182"/>
      <c r="I49" s="1182"/>
      <c r="J49" s="1182"/>
      <c r="K49" s="1186"/>
      <c r="L49" s="1191"/>
      <c r="M49" s="1192"/>
      <c r="N49" s="1195"/>
    </row>
    <row r="50" spans="1:15" ht="19.5" customHeight="1" thickBot="1" x14ac:dyDescent="0.35">
      <c r="B50" s="677" t="s">
        <v>483</v>
      </c>
      <c r="C50" s="1196" t="s">
        <v>523</v>
      </c>
      <c r="D50" s="1197"/>
      <c r="E50" s="1197"/>
      <c r="F50" s="666"/>
      <c r="G50" s="1157"/>
      <c r="H50" s="1158"/>
      <c r="I50" s="1158"/>
      <c r="J50" s="1158"/>
      <c r="K50" s="1159"/>
      <c r="L50" s="1157"/>
      <c r="M50" s="1159"/>
      <c r="N50" s="661"/>
    </row>
    <row r="51" spans="1:15" ht="15" thickBot="1" x14ac:dyDescent="0.35">
      <c r="B51" s="677" t="s">
        <v>484</v>
      </c>
      <c r="C51" s="1198" t="s">
        <v>524</v>
      </c>
      <c r="D51" s="1199"/>
      <c r="E51" s="1200"/>
      <c r="F51" s="688"/>
      <c r="G51" s="1201"/>
      <c r="H51" s="1202"/>
      <c r="I51" s="1202"/>
      <c r="J51" s="1202"/>
      <c r="K51" s="1203"/>
      <c r="L51" s="1201"/>
      <c r="M51" s="1203"/>
      <c r="N51" s="690"/>
    </row>
    <row r="52" spans="1:15" ht="15" thickBot="1" x14ac:dyDescent="0.35">
      <c r="B52" s="691" t="s">
        <v>525</v>
      </c>
      <c r="C52" s="1218" t="s">
        <v>526</v>
      </c>
      <c r="D52" s="1218"/>
      <c r="E52" s="1218"/>
      <c r="F52" s="689" t="s">
        <v>527</v>
      </c>
      <c r="G52" s="1157">
        <v>1</v>
      </c>
      <c r="H52" s="1158"/>
      <c r="I52" s="1158"/>
      <c r="J52" s="1158"/>
      <c r="K52" s="1159"/>
      <c r="L52" s="1219">
        <v>7875.9894999999997</v>
      </c>
      <c r="M52" s="1220"/>
      <c r="N52" s="692">
        <f>ROUND(G52*L52,2)</f>
        <v>7875.99</v>
      </c>
      <c r="O52" s="644" t="s">
        <v>528</v>
      </c>
    </row>
    <row r="53" spans="1:15" ht="15" thickBot="1" x14ac:dyDescent="0.35">
      <c r="B53" s="637"/>
      <c r="C53" s="637"/>
      <c r="D53" s="637"/>
      <c r="E53" s="637"/>
      <c r="F53" s="637"/>
      <c r="G53" s="1221" t="s">
        <v>529</v>
      </c>
      <c r="H53" s="1222"/>
      <c r="I53" s="1222"/>
      <c r="J53" s="1222"/>
      <c r="K53" s="1222"/>
      <c r="L53" s="1222"/>
      <c r="M53" s="1223"/>
      <c r="N53" s="693">
        <f>N52</f>
        <v>7875.99</v>
      </c>
      <c r="O53" s="643"/>
    </row>
    <row r="54" spans="1:15" ht="12.75" customHeight="1" x14ac:dyDescent="0.3">
      <c r="B54" s="637"/>
      <c r="C54" s="1224" t="s">
        <v>530</v>
      </c>
      <c r="D54" s="1224"/>
      <c r="E54" s="1224"/>
      <c r="F54" s="1224"/>
      <c r="G54" s="1224"/>
      <c r="H54" s="1224"/>
      <c r="I54" s="662"/>
      <c r="J54" s="637"/>
      <c r="K54" s="642"/>
      <c r="L54" s="642"/>
      <c r="M54" s="642"/>
      <c r="N54" s="642"/>
    </row>
    <row r="55" spans="1:15" ht="15" thickBot="1" x14ac:dyDescent="0.35">
      <c r="B55" s="639"/>
      <c r="C55" s="637"/>
      <c r="D55" s="637"/>
      <c r="E55" s="637"/>
      <c r="F55" s="637"/>
      <c r="G55" s="637"/>
      <c r="H55" s="637"/>
      <c r="I55" s="637"/>
      <c r="J55" s="637"/>
      <c r="K55" s="642"/>
      <c r="L55" s="642"/>
      <c r="M55" s="642"/>
      <c r="N55" s="642"/>
    </row>
    <row r="56" spans="1:15" ht="18" customHeight="1" thickBot="1" x14ac:dyDescent="0.35">
      <c r="B56" s="1164" t="s">
        <v>477</v>
      </c>
      <c r="C56" s="1167" t="s">
        <v>520</v>
      </c>
      <c r="D56" s="1168"/>
      <c r="E56" s="1168"/>
      <c r="F56" s="1204" t="s">
        <v>479</v>
      </c>
      <c r="G56" s="1207" t="s">
        <v>531</v>
      </c>
      <c r="H56" s="1208"/>
      <c r="I56" s="1209"/>
      <c r="J56" s="1216" t="s">
        <v>532</v>
      </c>
      <c r="K56" s="1217"/>
      <c r="L56" s="1216" t="s">
        <v>533</v>
      </c>
      <c r="M56" s="1217"/>
      <c r="N56" s="1225" t="s">
        <v>522</v>
      </c>
    </row>
    <row r="57" spans="1:15" ht="13.5" customHeight="1" x14ac:dyDescent="0.3">
      <c r="B57" s="1142"/>
      <c r="C57" s="1138"/>
      <c r="D57" s="1139"/>
      <c r="E57" s="1139"/>
      <c r="F57" s="1205"/>
      <c r="G57" s="1210"/>
      <c r="H57" s="1211"/>
      <c r="I57" s="1212"/>
      <c r="J57" s="1228" t="s">
        <v>534</v>
      </c>
      <c r="K57" s="1230" t="s">
        <v>535</v>
      </c>
      <c r="L57" s="1232" t="s">
        <v>536</v>
      </c>
      <c r="M57" s="1234" t="s">
        <v>537</v>
      </c>
      <c r="N57" s="1226"/>
    </row>
    <row r="58" spans="1:15" ht="15" thickBot="1" x14ac:dyDescent="0.35">
      <c r="A58" s="16"/>
      <c r="B58" s="1186"/>
      <c r="C58" s="1181"/>
      <c r="D58" s="1182"/>
      <c r="E58" s="1182"/>
      <c r="F58" s="1206"/>
      <c r="G58" s="1213"/>
      <c r="H58" s="1214"/>
      <c r="I58" s="1215"/>
      <c r="J58" s="1229"/>
      <c r="K58" s="1231"/>
      <c r="L58" s="1233"/>
      <c r="M58" s="1235"/>
      <c r="N58" s="1227"/>
    </row>
    <row r="59" spans="1:15" ht="15" thickBot="1" x14ac:dyDescent="0.35">
      <c r="A59" s="16"/>
      <c r="B59" s="694" t="s">
        <v>11</v>
      </c>
      <c r="C59" s="1196" t="s">
        <v>505</v>
      </c>
      <c r="D59" s="1197"/>
      <c r="E59" s="1197"/>
      <c r="F59" s="666"/>
      <c r="G59" s="1157"/>
      <c r="H59" s="1158"/>
      <c r="I59" s="1159"/>
      <c r="J59" s="661"/>
      <c r="K59" s="640"/>
      <c r="L59" s="661"/>
      <c r="M59" s="640"/>
      <c r="N59" s="665"/>
    </row>
    <row r="60" spans="1:15" ht="15" thickBot="1" x14ac:dyDescent="0.35">
      <c r="A60" s="16"/>
      <c r="B60" s="642" t="s">
        <v>538</v>
      </c>
      <c r="C60" s="1198" t="s">
        <v>539</v>
      </c>
      <c r="D60" s="1199"/>
      <c r="E60" s="1200"/>
      <c r="F60" s="667" t="s">
        <v>527</v>
      </c>
      <c r="G60" s="1201">
        <v>1</v>
      </c>
      <c r="H60" s="1202"/>
      <c r="I60" s="1203"/>
      <c r="J60" s="695">
        <v>44</v>
      </c>
      <c r="K60" s="696">
        <v>176</v>
      </c>
      <c r="L60" s="697">
        <f>L34</f>
        <v>36.425400000000003</v>
      </c>
      <c r="M60" s="668">
        <f>M34</f>
        <v>6.3291000000000004</v>
      </c>
      <c r="N60" s="698">
        <f>ROUND(G60*J60*L60+G60*K60*M60,2)</f>
        <v>2716.64</v>
      </c>
      <c r="O60" s="644" t="s">
        <v>511</v>
      </c>
    </row>
    <row r="61" spans="1:15" ht="15" thickBot="1" x14ac:dyDescent="0.35">
      <c r="B61" s="1221"/>
      <c r="C61" s="1222"/>
      <c r="D61" s="1222"/>
      <c r="E61" s="1222"/>
      <c r="F61" s="1223"/>
      <c r="G61" s="1178" t="s">
        <v>540</v>
      </c>
      <c r="H61" s="1197"/>
      <c r="I61" s="1197"/>
      <c r="J61" s="1197"/>
      <c r="K61" s="1197"/>
      <c r="L61" s="1197"/>
      <c r="M61" s="1237"/>
      <c r="N61" s="699">
        <f>N60</f>
        <v>2716.64</v>
      </c>
    </row>
    <row r="62" spans="1:15" ht="19.5" customHeight="1" thickBot="1" x14ac:dyDescent="0.35">
      <c r="B62" s="637"/>
      <c r="C62" s="637"/>
      <c r="D62" s="637"/>
      <c r="E62" s="637"/>
      <c r="F62" s="637"/>
      <c r="G62" s="1178" t="s">
        <v>541</v>
      </c>
      <c r="H62" s="1197"/>
      <c r="I62" s="1197"/>
      <c r="J62" s="1197"/>
      <c r="K62" s="1197"/>
      <c r="L62" s="1197"/>
      <c r="M62" s="1237"/>
      <c r="N62" s="700">
        <f>SUM(N53+N61)</f>
        <v>10592.63</v>
      </c>
      <c r="O62" s="643"/>
    </row>
    <row r="63" spans="1:15" ht="25.5" customHeight="1" thickBot="1" x14ac:dyDescent="0.35">
      <c r="B63" s="701"/>
      <c r="C63" s="701"/>
      <c r="D63" s="701"/>
      <c r="E63" s="1238"/>
      <c r="F63" s="1238"/>
      <c r="G63" s="1238"/>
      <c r="H63" s="701"/>
      <c r="I63" s="701"/>
      <c r="J63" s="703"/>
      <c r="N63" s="13"/>
    </row>
    <row r="64" spans="1:15" ht="15" thickBot="1" x14ac:dyDescent="0.35">
      <c r="B64" s="704"/>
      <c r="C64" s="704"/>
      <c r="D64" s="704"/>
      <c r="E64" s="704"/>
      <c r="F64" s="704"/>
      <c r="G64" s="704"/>
      <c r="H64" s="704"/>
      <c r="I64" s="704"/>
      <c r="J64" s="704"/>
      <c r="L64" s="705" t="s">
        <v>482</v>
      </c>
      <c r="M64" s="706"/>
      <c r="N64" s="707">
        <f>SUM(K27+N40+N62)</f>
        <v>15399.08</v>
      </c>
    </row>
    <row r="65" spans="2:17" ht="15" thickBot="1" x14ac:dyDescent="0.35">
      <c r="B65" s="701"/>
      <c r="C65" s="701"/>
      <c r="D65" s="701"/>
      <c r="E65" s="701"/>
      <c r="F65" s="701"/>
      <c r="G65" s="701"/>
      <c r="H65" s="708"/>
      <c r="I65" s="701"/>
      <c r="J65" s="709"/>
      <c r="L65" s="710" t="s">
        <v>542</v>
      </c>
      <c r="M65" s="706"/>
      <c r="N65" s="711">
        <v>11.5</v>
      </c>
    </row>
    <row r="66" spans="2:17" ht="15" thickBot="1" x14ac:dyDescent="0.35">
      <c r="B66" s="701"/>
      <c r="C66" s="701"/>
      <c r="D66" s="701"/>
      <c r="E66" s="701"/>
      <c r="F66" s="701"/>
      <c r="G66" s="701"/>
      <c r="H66" s="708"/>
      <c r="I66" s="701"/>
      <c r="J66" s="712"/>
      <c r="L66" s="713" t="s">
        <v>543</v>
      </c>
      <c r="M66" s="714"/>
      <c r="N66" s="715">
        <f>SUM(N64*N65)</f>
        <v>177089.42</v>
      </c>
    </row>
    <row r="67" spans="2:17" ht="15" thickBot="1" x14ac:dyDescent="0.35">
      <c r="B67" s="701"/>
      <c r="C67" s="701"/>
      <c r="D67" s="701"/>
      <c r="E67" s="701"/>
      <c r="F67" s="701"/>
      <c r="G67" s="701"/>
      <c r="H67" s="708"/>
      <c r="I67" s="701"/>
      <c r="J67" s="1239" t="s">
        <v>544</v>
      </c>
      <c r="K67" s="1240"/>
      <c r="L67" s="1240"/>
      <c r="M67" s="716"/>
      <c r="N67" s="715"/>
    </row>
    <row r="68" spans="2:17" ht="15" thickBot="1" x14ac:dyDescent="0.35">
      <c r="B68" s="701"/>
      <c r="C68" s="701"/>
      <c r="D68" s="701"/>
      <c r="E68" s="701"/>
      <c r="F68" s="701"/>
      <c r="G68" s="701"/>
      <c r="H68" s="708"/>
      <c r="I68" s="701"/>
      <c r="J68" s="1241" t="s">
        <v>545</v>
      </c>
      <c r="K68" s="1242"/>
      <c r="L68" s="1242"/>
      <c r="M68" s="1243"/>
      <c r="N68" s="715">
        <f>SUM(N66+N67)</f>
        <v>177089.42</v>
      </c>
      <c r="Q68" s="4">
        <f>'[430]Planilha Ponte Resumo'!I15</f>
        <v>78008.421052631573</v>
      </c>
    </row>
    <row r="69" spans="2:17" x14ac:dyDescent="0.3">
      <c r="B69" s="704"/>
      <c r="C69" s="704"/>
      <c r="D69" s="704"/>
      <c r="E69" s="704"/>
      <c r="F69" s="704"/>
      <c r="G69" s="704"/>
      <c r="H69" s="702"/>
      <c r="I69" s="704"/>
      <c r="J69" s="717"/>
      <c r="L69" s="13"/>
    </row>
    <row r="70" spans="2:17" x14ac:dyDescent="0.3">
      <c r="B70" s="718"/>
    </row>
    <row r="71" spans="2:17" x14ac:dyDescent="0.3">
      <c r="B71" s="1236" t="s">
        <v>546</v>
      </c>
      <c r="C71" s="1236"/>
      <c r="D71" s="1236"/>
      <c r="E71" s="1236"/>
      <c r="F71" s="1236"/>
      <c r="G71" s="1236"/>
      <c r="H71" s="1236"/>
      <c r="I71" s="1236"/>
      <c r="J71" s="1236"/>
      <c r="K71" s="1236"/>
      <c r="L71" s="1236"/>
      <c r="M71" s="1236"/>
      <c r="N71" s="1236"/>
      <c r="Q71" s="4">
        <f>Q68-N68</f>
        <v>-99080.99894736844</v>
      </c>
    </row>
    <row r="72" spans="2:17" x14ac:dyDescent="0.3">
      <c r="B72" s="1236" t="s">
        <v>716</v>
      </c>
      <c r="C72" s="1236"/>
      <c r="D72" s="1236"/>
      <c r="E72" s="1236"/>
      <c r="F72" s="1236"/>
      <c r="G72" s="1236"/>
      <c r="H72" s="1236"/>
      <c r="I72" s="1236"/>
      <c r="J72" s="1236"/>
      <c r="K72" s="1236"/>
      <c r="L72" s="1236"/>
      <c r="M72" s="1236"/>
      <c r="N72" s="1236"/>
    </row>
  </sheetData>
  <mergeCells count="90">
    <mergeCell ref="B72:N72"/>
    <mergeCell ref="C59:E59"/>
    <mergeCell ref="G59:I59"/>
    <mergeCell ref="C60:E60"/>
    <mergeCell ref="G60:I60"/>
    <mergeCell ref="B61:F61"/>
    <mergeCell ref="G61:M61"/>
    <mergeCell ref="G62:M62"/>
    <mergeCell ref="E63:G63"/>
    <mergeCell ref="J67:L67"/>
    <mergeCell ref="J68:M68"/>
    <mergeCell ref="B71:N71"/>
    <mergeCell ref="L56:M56"/>
    <mergeCell ref="N56:N58"/>
    <mergeCell ref="J57:J58"/>
    <mergeCell ref="K57:K58"/>
    <mergeCell ref="L57:L58"/>
    <mergeCell ref="M57:M58"/>
    <mergeCell ref="C52:E52"/>
    <mergeCell ref="G52:K52"/>
    <mergeCell ref="L52:M52"/>
    <mergeCell ref="G53:M53"/>
    <mergeCell ref="C54:H54"/>
    <mergeCell ref="B56:B58"/>
    <mergeCell ref="C56:E58"/>
    <mergeCell ref="F56:F58"/>
    <mergeCell ref="G56:I58"/>
    <mergeCell ref="J56:K56"/>
    <mergeCell ref="N47:N49"/>
    <mergeCell ref="C50:E50"/>
    <mergeCell ref="G50:K50"/>
    <mergeCell ref="L50:M50"/>
    <mergeCell ref="C51:E51"/>
    <mergeCell ref="G51:K51"/>
    <mergeCell ref="L51:M51"/>
    <mergeCell ref="K39:M39"/>
    <mergeCell ref="K40:M40"/>
    <mergeCell ref="B47:B49"/>
    <mergeCell ref="C47:E49"/>
    <mergeCell ref="F47:F49"/>
    <mergeCell ref="G47:K49"/>
    <mergeCell ref="L47:M49"/>
    <mergeCell ref="C38:E38"/>
    <mergeCell ref="G38:I38"/>
    <mergeCell ref="K29:K30"/>
    <mergeCell ref="L29:L30"/>
    <mergeCell ref="M29:M30"/>
    <mergeCell ref="C33:D33"/>
    <mergeCell ref="C34:E34"/>
    <mergeCell ref="G34:I34"/>
    <mergeCell ref="K35:L35"/>
    <mergeCell ref="C37:E37"/>
    <mergeCell ref="N29:N30"/>
    <mergeCell ref="C31:D31"/>
    <mergeCell ref="C32:D32"/>
    <mergeCell ref="F27:J27"/>
    <mergeCell ref="B29:B30"/>
    <mergeCell ref="C29:E30"/>
    <mergeCell ref="F29:F30"/>
    <mergeCell ref="G29:I30"/>
    <mergeCell ref="J29:J30"/>
    <mergeCell ref="F26:G26"/>
    <mergeCell ref="C18:D18"/>
    <mergeCell ref="C19:D19"/>
    <mergeCell ref="L19:N19"/>
    <mergeCell ref="C20:D20"/>
    <mergeCell ref="G20:I20"/>
    <mergeCell ref="F21:H21"/>
    <mergeCell ref="F22:G22"/>
    <mergeCell ref="C23:D23"/>
    <mergeCell ref="C24:D24"/>
    <mergeCell ref="G24:I24"/>
    <mergeCell ref="F25:H25"/>
    <mergeCell ref="E11:K11"/>
    <mergeCell ref="G13:K13"/>
    <mergeCell ref="B14:B15"/>
    <mergeCell ref="C14:E15"/>
    <mergeCell ref="F14:F15"/>
    <mergeCell ref="G14:I17"/>
    <mergeCell ref="J15:J16"/>
    <mergeCell ref="K15:K16"/>
    <mergeCell ref="C9:G9"/>
    <mergeCell ref="H9:I9"/>
    <mergeCell ref="J9:K9"/>
    <mergeCell ref="L9:N9"/>
    <mergeCell ref="B2:N6"/>
    <mergeCell ref="C8:G8"/>
    <mergeCell ref="H8:I8"/>
    <mergeCell ref="J8:K8"/>
    <mergeCell ref="L8:N8"/>
  </mergeCells>
  <pageMargins left="0.51181102362204722" right="0.51181102362204722" top="0.78740157480314965" bottom="0.78740157480314965" header="0.31496062992125984" footer="0.31496062992125984"/>
  <pageSetup paperSize="9" scale="83" orientation="portrait" horizontalDpi="0" verticalDpi="0" r:id="rId1"/>
  <rowBreaks count="1" manualBreakCount="1">
    <brk id="43" max="13" man="1"/>
  </rowBreaks>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9E665-FCEE-42A0-A614-499F654987BA}">
  <sheetPr>
    <tabColor theme="4" tint="0.79998168889431442"/>
  </sheetPr>
  <dimension ref="A1:M257"/>
  <sheetViews>
    <sheetView view="pageBreakPreview" topLeftCell="A34" zoomScale="115" zoomScaleNormal="100" zoomScaleSheetLayoutView="115" workbookViewId="0">
      <selection activeCell="C226" sqref="C226"/>
    </sheetView>
  </sheetViews>
  <sheetFormatPr defaultRowHeight="14.4" x14ac:dyDescent="0.3"/>
  <cols>
    <col min="1" max="1" width="13.88671875" customWidth="1"/>
    <col min="3" max="3" width="12.5546875" customWidth="1"/>
    <col min="4" max="4" width="13.6640625" customWidth="1"/>
    <col min="5" max="5" width="35.6640625" customWidth="1"/>
    <col min="6" max="6" width="12.109375" customWidth="1"/>
    <col min="7" max="7" width="13.88671875" customWidth="1"/>
    <col min="8" max="8" width="13.5546875" customWidth="1"/>
    <col min="9" max="9" width="11.33203125" customWidth="1"/>
    <col min="11" max="11" width="13.44140625" customWidth="1"/>
    <col min="13" max="13" width="11.5546875" customWidth="1"/>
  </cols>
  <sheetData>
    <row r="1" spans="1:13" x14ac:dyDescent="0.3">
      <c r="A1" s="719"/>
      <c r="B1" s="1271"/>
      <c r="C1" s="1271"/>
      <c r="D1" s="1271"/>
      <c r="E1" s="1274" t="s">
        <v>718</v>
      </c>
      <c r="F1" s="1275"/>
      <c r="G1" s="1275"/>
      <c r="H1" s="1275"/>
      <c r="I1" s="1275"/>
      <c r="J1" s="1275"/>
      <c r="K1" s="1276"/>
      <c r="L1" s="1276"/>
      <c r="M1" s="1277"/>
    </row>
    <row r="2" spans="1:13" x14ac:dyDescent="0.3">
      <c r="A2" s="720"/>
      <c r="B2" s="1272"/>
      <c r="C2" s="1272"/>
      <c r="D2" s="1272"/>
      <c r="E2" s="1282" t="s">
        <v>719</v>
      </c>
      <c r="F2" s="1282"/>
      <c r="G2" s="1282"/>
      <c r="H2" s="1282"/>
      <c r="I2" s="1282"/>
      <c r="J2" s="1282"/>
      <c r="K2" s="1278"/>
      <c r="L2" s="1278"/>
      <c r="M2" s="1279"/>
    </row>
    <row r="3" spans="1:13" x14ac:dyDescent="0.3">
      <c r="A3" s="721"/>
      <c r="B3" s="1272"/>
      <c r="C3" s="1272"/>
      <c r="D3" s="1272"/>
      <c r="E3" s="1283"/>
      <c r="F3" s="1283"/>
      <c r="G3" s="1283"/>
      <c r="H3" s="1283"/>
      <c r="I3" s="1283"/>
      <c r="J3" s="1283"/>
      <c r="K3" s="1278"/>
      <c r="L3" s="1278"/>
      <c r="M3" s="1279"/>
    </row>
    <row r="4" spans="1:13" ht="15" thickBot="1" x14ac:dyDescent="0.35">
      <c r="A4" s="722"/>
      <c r="B4" s="1273"/>
      <c r="C4" s="1273"/>
      <c r="D4" s="1273"/>
      <c r="E4" s="1284"/>
      <c r="F4" s="1284"/>
      <c r="G4" s="1284"/>
      <c r="H4" s="1284"/>
      <c r="I4" s="1284"/>
      <c r="J4" s="1284"/>
      <c r="K4" s="1280"/>
      <c r="L4" s="1280"/>
      <c r="M4" s="1281"/>
    </row>
    <row r="5" spans="1:13" ht="15" thickBot="1" x14ac:dyDescent="0.35"/>
    <row r="6" spans="1:13" ht="15" thickBot="1" x14ac:dyDescent="0.35">
      <c r="A6" s="898" t="s">
        <v>192</v>
      </c>
      <c r="B6" s="1268" t="s">
        <v>727</v>
      </c>
      <c r="C6" s="1269"/>
      <c r="D6" s="1269"/>
      <c r="E6" s="1269"/>
      <c r="F6" s="1270"/>
      <c r="G6" s="1342" t="s">
        <v>193</v>
      </c>
      <c r="H6" s="1343"/>
      <c r="I6" s="1342" t="s">
        <v>194</v>
      </c>
      <c r="J6" s="1343"/>
      <c r="K6" s="1344" t="s">
        <v>195</v>
      </c>
      <c r="L6" s="1345"/>
      <c r="M6" s="1346"/>
    </row>
    <row r="7" spans="1:13" ht="33" customHeight="1" thickBot="1" x14ac:dyDescent="0.35">
      <c r="A7" s="898" t="s">
        <v>196</v>
      </c>
      <c r="B7" s="1268" t="s">
        <v>473</v>
      </c>
      <c r="C7" s="1269"/>
      <c r="D7" s="1269"/>
      <c r="E7" s="1269"/>
      <c r="F7" s="1270"/>
      <c r="G7" s="1266">
        <f>BDI!H28</f>
        <v>0.37340000000000001</v>
      </c>
      <c r="H7" s="1267"/>
      <c r="I7" s="1266" t="s">
        <v>341</v>
      </c>
      <c r="J7" s="1267"/>
      <c r="K7" s="1347" t="s">
        <v>728</v>
      </c>
      <c r="L7" s="1348"/>
      <c r="M7" s="1349"/>
    </row>
    <row r="8" spans="1:13" ht="15" thickBot="1" x14ac:dyDescent="0.35"/>
    <row r="9" spans="1:13" ht="16.2" thickBot="1" x14ac:dyDescent="0.35">
      <c r="A9" s="1293" t="s">
        <v>548</v>
      </c>
      <c r="B9" s="1294"/>
      <c r="C9" s="1294"/>
      <c r="D9" s="1294"/>
      <c r="E9" s="1294"/>
      <c r="F9" s="1294"/>
      <c r="G9" s="1294"/>
      <c r="H9" s="1294"/>
      <c r="I9" s="1294"/>
      <c r="J9" s="1294"/>
      <c r="K9" s="1294"/>
      <c r="L9" s="1294"/>
      <c r="M9" s="1295"/>
    </row>
    <row r="10" spans="1:13" ht="15" thickBot="1" x14ac:dyDescent="0.35">
      <c r="A10" s="724"/>
      <c r="B10" s="1296" t="s">
        <v>549</v>
      </c>
      <c r="C10" s="1297"/>
      <c r="D10" s="1297"/>
      <c r="E10" s="1297"/>
      <c r="F10" s="1297"/>
      <c r="G10" s="1298"/>
      <c r="H10" s="1297" t="s">
        <v>550</v>
      </c>
      <c r="I10" s="1297"/>
      <c r="J10" s="1297"/>
      <c r="K10" s="1297"/>
      <c r="L10" s="1297"/>
      <c r="M10" s="1298"/>
    </row>
    <row r="11" spans="1:13" ht="27" thickBot="1" x14ac:dyDescent="0.35">
      <c r="A11" s="1285" t="s">
        <v>551</v>
      </c>
      <c r="B11" s="725" t="s">
        <v>552</v>
      </c>
      <c r="C11" s="726"/>
      <c r="D11" s="726"/>
      <c r="E11" s="726"/>
      <c r="F11" s="726"/>
      <c r="G11" s="727"/>
      <c r="H11" s="1287" t="s">
        <v>553</v>
      </c>
      <c r="I11" s="728" t="s">
        <v>554</v>
      </c>
      <c r="J11" s="728" t="s">
        <v>555</v>
      </c>
      <c r="K11" s="729" t="s">
        <v>556</v>
      </c>
      <c r="L11" s="730"/>
      <c r="M11" s="731"/>
    </row>
    <row r="12" spans="1:13" x14ac:dyDescent="0.3">
      <c r="A12" s="1286"/>
      <c r="B12" s="732"/>
      <c r="C12" s="723"/>
      <c r="D12" s="723"/>
      <c r="E12" s="723"/>
      <c r="F12" s="723"/>
      <c r="G12" s="733" t="s">
        <v>557</v>
      </c>
      <c r="H12" s="1288"/>
      <c r="I12" s="734"/>
      <c r="J12" s="734"/>
      <c r="K12" s="1287" t="s">
        <v>558</v>
      </c>
      <c r="L12" s="1289" t="s">
        <v>559</v>
      </c>
      <c r="M12" s="1287" t="s">
        <v>482</v>
      </c>
    </row>
    <row r="13" spans="1:13" x14ac:dyDescent="0.3">
      <c r="A13" s="735"/>
      <c r="B13" s="1291" t="s">
        <v>560</v>
      </c>
      <c r="C13" s="1292"/>
      <c r="D13" s="1292"/>
      <c r="E13" s="1292"/>
      <c r="F13" s="1292"/>
      <c r="G13" s="736"/>
      <c r="H13" s="1288"/>
      <c r="I13" s="737"/>
      <c r="J13" s="737"/>
      <c r="K13" s="1288"/>
      <c r="L13" s="1290"/>
      <c r="M13" s="1288"/>
    </row>
    <row r="14" spans="1:13" x14ac:dyDescent="0.3">
      <c r="A14" s="738" t="s">
        <v>13</v>
      </c>
      <c r="B14" s="1306" t="s">
        <v>561</v>
      </c>
      <c r="C14" s="1307"/>
      <c r="D14" s="1307"/>
      <c r="E14" s="1307"/>
      <c r="F14" s="1308"/>
      <c r="G14" s="739">
        <v>1</v>
      </c>
      <c r="H14" s="740"/>
      <c r="I14" s="741">
        <v>1</v>
      </c>
      <c r="J14" s="742">
        <v>1</v>
      </c>
      <c r="K14" s="742" t="s">
        <v>562</v>
      </c>
      <c r="L14" s="743">
        <v>309.73540000000003</v>
      </c>
      <c r="M14" s="744">
        <f>ROUND(SUM(L14/G68*D171)+(L14/G69*D172)*J14*G14,2)</f>
        <v>1375.74</v>
      </c>
    </row>
    <row r="15" spans="1:13" x14ac:dyDescent="0.3">
      <c r="A15" s="738" t="s">
        <v>2</v>
      </c>
      <c r="B15" s="1307" t="s">
        <v>563</v>
      </c>
      <c r="C15" s="1307"/>
      <c r="D15" s="1307"/>
      <c r="E15" s="1307"/>
      <c r="F15" s="1307"/>
      <c r="G15" s="739">
        <v>1</v>
      </c>
      <c r="H15" s="740"/>
      <c r="I15" s="741">
        <v>1</v>
      </c>
      <c r="J15" s="742">
        <v>0.5</v>
      </c>
      <c r="K15" s="742" t="s">
        <v>564</v>
      </c>
      <c r="L15" s="743">
        <v>394.27140000000003</v>
      </c>
      <c r="M15" s="744">
        <f>ROUND(SUM(L15/G68*D171)+(L15/G69*D172)*J15*G15,2)</f>
        <v>1006.05</v>
      </c>
    </row>
    <row r="16" spans="1:13" ht="15" thickBot="1" x14ac:dyDescent="0.35">
      <c r="A16" s="745" t="s">
        <v>310</v>
      </c>
      <c r="B16" s="1307" t="s">
        <v>565</v>
      </c>
      <c r="C16" s="1307"/>
      <c r="D16" s="1307"/>
      <c r="E16" s="1307"/>
      <c r="F16" s="1307"/>
      <c r="G16" s="746">
        <v>1</v>
      </c>
      <c r="H16" s="747"/>
      <c r="I16" s="748">
        <v>1</v>
      </c>
      <c r="J16" s="746">
        <v>1</v>
      </c>
      <c r="K16" s="746" t="s">
        <v>310</v>
      </c>
      <c r="L16" s="749">
        <v>146.7165</v>
      </c>
      <c r="M16" s="744">
        <f>ROUND(SUM(L16/G68*D171)+(L16/G69*D172)*J16*G16,2)</f>
        <v>651.66999999999996</v>
      </c>
    </row>
    <row r="17" spans="1:13" ht="15" thickBot="1" x14ac:dyDescent="0.35">
      <c r="A17" s="750"/>
      <c r="B17" s="751"/>
      <c r="C17" s="751"/>
      <c r="D17" s="751"/>
      <c r="E17" s="751"/>
      <c r="F17" s="751"/>
      <c r="G17" s="752" t="s">
        <v>566</v>
      </c>
      <c r="H17" s="724"/>
      <c r="I17" s="724"/>
      <c r="J17" s="724"/>
      <c r="K17" s="724"/>
      <c r="L17" s="753"/>
      <c r="M17" s="754">
        <f>SUM(M14:M16)</f>
        <v>3033.46</v>
      </c>
    </row>
    <row r="18" spans="1:13" x14ac:dyDescent="0.3">
      <c r="A18" s="755"/>
      <c r="B18" s="1309" t="s">
        <v>567</v>
      </c>
      <c r="C18" s="1310"/>
      <c r="D18" s="1310"/>
      <c r="E18" s="1310"/>
      <c r="F18" s="1311"/>
      <c r="G18" s="1299" t="s">
        <v>568</v>
      </c>
      <c r="H18" s="1301" t="s">
        <v>569</v>
      </c>
      <c r="I18" s="1299" t="s">
        <v>570</v>
      </c>
      <c r="J18" s="1301" t="s">
        <v>571</v>
      </c>
      <c r="K18" s="1301" t="s">
        <v>572</v>
      </c>
      <c r="L18" s="1301" t="s">
        <v>573</v>
      </c>
      <c r="M18" s="1299" t="s">
        <v>225</v>
      </c>
    </row>
    <row r="19" spans="1:13" x14ac:dyDescent="0.3">
      <c r="A19" s="756"/>
      <c r="B19" s="1312"/>
      <c r="C19" s="1313"/>
      <c r="D19" s="1313"/>
      <c r="E19" s="1313"/>
      <c r="F19" s="1314"/>
      <c r="G19" s="1300"/>
      <c r="H19" s="1302"/>
      <c r="I19" s="1300"/>
      <c r="J19" s="1302"/>
      <c r="K19" s="1302"/>
      <c r="L19" s="1302"/>
      <c r="M19" s="1300"/>
    </row>
    <row r="20" spans="1:13" x14ac:dyDescent="0.3">
      <c r="A20" s="756"/>
      <c r="B20" s="1312"/>
      <c r="C20" s="1313"/>
      <c r="D20" s="1313"/>
      <c r="E20" s="1313"/>
      <c r="F20" s="1314"/>
      <c r="G20" s="1300"/>
      <c r="H20" s="1302"/>
      <c r="I20" s="1300"/>
      <c r="J20" s="1302"/>
      <c r="K20" s="1302"/>
      <c r="L20" s="1302"/>
      <c r="M20" s="1300"/>
    </row>
    <row r="21" spans="1:13" x14ac:dyDescent="0.3">
      <c r="A21" s="757" t="s">
        <v>574</v>
      </c>
      <c r="B21" s="1303" t="s">
        <v>575</v>
      </c>
      <c r="C21" s="1304"/>
      <c r="D21" s="1304"/>
      <c r="E21" s="1304"/>
      <c r="F21" s="1305"/>
      <c r="G21" s="758">
        <v>1</v>
      </c>
      <c r="H21" s="759">
        <f>D173</f>
        <v>228.7</v>
      </c>
      <c r="I21" s="758">
        <v>90</v>
      </c>
      <c r="J21" s="758">
        <v>5914479</v>
      </c>
      <c r="K21" s="758">
        <f>I21/1000*H21</f>
        <v>20.582999999999998</v>
      </c>
      <c r="L21" s="759">
        <v>0.89</v>
      </c>
      <c r="M21" s="760">
        <f>ROUND(K21*L21*G21,2)</f>
        <v>18.32</v>
      </c>
    </row>
    <row r="22" spans="1:13" x14ac:dyDescent="0.3">
      <c r="A22" s="757" t="s">
        <v>576</v>
      </c>
      <c r="B22" s="1303" t="s">
        <v>577</v>
      </c>
      <c r="C22" s="1304"/>
      <c r="D22" s="1304"/>
      <c r="E22" s="1304"/>
      <c r="F22" s="1305"/>
      <c r="G22" s="758">
        <v>1</v>
      </c>
      <c r="H22" s="759">
        <f>H21</f>
        <v>228.7</v>
      </c>
      <c r="I22" s="758">
        <v>2.5</v>
      </c>
      <c r="J22" s="758">
        <v>5914479</v>
      </c>
      <c r="K22" s="758">
        <f>I22/1000*H22</f>
        <v>0.57174999999999998</v>
      </c>
      <c r="L22" s="759">
        <v>0.89</v>
      </c>
      <c r="M22" s="760">
        <f t="shared" ref="M22:M23" si="0">ROUND(K22*L22*G22,2)</f>
        <v>0.51</v>
      </c>
    </row>
    <row r="23" spans="1:13" x14ac:dyDescent="0.3">
      <c r="A23" s="757" t="s">
        <v>1</v>
      </c>
      <c r="B23" s="1303" t="s">
        <v>578</v>
      </c>
      <c r="C23" s="1304"/>
      <c r="D23" s="1304"/>
      <c r="E23" s="1304"/>
      <c r="F23" s="1305"/>
      <c r="G23" s="758">
        <v>5</v>
      </c>
      <c r="H23" s="759">
        <f>H21</f>
        <v>228.7</v>
      </c>
      <c r="I23" s="758">
        <v>4.5999999999999996</v>
      </c>
      <c r="J23" s="758">
        <v>5914479</v>
      </c>
      <c r="K23" s="758">
        <f>I23/1000*H23</f>
        <v>1.05202</v>
      </c>
      <c r="L23" s="759">
        <v>0.89</v>
      </c>
      <c r="M23" s="760">
        <f t="shared" si="0"/>
        <v>4.68</v>
      </c>
    </row>
    <row r="24" spans="1:13" x14ac:dyDescent="0.3">
      <c r="A24" s="757"/>
      <c r="B24" s="1303"/>
      <c r="C24" s="1304"/>
      <c r="D24" s="1304"/>
      <c r="E24" s="1304"/>
      <c r="F24" s="1305"/>
      <c r="G24" s="758"/>
      <c r="H24" s="759"/>
      <c r="I24" s="758"/>
      <c r="J24" s="758"/>
      <c r="K24" s="758"/>
      <c r="L24" s="759"/>
      <c r="M24" s="760"/>
    </row>
    <row r="25" spans="1:13" ht="15" thickBot="1" x14ac:dyDescent="0.35">
      <c r="A25" s="757"/>
      <c r="B25" s="1303"/>
      <c r="C25" s="1304"/>
      <c r="D25" s="1304"/>
      <c r="E25" s="1304"/>
      <c r="F25" s="1305"/>
      <c r="G25" s="761"/>
      <c r="H25" s="762"/>
      <c r="I25" s="761"/>
      <c r="J25" s="761"/>
      <c r="K25" s="758"/>
      <c r="L25" s="759"/>
      <c r="M25" s="760"/>
    </row>
    <row r="26" spans="1:13" ht="15" thickBot="1" x14ac:dyDescent="0.35">
      <c r="A26" s="747"/>
      <c r="B26" s="751"/>
      <c r="C26" s="751"/>
      <c r="D26" s="751"/>
      <c r="E26" s="751"/>
      <c r="F26" s="714"/>
      <c r="G26" s="752" t="s">
        <v>566</v>
      </c>
      <c r="H26" s="724"/>
      <c r="I26" s="724"/>
      <c r="J26" s="724"/>
      <c r="K26" s="724"/>
      <c r="L26" s="753"/>
      <c r="M26" s="763">
        <f>SUM(M21:M25)</f>
        <v>23.51</v>
      </c>
    </row>
    <row r="27" spans="1:13" x14ac:dyDescent="0.3">
      <c r="A27" s="1326"/>
      <c r="B27" s="1329" t="s">
        <v>581</v>
      </c>
      <c r="C27" s="1330"/>
      <c r="D27" s="1330"/>
      <c r="E27" s="1330"/>
      <c r="F27" s="1330"/>
      <c r="G27" s="764"/>
      <c r="H27" s="764"/>
      <c r="I27" s="764"/>
      <c r="J27" s="764"/>
      <c r="K27" s="764"/>
      <c r="L27" s="764"/>
      <c r="M27" s="764"/>
    </row>
    <row r="28" spans="1:13" x14ac:dyDescent="0.3">
      <c r="A28" s="1327"/>
      <c r="B28" s="1331" t="s">
        <v>582</v>
      </c>
      <c r="C28" s="1331"/>
      <c r="D28" s="1331"/>
      <c r="E28" s="1331"/>
      <c r="F28" s="1331"/>
      <c r="G28" s="765"/>
      <c r="H28" s="765"/>
      <c r="I28" s="765"/>
      <c r="J28" s="765"/>
      <c r="K28" s="765"/>
      <c r="L28" s="765"/>
      <c r="M28" s="765"/>
    </row>
    <row r="29" spans="1:13" ht="15" thickBot="1" x14ac:dyDescent="0.35">
      <c r="A29" s="1328"/>
      <c r="B29" s="1331" t="s">
        <v>583</v>
      </c>
      <c r="C29" s="1331"/>
      <c r="D29" s="1331"/>
      <c r="E29" s="1331"/>
      <c r="F29" s="1331"/>
      <c r="G29" s="747"/>
      <c r="H29" s="747"/>
      <c r="I29" s="747"/>
      <c r="J29" s="747"/>
      <c r="K29" s="747"/>
      <c r="L29" s="747"/>
      <c r="M29" s="747"/>
    </row>
    <row r="30" spans="1:13" ht="15" thickBot="1" x14ac:dyDescent="0.35">
      <c r="A30" s="1332" t="s">
        <v>584</v>
      </c>
      <c r="B30" s="1333"/>
      <c r="C30" s="1333"/>
      <c r="D30" s="1333"/>
      <c r="E30" s="1333"/>
      <c r="F30" s="1333"/>
      <c r="G30" s="1333"/>
      <c r="H30" s="1333"/>
      <c r="I30" s="1333"/>
      <c r="J30" s="1333"/>
      <c r="K30" s="1333"/>
      <c r="L30" s="1334"/>
      <c r="M30" s="766">
        <f>SUM(M17+M26)</f>
        <v>3056.9700000000003</v>
      </c>
    </row>
    <row r="31" spans="1:13" x14ac:dyDescent="0.3">
      <c r="A31" s="764"/>
      <c r="B31" s="1335"/>
      <c r="C31" s="1276"/>
      <c r="D31" s="1276"/>
      <c r="E31" s="1276"/>
      <c r="F31" s="1277"/>
      <c r="G31" s="764"/>
      <c r="H31" s="764"/>
      <c r="I31" s="764"/>
      <c r="J31" s="764"/>
      <c r="K31" s="764"/>
      <c r="L31" s="764"/>
      <c r="M31" s="764"/>
    </row>
    <row r="32" spans="1:13" x14ac:dyDescent="0.3">
      <c r="A32" s="765"/>
      <c r="B32" s="1315" t="s">
        <v>717</v>
      </c>
      <c r="C32" s="1316"/>
      <c r="D32" s="1316"/>
      <c r="E32" s="1316"/>
      <c r="F32" s="1317"/>
      <c r="G32" s="765"/>
      <c r="H32" s="765"/>
      <c r="I32" s="765"/>
      <c r="J32" s="765"/>
      <c r="K32" s="765"/>
      <c r="L32" s="765"/>
      <c r="M32" s="765"/>
    </row>
    <row r="33" spans="1:13" ht="15" thickBot="1" x14ac:dyDescent="0.35">
      <c r="A33" s="747"/>
      <c r="B33" s="1318" t="s">
        <v>585</v>
      </c>
      <c r="C33" s="1319"/>
      <c r="D33" s="1319"/>
      <c r="E33" s="1319"/>
      <c r="F33" s="1320"/>
      <c r="G33" s="747"/>
      <c r="H33" s="747"/>
      <c r="I33" s="747"/>
      <c r="J33" s="747"/>
      <c r="K33" s="747"/>
      <c r="L33" s="747"/>
      <c r="M33" s="747"/>
    </row>
    <row r="34" spans="1:13" ht="15" thickBot="1" x14ac:dyDescent="0.35">
      <c r="A34" s="1321"/>
      <c r="B34" s="1322" t="s">
        <v>586</v>
      </c>
      <c r="C34" s="1322"/>
      <c r="D34" s="1322"/>
      <c r="E34" s="1322"/>
      <c r="F34" s="1322"/>
      <c r="G34" s="1323" t="s">
        <v>91</v>
      </c>
      <c r="H34" s="1324" t="s">
        <v>587</v>
      </c>
      <c r="I34" s="1323" t="s">
        <v>118</v>
      </c>
      <c r="J34" s="1323" t="s">
        <v>543</v>
      </c>
    </row>
    <row r="35" spans="1:13" ht="15" thickBot="1" x14ac:dyDescent="0.35">
      <c r="A35" s="1321"/>
      <c r="B35" s="1322"/>
      <c r="C35" s="1322"/>
      <c r="D35" s="1322"/>
      <c r="E35" s="1322"/>
      <c r="F35" s="1322"/>
      <c r="G35" s="1323"/>
      <c r="H35" s="1325"/>
      <c r="I35" s="1323"/>
      <c r="J35" s="1323"/>
    </row>
    <row r="36" spans="1:13" ht="15" thickBot="1" x14ac:dyDescent="0.35">
      <c r="A36" s="768">
        <v>1</v>
      </c>
      <c r="B36" s="1401" t="s">
        <v>588</v>
      </c>
      <c r="C36" s="1401"/>
      <c r="D36" s="1401"/>
      <c r="E36" s="1401"/>
      <c r="F36" s="1401"/>
      <c r="G36" s="769">
        <v>1</v>
      </c>
      <c r="H36" s="767" t="s">
        <v>589</v>
      </c>
      <c r="I36" s="767">
        <v>0</v>
      </c>
      <c r="J36" s="767">
        <v>0</v>
      </c>
    </row>
    <row r="37" spans="1:13" ht="15" thickBot="1" x14ac:dyDescent="0.35">
      <c r="A37" s="768">
        <v>2</v>
      </c>
      <c r="B37" s="1401" t="s">
        <v>590</v>
      </c>
      <c r="C37" s="1401"/>
      <c r="D37" s="1401"/>
      <c r="E37" s="1401"/>
      <c r="F37" s="1401"/>
      <c r="G37" s="769">
        <v>1</v>
      </c>
      <c r="H37" s="767" t="s">
        <v>591</v>
      </c>
      <c r="I37" s="769"/>
      <c r="J37" s="769">
        <f>SUM(G37*I37)</f>
        <v>0</v>
      </c>
    </row>
    <row r="38" spans="1:13" ht="15" thickBot="1" x14ac:dyDescent="0.35">
      <c r="A38" s="767">
        <v>3</v>
      </c>
      <c r="B38" s="1401" t="s">
        <v>592</v>
      </c>
      <c r="C38" s="1401"/>
      <c r="D38" s="1401"/>
      <c r="E38" s="1401"/>
      <c r="F38" s="1401"/>
      <c r="G38" s="769">
        <v>6</v>
      </c>
      <c r="H38" s="767" t="s">
        <v>591</v>
      </c>
      <c r="I38" s="769"/>
      <c r="J38" s="769">
        <f>SUM(G38*I38)</f>
        <v>0</v>
      </c>
    </row>
    <row r="39" spans="1:13" ht="15" thickBot="1" x14ac:dyDescent="0.35">
      <c r="A39" s="724"/>
      <c r="B39" s="724"/>
      <c r="C39" s="724"/>
      <c r="D39" s="724"/>
      <c r="E39" s="724"/>
      <c r="F39" s="724"/>
      <c r="G39" s="769"/>
      <c r="H39" s="767"/>
      <c r="I39" s="767"/>
      <c r="J39" s="767"/>
    </row>
    <row r="40" spans="1:13" ht="15" thickBot="1" x14ac:dyDescent="0.35">
      <c r="A40" s="724"/>
      <c r="B40" s="724"/>
      <c r="C40" s="724"/>
      <c r="D40" s="724"/>
      <c r="E40" s="724"/>
      <c r="F40" s="724"/>
      <c r="G40" s="769">
        <f>SUM(G36:G38)</f>
        <v>8</v>
      </c>
      <c r="H40" s="767"/>
      <c r="I40" s="767"/>
      <c r="J40" s="769">
        <f>SUM(J36:J38)</f>
        <v>0</v>
      </c>
    </row>
    <row r="41" spans="1:13" ht="15" thickBot="1" x14ac:dyDescent="0.35">
      <c r="A41" s="724"/>
      <c r="B41" s="1336" t="s">
        <v>593</v>
      </c>
      <c r="C41" s="1336"/>
      <c r="D41" s="1336"/>
      <c r="E41" s="1336"/>
      <c r="F41" s="1296"/>
      <c r="G41" s="770"/>
      <c r="H41" s="770"/>
      <c r="I41" s="771"/>
      <c r="J41" s="772">
        <f>J40</f>
        <v>0</v>
      </c>
    </row>
    <row r="42" spans="1:13" ht="15" thickBot="1" x14ac:dyDescent="0.35">
      <c r="A42" s="1402" t="s">
        <v>547</v>
      </c>
      <c r="B42" s="1402"/>
      <c r="C42" s="1402"/>
      <c r="D42" s="1402"/>
      <c r="E42" s="1402"/>
      <c r="F42" s="1402"/>
      <c r="G42" s="1402"/>
      <c r="H42" s="1402"/>
      <c r="I42" s="1402"/>
      <c r="J42" s="1402"/>
    </row>
    <row r="43" spans="1:13" x14ac:dyDescent="0.3">
      <c r="B43" s="1278"/>
      <c r="C43" s="1278"/>
      <c r="D43" s="1278"/>
      <c r="E43" s="1278"/>
      <c r="F43" s="1278"/>
      <c r="G43" s="1278"/>
      <c r="H43" s="1403" t="s">
        <v>594</v>
      </c>
      <c r="I43" s="1404"/>
      <c r="J43" s="1405"/>
    </row>
    <row r="44" spans="1:13" x14ac:dyDescent="0.3">
      <c r="B44" s="1278"/>
      <c r="C44" s="1278"/>
      <c r="D44" s="1278"/>
      <c r="E44" s="1278"/>
      <c r="F44" s="1278"/>
      <c r="G44" s="1278"/>
      <c r="H44" s="773" t="s">
        <v>595</v>
      </c>
      <c r="I44" s="774">
        <f>SUM(M30+J41)</f>
        <v>3056.9700000000003</v>
      </c>
      <c r="J44" s="775"/>
    </row>
    <row r="45" spans="1:13" ht="15" thickBot="1" x14ac:dyDescent="0.35">
      <c r="B45" s="1278"/>
      <c r="C45" s="1278"/>
      <c r="D45" s="1278"/>
      <c r="E45" s="1278"/>
      <c r="F45" s="1278"/>
      <c r="G45" s="1278"/>
      <c r="H45" s="776" t="s">
        <v>596</v>
      </c>
      <c r="I45" s="777">
        <f>I44</f>
        <v>3056.9700000000003</v>
      </c>
      <c r="J45" s="778"/>
    </row>
    <row r="46" spans="1:13" x14ac:dyDescent="0.3">
      <c r="B46" s="1278"/>
      <c r="C46" s="1278"/>
      <c r="D46" s="1278"/>
      <c r="E46" s="1278"/>
      <c r="F46" s="1278"/>
      <c r="G46" s="1278"/>
      <c r="H46" s="779" t="s">
        <v>482</v>
      </c>
      <c r="I46" s="780">
        <f>SUM(I44:I45)</f>
        <v>6113.9400000000005</v>
      </c>
      <c r="J46" s="781"/>
    </row>
    <row r="47" spans="1:13" ht="15" thickBot="1" x14ac:dyDescent="0.35">
      <c r="B47" s="1278"/>
      <c r="C47" s="1278"/>
      <c r="D47" s="1278"/>
      <c r="E47" s="1278"/>
      <c r="F47" s="1278"/>
      <c r="G47" s="1278"/>
      <c r="H47" s="782"/>
      <c r="I47" s="783"/>
      <c r="J47" s="784"/>
    </row>
    <row r="48" spans="1:13" ht="15" thickBot="1" x14ac:dyDescent="0.35">
      <c r="B48" s="1"/>
      <c r="C48" s="1"/>
      <c r="D48" s="1"/>
      <c r="E48" s="785"/>
      <c r="F48" s="1399" t="s">
        <v>544</v>
      </c>
      <c r="G48" s="1400"/>
      <c r="H48" s="786"/>
      <c r="I48" s="715">
        <f>I46*H48</f>
        <v>0</v>
      </c>
      <c r="J48" s="781"/>
    </row>
    <row r="49" spans="1:10" ht="15" thickBot="1" x14ac:dyDescent="0.35">
      <c r="B49" s="1"/>
      <c r="C49" s="1"/>
      <c r="D49" s="1"/>
      <c r="E49" s="785"/>
      <c r="F49" s="1399" t="s">
        <v>545</v>
      </c>
      <c r="G49" s="1400"/>
      <c r="H49" s="787"/>
      <c r="I49" s="715">
        <f>SUM(I46+I48)</f>
        <v>6113.9400000000005</v>
      </c>
      <c r="J49" s="781"/>
    </row>
    <row r="50" spans="1:10" x14ac:dyDescent="0.3">
      <c r="B50" s="1278"/>
      <c r="C50" s="1278"/>
      <c r="D50" s="1278"/>
      <c r="E50" s="1278"/>
      <c r="F50" s="1278"/>
      <c r="G50" s="1279"/>
      <c r="H50" s="782"/>
      <c r="I50" s="783"/>
      <c r="J50" s="784"/>
    </row>
    <row r="51" spans="1:10" ht="15" thickBot="1" x14ac:dyDescent="0.35">
      <c r="A51" s="1340" t="s">
        <v>597</v>
      </c>
      <c r="B51" s="1341"/>
      <c r="C51" s="1341"/>
      <c r="D51" s="1341"/>
      <c r="E51" s="1341"/>
      <c r="F51" s="1341"/>
      <c r="G51" s="1341"/>
      <c r="H51" s="788"/>
      <c r="I51" s="789"/>
      <c r="J51" s="790"/>
    </row>
    <row r="52" spans="1:10" x14ac:dyDescent="0.3">
      <c r="A52" s="791"/>
    </row>
    <row r="68" spans="1:8" x14ac:dyDescent="0.3">
      <c r="G68">
        <v>60</v>
      </c>
      <c r="H68" t="s">
        <v>598</v>
      </c>
    </row>
    <row r="69" spans="1:8" x14ac:dyDescent="0.3">
      <c r="G69">
        <v>50</v>
      </c>
      <c r="H69" t="s">
        <v>598</v>
      </c>
    </row>
    <row r="70" spans="1:8" x14ac:dyDescent="0.3">
      <c r="G70">
        <v>40</v>
      </c>
      <c r="H70" t="s">
        <v>598</v>
      </c>
    </row>
    <row r="72" spans="1:8" x14ac:dyDescent="0.3">
      <c r="A72" s="792" t="s">
        <v>599</v>
      </c>
    </row>
    <row r="77" spans="1:8" x14ac:dyDescent="0.3">
      <c r="A77" t="s">
        <v>600</v>
      </c>
    </row>
    <row r="78" spans="1:8" x14ac:dyDescent="0.3">
      <c r="A78" s="793" t="s">
        <v>601</v>
      </c>
    </row>
    <row r="79" spans="1:8" x14ac:dyDescent="0.3">
      <c r="A79" s="793" t="s">
        <v>602</v>
      </c>
    </row>
    <row r="80" spans="1:8" x14ac:dyDescent="0.3">
      <c r="A80" s="793" t="s">
        <v>603</v>
      </c>
    </row>
    <row r="81" spans="1:1" x14ac:dyDescent="0.3">
      <c r="A81" t="s">
        <v>604</v>
      </c>
    </row>
    <row r="82" spans="1:1" x14ac:dyDescent="0.3">
      <c r="A82" t="s">
        <v>605</v>
      </c>
    </row>
    <row r="83" spans="1:1" x14ac:dyDescent="0.3">
      <c r="A83" s="793" t="s">
        <v>606</v>
      </c>
    </row>
    <row r="84" spans="1:1" x14ac:dyDescent="0.3">
      <c r="A84" t="s">
        <v>607</v>
      </c>
    </row>
    <row r="88" spans="1:1" x14ac:dyDescent="0.3">
      <c r="A88" s="792" t="s">
        <v>608</v>
      </c>
    </row>
    <row r="104" spans="1:1" x14ac:dyDescent="0.3">
      <c r="A104" s="792" t="s">
        <v>609</v>
      </c>
    </row>
    <row r="168" spans="2:7" x14ac:dyDescent="0.3">
      <c r="B168" s="792" t="s">
        <v>722</v>
      </c>
    </row>
    <row r="169" spans="2:7" x14ac:dyDescent="0.3">
      <c r="B169" s="793" t="s">
        <v>610</v>
      </c>
      <c r="D169" s="794">
        <v>39.700000000000003</v>
      </c>
      <c r="E169" s="793" t="s">
        <v>120</v>
      </c>
    </row>
    <row r="170" spans="2:7" x14ac:dyDescent="0.3">
      <c r="B170" s="793" t="s">
        <v>723</v>
      </c>
      <c r="F170" s="795" t="s">
        <v>720</v>
      </c>
      <c r="G170" s="795" t="s">
        <v>721</v>
      </c>
    </row>
    <row r="171" spans="2:7" x14ac:dyDescent="0.3">
      <c r="B171" s="793" t="s">
        <v>610</v>
      </c>
      <c r="D171" s="794">
        <v>39.700000000000003</v>
      </c>
      <c r="E171" s="793" t="s">
        <v>120</v>
      </c>
    </row>
    <row r="172" spans="2:7" x14ac:dyDescent="0.3">
      <c r="B172" s="793" t="s">
        <v>611</v>
      </c>
      <c r="D172" s="794">
        <v>189</v>
      </c>
      <c r="E172" s="793" t="s">
        <v>120</v>
      </c>
    </row>
    <row r="173" spans="2:7" x14ac:dyDescent="0.3">
      <c r="B173" t="s">
        <v>225</v>
      </c>
      <c r="D173" s="794">
        <f>SUM(D171:D172)</f>
        <v>228.7</v>
      </c>
    </row>
    <row r="180" spans="1:13" ht="15" thickBot="1" x14ac:dyDescent="0.35"/>
    <row r="181" spans="1:13" x14ac:dyDescent="0.3">
      <c r="A181" s="719"/>
      <c r="B181" s="1271"/>
      <c r="C181" s="1271"/>
      <c r="D181" s="1271"/>
      <c r="E181" s="1275" t="str">
        <f>E1</f>
        <v>SISTEMA DE CUSTOS REFERENCIAIS DE OBRAS</v>
      </c>
      <c r="F181" s="1275"/>
      <c r="G181" s="1275"/>
      <c r="H181" s="1275"/>
      <c r="I181" s="1275"/>
      <c r="J181" s="1275"/>
      <c r="K181" s="1276"/>
      <c r="L181" s="1276"/>
      <c r="M181" s="1277"/>
    </row>
    <row r="182" spans="1:13" x14ac:dyDescent="0.3">
      <c r="A182" s="720"/>
      <c r="B182" s="1272"/>
      <c r="C182" s="1272"/>
      <c r="D182" s="1272"/>
      <c r="E182" s="1283" t="str">
        <f>E2</f>
        <v>SICRO - Mato Grosso</v>
      </c>
      <c r="F182" s="1283"/>
      <c r="G182" s="1283"/>
      <c r="H182" s="1283"/>
      <c r="I182" s="1283"/>
      <c r="J182" s="1283"/>
      <c r="K182" s="1278"/>
      <c r="L182" s="1278"/>
      <c r="M182" s="1279"/>
    </row>
    <row r="183" spans="1:13" x14ac:dyDescent="0.3">
      <c r="A183" s="721"/>
      <c r="B183" s="1272"/>
      <c r="C183" s="1272"/>
      <c r="D183" s="1272"/>
      <c r="E183" s="1283"/>
      <c r="F183" s="1283"/>
      <c r="G183" s="1283"/>
      <c r="H183" s="1283"/>
      <c r="I183" s="1283"/>
      <c r="J183" s="1283"/>
      <c r="K183" s="1278"/>
      <c r="L183" s="1278"/>
      <c r="M183" s="1279"/>
    </row>
    <row r="184" spans="1:13" ht="15" thickBot="1" x14ac:dyDescent="0.35">
      <c r="A184" s="722"/>
      <c r="B184" s="1273"/>
      <c r="C184" s="1273"/>
      <c r="D184" s="1273"/>
      <c r="E184" s="1284"/>
      <c r="F184" s="1284"/>
      <c r="G184" s="1284"/>
      <c r="H184" s="1284"/>
      <c r="I184" s="1284"/>
      <c r="J184" s="1284"/>
      <c r="K184" s="1280"/>
      <c r="L184" s="1280"/>
      <c r="M184" s="1281"/>
    </row>
    <row r="185" spans="1:13" ht="15" thickBot="1" x14ac:dyDescent="0.35"/>
    <row r="186" spans="1:13" ht="15" thickBot="1" x14ac:dyDescent="0.35">
      <c r="A186" s="898" t="s">
        <v>192</v>
      </c>
      <c r="B186" s="1268" t="s">
        <v>727</v>
      </c>
      <c r="C186" s="1269"/>
      <c r="D186" s="1269"/>
      <c r="E186" s="1269"/>
      <c r="F186" s="1270"/>
      <c r="G186" s="1342" t="s">
        <v>193</v>
      </c>
      <c r="H186" s="1343"/>
      <c r="I186" s="1342" t="s">
        <v>194</v>
      </c>
      <c r="J186" s="1343"/>
      <c r="K186" s="1344" t="s">
        <v>195</v>
      </c>
      <c r="L186" s="1345"/>
      <c r="M186" s="1346"/>
    </row>
    <row r="187" spans="1:13" ht="33" customHeight="1" thickBot="1" x14ac:dyDescent="0.35">
      <c r="A187" s="898" t="s">
        <v>196</v>
      </c>
      <c r="B187" s="1268" t="s">
        <v>473</v>
      </c>
      <c r="C187" s="1269"/>
      <c r="D187" s="1269"/>
      <c r="E187" s="1269"/>
      <c r="F187" s="1270"/>
      <c r="G187" s="1266">
        <f>BDI!H28</f>
        <v>0.37340000000000001</v>
      </c>
      <c r="H187" s="1267"/>
      <c r="I187" s="1266" t="s">
        <v>341</v>
      </c>
      <c r="J187" s="1267"/>
      <c r="K187" s="1347" t="s">
        <v>728</v>
      </c>
      <c r="L187" s="1348"/>
      <c r="M187" s="1349"/>
    </row>
    <row r="188" spans="1:13" ht="15" thickBot="1" x14ac:dyDescent="0.35"/>
    <row r="189" spans="1:13" ht="16.2" thickBot="1" x14ac:dyDescent="0.35">
      <c r="A189" s="1293" t="s">
        <v>612</v>
      </c>
      <c r="B189" s="1294"/>
      <c r="C189" s="1294"/>
      <c r="D189" s="1294"/>
      <c r="E189" s="1294"/>
      <c r="F189" s="1294"/>
      <c r="G189" s="1294"/>
      <c r="H189" s="1294"/>
      <c r="I189" s="1294"/>
      <c r="J189" s="1294"/>
      <c r="K189" s="1294"/>
      <c r="L189" s="1294"/>
      <c r="M189" s="1295"/>
    </row>
    <row r="190" spans="1:13" ht="30" customHeight="1" thickBot="1" x14ac:dyDescent="0.35">
      <c r="A190" s="796" t="s">
        <v>0</v>
      </c>
      <c r="B190" s="796" t="s">
        <v>16</v>
      </c>
      <c r="C190" s="1336" t="s">
        <v>17</v>
      </c>
      <c r="D190" s="1336"/>
      <c r="E190" s="796" t="s">
        <v>613</v>
      </c>
      <c r="F190" s="796" t="s">
        <v>9</v>
      </c>
      <c r="G190" s="797" t="s">
        <v>614</v>
      </c>
      <c r="H190" s="1337" t="s">
        <v>615</v>
      </c>
      <c r="I190" s="1337"/>
      <c r="J190" s="1338" t="s">
        <v>616</v>
      </c>
      <c r="K190" s="1338"/>
      <c r="L190" s="1339" t="s">
        <v>617</v>
      </c>
      <c r="M190" s="1339"/>
    </row>
    <row r="191" spans="1:13" ht="15" thickBot="1" x14ac:dyDescent="0.35">
      <c r="A191" s="1350" t="s">
        <v>618</v>
      </c>
      <c r="B191" s="1350"/>
      <c r="C191" s="1350"/>
      <c r="D191" s="1350"/>
      <c r="E191" s="1350"/>
      <c r="F191" s="1350"/>
      <c r="G191" s="1350"/>
      <c r="H191" s="1350"/>
      <c r="I191" s="1350"/>
      <c r="J191" s="1350"/>
      <c r="K191" s="1350"/>
      <c r="L191" s="1350"/>
      <c r="M191" s="1350"/>
    </row>
    <row r="192" spans="1:13" ht="15" thickBot="1" x14ac:dyDescent="0.35">
      <c r="A192" s="1323">
        <v>1</v>
      </c>
      <c r="B192" s="1351" t="s">
        <v>619</v>
      </c>
      <c r="C192" s="1352" t="s">
        <v>620</v>
      </c>
      <c r="D192" s="1353"/>
      <c r="E192" s="1352" t="s">
        <v>621</v>
      </c>
      <c r="F192" s="1323" t="s">
        <v>10</v>
      </c>
      <c r="G192" s="1323">
        <v>14.86</v>
      </c>
      <c r="H192" s="1355">
        <v>1</v>
      </c>
      <c r="I192" s="1355"/>
      <c r="J192" s="1356">
        <v>53206.833400000003</v>
      </c>
      <c r="K192" s="1323"/>
      <c r="L192" s="1356">
        <f>SUM(H192*J192)</f>
        <v>53206.833400000003</v>
      </c>
      <c r="M192" s="1323"/>
    </row>
    <row r="193" spans="1:13" ht="15" thickBot="1" x14ac:dyDescent="0.35">
      <c r="A193" s="1323"/>
      <c r="B193" s="1323"/>
      <c r="C193" s="1353"/>
      <c r="D193" s="1353"/>
      <c r="E193" s="1354"/>
      <c r="F193" s="1323"/>
      <c r="G193" s="1323"/>
      <c r="H193" s="1355"/>
      <c r="I193" s="1355"/>
      <c r="J193" s="1323"/>
      <c r="K193" s="1323"/>
      <c r="L193" s="1323"/>
      <c r="M193" s="1323"/>
    </row>
    <row r="194" spans="1:13" ht="15" thickBot="1" x14ac:dyDescent="0.35">
      <c r="A194" s="1323"/>
      <c r="B194" s="1323"/>
      <c r="C194" s="1353"/>
      <c r="D194" s="1353"/>
      <c r="E194" s="1354"/>
      <c r="F194" s="1323"/>
      <c r="G194" s="1323"/>
      <c r="H194" s="1355"/>
      <c r="I194" s="1355"/>
      <c r="J194" s="1323"/>
      <c r="K194" s="1323"/>
      <c r="L194" s="1323"/>
      <c r="M194" s="1323"/>
    </row>
    <row r="195" spans="1:13" ht="15" thickBot="1" x14ac:dyDescent="0.35">
      <c r="A195" s="1323">
        <v>2</v>
      </c>
      <c r="B195" s="1351" t="s">
        <v>622</v>
      </c>
      <c r="C195" s="1352" t="s">
        <v>623</v>
      </c>
      <c r="D195" s="1353"/>
      <c r="E195" s="1352" t="s">
        <v>624</v>
      </c>
      <c r="F195" s="1351" t="s">
        <v>8</v>
      </c>
      <c r="G195" s="1323">
        <v>14.86</v>
      </c>
      <c r="H195" s="1355">
        <v>1</v>
      </c>
      <c r="I195" s="1355"/>
      <c r="J195" s="1356">
        <v>38161.833400000003</v>
      </c>
      <c r="K195" s="1323"/>
      <c r="L195" s="1356">
        <f>SUM(H195*J195)</f>
        <v>38161.833400000003</v>
      </c>
      <c r="M195" s="1323"/>
    </row>
    <row r="196" spans="1:13" ht="15" thickBot="1" x14ac:dyDescent="0.35">
      <c r="A196" s="1323"/>
      <c r="B196" s="1323"/>
      <c r="C196" s="1353"/>
      <c r="D196" s="1353"/>
      <c r="E196" s="1354"/>
      <c r="F196" s="1323"/>
      <c r="G196" s="1323"/>
      <c r="H196" s="1355"/>
      <c r="I196" s="1355"/>
      <c r="J196" s="1323"/>
      <c r="K196" s="1323"/>
      <c r="L196" s="1323"/>
      <c r="M196" s="1323"/>
    </row>
    <row r="197" spans="1:13" ht="15" thickBot="1" x14ac:dyDescent="0.35">
      <c r="A197" s="1323"/>
      <c r="B197" s="1360"/>
      <c r="C197" s="1361"/>
      <c r="D197" s="1361"/>
      <c r="E197" s="1354"/>
      <c r="F197" s="1323"/>
      <c r="G197" s="1323"/>
      <c r="H197" s="1355"/>
      <c r="I197" s="1355"/>
      <c r="J197" s="1323"/>
      <c r="K197" s="1323"/>
      <c r="L197" s="1323"/>
      <c r="M197" s="1323"/>
    </row>
    <row r="198" spans="1:13" ht="15" thickBot="1" x14ac:dyDescent="0.35">
      <c r="A198" s="724"/>
      <c r="B198" s="1336" t="s">
        <v>60</v>
      </c>
      <c r="C198" s="1336"/>
      <c r="D198" s="1336"/>
      <c r="E198" s="1336"/>
      <c r="F198" s="724"/>
      <c r="G198" s="724">
        <f>SUM(G192:G197)</f>
        <v>29.72</v>
      </c>
      <c r="H198" s="1357">
        <f>SUM(H192:I197)</f>
        <v>2</v>
      </c>
      <c r="I198" s="1358"/>
      <c r="J198" s="1321"/>
      <c r="K198" s="1321"/>
      <c r="L198" s="1359">
        <f>SUM(L192:M197)</f>
        <v>91368.666800000006</v>
      </c>
      <c r="M198" s="1321"/>
    </row>
    <row r="206" spans="1:13" x14ac:dyDescent="0.3">
      <c r="K206" s="793"/>
    </row>
    <row r="220" spans="1:11" ht="15" thickBot="1" x14ac:dyDescent="0.35"/>
    <row r="221" spans="1:11" ht="15" thickBot="1" x14ac:dyDescent="0.35">
      <c r="A221" s="1362" t="s">
        <v>625</v>
      </c>
      <c r="B221" s="1362"/>
      <c r="C221" s="1362"/>
      <c r="D221" s="1362"/>
      <c r="E221" s="1363" t="s">
        <v>626</v>
      </c>
      <c r="F221" s="1363"/>
      <c r="G221" s="1363"/>
      <c r="H221" s="1364" t="s">
        <v>627</v>
      </c>
      <c r="I221" s="1365"/>
      <c r="J221" s="1365"/>
      <c r="K221" s="1365"/>
    </row>
    <row r="222" spans="1:11" ht="15" thickBot="1" x14ac:dyDescent="0.35">
      <c r="A222" s="1366" t="s">
        <v>628</v>
      </c>
      <c r="B222" s="1367"/>
      <c r="C222" s="1366" t="s">
        <v>629</v>
      </c>
      <c r="D222" s="1367"/>
      <c r="E222" s="798" t="s">
        <v>630</v>
      </c>
      <c r="F222" s="1368">
        <v>1.06</v>
      </c>
      <c r="G222" s="1368"/>
      <c r="H222" s="1369" t="s">
        <v>631</v>
      </c>
      <c r="I222" s="1370"/>
      <c r="J222" s="800" t="s">
        <v>84</v>
      </c>
      <c r="K222" s="800" t="s">
        <v>632</v>
      </c>
    </row>
    <row r="223" spans="1:11" ht="15" thickBot="1" x14ac:dyDescent="0.35">
      <c r="A223" s="1321"/>
      <c r="B223" s="1321"/>
      <c r="C223" s="1321"/>
      <c r="D223" s="1321"/>
      <c r="E223" s="1321"/>
      <c r="F223" s="1321"/>
      <c r="G223" s="1373"/>
      <c r="H223" s="1370" t="s">
        <v>633</v>
      </c>
      <c r="I223" s="1370"/>
      <c r="J223" s="801"/>
      <c r="K223" s="799" t="s">
        <v>634</v>
      </c>
    </row>
    <row r="224" spans="1:11" ht="15" thickBot="1" x14ac:dyDescent="0.35">
      <c r="A224" s="1374" t="s">
        <v>635</v>
      </c>
      <c r="B224" s="1362"/>
      <c r="C224" s="1362"/>
      <c r="D224" s="1362"/>
      <c r="E224" s="1371" t="s">
        <v>636</v>
      </c>
      <c r="F224" s="1363"/>
      <c r="G224" s="1375"/>
      <c r="H224" s="1370" t="s">
        <v>637</v>
      </c>
      <c r="I224" s="1370"/>
      <c r="J224" s="803">
        <f>D172</f>
        <v>189</v>
      </c>
      <c r="K224" s="799" t="s">
        <v>638</v>
      </c>
    </row>
    <row r="225" spans="1:11" ht="15" thickBot="1" x14ac:dyDescent="0.35">
      <c r="A225" s="1366" t="s">
        <v>724</v>
      </c>
      <c r="B225" s="1367"/>
      <c r="C225" s="1376">
        <v>1808.03</v>
      </c>
      <c r="D225" s="1367"/>
      <c r="E225" s="798" t="s">
        <v>630</v>
      </c>
      <c r="F225" s="1377">
        <v>0.03</v>
      </c>
      <c r="G225" s="1378"/>
      <c r="H225" s="1370" t="s">
        <v>639</v>
      </c>
      <c r="I225" s="1370"/>
      <c r="J225" s="803">
        <f>D171</f>
        <v>39.700000000000003</v>
      </c>
      <c r="K225" s="799" t="s">
        <v>640</v>
      </c>
    </row>
    <row r="226" spans="1:11" ht="15" thickBot="1" x14ac:dyDescent="0.35">
      <c r="H226" s="1395" t="s">
        <v>641</v>
      </c>
      <c r="I226" s="1395"/>
      <c r="J226" s="1396">
        <f>SUM(J223:J225)</f>
        <v>228.7</v>
      </c>
      <c r="K226" s="1397">
        <f>SUM(0.0009*J224)+(1+0.0008*J225)</f>
        <v>1.2018599999999999</v>
      </c>
    </row>
    <row r="227" spans="1:11" ht="15" thickBot="1" x14ac:dyDescent="0.35">
      <c r="H227" s="1395"/>
      <c r="I227" s="1395"/>
      <c r="J227" s="1396"/>
      <c r="K227" s="1397"/>
    </row>
    <row r="233" spans="1:11" ht="15" thickBot="1" x14ac:dyDescent="0.35"/>
    <row r="234" spans="1:11" ht="15" thickBot="1" x14ac:dyDescent="0.35">
      <c r="A234" s="1398" t="s">
        <v>642</v>
      </c>
      <c r="B234" s="1398"/>
      <c r="C234" s="1398"/>
      <c r="D234" s="1398"/>
      <c r="E234" s="1371" t="s">
        <v>643</v>
      </c>
      <c r="F234" s="1371"/>
      <c r="G234" s="1371"/>
      <c r="H234" s="1372" t="s">
        <v>644</v>
      </c>
      <c r="I234" s="1372"/>
      <c r="J234" s="1372"/>
      <c r="K234" s="1372"/>
    </row>
    <row r="235" spans="1:11" ht="15" thickBot="1" x14ac:dyDescent="0.35">
      <c r="A235" s="1398"/>
      <c r="B235" s="1398"/>
      <c r="C235" s="1398"/>
      <c r="D235" s="1398"/>
      <c r="E235" s="1371"/>
      <c r="F235" s="1371"/>
      <c r="G235" s="1371"/>
      <c r="H235" s="1372"/>
      <c r="I235" s="1372"/>
      <c r="J235" s="1372"/>
      <c r="K235" s="1372"/>
    </row>
    <row r="236" spans="1:11" ht="15" thickBot="1" x14ac:dyDescent="0.35">
      <c r="A236" s="1366" t="s">
        <v>645</v>
      </c>
      <c r="B236" s="1367"/>
      <c r="C236" s="1389">
        <v>0.5</v>
      </c>
      <c r="D236" s="1367"/>
      <c r="E236" s="798"/>
      <c r="F236" s="1368"/>
      <c r="G236" s="1368"/>
      <c r="H236" s="1390" t="s">
        <v>522</v>
      </c>
      <c r="I236" s="1391"/>
      <c r="J236" s="1392"/>
      <c r="K236" s="804">
        <f>L198</f>
        <v>91368.666800000006</v>
      </c>
    </row>
    <row r="237" spans="1:11" ht="15" thickBot="1" x14ac:dyDescent="0.35">
      <c r="A237" s="1366" t="s">
        <v>646</v>
      </c>
      <c r="B237" s="1367"/>
      <c r="C237" s="1367">
        <f>G198*H198</f>
        <v>59.44</v>
      </c>
      <c r="D237" s="1367"/>
      <c r="E237" s="802" t="s">
        <v>647</v>
      </c>
      <c r="F237" s="1363">
        <v>1</v>
      </c>
      <c r="G237" s="1363"/>
      <c r="H237" s="1390" t="s">
        <v>648</v>
      </c>
      <c r="I237" s="1393"/>
      <c r="J237" s="1394"/>
      <c r="K237" s="805">
        <f>K236</f>
        <v>91368.666800000006</v>
      </c>
    </row>
    <row r="238" spans="1:11" ht="15" thickBot="1" x14ac:dyDescent="0.35"/>
    <row r="239" spans="1:11" ht="15" thickBot="1" x14ac:dyDescent="0.35">
      <c r="A239" s="1379" t="s">
        <v>649</v>
      </c>
      <c r="B239" s="1380"/>
      <c r="C239" s="1380"/>
      <c r="D239" s="1380"/>
      <c r="E239" s="1380"/>
      <c r="F239" s="1380"/>
      <c r="G239" s="1380"/>
      <c r="H239" s="1380"/>
      <c r="I239" s="1380"/>
      <c r="J239" s="1380"/>
      <c r="K239" s="1381"/>
    </row>
    <row r="240" spans="1:11" ht="15" thickBot="1" x14ac:dyDescent="0.35"/>
    <row r="241" spans="2:13" ht="15" thickBot="1" x14ac:dyDescent="0.35">
      <c r="F241" t="s">
        <v>650</v>
      </c>
      <c r="G241" s="806">
        <v>0.03</v>
      </c>
      <c r="I241" s="1382" t="s">
        <v>651</v>
      </c>
      <c r="J241" s="1321"/>
      <c r="K241" s="1321"/>
    </row>
    <row r="242" spans="2:13" ht="15" thickBot="1" x14ac:dyDescent="0.35">
      <c r="I242" s="1382" t="s">
        <v>652</v>
      </c>
      <c r="J242" s="1321"/>
      <c r="K242" s="767">
        <v>1</v>
      </c>
    </row>
    <row r="243" spans="2:13" x14ac:dyDescent="0.3">
      <c r="F243" t="s">
        <v>653</v>
      </c>
      <c r="G243" s="794">
        <v>200</v>
      </c>
      <c r="J243" s="807" t="s">
        <v>654</v>
      </c>
    </row>
    <row r="246" spans="2:13" ht="15" thickBot="1" x14ac:dyDescent="0.35">
      <c r="M246" s="808"/>
    </row>
    <row r="247" spans="2:13" ht="15" thickBot="1" x14ac:dyDescent="0.35">
      <c r="F247" s="1382" t="s">
        <v>655</v>
      </c>
      <c r="G247" s="1321"/>
      <c r="H247" s="1321"/>
      <c r="I247" s="1321"/>
      <c r="J247" s="1321"/>
      <c r="K247" s="766">
        <f>(1/5)*(F222*K226*F237*K237)+(C237*F225*C225)*K242</f>
        <v>26504.29642261258</v>
      </c>
    </row>
    <row r="248" spans="2:13" ht="15" thickBot="1" x14ac:dyDescent="0.35">
      <c r="F248" s="1383" t="s">
        <v>544</v>
      </c>
      <c r="G248" s="1384"/>
      <c r="H248" s="1384"/>
      <c r="I248" s="1385"/>
      <c r="J248" s="786"/>
      <c r="K248" s="715">
        <f>K247*J248</f>
        <v>0</v>
      </c>
      <c r="M248" s="809"/>
    </row>
    <row r="249" spans="2:13" ht="15" thickBot="1" x14ac:dyDescent="0.35">
      <c r="F249" s="1386" t="s">
        <v>545</v>
      </c>
      <c r="G249" s="1387"/>
      <c r="H249" s="1387"/>
      <c r="I249" s="1388"/>
      <c r="J249" s="810"/>
      <c r="K249" s="715">
        <f>SUM(K247+K248)</f>
        <v>26504.29642261258</v>
      </c>
      <c r="M249" s="809"/>
    </row>
    <row r="250" spans="2:13" x14ac:dyDescent="0.3">
      <c r="F250" s="811"/>
      <c r="G250" s="812"/>
      <c r="H250" s="812"/>
      <c r="I250" s="812"/>
      <c r="J250" s="813"/>
      <c r="K250" s="814"/>
      <c r="M250" s="809"/>
    </row>
    <row r="251" spans="2:13" ht="15" thickBot="1" x14ac:dyDescent="0.35">
      <c r="F251" s="815"/>
      <c r="G251" s="816"/>
      <c r="H251" s="816"/>
      <c r="I251" s="816"/>
      <c r="J251" s="817"/>
      <c r="K251" s="818"/>
    </row>
    <row r="254" spans="2:13" x14ac:dyDescent="0.3">
      <c r="B254" s="1340"/>
      <c r="C254" s="1340"/>
      <c r="D254" s="1340"/>
      <c r="E254" s="1340"/>
      <c r="F254" s="1340"/>
      <c r="G254" s="1340"/>
      <c r="H254" s="1340"/>
      <c r="I254" s="1340"/>
      <c r="J254" s="1340"/>
    </row>
    <row r="255" spans="2:13" x14ac:dyDescent="0.3">
      <c r="B255" s="1340"/>
      <c r="C255" s="1340"/>
      <c r="D255" s="1340"/>
      <c r="E255" s="1340"/>
      <c r="F255" s="1340"/>
      <c r="G255" s="1340"/>
      <c r="H255" s="1340"/>
      <c r="I255" s="1340"/>
      <c r="J255" s="1340"/>
    </row>
    <row r="256" spans="2:13" x14ac:dyDescent="0.3">
      <c r="B256" s="1340"/>
      <c r="C256" s="1340"/>
      <c r="D256" s="1340"/>
      <c r="E256" s="1340"/>
      <c r="F256" s="1340"/>
      <c r="G256" s="1340"/>
      <c r="H256" s="1340"/>
      <c r="I256" s="1340"/>
      <c r="J256" s="1340"/>
    </row>
    <row r="257" spans="2:10" x14ac:dyDescent="0.3">
      <c r="B257" s="1340"/>
      <c r="C257" s="1340"/>
      <c r="D257" s="1340"/>
      <c r="E257" s="1340"/>
      <c r="F257" s="1340"/>
      <c r="G257" s="1340"/>
      <c r="H257" s="1340"/>
      <c r="I257" s="1340"/>
      <c r="J257" s="1340"/>
    </row>
  </sheetData>
  <mergeCells count="147">
    <mergeCell ref="B254:J257"/>
    <mergeCell ref="A239:K239"/>
    <mergeCell ref="I241:K241"/>
    <mergeCell ref="I242:J242"/>
    <mergeCell ref="F247:J247"/>
    <mergeCell ref="F248:I248"/>
    <mergeCell ref="F249:I249"/>
    <mergeCell ref="A236:B236"/>
    <mergeCell ref="C236:D236"/>
    <mergeCell ref="F236:G236"/>
    <mergeCell ref="H236:J236"/>
    <mergeCell ref="A237:B237"/>
    <mergeCell ref="C237:D237"/>
    <mergeCell ref="F237:G237"/>
    <mergeCell ref="H237:J237"/>
    <mergeCell ref="H226:I227"/>
    <mergeCell ref="J226:J227"/>
    <mergeCell ref="K226:K227"/>
    <mergeCell ref="A234:D235"/>
    <mergeCell ref="E234:G235"/>
    <mergeCell ref="H234:K235"/>
    <mergeCell ref="A223:G223"/>
    <mergeCell ref="H223:I223"/>
    <mergeCell ref="A224:D224"/>
    <mergeCell ref="E224:G224"/>
    <mergeCell ref="H224:I224"/>
    <mergeCell ref="A225:B225"/>
    <mergeCell ref="C225:D225"/>
    <mergeCell ref="F225:G225"/>
    <mergeCell ref="H225:I225"/>
    <mergeCell ref="A221:D221"/>
    <mergeCell ref="E221:G221"/>
    <mergeCell ref="H221:K221"/>
    <mergeCell ref="A222:B222"/>
    <mergeCell ref="C222:D222"/>
    <mergeCell ref="F222:G222"/>
    <mergeCell ref="H222:I222"/>
    <mergeCell ref="J195:K197"/>
    <mergeCell ref="L195:M197"/>
    <mergeCell ref="B198:E198"/>
    <mergeCell ref="H198:I198"/>
    <mergeCell ref="J198:K198"/>
    <mergeCell ref="L198:M198"/>
    <mergeCell ref="H192:I194"/>
    <mergeCell ref="J192:K194"/>
    <mergeCell ref="L192:M194"/>
    <mergeCell ref="A195:A197"/>
    <mergeCell ref="B195:B197"/>
    <mergeCell ref="C195:D197"/>
    <mergeCell ref="E195:E197"/>
    <mergeCell ref="F195:F197"/>
    <mergeCell ref="G195:G197"/>
    <mergeCell ref="H195:I197"/>
    <mergeCell ref="A192:A194"/>
    <mergeCell ref="B192:B194"/>
    <mergeCell ref="C192:D194"/>
    <mergeCell ref="E192:E194"/>
    <mergeCell ref="F192:F194"/>
    <mergeCell ref="G192:G194"/>
    <mergeCell ref="A189:M189"/>
    <mergeCell ref="C190:D190"/>
    <mergeCell ref="H190:I190"/>
    <mergeCell ref="J190:K190"/>
    <mergeCell ref="L190:M190"/>
    <mergeCell ref="A191:M191"/>
    <mergeCell ref="B186:F186"/>
    <mergeCell ref="G186:H186"/>
    <mergeCell ref="I186:J186"/>
    <mergeCell ref="K186:M186"/>
    <mergeCell ref="B187:F187"/>
    <mergeCell ref="G187:H187"/>
    <mergeCell ref="I187:J187"/>
    <mergeCell ref="K187:M187"/>
    <mergeCell ref="B50:G50"/>
    <mergeCell ref="A51:G51"/>
    <mergeCell ref="B181:D184"/>
    <mergeCell ref="E181:J181"/>
    <mergeCell ref="K181:M184"/>
    <mergeCell ref="E182:J182"/>
    <mergeCell ref="E183:J183"/>
    <mergeCell ref="E184:J184"/>
    <mergeCell ref="B44:G44"/>
    <mergeCell ref="B45:G45"/>
    <mergeCell ref="B46:G46"/>
    <mergeCell ref="B47:G47"/>
    <mergeCell ref="F48:G48"/>
    <mergeCell ref="F49:G49"/>
    <mergeCell ref="B36:F36"/>
    <mergeCell ref="B37:F37"/>
    <mergeCell ref="B38:F38"/>
    <mergeCell ref="B41:F41"/>
    <mergeCell ref="A42:J42"/>
    <mergeCell ref="B43:G43"/>
    <mergeCell ref="H43:J43"/>
    <mergeCell ref="A30:L30"/>
    <mergeCell ref="B31:F31"/>
    <mergeCell ref="B32:F32"/>
    <mergeCell ref="B33:F33"/>
    <mergeCell ref="A34:A35"/>
    <mergeCell ref="B34:F35"/>
    <mergeCell ref="G34:G35"/>
    <mergeCell ref="H34:H35"/>
    <mergeCell ref="I34:I35"/>
    <mergeCell ref="J34:J35"/>
    <mergeCell ref="B22:F22"/>
    <mergeCell ref="B23:F23"/>
    <mergeCell ref="B24:F24"/>
    <mergeCell ref="B25:F25"/>
    <mergeCell ref="A27:A29"/>
    <mergeCell ref="B27:F27"/>
    <mergeCell ref="B28:F28"/>
    <mergeCell ref="B29:F29"/>
    <mergeCell ref="I18:I20"/>
    <mergeCell ref="J18:J20"/>
    <mergeCell ref="K18:K20"/>
    <mergeCell ref="L18:L20"/>
    <mergeCell ref="M18:M20"/>
    <mergeCell ref="B21:F21"/>
    <mergeCell ref="B14:F14"/>
    <mergeCell ref="B15:F15"/>
    <mergeCell ref="B16:F16"/>
    <mergeCell ref="B18:F20"/>
    <mergeCell ref="G18:G20"/>
    <mergeCell ref="H18:H20"/>
    <mergeCell ref="A9:M9"/>
    <mergeCell ref="B10:G10"/>
    <mergeCell ref="H10:M10"/>
    <mergeCell ref="A11:A12"/>
    <mergeCell ref="H11:H13"/>
    <mergeCell ref="K12:K13"/>
    <mergeCell ref="L12:L13"/>
    <mergeCell ref="M12:M13"/>
    <mergeCell ref="B13:F13"/>
    <mergeCell ref="B6:F6"/>
    <mergeCell ref="G6:H6"/>
    <mergeCell ref="I6:J6"/>
    <mergeCell ref="K6:M6"/>
    <mergeCell ref="B7:F7"/>
    <mergeCell ref="G7:H7"/>
    <mergeCell ref="I7:J7"/>
    <mergeCell ref="K7:M7"/>
    <mergeCell ref="B1:D4"/>
    <mergeCell ref="E1:J1"/>
    <mergeCell ref="K1:M4"/>
    <mergeCell ref="E2:J2"/>
    <mergeCell ref="E3:J3"/>
    <mergeCell ref="E4:J4"/>
  </mergeCells>
  <pageMargins left="0.511811024" right="0.511811024" top="0.78740157499999996" bottom="0.78740157499999996" header="0.31496062000000002" footer="0.31496062000000002"/>
  <pageSetup paperSize="9" scale="51" orientation="portrait" horizontalDpi="0" verticalDpi="0" r:id="rId1"/>
  <rowBreaks count="2" manualBreakCount="2">
    <brk id="85" max="16383" man="1"/>
    <brk id="180"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4173E-4DDD-482B-9CC6-9E6F49D7E2B9}">
  <sheetPr>
    <tabColor theme="4" tint="0.79998168889431442"/>
  </sheetPr>
  <dimension ref="A1:P102"/>
  <sheetViews>
    <sheetView view="pageBreakPreview" topLeftCell="A37" zoomScale="115" zoomScaleNormal="100" zoomScaleSheetLayoutView="115" workbookViewId="0">
      <selection activeCell="A85" sqref="A85"/>
    </sheetView>
  </sheetViews>
  <sheetFormatPr defaultRowHeight="14.4" x14ac:dyDescent="0.3"/>
  <cols>
    <col min="1" max="1" width="7.44140625" customWidth="1"/>
    <col min="2" max="2" width="9.109375" customWidth="1"/>
    <col min="3" max="3" width="5.44140625" customWidth="1"/>
    <col min="4" max="4" width="7.44140625" customWidth="1"/>
    <col min="5" max="5" width="8.33203125" customWidth="1"/>
    <col min="6" max="7" width="5.88671875" customWidth="1"/>
    <col min="8" max="8" width="7.33203125" customWidth="1"/>
    <col min="9" max="9" width="7" customWidth="1"/>
    <col min="10" max="10" width="7.33203125" customWidth="1"/>
    <col min="11" max="11" width="7.6640625" customWidth="1"/>
    <col min="12" max="12" width="8.5546875" customWidth="1"/>
    <col min="13" max="13" width="8" customWidth="1"/>
    <col min="15" max="15" width="8.109375" customWidth="1"/>
    <col min="16" max="16" width="6.109375" customWidth="1"/>
  </cols>
  <sheetData>
    <row r="1" spans="1:16" ht="17.399999999999999" customHeight="1" x14ac:dyDescent="0.3">
      <c r="A1" s="1454"/>
      <c r="B1" s="1455"/>
      <c r="C1" s="1455"/>
      <c r="D1" s="1455"/>
      <c r="E1" s="1455"/>
      <c r="F1" s="1455"/>
      <c r="G1" s="1455"/>
      <c r="H1" s="1455"/>
      <c r="I1" s="1455"/>
      <c r="J1" s="1455"/>
      <c r="K1" s="1455"/>
      <c r="L1" s="1455"/>
      <c r="M1" s="1455"/>
      <c r="N1" s="1455"/>
      <c r="O1" s="1455"/>
      <c r="P1" s="1456"/>
    </row>
    <row r="2" spans="1:16" ht="17.399999999999999" customHeight="1" x14ac:dyDescent="0.3">
      <c r="A2" s="1457"/>
      <c r="B2" s="1458"/>
      <c r="C2" s="1458"/>
      <c r="D2" s="1458"/>
      <c r="E2" s="1458"/>
      <c r="F2" s="1458"/>
      <c r="G2" s="1458"/>
      <c r="H2" s="1458"/>
      <c r="I2" s="1458"/>
      <c r="J2" s="1458"/>
      <c r="K2" s="1458"/>
      <c r="L2" s="1458"/>
      <c r="M2" s="1458"/>
      <c r="N2" s="1458"/>
      <c r="O2" s="1458"/>
      <c r="P2" s="1459"/>
    </row>
    <row r="3" spans="1:16" x14ac:dyDescent="0.3">
      <c r="A3" s="1457"/>
      <c r="B3" s="1458"/>
      <c r="C3" s="1458"/>
      <c r="D3" s="1458"/>
      <c r="E3" s="1458"/>
      <c r="F3" s="1458"/>
      <c r="G3" s="1458"/>
      <c r="H3" s="1458"/>
      <c r="I3" s="1458"/>
      <c r="J3" s="1458"/>
      <c r="K3" s="1458"/>
      <c r="L3" s="1458"/>
      <c r="M3" s="1458"/>
      <c r="N3" s="1458"/>
      <c r="O3" s="1458"/>
      <c r="P3" s="1459"/>
    </row>
    <row r="4" spans="1:16" ht="15" thickBot="1" x14ac:dyDescent="0.35">
      <c r="A4" s="1460"/>
      <c r="B4" s="1461"/>
      <c r="C4" s="1461"/>
      <c r="D4" s="1461"/>
      <c r="E4" s="1461"/>
      <c r="F4" s="1461"/>
      <c r="G4" s="1461"/>
      <c r="H4" s="1461"/>
      <c r="I4" s="1461"/>
      <c r="J4" s="1461"/>
      <c r="K4" s="1461"/>
      <c r="L4" s="1461"/>
      <c r="M4" s="1461"/>
      <c r="N4" s="1461"/>
      <c r="O4" s="1461"/>
      <c r="P4" s="1462"/>
    </row>
    <row r="5" spans="1:16" ht="15" customHeight="1" thickBot="1" x14ac:dyDescent="0.35">
      <c r="A5" s="899" t="s">
        <v>192</v>
      </c>
      <c r="B5" s="1463" t="s">
        <v>727</v>
      </c>
      <c r="C5" s="1464"/>
      <c r="D5" s="1464"/>
      <c r="E5" s="1464"/>
      <c r="F5" s="1464"/>
      <c r="G5" s="1464"/>
      <c r="H5" s="1464"/>
      <c r="I5" s="1465"/>
      <c r="J5" s="1255" t="s">
        <v>193</v>
      </c>
      <c r="K5" s="1256"/>
      <c r="L5" s="1255" t="s">
        <v>194</v>
      </c>
      <c r="M5" s="1256"/>
      <c r="N5" s="1263" t="s">
        <v>195</v>
      </c>
      <c r="O5" s="1264"/>
      <c r="P5" s="1265"/>
    </row>
    <row r="6" spans="1:16" ht="37.200000000000003" customHeight="1" thickBot="1" x14ac:dyDescent="0.35">
      <c r="A6" s="899" t="s">
        <v>196</v>
      </c>
      <c r="B6" s="1463" t="s">
        <v>473</v>
      </c>
      <c r="C6" s="1464"/>
      <c r="D6" s="1464"/>
      <c r="E6" s="1464"/>
      <c r="F6" s="1464"/>
      <c r="G6" s="1464"/>
      <c r="H6" s="1464"/>
      <c r="I6" s="1465"/>
      <c r="J6" s="1244">
        <f>BDI!H28</f>
        <v>0.37340000000000001</v>
      </c>
      <c r="K6" s="1245"/>
      <c r="L6" s="1244" t="s">
        <v>341</v>
      </c>
      <c r="M6" s="1245"/>
      <c r="N6" s="1252" t="s">
        <v>344</v>
      </c>
      <c r="O6" s="1253"/>
      <c r="P6" s="1254"/>
    </row>
    <row r="7" spans="1:16" ht="15" thickBot="1" x14ac:dyDescent="0.35">
      <c r="A7" s="1406" t="s">
        <v>656</v>
      </c>
      <c r="B7" s="1407"/>
      <c r="C7" s="1407"/>
      <c r="D7" s="1407"/>
      <c r="E7" s="1407"/>
      <c r="F7" s="1407"/>
      <c r="G7" s="1407"/>
      <c r="H7" s="1407"/>
      <c r="I7" s="1407"/>
      <c r="J7" s="1407"/>
      <c r="K7" s="1407"/>
      <c r="L7" s="1407"/>
      <c r="M7" s="1407"/>
      <c r="N7" s="1407"/>
      <c r="O7" s="1407"/>
      <c r="P7" s="1408"/>
    </row>
    <row r="8" spans="1:16" x14ac:dyDescent="0.3">
      <c r="A8" s="897"/>
      <c r="B8" s="18"/>
      <c r="C8" s="18"/>
      <c r="D8" s="18"/>
      <c r="E8" s="18"/>
      <c r="F8" s="18"/>
      <c r="G8" s="18"/>
      <c r="H8" s="18"/>
      <c r="I8" s="18"/>
      <c r="J8" s="18"/>
      <c r="K8" s="18"/>
      <c r="L8" s="18"/>
      <c r="M8" s="18"/>
      <c r="N8" s="18"/>
      <c r="O8" s="18"/>
      <c r="P8" s="896"/>
    </row>
    <row r="9" spans="1:16" x14ac:dyDescent="0.3">
      <c r="A9" s="819" t="s">
        <v>657</v>
      </c>
      <c r="B9" s="820"/>
      <c r="C9" s="820"/>
      <c r="D9" s="820"/>
      <c r="E9" s="820" t="s">
        <v>725</v>
      </c>
      <c r="F9" s="820"/>
      <c r="G9" s="820"/>
      <c r="H9" s="820"/>
      <c r="I9" s="820"/>
      <c r="J9" s="895"/>
      <c r="K9" s="820"/>
      <c r="L9" s="820"/>
      <c r="M9" s="820"/>
      <c r="N9" s="820"/>
      <c r="O9" s="820"/>
      <c r="P9" s="821"/>
    </row>
    <row r="10" spans="1:16" x14ac:dyDescent="0.3">
      <c r="A10" s="822"/>
      <c r="B10" s="823"/>
      <c r="C10" s="823"/>
      <c r="D10" s="823"/>
      <c r="E10" s="823"/>
      <c r="F10" s="823"/>
      <c r="G10" s="823"/>
      <c r="H10" s="823"/>
      <c r="I10" s="823"/>
      <c r="J10" s="823"/>
      <c r="K10" s="823"/>
      <c r="L10" s="824" t="s">
        <v>658</v>
      </c>
      <c r="M10" s="823">
        <v>5213464</v>
      </c>
      <c r="N10" s="687"/>
      <c r="O10" s="687" t="s">
        <v>659</v>
      </c>
      <c r="P10" s="825" t="s">
        <v>205</v>
      </c>
    </row>
    <row r="11" spans="1:16" ht="22.2" customHeight="1" x14ac:dyDescent="0.3">
      <c r="A11" s="822" t="s">
        <v>660</v>
      </c>
      <c r="B11" s="1426" t="s">
        <v>700</v>
      </c>
      <c r="C11" s="1426"/>
      <c r="D11" s="1426"/>
      <c r="E11" s="1426"/>
      <c r="F11" s="1426"/>
      <c r="G11" s="1426"/>
      <c r="H11" s="1426"/>
      <c r="I11" s="1426"/>
      <c r="J11" s="1426"/>
      <c r="K11" s="1426"/>
      <c r="L11" s="824"/>
      <c r="M11" s="823"/>
      <c r="N11" s="687"/>
      <c r="O11" s="687"/>
      <c r="P11" s="825"/>
    </row>
    <row r="12" spans="1:16" x14ac:dyDescent="0.3">
      <c r="A12" s="822"/>
      <c r="B12" s="823"/>
      <c r="C12" s="823"/>
      <c r="D12" s="823"/>
      <c r="E12" s="823"/>
      <c r="F12" s="823"/>
      <c r="G12" s="823"/>
      <c r="H12" s="823"/>
      <c r="I12" s="823"/>
      <c r="J12" s="823"/>
      <c r="K12" s="823"/>
      <c r="L12" s="687" t="s">
        <v>661</v>
      </c>
      <c r="M12" s="826">
        <v>3</v>
      </c>
      <c r="N12" s="687" t="s">
        <v>701</v>
      </c>
      <c r="O12" s="687"/>
      <c r="P12" s="825"/>
    </row>
    <row r="13" spans="1:16" x14ac:dyDescent="0.3">
      <c r="A13" s="1427" t="s">
        <v>663</v>
      </c>
      <c r="B13" s="1428"/>
      <c r="C13" s="1428"/>
      <c r="D13" s="1428"/>
      <c r="E13" s="1428"/>
      <c r="F13" s="1428"/>
      <c r="G13" s="1428"/>
      <c r="H13" s="1428"/>
      <c r="I13" s="1428"/>
      <c r="J13" s="1428"/>
      <c r="K13" s="1428"/>
      <c r="L13" s="1429"/>
      <c r="M13" s="1429"/>
      <c r="N13" s="823"/>
      <c r="O13" s="827"/>
      <c r="P13" s="828"/>
    </row>
    <row r="14" spans="1:16" x14ac:dyDescent="0.3">
      <c r="A14" s="1409" t="s">
        <v>664</v>
      </c>
      <c r="B14" s="1410"/>
      <c r="C14" s="1410"/>
      <c r="D14" s="1410"/>
      <c r="E14" s="1411"/>
      <c r="F14" s="830"/>
      <c r="G14" s="830"/>
      <c r="H14" s="830"/>
      <c r="I14" s="830"/>
      <c r="J14" s="830"/>
      <c r="K14" s="1415" t="s">
        <v>568</v>
      </c>
      <c r="L14" s="1417" t="s">
        <v>665</v>
      </c>
      <c r="M14" s="1418"/>
      <c r="N14" s="1417" t="s">
        <v>666</v>
      </c>
      <c r="O14" s="1418"/>
      <c r="P14" s="1419" t="s">
        <v>667</v>
      </c>
    </row>
    <row r="15" spans="1:16" x14ac:dyDescent="0.3">
      <c r="A15" s="1412"/>
      <c r="B15" s="1413"/>
      <c r="C15" s="1413"/>
      <c r="D15" s="1413"/>
      <c r="E15" s="1414"/>
      <c r="F15" s="832"/>
      <c r="G15" s="832"/>
      <c r="H15" s="832"/>
      <c r="I15" s="832"/>
      <c r="J15" s="832"/>
      <c r="K15" s="1416"/>
      <c r="L15" s="833" t="s">
        <v>668</v>
      </c>
      <c r="M15" s="833" t="s">
        <v>669</v>
      </c>
      <c r="N15" s="833" t="s">
        <v>668</v>
      </c>
      <c r="O15" s="834" t="s">
        <v>669</v>
      </c>
      <c r="P15" s="1420"/>
    </row>
    <row r="16" spans="1:16" x14ac:dyDescent="0.3">
      <c r="A16" s="835" t="s">
        <v>310</v>
      </c>
      <c r="B16" s="642" t="s">
        <v>311</v>
      </c>
      <c r="C16" s="836"/>
      <c r="D16" s="836"/>
      <c r="E16" s="837"/>
      <c r="F16" s="837"/>
      <c r="G16" s="837"/>
      <c r="H16" s="837"/>
      <c r="I16" s="837"/>
      <c r="J16" s="837"/>
      <c r="K16" s="838">
        <v>1</v>
      </c>
      <c r="L16" s="839">
        <v>0.3</v>
      </c>
      <c r="M16" s="839">
        <v>0.7</v>
      </c>
      <c r="N16" s="881">
        <v>146.7165</v>
      </c>
      <c r="O16" s="881">
        <v>57.078400000000002</v>
      </c>
      <c r="P16" s="882">
        <f>(K16*L16*N16+K16*M16*O16)</f>
        <v>83.969830000000002</v>
      </c>
    </row>
    <row r="17" spans="1:16" x14ac:dyDescent="0.3">
      <c r="A17" s="840"/>
      <c r="B17" s="642"/>
      <c r="C17" s="823"/>
      <c r="D17" s="823"/>
      <c r="E17" s="841"/>
      <c r="F17" s="841"/>
      <c r="G17" s="841"/>
      <c r="H17" s="841"/>
      <c r="I17" s="841"/>
      <c r="J17" s="841"/>
      <c r="K17" s="842"/>
      <c r="L17" s="843"/>
      <c r="M17" s="843"/>
      <c r="N17" s="843"/>
      <c r="O17" s="843"/>
      <c r="P17" s="844"/>
    </row>
    <row r="18" spans="1:16" x14ac:dyDescent="0.3">
      <c r="A18" s="840"/>
      <c r="B18" s="642"/>
      <c r="C18" s="823"/>
      <c r="D18" s="823"/>
      <c r="E18" s="841"/>
      <c r="F18" s="841"/>
      <c r="G18" s="841"/>
      <c r="H18" s="841"/>
      <c r="I18" s="841"/>
      <c r="J18" s="841"/>
      <c r="K18" s="843"/>
      <c r="L18" s="843"/>
      <c r="M18" s="843"/>
      <c r="N18" s="843"/>
      <c r="O18" s="843"/>
      <c r="P18" s="845"/>
    </row>
    <row r="19" spans="1:16" x14ac:dyDescent="0.3">
      <c r="A19" s="819"/>
      <c r="B19" s="820"/>
      <c r="C19" s="820"/>
      <c r="D19" s="820"/>
      <c r="E19" s="846"/>
      <c r="F19" s="687"/>
      <c r="G19" s="687"/>
      <c r="H19" s="687"/>
      <c r="I19" s="687"/>
      <c r="J19" s="687"/>
      <c r="K19" s="687"/>
      <c r="L19" s="687" t="s">
        <v>670</v>
      </c>
      <c r="M19" s="687"/>
      <c r="N19" s="687"/>
      <c r="O19" s="687"/>
      <c r="P19" s="883">
        <f>SUM(P16:P18)</f>
        <v>83.969830000000002</v>
      </c>
    </row>
    <row r="20" spans="1:16" x14ac:dyDescent="0.3">
      <c r="A20" s="1421" t="s">
        <v>671</v>
      </c>
      <c r="B20" s="1422"/>
      <c r="C20" s="1422"/>
      <c r="D20" s="1422"/>
      <c r="E20" s="1422"/>
      <c r="F20" s="1422"/>
      <c r="G20" s="1422"/>
      <c r="H20" s="1422"/>
      <c r="I20" s="1422"/>
      <c r="J20" s="1422"/>
      <c r="K20" s="1423"/>
      <c r="L20" s="848" t="s">
        <v>672</v>
      </c>
      <c r="M20" s="849" t="s">
        <v>568</v>
      </c>
      <c r="N20" s="850" t="s">
        <v>673</v>
      </c>
      <c r="O20" s="1424" t="s">
        <v>667</v>
      </c>
      <c r="P20" s="1425"/>
    </row>
    <row r="21" spans="1:16" x14ac:dyDescent="0.3">
      <c r="A21" s="829" t="s">
        <v>312</v>
      </c>
      <c r="B21" s="851" t="s">
        <v>313</v>
      </c>
      <c r="C21" s="852"/>
      <c r="D21" s="852"/>
      <c r="E21" s="852"/>
      <c r="F21" s="852"/>
      <c r="G21" s="852"/>
      <c r="H21" s="852"/>
      <c r="I21" s="852"/>
      <c r="J21" s="852"/>
      <c r="K21" s="853"/>
      <c r="L21" s="854">
        <v>0</v>
      </c>
      <c r="M21" s="855">
        <v>1</v>
      </c>
      <c r="N21" s="856">
        <v>28.5336</v>
      </c>
      <c r="O21" s="1436">
        <f>(M21*N21)</f>
        <v>28.5336</v>
      </c>
      <c r="P21" s="1437"/>
    </row>
    <row r="22" spans="1:16" x14ac:dyDescent="0.3">
      <c r="A22" s="822" t="s">
        <v>6</v>
      </c>
      <c r="B22" s="857" t="s">
        <v>5</v>
      </c>
      <c r="C22" s="687"/>
      <c r="D22" s="687"/>
      <c r="E22" s="687"/>
      <c r="F22" s="687"/>
      <c r="G22" s="687"/>
      <c r="H22" s="687"/>
      <c r="I22" s="687"/>
      <c r="J22" s="687"/>
      <c r="K22" s="858"/>
      <c r="L22" s="854">
        <v>0</v>
      </c>
      <c r="M22" s="855">
        <v>2</v>
      </c>
      <c r="N22" s="856">
        <v>22.710599999999999</v>
      </c>
      <c r="O22" s="1436">
        <f>(M22*N22)</f>
        <v>45.421199999999999</v>
      </c>
      <c r="P22" s="1437"/>
    </row>
    <row r="23" spans="1:16" x14ac:dyDescent="0.3">
      <c r="A23" s="822"/>
      <c r="B23" s="857"/>
      <c r="C23" s="687"/>
      <c r="D23" s="687"/>
      <c r="E23" s="687"/>
      <c r="F23" s="687"/>
      <c r="G23" s="687"/>
      <c r="H23" s="687"/>
      <c r="I23" s="687"/>
      <c r="J23" s="687"/>
      <c r="K23" s="858"/>
      <c r="L23" s="687"/>
      <c r="M23" s="862"/>
      <c r="N23" s="884"/>
      <c r="O23" s="1438"/>
      <c r="P23" s="1439"/>
    </row>
    <row r="24" spans="1:16" x14ac:dyDescent="0.3">
      <c r="A24" s="831"/>
      <c r="B24" s="859"/>
      <c r="C24" s="860"/>
      <c r="D24" s="860"/>
      <c r="E24" s="860"/>
      <c r="F24" s="860"/>
      <c r="G24" s="860"/>
      <c r="H24" s="860"/>
      <c r="I24" s="860"/>
      <c r="J24" s="860"/>
      <c r="K24" s="861"/>
      <c r="L24" s="860"/>
      <c r="M24" s="862"/>
      <c r="N24" s="863"/>
      <c r="O24" s="1440"/>
      <c r="P24" s="1441"/>
    </row>
    <row r="25" spans="1:16" x14ac:dyDescent="0.3">
      <c r="A25" s="819"/>
      <c r="B25" s="860"/>
      <c r="C25" s="860"/>
      <c r="D25" s="860"/>
      <c r="E25" s="860"/>
      <c r="F25" s="860"/>
      <c r="G25" s="860"/>
      <c r="H25" s="860"/>
      <c r="I25" s="860"/>
      <c r="J25" s="860"/>
      <c r="K25" s="820"/>
      <c r="L25" s="820"/>
      <c r="M25" s="820"/>
      <c r="N25" s="864" t="s">
        <v>678</v>
      </c>
      <c r="O25" s="1442">
        <f>SUM(O21:P24)</f>
        <v>73.954800000000006</v>
      </c>
      <c r="P25" s="1443"/>
    </row>
    <row r="26" spans="1:16" x14ac:dyDescent="0.3">
      <c r="A26" s="831"/>
      <c r="B26" s="860"/>
      <c r="C26" s="860"/>
      <c r="D26" s="860"/>
      <c r="E26" s="860"/>
      <c r="F26" s="860"/>
      <c r="G26" s="860"/>
      <c r="H26" s="860"/>
      <c r="I26" s="860"/>
      <c r="J26" s="860"/>
      <c r="K26" s="860"/>
      <c r="L26" s="860"/>
      <c r="M26" s="860"/>
      <c r="N26" s="865" t="s">
        <v>679</v>
      </c>
      <c r="O26" s="1444">
        <f>P19+O25</f>
        <v>157.92463000000001</v>
      </c>
      <c r="P26" s="1445"/>
    </row>
    <row r="27" spans="1:16" x14ac:dyDescent="0.3">
      <c r="A27" s="819"/>
      <c r="B27" s="820"/>
      <c r="C27" s="820"/>
      <c r="D27" s="820"/>
      <c r="E27" s="820"/>
      <c r="F27" s="820"/>
      <c r="G27" s="820"/>
      <c r="H27" s="820"/>
      <c r="I27" s="820"/>
      <c r="J27" s="820"/>
      <c r="K27" s="820"/>
      <c r="L27" s="860"/>
      <c r="M27" s="820"/>
      <c r="N27" s="865" t="s">
        <v>680</v>
      </c>
      <c r="O27" s="1430">
        <f>(O26/M12)</f>
        <v>52.641543333333338</v>
      </c>
      <c r="P27" s="1431"/>
    </row>
    <row r="28" spans="1:16" x14ac:dyDescent="0.3">
      <c r="A28" s="819"/>
      <c r="B28" s="820"/>
      <c r="C28" s="820"/>
      <c r="D28" s="820"/>
      <c r="E28" s="820"/>
      <c r="F28" s="820"/>
      <c r="G28" s="820"/>
      <c r="H28" s="820"/>
      <c r="I28" s="820"/>
      <c r="J28" s="820"/>
      <c r="K28" s="820"/>
      <c r="L28" s="860"/>
      <c r="M28" s="820"/>
      <c r="N28" s="865" t="s">
        <v>681</v>
      </c>
      <c r="O28" s="1432">
        <v>0</v>
      </c>
      <c r="P28" s="1433"/>
    </row>
    <row r="29" spans="1:16" x14ac:dyDescent="0.3">
      <c r="A29" s="819"/>
      <c r="B29" s="820"/>
      <c r="C29" s="820"/>
      <c r="D29" s="820"/>
      <c r="E29" s="820"/>
      <c r="F29" s="820"/>
      <c r="G29" s="820"/>
      <c r="H29" s="820"/>
      <c r="I29" s="820"/>
      <c r="J29" s="820"/>
      <c r="K29" s="820"/>
      <c r="L29" s="860"/>
      <c r="M29" s="820"/>
      <c r="N29" s="865" t="s">
        <v>682</v>
      </c>
      <c r="O29" s="1432">
        <v>0</v>
      </c>
      <c r="P29" s="1433"/>
    </row>
    <row r="30" spans="1:16" x14ac:dyDescent="0.3">
      <c r="A30" s="1421" t="s">
        <v>683</v>
      </c>
      <c r="B30" s="1422"/>
      <c r="C30" s="1422"/>
      <c r="D30" s="1422"/>
      <c r="E30" s="1422"/>
      <c r="F30" s="1422"/>
      <c r="G30" s="1422"/>
      <c r="H30" s="1422"/>
      <c r="I30" s="1422"/>
      <c r="J30" s="1422"/>
      <c r="K30" s="1423"/>
      <c r="L30" s="866" t="s">
        <v>83</v>
      </c>
      <c r="M30" s="866" t="s">
        <v>479</v>
      </c>
      <c r="N30" s="849" t="s">
        <v>684</v>
      </c>
      <c r="O30" s="1424" t="s">
        <v>685</v>
      </c>
      <c r="P30" s="1425"/>
    </row>
    <row r="31" spans="1:16" x14ac:dyDescent="0.3">
      <c r="A31" s="867"/>
      <c r="B31" s="852"/>
      <c r="C31" s="852"/>
      <c r="D31" s="852"/>
      <c r="E31" s="852"/>
      <c r="F31" s="852"/>
      <c r="G31" s="852"/>
      <c r="H31" s="852"/>
      <c r="I31" s="852"/>
      <c r="J31" s="852"/>
      <c r="K31" s="868"/>
      <c r="L31" s="842"/>
      <c r="M31" s="869"/>
      <c r="N31" s="870"/>
      <c r="O31" s="1434"/>
      <c r="P31" s="1435"/>
    </row>
    <row r="32" spans="1:16" x14ac:dyDescent="0.3">
      <c r="A32" s="840"/>
      <c r="B32" s="687"/>
      <c r="C32" s="687"/>
      <c r="D32" s="687"/>
      <c r="E32" s="687"/>
      <c r="F32" s="687"/>
      <c r="G32" s="687"/>
      <c r="H32" s="687"/>
      <c r="I32" s="687"/>
      <c r="J32" s="687"/>
      <c r="K32" s="871"/>
      <c r="L32" s="869"/>
      <c r="M32" s="869"/>
      <c r="N32" s="874"/>
      <c r="O32" s="1432"/>
      <c r="P32" s="1433"/>
    </row>
    <row r="33" spans="1:16" x14ac:dyDescent="0.3">
      <c r="A33" s="840"/>
      <c r="B33" s="687"/>
      <c r="C33" s="687"/>
      <c r="D33" s="687"/>
      <c r="E33" s="687"/>
      <c r="F33" s="687"/>
      <c r="G33" s="687"/>
      <c r="H33" s="687"/>
      <c r="I33" s="687"/>
      <c r="J33" s="687"/>
      <c r="K33" s="871"/>
      <c r="L33" s="869"/>
      <c r="M33" s="869"/>
      <c r="N33" s="870"/>
      <c r="O33" s="1432"/>
      <c r="P33" s="1433"/>
    </row>
    <row r="34" spans="1:16" x14ac:dyDescent="0.3">
      <c r="A34" s="819"/>
      <c r="B34" s="820"/>
      <c r="C34" s="820"/>
      <c r="D34" s="820"/>
      <c r="E34" s="820"/>
      <c r="F34" s="820"/>
      <c r="G34" s="820"/>
      <c r="H34" s="820"/>
      <c r="I34" s="820"/>
      <c r="J34" s="820"/>
      <c r="K34" s="820"/>
      <c r="L34" s="820" t="s">
        <v>688</v>
      </c>
      <c r="M34" s="820"/>
      <c r="N34" s="820"/>
      <c r="O34" s="1440">
        <f>SUM(O31:P33)</f>
        <v>0</v>
      </c>
      <c r="P34" s="1441"/>
    </row>
    <row r="35" spans="1:16" x14ac:dyDescent="0.3">
      <c r="A35" s="1421" t="s">
        <v>689</v>
      </c>
      <c r="B35" s="1422"/>
      <c r="C35" s="1422"/>
      <c r="D35" s="1422"/>
      <c r="E35" s="1422"/>
      <c r="F35" s="1422"/>
      <c r="G35" s="1422"/>
      <c r="H35" s="1422"/>
      <c r="I35" s="1422"/>
      <c r="J35" s="1422"/>
      <c r="K35" s="1423"/>
      <c r="L35" s="866" t="s">
        <v>83</v>
      </c>
      <c r="M35" s="866" t="s">
        <v>479</v>
      </c>
      <c r="N35" s="849" t="s">
        <v>684</v>
      </c>
      <c r="O35" s="1424" t="s">
        <v>685</v>
      </c>
      <c r="P35" s="1425"/>
    </row>
    <row r="36" spans="1:16" x14ac:dyDescent="0.3">
      <c r="A36" s="867">
        <v>5213414</v>
      </c>
      <c r="B36" s="851" t="s">
        <v>347</v>
      </c>
      <c r="C36" s="687"/>
      <c r="D36" s="687"/>
      <c r="E36" s="687"/>
      <c r="F36" s="687"/>
      <c r="G36" s="687"/>
      <c r="H36" s="687"/>
      <c r="I36" s="687"/>
      <c r="J36" s="687"/>
      <c r="K36" s="687"/>
      <c r="L36" s="842">
        <v>0.36</v>
      </c>
      <c r="M36" s="872" t="s">
        <v>169</v>
      </c>
      <c r="N36" s="839">
        <f>O102</f>
        <v>582.97618434625008</v>
      </c>
      <c r="O36" s="1436">
        <f>ROUND(L36*N36,4)+0.0007</f>
        <v>209.87209999999999</v>
      </c>
      <c r="P36" s="1437"/>
    </row>
    <row r="37" spans="1:16" x14ac:dyDescent="0.3">
      <c r="A37" s="1427"/>
      <c r="B37" s="1428"/>
      <c r="C37" s="687"/>
      <c r="D37" s="687"/>
      <c r="E37" s="687"/>
      <c r="F37" s="687"/>
      <c r="G37" s="687"/>
      <c r="H37" s="687"/>
      <c r="I37" s="687"/>
      <c r="J37" s="687"/>
      <c r="K37" s="687"/>
      <c r="L37" s="869"/>
      <c r="M37" s="873"/>
      <c r="N37" s="843"/>
      <c r="O37" s="1438"/>
      <c r="P37" s="1439"/>
    </row>
    <row r="38" spans="1:16" x14ac:dyDescent="0.3">
      <c r="A38" s="819"/>
      <c r="B38" s="847"/>
      <c r="C38" s="820"/>
      <c r="D38" s="820"/>
      <c r="E38" s="820"/>
      <c r="F38" s="820"/>
      <c r="G38" s="820"/>
      <c r="H38" s="820"/>
      <c r="I38" s="820"/>
      <c r="J38" s="820"/>
      <c r="K38" s="820"/>
      <c r="L38" s="820"/>
      <c r="M38" s="849"/>
      <c r="N38" s="864" t="s">
        <v>690</v>
      </c>
      <c r="O38" s="1444">
        <f>SUM(O36:P37)</f>
        <v>209.87209999999999</v>
      </c>
      <c r="P38" s="1445"/>
    </row>
    <row r="39" spans="1:16" x14ac:dyDescent="0.3">
      <c r="A39" s="1421" t="s">
        <v>691</v>
      </c>
      <c r="B39" s="1422"/>
      <c r="C39" s="1422"/>
      <c r="D39" s="1422"/>
      <c r="E39" s="1422"/>
      <c r="F39" s="1422"/>
      <c r="G39" s="1422"/>
      <c r="H39" s="1422"/>
      <c r="I39" s="1422"/>
      <c r="J39" s="1422"/>
      <c r="K39" s="1423"/>
      <c r="L39" s="866" t="s">
        <v>83</v>
      </c>
      <c r="M39" s="866" t="s">
        <v>479</v>
      </c>
      <c r="N39" s="849" t="s">
        <v>684</v>
      </c>
      <c r="O39" s="1424" t="s">
        <v>685</v>
      </c>
      <c r="P39" s="1425"/>
    </row>
    <row r="40" spans="1:16" x14ac:dyDescent="0.3">
      <c r="A40" s="867"/>
      <c r="B40" s="857"/>
      <c r="C40" s="687"/>
      <c r="D40" s="687"/>
      <c r="E40" s="687"/>
      <c r="F40" s="687"/>
      <c r="G40" s="687"/>
      <c r="H40" s="687"/>
      <c r="I40" s="687"/>
      <c r="J40" s="687"/>
      <c r="K40" s="868"/>
      <c r="L40" s="838"/>
      <c r="M40" s="853"/>
      <c r="N40" s="885"/>
      <c r="O40" s="1434"/>
      <c r="P40" s="1435"/>
    </row>
    <row r="41" spans="1:16" x14ac:dyDescent="0.3">
      <c r="A41" s="840"/>
      <c r="B41" s="857"/>
      <c r="C41" s="687"/>
      <c r="D41" s="687"/>
      <c r="E41" s="687"/>
      <c r="F41" s="687"/>
      <c r="G41" s="687"/>
      <c r="H41" s="687"/>
      <c r="I41" s="687"/>
      <c r="J41" s="687"/>
      <c r="K41" s="871"/>
      <c r="L41" s="838"/>
      <c r="M41" s="853"/>
      <c r="N41" s="875"/>
      <c r="O41" s="1434"/>
      <c r="P41" s="1435"/>
    </row>
    <row r="42" spans="1:16" x14ac:dyDescent="0.3">
      <c r="A42" s="840"/>
      <c r="B42" s="857"/>
      <c r="C42" s="687"/>
      <c r="D42" s="687"/>
      <c r="E42" s="687"/>
      <c r="F42" s="687"/>
      <c r="G42" s="687"/>
      <c r="H42" s="687"/>
      <c r="I42" s="687"/>
      <c r="J42" s="687"/>
      <c r="K42" s="871"/>
      <c r="L42" s="869"/>
      <c r="M42" s="858"/>
      <c r="N42" s="875"/>
      <c r="O42" s="1438"/>
      <c r="P42" s="1439"/>
    </row>
    <row r="43" spans="1:16" x14ac:dyDescent="0.3">
      <c r="A43" s="819"/>
      <c r="B43" s="820"/>
      <c r="C43" s="820"/>
      <c r="D43" s="820"/>
      <c r="E43" s="820"/>
      <c r="F43" s="820"/>
      <c r="G43" s="820"/>
      <c r="H43" s="820"/>
      <c r="I43" s="820"/>
      <c r="J43" s="820"/>
      <c r="K43" s="820"/>
      <c r="L43" s="820"/>
      <c r="M43" s="820"/>
      <c r="N43" s="864" t="s">
        <v>693</v>
      </c>
      <c r="O43" s="1440">
        <f>SUM(O40:P42)</f>
        <v>0</v>
      </c>
      <c r="P43" s="1441"/>
    </row>
    <row r="44" spans="1:16" x14ac:dyDescent="0.3">
      <c r="A44" s="819" t="s">
        <v>694</v>
      </c>
      <c r="B44" s="820"/>
      <c r="C44" s="820"/>
      <c r="D44" s="820"/>
      <c r="E44" s="820"/>
      <c r="F44" s="820"/>
      <c r="G44" s="820"/>
      <c r="H44" s="866" t="s">
        <v>568</v>
      </c>
      <c r="I44" s="866" t="s">
        <v>695</v>
      </c>
      <c r="J44" s="866" t="s">
        <v>696</v>
      </c>
      <c r="K44" s="866" t="s">
        <v>697</v>
      </c>
      <c r="L44" s="866" t="s">
        <v>348</v>
      </c>
      <c r="M44" s="850" t="s">
        <v>351</v>
      </c>
      <c r="N44" s="849" t="s">
        <v>352</v>
      </c>
      <c r="O44" s="1424" t="s">
        <v>685</v>
      </c>
      <c r="P44" s="1425"/>
    </row>
    <row r="45" spans="1:16" x14ac:dyDescent="0.3">
      <c r="A45" s="867">
        <v>5213414</v>
      </c>
      <c r="B45" s="851" t="s">
        <v>702</v>
      </c>
      <c r="C45" s="687"/>
      <c r="D45" s="687"/>
      <c r="E45" s="687"/>
      <c r="F45" s="687"/>
      <c r="G45" s="687"/>
      <c r="H45" s="842">
        <v>4.7800000000000004E-3</v>
      </c>
      <c r="I45" s="843">
        <v>0</v>
      </c>
      <c r="J45" s="843">
        <v>0</v>
      </c>
      <c r="K45" s="843">
        <v>0</v>
      </c>
      <c r="L45" s="843"/>
      <c r="M45" s="843"/>
      <c r="N45" s="843"/>
      <c r="O45" s="1434">
        <v>0</v>
      </c>
      <c r="P45" s="1435"/>
    </row>
    <row r="46" spans="1:16" x14ac:dyDescent="0.3">
      <c r="A46" s="822"/>
      <c r="B46" s="687"/>
      <c r="C46" s="687"/>
      <c r="D46" s="687"/>
      <c r="E46" s="687"/>
      <c r="F46" s="687"/>
      <c r="G46" s="687"/>
      <c r="H46" s="869"/>
      <c r="I46" s="869"/>
      <c r="J46" s="869"/>
      <c r="K46" s="869"/>
      <c r="L46" s="869"/>
      <c r="M46" s="858"/>
      <c r="N46" s="858"/>
      <c r="O46" s="1438"/>
      <c r="P46" s="1439"/>
    </row>
    <row r="47" spans="1:16" x14ac:dyDescent="0.3">
      <c r="A47" s="822"/>
      <c r="B47" s="860"/>
      <c r="C47" s="687"/>
      <c r="D47" s="687"/>
      <c r="E47" s="687"/>
      <c r="F47" s="687"/>
      <c r="G47" s="687"/>
      <c r="H47" s="869"/>
      <c r="I47" s="869"/>
      <c r="J47" s="869"/>
      <c r="K47" s="869"/>
      <c r="L47" s="869"/>
      <c r="M47" s="858"/>
      <c r="N47" s="858"/>
      <c r="O47" s="1440"/>
      <c r="P47" s="1441"/>
    </row>
    <row r="48" spans="1:16" x14ac:dyDescent="0.3">
      <c r="A48" s="1421"/>
      <c r="B48" s="1422"/>
      <c r="C48" s="820"/>
      <c r="D48" s="820"/>
      <c r="E48" s="820"/>
      <c r="F48" s="820"/>
      <c r="G48" s="820"/>
      <c r="H48" s="820"/>
      <c r="I48" s="820"/>
      <c r="J48" s="820"/>
      <c r="K48" s="820"/>
      <c r="L48" s="820"/>
      <c r="M48" s="820"/>
      <c r="N48" s="864" t="s">
        <v>698</v>
      </c>
      <c r="O48" s="1440">
        <f>SUM(O45:P47)</f>
        <v>0</v>
      </c>
      <c r="P48" s="1446"/>
    </row>
    <row r="49" spans="1:16" x14ac:dyDescent="0.3">
      <c r="A49" s="819"/>
      <c r="B49" s="820"/>
      <c r="C49" s="820"/>
      <c r="D49" s="820"/>
      <c r="E49" s="820"/>
      <c r="F49" s="820"/>
      <c r="G49" s="820"/>
      <c r="H49" s="820"/>
      <c r="I49" s="820"/>
      <c r="J49" s="820"/>
      <c r="K49" s="820"/>
      <c r="L49" s="820"/>
      <c r="M49" s="820"/>
      <c r="N49" s="820"/>
      <c r="O49" s="820"/>
      <c r="P49" s="876"/>
    </row>
    <row r="50" spans="1:16" x14ac:dyDescent="0.3">
      <c r="A50" s="822"/>
      <c r="B50" s="687"/>
      <c r="C50" s="687"/>
      <c r="D50" s="687"/>
      <c r="E50" s="687"/>
      <c r="F50" s="687"/>
      <c r="G50" s="687"/>
      <c r="H50" s="687"/>
      <c r="I50" s="687"/>
      <c r="J50" s="687"/>
      <c r="K50" s="877" t="s">
        <v>699</v>
      </c>
      <c r="L50" s="820"/>
      <c r="M50" s="820"/>
      <c r="N50" s="846"/>
      <c r="O50" s="1447">
        <f>O27+O34+O38+O43+O48</f>
        <v>262.51364333333333</v>
      </c>
      <c r="P50" s="1448"/>
    </row>
    <row r="51" spans="1:16" x14ac:dyDescent="0.3">
      <c r="A51" s="822"/>
      <c r="B51" s="687"/>
      <c r="C51" s="687"/>
      <c r="D51" s="687"/>
      <c r="E51" s="687"/>
      <c r="F51" s="687"/>
      <c r="G51" s="687"/>
      <c r="H51" s="687"/>
      <c r="I51" s="687"/>
      <c r="J51" s="687"/>
      <c r="K51" s="877" t="s">
        <v>544</v>
      </c>
      <c r="L51" s="820"/>
      <c r="M51" s="820"/>
      <c r="N51" s="878"/>
      <c r="O51" s="1447">
        <f>O50*N51</f>
        <v>0</v>
      </c>
      <c r="P51" s="1449"/>
    </row>
    <row r="52" spans="1:16" x14ac:dyDescent="0.3">
      <c r="A52" s="831"/>
      <c r="B52" s="860"/>
      <c r="C52" s="860"/>
      <c r="D52" s="860"/>
      <c r="E52" s="860"/>
      <c r="F52" s="860"/>
      <c r="G52" s="860"/>
      <c r="H52" s="860"/>
      <c r="I52" s="860"/>
      <c r="J52" s="860"/>
      <c r="K52" s="877" t="s">
        <v>545</v>
      </c>
      <c r="L52" s="820"/>
      <c r="M52" s="820"/>
      <c r="N52" s="846"/>
      <c r="O52" s="1447">
        <f>SUM(O50:P51)</f>
        <v>262.51364333333333</v>
      </c>
      <c r="P52" s="1449"/>
    </row>
    <row r="53" spans="1:16" x14ac:dyDescent="0.3">
      <c r="A53" s="879"/>
      <c r="B53" s="812"/>
      <c r="C53" s="812"/>
      <c r="D53" s="812"/>
      <c r="E53" s="812"/>
      <c r="F53" s="812"/>
      <c r="G53" s="812"/>
      <c r="H53" s="812"/>
      <c r="I53" s="812"/>
      <c r="J53" s="812"/>
      <c r="K53" s="812"/>
      <c r="L53" s="812"/>
      <c r="M53" s="812"/>
      <c r="N53" s="812"/>
      <c r="O53" s="812"/>
      <c r="P53" s="880"/>
    </row>
    <row r="54" spans="1:16" x14ac:dyDescent="0.3">
      <c r="A54" s="819" t="s">
        <v>657</v>
      </c>
      <c r="B54" s="820"/>
      <c r="C54" s="820"/>
      <c r="D54" s="820"/>
      <c r="E54" s="820" t="s">
        <v>725</v>
      </c>
      <c r="F54" s="820"/>
      <c r="G54" s="820"/>
      <c r="H54" s="820"/>
      <c r="I54" s="820"/>
      <c r="J54" s="895"/>
      <c r="K54" s="820"/>
      <c r="L54" s="820"/>
      <c r="M54" s="820"/>
      <c r="N54" s="820"/>
      <c r="O54" s="820"/>
      <c r="P54" s="821"/>
    </row>
    <row r="55" spans="1:16" x14ac:dyDescent="0.3">
      <c r="A55" s="822"/>
      <c r="B55" s="823"/>
      <c r="C55" s="823"/>
      <c r="D55" s="823"/>
      <c r="E55" s="823"/>
      <c r="F55" s="823"/>
      <c r="G55" s="823"/>
      <c r="H55" s="823"/>
      <c r="I55" s="823"/>
      <c r="J55" s="823"/>
      <c r="K55" s="823"/>
      <c r="L55" s="824" t="s">
        <v>658</v>
      </c>
      <c r="M55" s="823">
        <v>5213414</v>
      </c>
      <c r="N55" s="687"/>
      <c r="O55" s="687" t="s">
        <v>659</v>
      </c>
      <c r="P55" s="825" t="s">
        <v>169</v>
      </c>
    </row>
    <row r="56" spans="1:16" ht="21" customHeight="1" x14ac:dyDescent="0.3">
      <c r="A56" s="822" t="s">
        <v>660</v>
      </c>
      <c r="B56" s="1426" t="s">
        <v>703</v>
      </c>
      <c r="C56" s="1426"/>
      <c r="D56" s="1426"/>
      <c r="E56" s="1426"/>
      <c r="F56" s="1426"/>
      <c r="G56" s="1426"/>
      <c r="H56" s="1426"/>
      <c r="I56" s="1426"/>
      <c r="J56" s="1426"/>
      <c r="K56" s="637"/>
      <c r="L56" s="824"/>
      <c r="M56" s="823"/>
      <c r="N56" s="687"/>
      <c r="O56" s="687"/>
      <c r="P56" s="825"/>
    </row>
    <row r="57" spans="1:16" x14ac:dyDescent="0.3">
      <c r="A57" s="822"/>
      <c r="B57" s="823"/>
      <c r="C57" s="823"/>
      <c r="D57" s="823"/>
      <c r="E57" s="823"/>
      <c r="F57" s="823"/>
      <c r="G57" s="823"/>
      <c r="H57" s="823"/>
      <c r="I57" s="823"/>
      <c r="J57" s="823"/>
      <c r="K57" s="823"/>
      <c r="L57" s="687" t="s">
        <v>661</v>
      </c>
      <c r="M57" s="826">
        <v>4</v>
      </c>
      <c r="N57" s="687" t="s">
        <v>662</v>
      </c>
      <c r="O57" s="687"/>
      <c r="P57" s="825"/>
    </row>
    <row r="58" spans="1:16" x14ac:dyDescent="0.3">
      <c r="A58" s="1427" t="s">
        <v>704</v>
      </c>
      <c r="B58" s="1428"/>
      <c r="C58" s="1428"/>
      <c r="D58" s="1428"/>
      <c r="E58" s="1428"/>
      <c r="F58" s="1428"/>
      <c r="G58" s="1428"/>
      <c r="H58" s="1428"/>
      <c r="I58" s="1428"/>
      <c r="J58" s="1428"/>
      <c r="K58" s="1428"/>
      <c r="L58" s="1429"/>
      <c r="M58" s="1429"/>
      <c r="N58" s="823"/>
      <c r="O58" s="827"/>
      <c r="P58" s="828"/>
    </row>
    <row r="59" spans="1:16" x14ac:dyDescent="0.3">
      <c r="A59" s="1409" t="s">
        <v>664</v>
      </c>
      <c r="B59" s="1410"/>
      <c r="C59" s="1410"/>
      <c r="D59" s="1410"/>
      <c r="E59" s="1411"/>
      <c r="F59" s="830"/>
      <c r="G59" s="830"/>
      <c r="H59" s="830"/>
      <c r="I59" s="830"/>
      <c r="J59" s="830"/>
      <c r="K59" s="1415" t="s">
        <v>568</v>
      </c>
      <c r="L59" s="1417" t="s">
        <v>665</v>
      </c>
      <c r="M59" s="1418"/>
      <c r="N59" s="1417" t="s">
        <v>666</v>
      </c>
      <c r="O59" s="1418"/>
      <c r="P59" s="1419" t="s">
        <v>667</v>
      </c>
    </row>
    <row r="60" spans="1:16" x14ac:dyDescent="0.3">
      <c r="A60" s="1412"/>
      <c r="B60" s="1413"/>
      <c r="C60" s="1413"/>
      <c r="D60" s="1413"/>
      <c r="E60" s="1414"/>
      <c r="F60" s="832"/>
      <c r="G60" s="832"/>
      <c r="H60" s="832"/>
      <c r="I60" s="832"/>
      <c r="J60" s="832"/>
      <c r="K60" s="1416"/>
      <c r="L60" s="833" t="s">
        <v>668</v>
      </c>
      <c r="M60" s="833" t="s">
        <v>669</v>
      </c>
      <c r="N60" s="833" t="s">
        <v>668</v>
      </c>
      <c r="O60" s="834" t="s">
        <v>669</v>
      </c>
      <c r="P60" s="1420"/>
    </row>
    <row r="61" spans="1:16" x14ac:dyDescent="0.3">
      <c r="A61" s="835" t="s">
        <v>576</v>
      </c>
      <c r="B61" s="642" t="s">
        <v>705</v>
      </c>
      <c r="C61" s="836"/>
      <c r="D61" s="836"/>
      <c r="E61" s="837"/>
      <c r="F61" s="837"/>
      <c r="G61" s="837"/>
      <c r="H61" s="837"/>
      <c r="I61" s="837"/>
      <c r="J61" s="837"/>
      <c r="K61" s="838">
        <v>0.15060000000000001</v>
      </c>
      <c r="L61" s="839">
        <v>1</v>
      </c>
      <c r="M61" s="839">
        <v>0</v>
      </c>
      <c r="N61" s="881">
        <v>0.2157</v>
      </c>
      <c r="O61" s="881">
        <v>0.1431</v>
      </c>
      <c r="P61" s="882">
        <f>(K61*L61*N61+K61*M61*O61)</f>
        <v>3.248442E-2</v>
      </c>
    </row>
    <row r="62" spans="1:16" x14ac:dyDescent="0.3">
      <c r="A62" s="840" t="s">
        <v>706</v>
      </c>
      <c r="B62" s="642" t="s">
        <v>707</v>
      </c>
      <c r="C62" s="823"/>
      <c r="D62" s="823"/>
      <c r="E62" s="841"/>
      <c r="F62" s="841"/>
      <c r="G62" s="841"/>
      <c r="H62" s="841"/>
      <c r="I62" s="841"/>
      <c r="J62" s="841"/>
      <c r="K62" s="842">
        <v>0.48193000000000003</v>
      </c>
      <c r="L62" s="843">
        <v>1</v>
      </c>
      <c r="M62" s="843">
        <v>0</v>
      </c>
      <c r="N62" s="881">
        <v>27.453099999999999</v>
      </c>
      <c r="O62" s="881">
        <v>5.6512000000000002</v>
      </c>
      <c r="P62" s="886">
        <f>(K62*L62*N62+K62*M62*O62)</f>
        <v>13.230472483</v>
      </c>
    </row>
    <row r="63" spans="1:16" x14ac:dyDescent="0.3">
      <c r="A63" s="840" t="s">
        <v>580</v>
      </c>
      <c r="B63" s="642" t="s">
        <v>708</v>
      </c>
      <c r="C63" s="823"/>
      <c r="D63" s="823"/>
      <c r="E63" s="841"/>
      <c r="F63" s="841"/>
      <c r="G63" s="841"/>
      <c r="H63" s="841"/>
      <c r="I63" s="841"/>
      <c r="J63" s="841"/>
      <c r="K63" s="842">
        <v>0.20080000000000001</v>
      </c>
      <c r="L63" s="843">
        <v>1</v>
      </c>
      <c r="M63" s="843">
        <v>0</v>
      </c>
      <c r="N63" s="881">
        <v>14.8947</v>
      </c>
      <c r="O63" s="881">
        <v>9.4679000000000002</v>
      </c>
      <c r="P63" s="886">
        <f>(K63*L63*N63+K63*M63*O63)</f>
        <v>2.9908557600000001</v>
      </c>
    </row>
    <row r="64" spans="1:16" x14ac:dyDescent="0.3">
      <c r="A64" s="840" t="s">
        <v>579</v>
      </c>
      <c r="B64" s="642" t="s">
        <v>709</v>
      </c>
      <c r="C64" s="823"/>
      <c r="D64" s="823"/>
      <c r="E64" s="841"/>
      <c r="F64" s="841"/>
      <c r="G64" s="841"/>
      <c r="H64" s="841"/>
      <c r="I64" s="841"/>
      <c r="J64" s="841"/>
      <c r="K64" s="842">
        <v>0.48193000000000003</v>
      </c>
      <c r="L64" s="843">
        <v>1</v>
      </c>
      <c r="M64" s="843">
        <v>0</v>
      </c>
      <c r="N64" s="881">
        <v>12.5954</v>
      </c>
      <c r="O64" s="881">
        <v>8.0062999999999995</v>
      </c>
      <c r="P64" s="886">
        <f>(K64*L64*N64+K64*M64*O64)</f>
        <v>6.0701011220000005</v>
      </c>
    </row>
    <row r="65" spans="1:16" x14ac:dyDescent="0.3">
      <c r="A65" s="840"/>
      <c r="B65" s="642"/>
      <c r="C65" s="823"/>
      <c r="D65" s="823"/>
      <c r="E65" s="841"/>
      <c r="F65" s="841"/>
      <c r="G65" s="841"/>
      <c r="H65" s="841"/>
      <c r="I65" s="841"/>
      <c r="J65" s="841"/>
      <c r="K65" s="843"/>
      <c r="L65" s="843"/>
      <c r="M65" s="843"/>
      <c r="N65" s="843"/>
      <c r="O65" s="843"/>
      <c r="P65" s="845"/>
    </row>
    <row r="66" spans="1:16" x14ac:dyDescent="0.3">
      <c r="A66" s="819"/>
      <c r="B66" s="820"/>
      <c r="C66" s="820"/>
      <c r="D66" s="820"/>
      <c r="E66" s="846"/>
      <c r="F66" s="687"/>
      <c r="G66" s="687"/>
      <c r="H66" s="687"/>
      <c r="I66" s="687"/>
      <c r="J66" s="687"/>
      <c r="K66" s="687"/>
      <c r="L66" s="687" t="s">
        <v>670</v>
      </c>
      <c r="M66" s="687"/>
      <c r="N66" s="687"/>
      <c r="O66" s="687"/>
      <c r="P66" s="883">
        <f>SUM(P61:P65)+0.0001</f>
        <v>22.324013784999998</v>
      </c>
    </row>
    <row r="67" spans="1:16" x14ac:dyDescent="0.3">
      <c r="A67" s="1421" t="s">
        <v>671</v>
      </c>
      <c r="B67" s="1422"/>
      <c r="C67" s="1422"/>
      <c r="D67" s="1422"/>
      <c r="E67" s="1422"/>
      <c r="F67" s="1422"/>
      <c r="G67" s="1422"/>
      <c r="H67" s="1422"/>
      <c r="I67" s="1422"/>
      <c r="J67" s="1422"/>
      <c r="K67" s="1423"/>
      <c r="L67" s="848" t="s">
        <v>672</v>
      </c>
      <c r="M67" s="849" t="s">
        <v>568</v>
      </c>
      <c r="N67" s="850" t="s">
        <v>673</v>
      </c>
      <c r="O67" s="1424" t="s">
        <v>667</v>
      </c>
      <c r="P67" s="1425"/>
    </row>
    <row r="68" spans="1:16" x14ac:dyDescent="0.3">
      <c r="A68" s="829" t="s">
        <v>674</v>
      </c>
      <c r="B68" s="851" t="s">
        <v>675</v>
      </c>
      <c r="C68" s="852"/>
      <c r="D68" s="852"/>
      <c r="E68" s="852"/>
      <c r="F68" s="852"/>
      <c r="G68" s="852"/>
      <c r="H68" s="852"/>
      <c r="I68" s="852"/>
      <c r="J68" s="852"/>
      <c r="K68" s="853"/>
      <c r="L68" s="854">
        <v>0</v>
      </c>
      <c r="M68" s="855">
        <v>2</v>
      </c>
      <c r="N68" s="856">
        <v>22.724799999999998</v>
      </c>
      <c r="O68" s="1436">
        <f>(M68*N68)</f>
        <v>45.449599999999997</v>
      </c>
      <c r="P68" s="1437"/>
    </row>
    <row r="69" spans="1:16" x14ac:dyDescent="0.3">
      <c r="A69" s="822" t="s">
        <v>312</v>
      </c>
      <c r="B69" s="857" t="s">
        <v>313</v>
      </c>
      <c r="C69" s="687"/>
      <c r="D69" s="687"/>
      <c r="E69" s="687"/>
      <c r="F69" s="687"/>
      <c r="G69" s="687"/>
      <c r="H69" s="687"/>
      <c r="I69" s="687"/>
      <c r="J69" s="687"/>
      <c r="K69" s="858"/>
      <c r="L69" s="854">
        <v>0</v>
      </c>
      <c r="M69" s="855">
        <v>1</v>
      </c>
      <c r="N69" s="856">
        <v>28.5336</v>
      </c>
      <c r="O69" s="1436">
        <f>(M69*N69)</f>
        <v>28.5336</v>
      </c>
      <c r="P69" s="1437"/>
    </row>
    <row r="70" spans="1:16" x14ac:dyDescent="0.3">
      <c r="A70" s="822" t="s">
        <v>676</v>
      </c>
      <c r="B70" s="857" t="s">
        <v>677</v>
      </c>
      <c r="C70" s="687"/>
      <c r="D70" s="687"/>
      <c r="E70" s="687"/>
      <c r="F70" s="687"/>
      <c r="G70" s="687"/>
      <c r="H70" s="687"/>
      <c r="I70" s="687"/>
      <c r="J70" s="687"/>
      <c r="K70" s="858"/>
      <c r="L70" s="854">
        <v>0</v>
      </c>
      <c r="M70" s="855">
        <v>1</v>
      </c>
      <c r="N70" s="856">
        <v>30.1555</v>
      </c>
      <c r="O70" s="1436">
        <f>(M70*N70)</f>
        <v>30.1555</v>
      </c>
      <c r="P70" s="1437"/>
    </row>
    <row r="71" spans="1:16" x14ac:dyDescent="0.3">
      <c r="A71" s="822" t="s">
        <v>6</v>
      </c>
      <c r="B71" s="857" t="s">
        <v>5</v>
      </c>
      <c r="C71" s="687"/>
      <c r="D71" s="687"/>
      <c r="E71" s="687"/>
      <c r="F71" s="687"/>
      <c r="G71" s="687"/>
      <c r="H71" s="687"/>
      <c r="I71" s="687"/>
      <c r="J71" s="687"/>
      <c r="K71" s="858"/>
      <c r="L71" s="854">
        <v>0</v>
      </c>
      <c r="M71" s="855">
        <v>2</v>
      </c>
      <c r="N71" s="856">
        <v>22.710599999999999</v>
      </c>
      <c r="O71" s="1436">
        <f>(M71*N71)</f>
        <v>45.421199999999999</v>
      </c>
      <c r="P71" s="1437"/>
    </row>
    <row r="72" spans="1:16" x14ac:dyDescent="0.3">
      <c r="A72" s="831"/>
      <c r="B72" s="859"/>
      <c r="C72" s="860"/>
      <c r="D72" s="860"/>
      <c r="E72" s="860"/>
      <c r="F72" s="860"/>
      <c r="G72" s="860"/>
      <c r="H72" s="860"/>
      <c r="I72" s="860"/>
      <c r="J72" s="860"/>
      <c r="K72" s="861"/>
      <c r="L72" s="860"/>
      <c r="M72" s="862"/>
      <c r="N72" s="863"/>
      <c r="O72" s="1440"/>
      <c r="P72" s="1441"/>
    </row>
    <row r="73" spans="1:16" x14ac:dyDescent="0.3">
      <c r="A73" s="819"/>
      <c r="B73" s="860"/>
      <c r="C73" s="860"/>
      <c r="D73" s="860"/>
      <c r="E73" s="860"/>
      <c r="F73" s="860"/>
      <c r="G73" s="860"/>
      <c r="H73" s="860"/>
      <c r="I73" s="860"/>
      <c r="J73" s="860"/>
      <c r="K73" s="820"/>
      <c r="L73" s="820"/>
      <c r="M73" s="820"/>
      <c r="N73" s="864" t="s">
        <v>678</v>
      </c>
      <c r="O73" s="1442">
        <f>SUM(O68:P72)</f>
        <v>149.5599</v>
      </c>
      <c r="P73" s="1443"/>
    </row>
    <row r="74" spans="1:16" x14ac:dyDescent="0.3">
      <c r="A74" s="831"/>
      <c r="B74" s="860"/>
      <c r="C74" s="860"/>
      <c r="D74" s="860"/>
      <c r="E74" s="860"/>
      <c r="F74" s="860"/>
      <c r="G74" s="860"/>
      <c r="H74" s="860"/>
      <c r="I74" s="860"/>
      <c r="J74" s="860"/>
      <c r="K74" s="860"/>
      <c r="L74" s="860"/>
      <c r="M74" s="860"/>
      <c r="N74" s="865" t="s">
        <v>679</v>
      </c>
      <c r="O74" s="1444">
        <f>P66+O73</f>
        <v>171.883913785</v>
      </c>
      <c r="P74" s="1445"/>
    </row>
    <row r="75" spans="1:16" x14ac:dyDescent="0.3">
      <c r="A75" s="819"/>
      <c r="B75" s="820"/>
      <c r="C75" s="820"/>
      <c r="D75" s="820"/>
      <c r="E75" s="820"/>
      <c r="F75" s="820"/>
      <c r="G75" s="820"/>
      <c r="H75" s="820"/>
      <c r="I75" s="820"/>
      <c r="J75" s="820"/>
      <c r="K75" s="820"/>
      <c r="L75" s="860"/>
      <c r="M75" s="820"/>
      <c r="N75" s="865" t="s">
        <v>680</v>
      </c>
      <c r="O75" s="1430">
        <f>(O74/M57)</f>
        <v>42.970978446250001</v>
      </c>
      <c r="P75" s="1431"/>
    </row>
    <row r="76" spans="1:16" x14ac:dyDescent="0.3">
      <c r="A76" s="819"/>
      <c r="B76" s="820"/>
      <c r="C76" s="820"/>
      <c r="D76" s="820"/>
      <c r="E76" s="820"/>
      <c r="F76" s="820"/>
      <c r="G76" s="820"/>
      <c r="H76" s="820"/>
      <c r="I76" s="820"/>
      <c r="J76" s="820"/>
      <c r="K76" s="820"/>
      <c r="L76" s="860"/>
      <c r="M76" s="820"/>
      <c r="N76" s="865" t="s">
        <v>681</v>
      </c>
      <c r="O76" s="1432">
        <v>0</v>
      </c>
      <c r="P76" s="1433"/>
    </row>
    <row r="77" spans="1:16" x14ac:dyDescent="0.3">
      <c r="A77" s="819"/>
      <c r="B77" s="820"/>
      <c r="C77" s="820"/>
      <c r="D77" s="820"/>
      <c r="E77" s="820"/>
      <c r="F77" s="820"/>
      <c r="G77" s="820"/>
      <c r="H77" s="820"/>
      <c r="I77" s="820"/>
      <c r="J77" s="820"/>
      <c r="K77" s="820"/>
      <c r="L77" s="860"/>
      <c r="M77" s="820"/>
      <c r="N77" s="865" t="s">
        <v>682</v>
      </c>
      <c r="O77" s="1432">
        <v>0</v>
      </c>
      <c r="P77" s="1433"/>
    </row>
    <row r="78" spans="1:16" x14ac:dyDescent="0.3">
      <c r="A78" s="1421" t="s">
        <v>683</v>
      </c>
      <c r="B78" s="1422"/>
      <c r="C78" s="1422"/>
      <c r="D78" s="1422"/>
      <c r="E78" s="1422"/>
      <c r="F78" s="1422"/>
      <c r="G78" s="1422"/>
      <c r="H78" s="1422"/>
      <c r="I78" s="1422"/>
      <c r="J78" s="1422"/>
      <c r="K78" s="1423"/>
      <c r="L78" s="866" t="s">
        <v>83</v>
      </c>
      <c r="M78" s="866" t="s">
        <v>479</v>
      </c>
      <c r="N78" s="849" t="s">
        <v>684</v>
      </c>
      <c r="O78" s="1424" t="s">
        <v>685</v>
      </c>
      <c r="P78" s="1425"/>
    </row>
    <row r="79" spans="1:16" x14ac:dyDescent="0.3">
      <c r="A79" s="867" t="s">
        <v>686</v>
      </c>
      <c r="B79" s="852" t="s">
        <v>687</v>
      </c>
      <c r="C79" s="852"/>
      <c r="D79" s="852"/>
      <c r="E79" s="852"/>
      <c r="F79" s="852"/>
      <c r="G79" s="852"/>
      <c r="H79" s="852"/>
      <c r="I79" s="852"/>
      <c r="J79" s="852"/>
      <c r="K79" s="868"/>
      <c r="L79" s="842">
        <v>11.775</v>
      </c>
      <c r="M79" s="869" t="s">
        <v>217</v>
      </c>
      <c r="N79" s="870">
        <v>11.9605</v>
      </c>
      <c r="O79" s="1436">
        <f>(L79*N79)</f>
        <v>140.83488750000001</v>
      </c>
      <c r="P79" s="1437"/>
    </row>
    <row r="80" spans="1:16" x14ac:dyDescent="0.3">
      <c r="A80" s="840" t="s">
        <v>710</v>
      </c>
      <c r="B80" s="687" t="s">
        <v>711</v>
      </c>
      <c r="C80" s="687"/>
      <c r="D80" s="687"/>
      <c r="E80" s="687"/>
      <c r="F80" s="687"/>
      <c r="G80" s="687"/>
      <c r="H80" s="687"/>
      <c r="I80" s="687"/>
      <c r="J80" s="687"/>
      <c r="K80" s="871"/>
      <c r="L80" s="842">
        <v>1</v>
      </c>
      <c r="M80" s="869" t="s">
        <v>169</v>
      </c>
      <c r="N80" s="870">
        <v>381.82299999999998</v>
      </c>
      <c r="O80" s="1436">
        <f>(L80*N80)</f>
        <v>381.82299999999998</v>
      </c>
      <c r="P80" s="1437"/>
    </row>
    <row r="81" spans="1:16" x14ac:dyDescent="0.3">
      <c r="A81" s="840"/>
      <c r="B81" s="687"/>
      <c r="C81" s="687"/>
      <c r="D81" s="687"/>
      <c r="E81" s="687"/>
      <c r="F81" s="687"/>
      <c r="G81" s="687"/>
      <c r="H81" s="687"/>
      <c r="I81" s="687"/>
      <c r="J81" s="687"/>
      <c r="K81" s="871"/>
      <c r="L81" s="869"/>
      <c r="M81" s="869"/>
      <c r="N81" s="874"/>
      <c r="O81" s="1432"/>
      <c r="P81" s="1433"/>
    </row>
    <row r="82" spans="1:16" x14ac:dyDescent="0.3">
      <c r="A82" s="840"/>
      <c r="B82" s="687"/>
      <c r="C82" s="687"/>
      <c r="D82" s="687"/>
      <c r="E82" s="687"/>
      <c r="F82" s="687"/>
      <c r="G82" s="687"/>
      <c r="H82" s="687"/>
      <c r="I82" s="687"/>
      <c r="J82" s="687"/>
      <c r="K82" s="871"/>
      <c r="L82" s="869"/>
      <c r="M82" s="869"/>
      <c r="N82" s="870"/>
      <c r="O82" s="1432"/>
      <c r="P82" s="1433"/>
    </row>
    <row r="83" spans="1:16" x14ac:dyDescent="0.3">
      <c r="A83" s="819"/>
      <c r="B83" s="820"/>
      <c r="C83" s="820"/>
      <c r="D83" s="820"/>
      <c r="E83" s="820"/>
      <c r="F83" s="820"/>
      <c r="G83" s="820"/>
      <c r="H83" s="820"/>
      <c r="I83" s="820"/>
      <c r="J83" s="820"/>
      <c r="K83" s="820"/>
      <c r="L83" s="820" t="s">
        <v>688</v>
      </c>
      <c r="M83" s="820"/>
      <c r="N83" s="820"/>
      <c r="O83" s="1444">
        <f>SUM(O79:P82)</f>
        <v>522.65788750000002</v>
      </c>
      <c r="P83" s="1445"/>
    </row>
    <row r="84" spans="1:16" x14ac:dyDescent="0.3">
      <c r="A84" s="1421" t="s">
        <v>689</v>
      </c>
      <c r="B84" s="1422"/>
      <c r="C84" s="1422"/>
      <c r="D84" s="1422"/>
      <c r="E84" s="1422"/>
      <c r="F84" s="1422"/>
      <c r="G84" s="1422"/>
      <c r="H84" s="1422"/>
      <c r="I84" s="1422"/>
      <c r="J84" s="1422"/>
      <c r="K84" s="1423"/>
      <c r="L84" s="866" t="s">
        <v>83</v>
      </c>
      <c r="M84" s="866" t="s">
        <v>479</v>
      </c>
      <c r="N84" s="849" t="s">
        <v>684</v>
      </c>
      <c r="O84" s="1424" t="s">
        <v>685</v>
      </c>
      <c r="P84" s="1425"/>
    </row>
    <row r="85" spans="1:16" x14ac:dyDescent="0.3">
      <c r="A85" s="867">
        <v>5212552</v>
      </c>
      <c r="B85" s="851" t="s">
        <v>712</v>
      </c>
      <c r="C85" s="687"/>
      <c r="D85" s="687"/>
      <c r="E85" s="687"/>
      <c r="F85" s="687"/>
      <c r="G85" s="687"/>
      <c r="H85" s="687"/>
      <c r="I85" s="687"/>
      <c r="J85" s="687"/>
      <c r="K85" s="687"/>
      <c r="L85" s="842">
        <v>1</v>
      </c>
      <c r="M85" s="872" t="s">
        <v>169</v>
      </c>
      <c r="N85" s="881">
        <v>16.940000000000001</v>
      </c>
      <c r="O85" s="1436">
        <f>ROUND(L85*N85,2)</f>
        <v>16.940000000000001</v>
      </c>
      <c r="P85" s="1437"/>
    </row>
    <row r="86" spans="1:16" x14ac:dyDescent="0.3">
      <c r="A86" s="1427"/>
      <c r="B86" s="1428"/>
      <c r="C86" s="687"/>
      <c r="D86" s="687"/>
      <c r="E86" s="687"/>
      <c r="F86" s="687"/>
      <c r="G86" s="687"/>
      <c r="H86" s="687"/>
      <c r="I86" s="687"/>
      <c r="J86" s="687"/>
      <c r="K86" s="687"/>
      <c r="L86" s="869"/>
      <c r="M86" s="873"/>
      <c r="N86" s="843"/>
      <c r="O86" s="1438"/>
      <c r="P86" s="1439"/>
    </row>
    <row r="87" spans="1:16" x14ac:dyDescent="0.3">
      <c r="A87" s="819"/>
      <c r="B87" s="847"/>
      <c r="C87" s="820"/>
      <c r="D87" s="820"/>
      <c r="E87" s="820"/>
      <c r="F87" s="820"/>
      <c r="G87" s="820"/>
      <c r="H87" s="820"/>
      <c r="I87" s="820"/>
      <c r="J87" s="820"/>
      <c r="K87" s="820"/>
      <c r="L87" s="820"/>
      <c r="M87" s="849"/>
      <c r="N87" s="864" t="s">
        <v>690</v>
      </c>
      <c r="O87" s="1444">
        <f>SUM(O85:P86)</f>
        <v>16.940000000000001</v>
      </c>
      <c r="P87" s="1445"/>
    </row>
    <row r="88" spans="1:16" x14ac:dyDescent="0.3">
      <c r="A88" s="1421" t="s">
        <v>691</v>
      </c>
      <c r="B88" s="1422"/>
      <c r="C88" s="1422"/>
      <c r="D88" s="1422"/>
      <c r="E88" s="1422"/>
      <c r="F88" s="1422"/>
      <c r="G88" s="1422"/>
      <c r="H88" s="1422"/>
      <c r="I88" s="1422"/>
      <c r="J88" s="1422"/>
      <c r="K88" s="1423"/>
      <c r="L88" s="866" t="s">
        <v>83</v>
      </c>
      <c r="M88" s="866" t="s">
        <v>479</v>
      </c>
      <c r="N88" s="849" t="s">
        <v>684</v>
      </c>
      <c r="O88" s="1424" t="s">
        <v>685</v>
      </c>
      <c r="P88" s="1425"/>
    </row>
    <row r="89" spans="1:16" x14ac:dyDescent="0.3">
      <c r="A89" s="829" t="s">
        <v>686</v>
      </c>
      <c r="B89" s="823" t="s">
        <v>713</v>
      </c>
      <c r="C89" s="823"/>
      <c r="D89" s="823"/>
      <c r="E89" s="823"/>
      <c r="F89" s="823"/>
      <c r="G89" s="823"/>
      <c r="H89" s="823"/>
      <c r="I89" s="823"/>
      <c r="J89" s="823"/>
      <c r="K89" s="830"/>
      <c r="L89" s="838">
        <v>1.1780000000000001E-2</v>
      </c>
      <c r="M89" s="853" t="s">
        <v>692</v>
      </c>
      <c r="N89" s="887">
        <v>33.28</v>
      </c>
      <c r="O89" s="1436">
        <f>(L89*N89)</f>
        <v>0.39203840000000001</v>
      </c>
      <c r="P89" s="1437"/>
    </row>
    <row r="90" spans="1:16" ht="21.6" customHeight="1" x14ac:dyDescent="0.3">
      <c r="A90" s="867" t="s">
        <v>710</v>
      </c>
      <c r="B90" s="1452" t="s">
        <v>714</v>
      </c>
      <c r="C90" s="1426"/>
      <c r="D90" s="1426"/>
      <c r="E90" s="1426"/>
      <c r="F90" s="1426"/>
      <c r="G90" s="1426"/>
      <c r="H90" s="1426"/>
      <c r="I90" s="1426"/>
      <c r="J90" s="1426"/>
      <c r="K90" s="1453"/>
      <c r="L90" s="838">
        <v>4.4000000000000002E-4</v>
      </c>
      <c r="M90" s="853" t="s">
        <v>692</v>
      </c>
      <c r="N90" s="888">
        <v>34.5</v>
      </c>
      <c r="O90" s="1436">
        <f>(L90*N90)</f>
        <v>1.5180000000000001E-2</v>
      </c>
      <c r="P90" s="1437"/>
    </row>
    <row r="91" spans="1:16" x14ac:dyDescent="0.3">
      <c r="A91" s="840"/>
      <c r="B91" s="857"/>
      <c r="C91" s="687"/>
      <c r="D91" s="687"/>
      <c r="E91" s="687"/>
      <c r="F91" s="687"/>
      <c r="G91" s="687"/>
      <c r="H91" s="687"/>
      <c r="I91" s="687"/>
      <c r="J91" s="687"/>
      <c r="K91" s="871"/>
      <c r="L91" s="869"/>
      <c r="M91" s="858"/>
      <c r="N91" s="875"/>
      <c r="O91" s="1438"/>
      <c r="P91" s="1439"/>
    </row>
    <row r="92" spans="1:16" x14ac:dyDescent="0.3">
      <c r="A92" s="819"/>
      <c r="B92" s="820"/>
      <c r="C92" s="820"/>
      <c r="D92" s="820"/>
      <c r="E92" s="820"/>
      <c r="F92" s="820"/>
      <c r="G92" s="820"/>
      <c r="H92" s="820"/>
      <c r="I92" s="820"/>
      <c r="J92" s="820"/>
      <c r="K92" s="820"/>
      <c r="L92" s="820"/>
      <c r="M92" s="820"/>
      <c r="N92" s="864" t="s">
        <v>693</v>
      </c>
      <c r="O92" s="1444">
        <f>SUM(O89:P91)+0.0001</f>
        <v>0.40731840000000002</v>
      </c>
      <c r="P92" s="1445"/>
    </row>
    <row r="93" spans="1:16" x14ac:dyDescent="0.3">
      <c r="A93" s="819" t="s">
        <v>694</v>
      </c>
      <c r="B93" s="820"/>
      <c r="C93" s="820"/>
      <c r="D93" s="820"/>
      <c r="E93" s="820"/>
      <c r="F93" s="820"/>
      <c r="G93" s="820"/>
      <c r="H93" s="866" t="s">
        <v>568</v>
      </c>
      <c r="I93" s="866" t="s">
        <v>695</v>
      </c>
      <c r="J93" s="866" t="s">
        <v>696</v>
      </c>
      <c r="K93" s="866" t="s">
        <v>697</v>
      </c>
      <c r="L93" s="866" t="s">
        <v>348</v>
      </c>
      <c r="M93" s="850" t="s">
        <v>351</v>
      </c>
      <c r="N93" s="849" t="s">
        <v>352</v>
      </c>
      <c r="O93" s="1424" t="s">
        <v>685</v>
      </c>
      <c r="P93" s="1425"/>
    </row>
    <row r="94" spans="1:16" x14ac:dyDescent="0.3">
      <c r="A94" s="822" t="s">
        <v>686</v>
      </c>
      <c r="B94" s="852" t="s">
        <v>713</v>
      </c>
      <c r="C94" s="687"/>
      <c r="D94" s="687"/>
      <c r="E94" s="687"/>
      <c r="F94" s="687"/>
      <c r="G94" s="687"/>
      <c r="H94" s="842">
        <v>1.1780000000000001E-2</v>
      </c>
      <c r="I94" s="873">
        <v>5914449</v>
      </c>
      <c r="J94" s="873">
        <v>5914464</v>
      </c>
      <c r="K94" s="873">
        <v>5914479</v>
      </c>
      <c r="L94" s="843"/>
      <c r="M94" s="843"/>
      <c r="N94" s="843"/>
      <c r="O94" s="1438">
        <v>0</v>
      </c>
      <c r="P94" s="1439"/>
    </row>
    <row r="95" spans="1:16" x14ac:dyDescent="0.3">
      <c r="A95" s="822" t="s">
        <v>710</v>
      </c>
      <c r="B95" s="687" t="s">
        <v>715</v>
      </c>
      <c r="C95" s="687"/>
      <c r="D95" s="687"/>
      <c r="E95" s="687"/>
      <c r="F95" s="687"/>
      <c r="G95" s="687"/>
      <c r="H95" s="842">
        <v>4.4000000000000002E-4</v>
      </c>
      <c r="I95" s="873">
        <v>5914449</v>
      </c>
      <c r="J95" s="873">
        <v>5914464</v>
      </c>
      <c r="K95" s="873">
        <v>5914479</v>
      </c>
      <c r="L95" s="843"/>
      <c r="M95" s="843"/>
      <c r="N95" s="843"/>
      <c r="O95" s="1438">
        <v>0</v>
      </c>
      <c r="P95" s="1439"/>
    </row>
    <row r="96" spans="1:16" x14ac:dyDescent="0.3">
      <c r="A96" s="822"/>
      <c r="B96" s="687"/>
      <c r="C96" s="687"/>
      <c r="D96" s="687"/>
      <c r="E96" s="687"/>
      <c r="F96" s="687"/>
      <c r="G96" s="687"/>
      <c r="H96" s="869"/>
      <c r="I96" s="869"/>
      <c r="J96" s="869"/>
      <c r="K96" s="869"/>
      <c r="L96" s="869"/>
      <c r="M96" s="858"/>
      <c r="N96" s="858"/>
      <c r="O96" s="1438"/>
      <c r="P96" s="1439"/>
    </row>
    <row r="97" spans="1:16" x14ac:dyDescent="0.3">
      <c r="A97" s="822"/>
      <c r="B97" s="860"/>
      <c r="C97" s="687"/>
      <c r="D97" s="687"/>
      <c r="E97" s="687"/>
      <c r="F97" s="687"/>
      <c r="G97" s="687"/>
      <c r="H97" s="869"/>
      <c r="I97" s="869"/>
      <c r="J97" s="869"/>
      <c r="K97" s="869"/>
      <c r="L97" s="869"/>
      <c r="M97" s="858"/>
      <c r="N97" s="858"/>
      <c r="O97" s="1440"/>
      <c r="P97" s="1441"/>
    </row>
    <row r="98" spans="1:16" x14ac:dyDescent="0.3">
      <c r="A98" s="1421"/>
      <c r="B98" s="1422"/>
      <c r="C98" s="820"/>
      <c r="D98" s="820"/>
      <c r="E98" s="820"/>
      <c r="F98" s="820"/>
      <c r="G98" s="820"/>
      <c r="H98" s="820"/>
      <c r="I98" s="820"/>
      <c r="J98" s="820"/>
      <c r="K98" s="820"/>
      <c r="L98" s="820"/>
      <c r="M98" s="820"/>
      <c r="N98" s="864" t="s">
        <v>698</v>
      </c>
      <c r="O98" s="1440">
        <f>SUM(O94:P97)</f>
        <v>0</v>
      </c>
      <c r="P98" s="1446"/>
    </row>
    <row r="99" spans="1:16" x14ac:dyDescent="0.3">
      <c r="A99" s="819"/>
      <c r="B99" s="820"/>
      <c r="C99" s="820"/>
      <c r="D99" s="820"/>
      <c r="E99" s="820"/>
      <c r="F99" s="820"/>
      <c r="G99" s="820"/>
      <c r="H99" s="820"/>
      <c r="I99" s="820"/>
      <c r="J99" s="820"/>
      <c r="K99" s="820"/>
      <c r="L99" s="820"/>
      <c r="M99" s="820"/>
      <c r="N99" s="820"/>
      <c r="O99" s="820"/>
      <c r="P99" s="876"/>
    </row>
    <row r="100" spans="1:16" x14ac:dyDescent="0.3">
      <c r="A100" s="822"/>
      <c r="B100" s="687"/>
      <c r="C100" s="687"/>
      <c r="D100" s="687"/>
      <c r="E100" s="687"/>
      <c r="F100" s="687"/>
      <c r="G100" s="687"/>
      <c r="H100" s="687"/>
      <c r="I100" s="687"/>
      <c r="J100" s="687"/>
      <c r="K100" s="877" t="s">
        <v>699</v>
      </c>
      <c r="L100" s="820"/>
      <c r="M100" s="820"/>
      <c r="N100" s="846"/>
      <c r="O100" s="1447">
        <f>O75+O83+O87+O92+O98</f>
        <v>582.97618434625008</v>
      </c>
      <c r="P100" s="1448"/>
    </row>
    <row r="101" spans="1:16" x14ac:dyDescent="0.3">
      <c r="A101" s="822"/>
      <c r="B101" s="687"/>
      <c r="C101" s="687"/>
      <c r="D101" s="687"/>
      <c r="E101" s="687"/>
      <c r="F101" s="687"/>
      <c r="G101" s="687"/>
      <c r="H101" s="687"/>
      <c r="I101" s="687"/>
      <c r="J101" s="687"/>
      <c r="K101" s="877" t="s">
        <v>544</v>
      </c>
      <c r="L101" s="820"/>
      <c r="M101" s="820"/>
      <c r="N101" s="878"/>
      <c r="O101" s="1447">
        <f>O100*N101</f>
        <v>0</v>
      </c>
      <c r="P101" s="1449"/>
    </row>
    <row r="102" spans="1:16" ht="15" thickBot="1" x14ac:dyDescent="0.35">
      <c r="A102" s="889"/>
      <c r="B102" s="890"/>
      <c r="C102" s="890"/>
      <c r="D102" s="890"/>
      <c r="E102" s="890"/>
      <c r="F102" s="890"/>
      <c r="G102" s="890"/>
      <c r="H102" s="890"/>
      <c r="I102" s="890"/>
      <c r="J102" s="891"/>
      <c r="K102" s="892" t="s">
        <v>545</v>
      </c>
      <c r="L102" s="893"/>
      <c r="M102" s="893"/>
      <c r="N102" s="894"/>
      <c r="O102" s="1450">
        <f>SUM(O100:P101)</f>
        <v>582.97618434625008</v>
      </c>
      <c r="P102" s="1451"/>
    </row>
  </sheetData>
  <mergeCells count="106">
    <mergeCell ref="O97:P97"/>
    <mergeCell ref="A98:B98"/>
    <mergeCell ref="O98:P98"/>
    <mergeCell ref="O100:P100"/>
    <mergeCell ref="O101:P101"/>
    <mergeCell ref="O102:P102"/>
    <mergeCell ref="O91:P91"/>
    <mergeCell ref="O92:P92"/>
    <mergeCell ref="O93:P93"/>
    <mergeCell ref="O94:P94"/>
    <mergeCell ref="O95:P95"/>
    <mergeCell ref="O96:P96"/>
    <mergeCell ref="O87:P87"/>
    <mergeCell ref="A88:K88"/>
    <mergeCell ref="O88:P88"/>
    <mergeCell ref="O89:P89"/>
    <mergeCell ref="B90:K90"/>
    <mergeCell ref="O90:P90"/>
    <mergeCell ref="O83:P83"/>
    <mergeCell ref="A84:K84"/>
    <mergeCell ref="O84:P84"/>
    <mergeCell ref="O85:P85"/>
    <mergeCell ref="A86:B86"/>
    <mergeCell ref="O86:P86"/>
    <mergeCell ref="A78:K78"/>
    <mergeCell ref="O78:P78"/>
    <mergeCell ref="O79:P79"/>
    <mergeCell ref="O80:P80"/>
    <mergeCell ref="O81:P81"/>
    <mergeCell ref="O82:P82"/>
    <mergeCell ref="O72:P72"/>
    <mergeCell ref="O73:P73"/>
    <mergeCell ref="O74:P74"/>
    <mergeCell ref="O75:P75"/>
    <mergeCell ref="O76:P76"/>
    <mergeCell ref="O77:P77"/>
    <mergeCell ref="A67:K67"/>
    <mergeCell ref="O67:P67"/>
    <mergeCell ref="O68:P68"/>
    <mergeCell ref="O69:P69"/>
    <mergeCell ref="O70:P70"/>
    <mergeCell ref="O71:P71"/>
    <mergeCell ref="O52:P52"/>
    <mergeCell ref="B56:J56"/>
    <mergeCell ref="A58:K58"/>
    <mergeCell ref="L58:M58"/>
    <mergeCell ref="A59:E60"/>
    <mergeCell ref="K59:K60"/>
    <mergeCell ref="L59:M59"/>
    <mergeCell ref="N59:O59"/>
    <mergeCell ref="P59:P60"/>
    <mergeCell ref="O46:P46"/>
    <mergeCell ref="O47:P47"/>
    <mergeCell ref="A48:B48"/>
    <mergeCell ref="O48:P48"/>
    <mergeCell ref="O50:P50"/>
    <mergeCell ref="O51:P51"/>
    <mergeCell ref="O40:P40"/>
    <mergeCell ref="O41:P41"/>
    <mergeCell ref="O42:P42"/>
    <mergeCell ref="O43:P43"/>
    <mergeCell ref="O44:P44"/>
    <mergeCell ref="O45:P45"/>
    <mergeCell ref="O36:P36"/>
    <mergeCell ref="A37:B37"/>
    <mergeCell ref="O37:P37"/>
    <mergeCell ref="O38:P38"/>
    <mergeCell ref="A39:K39"/>
    <mergeCell ref="O39:P39"/>
    <mergeCell ref="O31:P31"/>
    <mergeCell ref="O32:P32"/>
    <mergeCell ref="O33:P33"/>
    <mergeCell ref="O34:P34"/>
    <mergeCell ref="A35:K35"/>
    <mergeCell ref="O35:P35"/>
    <mergeCell ref="O25:P25"/>
    <mergeCell ref="O26:P26"/>
    <mergeCell ref="O27:P27"/>
    <mergeCell ref="O28:P28"/>
    <mergeCell ref="O29:P29"/>
    <mergeCell ref="A30:K30"/>
    <mergeCell ref="O30:P30"/>
    <mergeCell ref="A20:K20"/>
    <mergeCell ref="O20:P20"/>
    <mergeCell ref="O21:P21"/>
    <mergeCell ref="O22:P22"/>
    <mergeCell ref="O23:P23"/>
    <mergeCell ref="O24:P24"/>
    <mergeCell ref="A7:P7"/>
    <mergeCell ref="B11:K11"/>
    <mergeCell ref="A13:K13"/>
    <mergeCell ref="L13:M13"/>
    <mergeCell ref="A14:E15"/>
    <mergeCell ref="K14:K15"/>
    <mergeCell ref="L14:M14"/>
    <mergeCell ref="N14:O14"/>
    <mergeCell ref="P14:P15"/>
    <mergeCell ref="A1:P4"/>
    <mergeCell ref="B5:I5"/>
    <mergeCell ref="J5:K5"/>
    <mergeCell ref="L5:M5"/>
    <mergeCell ref="N5:P5"/>
    <mergeCell ref="B6:I6"/>
    <mergeCell ref="J6:K6"/>
    <mergeCell ref="L6:M6"/>
    <mergeCell ref="N6:P6"/>
  </mergeCells>
  <pageMargins left="0.51181102362204722" right="0.51181102362204722" top="0.78740157480314965" bottom="0.78740157480314965" header="0.31496062992125984" footer="0.31496062992125984"/>
  <pageSetup paperSize="9" scale="77" orientation="portrait" horizontalDpi="0" verticalDpi="0" r:id="rId1"/>
  <rowBreaks count="1" manualBreakCount="1">
    <brk id="5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pageSetUpPr fitToPage="1"/>
  </sheetPr>
  <dimension ref="A1:AF67"/>
  <sheetViews>
    <sheetView view="pageBreakPreview" topLeftCell="A13" zoomScale="55" zoomScaleNormal="100" zoomScaleSheetLayoutView="55" workbookViewId="0">
      <selection activeCell="H57" sqref="H57"/>
    </sheetView>
  </sheetViews>
  <sheetFormatPr defaultRowHeight="14.4" x14ac:dyDescent="0.3"/>
  <cols>
    <col min="1" max="1" width="17.88671875" style="1" customWidth="1"/>
    <col min="2" max="2" width="25.33203125" customWidth="1"/>
    <col min="3" max="3" width="149.33203125" style="5" customWidth="1"/>
    <col min="4" max="4" width="11" customWidth="1"/>
    <col min="5" max="5" width="26.44140625" customWidth="1"/>
    <col min="6" max="6" width="24" customWidth="1"/>
    <col min="7" max="7" width="28.21875" customWidth="1"/>
    <col min="8" max="8" width="32.33203125" customWidth="1"/>
    <col min="9" max="9" width="14.33203125" bestFit="1" customWidth="1"/>
    <col min="10" max="10" width="16.5546875" hidden="1" customWidth="1"/>
    <col min="11" max="11" width="14.109375" hidden="1" customWidth="1"/>
    <col min="12" max="12" width="20" hidden="1" customWidth="1"/>
    <col min="13" max="13" width="12.33203125" hidden="1" customWidth="1"/>
    <col min="14" max="15" width="11.5546875" customWidth="1"/>
    <col min="16" max="25" width="11.5546875" bestFit="1" customWidth="1"/>
    <col min="26" max="26" width="11.5546875" customWidth="1"/>
    <col min="27" max="27" width="11.5546875" bestFit="1" customWidth="1"/>
    <col min="28" max="28" width="10.5546875" bestFit="1" customWidth="1"/>
    <col min="29" max="29" width="10.5546875" customWidth="1"/>
    <col min="30" max="31" width="10.5546875" bestFit="1" customWidth="1"/>
    <col min="32" max="32" width="9.109375" style="6"/>
  </cols>
  <sheetData>
    <row r="1" spans="1:32" x14ac:dyDescent="0.3">
      <c r="A1" s="7"/>
      <c r="B1" s="13"/>
      <c r="C1" s="8"/>
      <c r="D1" s="13"/>
      <c r="E1" s="13"/>
      <c r="F1" s="13"/>
      <c r="G1" s="13"/>
      <c r="H1" s="14"/>
    </row>
    <row r="2" spans="1:32" x14ac:dyDescent="0.3">
      <c r="A2" s="9"/>
      <c r="E2" s="15"/>
      <c r="H2" s="16"/>
    </row>
    <row r="3" spans="1:32" x14ac:dyDescent="0.3">
      <c r="A3" s="9"/>
      <c r="H3" s="16"/>
    </row>
    <row r="4" spans="1:32" x14ac:dyDescent="0.3">
      <c r="A4" s="9"/>
      <c r="H4" s="16"/>
    </row>
    <row r="5" spans="1:32" x14ac:dyDescent="0.3">
      <c r="A5" s="9"/>
      <c r="H5" s="16"/>
    </row>
    <row r="6" spans="1:32" x14ac:dyDescent="0.3">
      <c r="A6" s="9"/>
      <c r="H6" s="16"/>
    </row>
    <row r="7" spans="1:32" x14ac:dyDescent="0.3">
      <c r="A7" s="9"/>
      <c r="H7" s="16"/>
    </row>
    <row r="8" spans="1:32" x14ac:dyDescent="0.3">
      <c r="A8" s="9"/>
      <c r="H8" s="16"/>
    </row>
    <row r="9" spans="1:32" x14ac:dyDescent="0.3">
      <c r="A9" s="9"/>
      <c r="H9" s="16"/>
    </row>
    <row r="10" spans="1:32" x14ac:dyDescent="0.3">
      <c r="A10" s="9"/>
      <c r="H10" s="16"/>
    </row>
    <row r="11" spans="1:32" x14ac:dyDescent="0.3">
      <c r="A11" s="9"/>
      <c r="H11" s="16"/>
    </row>
    <row r="12" spans="1:32" ht="27" customHeight="1" x14ac:dyDescent="0.35">
      <c r="A12" s="17" t="s">
        <v>25</v>
      </c>
      <c r="B12" s="11" t="s">
        <v>30</v>
      </c>
      <c r="C12" s="11"/>
      <c r="D12" s="18"/>
      <c r="E12" s="3"/>
      <c r="F12" s="3"/>
      <c r="G12" s="3"/>
      <c r="H12" s="19"/>
      <c r="I12" s="3"/>
      <c r="J12" s="3"/>
      <c r="K12" s="10" t="s">
        <v>31</v>
      </c>
      <c r="L12" s="12"/>
      <c r="M12" s="12"/>
      <c r="N12" s="1"/>
      <c r="O12" s="1"/>
      <c r="AF12"/>
    </row>
    <row r="13" spans="1:32" ht="27" customHeight="1" x14ac:dyDescent="0.35">
      <c r="A13" s="17" t="s">
        <v>28</v>
      </c>
      <c r="B13" s="11" t="s">
        <v>132</v>
      </c>
      <c r="C13" s="11"/>
      <c r="D13" s="18"/>
      <c r="E13" s="10" t="s">
        <v>31</v>
      </c>
      <c r="F13" s="20"/>
      <c r="G13" s="20"/>
      <c r="H13" s="19"/>
      <c r="I13" s="3"/>
      <c r="J13" s="3"/>
      <c r="K13" s="12"/>
      <c r="L13" s="11" t="s">
        <v>34</v>
      </c>
      <c r="M13" s="12"/>
      <c r="N13" s="1"/>
      <c r="O13" s="1"/>
      <c r="AF13"/>
    </row>
    <row r="14" spans="1:32" ht="27" customHeight="1" x14ac:dyDescent="0.35">
      <c r="A14" s="17" t="s">
        <v>26</v>
      </c>
      <c r="B14" s="609" t="s">
        <v>437</v>
      </c>
      <c r="C14" s="21"/>
      <c r="D14" s="18"/>
      <c r="E14" s="20"/>
      <c r="F14" s="11" t="s">
        <v>438</v>
      </c>
      <c r="G14" s="11"/>
      <c r="H14" s="19"/>
      <c r="I14" s="3"/>
      <c r="J14" s="3"/>
      <c r="K14" s="12"/>
      <c r="L14" s="11" t="s">
        <v>35</v>
      </c>
      <c r="M14" s="12"/>
      <c r="N14" s="1"/>
      <c r="O14" s="1"/>
      <c r="AF14"/>
    </row>
    <row r="15" spans="1:32" ht="27" customHeight="1" x14ac:dyDescent="0.35">
      <c r="A15" s="17" t="s">
        <v>27</v>
      </c>
      <c r="B15" s="11" t="s">
        <v>33</v>
      </c>
      <c r="C15" s="11"/>
      <c r="D15" s="18"/>
      <c r="E15" s="20"/>
      <c r="F15" s="11" t="s">
        <v>35</v>
      </c>
      <c r="G15" s="11"/>
      <c r="H15" s="19"/>
      <c r="I15" s="3"/>
      <c r="J15" s="3"/>
      <c r="K15" s="12"/>
      <c r="L15" s="12"/>
      <c r="M15" s="12"/>
      <c r="N15" s="1"/>
      <c r="O15" s="1"/>
      <c r="AF15"/>
    </row>
    <row r="16" spans="1:32" ht="15" thickBot="1" x14ac:dyDescent="0.35">
      <c r="A16" s="9"/>
      <c r="H16" s="16"/>
    </row>
    <row r="17" spans="1:32" ht="15" hidden="1" thickBot="1" x14ac:dyDescent="0.35">
      <c r="A17" s="9"/>
      <c r="E17" s="15"/>
      <c r="H17" s="16"/>
    </row>
    <row r="18" spans="1:32" ht="15" hidden="1" thickBot="1" x14ac:dyDescent="0.35">
      <c r="A18" s="9"/>
      <c r="H18" s="16"/>
    </row>
    <row r="19" spans="1:32" ht="15" hidden="1" thickBot="1" x14ac:dyDescent="0.35">
      <c r="A19" s="9"/>
      <c r="H19" s="16"/>
    </row>
    <row r="20" spans="1:32" ht="15" hidden="1" thickBot="1" x14ac:dyDescent="0.35">
      <c r="A20" s="9"/>
      <c r="H20" s="16"/>
    </row>
    <row r="21" spans="1:32" ht="15" hidden="1" thickBot="1" x14ac:dyDescent="0.35">
      <c r="A21" s="9"/>
      <c r="H21" s="16"/>
    </row>
    <row r="22" spans="1:32" ht="15" hidden="1" thickBot="1" x14ac:dyDescent="0.35">
      <c r="A22" s="9"/>
      <c r="H22" s="16"/>
    </row>
    <row r="23" spans="1:32" ht="15" hidden="1" thickBot="1" x14ac:dyDescent="0.35">
      <c r="A23" s="9"/>
      <c r="H23" s="16"/>
    </row>
    <row r="24" spans="1:32" ht="15" hidden="1" thickBot="1" x14ac:dyDescent="0.35">
      <c r="A24" s="9"/>
      <c r="H24" s="16"/>
    </row>
    <row r="25" spans="1:32" ht="15" hidden="1" thickBot="1" x14ac:dyDescent="0.35">
      <c r="A25" s="9"/>
      <c r="H25" s="16"/>
    </row>
    <row r="26" spans="1:32" ht="15" hidden="1" thickBot="1" x14ac:dyDescent="0.35">
      <c r="A26" s="9"/>
      <c r="H26" s="16"/>
    </row>
    <row r="27" spans="1:32" ht="27" hidden="1" customHeight="1" thickBot="1" x14ac:dyDescent="0.4">
      <c r="A27" s="17" t="s">
        <v>25</v>
      </c>
      <c r="B27" s="11" t="s">
        <v>30</v>
      </c>
      <c r="C27" s="11"/>
      <c r="D27" s="18"/>
      <c r="E27" s="3"/>
      <c r="F27" s="3"/>
      <c r="G27" s="3"/>
      <c r="H27" s="19"/>
      <c r="I27" s="3"/>
      <c r="J27" s="3"/>
      <c r="K27" s="10" t="s">
        <v>31</v>
      </c>
      <c r="L27" s="12"/>
      <c r="M27" s="12"/>
      <c r="N27" s="1"/>
      <c r="O27" s="1"/>
      <c r="AF27"/>
    </row>
    <row r="28" spans="1:32" ht="27" hidden="1" customHeight="1" thickBot="1" x14ac:dyDescent="0.4">
      <c r="A28" s="17" t="s">
        <v>28</v>
      </c>
      <c r="B28" s="11" t="s">
        <v>29</v>
      </c>
      <c r="C28" s="11"/>
      <c r="D28" s="18"/>
      <c r="E28" s="10" t="s">
        <v>31</v>
      </c>
      <c r="F28" s="20"/>
      <c r="G28" s="20"/>
      <c r="H28" s="19"/>
      <c r="I28" s="3"/>
      <c r="J28" s="3"/>
      <c r="K28" s="12"/>
      <c r="L28" s="11" t="s">
        <v>34</v>
      </c>
      <c r="M28" s="12"/>
      <c r="N28" s="1"/>
      <c r="O28" s="1"/>
      <c r="AF28"/>
    </row>
    <row r="29" spans="1:32" ht="27" hidden="1" customHeight="1" thickBot="1" x14ac:dyDescent="0.4">
      <c r="A29" s="17" t="s">
        <v>26</v>
      </c>
      <c r="B29" s="21" t="s">
        <v>32</v>
      </c>
      <c r="C29" s="21"/>
      <c r="D29" s="18"/>
      <c r="E29" s="20"/>
      <c r="F29" s="11" t="s">
        <v>116</v>
      </c>
      <c r="G29" s="11"/>
      <c r="H29" s="19"/>
      <c r="I29" s="3"/>
      <c r="J29" s="3"/>
      <c r="K29" s="12"/>
      <c r="L29" s="11" t="s">
        <v>35</v>
      </c>
      <c r="M29" s="12"/>
      <c r="N29" s="1"/>
      <c r="O29" s="1"/>
      <c r="AF29"/>
    </row>
    <row r="30" spans="1:32" ht="27" hidden="1" customHeight="1" thickBot="1" x14ac:dyDescent="0.4">
      <c r="A30" s="17" t="s">
        <v>27</v>
      </c>
      <c r="B30" s="11" t="s">
        <v>33</v>
      </c>
      <c r="C30" s="11"/>
      <c r="D30" s="18"/>
      <c r="E30" s="20"/>
      <c r="F30" s="11" t="s">
        <v>35</v>
      </c>
      <c r="G30" s="11"/>
      <c r="H30" s="19"/>
      <c r="I30" s="3"/>
      <c r="J30" s="3"/>
      <c r="K30" s="12"/>
      <c r="L30" s="12"/>
      <c r="M30" s="12"/>
      <c r="N30" s="1"/>
      <c r="O30" s="1"/>
      <c r="AF30"/>
    </row>
    <row r="31" spans="1:32" ht="15" hidden="1" thickBot="1" x14ac:dyDescent="0.35">
      <c r="A31" s="9"/>
      <c r="H31" s="16"/>
    </row>
    <row r="32" spans="1:32" ht="49.5" customHeight="1" thickBot="1" x14ac:dyDescent="0.35">
      <c r="A32" s="974" t="s">
        <v>456</v>
      </c>
      <c r="B32" s="975"/>
      <c r="C32" s="975"/>
      <c r="D32" s="975"/>
      <c r="E32" s="975"/>
      <c r="F32" s="975"/>
      <c r="G32" s="976"/>
      <c r="H32" s="977"/>
    </row>
    <row r="33" spans="1:19" ht="85.8" customHeight="1" thickBot="1" x14ac:dyDescent="0.35">
      <c r="A33" s="105" t="s">
        <v>0</v>
      </c>
      <c r="B33" s="106" t="s">
        <v>16</v>
      </c>
      <c r="C33" s="106" t="s">
        <v>17</v>
      </c>
      <c r="D33" s="106" t="s">
        <v>9</v>
      </c>
      <c r="E33" s="626" t="s">
        <v>15</v>
      </c>
      <c r="F33" s="106" t="s">
        <v>18</v>
      </c>
      <c r="G33" s="106" t="s">
        <v>152</v>
      </c>
      <c r="H33" s="627" t="s">
        <v>124</v>
      </c>
    </row>
    <row r="34" spans="1:19" ht="49.5" customHeight="1" x14ac:dyDescent="0.3">
      <c r="A34" s="86" t="e">
        <f>Orçamento!#REF!</f>
        <v>#REF!</v>
      </c>
      <c r="B34" s="87"/>
      <c r="C34" s="628" t="e">
        <f>Orçamento!#REF!</f>
        <v>#REF!</v>
      </c>
      <c r="D34" s="90"/>
      <c r="E34" s="107"/>
      <c r="F34" s="91"/>
      <c r="G34" s="624"/>
      <c r="H34" s="92"/>
      <c r="L34" s="4"/>
      <c r="M34" s="4"/>
      <c r="N34" s="2"/>
      <c r="O34" s="2"/>
      <c r="P34" s="2"/>
      <c r="Q34" s="2"/>
      <c r="R34" s="2"/>
      <c r="S34" s="2"/>
    </row>
    <row r="35" spans="1:19" ht="49.5" customHeight="1" x14ac:dyDescent="0.3">
      <c r="A35" s="88" t="e">
        <f>Orçamento!#REF!</f>
        <v>#REF!</v>
      </c>
      <c r="B35" s="89"/>
      <c r="C35" s="94" t="e">
        <f>Orçamento!#REF!</f>
        <v>#REF!</v>
      </c>
      <c r="D35" s="90" t="e">
        <f>Orçamento!#REF!</f>
        <v>#REF!</v>
      </c>
      <c r="E35" s="107" t="e">
        <f>Orçamento!#REF!</f>
        <v>#REF!</v>
      </c>
      <c r="F35" s="108" t="e">
        <f>Orçamento!#REF!</f>
        <v>#REF!</v>
      </c>
      <c r="G35" s="610" t="e">
        <f>TRUNC(F35*(1+F39),2)</f>
        <v>#REF!</v>
      </c>
      <c r="H35" s="92" t="e">
        <f>TRUNC(E35*G35,2)</f>
        <v>#REF!</v>
      </c>
      <c r="L35" s="4"/>
      <c r="M35" s="4"/>
      <c r="N35" s="2"/>
      <c r="O35" s="2"/>
      <c r="P35" s="2"/>
      <c r="Q35" s="2"/>
      <c r="R35" s="2"/>
      <c r="S35" s="2"/>
    </row>
    <row r="36" spans="1:19" ht="49.5" customHeight="1" thickBot="1" x14ac:dyDescent="0.35">
      <c r="A36" s="93" t="e">
        <f>Orçamento!#REF!</f>
        <v>#REF!</v>
      </c>
      <c r="B36" s="89"/>
      <c r="C36" s="94" t="e">
        <f>Orçamento!#REF!</f>
        <v>#REF!</v>
      </c>
      <c r="D36" s="90" t="e">
        <f>Orçamento!#REF!</f>
        <v>#REF!</v>
      </c>
      <c r="E36" s="107" t="e">
        <f>Orçamento!#REF!</f>
        <v>#REF!</v>
      </c>
      <c r="F36" s="91" t="e">
        <f>Orçamento!#REF!</f>
        <v>#REF!</v>
      </c>
      <c r="G36" s="610" t="e">
        <f>TRUNC(F36*(1+F39),2)</f>
        <v>#REF!</v>
      </c>
      <c r="H36" s="92" t="e">
        <f>TRUNC(E36*G36,2)</f>
        <v>#REF!</v>
      </c>
      <c r="L36" s="4"/>
      <c r="M36" s="4"/>
      <c r="N36" s="2"/>
      <c r="O36" s="2"/>
      <c r="P36" s="2"/>
      <c r="Q36" s="2"/>
      <c r="R36" s="2"/>
      <c r="S36" s="2"/>
    </row>
    <row r="37" spans="1:19" ht="39" customHeight="1" thickBot="1" x14ac:dyDescent="0.35">
      <c r="A37" s="101"/>
      <c r="B37" s="102"/>
      <c r="C37" s="103" t="s">
        <v>439</v>
      </c>
      <c r="D37" s="102"/>
      <c r="E37" s="104"/>
      <c r="F37" s="104"/>
      <c r="G37" s="104"/>
      <c r="H37" s="99" t="e">
        <f>SUM(H34:H36)</f>
        <v>#REF!</v>
      </c>
      <c r="I37" s="4"/>
      <c r="J37" s="4"/>
      <c r="K37" s="4"/>
      <c r="L37" s="4"/>
      <c r="M37" s="4"/>
      <c r="N37" s="4"/>
      <c r="O37" s="4"/>
      <c r="P37" s="4"/>
    </row>
    <row r="38" spans="1:19" ht="39" customHeight="1" x14ac:dyDescent="0.3">
      <c r="A38" s="618"/>
      <c r="B38" s="619"/>
      <c r="C38" s="620"/>
      <c r="D38" s="619"/>
      <c r="E38" s="621"/>
      <c r="F38" s="621"/>
      <c r="G38" s="621"/>
      <c r="H38" s="622"/>
    </row>
    <row r="39" spans="1:19" ht="39" customHeight="1" x14ac:dyDescent="0.3">
      <c r="A39" s="611"/>
      <c r="B39" s="612"/>
      <c r="C39" s="613"/>
      <c r="D39" s="612"/>
      <c r="E39" s="617" t="s">
        <v>455</v>
      </c>
      <c r="F39" s="616" t="e">
        <f>BDI!#REF!</f>
        <v>#REF!</v>
      </c>
      <c r="G39" s="616"/>
      <c r="H39" s="615" t="e">
        <f>TRUNC((H37+#REF!+#REF!+#REF!),2)</f>
        <v>#REF!</v>
      </c>
    </row>
    <row r="40" spans="1:19" ht="39" customHeight="1" x14ac:dyDescent="0.3">
      <c r="A40" s="618"/>
      <c r="B40" s="619"/>
      <c r="C40" s="620"/>
      <c r="D40" s="619"/>
      <c r="E40" s="621"/>
      <c r="F40" s="621"/>
      <c r="G40" s="621"/>
      <c r="H40" s="622"/>
    </row>
    <row r="41" spans="1:19" ht="39" customHeight="1" thickBot="1" x14ac:dyDescent="0.35">
      <c r="A41" s="611"/>
      <c r="B41" s="612"/>
      <c r="C41" s="613" t="str">
        <f>Orçamento!A4</f>
        <v>PLANILHA ORÇAMENTARIA - MANUTENÇÃO DE PONTES DE MADEIRA</v>
      </c>
      <c r="D41" s="612"/>
      <c r="E41" s="614"/>
      <c r="F41" s="614"/>
      <c r="G41" s="614"/>
      <c r="H41" s="615"/>
    </row>
    <row r="42" spans="1:19" ht="39" customHeight="1" x14ac:dyDescent="0.3">
      <c r="A42" s="86" t="s">
        <v>440</v>
      </c>
      <c r="B42" s="87"/>
      <c r="C42" s="628" t="s">
        <v>442</v>
      </c>
      <c r="D42" s="90"/>
      <c r="E42" s="100"/>
      <c r="F42" s="91"/>
      <c r="G42" s="624"/>
      <c r="H42" s="92"/>
      <c r="I42" s="4"/>
      <c r="J42" s="4"/>
      <c r="K42" s="4"/>
      <c r="L42" s="4"/>
      <c r="M42" s="4"/>
      <c r="N42" s="4"/>
      <c r="O42" s="4"/>
      <c r="P42" s="4"/>
    </row>
    <row r="43" spans="1:19" ht="39" customHeight="1" x14ac:dyDescent="0.3">
      <c r="A43" s="88" t="s">
        <v>441</v>
      </c>
      <c r="B43" s="109" t="str">
        <f>Orçamento!C8</f>
        <v>6 S 03 400 01</v>
      </c>
      <c r="C43" s="110" t="str">
        <f>Orçamento!D8</f>
        <v>CRAVAÇÃO DE ESTACAS COM BATE ESTACA</v>
      </c>
      <c r="D43" s="109" t="str">
        <f>Orçamento!E8</f>
        <v>m</v>
      </c>
      <c r="E43" s="107" t="e">
        <f>Orçamento!F8+Orçamento!#REF!</f>
        <v>#REF!</v>
      </c>
      <c r="F43" s="108">
        <f>Orçamento!G8</f>
        <v>327.01</v>
      </c>
      <c r="G43" s="610">
        <f>TRUNC(F43*(1+F59),2)</f>
        <v>431.06</v>
      </c>
      <c r="H43" s="92" t="e">
        <f>TRUNC(E43*G43,2)</f>
        <v>#REF!</v>
      </c>
      <c r="I43" s="4"/>
      <c r="J43" s="4"/>
      <c r="K43" s="4"/>
      <c r="L43" s="4"/>
      <c r="M43" s="4"/>
      <c r="N43" s="4"/>
      <c r="O43" s="4"/>
      <c r="P43" s="4"/>
    </row>
    <row r="44" spans="1:19" ht="39" customHeight="1" x14ac:dyDescent="0.3">
      <c r="A44" s="88" t="s">
        <v>443</v>
      </c>
      <c r="B44" s="109" t="str">
        <f>Orçamento!C9</f>
        <v>6 S 04 810 03</v>
      </c>
      <c r="C44" s="110" t="str">
        <f>Orçamento!D9</f>
        <v>Substituição de Viga de Contraventamento em Ponte de Madeira (Linha D`água)</v>
      </c>
      <c r="D44" s="109" t="str">
        <f>Orçamento!E9</f>
        <v>m</v>
      </c>
      <c r="E44" s="107" t="e">
        <f>Orçamento!F9+Orçamento!#REF!</f>
        <v>#REF!</v>
      </c>
      <c r="F44" s="108">
        <f>Orçamento!G9</f>
        <v>148.18</v>
      </c>
      <c r="G44" s="610">
        <f>TRUNC(F44*(1+F59),2)</f>
        <v>195.33</v>
      </c>
      <c r="H44" s="92" t="e">
        <f t="shared" ref="H44:H55" si="0">TRUNC(E44*G44,2)</f>
        <v>#REF!</v>
      </c>
      <c r="I44" s="4"/>
      <c r="J44" s="4"/>
      <c r="K44" s="4"/>
      <c r="L44" s="4"/>
      <c r="M44" s="4"/>
      <c r="N44" s="4"/>
      <c r="O44" s="4"/>
      <c r="P44" s="4"/>
    </row>
    <row r="45" spans="1:19" ht="39" customHeight="1" x14ac:dyDescent="0.3">
      <c r="A45" s="88" t="s">
        <v>444</v>
      </c>
      <c r="B45" s="109" t="str">
        <f>Orçamento!C10</f>
        <v>6 S 04 810 03</v>
      </c>
      <c r="C45" s="110" t="str">
        <f>Orçamento!D10</f>
        <v>Substituição de Viga de Contraventamento em Ponte de Madeira ("X")</v>
      </c>
      <c r="D45" s="109" t="str">
        <f>Orçamento!E10</f>
        <v>m</v>
      </c>
      <c r="E45" s="107" t="e">
        <f>Orçamento!F10+Orçamento!#REF!</f>
        <v>#REF!</v>
      </c>
      <c r="F45" s="108">
        <f>Orçamento!G10</f>
        <v>148.18</v>
      </c>
      <c r="G45" s="610">
        <f>TRUNC(F45*(1+F59),2)</f>
        <v>195.33</v>
      </c>
      <c r="H45" s="92" t="e">
        <f t="shared" si="0"/>
        <v>#REF!</v>
      </c>
      <c r="I45" s="4"/>
      <c r="J45" s="4"/>
      <c r="K45" s="4"/>
      <c r="L45" s="4"/>
      <c r="M45" s="4"/>
      <c r="N45" s="4"/>
      <c r="O45" s="4"/>
      <c r="P45" s="4"/>
    </row>
    <row r="46" spans="1:19" ht="39" customHeight="1" x14ac:dyDescent="0.3">
      <c r="A46" s="88" t="s">
        <v>445</v>
      </c>
      <c r="B46" s="109" t="str">
        <f>Orçamento!C11</f>
        <v>6 S 04 810 02</v>
      </c>
      <c r="C46" s="110" t="str">
        <f>Orçamento!D11</f>
        <v>Substituição de Transversinas (Peia ou Travesseiro) em Ponte de Madeira - 30 cm x 30 cm</v>
      </c>
      <c r="D46" s="109" t="str">
        <f>Orçamento!E11</f>
        <v>m</v>
      </c>
      <c r="E46" s="107" t="e">
        <f>Orçamento!F11+Orçamento!#REF!</f>
        <v>#REF!</v>
      </c>
      <c r="F46" s="108">
        <f>Orçamento!G11</f>
        <v>142.71</v>
      </c>
      <c r="G46" s="610">
        <f>TRUNC(F46*(1+F59),2)</f>
        <v>188.12</v>
      </c>
      <c r="H46" s="92" t="e">
        <f t="shared" si="0"/>
        <v>#REF!</v>
      </c>
      <c r="I46" s="4"/>
      <c r="J46" s="4"/>
      <c r="K46" s="4"/>
      <c r="L46" s="4"/>
      <c r="M46" s="4"/>
      <c r="N46" s="4"/>
      <c r="O46" s="4"/>
      <c r="P46" s="4"/>
    </row>
    <row r="47" spans="1:19" ht="39" customHeight="1" x14ac:dyDescent="0.3">
      <c r="A47" s="88" t="s">
        <v>446</v>
      </c>
      <c r="B47" s="109" t="str">
        <f>Orçamento!C12</f>
        <v>6 S 04 810 04</v>
      </c>
      <c r="C47" s="110" t="str">
        <f>Orçamento!D12</f>
        <v>Substituição de Sub Viga em Ponte de Madeira (Balancins) 30 cm x 30 cm</v>
      </c>
      <c r="D47" s="109" t="str">
        <f>Orçamento!E12</f>
        <v>m</v>
      </c>
      <c r="E47" s="107" t="e">
        <f>Orçamento!F12+Orçamento!#REF!</f>
        <v>#REF!</v>
      </c>
      <c r="F47" s="108">
        <f>Orçamento!G12</f>
        <v>142.71</v>
      </c>
      <c r="G47" s="610">
        <f>TRUNC(F47*(1+F59),2)</f>
        <v>188.12</v>
      </c>
      <c r="H47" s="92" t="e">
        <f t="shared" si="0"/>
        <v>#REF!</v>
      </c>
      <c r="I47" s="4"/>
      <c r="J47" s="4"/>
      <c r="K47" s="4"/>
      <c r="L47" s="4"/>
      <c r="M47" s="4"/>
      <c r="N47" s="4"/>
      <c r="O47" s="4"/>
      <c r="P47" s="4"/>
    </row>
    <row r="48" spans="1:19" ht="39" customHeight="1" x14ac:dyDescent="0.3">
      <c r="A48" s="88" t="s">
        <v>447</v>
      </c>
      <c r="B48" s="109" t="str">
        <f>Orçamento!C13</f>
        <v>6 S 04 810 05</v>
      </c>
      <c r="C48" s="110" t="str">
        <f>Orçamento!D13</f>
        <v>Substituição de Viga em Ponte de Madeira (Longarinas) 30 cm x 30 cm</v>
      </c>
      <c r="D48" s="109" t="str">
        <f>Orçamento!E13</f>
        <v>m</v>
      </c>
      <c r="E48" s="107" t="e">
        <f>Orçamento!F13+Orçamento!#REF!</f>
        <v>#REF!</v>
      </c>
      <c r="F48" s="108">
        <f>Orçamento!G13</f>
        <v>142.71</v>
      </c>
      <c r="G48" s="610">
        <f>TRUNC(F48*(1+F59),2)</f>
        <v>188.12</v>
      </c>
      <c r="H48" s="92" t="e">
        <f t="shared" si="0"/>
        <v>#REF!</v>
      </c>
      <c r="I48" s="4"/>
      <c r="J48" s="4"/>
      <c r="K48" s="4"/>
      <c r="L48" s="4"/>
      <c r="M48" s="4"/>
      <c r="N48" s="4"/>
      <c r="O48" s="4"/>
      <c r="P48" s="4"/>
    </row>
    <row r="49" spans="1:19" ht="39" customHeight="1" x14ac:dyDescent="0.3">
      <c r="A49" s="88" t="s">
        <v>125</v>
      </c>
      <c r="B49" s="109" t="str">
        <f>Orçamento!C14</f>
        <v>6 S 04 810 06</v>
      </c>
      <c r="C49" s="110" t="str">
        <f>Orçamento!D14</f>
        <v>Substituição  de "Pranchão"  de Assoalho Ponte   de   Madeira (100%)</v>
      </c>
      <c r="D49" s="109" t="str">
        <f>Orçamento!E14</f>
        <v>m²</v>
      </c>
      <c r="E49" s="107">
        <f>Orçamento!F14</f>
        <v>547.5</v>
      </c>
      <c r="F49" s="108">
        <f>Orçamento!G14</f>
        <v>130.26000000000002</v>
      </c>
      <c r="G49" s="610">
        <f>TRUNC(F49*(1+F59),2)</f>
        <v>171.7</v>
      </c>
      <c r="H49" s="92">
        <f t="shared" si="0"/>
        <v>94005.75</v>
      </c>
      <c r="I49" s="4"/>
      <c r="J49" s="4"/>
      <c r="K49" s="4"/>
      <c r="L49" s="4"/>
      <c r="M49" s="4"/>
      <c r="N49" s="4"/>
      <c r="O49" s="4"/>
      <c r="P49" s="4"/>
    </row>
    <row r="50" spans="1:19" ht="39" customHeight="1" x14ac:dyDescent="0.3">
      <c r="A50" s="88" t="s">
        <v>448</v>
      </c>
      <c r="B50" s="109" t="str">
        <f>Orçamento!C15</f>
        <v>6 S 04 810 07</v>
      </c>
      <c r="C50" s="110" t="str">
        <f>Orçamento!D15</f>
        <v>Substituição  de "Pranchão"  de Rodeiro em Ponte de Madeira</v>
      </c>
      <c r="D50" s="109" t="str">
        <f>Orçamento!E15</f>
        <v>m²</v>
      </c>
      <c r="E50" s="107" t="e">
        <f>Orçamento!F15+Orçamento!#REF!</f>
        <v>#REF!</v>
      </c>
      <c r="F50" s="108">
        <f>Orçamento!G15</f>
        <v>130.26000000000002</v>
      </c>
      <c r="G50" s="610">
        <f>TRUNC(F50*(1+F59),2)</f>
        <v>171.7</v>
      </c>
      <c r="H50" s="92" t="e">
        <f t="shared" si="0"/>
        <v>#REF!</v>
      </c>
      <c r="I50" s="4"/>
      <c r="J50" s="4"/>
      <c r="K50" s="4"/>
      <c r="L50" s="4"/>
      <c r="M50" s="4"/>
      <c r="N50" s="4"/>
      <c r="O50" s="4"/>
      <c r="P50" s="4"/>
    </row>
    <row r="51" spans="1:19" ht="39" customHeight="1" x14ac:dyDescent="0.3">
      <c r="A51" s="88" t="s">
        <v>449</v>
      </c>
      <c r="B51" s="109" t="str">
        <f>Orçamento!C16</f>
        <v>6 S 04 810 08</v>
      </c>
      <c r="C51" s="110" t="str">
        <f>Orçamento!D16</f>
        <v>Substituição de Guarda Rodas em Ponte de Madeira (m) 25 cm x 25 cm</v>
      </c>
      <c r="D51" s="109" t="str">
        <f>Orçamento!E16</f>
        <v>m</v>
      </c>
      <c r="E51" s="107" t="e">
        <f>Orçamento!F16+Orçamento!#REF!</f>
        <v>#REF!</v>
      </c>
      <c r="F51" s="108">
        <f>Orçamento!G16</f>
        <v>133.9</v>
      </c>
      <c r="G51" s="610">
        <f>TRUNC(F51*(1+F59),2)</f>
        <v>176.5</v>
      </c>
      <c r="H51" s="92" t="e">
        <f t="shared" si="0"/>
        <v>#REF!</v>
      </c>
      <c r="I51" s="4"/>
      <c r="J51" s="4"/>
      <c r="K51" s="4"/>
      <c r="L51" s="4"/>
      <c r="M51" s="4"/>
      <c r="N51" s="4"/>
      <c r="O51" s="4"/>
      <c r="P51" s="4"/>
    </row>
    <row r="52" spans="1:19" ht="39" customHeight="1" x14ac:dyDescent="0.3">
      <c r="A52" s="88" t="s">
        <v>450</v>
      </c>
      <c r="B52" s="109" t="e">
        <f>Orçamento!#REF!</f>
        <v>#REF!</v>
      </c>
      <c r="C52" s="110" t="e">
        <f>Orçamento!#REF!</f>
        <v>#REF!</v>
      </c>
      <c r="D52" s="109" t="e">
        <f>Orçamento!#REF!</f>
        <v>#REF!</v>
      </c>
      <c r="E52" s="107" t="e">
        <f>Orçamento!#REF!+Orçamento!#REF!</f>
        <v>#REF!</v>
      </c>
      <c r="F52" s="108" t="e">
        <f>Orçamento!#REF!</f>
        <v>#REF!</v>
      </c>
      <c r="G52" s="610" t="e">
        <f>TRUNC(F52*(1+F59),2)</f>
        <v>#REF!</v>
      </c>
      <c r="H52" s="92" t="e">
        <f t="shared" si="0"/>
        <v>#REF!</v>
      </c>
      <c r="I52" s="4"/>
      <c r="J52" s="4"/>
      <c r="K52" s="4"/>
      <c r="L52" s="4"/>
      <c r="M52" s="4"/>
      <c r="N52" s="4"/>
      <c r="O52" s="4"/>
      <c r="P52" s="4"/>
    </row>
    <row r="53" spans="1:19" ht="39" customHeight="1" x14ac:dyDescent="0.3">
      <c r="A53" s="88" t="s">
        <v>451</v>
      </c>
      <c r="B53" s="109" t="e">
        <f>Orçamento!#REF!</f>
        <v>#REF!</v>
      </c>
      <c r="C53" s="110" t="e">
        <f>Orçamento!#REF!</f>
        <v>#REF!</v>
      </c>
      <c r="D53" s="109" t="e">
        <f>Orçamento!#REF!</f>
        <v>#REF!</v>
      </c>
      <c r="E53" s="107" t="e">
        <f>Orçamento!#REF!+Orçamento!#REF!</f>
        <v>#REF!</v>
      </c>
      <c r="F53" s="108" t="e">
        <f>Orçamento!#REF!</f>
        <v>#REF!</v>
      </c>
      <c r="G53" s="610" t="e">
        <f>TRUNC(F53*(1+F59),2)</f>
        <v>#REF!</v>
      </c>
      <c r="H53" s="92" t="e">
        <f t="shared" si="0"/>
        <v>#REF!</v>
      </c>
      <c r="I53" s="4"/>
      <c r="J53" s="4"/>
      <c r="K53" s="4"/>
      <c r="L53" s="4"/>
      <c r="M53" s="4"/>
      <c r="N53" s="4"/>
      <c r="O53" s="4"/>
      <c r="P53" s="4"/>
    </row>
    <row r="54" spans="1:19" ht="39" customHeight="1" x14ac:dyDescent="0.3">
      <c r="A54" s="88" t="s">
        <v>274</v>
      </c>
      <c r="B54" s="623" t="e">
        <f>Orçamento!#REF!</f>
        <v>#REF!</v>
      </c>
      <c r="C54" s="110" t="e">
        <f>Orçamento!#REF!</f>
        <v>#REF!</v>
      </c>
      <c r="D54" s="109" t="e">
        <f>Orçamento!#REF!</f>
        <v>#REF!</v>
      </c>
      <c r="E54" s="107" t="e">
        <f>Orçamento!#REF!</f>
        <v>#REF!</v>
      </c>
      <c r="F54" s="108" t="e">
        <f>Orçamento!#REF!</f>
        <v>#REF!</v>
      </c>
      <c r="G54" s="610" t="e">
        <f>TRUNC(F54*(1+F59),2)</f>
        <v>#REF!</v>
      </c>
      <c r="H54" s="92" t="e">
        <f t="shared" si="0"/>
        <v>#REF!</v>
      </c>
      <c r="I54" s="4"/>
      <c r="J54" s="4"/>
      <c r="K54" s="4"/>
      <c r="L54" s="4"/>
      <c r="M54" s="4"/>
      <c r="N54" s="4"/>
      <c r="O54" s="4"/>
      <c r="P54" s="4"/>
    </row>
    <row r="55" spans="1:19" ht="58.8" customHeight="1" x14ac:dyDescent="0.3">
      <c r="A55" s="88" t="s">
        <v>275</v>
      </c>
      <c r="B55" s="109" t="e">
        <f>Orçamento!#REF!</f>
        <v>#REF!</v>
      </c>
      <c r="C55" s="110" t="e">
        <f>Orçamento!#REF!</f>
        <v>#REF!</v>
      </c>
      <c r="D55" s="109" t="e">
        <f>Orçamento!#REF!</f>
        <v>#REF!</v>
      </c>
      <c r="E55" s="107" t="e">
        <f>Orçamento!#REF!</f>
        <v>#REF!</v>
      </c>
      <c r="F55" s="108" t="e">
        <f>Orçamento!#REF!</f>
        <v>#REF!</v>
      </c>
      <c r="G55" s="610" t="e">
        <f>TRUNC(F55*(1+F59),2)</f>
        <v>#REF!</v>
      </c>
      <c r="H55" s="92" t="e">
        <f t="shared" si="0"/>
        <v>#REF!</v>
      </c>
      <c r="I55" s="4"/>
      <c r="J55" s="4"/>
      <c r="K55" s="4"/>
      <c r="L55" s="4"/>
      <c r="M55" s="4"/>
      <c r="N55" s="4"/>
      <c r="O55" s="4"/>
      <c r="P55" s="4"/>
    </row>
    <row r="56" spans="1:19" ht="39" customHeight="1" thickBot="1" x14ac:dyDescent="0.35">
      <c r="A56" s="88"/>
      <c r="B56" s="111"/>
      <c r="C56" s="110"/>
      <c r="D56" s="109"/>
      <c r="E56" s="107"/>
      <c r="F56" s="108"/>
      <c r="G56" s="610"/>
      <c r="H56" s="92"/>
      <c r="I56" s="4"/>
      <c r="J56" s="4"/>
      <c r="K56" s="4"/>
      <c r="L56" s="4"/>
      <c r="M56" s="4"/>
      <c r="N56" s="4"/>
      <c r="O56" s="4"/>
      <c r="P56" s="4"/>
    </row>
    <row r="57" spans="1:19" ht="39" customHeight="1" thickBot="1" x14ac:dyDescent="0.35">
      <c r="A57" s="101"/>
      <c r="B57" s="102"/>
      <c r="C57" s="103" t="s">
        <v>452</v>
      </c>
      <c r="D57" s="102"/>
      <c r="E57" s="104"/>
      <c r="F57" s="104"/>
      <c r="G57" s="104"/>
      <c r="H57" s="99" t="e">
        <f>SUM(H43:H56)</f>
        <v>#REF!</v>
      </c>
      <c r="I57" s="4"/>
      <c r="J57" s="4"/>
      <c r="K57" s="4"/>
      <c r="L57" s="4"/>
      <c r="M57" s="4"/>
      <c r="N57" s="4"/>
      <c r="O57" s="4"/>
      <c r="P57" s="4"/>
    </row>
    <row r="58" spans="1:19" ht="39" customHeight="1" thickBot="1" x14ac:dyDescent="0.35">
      <c r="A58" s="978"/>
      <c r="B58" s="979"/>
      <c r="C58" s="979"/>
      <c r="D58" s="979"/>
      <c r="E58" s="979"/>
      <c r="F58" s="979"/>
      <c r="G58" s="979"/>
      <c r="H58" s="980"/>
      <c r="I58" s="4"/>
      <c r="J58" s="4"/>
      <c r="K58" s="4"/>
      <c r="L58" s="4"/>
      <c r="M58" s="4"/>
      <c r="N58" s="4"/>
      <c r="O58" s="4"/>
      <c r="P58" s="4"/>
    </row>
    <row r="59" spans="1:19" ht="38.25" customHeight="1" thickBot="1" x14ac:dyDescent="0.35">
      <c r="A59" s="95"/>
      <c r="B59" s="96"/>
      <c r="C59" s="97" t="s">
        <v>453</v>
      </c>
      <c r="D59" s="96"/>
      <c r="E59" s="98"/>
      <c r="F59" s="112">
        <f>BDI!F28</f>
        <v>0.31819999999999998</v>
      </c>
      <c r="G59" s="625"/>
      <c r="H59" s="99" t="e">
        <f>TRUNC(H57,2)</f>
        <v>#REF!</v>
      </c>
    </row>
    <row r="60" spans="1:19" ht="36" customHeight="1" thickBot="1" x14ac:dyDescent="0.35">
      <c r="A60" s="981" t="e">
        <f>SUM(H58:H59)</f>
        <v>#REF!</v>
      </c>
      <c r="B60" s="982"/>
      <c r="C60" s="982"/>
      <c r="D60" s="982"/>
      <c r="E60" s="982"/>
      <c r="F60" s="982"/>
      <c r="G60" s="982"/>
      <c r="H60" s="983"/>
      <c r="L60" s="4"/>
      <c r="M60" s="4"/>
      <c r="N60" s="2"/>
      <c r="O60" s="2"/>
      <c r="P60" s="2"/>
      <c r="Q60" s="2"/>
      <c r="R60" s="2"/>
      <c r="S60" s="2"/>
    </row>
    <row r="61" spans="1:19" ht="38.25" customHeight="1" thickBot="1" x14ac:dyDescent="0.35">
      <c r="A61" s="95"/>
      <c r="B61" s="96"/>
      <c r="C61" s="97" t="s">
        <v>454</v>
      </c>
      <c r="D61" s="96"/>
      <c r="E61" s="98"/>
      <c r="F61" s="112"/>
      <c r="G61" s="625"/>
      <c r="H61" s="99" t="e">
        <f>SUM(H39,H59)</f>
        <v>#REF!</v>
      </c>
    </row>
    <row r="63" spans="1:19" ht="15" thickBot="1" x14ac:dyDescent="0.35"/>
    <row r="64" spans="1:19" ht="31.95" customHeight="1" thickBot="1" x14ac:dyDescent="0.35">
      <c r="H64" s="99"/>
    </row>
    <row r="66" spans="8:8" ht="15" thickBot="1" x14ac:dyDescent="0.35"/>
    <row r="67" spans="8:8" ht="39.6" customHeight="1" thickBot="1" x14ac:dyDescent="0.35">
      <c r="H67" s="99"/>
    </row>
  </sheetData>
  <autoFilter ref="B1:C16" xr:uid="{00000000-0009-0000-0000-000018000000}"/>
  <mergeCells count="3">
    <mergeCell ref="A32:H32"/>
    <mergeCell ref="A58:H58"/>
    <mergeCell ref="A60:H60"/>
  </mergeCells>
  <phoneticPr fontId="8" type="noConversion"/>
  <printOptions horizontalCentered="1"/>
  <pageMargins left="0.78740157480314965" right="0.39370078740157483" top="0.59055118110236227" bottom="0.39370078740157483" header="0.39370078740157483" footer="0.39370078740157483"/>
  <pageSetup paperSize="8" scale="4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CE286-6E51-44C9-8556-3FBEE2980E1C}">
  <sheetPr>
    <tabColor theme="4" tint="0.79998168889431442"/>
  </sheetPr>
  <dimension ref="A1:H139"/>
  <sheetViews>
    <sheetView view="pageBreakPreview" zoomScale="85" zoomScaleNormal="85" zoomScaleSheetLayoutView="85" workbookViewId="0">
      <selection sqref="A1:XFD3"/>
    </sheetView>
  </sheetViews>
  <sheetFormatPr defaultColWidth="8.88671875" defaultRowHeight="13.8" x14ac:dyDescent="0.3"/>
  <cols>
    <col min="1" max="1" width="2.109375" style="175" customWidth="1"/>
    <col min="2" max="2" width="21.6640625" style="175" customWidth="1"/>
    <col min="3" max="3" width="22.44140625" style="175" customWidth="1"/>
    <col min="4" max="4" width="89.33203125" style="175" customWidth="1"/>
    <col min="5" max="5" width="14.44140625" style="175" customWidth="1"/>
    <col min="6" max="6" width="20.6640625" style="175" customWidth="1"/>
    <col min="7" max="7" width="18.44140625" style="175" customWidth="1"/>
    <col min="8" max="8" width="25.6640625" style="175" customWidth="1"/>
    <col min="9" max="16384" width="8.88671875" style="175"/>
  </cols>
  <sheetData>
    <row r="1" spans="1:8" ht="42" customHeight="1" x14ac:dyDescent="0.4">
      <c r="A1" s="577"/>
      <c r="B1" s="1589" t="s">
        <v>778</v>
      </c>
      <c r="C1" s="1590"/>
      <c r="D1" s="1590"/>
      <c r="E1" s="1590"/>
      <c r="F1" s="1590"/>
      <c r="G1" s="1590"/>
      <c r="H1" s="1591"/>
    </row>
    <row r="2" spans="1:8" ht="42" customHeight="1" thickBot="1" x14ac:dyDescent="0.35">
      <c r="A2" s="156"/>
      <c r="B2" s="1592"/>
      <c r="C2" s="1593"/>
      <c r="D2" s="1593"/>
      <c r="E2" s="1593"/>
      <c r="F2" s="1593"/>
      <c r="G2" s="1593"/>
      <c r="H2" s="1594"/>
    </row>
    <row r="3" spans="1:8" ht="15.6" x14ac:dyDescent="0.3">
      <c r="A3" s="576"/>
      <c r="B3" s="177" t="s">
        <v>192</v>
      </c>
      <c r="C3" s="1489" t="s">
        <v>257</v>
      </c>
      <c r="D3" s="1490"/>
      <c r="E3" s="178" t="s">
        <v>193</v>
      </c>
      <c r="F3" s="178" t="s">
        <v>194</v>
      </c>
      <c r="G3" s="1491" t="s">
        <v>195</v>
      </c>
      <c r="H3" s="1492"/>
    </row>
    <row r="4" spans="1:8" ht="45.6" customHeight="1" thickBot="1" x14ac:dyDescent="0.35">
      <c r="A4" s="176"/>
      <c r="B4" s="179" t="s">
        <v>196</v>
      </c>
      <c r="C4" s="1485" t="s">
        <v>473</v>
      </c>
      <c r="D4" s="1486"/>
      <c r="E4" s="180">
        <f>BDI!H28</f>
        <v>0.37340000000000001</v>
      </c>
      <c r="F4" s="180" t="s">
        <v>341</v>
      </c>
      <c r="G4" s="1487" t="s">
        <v>775</v>
      </c>
      <c r="H4" s="1488"/>
    </row>
    <row r="5" spans="1:8" ht="30" customHeight="1" thickBot="1" x14ac:dyDescent="0.35">
      <c r="A5" s="176"/>
      <c r="B5" s="1482" t="s">
        <v>199</v>
      </c>
      <c r="C5" s="1483"/>
      <c r="D5" s="1483"/>
      <c r="E5" s="1483"/>
      <c r="F5" s="1483"/>
      <c r="G5" s="1483"/>
      <c r="H5" s="1484"/>
    </row>
    <row r="6" spans="1:8" ht="14.4" thickBot="1" x14ac:dyDescent="0.35">
      <c r="A6" s="176"/>
      <c r="B6" s="176"/>
      <c r="C6" s="176"/>
      <c r="D6" s="176"/>
      <c r="E6" s="176"/>
      <c r="F6" s="176"/>
      <c r="G6" s="176"/>
      <c r="H6" s="176"/>
    </row>
    <row r="7" spans="1:8" ht="15.6" x14ac:dyDescent="0.3">
      <c r="A7" s="176"/>
      <c r="B7" s="393" t="s">
        <v>200</v>
      </c>
      <c r="C7" s="394"/>
      <c r="D7" s="1470" t="s">
        <v>201</v>
      </c>
      <c r="E7" s="1480"/>
      <c r="F7" s="1480"/>
      <c r="G7" s="1481"/>
      <c r="H7" s="395" t="s">
        <v>3</v>
      </c>
    </row>
    <row r="8" spans="1:8" ht="31.2" x14ac:dyDescent="0.3">
      <c r="A8" s="176"/>
      <c r="B8" s="396" t="s">
        <v>202</v>
      </c>
      <c r="C8" s="397" t="s">
        <v>203</v>
      </c>
      <c r="D8" s="398" t="s">
        <v>204</v>
      </c>
      <c r="E8" s="398" t="s">
        <v>205</v>
      </c>
      <c r="F8" s="398" t="s">
        <v>83</v>
      </c>
      <c r="G8" s="397" t="s">
        <v>206</v>
      </c>
      <c r="H8" s="399" t="s">
        <v>207</v>
      </c>
    </row>
    <row r="9" spans="1:8" ht="15.6" x14ac:dyDescent="0.3">
      <c r="A9" s="176"/>
      <c r="B9" s="1467" t="s">
        <v>208</v>
      </c>
      <c r="C9" s="1468"/>
      <c r="D9" s="1468"/>
      <c r="E9" s="1468"/>
      <c r="F9" s="1468"/>
      <c r="G9" s="1468"/>
      <c r="H9" s="1469"/>
    </row>
    <row r="10" spans="1:8" ht="17.399999999999999" x14ac:dyDescent="0.3">
      <c r="A10" s="176"/>
      <c r="B10" s="400" t="s">
        <v>209</v>
      </c>
      <c r="C10" s="401" t="s">
        <v>210</v>
      </c>
      <c r="D10" s="402" t="s">
        <v>211</v>
      </c>
      <c r="E10" s="403" t="s">
        <v>298</v>
      </c>
      <c r="F10" s="404">
        <f>0.3*0.3</f>
        <v>0.09</v>
      </c>
      <c r="G10" s="405"/>
      <c r="H10" s="406">
        <f t="shared" ref="H10:H12" si="0">TRUNC(F10*G10,2)</f>
        <v>0</v>
      </c>
    </row>
    <row r="11" spans="1:8" ht="15.6" x14ac:dyDescent="0.3">
      <c r="A11" s="176"/>
      <c r="B11" s="400" t="s">
        <v>212</v>
      </c>
      <c r="C11" s="407" t="s">
        <v>213</v>
      </c>
      <c r="D11" s="402" t="s">
        <v>214</v>
      </c>
      <c r="E11" s="403" t="s">
        <v>215</v>
      </c>
      <c r="F11" s="404">
        <v>0.22</v>
      </c>
      <c r="G11" s="408"/>
      <c r="H11" s="406">
        <f t="shared" si="0"/>
        <v>0</v>
      </c>
    </row>
    <row r="12" spans="1:8" ht="15.6" x14ac:dyDescent="0.3">
      <c r="A12" s="176"/>
      <c r="B12" s="409" t="s">
        <v>290</v>
      </c>
      <c r="C12" s="407" t="s">
        <v>213</v>
      </c>
      <c r="D12" s="410" t="s">
        <v>216</v>
      </c>
      <c r="E12" s="411" t="s">
        <v>217</v>
      </c>
      <c r="F12" s="412">
        <v>3.3279999999999998</v>
      </c>
      <c r="G12" s="413"/>
      <c r="H12" s="406">
        <f t="shared" si="0"/>
        <v>0</v>
      </c>
    </row>
    <row r="13" spans="1:8" ht="15.6" x14ac:dyDescent="0.3">
      <c r="A13" s="176"/>
      <c r="B13" s="1467" t="s">
        <v>218</v>
      </c>
      <c r="C13" s="1468"/>
      <c r="D13" s="1468"/>
      <c r="E13" s="1468"/>
      <c r="F13" s="1468"/>
      <c r="G13" s="1468"/>
      <c r="H13" s="1469"/>
    </row>
    <row r="14" spans="1:8" ht="15.6" x14ac:dyDescent="0.3">
      <c r="A14" s="176"/>
      <c r="B14" s="455" t="s">
        <v>13</v>
      </c>
      <c r="C14" s="407" t="s">
        <v>219</v>
      </c>
      <c r="D14" s="415" t="s">
        <v>220</v>
      </c>
      <c r="E14" s="416" t="s">
        <v>221</v>
      </c>
      <c r="F14" s="417">
        <v>0.7</v>
      </c>
      <c r="G14" s="413">
        <v>237.50559999999999</v>
      </c>
      <c r="H14" s="418">
        <f t="shared" ref="H14:H18" si="1">TRUNC(F14*G14,2)</f>
        <v>166.25</v>
      </c>
    </row>
    <row r="15" spans="1:8" ht="15.6" x14ac:dyDescent="0.3">
      <c r="A15" s="176"/>
      <c r="B15" s="414" t="s">
        <v>13</v>
      </c>
      <c r="C15" s="407" t="s">
        <v>219</v>
      </c>
      <c r="D15" s="415" t="s">
        <v>220</v>
      </c>
      <c r="E15" s="416" t="s">
        <v>222</v>
      </c>
      <c r="F15" s="417">
        <v>0.3</v>
      </c>
      <c r="G15" s="413">
        <v>107.66679999999999</v>
      </c>
      <c r="H15" s="418">
        <f t="shared" si="1"/>
        <v>32.299999999999997</v>
      </c>
    </row>
    <row r="16" spans="1:8" ht="15.6" x14ac:dyDescent="0.3">
      <c r="A16" s="176"/>
      <c r="B16" s="400" t="s">
        <v>1</v>
      </c>
      <c r="C16" s="407" t="s">
        <v>219</v>
      </c>
      <c r="D16" s="402" t="s">
        <v>223</v>
      </c>
      <c r="E16" s="403" t="s">
        <v>221</v>
      </c>
      <c r="F16" s="404">
        <v>1</v>
      </c>
      <c r="G16" s="408">
        <v>34.423900000000003</v>
      </c>
      <c r="H16" s="406">
        <f t="shared" si="1"/>
        <v>34.42</v>
      </c>
    </row>
    <row r="17" spans="1:8" ht="15.6" x14ac:dyDescent="0.3">
      <c r="A17" s="176"/>
      <c r="B17" s="400">
        <v>88261</v>
      </c>
      <c r="C17" s="407" t="s">
        <v>772</v>
      </c>
      <c r="D17" s="402" t="s">
        <v>4</v>
      </c>
      <c r="E17" s="403" t="s">
        <v>224</v>
      </c>
      <c r="F17" s="404">
        <v>1</v>
      </c>
      <c r="G17" s="408">
        <v>22.97</v>
      </c>
      <c r="H17" s="406">
        <f t="shared" si="1"/>
        <v>22.97</v>
      </c>
    </row>
    <row r="18" spans="1:8" ht="16.2" thickBot="1" x14ac:dyDescent="0.35">
      <c r="A18" s="176"/>
      <c r="B18" s="400">
        <v>88316</v>
      </c>
      <c r="C18" s="407" t="s">
        <v>772</v>
      </c>
      <c r="D18" s="402" t="s">
        <v>5</v>
      </c>
      <c r="E18" s="416" t="s">
        <v>224</v>
      </c>
      <c r="F18" s="419">
        <v>3</v>
      </c>
      <c r="G18" s="413">
        <v>19.649999999999999</v>
      </c>
      <c r="H18" s="418">
        <f t="shared" si="1"/>
        <v>58.95</v>
      </c>
    </row>
    <row r="19" spans="1:8" ht="16.2" thickBot="1" x14ac:dyDescent="0.35">
      <c r="A19" s="176"/>
      <c r="B19" s="1475"/>
      <c r="C19" s="1478"/>
      <c r="D19" s="1478"/>
      <c r="E19" s="1478"/>
      <c r="F19" s="1479"/>
      <c r="G19" s="420" t="s">
        <v>225</v>
      </c>
      <c r="H19" s="421">
        <f>SUM(H10:H18)</f>
        <v>314.89000000000004</v>
      </c>
    </row>
    <row r="20" spans="1:8" ht="15" thickBot="1" x14ac:dyDescent="0.35">
      <c r="A20" s="176"/>
      <c r="B20" s="422" t="s">
        <v>226</v>
      </c>
      <c r="C20" s="423"/>
      <c r="D20" s="424"/>
      <c r="E20" s="424"/>
      <c r="F20" s="424"/>
      <c r="G20" s="424"/>
      <c r="H20" s="425"/>
    </row>
    <row r="21" spans="1:8" ht="15" thickBot="1" x14ac:dyDescent="0.35">
      <c r="A21" s="176"/>
      <c r="B21" s="426"/>
      <c r="C21" s="426"/>
      <c r="D21" s="427"/>
      <c r="E21" s="427"/>
      <c r="F21" s="427"/>
      <c r="G21" s="427"/>
      <c r="H21" s="427"/>
    </row>
    <row r="22" spans="1:8" ht="15.6" x14ac:dyDescent="0.3">
      <c r="A22" s="176"/>
      <c r="B22" s="393" t="s">
        <v>227</v>
      </c>
      <c r="C22" s="394"/>
      <c r="D22" s="428" t="s">
        <v>228</v>
      </c>
      <c r="E22" s="394"/>
      <c r="F22" s="394"/>
      <c r="G22" s="394"/>
      <c r="H22" s="395" t="s">
        <v>3</v>
      </c>
    </row>
    <row r="23" spans="1:8" ht="31.2" x14ac:dyDescent="0.3">
      <c r="A23" s="176"/>
      <c r="B23" s="396" t="s">
        <v>202</v>
      </c>
      <c r="C23" s="397" t="s">
        <v>203</v>
      </c>
      <c r="D23" s="398" t="s">
        <v>204</v>
      </c>
      <c r="E23" s="398" t="s">
        <v>205</v>
      </c>
      <c r="F23" s="398" t="s">
        <v>83</v>
      </c>
      <c r="G23" s="397" t="s">
        <v>206</v>
      </c>
      <c r="H23" s="399" t="s">
        <v>207</v>
      </c>
    </row>
    <row r="24" spans="1:8" ht="15.6" x14ac:dyDescent="0.3">
      <c r="A24" s="176"/>
      <c r="B24" s="1467" t="s">
        <v>229</v>
      </c>
      <c r="C24" s="1468"/>
      <c r="D24" s="1468"/>
      <c r="E24" s="1468"/>
      <c r="F24" s="1468"/>
      <c r="G24" s="1468"/>
      <c r="H24" s="1469"/>
    </row>
    <row r="25" spans="1:8" ht="15.6" x14ac:dyDescent="0.3">
      <c r="A25" s="176"/>
      <c r="B25" s="400">
        <v>88261</v>
      </c>
      <c r="C25" s="407" t="s">
        <v>772</v>
      </c>
      <c r="D25" s="402" t="s">
        <v>4</v>
      </c>
      <c r="E25" s="403" t="s">
        <v>224</v>
      </c>
      <c r="F25" s="404">
        <v>1</v>
      </c>
      <c r="G25" s="408">
        <v>22.97</v>
      </c>
      <c r="H25" s="406">
        <f t="shared" ref="H25:H26" si="2">TRUNC(F25*G25,2)</f>
        <v>22.97</v>
      </c>
    </row>
    <row r="26" spans="1:8" ht="16.2" thickBot="1" x14ac:dyDescent="0.35">
      <c r="A26" s="176"/>
      <c r="B26" s="400">
        <v>88316</v>
      </c>
      <c r="C26" s="407" t="s">
        <v>772</v>
      </c>
      <c r="D26" s="402" t="s">
        <v>5</v>
      </c>
      <c r="E26" s="403" t="s">
        <v>224</v>
      </c>
      <c r="F26" s="404">
        <v>4</v>
      </c>
      <c r="G26" s="413">
        <v>19.649999999999999</v>
      </c>
      <c r="H26" s="406">
        <f t="shared" si="2"/>
        <v>78.599999999999994</v>
      </c>
    </row>
    <row r="27" spans="1:8" ht="16.2" thickBot="1" x14ac:dyDescent="0.35">
      <c r="A27" s="176"/>
      <c r="B27" s="1493" t="s">
        <v>230</v>
      </c>
      <c r="C27" s="1468"/>
      <c r="D27" s="1468"/>
      <c r="E27" s="1468"/>
      <c r="F27" s="429">
        <v>0.05</v>
      </c>
      <c r="G27" s="447" t="s">
        <v>231</v>
      </c>
      <c r="H27" s="448">
        <f>TRUNC(SUM(H25:H26)*(1+F27),2)</f>
        <v>106.64</v>
      </c>
    </row>
    <row r="28" spans="1:8" ht="15.6" x14ac:dyDescent="0.3">
      <c r="A28" s="176"/>
      <c r="B28" s="1467" t="s">
        <v>232</v>
      </c>
      <c r="C28" s="1468"/>
      <c r="D28" s="1468"/>
      <c r="E28" s="1468"/>
      <c r="F28" s="1468"/>
      <c r="G28" s="1468"/>
      <c r="H28" s="1469"/>
    </row>
    <row r="29" spans="1:8" ht="15.6" x14ac:dyDescent="0.3">
      <c r="A29" s="176"/>
      <c r="B29" s="400" t="s">
        <v>1</v>
      </c>
      <c r="C29" s="407" t="s">
        <v>219</v>
      </c>
      <c r="D29" s="402" t="s">
        <v>223</v>
      </c>
      <c r="E29" s="403" t="s">
        <v>221</v>
      </c>
      <c r="F29" s="404">
        <v>0.4</v>
      </c>
      <c r="G29" s="408">
        <v>34.423900000000003</v>
      </c>
      <c r="H29" s="406">
        <f t="shared" ref="H29:H30" si="3">TRUNC(F29*G29,2)</f>
        <v>13.76</v>
      </c>
    </row>
    <row r="30" spans="1:8" ht="15.6" x14ac:dyDescent="0.3">
      <c r="A30" s="176"/>
      <c r="B30" s="400" t="s">
        <v>1</v>
      </c>
      <c r="C30" s="407" t="s">
        <v>219</v>
      </c>
      <c r="D30" s="402" t="s">
        <v>223</v>
      </c>
      <c r="E30" s="403" t="s">
        <v>222</v>
      </c>
      <c r="F30" s="404">
        <v>0.6</v>
      </c>
      <c r="G30" s="408">
        <v>28.3628</v>
      </c>
      <c r="H30" s="406">
        <f t="shared" si="3"/>
        <v>17.010000000000002</v>
      </c>
    </row>
    <row r="31" spans="1:8" ht="15.6" x14ac:dyDescent="0.3">
      <c r="A31" s="176"/>
      <c r="B31" s="1467" t="s">
        <v>208</v>
      </c>
      <c r="C31" s="1468"/>
      <c r="D31" s="1468"/>
      <c r="E31" s="1468"/>
      <c r="F31" s="1468"/>
      <c r="G31" s="1468"/>
      <c r="H31" s="1469"/>
    </row>
    <row r="32" spans="1:8" ht="15.6" x14ac:dyDescent="0.3">
      <c r="A32" s="176"/>
      <c r="B32" s="400" t="s">
        <v>233</v>
      </c>
      <c r="C32" s="407" t="s">
        <v>213</v>
      </c>
      <c r="D32" s="410" t="s">
        <v>216</v>
      </c>
      <c r="E32" s="411" t="s">
        <v>217</v>
      </c>
      <c r="F32" s="412">
        <v>0.8</v>
      </c>
      <c r="G32" s="413"/>
      <c r="H32" s="406">
        <f t="shared" ref="H32:H34" si="4">TRUNC(F32*G32,2)</f>
        <v>0</v>
      </c>
    </row>
    <row r="33" spans="1:8" ht="17.399999999999999" x14ac:dyDescent="0.3">
      <c r="A33" s="176"/>
      <c r="B33" s="400" t="s">
        <v>209</v>
      </c>
      <c r="C33" s="401" t="s">
        <v>210</v>
      </c>
      <c r="D33" s="402" t="s">
        <v>234</v>
      </c>
      <c r="E33" s="403" t="s">
        <v>298</v>
      </c>
      <c r="F33" s="404">
        <f>0.25*0.08</f>
        <v>0.02</v>
      </c>
      <c r="G33" s="405"/>
      <c r="H33" s="406">
        <f t="shared" si="4"/>
        <v>0</v>
      </c>
    </row>
    <row r="34" spans="1:8" ht="16.2" thickBot="1" x14ac:dyDescent="0.35">
      <c r="A34" s="176"/>
      <c r="B34" s="430" t="s">
        <v>212</v>
      </c>
      <c r="C34" s="401" t="s">
        <v>213</v>
      </c>
      <c r="D34" s="402" t="s">
        <v>214</v>
      </c>
      <c r="E34" s="403" t="s">
        <v>215</v>
      </c>
      <c r="F34" s="404">
        <v>0.16</v>
      </c>
      <c r="G34" s="408"/>
      <c r="H34" s="406">
        <f t="shared" si="4"/>
        <v>0</v>
      </c>
    </row>
    <row r="35" spans="1:8" ht="16.2" thickBot="1" x14ac:dyDescent="0.35">
      <c r="A35" s="176"/>
      <c r="B35" s="1494" t="s">
        <v>235</v>
      </c>
      <c r="C35" s="1495"/>
      <c r="D35" s="1495"/>
      <c r="E35" s="1495"/>
      <c r="F35" s="1496"/>
      <c r="G35" s="431" t="s">
        <v>225</v>
      </c>
      <c r="H35" s="421">
        <f>SUM(H27:H34)</f>
        <v>137.41</v>
      </c>
    </row>
    <row r="36" spans="1:8" ht="15" thickBot="1" x14ac:dyDescent="0.35">
      <c r="A36" s="176"/>
      <c r="B36" s="426"/>
      <c r="C36" s="426"/>
      <c r="D36" s="427"/>
      <c r="E36" s="427"/>
      <c r="F36" s="427"/>
      <c r="G36" s="427"/>
      <c r="H36" s="427"/>
    </row>
    <row r="37" spans="1:8" ht="15.6" x14ac:dyDescent="0.3">
      <c r="A37" s="176"/>
      <c r="B37" s="393" t="s">
        <v>227</v>
      </c>
      <c r="C37" s="394"/>
      <c r="D37" s="428" t="s">
        <v>236</v>
      </c>
      <c r="E37" s="394"/>
      <c r="F37" s="394"/>
      <c r="G37" s="394"/>
      <c r="H37" s="395" t="s">
        <v>3</v>
      </c>
    </row>
    <row r="38" spans="1:8" ht="31.2" x14ac:dyDescent="0.3">
      <c r="A38" s="176"/>
      <c r="B38" s="396" t="s">
        <v>202</v>
      </c>
      <c r="C38" s="397" t="s">
        <v>203</v>
      </c>
      <c r="D38" s="398" t="s">
        <v>204</v>
      </c>
      <c r="E38" s="398" t="s">
        <v>205</v>
      </c>
      <c r="F38" s="398" t="s">
        <v>83</v>
      </c>
      <c r="G38" s="397" t="s">
        <v>206</v>
      </c>
      <c r="H38" s="399" t="s">
        <v>207</v>
      </c>
    </row>
    <row r="39" spans="1:8" ht="15.6" x14ac:dyDescent="0.3">
      <c r="A39" s="176"/>
      <c r="B39" s="1467" t="s">
        <v>229</v>
      </c>
      <c r="C39" s="1468"/>
      <c r="D39" s="1468"/>
      <c r="E39" s="1468"/>
      <c r="F39" s="1468"/>
      <c r="G39" s="1468"/>
      <c r="H39" s="1469"/>
    </row>
    <row r="40" spans="1:8" ht="15.6" x14ac:dyDescent="0.3">
      <c r="A40" s="176"/>
      <c r="B40" s="400">
        <v>88261</v>
      </c>
      <c r="C40" s="407" t="s">
        <v>772</v>
      </c>
      <c r="D40" s="402" t="s">
        <v>4</v>
      </c>
      <c r="E40" s="403" t="s">
        <v>224</v>
      </c>
      <c r="F40" s="404">
        <v>1</v>
      </c>
      <c r="G40" s="408">
        <v>22.97</v>
      </c>
      <c r="H40" s="406">
        <f t="shared" ref="H40:H41" si="5">TRUNC(F40*G40,2)</f>
        <v>22.97</v>
      </c>
    </row>
    <row r="41" spans="1:8" ht="16.2" thickBot="1" x14ac:dyDescent="0.35">
      <c r="A41" s="176"/>
      <c r="B41" s="400">
        <v>88316</v>
      </c>
      <c r="C41" s="407" t="s">
        <v>772</v>
      </c>
      <c r="D41" s="402" t="s">
        <v>5</v>
      </c>
      <c r="E41" s="403" t="s">
        <v>224</v>
      </c>
      <c r="F41" s="404">
        <v>4</v>
      </c>
      <c r="G41" s="413">
        <v>19.649999999999999</v>
      </c>
      <c r="H41" s="406">
        <f t="shared" si="5"/>
        <v>78.599999999999994</v>
      </c>
    </row>
    <row r="42" spans="1:8" ht="16.2" thickBot="1" x14ac:dyDescent="0.35">
      <c r="A42" s="176"/>
      <c r="B42" s="1493" t="s">
        <v>230</v>
      </c>
      <c r="C42" s="1468"/>
      <c r="D42" s="1468"/>
      <c r="E42" s="1468"/>
      <c r="F42" s="429">
        <v>0.05</v>
      </c>
      <c r="G42" s="447" t="s">
        <v>231</v>
      </c>
      <c r="H42" s="448">
        <f>TRUNC(SUM(H40:H41)*(1+F42),2)</f>
        <v>106.64</v>
      </c>
    </row>
    <row r="43" spans="1:8" ht="15.6" x14ac:dyDescent="0.3">
      <c r="A43" s="176"/>
      <c r="B43" s="1467" t="s">
        <v>232</v>
      </c>
      <c r="C43" s="1468"/>
      <c r="D43" s="1468"/>
      <c r="E43" s="1468"/>
      <c r="F43" s="1468"/>
      <c r="G43" s="1468"/>
      <c r="H43" s="1469"/>
    </row>
    <row r="44" spans="1:8" ht="15.6" x14ac:dyDescent="0.3">
      <c r="A44" s="176"/>
      <c r="B44" s="400" t="s">
        <v>1</v>
      </c>
      <c r="C44" s="407" t="s">
        <v>219</v>
      </c>
      <c r="D44" s="402" t="s">
        <v>223</v>
      </c>
      <c r="E44" s="403" t="s">
        <v>221</v>
      </c>
      <c r="F44" s="404">
        <v>0.4</v>
      </c>
      <c r="G44" s="408">
        <v>34.423900000000003</v>
      </c>
      <c r="H44" s="406">
        <f t="shared" ref="H44:H45" si="6">TRUNC(F44*G44,2)</f>
        <v>13.76</v>
      </c>
    </row>
    <row r="45" spans="1:8" ht="15.6" x14ac:dyDescent="0.3">
      <c r="A45" s="176"/>
      <c r="B45" s="400" t="s">
        <v>1</v>
      </c>
      <c r="C45" s="407" t="s">
        <v>219</v>
      </c>
      <c r="D45" s="402" t="s">
        <v>223</v>
      </c>
      <c r="E45" s="403" t="s">
        <v>222</v>
      </c>
      <c r="F45" s="404">
        <v>0.6</v>
      </c>
      <c r="G45" s="408">
        <v>28.3628</v>
      </c>
      <c r="H45" s="406">
        <f t="shared" si="6"/>
        <v>17.010000000000002</v>
      </c>
    </row>
    <row r="46" spans="1:8" ht="15.6" x14ac:dyDescent="0.3">
      <c r="A46" s="176"/>
      <c r="B46" s="1467" t="s">
        <v>208</v>
      </c>
      <c r="C46" s="1468"/>
      <c r="D46" s="1468"/>
      <c r="E46" s="1468"/>
      <c r="F46" s="1468"/>
      <c r="G46" s="1468"/>
      <c r="H46" s="1469"/>
    </row>
    <row r="47" spans="1:8" ht="15.6" x14ac:dyDescent="0.3">
      <c r="A47" s="176"/>
      <c r="B47" s="400" t="s">
        <v>233</v>
      </c>
      <c r="C47" s="407" t="s">
        <v>213</v>
      </c>
      <c r="D47" s="410" t="s">
        <v>216</v>
      </c>
      <c r="E47" s="411" t="s">
        <v>217</v>
      </c>
      <c r="F47" s="412">
        <v>0.8</v>
      </c>
      <c r="G47" s="413"/>
      <c r="H47" s="406">
        <f t="shared" ref="H47:H49" si="7">TRUNC(F47*G47,2)</f>
        <v>0</v>
      </c>
    </row>
    <row r="48" spans="1:8" ht="17.399999999999999" x14ac:dyDescent="0.3">
      <c r="A48" s="176"/>
      <c r="B48" s="400" t="s">
        <v>209</v>
      </c>
      <c r="C48" s="401" t="s">
        <v>210</v>
      </c>
      <c r="D48" s="402" t="s">
        <v>234</v>
      </c>
      <c r="E48" s="403" t="s">
        <v>298</v>
      </c>
      <c r="F48" s="404">
        <f>0.25*0.08</f>
        <v>0.02</v>
      </c>
      <c r="G48" s="405"/>
      <c r="H48" s="406">
        <f t="shared" si="7"/>
        <v>0</v>
      </c>
    </row>
    <row r="49" spans="1:8" ht="16.2" thickBot="1" x14ac:dyDescent="0.35">
      <c r="A49" s="176"/>
      <c r="B49" s="430" t="s">
        <v>212</v>
      </c>
      <c r="C49" s="401" t="s">
        <v>213</v>
      </c>
      <c r="D49" s="402" t="s">
        <v>214</v>
      </c>
      <c r="E49" s="403" t="s">
        <v>215</v>
      </c>
      <c r="F49" s="404">
        <v>0.16</v>
      </c>
      <c r="G49" s="408"/>
      <c r="H49" s="406">
        <f t="shared" si="7"/>
        <v>0</v>
      </c>
    </row>
    <row r="50" spans="1:8" ht="16.2" thickBot="1" x14ac:dyDescent="0.35">
      <c r="A50" s="176"/>
      <c r="B50" s="1494" t="s">
        <v>235</v>
      </c>
      <c r="C50" s="1495"/>
      <c r="D50" s="1495"/>
      <c r="E50" s="1495"/>
      <c r="F50" s="1496"/>
      <c r="G50" s="431" t="s">
        <v>225</v>
      </c>
      <c r="H50" s="421">
        <f>SUM(H42:H49)</f>
        <v>137.41</v>
      </c>
    </row>
    <row r="51" spans="1:8" ht="15" thickBot="1" x14ac:dyDescent="0.35">
      <c r="A51" s="176"/>
      <c r="B51" s="426"/>
      <c r="C51" s="426"/>
      <c r="D51" s="427"/>
      <c r="E51" s="427"/>
      <c r="F51" s="427"/>
      <c r="G51" s="427"/>
      <c r="H51" s="427"/>
    </row>
    <row r="52" spans="1:8" ht="15.6" x14ac:dyDescent="0.3">
      <c r="A52" s="176"/>
      <c r="B52" s="393" t="s">
        <v>237</v>
      </c>
      <c r="C52" s="394"/>
      <c r="D52" s="1470" t="s">
        <v>238</v>
      </c>
      <c r="E52" s="1480"/>
      <c r="F52" s="1480"/>
      <c r="G52" s="1481"/>
      <c r="H52" s="395" t="s">
        <v>3</v>
      </c>
    </row>
    <row r="53" spans="1:8" ht="31.2" x14ac:dyDescent="0.3">
      <c r="A53" s="176"/>
      <c r="B53" s="432" t="s">
        <v>202</v>
      </c>
      <c r="C53" s="433" t="s">
        <v>203</v>
      </c>
      <c r="D53" s="434" t="s">
        <v>204</v>
      </c>
      <c r="E53" s="434" t="s">
        <v>205</v>
      </c>
      <c r="F53" s="434" t="s">
        <v>83</v>
      </c>
      <c r="G53" s="411" t="s">
        <v>206</v>
      </c>
      <c r="H53" s="435" t="s">
        <v>207</v>
      </c>
    </row>
    <row r="54" spans="1:8" ht="15.6" x14ac:dyDescent="0.3">
      <c r="A54" s="176"/>
      <c r="B54" s="1497" t="s">
        <v>208</v>
      </c>
      <c r="C54" s="1468"/>
      <c r="D54" s="1468"/>
      <c r="E54" s="1468"/>
      <c r="F54" s="1468"/>
      <c r="G54" s="1468"/>
      <c r="H54" s="1469"/>
    </row>
    <row r="55" spans="1:8" ht="15.6" x14ac:dyDescent="0.3">
      <c r="A55" s="176"/>
      <c r="B55" s="400" t="s">
        <v>233</v>
      </c>
      <c r="C55" s="407" t="s">
        <v>213</v>
      </c>
      <c r="D55" s="410" t="s">
        <v>216</v>
      </c>
      <c r="E55" s="411" t="s">
        <v>217</v>
      </c>
      <c r="F55" s="412">
        <v>0.8</v>
      </c>
      <c r="G55" s="413"/>
      <c r="H55" s="406">
        <f t="shared" ref="H55:H57" si="8">TRUNC(F55*G55,2)</f>
        <v>0</v>
      </c>
    </row>
    <row r="56" spans="1:8" ht="17.399999999999999" x14ac:dyDescent="0.3">
      <c r="A56" s="176"/>
      <c r="B56" s="400" t="s">
        <v>209</v>
      </c>
      <c r="C56" s="401" t="s">
        <v>210</v>
      </c>
      <c r="D56" s="402" t="s">
        <v>239</v>
      </c>
      <c r="E56" s="403" t="s">
        <v>298</v>
      </c>
      <c r="F56" s="404">
        <f>0.3*0.3</f>
        <v>0.09</v>
      </c>
      <c r="G56" s="405"/>
      <c r="H56" s="406">
        <f t="shared" si="8"/>
        <v>0</v>
      </c>
    </row>
    <row r="57" spans="1:8" ht="15.6" x14ac:dyDescent="0.3">
      <c r="A57" s="176"/>
      <c r="B57" s="400" t="s">
        <v>212</v>
      </c>
      <c r="C57" s="407" t="s">
        <v>213</v>
      </c>
      <c r="D57" s="402" t="s">
        <v>214</v>
      </c>
      <c r="E57" s="403" t="s">
        <v>215</v>
      </c>
      <c r="F57" s="404">
        <v>0.18</v>
      </c>
      <c r="G57" s="408"/>
      <c r="H57" s="406">
        <f t="shared" si="8"/>
        <v>0</v>
      </c>
    </row>
    <row r="58" spans="1:8" ht="15.6" x14ac:dyDescent="0.3">
      <c r="A58" s="176"/>
      <c r="B58" s="1497" t="s">
        <v>218</v>
      </c>
      <c r="C58" s="1468"/>
      <c r="D58" s="1468"/>
      <c r="E58" s="1468"/>
      <c r="F58" s="1468"/>
      <c r="G58" s="1468"/>
      <c r="H58" s="1469"/>
    </row>
    <row r="59" spans="1:8" ht="15.6" x14ac:dyDescent="0.3">
      <c r="A59" s="176"/>
      <c r="B59" s="400">
        <v>88261</v>
      </c>
      <c r="C59" s="407" t="s">
        <v>772</v>
      </c>
      <c r="D59" s="402" t="s">
        <v>4</v>
      </c>
      <c r="E59" s="403" t="s">
        <v>224</v>
      </c>
      <c r="F59" s="404">
        <v>1</v>
      </c>
      <c r="G59" s="408">
        <v>22.97</v>
      </c>
      <c r="H59" s="406">
        <f t="shared" ref="H59:H62" si="9">TRUNC(F59*G59,2)</f>
        <v>22.97</v>
      </c>
    </row>
    <row r="60" spans="1:8" ht="15.6" x14ac:dyDescent="0.3">
      <c r="A60" s="176"/>
      <c r="B60" s="400">
        <v>88316</v>
      </c>
      <c r="C60" s="407" t="s">
        <v>772</v>
      </c>
      <c r="D60" s="402" t="s">
        <v>5</v>
      </c>
      <c r="E60" s="403" t="s">
        <v>224</v>
      </c>
      <c r="F60" s="404">
        <v>4</v>
      </c>
      <c r="G60" s="413">
        <v>19.649999999999999</v>
      </c>
      <c r="H60" s="406">
        <f t="shared" si="9"/>
        <v>78.599999999999994</v>
      </c>
    </row>
    <row r="61" spans="1:8" ht="15.6" x14ac:dyDescent="0.3">
      <c r="A61" s="176"/>
      <c r="B61" s="400" t="s">
        <v>1</v>
      </c>
      <c r="C61" s="407" t="s">
        <v>219</v>
      </c>
      <c r="D61" s="402" t="s">
        <v>223</v>
      </c>
      <c r="E61" s="403" t="s">
        <v>221</v>
      </c>
      <c r="F61" s="404">
        <v>0.4</v>
      </c>
      <c r="G61" s="408">
        <v>34.423900000000003</v>
      </c>
      <c r="H61" s="406">
        <f t="shared" si="9"/>
        <v>13.76</v>
      </c>
    </row>
    <row r="62" spans="1:8" ht="16.2" thickBot="1" x14ac:dyDescent="0.35">
      <c r="A62" s="176"/>
      <c r="B62" s="400" t="s">
        <v>1</v>
      </c>
      <c r="C62" s="407" t="s">
        <v>219</v>
      </c>
      <c r="D62" s="402" t="s">
        <v>223</v>
      </c>
      <c r="E62" s="403" t="s">
        <v>222</v>
      </c>
      <c r="F62" s="404">
        <v>0.6</v>
      </c>
      <c r="G62" s="408">
        <v>28.3628</v>
      </c>
      <c r="H62" s="406">
        <f t="shared" si="9"/>
        <v>17.010000000000002</v>
      </c>
    </row>
    <row r="63" spans="1:8" ht="16.2" thickBot="1" x14ac:dyDescent="0.35">
      <c r="A63" s="176"/>
      <c r="B63" s="1498"/>
      <c r="C63" s="1478"/>
      <c r="D63" s="1478"/>
      <c r="E63" s="1478"/>
      <c r="F63" s="1479"/>
      <c r="G63" s="420" t="s">
        <v>225</v>
      </c>
      <c r="H63" s="421">
        <f>SUM(H55:H62)</f>
        <v>132.34</v>
      </c>
    </row>
    <row r="64" spans="1:8" ht="15" thickBot="1" x14ac:dyDescent="0.35">
      <c r="A64" s="176"/>
      <c r="B64" s="422" t="s">
        <v>226</v>
      </c>
      <c r="C64" s="423"/>
      <c r="D64" s="424"/>
      <c r="E64" s="424"/>
      <c r="F64" s="424"/>
      <c r="G64" s="424"/>
      <c r="H64" s="425"/>
    </row>
    <row r="65" spans="1:8" ht="15" thickBot="1" x14ac:dyDescent="0.35">
      <c r="A65" s="176"/>
      <c r="B65" s="426"/>
      <c r="C65" s="426"/>
      <c r="D65" s="427"/>
      <c r="E65" s="427"/>
      <c r="F65" s="427"/>
      <c r="G65" s="427"/>
      <c r="H65" s="427"/>
    </row>
    <row r="66" spans="1:8" ht="15.6" x14ac:dyDescent="0.3">
      <c r="A66" s="176"/>
      <c r="B66" s="393" t="s">
        <v>240</v>
      </c>
      <c r="C66" s="394"/>
      <c r="D66" s="1499" t="s">
        <v>241</v>
      </c>
      <c r="E66" s="1471"/>
      <c r="F66" s="1471"/>
      <c r="G66" s="1472"/>
      <c r="H66" s="395" t="s">
        <v>3</v>
      </c>
    </row>
    <row r="67" spans="1:8" ht="28.8" x14ac:dyDescent="0.3">
      <c r="A67" s="176"/>
      <c r="B67" s="436" t="s">
        <v>202</v>
      </c>
      <c r="C67" s="437" t="s">
        <v>203</v>
      </c>
      <c r="D67" s="438" t="s">
        <v>204</v>
      </c>
      <c r="E67" s="438" t="s">
        <v>205</v>
      </c>
      <c r="F67" s="438" t="s">
        <v>83</v>
      </c>
      <c r="G67" s="437" t="s">
        <v>206</v>
      </c>
      <c r="H67" s="439" t="s">
        <v>207</v>
      </c>
    </row>
    <row r="68" spans="1:8" ht="15.6" x14ac:dyDescent="0.3">
      <c r="A68" s="176"/>
      <c r="B68" s="1467" t="s">
        <v>208</v>
      </c>
      <c r="C68" s="1473"/>
      <c r="D68" s="1473"/>
      <c r="E68" s="1473"/>
      <c r="F68" s="1473"/>
      <c r="G68" s="1473"/>
      <c r="H68" s="1474"/>
    </row>
    <row r="69" spans="1:8" ht="15.6" x14ac:dyDescent="0.3">
      <c r="A69" s="176"/>
      <c r="B69" s="400" t="s">
        <v>233</v>
      </c>
      <c r="C69" s="407" t="s">
        <v>213</v>
      </c>
      <c r="D69" s="410" t="s">
        <v>216</v>
      </c>
      <c r="E69" s="411" t="s">
        <v>217</v>
      </c>
      <c r="F69" s="412">
        <v>2</v>
      </c>
      <c r="G69" s="413"/>
      <c r="H69" s="406">
        <f t="shared" ref="H69:H71" si="10">TRUNC(F69*G69,2)</f>
        <v>0</v>
      </c>
    </row>
    <row r="70" spans="1:8" ht="17.399999999999999" x14ac:dyDescent="0.3">
      <c r="A70" s="176"/>
      <c r="B70" s="400" t="s">
        <v>209</v>
      </c>
      <c r="C70" s="401" t="s">
        <v>210</v>
      </c>
      <c r="D70" s="402" t="s">
        <v>239</v>
      </c>
      <c r="E70" s="403" t="s">
        <v>298</v>
      </c>
      <c r="F70" s="404">
        <v>0.09</v>
      </c>
      <c r="G70" s="405"/>
      <c r="H70" s="406">
        <f t="shared" si="10"/>
        <v>0</v>
      </c>
    </row>
    <row r="71" spans="1:8" ht="15.6" x14ac:dyDescent="0.3">
      <c r="A71" s="176"/>
      <c r="B71" s="400" t="s">
        <v>212</v>
      </c>
      <c r="C71" s="407" t="s">
        <v>213</v>
      </c>
      <c r="D71" s="402" t="s">
        <v>214</v>
      </c>
      <c r="E71" s="403" t="s">
        <v>215</v>
      </c>
      <c r="F71" s="404">
        <v>0.22</v>
      </c>
      <c r="G71" s="408"/>
      <c r="H71" s="406">
        <f t="shared" si="10"/>
        <v>0</v>
      </c>
    </row>
    <row r="72" spans="1:8" ht="15.6" x14ac:dyDescent="0.3">
      <c r="A72" s="176"/>
      <c r="B72" s="1467" t="s">
        <v>218</v>
      </c>
      <c r="C72" s="1473"/>
      <c r="D72" s="1473"/>
      <c r="E72" s="1473"/>
      <c r="F72" s="1473"/>
      <c r="G72" s="1473"/>
      <c r="H72" s="1474"/>
    </row>
    <row r="73" spans="1:8" ht="15.6" x14ac:dyDescent="0.3">
      <c r="A73" s="176"/>
      <c r="B73" s="400">
        <v>88261</v>
      </c>
      <c r="C73" s="407" t="s">
        <v>772</v>
      </c>
      <c r="D73" s="402" t="s">
        <v>4</v>
      </c>
      <c r="E73" s="403" t="s">
        <v>224</v>
      </c>
      <c r="F73" s="404">
        <v>1</v>
      </c>
      <c r="G73" s="408">
        <v>22.97</v>
      </c>
      <c r="H73" s="406">
        <f t="shared" ref="H73:H76" si="11">TRUNC(F73*G73,2)</f>
        <v>22.97</v>
      </c>
    </row>
    <row r="74" spans="1:8" ht="15.6" x14ac:dyDescent="0.3">
      <c r="A74" s="176"/>
      <c r="B74" s="400">
        <v>88316</v>
      </c>
      <c r="C74" s="407" t="s">
        <v>772</v>
      </c>
      <c r="D74" s="402" t="s">
        <v>5</v>
      </c>
      <c r="E74" s="403" t="s">
        <v>224</v>
      </c>
      <c r="F74" s="404">
        <v>4</v>
      </c>
      <c r="G74" s="413">
        <v>19.649999999999999</v>
      </c>
      <c r="H74" s="406">
        <f t="shared" si="11"/>
        <v>78.599999999999994</v>
      </c>
    </row>
    <row r="75" spans="1:8" ht="15.6" x14ac:dyDescent="0.3">
      <c r="A75" s="176"/>
      <c r="B75" s="400" t="s">
        <v>1</v>
      </c>
      <c r="C75" s="407" t="s">
        <v>219</v>
      </c>
      <c r="D75" s="402" t="s">
        <v>223</v>
      </c>
      <c r="E75" s="403" t="s">
        <v>221</v>
      </c>
      <c r="F75" s="404">
        <v>0.4</v>
      </c>
      <c r="G75" s="408">
        <v>34.423900000000003</v>
      </c>
      <c r="H75" s="406">
        <f t="shared" si="11"/>
        <v>13.76</v>
      </c>
    </row>
    <row r="76" spans="1:8" ht="16.2" thickBot="1" x14ac:dyDescent="0.35">
      <c r="A76" s="176"/>
      <c r="B76" s="400" t="s">
        <v>1</v>
      </c>
      <c r="C76" s="407" t="s">
        <v>219</v>
      </c>
      <c r="D76" s="402" t="s">
        <v>223</v>
      </c>
      <c r="E76" s="403" t="s">
        <v>222</v>
      </c>
      <c r="F76" s="404">
        <v>0.6</v>
      </c>
      <c r="G76" s="408">
        <v>28.3628</v>
      </c>
      <c r="H76" s="406">
        <f t="shared" si="11"/>
        <v>17.010000000000002</v>
      </c>
    </row>
    <row r="77" spans="1:8" ht="16.2" thickBot="1" x14ac:dyDescent="0.35">
      <c r="A77" s="176"/>
      <c r="B77" s="1475"/>
      <c r="C77" s="1476"/>
      <c r="D77" s="1476"/>
      <c r="E77" s="1476"/>
      <c r="F77" s="1477"/>
      <c r="G77" s="420" t="s">
        <v>225</v>
      </c>
      <c r="H77" s="421">
        <f>SUM(H69:H76)</f>
        <v>132.34</v>
      </c>
    </row>
    <row r="78" spans="1:8" ht="15" thickBot="1" x14ac:dyDescent="0.35">
      <c r="A78" s="176"/>
      <c r="B78" s="422" t="s">
        <v>226</v>
      </c>
      <c r="C78" s="423"/>
      <c r="D78" s="424"/>
      <c r="E78" s="424"/>
      <c r="F78" s="424"/>
      <c r="G78" s="424"/>
      <c r="H78" s="425"/>
    </row>
    <row r="79" spans="1:8" ht="15" thickBot="1" x14ac:dyDescent="0.35">
      <c r="A79" s="176"/>
      <c r="B79" s="426"/>
      <c r="C79" s="426"/>
      <c r="D79" s="427"/>
      <c r="E79" s="427"/>
      <c r="F79" s="427"/>
      <c r="G79" s="427"/>
      <c r="H79" s="427"/>
    </row>
    <row r="80" spans="1:8" ht="15.6" x14ac:dyDescent="0.3">
      <c r="A80" s="176"/>
      <c r="B80" s="393" t="s">
        <v>242</v>
      </c>
      <c r="C80" s="394"/>
      <c r="D80" s="1470" t="s">
        <v>243</v>
      </c>
      <c r="E80" s="1480"/>
      <c r="F80" s="1480"/>
      <c r="G80" s="1481"/>
      <c r="H80" s="395" t="s">
        <v>3</v>
      </c>
    </row>
    <row r="81" spans="1:8" ht="31.2" x14ac:dyDescent="0.3">
      <c r="A81" s="176"/>
      <c r="B81" s="396" t="s">
        <v>202</v>
      </c>
      <c r="C81" s="397" t="s">
        <v>203</v>
      </c>
      <c r="D81" s="398" t="s">
        <v>204</v>
      </c>
      <c r="E81" s="398" t="s">
        <v>205</v>
      </c>
      <c r="F81" s="398" t="s">
        <v>83</v>
      </c>
      <c r="G81" s="397" t="s">
        <v>206</v>
      </c>
      <c r="H81" s="399" t="s">
        <v>207</v>
      </c>
    </row>
    <row r="82" spans="1:8" ht="15.6" x14ac:dyDescent="0.3">
      <c r="A82" s="176"/>
      <c r="B82" s="1467" t="s">
        <v>208</v>
      </c>
      <c r="C82" s="1468"/>
      <c r="D82" s="1468"/>
      <c r="E82" s="1468"/>
      <c r="F82" s="1468"/>
      <c r="G82" s="1468"/>
      <c r="H82" s="1469"/>
    </row>
    <row r="83" spans="1:8" ht="15.6" x14ac:dyDescent="0.3">
      <c r="A83" s="176"/>
      <c r="B83" s="400" t="s">
        <v>233</v>
      </c>
      <c r="C83" s="407" t="s">
        <v>213</v>
      </c>
      <c r="D83" s="410" t="s">
        <v>216</v>
      </c>
      <c r="E83" s="440" t="s">
        <v>217</v>
      </c>
      <c r="F83" s="412">
        <v>1.5</v>
      </c>
      <c r="G83" s="413"/>
      <c r="H83" s="406">
        <f t="shared" ref="H83:H85" si="12">TRUNC(F83*G83,2)</f>
        <v>0</v>
      </c>
    </row>
    <row r="84" spans="1:8" ht="17.399999999999999" x14ac:dyDescent="0.3">
      <c r="A84" s="176"/>
      <c r="B84" s="400" t="s">
        <v>209</v>
      </c>
      <c r="C84" s="401" t="s">
        <v>210</v>
      </c>
      <c r="D84" s="402" t="s">
        <v>239</v>
      </c>
      <c r="E84" s="403" t="s">
        <v>298</v>
      </c>
      <c r="F84" s="404">
        <f>0.3*0.3</f>
        <v>0.09</v>
      </c>
      <c r="G84" s="405"/>
      <c r="H84" s="406">
        <f t="shared" si="12"/>
        <v>0</v>
      </c>
    </row>
    <row r="85" spans="1:8" ht="15.6" x14ac:dyDescent="0.3">
      <c r="A85" s="176"/>
      <c r="B85" s="400" t="s">
        <v>212</v>
      </c>
      <c r="C85" s="407" t="s">
        <v>213</v>
      </c>
      <c r="D85" s="402" t="s">
        <v>214</v>
      </c>
      <c r="E85" s="403" t="s">
        <v>215</v>
      </c>
      <c r="F85" s="404">
        <v>0.22</v>
      </c>
      <c r="G85" s="408"/>
      <c r="H85" s="406">
        <f t="shared" si="12"/>
        <v>0</v>
      </c>
    </row>
    <row r="86" spans="1:8" ht="15.6" x14ac:dyDescent="0.3">
      <c r="A86" s="176"/>
      <c r="B86" s="1467" t="s">
        <v>218</v>
      </c>
      <c r="C86" s="1468"/>
      <c r="D86" s="1468"/>
      <c r="E86" s="1468"/>
      <c r="F86" s="1468"/>
      <c r="G86" s="1468"/>
      <c r="H86" s="1469"/>
    </row>
    <row r="87" spans="1:8" ht="15.6" x14ac:dyDescent="0.3">
      <c r="A87" s="176"/>
      <c r="B87" s="400">
        <v>88261</v>
      </c>
      <c r="C87" s="407" t="s">
        <v>772</v>
      </c>
      <c r="D87" s="402" t="s">
        <v>4</v>
      </c>
      <c r="E87" s="403" t="s">
        <v>224</v>
      </c>
      <c r="F87" s="404">
        <v>1</v>
      </c>
      <c r="G87" s="408">
        <v>22.97</v>
      </c>
      <c r="H87" s="406">
        <f t="shared" ref="H87:H90" si="13">TRUNC(F87*G87,2)</f>
        <v>22.97</v>
      </c>
    </row>
    <row r="88" spans="1:8" ht="15.6" x14ac:dyDescent="0.3">
      <c r="A88" s="176"/>
      <c r="B88" s="400">
        <v>88316</v>
      </c>
      <c r="C88" s="407" t="s">
        <v>772</v>
      </c>
      <c r="D88" s="402" t="s">
        <v>5</v>
      </c>
      <c r="E88" s="403" t="s">
        <v>224</v>
      </c>
      <c r="F88" s="404">
        <v>4</v>
      </c>
      <c r="G88" s="413">
        <v>19.649999999999999</v>
      </c>
      <c r="H88" s="406">
        <f t="shared" si="13"/>
        <v>78.599999999999994</v>
      </c>
    </row>
    <row r="89" spans="1:8" ht="15.6" x14ac:dyDescent="0.3">
      <c r="A89" s="176"/>
      <c r="B89" s="400" t="s">
        <v>1</v>
      </c>
      <c r="C89" s="407" t="s">
        <v>219</v>
      </c>
      <c r="D89" s="402" t="s">
        <v>223</v>
      </c>
      <c r="E89" s="403" t="s">
        <v>221</v>
      </c>
      <c r="F89" s="404">
        <v>0.4</v>
      </c>
      <c r="G89" s="408">
        <v>34.423900000000003</v>
      </c>
      <c r="H89" s="406">
        <f t="shared" si="13"/>
        <v>13.76</v>
      </c>
    </row>
    <row r="90" spans="1:8" ht="16.2" thickBot="1" x14ac:dyDescent="0.35">
      <c r="A90" s="176"/>
      <c r="B90" s="400" t="s">
        <v>1</v>
      </c>
      <c r="C90" s="407" t="s">
        <v>219</v>
      </c>
      <c r="D90" s="402" t="s">
        <v>223</v>
      </c>
      <c r="E90" s="403" t="s">
        <v>222</v>
      </c>
      <c r="F90" s="404">
        <v>0.6</v>
      </c>
      <c r="G90" s="408">
        <v>28.3628</v>
      </c>
      <c r="H90" s="406">
        <f t="shared" si="13"/>
        <v>17.010000000000002</v>
      </c>
    </row>
    <row r="91" spans="1:8" ht="16.2" thickBot="1" x14ac:dyDescent="0.35">
      <c r="A91" s="176"/>
      <c r="B91" s="1475"/>
      <c r="C91" s="1478"/>
      <c r="D91" s="1478"/>
      <c r="E91" s="1478"/>
      <c r="F91" s="1479"/>
      <c r="G91" s="420" t="s">
        <v>225</v>
      </c>
      <c r="H91" s="421">
        <f>SUM(H83:H90)</f>
        <v>132.34</v>
      </c>
    </row>
    <row r="92" spans="1:8" ht="15" thickBot="1" x14ac:dyDescent="0.35">
      <c r="A92" s="176"/>
      <c r="B92" s="422" t="s">
        <v>226</v>
      </c>
      <c r="C92" s="423"/>
      <c r="D92" s="424"/>
      <c r="E92" s="424"/>
      <c r="F92" s="424"/>
      <c r="G92" s="424"/>
      <c r="H92" s="425"/>
    </row>
    <row r="93" spans="1:8" ht="15" thickBot="1" x14ac:dyDescent="0.35">
      <c r="A93" s="176"/>
      <c r="B93" s="426"/>
      <c r="C93" s="426"/>
      <c r="D93" s="427"/>
      <c r="E93" s="427"/>
      <c r="F93" s="427"/>
      <c r="G93" s="427"/>
      <c r="H93" s="427"/>
    </row>
    <row r="94" spans="1:8" ht="15.6" x14ac:dyDescent="0.3">
      <c r="A94" s="176"/>
      <c r="B94" s="393" t="s">
        <v>244</v>
      </c>
      <c r="C94" s="394"/>
      <c r="D94" s="1470" t="s">
        <v>245</v>
      </c>
      <c r="E94" s="1480"/>
      <c r="F94" s="1480"/>
      <c r="G94" s="1481"/>
      <c r="H94" s="395" t="s">
        <v>246</v>
      </c>
    </row>
    <row r="95" spans="1:8" ht="28.8" x14ac:dyDescent="0.3">
      <c r="A95" s="176"/>
      <c r="B95" s="436" t="s">
        <v>202</v>
      </c>
      <c r="C95" s="437" t="s">
        <v>203</v>
      </c>
      <c r="D95" s="438" t="s">
        <v>204</v>
      </c>
      <c r="E95" s="438" t="s">
        <v>205</v>
      </c>
      <c r="F95" s="438" t="s">
        <v>83</v>
      </c>
      <c r="G95" s="437" t="s">
        <v>206</v>
      </c>
      <c r="H95" s="439" t="s">
        <v>207</v>
      </c>
    </row>
    <row r="96" spans="1:8" ht="15.6" x14ac:dyDescent="0.3">
      <c r="A96" s="176"/>
      <c r="B96" s="1467" t="s">
        <v>208</v>
      </c>
      <c r="C96" s="1468"/>
      <c r="D96" s="1468"/>
      <c r="E96" s="1468"/>
      <c r="F96" s="1468"/>
      <c r="G96" s="1468"/>
      <c r="H96" s="1469"/>
    </row>
    <row r="97" spans="1:8" ht="15.6" x14ac:dyDescent="0.3">
      <c r="A97" s="176"/>
      <c r="B97" s="400" t="s">
        <v>233</v>
      </c>
      <c r="C97" s="407" t="s">
        <v>213</v>
      </c>
      <c r="D97" s="410" t="s">
        <v>216</v>
      </c>
      <c r="E97" s="411" t="s">
        <v>217</v>
      </c>
      <c r="F97" s="412">
        <v>0.5</v>
      </c>
      <c r="G97" s="413"/>
      <c r="H97" s="406">
        <f t="shared" ref="H97:H99" si="14">TRUNC(F97*G97,2)</f>
        <v>0</v>
      </c>
    </row>
    <row r="98" spans="1:8" ht="17.399999999999999" x14ac:dyDescent="0.3">
      <c r="A98" s="176"/>
      <c r="B98" s="400" t="s">
        <v>247</v>
      </c>
      <c r="C98" s="401" t="s">
        <v>210</v>
      </c>
      <c r="D98" s="402" t="s">
        <v>248</v>
      </c>
      <c r="E98" s="403" t="s">
        <v>298</v>
      </c>
      <c r="F98" s="404">
        <f>0.3*0.26665</f>
        <v>7.9994999999999997E-2</v>
      </c>
      <c r="G98" s="405"/>
      <c r="H98" s="406">
        <f t="shared" si="14"/>
        <v>0</v>
      </c>
    </row>
    <row r="99" spans="1:8" ht="15.6" x14ac:dyDescent="0.3">
      <c r="A99" s="176"/>
      <c r="B99" s="400" t="s">
        <v>212</v>
      </c>
      <c r="C99" s="407" t="s">
        <v>213</v>
      </c>
      <c r="D99" s="402" t="s">
        <v>214</v>
      </c>
      <c r="E99" s="403" t="s">
        <v>215</v>
      </c>
      <c r="F99" s="404">
        <v>0.5</v>
      </c>
      <c r="G99" s="408"/>
      <c r="H99" s="406">
        <f t="shared" si="14"/>
        <v>0</v>
      </c>
    </row>
    <row r="100" spans="1:8" ht="15.6" x14ac:dyDescent="0.3">
      <c r="A100" s="176"/>
      <c r="B100" s="1467" t="s">
        <v>218</v>
      </c>
      <c r="C100" s="1468"/>
      <c r="D100" s="1468"/>
      <c r="E100" s="1468"/>
      <c r="F100" s="1468"/>
      <c r="G100" s="1468"/>
      <c r="H100" s="1469"/>
    </row>
    <row r="101" spans="1:8" ht="15.6" x14ac:dyDescent="0.3">
      <c r="A101" s="176"/>
      <c r="B101" s="400">
        <v>88261</v>
      </c>
      <c r="C101" s="407" t="s">
        <v>772</v>
      </c>
      <c r="D101" s="402" t="s">
        <v>4</v>
      </c>
      <c r="E101" s="403" t="s">
        <v>224</v>
      </c>
      <c r="F101" s="404">
        <v>0.5</v>
      </c>
      <c r="G101" s="408">
        <v>22.97</v>
      </c>
      <c r="H101" s="406">
        <f t="shared" ref="H101:H104" si="15">TRUNC(F101*G101,2)</f>
        <v>11.48</v>
      </c>
    </row>
    <row r="102" spans="1:8" ht="15.6" x14ac:dyDescent="0.3">
      <c r="A102" s="176"/>
      <c r="B102" s="400">
        <v>88316</v>
      </c>
      <c r="C102" s="407" t="s">
        <v>772</v>
      </c>
      <c r="D102" s="402" t="s">
        <v>5</v>
      </c>
      <c r="E102" s="403" t="s">
        <v>224</v>
      </c>
      <c r="F102" s="404">
        <v>4</v>
      </c>
      <c r="G102" s="413">
        <v>19.649999999999999</v>
      </c>
      <c r="H102" s="406">
        <f t="shared" si="15"/>
        <v>78.599999999999994</v>
      </c>
    </row>
    <row r="103" spans="1:8" ht="15.6" x14ac:dyDescent="0.3">
      <c r="A103" s="176"/>
      <c r="B103" s="400" t="s">
        <v>1</v>
      </c>
      <c r="C103" s="407" t="s">
        <v>219</v>
      </c>
      <c r="D103" s="402" t="s">
        <v>223</v>
      </c>
      <c r="E103" s="403" t="s">
        <v>221</v>
      </c>
      <c r="F103" s="404">
        <v>0.4</v>
      </c>
      <c r="G103" s="408">
        <v>34.423900000000003</v>
      </c>
      <c r="H103" s="406">
        <f t="shared" si="15"/>
        <v>13.76</v>
      </c>
    </row>
    <row r="104" spans="1:8" ht="16.2" thickBot="1" x14ac:dyDescent="0.35">
      <c r="A104" s="176"/>
      <c r="B104" s="400" t="s">
        <v>1</v>
      </c>
      <c r="C104" s="407" t="s">
        <v>219</v>
      </c>
      <c r="D104" s="402" t="s">
        <v>223</v>
      </c>
      <c r="E104" s="403" t="s">
        <v>222</v>
      </c>
      <c r="F104" s="404">
        <v>0.6</v>
      </c>
      <c r="G104" s="408">
        <v>28.3628</v>
      </c>
      <c r="H104" s="406">
        <f t="shared" si="15"/>
        <v>17.010000000000002</v>
      </c>
    </row>
    <row r="105" spans="1:8" ht="16.2" thickBot="1" x14ac:dyDescent="0.35">
      <c r="A105" s="176"/>
      <c r="B105" s="1475"/>
      <c r="C105" s="1478"/>
      <c r="D105" s="1478"/>
      <c r="E105" s="1478"/>
      <c r="F105" s="1479"/>
      <c r="G105" s="420" t="s">
        <v>225</v>
      </c>
      <c r="H105" s="421">
        <f>SUM(H97:H104)</f>
        <v>120.85000000000001</v>
      </c>
    </row>
    <row r="106" spans="1:8" ht="15" thickBot="1" x14ac:dyDescent="0.35">
      <c r="A106" s="176"/>
      <c r="B106" s="422" t="s">
        <v>226</v>
      </c>
      <c r="C106" s="423"/>
      <c r="D106" s="424"/>
      <c r="E106" s="424"/>
      <c r="F106" s="424"/>
      <c r="G106" s="424"/>
      <c r="H106" s="425"/>
    </row>
    <row r="107" spans="1:8" x14ac:dyDescent="0.3">
      <c r="A107" s="176"/>
      <c r="B107" s="427"/>
      <c r="C107" s="427"/>
      <c r="D107" s="427"/>
      <c r="E107" s="427"/>
      <c r="F107" s="427"/>
      <c r="G107" s="427"/>
      <c r="H107" s="427"/>
    </row>
    <row r="108" spans="1:8" ht="14.4" thickBot="1" x14ac:dyDescent="0.35">
      <c r="A108" s="176"/>
      <c r="B108" s="427"/>
      <c r="C108" s="427"/>
      <c r="D108" s="427"/>
      <c r="E108" s="427"/>
      <c r="F108" s="427"/>
      <c r="G108" s="427"/>
      <c r="H108" s="427"/>
    </row>
    <row r="109" spans="1:8" ht="15.6" x14ac:dyDescent="0.3">
      <c r="A109" s="176"/>
      <c r="B109" s="393" t="s">
        <v>249</v>
      </c>
      <c r="C109" s="394"/>
      <c r="D109" s="1470" t="s">
        <v>250</v>
      </c>
      <c r="E109" s="1480"/>
      <c r="F109" s="1480"/>
      <c r="G109" s="1481"/>
      <c r="H109" s="395" t="s">
        <v>246</v>
      </c>
    </row>
    <row r="110" spans="1:8" ht="28.8" x14ac:dyDescent="0.3">
      <c r="A110" s="176"/>
      <c r="B110" s="436" t="s">
        <v>202</v>
      </c>
      <c r="C110" s="437" t="s">
        <v>203</v>
      </c>
      <c r="D110" s="438" t="s">
        <v>204</v>
      </c>
      <c r="E110" s="438" t="s">
        <v>205</v>
      </c>
      <c r="F110" s="438" t="s">
        <v>83</v>
      </c>
      <c r="G110" s="437" t="s">
        <v>206</v>
      </c>
      <c r="H110" s="439" t="s">
        <v>207</v>
      </c>
    </row>
    <row r="111" spans="1:8" ht="15.6" x14ac:dyDescent="0.3">
      <c r="A111" s="176"/>
      <c r="B111" s="1467" t="s">
        <v>208</v>
      </c>
      <c r="C111" s="1468"/>
      <c r="D111" s="1468"/>
      <c r="E111" s="1468"/>
      <c r="F111" s="1468"/>
      <c r="G111" s="1468"/>
      <c r="H111" s="1469"/>
    </row>
    <row r="112" spans="1:8" ht="15.6" x14ac:dyDescent="0.3">
      <c r="A112" s="176"/>
      <c r="B112" s="400" t="s">
        <v>233</v>
      </c>
      <c r="C112" s="407" t="s">
        <v>213</v>
      </c>
      <c r="D112" s="410" t="s">
        <v>216</v>
      </c>
      <c r="E112" s="411" t="s">
        <v>217</v>
      </c>
      <c r="F112" s="412">
        <v>1</v>
      </c>
      <c r="G112" s="413"/>
      <c r="H112" s="406">
        <f t="shared" ref="H112:H114" si="16">TRUNC(F112*G112,2)</f>
        <v>0</v>
      </c>
    </row>
    <row r="113" spans="1:8" ht="17.399999999999999" x14ac:dyDescent="0.3">
      <c r="A113" s="176"/>
      <c r="B113" s="400" t="s">
        <v>247</v>
      </c>
      <c r="C113" s="401" t="s">
        <v>210</v>
      </c>
      <c r="D113" s="402" t="s">
        <v>248</v>
      </c>
      <c r="E113" s="403" t="s">
        <v>298</v>
      </c>
      <c r="F113" s="404">
        <v>0.08</v>
      </c>
      <c r="G113" s="405"/>
      <c r="H113" s="406">
        <f t="shared" si="16"/>
        <v>0</v>
      </c>
    </row>
    <row r="114" spans="1:8" ht="15.6" x14ac:dyDescent="0.3">
      <c r="A114" s="176"/>
      <c r="B114" s="400" t="s">
        <v>212</v>
      </c>
      <c r="C114" s="407" t="s">
        <v>213</v>
      </c>
      <c r="D114" s="402" t="s">
        <v>214</v>
      </c>
      <c r="E114" s="403" t="s">
        <v>215</v>
      </c>
      <c r="F114" s="404">
        <v>0.5</v>
      </c>
      <c r="G114" s="408"/>
      <c r="H114" s="406">
        <f t="shared" si="16"/>
        <v>0</v>
      </c>
    </row>
    <row r="115" spans="1:8" ht="15.6" x14ac:dyDescent="0.3">
      <c r="A115" s="176"/>
      <c r="B115" s="1467" t="s">
        <v>218</v>
      </c>
      <c r="C115" s="1468"/>
      <c r="D115" s="1468"/>
      <c r="E115" s="1468"/>
      <c r="F115" s="1468"/>
      <c r="G115" s="1468"/>
      <c r="H115" s="1469"/>
    </row>
    <row r="116" spans="1:8" ht="15.6" x14ac:dyDescent="0.3">
      <c r="A116" s="176"/>
      <c r="B116" s="400">
        <v>88261</v>
      </c>
      <c r="C116" s="407" t="s">
        <v>772</v>
      </c>
      <c r="D116" s="402" t="s">
        <v>4</v>
      </c>
      <c r="E116" s="403" t="s">
        <v>224</v>
      </c>
      <c r="F116" s="404">
        <v>0.5</v>
      </c>
      <c r="G116" s="408">
        <v>22.97</v>
      </c>
      <c r="H116" s="406">
        <f t="shared" ref="H116:H119" si="17">TRUNC(F116*G116,2)</f>
        <v>11.48</v>
      </c>
    </row>
    <row r="117" spans="1:8" ht="15.6" x14ac:dyDescent="0.3">
      <c r="A117" s="176"/>
      <c r="B117" s="400">
        <v>88316</v>
      </c>
      <c r="C117" s="407" t="s">
        <v>772</v>
      </c>
      <c r="D117" s="402" t="s">
        <v>5</v>
      </c>
      <c r="E117" s="403" t="s">
        <v>224</v>
      </c>
      <c r="F117" s="404">
        <v>4</v>
      </c>
      <c r="G117" s="413">
        <v>19.649999999999999</v>
      </c>
      <c r="H117" s="406">
        <f t="shared" si="17"/>
        <v>78.599999999999994</v>
      </c>
    </row>
    <row r="118" spans="1:8" ht="15.6" x14ac:dyDescent="0.3">
      <c r="A118" s="176"/>
      <c r="B118" s="400" t="s">
        <v>1</v>
      </c>
      <c r="C118" s="407" t="s">
        <v>219</v>
      </c>
      <c r="D118" s="402" t="s">
        <v>223</v>
      </c>
      <c r="E118" s="403" t="s">
        <v>221</v>
      </c>
      <c r="F118" s="404">
        <v>0.4</v>
      </c>
      <c r="G118" s="408">
        <v>34.423900000000003</v>
      </c>
      <c r="H118" s="406">
        <f t="shared" si="17"/>
        <v>13.76</v>
      </c>
    </row>
    <row r="119" spans="1:8" ht="16.2" thickBot="1" x14ac:dyDescent="0.35">
      <c r="A119" s="176"/>
      <c r="B119" s="400" t="s">
        <v>1</v>
      </c>
      <c r="C119" s="407" t="s">
        <v>219</v>
      </c>
      <c r="D119" s="402" t="s">
        <v>223</v>
      </c>
      <c r="E119" s="403" t="s">
        <v>222</v>
      </c>
      <c r="F119" s="404">
        <v>0.6</v>
      </c>
      <c r="G119" s="408">
        <v>28.3628</v>
      </c>
      <c r="H119" s="406">
        <f t="shared" si="17"/>
        <v>17.010000000000002</v>
      </c>
    </row>
    <row r="120" spans="1:8" ht="16.2" thickBot="1" x14ac:dyDescent="0.35">
      <c r="A120" s="176"/>
      <c r="B120" s="441" t="s">
        <v>226</v>
      </c>
      <c r="C120" s="442"/>
      <c r="D120" s="442"/>
      <c r="E120" s="442"/>
      <c r="F120" s="443"/>
      <c r="G120" s="444" t="s">
        <v>225</v>
      </c>
      <c r="H120" s="445">
        <f>SUM(H112:H119)</f>
        <v>120.85000000000001</v>
      </c>
    </row>
    <row r="121" spans="1:8" ht="15" thickBot="1" x14ac:dyDescent="0.35">
      <c r="A121" s="176"/>
      <c r="B121" s="446"/>
      <c r="C121" s="426"/>
      <c r="D121" s="427"/>
      <c r="E121" s="427"/>
      <c r="F121" s="427"/>
      <c r="G121" s="427"/>
      <c r="H121" s="427"/>
    </row>
    <row r="122" spans="1:8" ht="15.6" x14ac:dyDescent="0.3">
      <c r="A122" s="176"/>
      <c r="B122" s="393" t="s">
        <v>251</v>
      </c>
      <c r="C122" s="394"/>
      <c r="D122" s="1470" t="s">
        <v>252</v>
      </c>
      <c r="E122" s="1471"/>
      <c r="F122" s="1471"/>
      <c r="G122" s="1472"/>
      <c r="H122" s="395" t="s">
        <v>3</v>
      </c>
    </row>
    <row r="123" spans="1:8" ht="31.2" x14ac:dyDescent="0.3">
      <c r="A123" s="176"/>
      <c r="B123" s="396" t="s">
        <v>202</v>
      </c>
      <c r="C123" s="397" t="s">
        <v>203</v>
      </c>
      <c r="D123" s="398" t="s">
        <v>204</v>
      </c>
      <c r="E123" s="398" t="s">
        <v>205</v>
      </c>
      <c r="F123" s="398" t="s">
        <v>83</v>
      </c>
      <c r="G123" s="397" t="s">
        <v>206</v>
      </c>
      <c r="H123" s="399" t="s">
        <v>207</v>
      </c>
    </row>
    <row r="124" spans="1:8" ht="15.6" x14ac:dyDescent="0.3">
      <c r="A124" s="176"/>
      <c r="B124" s="1467" t="s">
        <v>208</v>
      </c>
      <c r="C124" s="1473"/>
      <c r="D124" s="1473"/>
      <c r="E124" s="1473"/>
      <c r="F124" s="1473"/>
      <c r="G124" s="1473"/>
      <c r="H124" s="1474"/>
    </row>
    <row r="125" spans="1:8" ht="15.6" x14ac:dyDescent="0.3">
      <c r="A125" s="176"/>
      <c r="B125" s="400" t="s">
        <v>233</v>
      </c>
      <c r="C125" s="407" t="s">
        <v>213</v>
      </c>
      <c r="D125" s="410" t="s">
        <v>216</v>
      </c>
      <c r="E125" s="440" t="s">
        <v>217</v>
      </c>
      <c r="F125" s="412">
        <v>0.4</v>
      </c>
      <c r="G125" s="413"/>
      <c r="H125" s="406">
        <f t="shared" ref="H125:H127" si="18">TRUNC(F125*G125,2)</f>
        <v>0</v>
      </c>
    </row>
    <row r="126" spans="1:8" ht="17.399999999999999" x14ac:dyDescent="0.3">
      <c r="A126" s="176"/>
      <c r="B126" s="400" t="s">
        <v>209</v>
      </c>
      <c r="C126" s="401" t="s">
        <v>210</v>
      </c>
      <c r="D126" s="402" t="s">
        <v>253</v>
      </c>
      <c r="E126" s="403" t="s">
        <v>298</v>
      </c>
      <c r="F126" s="404">
        <f>0.25*0.25</f>
        <v>6.25E-2</v>
      </c>
      <c r="G126" s="405"/>
      <c r="H126" s="406">
        <f t="shared" si="18"/>
        <v>0</v>
      </c>
    </row>
    <row r="127" spans="1:8" ht="15.6" x14ac:dyDescent="0.3">
      <c r="A127" s="176"/>
      <c r="B127" s="400" t="s">
        <v>212</v>
      </c>
      <c r="C127" s="407" t="s">
        <v>213</v>
      </c>
      <c r="D127" s="402" t="s">
        <v>214</v>
      </c>
      <c r="E127" s="403" t="s">
        <v>215</v>
      </c>
      <c r="F127" s="404">
        <v>0.12</v>
      </c>
      <c r="G127" s="408"/>
      <c r="H127" s="406">
        <f t="shared" si="18"/>
        <v>0</v>
      </c>
    </row>
    <row r="128" spans="1:8" ht="15.6" x14ac:dyDescent="0.3">
      <c r="A128" s="176"/>
      <c r="B128" s="1467" t="s">
        <v>218</v>
      </c>
      <c r="C128" s="1473"/>
      <c r="D128" s="1473"/>
      <c r="E128" s="1473"/>
      <c r="F128" s="1473"/>
      <c r="G128" s="1473"/>
      <c r="H128" s="1474"/>
    </row>
    <row r="129" spans="1:8" ht="15.6" x14ac:dyDescent="0.3">
      <c r="A129" s="176"/>
      <c r="B129" s="400">
        <v>88261</v>
      </c>
      <c r="C129" s="407" t="s">
        <v>772</v>
      </c>
      <c r="D129" s="402" t="s">
        <v>4</v>
      </c>
      <c r="E129" s="403" t="s">
        <v>224</v>
      </c>
      <c r="F129" s="404">
        <v>0.5</v>
      </c>
      <c r="G129" s="408">
        <v>22.97</v>
      </c>
      <c r="H129" s="406">
        <f t="shared" ref="H129:H131" si="19">TRUNC(F129*G129,2)</f>
        <v>11.48</v>
      </c>
    </row>
    <row r="130" spans="1:8" ht="15.6" x14ac:dyDescent="0.3">
      <c r="A130" s="176"/>
      <c r="B130" s="400">
        <v>88316</v>
      </c>
      <c r="C130" s="407" t="s">
        <v>772</v>
      </c>
      <c r="D130" s="402" t="s">
        <v>5</v>
      </c>
      <c r="E130" s="403" t="s">
        <v>224</v>
      </c>
      <c r="F130" s="404">
        <v>4</v>
      </c>
      <c r="G130" s="413">
        <v>19.649999999999999</v>
      </c>
      <c r="H130" s="406">
        <f t="shared" si="19"/>
        <v>78.599999999999994</v>
      </c>
    </row>
    <row r="131" spans="1:8" ht="15.6" x14ac:dyDescent="0.3">
      <c r="A131" s="176"/>
      <c r="B131" s="400" t="s">
        <v>1</v>
      </c>
      <c r="C131" s="407" t="s">
        <v>219</v>
      </c>
      <c r="D131" s="402" t="s">
        <v>223</v>
      </c>
      <c r="E131" s="403" t="s">
        <v>221</v>
      </c>
      <c r="F131" s="404">
        <v>1</v>
      </c>
      <c r="G131" s="408">
        <v>34.423900000000003</v>
      </c>
      <c r="H131" s="406">
        <f t="shared" si="19"/>
        <v>34.42</v>
      </c>
    </row>
    <row r="132" spans="1:8" ht="16.2" thickBot="1" x14ac:dyDescent="0.35">
      <c r="A132" s="176"/>
      <c r="B132" s="400"/>
      <c r="C132" s="407"/>
      <c r="D132" s="402"/>
      <c r="E132" s="403"/>
      <c r="F132" s="404"/>
      <c r="G132" s="408"/>
      <c r="H132" s="406"/>
    </row>
    <row r="133" spans="1:8" ht="16.2" thickBot="1" x14ac:dyDescent="0.35">
      <c r="A133" s="176"/>
      <c r="B133" s="1475"/>
      <c r="C133" s="1476"/>
      <c r="D133" s="1476"/>
      <c r="E133" s="1476"/>
      <c r="F133" s="1477"/>
      <c r="G133" s="420" t="s">
        <v>225</v>
      </c>
      <c r="H133" s="421">
        <f>SUM(H125:H132)</f>
        <v>124.5</v>
      </c>
    </row>
    <row r="134" spans="1:8" ht="15" thickBot="1" x14ac:dyDescent="0.35">
      <c r="A134" s="176"/>
      <c r="B134" s="422" t="s">
        <v>226</v>
      </c>
      <c r="C134" s="423"/>
      <c r="D134" s="424"/>
      <c r="E134" s="424"/>
      <c r="F134" s="424"/>
      <c r="G134" s="424"/>
      <c r="H134" s="425"/>
    </row>
    <row r="135" spans="1:8" ht="14.4" x14ac:dyDescent="0.3">
      <c r="A135" s="176"/>
      <c r="B135" s="446"/>
      <c r="C135" s="426"/>
      <c r="D135" s="427"/>
      <c r="E135" s="427"/>
      <c r="F135" s="427"/>
      <c r="G135" s="427"/>
      <c r="H135" s="427"/>
    </row>
    <row r="136" spans="1:8" ht="15.6" x14ac:dyDescent="0.3">
      <c r="A136" s="176"/>
      <c r="B136" s="1466" t="s">
        <v>744</v>
      </c>
      <c r="C136" s="1466"/>
      <c r="D136" s="1466"/>
      <c r="E136" s="1466"/>
      <c r="F136" s="1466"/>
      <c r="G136" s="1466"/>
      <c r="H136" s="1466"/>
    </row>
    <row r="137" spans="1:8" x14ac:dyDescent="0.3">
      <c r="A137" s="176"/>
      <c r="B137" s="176"/>
      <c r="C137" s="176"/>
      <c r="D137" s="176"/>
      <c r="E137" s="176"/>
      <c r="F137" s="176"/>
      <c r="G137" s="176"/>
      <c r="H137" s="176"/>
    </row>
    <row r="138" spans="1:8" x14ac:dyDescent="0.3">
      <c r="A138" s="176"/>
      <c r="B138" s="176"/>
      <c r="C138" s="176"/>
      <c r="D138" s="176"/>
      <c r="E138" s="176"/>
      <c r="F138" s="176"/>
      <c r="G138" s="176"/>
      <c r="H138" s="176"/>
    </row>
    <row r="139" spans="1:8" x14ac:dyDescent="0.3">
      <c r="A139" s="176"/>
      <c r="B139" s="176"/>
      <c r="C139" s="176"/>
      <c r="D139" s="182"/>
      <c r="E139" s="176"/>
      <c r="F139" s="176"/>
      <c r="G139" s="176"/>
      <c r="H139" s="176"/>
    </row>
  </sheetData>
  <mergeCells count="44">
    <mergeCell ref="B133:F133"/>
    <mergeCell ref="B136:H136"/>
    <mergeCell ref="B128:H128"/>
    <mergeCell ref="B86:H86"/>
    <mergeCell ref="B91:F91"/>
    <mergeCell ref="D94:G94"/>
    <mergeCell ref="B96:H96"/>
    <mergeCell ref="B100:H100"/>
    <mergeCell ref="B105:F105"/>
    <mergeCell ref="D109:G109"/>
    <mergeCell ref="B111:H111"/>
    <mergeCell ref="B115:H115"/>
    <mergeCell ref="D122:G122"/>
    <mergeCell ref="B124:H124"/>
    <mergeCell ref="B82:H82"/>
    <mergeCell ref="B46:H46"/>
    <mergeCell ref="B50:F50"/>
    <mergeCell ref="D52:G52"/>
    <mergeCell ref="B54:H54"/>
    <mergeCell ref="B58:H58"/>
    <mergeCell ref="B63:F63"/>
    <mergeCell ref="D66:G66"/>
    <mergeCell ref="B68:H68"/>
    <mergeCell ref="B72:H72"/>
    <mergeCell ref="B77:F77"/>
    <mergeCell ref="D80:G80"/>
    <mergeCell ref="B43:H43"/>
    <mergeCell ref="D7:G7"/>
    <mergeCell ref="B9:H9"/>
    <mergeCell ref="B13:H13"/>
    <mergeCell ref="B19:F19"/>
    <mergeCell ref="B24:H24"/>
    <mergeCell ref="B27:E27"/>
    <mergeCell ref="B28:H28"/>
    <mergeCell ref="B31:H31"/>
    <mergeCell ref="B35:F35"/>
    <mergeCell ref="B39:H39"/>
    <mergeCell ref="B42:E42"/>
    <mergeCell ref="B5:H5"/>
    <mergeCell ref="B1:H2"/>
    <mergeCell ref="C3:D3"/>
    <mergeCell ref="G3:H3"/>
    <mergeCell ref="C4:D4"/>
    <mergeCell ref="G4:H4"/>
  </mergeCells>
  <pageMargins left="0.51181102362204722" right="0.51181102362204722" top="0.78740157480314965" bottom="0.78740157480314965" header="0.31496062992125984" footer="0.31496062992125984"/>
  <pageSetup paperSize="9" scale="42" orientation="portrait" r:id="rId1"/>
  <rowBreaks count="1" manualBreakCount="1">
    <brk id="78" max="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F0A82-B546-4BA1-B9AB-D3150D495C06}">
  <sheetPr>
    <tabColor theme="9" tint="0.79998168889431442"/>
  </sheetPr>
  <dimension ref="A1:N74"/>
  <sheetViews>
    <sheetView view="pageBreakPreview" topLeftCell="A4" zoomScaleNormal="100" zoomScaleSheetLayoutView="100" workbookViewId="0">
      <selection activeCell="B6" sqref="B6:E7"/>
    </sheetView>
  </sheetViews>
  <sheetFormatPr defaultColWidth="9.109375" defaultRowHeight="14.4" x14ac:dyDescent="0.3"/>
  <cols>
    <col min="1" max="1" width="9.6640625" customWidth="1"/>
    <col min="2" max="2" width="13.5546875" customWidth="1"/>
    <col min="3" max="4" width="21.109375" customWidth="1"/>
    <col min="5" max="5" width="18.88671875" customWidth="1"/>
    <col min="6" max="6" width="43.5546875" customWidth="1"/>
    <col min="7" max="7" width="44.77734375" customWidth="1"/>
    <col min="8" max="8" width="12.6640625" bestFit="1" customWidth="1"/>
    <col min="9" max="9" width="8.109375" bestFit="1" customWidth="1"/>
  </cols>
  <sheetData>
    <row r="1" spans="1:8" s="565" customFormat="1" ht="6.75" customHeight="1" thickBot="1" x14ac:dyDescent="0.3">
      <c r="A1" s="933"/>
      <c r="B1" s="934"/>
      <c r="C1" s="934"/>
      <c r="D1" s="934"/>
      <c r="E1" s="934"/>
      <c r="F1" s="934"/>
      <c r="G1" s="935"/>
    </row>
    <row r="2" spans="1:8" s="565" customFormat="1" ht="23.25" customHeight="1" thickBot="1" x14ac:dyDescent="0.3">
      <c r="A2" s="936" t="s">
        <v>760</v>
      </c>
      <c r="B2" s="937"/>
      <c r="C2" s="937"/>
      <c r="D2" s="937"/>
      <c r="E2" s="937"/>
      <c r="F2" s="937"/>
      <c r="G2" s="938"/>
    </row>
    <row r="3" spans="1:8" s="565" customFormat="1" ht="23.25" customHeight="1" x14ac:dyDescent="0.25">
      <c r="A3" s="566"/>
      <c r="B3" s="567"/>
      <c r="C3" s="567"/>
      <c r="D3" s="567"/>
      <c r="E3" s="567"/>
      <c r="F3" s="939" t="s">
        <v>457</v>
      </c>
      <c r="G3" s="940"/>
    </row>
    <row r="4" spans="1:8" s="565" customFormat="1" ht="23.25" customHeight="1" x14ac:dyDescent="0.25">
      <c r="A4" s="568"/>
      <c r="B4" s="569"/>
      <c r="C4" s="569"/>
      <c r="D4" s="569"/>
      <c r="E4" s="569"/>
      <c r="F4" s="941"/>
      <c r="G4" s="942"/>
    </row>
    <row r="5" spans="1:8" s="565" customFormat="1" ht="23.25" customHeight="1" x14ac:dyDescent="0.25">
      <c r="A5" s="568"/>
      <c r="B5" s="569"/>
      <c r="C5" s="569"/>
      <c r="D5" s="569"/>
      <c r="E5" s="569"/>
      <c r="F5" s="941"/>
      <c r="G5" s="942"/>
      <c r="H5" s="569"/>
    </row>
    <row r="6" spans="1:8" s="565" customFormat="1" ht="23.25" customHeight="1" x14ac:dyDescent="0.25">
      <c r="A6" s="568"/>
      <c r="B6" s="1595" t="s">
        <v>776</v>
      </c>
      <c r="C6" s="1595"/>
      <c r="D6" s="1595"/>
      <c r="E6" s="1595"/>
      <c r="F6" s="941"/>
      <c r="G6" s="942"/>
      <c r="H6" s="569"/>
    </row>
    <row r="7" spans="1:8" s="565" customFormat="1" ht="23.25" customHeight="1" x14ac:dyDescent="0.25">
      <c r="A7" s="568"/>
      <c r="B7" s="1595" t="s">
        <v>777</v>
      </c>
      <c r="C7" s="1595"/>
      <c r="D7" s="1595"/>
      <c r="E7" s="1595"/>
      <c r="F7" s="941"/>
      <c r="G7" s="942"/>
      <c r="H7" s="569"/>
    </row>
    <row r="8" spans="1:8" s="565" customFormat="1" ht="23.25" customHeight="1" x14ac:dyDescent="0.25">
      <c r="A8" s="570"/>
      <c r="B8" s="569"/>
      <c r="C8" s="569"/>
      <c r="D8" s="569"/>
      <c r="E8" s="569"/>
      <c r="F8" s="941"/>
      <c r="G8" s="942"/>
    </row>
    <row r="9" spans="1:8" s="565" customFormat="1" ht="23.25" customHeight="1" x14ac:dyDescent="0.25">
      <c r="A9" s="570"/>
      <c r="B9" s="569"/>
      <c r="C9" s="569"/>
      <c r="D9" s="569"/>
      <c r="E9" s="569"/>
      <c r="F9" s="941"/>
      <c r="G9" s="942"/>
    </row>
    <row r="10" spans="1:8" s="565" customFormat="1" ht="23.25" customHeight="1" thickBot="1" x14ac:dyDescent="0.3">
      <c r="A10" s="570"/>
      <c r="B10" s="571"/>
      <c r="C10" s="571"/>
      <c r="D10" s="571"/>
      <c r="E10" s="571"/>
      <c r="F10" s="943"/>
      <c r="G10" s="944"/>
    </row>
    <row r="11" spans="1:8" s="565" customFormat="1" ht="17.25" customHeight="1" x14ac:dyDescent="0.25">
      <c r="A11" s="945" t="s">
        <v>314</v>
      </c>
      <c r="B11" s="947" t="s">
        <v>315</v>
      </c>
      <c r="C11" s="949" t="s">
        <v>74</v>
      </c>
      <c r="D11" s="950"/>
      <c r="E11" s="945" t="s">
        <v>128</v>
      </c>
      <c r="F11" s="951" t="s">
        <v>316</v>
      </c>
      <c r="G11" s="953" t="s">
        <v>317</v>
      </c>
    </row>
    <row r="12" spans="1:8" s="574" customFormat="1" ht="13.8" x14ac:dyDescent="0.3">
      <c r="A12" s="946"/>
      <c r="B12" s="948"/>
      <c r="C12" s="572" t="s">
        <v>77</v>
      </c>
      <c r="D12" s="573" t="s">
        <v>78</v>
      </c>
      <c r="E12" s="946"/>
      <c r="F12" s="952"/>
      <c r="G12" s="954"/>
    </row>
    <row r="13" spans="1:8" s="574" customFormat="1" ht="13.8" x14ac:dyDescent="0.3">
      <c r="A13" s="960">
        <v>36</v>
      </c>
      <c r="B13" s="962">
        <v>45</v>
      </c>
      <c r="C13" s="964" t="s">
        <v>458</v>
      </c>
      <c r="D13" s="966" t="s">
        <v>459</v>
      </c>
      <c r="E13" s="960" t="s">
        <v>460</v>
      </c>
      <c r="F13" s="958"/>
      <c r="G13" s="958"/>
    </row>
    <row r="14" spans="1:8" s="574" customFormat="1" ht="13.8" x14ac:dyDescent="0.3">
      <c r="A14" s="961"/>
      <c r="B14" s="963"/>
      <c r="C14" s="965"/>
      <c r="D14" s="967"/>
      <c r="E14" s="961"/>
      <c r="F14" s="959"/>
      <c r="G14" s="959"/>
    </row>
    <row r="15" spans="1:8" s="565" customFormat="1" ht="24" customHeight="1" thickBot="1" x14ac:dyDescent="0.3">
      <c r="A15" s="1545" t="s">
        <v>318</v>
      </c>
      <c r="B15" s="1546"/>
      <c r="C15" s="1546"/>
      <c r="D15" s="1546"/>
      <c r="E15" s="1546"/>
      <c r="F15" s="1546"/>
      <c r="G15" s="1547"/>
    </row>
    <row r="16" spans="1:8" s="565" customFormat="1" ht="24" customHeight="1" thickBot="1" x14ac:dyDescent="0.3">
      <c r="A16" s="955"/>
      <c r="B16" s="956"/>
      <c r="C16" s="956"/>
      <c r="D16" s="956"/>
      <c r="E16" s="956"/>
      <c r="F16" s="956"/>
      <c r="G16" s="957"/>
    </row>
    <row r="17" spans="1:14" s="565" customFormat="1" ht="22.8" customHeight="1" x14ac:dyDescent="0.25">
      <c r="A17" s="1536"/>
      <c r="B17" s="1537"/>
      <c r="C17" s="1537"/>
      <c r="D17" s="1537"/>
      <c r="E17" s="1537"/>
      <c r="F17" s="1537"/>
      <c r="G17" s="1538"/>
    </row>
    <row r="18" spans="1:14" s="565" customFormat="1" ht="22.8" customHeight="1" x14ac:dyDescent="0.25">
      <c r="A18" s="1539"/>
      <c r="B18" s="1540"/>
      <c r="C18" s="1540"/>
      <c r="D18" s="1540"/>
      <c r="E18" s="1540"/>
      <c r="F18" s="1540"/>
      <c r="G18" s="1541"/>
    </row>
    <row r="19" spans="1:14" s="565" customFormat="1" ht="22.8" customHeight="1" x14ac:dyDescent="0.25">
      <c r="A19" s="1539"/>
      <c r="B19" s="1540"/>
      <c r="C19" s="1540"/>
      <c r="D19" s="1540"/>
      <c r="E19" s="1540"/>
      <c r="F19" s="1540"/>
      <c r="G19" s="1541"/>
    </row>
    <row r="20" spans="1:14" s="565" customFormat="1" ht="14.4" customHeight="1" x14ac:dyDescent="0.25">
      <c r="A20" s="1539"/>
      <c r="B20" s="1540"/>
      <c r="C20" s="1540"/>
      <c r="D20" s="1540"/>
      <c r="E20" s="1540"/>
      <c r="F20" s="1540"/>
      <c r="G20" s="1541"/>
      <c r="N20" s="565" t="s">
        <v>86</v>
      </c>
    </row>
    <row r="21" spans="1:14" s="565" customFormat="1" ht="14.4" customHeight="1" x14ac:dyDescent="0.25">
      <c r="A21" s="1539"/>
      <c r="B21" s="1540"/>
      <c r="C21" s="1540"/>
      <c r="D21" s="1540"/>
      <c r="E21" s="1540"/>
      <c r="F21" s="1540"/>
      <c r="G21" s="1541"/>
    </row>
    <row r="22" spans="1:14" s="565" customFormat="1" ht="14.4" customHeight="1" x14ac:dyDescent="0.25">
      <c r="A22" s="1539"/>
      <c r="B22" s="1540"/>
      <c r="C22" s="1540"/>
      <c r="D22" s="1540"/>
      <c r="E22" s="1540"/>
      <c r="F22" s="1540"/>
      <c r="G22" s="1541"/>
    </row>
    <row r="23" spans="1:14" s="565" customFormat="1" ht="14.4" customHeight="1" x14ac:dyDescent="0.25">
      <c r="A23" s="1539"/>
      <c r="B23" s="1540"/>
      <c r="C23" s="1540"/>
      <c r="D23" s="1540"/>
      <c r="E23" s="1540"/>
      <c r="F23" s="1540"/>
      <c r="G23" s="1541"/>
    </row>
    <row r="24" spans="1:14" s="565" customFormat="1" ht="14.4" customHeight="1" x14ac:dyDescent="0.25">
      <c r="A24" s="1539"/>
      <c r="B24" s="1540"/>
      <c r="C24" s="1540"/>
      <c r="D24" s="1540"/>
      <c r="E24" s="1540"/>
      <c r="F24" s="1540"/>
      <c r="G24" s="1541"/>
    </row>
    <row r="25" spans="1:14" s="565" customFormat="1" ht="14.4" customHeight="1" x14ac:dyDescent="0.25">
      <c r="A25" s="1539"/>
      <c r="B25" s="1540"/>
      <c r="C25" s="1540"/>
      <c r="D25" s="1540"/>
      <c r="E25" s="1540"/>
      <c r="F25" s="1540"/>
      <c r="G25" s="1541"/>
    </row>
    <row r="26" spans="1:14" s="565" customFormat="1" ht="14.4" customHeight="1" x14ac:dyDescent="0.25">
      <c r="A26" s="1539"/>
      <c r="B26" s="1540"/>
      <c r="C26" s="1540"/>
      <c r="D26" s="1540"/>
      <c r="E26" s="1540"/>
      <c r="F26" s="1540"/>
      <c r="G26" s="1541"/>
    </row>
    <row r="27" spans="1:14" s="565" customFormat="1" ht="14.4" customHeight="1" x14ac:dyDescent="0.25">
      <c r="A27" s="1539"/>
      <c r="B27" s="1540"/>
      <c r="C27" s="1540"/>
      <c r="D27" s="1540"/>
      <c r="E27" s="1540"/>
      <c r="F27" s="1540"/>
      <c r="G27" s="1541"/>
    </row>
    <row r="28" spans="1:14" s="565" customFormat="1" ht="14.4" customHeight="1" x14ac:dyDescent="0.25">
      <c r="A28" s="1539"/>
      <c r="B28" s="1540"/>
      <c r="C28" s="1540"/>
      <c r="D28" s="1540"/>
      <c r="E28" s="1540"/>
      <c r="F28" s="1540"/>
      <c r="G28" s="1541"/>
    </row>
    <row r="29" spans="1:14" s="565" customFormat="1" ht="14.4" customHeight="1" x14ac:dyDescent="0.25">
      <c r="A29" s="1539"/>
      <c r="B29" s="1540"/>
      <c r="C29" s="1540"/>
      <c r="D29" s="1540"/>
      <c r="E29" s="1540"/>
      <c r="F29" s="1540"/>
      <c r="G29" s="1541"/>
    </row>
    <row r="30" spans="1:14" s="565" customFormat="1" ht="14.4" customHeight="1" x14ac:dyDescent="0.25">
      <c r="A30" s="1539"/>
      <c r="B30" s="1540"/>
      <c r="C30" s="1540"/>
      <c r="D30" s="1540"/>
      <c r="E30" s="1540"/>
      <c r="F30" s="1540"/>
      <c r="G30" s="1541"/>
    </row>
    <row r="31" spans="1:14" s="565" customFormat="1" ht="14.4" customHeight="1" x14ac:dyDescent="0.25">
      <c r="A31" s="1539"/>
      <c r="B31" s="1540"/>
      <c r="C31" s="1540"/>
      <c r="D31" s="1540"/>
      <c r="E31" s="1540"/>
      <c r="F31" s="1540"/>
      <c r="G31" s="1541"/>
    </row>
    <row r="32" spans="1:14" s="565" customFormat="1" ht="14.4" customHeight="1" x14ac:dyDescent="0.25">
      <c r="A32" s="1539"/>
      <c r="B32" s="1540"/>
      <c r="C32" s="1540"/>
      <c r="D32" s="1540"/>
      <c r="E32" s="1540"/>
      <c r="F32" s="1540"/>
      <c r="G32" s="1541"/>
    </row>
    <row r="33" spans="1:7" s="565" customFormat="1" ht="14.4" customHeight="1" x14ac:dyDescent="0.25">
      <c r="A33" s="1539"/>
      <c r="B33" s="1540"/>
      <c r="C33" s="1540"/>
      <c r="D33" s="1540"/>
      <c r="E33" s="1540"/>
      <c r="F33" s="1540"/>
      <c r="G33" s="1541"/>
    </row>
    <row r="34" spans="1:7" s="565" customFormat="1" ht="14.4" customHeight="1" x14ac:dyDescent="0.25">
      <c r="A34" s="1539"/>
      <c r="B34" s="1540"/>
      <c r="C34" s="1540"/>
      <c r="D34" s="1540"/>
      <c r="E34" s="1540"/>
      <c r="F34" s="1540"/>
      <c r="G34" s="1541"/>
    </row>
    <row r="35" spans="1:7" s="565" customFormat="1" ht="14.4" customHeight="1" x14ac:dyDescent="0.25">
      <c r="A35" s="1539"/>
      <c r="B35" s="1540"/>
      <c r="C35" s="1540"/>
      <c r="D35" s="1540"/>
      <c r="E35" s="1540"/>
      <c r="F35" s="1540"/>
      <c r="G35" s="1541"/>
    </row>
    <row r="36" spans="1:7" s="565" customFormat="1" ht="14.4" customHeight="1" x14ac:dyDescent="0.25">
      <c r="A36" s="1539"/>
      <c r="B36" s="1540"/>
      <c r="C36" s="1540"/>
      <c r="D36" s="1540"/>
      <c r="E36" s="1540"/>
      <c r="F36" s="1540"/>
      <c r="G36" s="1541"/>
    </row>
    <row r="37" spans="1:7" s="565" customFormat="1" ht="14.4" customHeight="1" x14ac:dyDescent="0.25">
      <c r="A37" s="1539"/>
      <c r="B37" s="1540"/>
      <c r="C37" s="1540"/>
      <c r="D37" s="1540"/>
      <c r="E37" s="1540"/>
      <c r="F37" s="1540"/>
      <c r="G37" s="1541"/>
    </row>
    <row r="38" spans="1:7" s="565" customFormat="1" ht="14.4" customHeight="1" x14ac:dyDescent="0.25">
      <c r="A38" s="1539"/>
      <c r="B38" s="1540"/>
      <c r="C38" s="1540"/>
      <c r="D38" s="1540"/>
      <c r="E38" s="1540"/>
      <c r="F38" s="1540"/>
      <c r="G38" s="1541"/>
    </row>
    <row r="39" spans="1:7" s="565" customFormat="1" ht="14.4" customHeight="1" x14ac:dyDescent="0.25">
      <c r="A39" s="1539"/>
      <c r="B39" s="1540"/>
      <c r="C39" s="1540"/>
      <c r="D39" s="1540"/>
      <c r="E39" s="1540"/>
      <c r="F39" s="1540"/>
      <c r="G39" s="1541"/>
    </row>
    <row r="40" spans="1:7" s="565" customFormat="1" ht="14.4" customHeight="1" x14ac:dyDescent="0.25">
      <c r="A40" s="1539"/>
      <c r="B40" s="1540"/>
      <c r="C40" s="1540"/>
      <c r="D40" s="1540"/>
      <c r="E40" s="1540"/>
      <c r="F40" s="1540"/>
      <c r="G40" s="1541"/>
    </row>
    <row r="41" spans="1:7" s="565" customFormat="1" ht="14.4" customHeight="1" x14ac:dyDescent="0.25">
      <c r="A41" s="1539"/>
      <c r="B41" s="1540"/>
      <c r="C41" s="1540"/>
      <c r="D41" s="1540"/>
      <c r="E41" s="1540"/>
      <c r="F41" s="1540"/>
      <c r="G41" s="1541"/>
    </row>
    <row r="42" spans="1:7" s="565" customFormat="1" ht="14.4" customHeight="1" x14ac:dyDescent="0.25">
      <c r="A42" s="1539"/>
      <c r="B42" s="1540"/>
      <c r="C42" s="1540"/>
      <c r="D42" s="1540"/>
      <c r="E42" s="1540"/>
      <c r="F42" s="1540"/>
      <c r="G42" s="1541"/>
    </row>
    <row r="43" spans="1:7" s="565" customFormat="1" ht="14.4" customHeight="1" x14ac:dyDescent="0.25">
      <c r="A43" s="1539"/>
      <c r="B43" s="1540"/>
      <c r="C43" s="1540"/>
      <c r="D43" s="1540"/>
      <c r="E43" s="1540"/>
      <c r="F43" s="1540"/>
      <c r="G43" s="1541"/>
    </row>
    <row r="44" spans="1:7" s="565" customFormat="1" ht="14.4" customHeight="1" x14ac:dyDescent="0.25">
      <c r="A44" s="1539"/>
      <c r="B44" s="1540"/>
      <c r="C44" s="1540"/>
      <c r="D44" s="1540"/>
      <c r="E44" s="1540"/>
      <c r="F44" s="1540"/>
      <c r="G44" s="1541"/>
    </row>
    <row r="45" spans="1:7" s="565" customFormat="1" ht="14.4" customHeight="1" x14ac:dyDescent="0.25">
      <c r="A45" s="1539"/>
      <c r="B45" s="1540"/>
      <c r="C45" s="1540"/>
      <c r="D45" s="1540"/>
      <c r="E45" s="1540"/>
      <c r="F45" s="1540"/>
      <c r="G45" s="1541"/>
    </row>
    <row r="46" spans="1:7" s="565" customFormat="1" ht="14.4" customHeight="1" x14ac:dyDescent="0.25">
      <c r="A46" s="1539"/>
      <c r="B46" s="1540"/>
      <c r="C46" s="1540"/>
      <c r="D46" s="1540"/>
      <c r="E46" s="1540"/>
      <c r="F46" s="1540"/>
      <c r="G46" s="1541"/>
    </row>
    <row r="47" spans="1:7" s="565" customFormat="1" ht="14.4" customHeight="1" x14ac:dyDescent="0.25">
      <c r="A47" s="1539"/>
      <c r="B47" s="1540"/>
      <c r="C47" s="1540"/>
      <c r="D47" s="1540"/>
      <c r="E47" s="1540"/>
      <c r="F47" s="1540"/>
      <c r="G47" s="1541"/>
    </row>
    <row r="48" spans="1:7" s="565" customFormat="1" ht="14.4" customHeight="1" x14ac:dyDescent="0.25">
      <c r="A48" s="1539"/>
      <c r="B48" s="1540"/>
      <c r="C48" s="1540"/>
      <c r="D48" s="1540"/>
      <c r="E48" s="1540"/>
      <c r="F48" s="1540"/>
      <c r="G48" s="1541"/>
    </row>
    <row r="49" spans="1:7" s="565" customFormat="1" ht="14.4" customHeight="1" x14ac:dyDescent="0.25">
      <c r="A49" s="1539"/>
      <c r="B49" s="1540"/>
      <c r="C49" s="1540"/>
      <c r="D49" s="1540"/>
      <c r="E49" s="1540"/>
      <c r="F49" s="1540"/>
      <c r="G49" s="1541"/>
    </row>
    <row r="50" spans="1:7" s="565" customFormat="1" ht="14.4" customHeight="1" x14ac:dyDescent="0.25">
      <c r="A50" s="1539"/>
      <c r="B50" s="1540"/>
      <c r="C50" s="1540"/>
      <c r="D50" s="1540"/>
      <c r="E50" s="1540"/>
      <c r="F50" s="1540"/>
      <c r="G50" s="1541"/>
    </row>
    <row r="51" spans="1:7" s="565" customFormat="1" ht="14.4" customHeight="1" x14ac:dyDescent="0.25">
      <c r="A51" s="1539"/>
      <c r="B51" s="1540"/>
      <c r="C51" s="1540"/>
      <c r="D51" s="1540"/>
      <c r="E51" s="1540"/>
      <c r="F51" s="1540"/>
      <c r="G51" s="1541"/>
    </row>
    <row r="52" spans="1:7" s="565" customFormat="1" ht="14.4" customHeight="1" x14ac:dyDescent="0.25">
      <c r="A52" s="1539"/>
      <c r="B52" s="1540"/>
      <c r="C52" s="1540"/>
      <c r="D52" s="1540"/>
      <c r="E52" s="1540"/>
      <c r="F52" s="1540"/>
      <c r="G52" s="1541"/>
    </row>
    <row r="53" spans="1:7" s="565" customFormat="1" ht="14.4" customHeight="1" x14ac:dyDescent="0.25">
      <c r="A53" s="1539"/>
      <c r="B53" s="1540"/>
      <c r="C53" s="1540"/>
      <c r="D53" s="1540"/>
      <c r="E53" s="1540"/>
      <c r="F53" s="1540"/>
      <c r="G53" s="1541"/>
    </row>
    <row r="54" spans="1:7" s="565" customFormat="1" ht="14.4" customHeight="1" x14ac:dyDescent="0.25">
      <c r="A54" s="1539"/>
      <c r="B54" s="1540"/>
      <c r="C54" s="1540"/>
      <c r="D54" s="1540"/>
      <c r="E54" s="1540"/>
      <c r="F54" s="1540"/>
      <c r="G54" s="1541"/>
    </row>
    <row r="55" spans="1:7" s="565" customFormat="1" ht="14.4" customHeight="1" x14ac:dyDescent="0.25">
      <c r="A55" s="1539"/>
      <c r="B55" s="1540"/>
      <c r="C55" s="1540"/>
      <c r="D55" s="1540"/>
      <c r="E55" s="1540"/>
      <c r="F55" s="1540"/>
      <c r="G55" s="1541"/>
    </row>
    <row r="56" spans="1:7" s="565" customFormat="1" ht="14.4" customHeight="1" x14ac:dyDescent="0.25">
      <c r="A56" s="1539"/>
      <c r="B56" s="1540"/>
      <c r="C56" s="1540"/>
      <c r="D56" s="1540"/>
      <c r="E56" s="1540"/>
      <c r="F56" s="1540"/>
      <c r="G56" s="1541"/>
    </row>
    <row r="57" spans="1:7" s="565" customFormat="1" ht="14.4" customHeight="1" x14ac:dyDescent="0.25">
      <c r="A57" s="1539"/>
      <c r="B57" s="1540"/>
      <c r="C57" s="1540"/>
      <c r="D57" s="1540"/>
      <c r="E57" s="1540"/>
      <c r="F57" s="1540"/>
      <c r="G57" s="1541"/>
    </row>
    <row r="58" spans="1:7" s="565" customFormat="1" ht="14.4" customHeight="1" x14ac:dyDescent="0.25">
      <c r="A58" s="1539"/>
      <c r="B58" s="1540"/>
      <c r="C58" s="1540"/>
      <c r="D58" s="1540"/>
      <c r="E58" s="1540"/>
      <c r="F58" s="1540"/>
      <c r="G58" s="1541"/>
    </row>
    <row r="59" spans="1:7" s="565" customFormat="1" ht="14.4" customHeight="1" x14ac:dyDescent="0.25">
      <c r="A59" s="1539"/>
      <c r="B59" s="1540"/>
      <c r="C59" s="1540"/>
      <c r="D59" s="1540"/>
      <c r="E59" s="1540"/>
      <c r="F59" s="1540"/>
      <c r="G59" s="1541"/>
    </row>
    <row r="60" spans="1:7" s="565" customFormat="1" ht="14.4" customHeight="1" x14ac:dyDescent="0.25">
      <c r="A60" s="1539"/>
      <c r="B60" s="1540"/>
      <c r="C60" s="1540"/>
      <c r="D60" s="1540"/>
      <c r="E60" s="1540"/>
      <c r="F60" s="1540"/>
      <c r="G60" s="1541"/>
    </row>
    <row r="61" spans="1:7" s="565" customFormat="1" ht="14.4" customHeight="1" x14ac:dyDescent="0.25">
      <c r="A61" s="1539"/>
      <c r="B61" s="1540"/>
      <c r="C61" s="1540"/>
      <c r="D61" s="1540"/>
      <c r="E61" s="1540"/>
      <c r="F61" s="1540"/>
      <c r="G61" s="1541"/>
    </row>
    <row r="62" spans="1:7" s="565" customFormat="1" ht="14.4" customHeight="1" x14ac:dyDescent="0.25">
      <c r="A62" s="1539"/>
      <c r="B62" s="1540"/>
      <c r="C62" s="1540"/>
      <c r="D62" s="1540"/>
      <c r="E62" s="1540"/>
      <c r="F62" s="1540"/>
      <c r="G62" s="1541"/>
    </row>
    <row r="63" spans="1:7" s="565" customFormat="1" ht="14.4" customHeight="1" x14ac:dyDescent="0.25">
      <c r="A63" s="1539"/>
      <c r="B63" s="1540"/>
      <c r="C63" s="1540"/>
      <c r="D63" s="1540"/>
      <c r="E63" s="1540"/>
      <c r="F63" s="1540"/>
      <c r="G63" s="1541"/>
    </row>
    <row r="64" spans="1:7" s="565" customFormat="1" ht="14.4" customHeight="1" x14ac:dyDescent="0.25">
      <c r="A64" s="1539"/>
      <c r="B64" s="1540"/>
      <c r="C64" s="1540"/>
      <c r="D64" s="1540"/>
      <c r="E64" s="1540"/>
      <c r="F64" s="1540"/>
      <c r="G64" s="1541"/>
    </row>
    <row r="65" spans="1:7" s="565" customFormat="1" ht="14.4" customHeight="1" x14ac:dyDescent="0.25">
      <c r="A65" s="1539"/>
      <c r="B65" s="1540"/>
      <c r="C65" s="1540"/>
      <c r="D65" s="1540"/>
      <c r="E65" s="1540"/>
      <c r="F65" s="1540"/>
      <c r="G65" s="1541"/>
    </row>
    <row r="66" spans="1:7" s="565" customFormat="1" ht="14.4" customHeight="1" x14ac:dyDescent="0.25">
      <c r="A66" s="1539"/>
      <c r="B66" s="1540"/>
      <c r="C66" s="1540"/>
      <c r="D66" s="1540"/>
      <c r="E66" s="1540"/>
      <c r="F66" s="1540"/>
      <c r="G66" s="1541"/>
    </row>
    <row r="67" spans="1:7" s="565" customFormat="1" ht="14.4" customHeight="1" x14ac:dyDescent="0.25">
      <c r="A67" s="1539"/>
      <c r="B67" s="1540"/>
      <c r="C67" s="1540"/>
      <c r="D67" s="1540"/>
      <c r="E67" s="1540"/>
      <c r="F67" s="1540"/>
      <c r="G67" s="1541"/>
    </row>
    <row r="68" spans="1:7" s="565" customFormat="1" ht="14.4" customHeight="1" x14ac:dyDescent="0.25">
      <c r="A68" s="1539"/>
      <c r="B68" s="1540"/>
      <c r="C68" s="1540"/>
      <c r="D68" s="1540"/>
      <c r="E68" s="1540"/>
      <c r="F68" s="1540"/>
      <c r="G68" s="1541"/>
    </row>
    <row r="69" spans="1:7" s="565" customFormat="1" ht="14.4" customHeight="1" x14ac:dyDescent="0.25">
      <c r="A69" s="1539"/>
      <c r="B69" s="1540"/>
      <c r="C69" s="1540"/>
      <c r="D69" s="1540"/>
      <c r="E69" s="1540"/>
      <c r="F69" s="1540"/>
      <c r="G69" s="1541"/>
    </row>
    <row r="70" spans="1:7" s="565" customFormat="1" ht="14.4" customHeight="1" x14ac:dyDescent="0.25">
      <c r="A70" s="1539"/>
      <c r="B70" s="1540"/>
      <c r="C70" s="1540"/>
      <c r="D70" s="1540"/>
      <c r="E70" s="1540"/>
      <c r="F70" s="1540"/>
      <c r="G70" s="1541"/>
    </row>
    <row r="71" spans="1:7" s="565" customFormat="1" ht="14.4" customHeight="1" x14ac:dyDescent="0.25">
      <c r="A71" s="1539"/>
      <c r="B71" s="1540"/>
      <c r="C71" s="1540"/>
      <c r="D71" s="1540"/>
      <c r="E71" s="1540"/>
      <c r="F71" s="1540"/>
      <c r="G71" s="1541"/>
    </row>
    <row r="72" spans="1:7" s="565" customFormat="1" ht="14.4" customHeight="1" x14ac:dyDescent="0.25">
      <c r="A72" s="1539"/>
      <c r="B72" s="1540"/>
      <c r="C72" s="1540"/>
      <c r="D72" s="1540"/>
      <c r="E72" s="1540"/>
      <c r="F72" s="1540"/>
      <c r="G72" s="1541"/>
    </row>
    <row r="73" spans="1:7" s="565" customFormat="1" ht="7.8" customHeight="1" thickBot="1" x14ac:dyDescent="0.3">
      <c r="A73" s="1542"/>
      <c r="B73" s="1543"/>
      <c r="C73" s="1543"/>
      <c r="D73" s="1543"/>
      <c r="E73" s="1543"/>
      <c r="F73" s="1543"/>
      <c r="G73" s="1544"/>
    </row>
    <row r="74" spans="1:7" s="565" customFormat="1" ht="15" customHeight="1" x14ac:dyDescent="0.25">
      <c r="A74" s="1533"/>
      <c r="B74" s="1534"/>
      <c r="C74" s="1534"/>
      <c r="D74" s="1534"/>
      <c r="E74" s="1534"/>
      <c r="F74" s="1534"/>
      <c r="G74" s="1535"/>
    </row>
  </sheetData>
  <mergeCells count="22">
    <mergeCell ref="A1:G1"/>
    <mergeCell ref="A2:G2"/>
    <mergeCell ref="F3:G10"/>
    <mergeCell ref="A11:A12"/>
    <mergeCell ref="B11:B12"/>
    <mergeCell ref="C11:D11"/>
    <mergeCell ref="E11:E12"/>
    <mergeCell ref="F11:F12"/>
    <mergeCell ref="G11:G12"/>
    <mergeCell ref="B7:E7"/>
    <mergeCell ref="B6:E6"/>
    <mergeCell ref="E13:E14"/>
    <mergeCell ref="F13:F14"/>
    <mergeCell ref="A74:G74"/>
    <mergeCell ref="A17:G73"/>
    <mergeCell ref="A16:G16"/>
    <mergeCell ref="A15:G15"/>
    <mergeCell ref="G13:G14"/>
    <mergeCell ref="A13:A14"/>
    <mergeCell ref="B13:B14"/>
    <mergeCell ref="C13:C14"/>
    <mergeCell ref="D13:D14"/>
  </mergeCells>
  <pageMargins left="0.51181102362204722" right="0.11811023622047245" top="0.78740157480314965" bottom="0.78740157480314965" header="0.31496062992125984" footer="0.31496062992125984"/>
  <pageSetup paperSize="9" scale="55" orientation="portrait" horizontalDpi="0" verticalDpi="0" r:id="rId1"/>
  <colBreaks count="1" manualBreakCount="1">
    <brk id="7" max="422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pageSetUpPr fitToPage="1"/>
  </sheetPr>
  <dimension ref="B1:EF304"/>
  <sheetViews>
    <sheetView showGridLines="0" view="pageBreakPreview" topLeftCell="A271" zoomScale="80" zoomScaleNormal="100" zoomScaleSheetLayoutView="80" workbookViewId="0">
      <selection activeCell="P282" sqref="P282"/>
    </sheetView>
  </sheetViews>
  <sheetFormatPr defaultColWidth="9.109375" defaultRowHeight="13.2" x14ac:dyDescent="0.3"/>
  <cols>
    <col min="1" max="1" width="1.5546875" style="474" customWidth="1"/>
    <col min="2" max="2" width="6.88671875" style="543" customWidth="1"/>
    <col min="3" max="3" width="2" style="474" customWidth="1"/>
    <col min="4" max="4" width="2.6640625" style="474" customWidth="1"/>
    <col min="5" max="13" width="2" style="474" customWidth="1"/>
    <col min="14" max="14" width="3.33203125" style="474" customWidth="1"/>
    <col min="15" max="23" width="2" style="474" customWidth="1"/>
    <col min="24" max="24" width="3.88671875" style="474" customWidth="1"/>
    <col min="25" max="33" width="2" style="474" customWidth="1"/>
    <col min="34" max="34" width="3.33203125" style="474" customWidth="1"/>
    <col min="35" max="43" width="2" style="474" customWidth="1"/>
    <col min="44" max="44" width="3.109375" style="474" customWidth="1"/>
    <col min="45" max="53" width="2" style="474" customWidth="1"/>
    <col min="54" max="54" width="4.88671875" style="474" customWidth="1"/>
    <col min="55" max="63" width="2" style="474" customWidth="1"/>
    <col min="64" max="64" width="2.5546875" style="474" customWidth="1"/>
    <col min="65" max="73" width="2" style="474" customWidth="1"/>
    <col min="74" max="74" width="3.33203125" style="474" customWidth="1"/>
    <col min="75" max="83" width="2" style="474" customWidth="1"/>
    <col min="84" max="84" width="2.6640625" style="474" customWidth="1"/>
    <col min="85" max="93" width="2" style="474" customWidth="1"/>
    <col min="94" max="94" width="3.109375" style="474" customWidth="1"/>
    <col min="95" max="102" width="2" style="474" customWidth="1"/>
    <col min="103" max="103" width="8" style="474" customWidth="1"/>
    <col min="104" max="104" width="5.109375" style="474" customWidth="1"/>
    <col min="105" max="105" width="7.33203125" style="474" customWidth="1"/>
    <col min="106" max="16384" width="9.109375" style="474"/>
  </cols>
  <sheetData>
    <row r="1" spans="2:136" s="468" customFormat="1" ht="8.1" customHeight="1" x14ac:dyDescent="0.3">
      <c r="B1" s="464"/>
      <c r="C1" s="465"/>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c r="AJ1" s="466"/>
      <c r="AK1" s="466"/>
      <c r="AL1" s="467"/>
      <c r="AM1" s="467"/>
      <c r="AN1" s="467"/>
      <c r="AO1" s="467"/>
      <c r="AP1" s="467"/>
      <c r="AQ1" s="467"/>
      <c r="AR1" s="467"/>
      <c r="AS1" s="467"/>
      <c r="AT1" s="467"/>
      <c r="AU1" s="467"/>
      <c r="AW1" s="467"/>
      <c r="AX1" s="469"/>
      <c r="AY1" s="467"/>
      <c r="AZ1" s="467"/>
      <c r="BB1" s="470"/>
      <c r="BC1" s="465"/>
      <c r="BD1" s="470"/>
      <c r="BE1" s="470"/>
      <c r="BF1" s="470"/>
      <c r="BG1" s="470"/>
      <c r="BH1" s="471"/>
      <c r="BI1" s="470"/>
      <c r="BJ1" s="470"/>
      <c r="BK1" s="470"/>
      <c r="BL1" s="470"/>
      <c r="BM1" s="467"/>
      <c r="BN1" s="467"/>
      <c r="BO1" s="467"/>
      <c r="BP1" s="467"/>
      <c r="BQ1" s="467"/>
      <c r="BR1" s="467"/>
      <c r="BS1" s="467"/>
      <c r="BT1" s="467"/>
      <c r="BU1" s="467"/>
      <c r="BV1" s="467"/>
      <c r="BW1" s="467"/>
      <c r="BX1" s="467"/>
      <c r="BY1" s="467"/>
      <c r="BZ1" s="467"/>
      <c r="CA1" s="467"/>
      <c r="CB1" s="467"/>
      <c r="CC1" s="467"/>
      <c r="CD1" s="467"/>
      <c r="CE1" s="467"/>
      <c r="CF1" s="467"/>
      <c r="CG1" s="467"/>
      <c r="CH1" s="467"/>
      <c r="CI1" s="467"/>
      <c r="CJ1" s="467"/>
      <c r="CK1" s="467"/>
      <c r="CL1" s="467"/>
      <c r="CM1" s="467"/>
      <c r="CN1" s="467"/>
      <c r="CO1" s="467"/>
      <c r="CP1" s="467"/>
      <c r="CQ1" s="467"/>
      <c r="CR1" s="467"/>
      <c r="CS1" s="467"/>
      <c r="CT1" s="467"/>
      <c r="CU1" s="467"/>
      <c r="CV1" s="467"/>
      <c r="CW1" s="467"/>
      <c r="CX1" s="467"/>
      <c r="CY1" s="467"/>
      <c r="CZ1" s="467"/>
      <c r="DA1" s="467"/>
      <c r="DB1" s="467"/>
      <c r="DC1" s="467"/>
      <c r="DD1" s="467"/>
      <c r="DE1" s="467"/>
      <c r="DF1" s="467"/>
      <c r="DG1" s="467"/>
      <c r="DH1" s="467"/>
      <c r="DI1" s="467"/>
      <c r="DJ1" s="467"/>
      <c r="DK1" s="467"/>
      <c r="DL1" s="467"/>
      <c r="DM1" s="467"/>
      <c r="DN1" s="467"/>
      <c r="DO1" s="467"/>
      <c r="DP1" s="467"/>
      <c r="DQ1" s="467"/>
      <c r="DR1" s="467"/>
      <c r="DS1" s="467"/>
      <c r="DT1" s="467"/>
      <c r="DU1" s="467"/>
      <c r="DV1" s="467"/>
      <c r="DW1" s="467"/>
      <c r="DX1" s="467"/>
      <c r="DY1" s="467"/>
      <c r="DZ1" s="467"/>
      <c r="EA1" s="467"/>
      <c r="EB1" s="467"/>
      <c r="EC1" s="467"/>
      <c r="ED1" s="467"/>
      <c r="EE1" s="467"/>
      <c r="EF1" s="472"/>
    </row>
    <row r="2" spans="2:136" ht="35.1" hidden="1" customHeight="1" x14ac:dyDescent="0.3">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c r="CU2" s="473"/>
      <c r="CV2" s="473"/>
      <c r="CW2" s="473"/>
      <c r="CX2" s="473"/>
      <c r="CY2" s="473"/>
      <c r="EE2" s="475"/>
    </row>
    <row r="3" spans="2:136" s="468" customFormat="1" ht="8.1" customHeight="1" x14ac:dyDescent="0.3">
      <c r="B3" s="465"/>
      <c r="C3" s="469"/>
      <c r="D3" s="467"/>
      <c r="E3" s="467"/>
      <c r="F3" s="465"/>
      <c r="G3" s="470"/>
      <c r="H3" s="470"/>
      <c r="I3" s="470"/>
      <c r="J3" s="470"/>
      <c r="K3" s="470"/>
      <c r="L3" s="470"/>
      <c r="M3" s="470"/>
      <c r="N3" s="470"/>
      <c r="O3" s="470"/>
      <c r="P3" s="470"/>
      <c r="Q3" s="470"/>
      <c r="R3" s="476"/>
      <c r="S3" s="476"/>
      <c r="T3" s="476"/>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c r="AT3" s="476"/>
      <c r="AU3" s="476"/>
      <c r="AV3" s="476"/>
      <c r="AW3" s="476"/>
      <c r="AX3" s="476"/>
      <c r="AY3" s="476"/>
      <c r="AZ3" s="476"/>
      <c r="BA3" s="476"/>
      <c r="BB3" s="476"/>
      <c r="BC3" s="476"/>
      <c r="BD3" s="476"/>
      <c r="BE3" s="476"/>
      <c r="BF3" s="476"/>
      <c r="BG3" s="476"/>
      <c r="BH3" s="476"/>
      <c r="BI3" s="476"/>
      <c r="BJ3" s="476"/>
      <c r="BK3" s="476"/>
      <c r="BL3" s="476"/>
      <c r="BM3" s="476"/>
      <c r="BN3" s="476"/>
      <c r="BO3" s="476"/>
      <c r="BP3" s="476"/>
      <c r="BQ3" s="476"/>
      <c r="BR3" s="476"/>
      <c r="BS3" s="476"/>
      <c r="BT3" s="476"/>
      <c r="BU3" s="476"/>
      <c r="BV3" s="476"/>
      <c r="BW3" s="476"/>
      <c r="BX3" s="476"/>
      <c r="BY3" s="476"/>
      <c r="BZ3" s="476"/>
      <c r="CA3" s="476"/>
      <c r="CB3" s="476"/>
      <c r="CC3" s="476"/>
      <c r="CD3" s="476"/>
      <c r="CE3" s="476"/>
      <c r="CF3" s="476"/>
      <c r="CG3" s="476"/>
      <c r="CH3" s="476"/>
      <c r="CI3" s="476"/>
      <c r="CJ3" s="476"/>
      <c r="CK3" s="476"/>
      <c r="CL3" s="476"/>
      <c r="CM3" s="476"/>
      <c r="CN3" s="476"/>
      <c r="CO3" s="476"/>
      <c r="CP3" s="476"/>
      <c r="CQ3" s="476"/>
      <c r="CR3" s="476"/>
      <c r="CS3" s="476"/>
      <c r="CT3" s="476"/>
      <c r="CU3" s="476"/>
      <c r="CV3" s="476"/>
      <c r="CW3" s="476"/>
      <c r="CX3" s="476"/>
      <c r="CY3" s="476"/>
      <c r="CZ3" s="476"/>
    </row>
    <row r="4" spans="2:136" s="468" customFormat="1" ht="8.1" customHeight="1" x14ac:dyDescent="0.3">
      <c r="B4" s="477" t="s">
        <v>120</v>
      </c>
      <c r="C4" s="1563">
        <v>27</v>
      </c>
      <c r="D4" s="1563"/>
      <c r="E4" s="478"/>
      <c r="F4" s="478"/>
      <c r="G4" s="478"/>
      <c r="H4" s="479"/>
      <c r="I4" s="478"/>
      <c r="J4" s="478"/>
      <c r="K4" s="478"/>
      <c r="L4" s="478"/>
      <c r="M4" s="1563">
        <f>C4+1</f>
        <v>28</v>
      </c>
      <c r="N4" s="1563"/>
      <c r="O4" s="478"/>
      <c r="P4" s="478"/>
      <c r="Q4" s="478"/>
      <c r="R4" s="479"/>
      <c r="S4" s="478"/>
      <c r="T4" s="478"/>
      <c r="U4" s="478"/>
      <c r="V4" s="478"/>
      <c r="W4" s="1563">
        <f>M4+1</f>
        <v>29</v>
      </c>
      <c r="X4" s="1563"/>
      <c r="Y4" s="478"/>
      <c r="Z4" s="478"/>
      <c r="AA4" s="478"/>
      <c r="AB4" s="479"/>
      <c r="AC4" s="478"/>
      <c r="AD4" s="478"/>
      <c r="AE4" s="478"/>
      <c r="AF4" s="478"/>
      <c r="AG4" s="1563">
        <f>W4+1</f>
        <v>30</v>
      </c>
      <c r="AH4" s="1563"/>
      <c r="AI4" s="478"/>
      <c r="AJ4" s="478"/>
      <c r="AK4" s="478"/>
      <c r="AL4" s="479"/>
      <c r="AM4" s="478"/>
      <c r="AN4" s="478"/>
      <c r="AO4" s="478"/>
      <c r="AP4" s="478"/>
      <c r="AQ4" s="1563">
        <f>AG4+1</f>
        <v>31</v>
      </c>
      <c r="AR4" s="1563"/>
      <c r="AS4" s="478"/>
      <c r="AT4" s="478"/>
      <c r="AU4" s="478"/>
      <c r="AV4" s="479"/>
      <c r="AW4" s="478"/>
      <c r="AX4" s="478"/>
      <c r="AY4" s="478"/>
      <c r="AZ4" s="478"/>
      <c r="BA4" s="1563">
        <f>AQ4+1</f>
        <v>32</v>
      </c>
      <c r="BB4" s="1563"/>
      <c r="BC4" s="478"/>
      <c r="BD4" s="478"/>
      <c r="BE4" s="478"/>
      <c r="BF4" s="479"/>
      <c r="BG4" s="478"/>
      <c r="BH4" s="478"/>
      <c r="BI4" s="478"/>
      <c r="BJ4" s="478"/>
      <c r="BK4" s="1563">
        <f>BA4+1</f>
        <v>33</v>
      </c>
      <c r="BL4" s="1563"/>
      <c r="BM4" s="478"/>
      <c r="BN4" s="478"/>
      <c r="BO4" s="478"/>
      <c r="BP4" s="479"/>
      <c r="BQ4" s="478"/>
      <c r="BR4" s="478"/>
      <c r="BS4" s="478"/>
      <c r="BT4" s="478"/>
      <c r="BU4" s="1563">
        <f>BK4+1</f>
        <v>34</v>
      </c>
      <c r="BV4" s="1563"/>
      <c r="BW4" s="478"/>
      <c r="BX4" s="478"/>
      <c r="BY4" s="478"/>
      <c r="BZ4" s="479"/>
      <c r="CA4" s="478"/>
      <c r="CB4" s="478"/>
      <c r="CC4" s="478"/>
      <c r="CD4" s="478"/>
      <c r="CE4" s="1563">
        <f>BU4+1</f>
        <v>35</v>
      </c>
      <c r="CF4" s="1563"/>
      <c r="CG4" s="478"/>
      <c r="CH4" s="478"/>
      <c r="CI4" s="478"/>
      <c r="CJ4" s="479"/>
      <c r="CK4" s="478"/>
      <c r="CL4" s="478"/>
      <c r="CM4" s="478"/>
      <c r="CN4" s="478"/>
      <c r="CO4" s="1563">
        <f>CE4+1</f>
        <v>36</v>
      </c>
      <c r="CP4" s="1563"/>
      <c r="CQ4" s="478"/>
      <c r="CR4" s="478"/>
      <c r="CS4" s="478"/>
      <c r="CT4" s="479"/>
      <c r="CU4" s="478"/>
      <c r="CV4" s="478"/>
      <c r="CW4" s="478"/>
      <c r="CX4" s="478"/>
      <c r="CY4" s="480">
        <f>CO4+1</f>
        <v>37</v>
      </c>
      <c r="CZ4" s="480"/>
    </row>
    <row r="5" spans="2:136" s="468" customFormat="1" ht="6" customHeight="1" x14ac:dyDescent="0.3">
      <c r="B5" s="481"/>
      <c r="C5" s="592"/>
      <c r="D5" s="593"/>
      <c r="E5" s="593"/>
      <c r="F5" s="593"/>
      <c r="G5" s="594"/>
      <c r="H5" s="593"/>
      <c r="I5" s="593"/>
      <c r="J5" s="593"/>
      <c r="K5" s="593"/>
      <c r="L5" s="595"/>
      <c r="M5" s="592"/>
      <c r="N5" s="593"/>
      <c r="O5" s="593"/>
      <c r="P5" s="593"/>
      <c r="Q5" s="594"/>
      <c r="R5" s="593"/>
      <c r="S5" s="593"/>
      <c r="T5" s="593"/>
      <c r="U5" s="593"/>
      <c r="V5" s="595"/>
      <c r="W5" s="592"/>
      <c r="X5" s="593"/>
      <c r="Y5" s="593"/>
      <c r="Z5" s="593"/>
      <c r="AA5" s="594"/>
      <c r="AB5" s="593"/>
      <c r="AC5" s="593"/>
      <c r="AD5" s="593"/>
      <c r="AE5" s="593"/>
      <c r="AF5" s="595"/>
      <c r="AG5" s="592"/>
      <c r="AH5" s="593"/>
      <c r="AI5" s="593"/>
      <c r="AJ5" s="593"/>
      <c r="AK5" s="594"/>
      <c r="AL5" s="593"/>
      <c r="AM5" s="593"/>
      <c r="AN5" s="593"/>
      <c r="AO5" s="593"/>
      <c r="AP5" s="595"/>
      <c r="AQ5" s="592"/>
      <c r="AR5" s="593"/>
      <c r="AS5" s="593"/>
      <c r="AT5" s="593"/>
      <c r="AU5" s="594"/>
      <c r="AV5" s="593"/>
      <c r="AW5" s="593"/>
      <c r="AX5" s="593"/>
      <c r="AY5" s="593"/>
      <c r="AZ5" s="595"/>
      <c r="BA5" s="592"/>
      <c r="BB5" s="593"/>
      <c r="BC5" s="593"/>
      <c r="BD5" s="593"/>
      <c r="BE5" s="594"/>
      <c r="BF5" s="593"/>
      <c r="BG5" s="593"/>
      <c r="BH5" s="593"/>
      <c r="BI5" s="593"/>
      <c r="BJ5" s="595"/>
      <c r="BK5" s="592"/>
      <c r="BL5" s="593"/>
      <c r="BM5" s="593"/>
      <c r="BN5" s="593"/>
      <c r="BO5" s="594"/>
      <c r="BP5" s="593"/>
      <c r="BQ5" s="593"/>
      <c r="BR5" s="593"/>
      <c r="BS5" s="593"/>
      <c r="BT5" s="595"/>
      <c r="BU5" s="592"/>
      <c r="BV5" s="593"/>
      <c r="BW5" s="593"/>
      <c r="BX5" s="593"/>
      <c r="BY5" s="594"/>
      <c r="BZ5" s="593"/>
      <c r="CA5" s="593"/>
      <c r="CB5" s="593"/>
      <c r="CC5" s="593"/>
      <c r="CD5" s="595"/>
      <c r="CE5" s="592"/>
      <c r="CF5" s="593"/>
      <c r="CG5" s="593"/>
      <c r="CH5" s="593"/>
      <c r="CI5" s="594"/>
      <c r="CJ5" s="593"/>
      <c r="CK5" s="593"/>
      <c r="CL5" s="593"/>
      <c r="CM5" s="593"/>
      <c r="CN5" s="595"/>
      <c r="CO5" s="592"/>
      <c r="CP5" s="593"/>
      <c r="CQ5" s="593"/>
      <c r="CR5" s="593"/>
      <c r="CS5" s="594"/>
      <c r="CT5" s="593"/>
      <c r="CU5" s="593"/>
      <c r="CV5" s="593"/>
      <c r="CW5" s="593"/>
      <c r="CX5" s="595"/>
      <c r="CY5" s="486"/>
      <c r="CZ5" s="486"/>
    </row>
    <row r="6" spans="2:136" s="468" customFormat="1" ht="8.1" customHeight="1" x14ac:dyDescent="0.3">
      <c r="B6" s="1549" t="s">
        <v>299</v>
      </c>
      <c r="C6" s="504"/>
      <c r="D6" s="505"/>
      <c r="E6" s="505"/>
      <c r="F6" s="505"/>
      <c r="G6" s="505"/>
      <c r="H6" s="505"/>
      <c r="I6" s="505"/>
      <c r="J6" s="505"/>
      <c r="K6" s="505"/>
      <c r="L6" s="506"/>
      <c r="M6" s="504"/>
      <c r="N6" s="505"/>
      <c r="O6" s="505"/>
      <c r="P6" s="505"/>
      <c r="Q6" s="505"/>
      <c r="R6" s="505"/>
      <c r="S6" s="505"/>
      <c r="T6" s="505"/>
      <c r="U6" s="505"/>
      <c r="V6" s="506"/>
      <c r="W6" s="504"/>
      <c r="X6" s="505"/>
      <c r="Y6" s="505"/>
      <c r="Z6" s="505"/>
      <c r="AA6" s="505"/>
      <c r="AB6" s="505"/>
      <c r="AC6" s="505"/>
      <c r="AD6" s="505"/>
      <c r="AE6" s="505"/>
      <c r="AF6" s="506"/>
      <c r="AG6" s="504"/>
      <c r="AH6" s="505"/>
      <c r="AI6" s="505"/>
      <c r="AJ6" s="505"/>
      <c r="AK6" s="505"/>
      <c r="AL6" s="505"/>
      <c r="AM6" s="505"/>
      <c r="AN6" s="505"/>
      <c r="AO6" s="505"/>
      <c r="AP6" s="506"/>
      <c r="AQ6" s="504"/>
      <c r="AR6" s="505"/>
      <c r="AS6" s="505"/>
      <c r="AT6" s="505"/>
      <c r="AU6" s="505"/>
      <c r="AV6" s="505"/>
      <c r="AW6" s="505"/>
      <c r="AX6" s="505"/>
      <c r="AY6" s="505"/>
      <c r="AZ6" s="506"/>
      <c r="BA6" s="504"/>
      <c r="BB6" s="505"/>
      <c r="BC6" s="505"/>
      <c r="BD6" s="505"/>
      <c r="BE6" s="505"/>
      <c r="BF6" s="505"/>
      <c r="BG6" s="505"/>
      <c r="BH6" s="505"/>
      <c r="BI6" s="505"/>
      <c r="BJ6" s="506"/>
      <c r="BK6" s="504"/>
      <c r="BL6" s="505"/>
      <c r="BM6" s="505"/>
      <c r="BN6" s="505"/>
      <c r="BO6" s="505"/>
      <c r="BP6" s="505"/>
      <c r="BQ6" s="505"/>
      <c r="BR6" s="505"/>
      <c r="BS6" s="505"/>
      <c r="BT6" s="506"/>
      <c r="BU6" s="504"/>
      <c r="BV6" s="505"/>
      <c r="BW6" s="505"/>
      <c r="BX6" s="505"/>
      <c r="BY6" s="505"/>
      <c r="BZ6" s="505"/>
      <c r="CA6" s="505"/>
      <c r="CB6" s="505"/>
      <c r="CC6" s="505"/>
      <c r="CD6" s="506"/>
      <c r="CE6" s="504"/>
      <c r="CF6" s="505"/>
      <c r="CG6" s="505"/>
      <c r="CH6" s="505"/>
      <c r="CI6" s="505"/>
      <c r="CJ6" s="505"/>
      <c r="CK6" s="505"/>
      <c r="CL6" s="505"/>
      <c r="CM6" s="505"/>
      <c r="CN6" s="506"/>
      <c r="CO6" s="504"/>
      <c r="CP6" s="505"/>
      <c r="CQ6" s="505"/>
      <c r="CR6" s="505"/>
      <c r="CS6" s="505"/>
      <c r="CT6" s="505"/>
      <c r="CU6" s="505"/>
      <c r="CV6" s="505"/>
      <c r="CW6" s="505"/>
      <c r="CX6" s="506"/>
      <c r="CY6" s="490"/>
    </row>
    <row r="7" spans="2:136" s="468" customFormat="1" ht="8.1" customHeight="1" thickBot="1" x14ac:dyDescent="0.35">
      <c r="B7" s="1549"/>
      <c r="C7" s="507"/>
      <c r="D7" s="508"/>
      <c r="E7" s="508"/>
      <c r="F7" s="508"/>
      <c r="G7" s="508"/>
      <c r="H7" s="508"/>
      <c r="I7" s="508"/>
      <c r="J7" s="508"/>
      <c r="K7" s="508"/>
      <c r="L7" s="509"/>
      <c r="M7" s="507"/>
      <c r="N7" s="508"/>
      <c r="O7" s="508"/>
      <c r="P7" s="508"/>
      <c r="Q7" s="508"/>
      <c r="R7" s="508"/>
      <c r="S7" s="508"/>
      <c r="T7" s="508"/>
      <c r="U7" s="508"/>
      <c r="V7" s="509"/>
      <c r="W7" s="507"/>
      <c r="X7" s="508"/>
      <c r="Y7" s="508"/>
      <c r="Z7" s="508"/>
      <c r="AA7" s="508"/>
      <c r="AB7" s="508"/>
      <c r="AC7" s="508"/>
      <c r="AD7" s="508"/>
      <c r="AE7" s="508"/>
      <c r="AF7" s="509"/>
      <c r="AG7" s="507"/>
      <c r="AH7" s="508"/>
      <c r="AI7" s="508"/>
      <c r="AJ7" s="508"/>
      <c r="AK7" s="508"/>
      <c r="AL7" s="508"/>
      <c r="AM7" s="508"/>
      <c r="AN7" s="508"/>
      <c r="AO7" s="508"/>
      <c r="AP7" s="509"/>
      <c r="AQ7" s="507"/>
      <c r="AR7" s="508"/>
      <c r="AS7" s="508"/>
      <c r="AT7" s="508"/>
      <c r="AU7" s="508"/>
      <c r="AV7" s="508"/>
      <c r="AW7" s="508"/>
      <c r="AX7" s="508"/>
      <c r="AY7" s="508"/>
      <c r="AZ7" s="509"/>
      <c r="BA7" s="507"/>
      <c r="BB7" s="508"/>
      <c r="BC7" s="508"/>
      <c r="BD7" s="508"/>
      <c r="BE7" s="508"/>
      <c r="BF7" s="508"/>
      <c r="BG7" s="508"/>
      <c r="BH7" s="508"/>
      <c r="BI7" s="508"/>
      <c r="BJ7" s="509"/>
      <c r="BK7" s="507"/>
      <c r="BL7" s="508"/>
      <c r="BM7" s="508"/>
      <c r="BN7" s="508"/>
      <c r="BO7" s="508"/>
      <c r="BP7" s="508"/>
      <c r="BQ7" s="508"/>
      <c r="BR7" s="508"/>
      <c r="BS7" s="508"/>
      <c r="BT7" s="509"/>
      <c r="BU7" s="507"/>
      <c r="BV7" s="508"/>
      <c r="BW7" s="508"/>
      <c r="BX7" s="508"/>
      <c r="BY7" s="508"/>
      <c r="BZ7" s="508"/>
      <c r="CA7" s="508"/>
      <c r="CB7" s="508"/>
      <c r="CC7" s="508"/>
      <c r="CD7" s="509"/>
      <c r="CE7" s="507"/>
      <c r="CF7" s="508"/>
      <c r="CG7" s="508"/>
      <c r="CH7" s="508"/>
      <c r="CI7" s="508"/>
      <c r="CJ7" s="508"/>
      <c r="CK7" s="508"/>
      <c r="CL7" s="508"/>
      <c r="CM7" s="508"/>
      <c r="CN7" s="509"/>
      <c r="CO7" s="507"/>
      <c r="CP7" s="508"/>
      <c r="CQ7" s="508"/>
      <c r="CR7" s="508"/>
      <c r="CS7" s="508"/>
      <c r="CT7" s="508"/>
      <c r="CU7" s="508"/>
      <c r="CV7" s="508"/>
      <c r="CW7" s="508"/>
      <c r="CX7" s="509"/>
      <c r="CY7" s="490"/>
    </row>
    <row r="8" spans="2:136" s="468" customFormat="1" ht="8.1" customHeight="1" x14ac:dyDescent="0.3">
      <c r="B8" s="1549"/>
      <c r="C8" s="510"/>
      <c r="D8" s="511"/>
      <c r="E8" s="511"/>
      <c r="F8" s="511"/>
      <c r="G8" s="511"/>
      <c r="H8" s="511"/>
      <c r="I8" s="511"/>
      <c r="J8" s="511"/>
      <c r="K8" s="511"/>
      <c r="L8" s="512"/>
      <c r="M8" s="510"/>
      <c r="N8" s="511"/>
      <c r="O8" s="511"/>
      <c r="P8" s="511"/>
      <c r="Q8" s="511"/>
      <c r="R8" s="511"/>
      <c r="S8" s="511"/>
      <c r="T8" s="511"/>
      <c r="U8" s="511"/>
      <c r="V8" s="512"/>
      <c r="W8" s="510"/>
      <c r="X8" s="511"/>
      <c r="Y8" s="511"/>
      <c r="Z8" s="511"/>
      <c r="AA8" s="511"/>
      <c r="AB8" s="511"/>
      <c r="AC8" s="511"/>
      <c r="AD8" s="511"/>
      <c r="AE8" s="511"/>
      <c r="AF8" s="512"/>
      <c r="AG8" s="510"/>
      <c r="AH8" s="511"/>
      <c r="AI8" s="511"/>
      <c r="AJ8" s="511"/>
      <c r="AK8" s="511"/>
      <c r="AL8" s="511"/>
      <c r="AM8" s="511"/>
      <c r="AN8" s="511"/>
      <c r="AO8" s="511"/>
      <c r="AP8" s="512"/>
      <c r="AQ8" s="510"/>
      <c r="AR8" s="511"/>
      <c r="AS8" s="511"/>
      <c r="AT8" s="511"/>
      <c r="AU8" s="511"/>
      <c r="AV8" s="511"/>
      <c r="AW8" s="511"/>
      <c r="AX8" s="511"/>
      <c r="AY8" s="511"/>
      <c r="AZ8" s="512"/>
      <c r="BA8" s="510"/>
      <c r="BB8" s="511"/>
      <c r="BC8" s="511"/>
      <c r="BD8" s="511"/>
      <c r="BE8" s="511"/>
      <c r="BF8" s="511"/>
      <c r="BG8" s="511"/>
      <c r="BH8" s="511"/>
      <c r="BI8" s="511"/>
      <c r="BJ8" s="512"/>
      <c r="BK8" s="510"/>
      <c r="BL8" s="511"/>
      <c r="BM8" s="511"/>
      <c r="BN8" s="511"/>
      <c r="BO8" s="511"/>
      <c r="BP8" s="511"/>
      <c r="BQ8" s="511"/>
      <c r="BR8" s="511"/>
      <c r="BS8" s="511"/>
      <c r="BT8" s="512"/>
      <c r="BU8" s="510"/>
      <c r="BV8" s="511"/>
      <c r="BW8" s="511"/>
      <c r="BX8" s="511"/>
      <c r="BY8" s="511"/>
      <c r="BZ8" s="511"/>
      <c r="CA8" s="511"/>
      <c r="CB8" s="511"/>
      <c r="CC8" s="511"/>
      <c r="CD8" s="512"/>
      <c r="CE8" s="510"/>
      <c r="CF8" s="511"/>
      <c r="CG8" s="511"/>
      <c r="CH8" s="511"/>
      <c r="CI8" s="511"/>
      <c r="CJ8" s="511"/>
      <c r="CK8" s="511"/>
      <c r="CL8" s="511"/>
      <c r="CM8" s="511"/>
      <c r="CN8" s="512"/>
      <c r="CO8" s="510"/>
      <c r="CP8" s="511"/>
      <c r="CQ8" s="511"/>
      <c r="CR8" s="511"/>
      <c r="CS8" s="511"/>
      <c r="CT8" s="511"/>
      <c r="CU8" s="511"/>
      <c r="CV8" s="511"/>
      <c r="CW8" s="511"/>
      <c r="CX8" s="512"/>
      <c r="CY8" s="490"/>
    </row>
    <row r="9" spans="2:136" s="468" customFormat="1" ht="8.1" customHeight="1" x14ac:dyDescent="0.3">
      <c r="B9" s="1549"/>
      <c r="C9" s="513"/>
      <c r="D9" s="514"/>
      <c r="E9" s="514"/>
      <c r="F9" s="514"/>
      <c r="G9" s="514"/>
      <c r="H9" s="514"/>
      <c r="I9" s="514"/>
      <c r="J9" s="514"/>
      <c r="K9" s="514"/>
      <c r="L9" s="515"/>
      <c r="M9" s="513"/>
      <c r="N9" s="514"/>
      <c r="O9" s="514"/>
      <c r="P9" s="514"/>
      <c r="Q9" s="514"/>
      <c r="R9" s="514"/>
      <c r="S9" s="514"/>
      <c r="T9" s="514"/>
      <c r="U9" s="514"/>
      <c r="V9" s="515"/>
      <c r="W9" s="513"/>
      <c r="X9" s="514"/>
      <c r="Y9" s="514"/>
      <c r="Z9" s="514"/>
      <c r="AA9" s="514"/>
      <c r="AB9" s="514"/>
      <c r="AC9" s="514"/>
      <c r="AD9" s="514"/>
      <c r="AE9" s="514"/>
      <c r="AF9" s="515"/>
      <c r="AG9" s="513"/>
      <c r="AH9" s="514"/>
      <c r="AI9" s="514"/>
      <c r="AJ9" s="514"/>
      <c r="AK9" s="514"/>
      <c r="AL9" s="514"/>
      <c r="AM9" s="514"/>
      <c r="AN9" s="514"/>
      <c r="AO9" s="514"/>
      <c r="AP9" s="515"/>
      <c r="AQ9" s="513"/>
      <c r="AR9" s="514"/>
      <c r="AS9" s="514"/>
      <c r="AT9" s="514"/>
      <c r="AU9" s="514"/>
      <c r="AV9" s="514"/>
      <c r="AW9" s="514"/>
      <c r="AX9" s="514"/>
      <c r="AY9" s="514"/>
      <c r="AZ9" s="515"/>
      <c r="BA9" s="513"/>
      <c r="BB9" s="514"/>
      <c r="BC9" s="514"/>
      <c r="BD9" s="514"/>
      <c r="BE9" s="514"/>
      <c r="BF9" s="514"/>
      <c r="BG9" s="514"/>
      <c r="BH9" s="514"/>
      <c r="BI9" s="514"/>
      <c r="BJ9" s="515"/>
      <c r="BK9" s="513"/>
      <c r="BL9" s="514"/>
      <c r="BM9" s="514"/>
      <c r="BN9" s="514"/>
      <c r="BO9" s="514"/>
      <c r="BP9" s="514"/>
      <c r="BQ9" s="514"/>
      <c r="BR9" s="514"/>
      <c r="BS9" s="514"/>
      <c r="BT9" s="515"/>
      <c r="BU9" s="513"/>
      <c r="BV9" s="514"/>
      <c r="BW9" s="514"/>
      <c r="BX9" s="514"/>
      <c r="BY9" s="514"/>
      <c r="BZ9" s="514"/>
      <c r="CA9" s="514"/>
      <c r="CB9" s="514"/>
      <c r="CC9" s="514"/>
      <c r="CD9" s="515"/>
      <c r="CE9" s="513"/>
      <c r="CF9" s="514"/>
      <c r="CG9" s="514"/>
      <c r="CH9" s="514"/>
      <c r="CI9" s="514"/>
      <c r="CJ9" s="514"/>
      <c r="CK9" s="514"/>
      <c r="CL9" s="514"/>
      <c r="CM9" s="514"/>
      <c r="CN9" s="515"/>
      <c r="CO9" s="513"/>
      <c r="CP9" s="514"/>
      <c r="CQ9" s="514"/>
      <c r="CR9" s="514"/>
      <c r="CS9" s="514"/>
      <c r="CT9" s="514"/>
      <c r="CU9" s="514"/>
      <c r="CV9" s="514"/>
      <c r="CW9" s="514"/>
      <c r="CX9" s="515"/>
      <c r="CY9" s="490"/>
    </row>
    <row r="10" spans="2:136" s="468" customFormat="1" ht="6" customHeight="1" x14ac:dyDescent="0.3">
      <c r="C10" s="596"/>
      <c r="D10" s="597"/>
      <c r="E10" s="597"/>
      <c r="F10" s="597"/>
      <c r="G10" s="597"/>
      <c r="H10" s="598"/>
      <c r="I10" s="597"/>
      <c r="J10" s="597"/>
      <c r="K10" s="597"/>
      <c r="L10" s="597"/>
      <c r="M10" s="596"/>
      <c r="N10" s="597"/>
      <c r="O10" s="597"/>
      <c r="P10" s="597"/>
      <c r="Q10" s="597"/>
      <c r="R10" s="598"/>
      <c r="S10" s="597"/>
      <c r="T10" s="597"/>
      <c r="U10" s="597"/>
      <c r="V10" s="597"/>
      <c r="W10" s="596"/>
      <c r="X10" s="597"/>
      <c r="Y10" s="597"/>
      <c r="Z10" s="597"/>
      <c r="AA10" s="597"/>
      <c r="AB10" s="598"/>
      <c r="AC10" s="597"/>
      <c r="AD10" s="597"/>
      <c r="AE10" s="597"/>
      <c r="AF10" s="597"/>
      <c r="AG10" s="596"/>
      <c r="AH10" s="597"/>
      <c r="AI10" s="597"/>
      <c r="AJ10" s="597"/>
      <c r="AK10" s="597"/>
      <c r="AL10" s="598"/>
      <c r="AM10" s="597"/>
      <c r="AN10" s="597"/>
      <c r="AO10" s="597"/>
      <c r="AP10" s="597"/>
      <c r="AQ10" s="596"/>
      <c r="AR10" s="597"/>
      <c r="AS10" s="597"/>
      <c r="AT10" s="597"/>
      <c r="AU10" s="597"/>
      <c r="AV10" s="598"/>
      <c r="AW10" s="597"/>
      <c r="AX10" s="597"/>
      <c r="AY10" s="597"/>
      <c r="AZ10" s="597"/>
      <c r="BA10" s="596"/>
      <c r="BB10" s="597"/>
      <c r="BC10" s="597"/>
      <c r="BD10" s="597"/>
      <c r="BE10" s="597"/>
      <c r="BF10" s="598"/>
      <c r="BG10" s="597"/>
      <c r="BH10" s="597"/>
      <c r="BI10" s="597"/>
      <c r="BJ10" s="597"/>
      <c r="BK10" s="596"/>
      <c r="BL10" s="597"/>
      <c r="BM10" s="597"/>
      <c r="BN10" s="597"/>
      <c r="BO10" s="597"/>
      <c r="BP10" s="598"/>
      <c r="BQ10" s="597"/>
      <c r="BR10" s="597"/>
      <c r="BS10" s="597"/>
      <c r="BT10" s="597"/>
      <c r="BU10" s="596"/>
      <c r="BV10" s="597"/>
      <c r="BW10" s="597"/>
      <c r="BX10" s="597"/>
      <c r="BY10" s="597"/>
      <c r="BZ10" s="598"/>
      <c r="CA10" s="597"/>
      <c r="CB10" s="597"/>
      <c r="CC10" s="597"/>
      <c r="CD10" s="597"/>
      <c r="CE10" s="596"/>
      <c r="CF10" s="597"/>
      <c r="CG10" s="597"/>
      <c r="CH10" s="597"/>
      <c r="CI10" s="597"/>
      <c r="CJ10" s="598"/>
      <c r="CK10" s="597"/>
      <c r="CL10" s="597"/>
      <c r="CM10" s="597"/>
      <c r="CN10" s="597"/>
      <c r="CO10" s="596"/>
      <c r="CP10" s="597"/>
      <c r="CQ10" s="597"/>
      <c r="CR10" s="597"/>
      <c r="CS10" s="597"/>
      <c r="CT10" s="598"/>
      <c r="CU10" s="597"/>
      <c r="CV10" s="597"/>
      <c r="CW10" s="597"/>
      <c r="CX10" s="597"/>
    </row>
    <row r="11" spans="2:136" s="468" customFormat="1" ht="8.1" customHeight="1" x14ac:dyDescent="0.3">
      <c r="C11" s="500"/>
      <c r="D11" s="501"/>
      <c r="E11" s="501"/>
      <c r="F11" s="501"/>
      <c r="G11" s="501"/>
      <c r="H11" s="501"/>
      <c r="I11" s="502"/>
      <c r="J11" s="501"/>
      <c r="K11" s="501"/>
      <c r="L11" s="501"/>
      <c r="M11" s="500"/>
      <c r="N11" s="501"/>
      <c r="O11" s="501"/>
      <c r="P11" s="501"/>
      <c r="Q11" s="501"/>
      <c r="R11" s="501"/>
      <c r="S11" s="502"/>
      <c r="T11" s="501"/>
      <c r="U11" s="501"/>
      <c r="V11" s="501"/>
      <c r="W11" s="500"/>
      <c r="X11" s="501"/>
      <c r="Y11" s="501"/>
      <c r="Z11" s="501"/>
      <c r="AA11" s="501"/>
      <c r="AB11" s="501"/>
      <c r="AC11" s="502"/>
      <c r="AD11" s="501"/>
      <c r="AE11" s="501"/>
      <c r="AF11" s="501"/>
      <c r="AG11" s="500"/>
      <c r="AH11" s="501"/>
      <c r="AI11" s="501"/>
      <c r="AJ11" s="501"/>
      <c r="AK11" s="501"/>
      <c r="AL11" s="501"/>
      <c r="AM11" s="502"/>
      <c r="AN11" s="501"/>
      <c r="AO11" s="501"/>
      <c r="AP11" s="501"/>
      <c r="AQ11" s="500"/>
      <c r="AR11" s="501"/>
      <c r="AS11" s="501"/>
      <c r="AT11" s="501"/>
      <c r="AU11" s="501"/>
      <c r="AV11" s="501"/>
      <c r="AW11" s="502"/>
      <c r="AX11" s="501"/>
      <c r="AY11" s="501"/>
      <c r="AZ11" s="501"/>
      <c r="BA11" s="500"/>
      <c r="BB11" s="501"/>
      <c r="BC11" s="501"/>
      <c r="BD11" s="501"/>
      <c r="BE11" s="501"/>
      <c r="BF11" s="501"/>
      <c r="BG11" s="502"/>
      <c r="BH11" s="501"/>
      <c r="BI11" s="501"/>
      <c r="BJ11" s="501"/>
      <c r="BK11" s="500"/>
      <c r="BL11" s="501"/>
      <c r="BM11" s="501"/>
      <c r="BN11" s="501"/>
      <c r="BO11" s="501"/>
      <c r="BP11" s="501"/>
      <c r="BQ11" s="502"/>
      <c r="BR11" s="501"/>
      <c r="BS11" s="501"/>
      <c r="BT11" s="501"/>
      <c r="BU11" s="500"/>
      <c r="BV11" s="501"/>
      <c r="BW11" s="501"/>
      <c r="BX11" s="501"/>
      <c r="BY11" s="501"/>
      <c r="BZ11" s="501"/>
      <c r="CA11" s="502"/>
      <c r="CB11" s="501"/>
      <c r="CC11" s="501"/>
      <c r="CD11" s="501"/>
      <c r="CE11" s="500"/>
      <c r="CF11" s="501"/>
      <c r="CG11" s="501"/>
      <c r="CH11" s="501"/>
      <c r="CI11" s="501"/>
      <c r="CJ11" s="501"/>
      <c r="CK11" s="502"/>
      <c r="CL11" s="501"/>
      <c r="CM11" s="501"/>
      <c r="CN11" s="501"/>
      <c r="CO11" s="500"/>
      <c r="CP11" s="501"/>
      <c r="CQ11" s="501"/>
      <c r="CR11" s="501"/>
      <c r="CS11" s="501"/>
      <c r="CT11" s="501"/>
      <c r="CU11" s="502"/>
      <c r="CV11" s="501"/>
      <c r="CW11" s="501"/>
      <c r="CX11" s="501"/>
      <c r="CY11" s="503"/>
      <c r="CZ11" s="503"/>
    </row>
    <row r="12" spans="2:136" s="468" customFormat="1" ht="8.1" customHeight="1" x14ac:dyDescent="0.3">
      <c r="B12" s="464"/>
      <c r="C12" s="465"/>
      <c r="D12" s="466"/>
      <c r="E12" s="466"/>
      <c r="F12" s="466"/>
      <c r="G12" s="466"/>
      <c r="H12" s="466"/>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7"/>
      <c r="AM12" s="467"/>
      <c r="AN12" s="467"/>
      <c r="AO12" s="467"/>
      <c r="AP12" s="467"/>
      <c r="AQ12" s="467"/>
      <c r="AR12" s="467"/>
      <c r="AS12" s="467"/>
      <c r="AT12" s="467"/>
      <c r="AU12" s="467"/>
      <c r="AW12" s="467"/>
      <c r="AX12" s="469"/>
      <c r="AY12" s="467"/>
      <c r="AZ12" s="467"/>
      <c r="BB12" s="470"/>
      <c r="BC12" s="465"/>
      <c r="BD12" s="470"/>
      <c r="BE12" s="470"/>
      <c r="BF12" s="470"/>
      <c r="BG12" s="470"/>
      <c r="BH12" s="471"/>
      <c r="BI12" s="470"/>
      <c r="BJ12" s="470"/>
      <c r="BK12" s="470"/>
      <c r="BL12" s="470"/>
      <c r="BM12" s="467"/>
      <c r="BN12" s="467"/>
      <c r="BO12" s="467"/>
      <c r="BP12" s="467"/>
      <c r="BQ12" s="467"/>
      <c r="BR12" s="467"/>
      <c r="BS12" s="467"/>
      <c r="BT12" s="467"/>
      <c r="BU12" s="467"/>
      <c r="BV12" s="467"/>
      <c r="BW12" s="467"/>
      <c r="BX12" s="467"/>
      <c r="BY12" s="467"/>
      <c r="BZ12" s="467"/>
      <c r="CA12" s="467"/>
      <c r="CB12" s="467"/>
      <c r="CC12" s="467"/>
      <c r="CD12" s="467"/>
      <c r="CE12" s="467"/>
      <c r="CF12" s="467"/>
      <c r="CG12" s="467"/>
      <c r="CH12" s="467"/>
      <c r="CI12" s="467"/>
      <c r="CJ12" s="467"/>
      <c r="CK12" s="467"/>
      <c r="CL12" s="467"/>
      <c r="CM12" s="467"/>
      <c r="CN12" s="467"/>
      <c r="CO12" s="467"/>
      <c r="CP12" s="467"/>
      <c r="CQ12" s="467"/>
      <c r="CR12" s="467"/>
      <c r="CS12" s="467"/>
      <c r="CT12" s="467"/>
      <c r="CU12" s="467"/>
      <c r="CV12" s="467"/>
      <c r="CW12" s="467"/>
      <c r="CX12" s="467"/>
      <c r="CY12" s="467"/>
      <c r="CZ12" s="467"/>
      <c r="DA12" s="467"/>
      <c r="DB12" s="467"/>
      <c r="DC12" s="467"/>
      <c r="DD12" s="467"/>
      <c r="DE12" s="467"/>
      <c r="DF12" s="467"/>
      <c r="DG12" s="467"/>
      <c r="DH12" s="467"/>
      <c r="DI12" s="467"/>
      <c r="DJ12" s="467"/>
      <c r="DK12" s="467"/>
      <c r="DL12" s="467"/>
      <c r="DM12" s="467"/>
      <c r="DN12" s="467"/>
      <c r="DO12" s="467"/>
      <c r="DP12" s="467"/>
      <c r="DQ12" s="467"/>
      <c r="DR12" s="467"/>
      <c r="DS12" s="467"/>
      <c r="DT12" s="467"/>
      <c r="DU12" s="467"/>
      <c r="DV12" s="467"/>
      <c r="DW12" s="467"/>
      <c r="DX12" s="467"/>
      <c r="DY12" s="467"/>
      <c r="DZ12" s="467"/>
      <c r="EA12" s="467"/>
      <c r="EB12" s="467"/>
      <c r="EC12" s="467"/>
      <c r="ED12" s="467"/>
      <c r="EE12" s="467"/>
      <c r="EF12" s="472"/>
    </row>
    <row r="13" spans="2:136" ht="35.1" customHeight="1" x14ac:dyDescent="0.3">
      <c r="B13" s="473"/>
      <c r="C13" s="473"/>
      <c r="D13" s="473"/>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473"/>
      <c r="AH13" s="473"/>
      <c r="AI13" s="473"/>
      <c r="AJ13" s="473"/>
      <c r="AK13" s="473"/>
      <c r="AL13" s="473"/>
      <c r="AM13" s="473"/>
      <c r="AN13" s="473"/>
      <c r="AO13" s="473"/>
      <c r="AP13" s="473"/>
      <c r="AQ13" s="473"/>
      <c r="AR13" s="473"/>
      <c r="AS13" s="473"/>
      <c r="AT13" s="473"/>
      <c r="AU13" s="473"/>
      <c r="AV13" s="473"/>
      <c r="AW13" s="473"/>
      <c r="AX13" s="473"/>
      <c r="AY13" s="473"/>
      <c r="AZ13" s="473"/>
      <c r="BA13" s="473"/>
      <c r="BB13" s="473"/>
      <c r="BC13" s="473"/>
      <c r="BD13" s="473"/>
      <c r="BE13" s="473"/>
      <c r="BF13" s="473"/>
      <c r="BG13" s="473"/>
      <c r="BH13" s="473"/>
      <c r="BI13" s="473"/>
      <c r="BJ13" s="473"/>
      <c r="BK13" s="473"/>
      <c r="BL13" s="473"/>
      <c r="BM13" s="473"/>
      <c r="BN13" s="473"/>
      <c r="BO13" s="473"/>
      <c r="BP13" s="473"/>
      <c r="BQ13" s="473"/>
      <c r="BR13" s="473"/>
      <c r="BS13" s="473"/>
      <c r="BT13" s="473"/>
      <c r="BU13" s="473"/>
      <c r="BV13" s="473"/>
      <c r="BW13" s="473"/>
      <c r="BX13" s="473"/>
      <c r="BY13" s="473"/>
      <c r="BZ13" s="473"/>
      <c r="CA13" s="473"/>
      <c r="CB13" s="473"/>
      <c r="CC13" s="473"/>
      <c r="CD13" s="473"/>
      <c r="CE13" s="473"/>
      <c r="CF13" s="473"/>
      <c r="CG13" s="473"/>
      <c r="CH13" s="473"/>
      <c r="CI13" s="473"/>
      <c r="CJ13" s="473"/>
      <c r="CK13" s="473"/>
      <c r="CL13" s="473"/>
      <c r="CM13" s="473"/>
      <c r="CN13" s="473"/>
      <c r="CO13" s="473"/>
      <c r="CP13" s="473"/>
      <c r="CQ13" s="473"/>
      <c r="CR13" s="473"/>
      <c r="CS13" s="473"/>
      <c r="CT13" s="473"/>
      <c r="CU13" s="473"/>
      <c r="CV13" s="473"/>
      <c r="CW13" s="473"/>
      <c r="CX13" s="473"/>
      <c r="CY13" s="473"/>
      <c r="EE13" s="475"/>
    </row>
    <row r="14" spans="2:136" s="468" customFormat="1" ht="8.1" customHeight="1" x14ac:dyDescent="0.3">
      <c r="B14" s="465"/>
      <c r="C14" s="469"/>
      <c r="D14" s="467"/>
      <c r="E14" s="467"/>
      <c r="F14" s="465"/>
      <c r="G14" s="470"/>
      <c r="H14" s="470"/>
      <c r="I14" s="470"/>
      <c r="J14" s="470"/>
      <c r="K14" s="470"/>
      <c r="L14" s="470"/>
      <c r="M14" s="470"/>
      <c r="N14" s="470"/>
      <c r="O14" s="470"/>
      <c r="P14" s="470"/>
      <c r="Q14" s="470"/>
      <c r="R14" s="476"/>
      <c r="S14" s="476"/>
      <c r="T14" s="476"/>
      <c r="U14" s="476"/>
      <c r="V14" s="476"/>
      <c r="W14" s="476"/>
      <c r="X14" s="476"/>
      <c r="Y14" s="476"/>
      <c r="Z14" s="476"/>
      <c r="AA14" s="476"/>
      <c r="AB14" s="476"/>
      <c r="AC14" s="476"/>
      <c r="AD14" s="476"/>
      <c r="AE14" s="476"/>
      <c r="AF14" s="476"/>
      <c r="AG14" s="476"/>
      <c r="AH14" s="476"/>
      <c r="AI14" s="476"/>
      <c r="AJ14" s="476"/>
      <c r="AK14" s="476"/>
      <c r="AL14" s="476"/>
      <c r="AM14" s="476"/>
      <c r="AN14" s="476"/>
      <c r="AO14" s="476"/>
      <c r="AP14" s="476"/>
      <c r="AQ14" s="476"/>
      <c r="AR14" s="476"/>
      <c r="AS14" s="476"/>
      <c r="AT14" s="476"/>
      <c r="AU14" s="476"/>
      <c r="AV14" s="476"/>
      <c r="AW14" s="476"/>
      <c r="AX14" s="476"/>
      <c r="AY14" s="476"/>
      <c r="AZ14" s="476"/>
      <c r="BA14" s="476"/>
      <c r="BB14" s="476"/>
      <c r="BC14" s="476"/>
      <c r="BD14" s="476"/>
      <c r="BE14" s="476"/>
      <c r="BF14" s="476"/>
      <c r="BG14" s="476"/>
      <c r="BH14" s="476"/>
      <c r="BI14" s="476"/>
      <c r="BJ14" s="476"/>
      <c r="BK14" s="476"/>
      <c r="BL14" s="476"/>
      <c r="BM14" s="476"/>
      <c r="BN14" s="476"/>
      <c r="BO14" s="476"/>
      <c r="BP14" s="476"/>
      <c r="BQ14" s="476"/>
      <c r="BR14" s="476"/>
      <c r="BS14" s="476"/>
      <c r="BT14" s="476"/>
      <c r="BU14" s="476"/>
      <c r="BV14" s="476"/>
      <c r="BW14" s="476"/>
      <c r="BX14" s="476"/>
      <c r="BY14" s="476"/>
      <c r="BZ14" s="476"/>
      <c r="CA14" s="476"/>
      <c r="CB14" s="476"/>
      <c r="CC14" s="476"/>
      <c r="CD14" s="476"/>
      <c r="CE14" s="476"/>
      <c r="CF14" s="476"/>
      <c r="CG14" s="476"/>
      <c r="CH14" s="476"/>
      <c r="CI14" s="476"/>
      <c r="CJ14" s="476"/>
      <c r="CK14" s="476"/>
      <c r="CL14" s="476"/>
      <c r="CM14" s="476"/>
      <c r="CN14" s="476"/>
      <c r="CO14" s="476"/>
      <c r="CP14" s="476"/>
      <c r="CQ14" s="476"/>
      <c r="CR14" s="476"/>
      <c r="CS14" s="476"/>
      <c r="CT14" s="476"/>
      <c r="CU14" s="476"/>
      <c r="CV14" s="476"/>
      <c r="CW14" s="476"/>
      <c r="CX14" s="476"/>
      <c r="CY14" s="476"/>
      <c r="CZ14" s="476"/>
    </row>
    <row r="15" spans="2:136" s="468" customFormat="1" ht="8.1" customHeight="1" x14ac:dyDescent="0.3">
      <c r="B15" s="477" t="s">
        <v>120</v>
      </c>
      <c r="C15" s="1563">
        <f>CY4</f>
        <v>37</v>
      </c>
      <c r="D15" s="1563"/>
      <c r="E15" s="478"/>
      <c r="F15" s="478"/>
      <c r="G15" s="478"/>
      <c r="H15" s="479"/>
      <c r="I15" s="478"/>
      <c r="J15" s="478"/>
      <c r="K15" s="478"/>
      <c r="L15" s="478"/>
      <c r="M15" s="1563">
        <f>C15+1</f>
        <v>38</v>
      </c>
      <c r="N15" s="1563"/>
      <c r="O15" s="478"/>
      <c r="P15" s="478"/>
      <c r="Q15" s="478"/>
      <c r="R15" s="479"/>
      <c r="S15" s="478"/>
      <c r="T15" s="478"/>
      <c r="U15" s="478"/>
      <c r="V15" s="478"/>
      <c r="W15" s="1563">
        <f>M15+1</f>
        <v>39</v>
      </c>
      <c r="X15" s="1563"/>
      <c r="Y15" s="478"/>
      <c r="Z15" s="478"/>
      <c r="AA15" s="478"/>
      <c r="AB15" s="479"/>
      <c r="AC15" s="478"/>
      <c r="AD15" s="478"/>
      <c r="AE15" s="478"/>
      <c r="AF15" s="478"/>
      <c r="AG15" s="1563">
        <f>W15+1</f>
        <v>40</v>
      </c>
      <c r="AH15" s="1563"/>
      <c r="AI15" s="478"/>
      <c r="AJ15" s="478"/>
      <c r="AK15" s="478"/>
      <c r="AL15" s="479"/>
      <c r="AM15" s="478"/>
      <c r="AN15" s="478"/>
      <c r="AO15" s="478"/>
      <c r="AP15" s="478"/>
      <c r="AQ15" s="1563">
        <f>AG15+1</f>
        <v>41</v>
      </c>
      <c r="AR15" s="1563"/>
      <c r="AS15" s="478"/>
      <c r="AT15" s="478"/>
      <c r="AU15" s="478"/>
      <c r="AV15" s="479"/>
      <c r="AW15" s="478"/>
      <c r="AX15" s="478"/>
      <c r="AY15" s="478"/>
      <c r="AZ15" s="478"/>
      <c r="BA15" s="1563">
        <f>AQ15+1</f>
        <v>42</v>
      </c>
      <c r="BB15" s="1563"/>
      <c r="BC15" s="478"/>
      <c r="BD15" s="478"/>
      <c r="BE15" s="478"/>
      <c r="BF15" s="479"/>
      <c r="BG15" s="478"/>
      <c r="BH15" s="478"/>
      <c r="BI15" s="478"/>
      <c r="BJ15" s="478"/>
      <c r="BK15" s="1563">
        <f>BA15+1</f>
        <v>43</v>
      </c>
      <c r="BL15" s="1563"/>
      <c r="BM15" s="478"/>
      <c r="BN15" s="478"/>
      <c r="BO15" s="478"/>
      <c r="BP15" s="479"/>
      <c r="BQ15" s="478"/>
      <c r="BR15" s="478"/>
      <c r="BS15" s="478"/>
      <c r="BT15" s="478"/>
      <c r="BU15" s="1563">
        <f>BK15+1</f>
        <v>44</v>
      </c>
      <c r="BV15" s="1563"/>
      <c r="BW15" s="478"/>
      <c r="BX15" s="478"/>
      <c r="BY15" s="478"/>
      <c r="BZ15" s="479"/>
      <c r="CA15" s="478"/>
      <c r="CB15" s="478"/>
      <c r="CC15" s="478"/>
      <c r="CD15" s="478"/>
      <c r="CE15" s="1563">
        <f>BU15+1</f>
        <v>45</v>
      </c>
      <c r="CF15" s="1563"/>
      <c r="CG15" s="478"/>
      <c r="CH15" s="478"/>
      <c r="CI15" s="478"/>
      <c r="CJ15" s="479"/>
      <c r="CK15" s="478"/>
      <c r="CL15" s="478"/>
      <c r="CM15" s="478"/>
      <c r="CN15" s="478"/>
      <c r="CO15" s="1563">
        <f>CE15+1</f>
        <v>46</v>
      </c>
      <c r="CP15" s="1563"/>
      <c r="CQ15" s="478"/>
      <c r="CR15" s="478"/>
      <c r="CS15" s="478"/>
      <c r="CT15" s="479"/>
      <c r="CU15" s="478"/>
      <c r="CV15" s="478"/>
      <c r="CW15" s="478"/>
      <c r="CX15" s="478"/>
      <c r="CY15" s="480">
        <f>CO15+1</f>
        <v>47</v>
      </c>
      <c r="CZ15" s="480"/>
    </row>
    <row r="16" spans="2:136" s="468" customFormat="1" ht="6" customHeight="1" x14ac:dyDescent="0.3">
      <c r="B16" s="481"/>
      <c r="C16" s="592"/>
      <c r="D16" s="593"/>
      <c r="E16" s="593"/>
      <c r="F16" s="593"/>
      <c r="G16" s="594"/>
      <c r="H16" s="593"/>
      <c r="I16" s="593"/>
      <c r="J16" s="593"/>
      <c r="K16" s="593"/>
      <c r="L16" s="595"/>
      <c r="M16" s="592"/>
      <c r="N16" s="593"/>
      <c r="O16" s="593"/>
      <c r="P16" s="593"/>
      <c r="Q16" s="594"/>
      <c r="R16" s="593"/>
      <c r="S16" s="593"/>
      <c r="T16" s="593"/>
      <c r="U16" s="593"/>
      <c r="V16" s="595"/>
      <c r="W16" s="592"/>
      <c r="X16" s="593"/>
      <c r="Y16" s="593"/>
      <c r="Z16" s="593"/>
      <c r="AA16" s="594"/>
      <c r="AB16" s="593"/>
      <c r="AC16" s="593"/>
      <c r="AD16" s="593"/>
      <c r="AE16" s="593"/>
      <c r="AF16" s="595"/>
      <c r="AG16" s="592"/>
      <c r="AH16" s="593"/>
      <c r="AI16" s="593"/>
      <c r="AJ16" s="593"/>
      <c r="AK16" s="594"/>
      <c r="AL16" s="593"/>
      <c r="AM16" s="593"/>
      <c r="AN16" s="593"/>
      <c r="AO16" s="593"/>
      <c r="AP16" s="595"/>
      <c r="AQ16" s="592"/>
      <c r="AR16" s="593"/>
      <c r="AS16" s="593"/>
      <c r="AT16" s="593"/>
      <c r="AU16" s="594"/>
      <c r="AV16" s="593"/>
      <c r="AW16" s="593"/>
      <c r="AX16" s="593"/>
      <c r="AY16" s="593"/>
      <c r="AZ16" s="595"/>
      <c r="BA16" s="592"/>
      <c r="BB16" s="593"/>
      <c r="BC16" s="593"/>
      <c r="BD16" s="593"/>
      <c r="BE16" s="594"/>
      <c r="BF16" s="593"/>
      <c r="BG16" s="593"/>
      <c r="BH16" s="593"/>
      <c r="BI16" s="593"/>
      <c r="BJ16" s="595"/>
      <c r="BK16" s="592"/>
      <c r="BL16" s="593"/>
      <c r="BM16" s="593"/>
      <c r="BN16" s="593"/>
      <c r="BO16" s="594"/>
      <c r="BP16" s="593"/>
      <c r="BQ16" s="593"/>
      <c r="BR16" s="593"/>
      <c r="BS16" s="593"/>
      <c r="BT16" s="595"/>
      <c r="BU16" s="592"/>
      <c r="BV16" s="593"/>
      <c r="BW16" s="593"/>
      <c r="BX16" s="593"/>
      <c r="BY16" s="594"/>
      <c r="BZ16" s="593"/>
      <c r="CA16" s="593"/>
      <c r="CB16" s="593"/>
      <c r="CC16" s="593"/>
      <c r="CD16" s="595"/>
      <c r="CE16" s="592"/>
      <c r="CF16" s="593"/>
      <c r="CG16" s="593"/>
      <c r="CH16" s="593"/>
      <c r="CI16" s="594"/>
      <c r="CJ16" s="593"/>
      <c r="CK16" s="593"/>
      <c r="CL16" s="593"/>
      <c r="CM16" s="593"/>
      <c r="CN16" s="595"/>
      <c r="CO16" s="592"/>
      <c r="CP16" s="593"/>
      <c r="CQ16" s="593"/>
      <c r="CR16" s="593"/>
      <c r="CS16" s="594"/>
      <c r="CT16" s="593"/>
      <c r="CU16" s="593"/>
      <c r="CV16" s="593"/>
      <c r="CW16" s="593"/>
      <c r="CX16" s="595"/>
      <c r="CY16" s="486"/>
      <c r="CZ16" s="486"/>
    </row>
    <row r="17" spans="2:136" s="468" customFormat="1" ht="8.1" customHeight="1" x14ac:dyDescent="0.3">
      <c r="B17" s="1549" t="s">
        <v>299</v>
      </c>
      <c r="C17" s="504"/>
      <c r="D17" s="505"/>
      <c r="E17" s="505"/>
      <c r="F17" s="505"/>
      <c r="G17" s="505"/>
      <c r="H17" s="505"/>
      <c r="I17" s="505"/>
      <c r="J17" s="505"/>
      <c r="K17" s="505"/>
      <c r="L17" s="506"/>
      <c r="M17" s="504"/>
      <c r="N17" s="505"/>
      <c r="O17" s="505"/>
      <c r="P17" s="505"/>
      <c r="Q17" s="505"/>
      <c r="R17" s="505"/>
      <c r="S17" s="505"/>
      <c r="T17" s="505"/>
      <c r="U17" s="505"/>
      <c r="V17" s="506"/>
      <c r="W17" s="504"/>
      <c r="X17" s="505"/>
      <c r="Y17" s="505"/>
      <c r="Z17" s="505"/>
      <c r="AA17" s="505"/>
      <c r="AB17" s="505"/>
      <c r="AC17" s="505"/>
      <c r="AD17" s="505"/>
      <c r="AE17" s="505"/>
      <c r="AF17" s="506"/>
      <c r="AG17" s="504"/>
      <c r="AH17" s="505"/>
      <c r="AI17" s="505"/>
      <c r="AJ17" s="505"/>
      <c r="AK17" s="505"/>
      <c r="AL17" s="505"/>
      <c r="AM17" s="505"/>
      <c r="AN17" s="505"/>
      <c r="AO17" s="505"/>
      <c r="AP17" s="506"/>
      <c r="AQ17" s="504"/>
      <c r="AR17" s="505"/>
      <c r="AS17" s="505"/>
      <c r="AT17" s="505"/>
      <c r="AU17" s="505"/>
      <c r="AV17" s="505"/>
      <c r="AW17" s="505"/>
      <c r="AX17" s="505"/>
      <c r="AY17" s="505"/>
      <c r="AZ17" s="506"/>
      <c r="BA17" s="504"/>
      <c r="BB17" s="505"/>
      <c r="BC17" s="505"/>
      <c r="BD17" s="505"/>
      <c r="BE17" s="505"/>
      <c r="BF17" s="505"/>
      <c r="BG17" s="505"/>
      <c r="BH17" s="505"/>
      <c r="BI17" s="505"/>
      <c r="BJ17" s="506"/>
      <c r="BK17" s="504"/>
      <c r="BL17" s="505"/>
      <c r="BM17" s="505"/>
      <c r="BN17" s="505"/>
      <c r="BO17" s="505"/>
      <c r="BP17" s="505"/>
      <c r="BQ17" s="505"/>
      <c r="BR17" s="505"/>
      <c r="BS17" s="505"/>
      <c r="BT17" s="506"/>
      <c r="BU17" s="504"/>
      <c r="BV17" s="505"/>
      <c r="BW17" s="505"/>
      <c r="BX17" s="505"/>
      <c r="BY17" s="505"/>
      <c r="BZ17" s="505"/>
      <c r="CA17" s="505"/>
      <c r="CB17" s="505"/>
      <c r="CC17" s="505"/>
      <c r="CD17" s="506"/>
      <c r="CE17" s="504"/>
      <c r="CF17" s="505"/>
      <c r="CG17" s="505"/>
      <c r="CH17" s="505"/>
      <c r="CI17" s="505"/>
      <c r="CJ17" s="505"/>
      <c r="CK17" s="505"/>
      <c r="CL17" s="505"/>
      <c r="CM17" s="505"/>
      <c r="CN17" s="506"/>
      <c r="CO17" s="504"/>
      <c r="CP17" s="505"/>
      <c r="CQ17" s="505"/>
      <c r="CR17" s="505"/>
      <c r="CS17" s="505"/>
      <c r="CT17" s="505"/>
      <c r="CU17" s="505"/>
      <c r="CV17" s="505"/>
      <c r="CW17" s="505"/>
      <c r="CX17" s="506"/>
      <c r="CY17" s="490"/>
    </row>
    <row r="18" spans="2:136" s="468" customFormat="1" ht="8.1" customHeight="1" thickBot="1" x14ac:dyDescent="0.35">
      <c r="B18" s="1549"/>
      <c r="C18" s="507"/>
      <c r="D18" s="508"/>
      <c r="E18" s="508"/>
      <c r="F18" s="508"/>
      <c r="G18" s="508"/>
      <c r="H18" s="508"/>
      <c r="I18" s="508"/>
      <c r="J18" s="508"/>
      <c r="K18" s="508"/>
      <c r="L18" s="509"/>
      <c r="M18" s="507"/>
      <c r="N18" s="508"/>
      <c r="O18" s="508"/>
      <c r="P18" s="508"/>
      <c r="Q18" s="508"/>
      <c r="R18" s="508"/>
      <c r="S18" s="508"/>
      <c r="T18" s="508"/>
      <c r="U18" s="508"/>
      <c r="V18" s="509"/>
      <c r="W18" s="507"/>
      <c r="X18" s="508"/>
      <c r="Y18" s="508"/>
      <c r="Z18" s="508"/>
      <c r="AA18" s="508"/>
      <c r="AB18" s="508"/>
      <c r="AC18" s="508"/>
      <c r="AD18" s="508"/>
      <c r="AE18" s="508"/>
      <c r="AF18" s="509"/>
      <c r="AG18" s="507"/>
      <c r="AH18" s="508"/>
      <c r="AI18" s="508"/>
      <c r="AJ18" s="508"/>
      <c r="AK18" s="508"/>
      <c r="AL18" s="508"/>
      <c r="AM18" s="508"/>
      <c r="AN18" s="508"/>
      <c r="AO18" s="508"/>
      <c r="AP18" s="509"/>
      <c r="AQ18" s="507"/>
      <c r="AR18" s="508"/>
      <c r="AS18" s="508"/>
      <c r="AT18" s="508"/>
      <c r="AU18" s="508"/>
      <c r="AV18" s="508"/>
      <c r="AW18" s="508"/>
      <c r="AX18" s="508"/>
      <c r="AY18" s="508"/>
      <c r="AZ18" s="509"/>
      <c r="BA18" s="507"/>
      <c r="BB18" s="508"/>
      <c r="BC18" s="508"/>
      <c r="BD18" s="508"/>
      <c r="BE18" s="508"/>
      <c r="BF18" s="508"/>
      <c r="BG18" s="508"/>
      <c r="BH18" s="508"/>
      <c r="BI18" s="508"/>
      <c r="BJ18" s="509"/>
      <c r="BK18" s="507"/>
      <c r="BL18" s="508"/>
      <c r="BM18" s="508"/>
      <c r="BN18" s="508"/>
      <c r="BO18" s="508"/>
      <c r="BP18" s="508"/>
      <c r="BQ18" s="508"/>
      <c r="BR18" s="508"/>
      <c r="BS18" s="508"/>
      <c r="BT18" s="509"/>
      <c r="BU18" s="507"/>
      <c r="BV18" s="508"/>
      <c r="BW18" s="508"/>
      <c r="BX18" s="508"/>
      <c r="BY18" s="508"/>
      <c r="BZ18" s="508"/>
      <c r="CA18" s="508"/>
      <c r="CB18" s="508"/>
      <c r="CC18" s="508"/>
      <c r="CD18" s="509"/>
      <c r="CE18" s="507"/>
      <c r="CF18" s="508"/>
      <c r="CG18" s="508"/>
      <c r="CH18" s="508"/>
      <c r="CI18" s="508"/>
      <c r="CJ18" s="508"/>
      <c r="CK18" s="508"/>
      <c r="CL18" s="508"/>
      <c r="CM18" s="508"/>
      <c r="CN18" s="509"/>
      <c r="CO18" s="507"/>
      <c r="CP18" s="508"/>
      <c r="CQ18" s="508"/>
      <c r="CR18" s="508"/>
      <c r="CS18" s="508"/>
      <c r="CT18" s="508"/>
      <c r="CU18" s="508"/>
      <c r="CV18" s="508"/>
      <c r="CW18" s="508"/>
      <c r="CX18" s="509"/>
      <c r="CY18" s="490"/>
    </row>
    <row r="19" spans="2:136" s="468" customFormat="1" ht="8.1" customHeight="1" x14ac:dyDescent="0.3">
      <c r="B19" s="1549"/>
      <c r="C19" s="510"/>
      <c r="D19" s="511"/>
      <c r="E19" s="511"/>
      <c r="F19" s="511"/>
      <c r="G19" s="511"/>
      <c r="H19" s="511"/>
      <c r="I19" s="511"/>
      <c r="J19" s="511"/>
      <c r="K19" s="511"/>
      <c r="L19" s="512"/>
      <c r="M19" s="510"/>
      <c r="N19" s="511"/>
      <c r="O19" s="511"/>
      <c r="P19" s="511"/>
      <c r="Q19" s="511"/>
      <c r="R19" s="511"/>
      <c r="S19" s="511"/>
      <c r="T19" s="511"/>
      <c r="U19" s="511"/>
      <c r="V19" s="512"/>
      <c r="W19" s="510"/>
      <c r="X19" s="511"/>
      <c r="Y19" s="511"/>
      <c r="Z19" s="511"/>
      <c r="AA19" s="511"/>
      <c r="AB19" s="511"/>
      <c r="AC19" s="511"/>
      <c r="AD19" s="511"/>
      <c r="AE19" s="511"/>
      <c r="AF19" s="512"/>
      <c r="AG19" s="510"/>
      <c r="AH19" s="511"/>
      <c r="AI19" s="511"/>
      <c r="AJ19" s="511"/>
      <c r="AK19" s="511"/>
      <c r="AL19" s="511"/>
      <c r="AM19" s="511"/>
      <c r="AN19" s="511"/>
      <c r="AO19" s="511"/>
      <c r="AP19" s="512"/>
      <c r="AQ19" s="510"/>
      <c r="AR19" s="511"/>
      <c r="AS19" s="511"/>
      <c r="AT19" s="511"/>
      <c r="AU19" s="511"/>
      <c r="AV19" s="511"/>
      <c r="AW19" s="511"/>
      <c r="AX19" s="511"/>
      <c r="AY19" s="511"/>
      <c r="AZ19" s="512"/>
      <c r="BA19" s="510"/>
      <c r="BB19" s="511"/>
      <c r="BC19" s="511"/>
      <c r="BD19" s="511"/>
      <c r="BE19" s="511"/>
      <c r="BF19" s="511"/>
      <c r="BG19" s="511"/>
      <c r="BH19" s="511"/>
      <c r="BI19" s="511"/>
      <c r="BJ19" s="512"/>
      <c r="BK19" s="510"/>
      <c r="BL19" s="511"/>
      <c r="BM19" s="511"/>
      <c r="BN19" s="511"/>
      <c r="BO19" s="511"/>
      <c r="BP19" s="511"/>
      <c r="BQ19" s="511"/>
      <c r="BR19" s="511"/>
      <c r="BS19" s="511"/>
      <c r="BT19" s="512"/>
      <c r="BU19" s="510"/>
      <c r="BV19" s="511"/>
      <c r="BW19" s="511"/>
      <c r="BX19" s="511"/>
      <c r="BY19" s="511"/>
      <c r="BZ19" s="511"/>
      <c r="CA19" s="511"/>
      <c r="CB19" s="511"/>
      <c r="CC19" s="511"/>
      <c r="CD19" s="512"/>
      <c r="CE19" s="510"/>
      <c r="CF19" s="511"/>
      <c r="CG19" s="511"/>
      <c r="CH19" s="511"/>
      <c r="CI19" s="511"/>
      <c r="CJ19" s="511"/>
      <c r="CK19" s="511"/>
      <c r="CL19" s="511"/>
      <c r="CM19" s="511"/>
      <c r="CN19" s="512"/>
      <c r="CO19" s="510"/>
      <c r="CP19" s="511"/>
      <c r="CQ19" s="511"/>
      <c r="CR19" s="511"/>
      <c r="CS19" s="511"/>
      <c r="CT19" s="511"/>
      <c r="CU19" s="511"/>
      <c r="CV19" s="511"/>
      <c r="CW19" s="511"/>
      <c r="CX19" s="512"/>
      <c r="CY19" s="490"/>
    </row>
    <row r="20" spans="2:136" s="468" customFormat="1" ht="8.1" customHeight="1" x14ac:dyDescent="0.3">
      <c r="B20" s="1549"/>
      <c r="C20" s="513"/>
      <c r="D20" s="514"/>
      <c r="E20" s="514"/>
      <c r="F20" s="514"/>
      <c r="G20" s="514"/>
      <c r="H20" s="514"/>
      <c r="I20" s="514"/>
      <c r="J20" s="514"/>
      <c r="K20" s="514"/>
      <c r="L20" s="515"/>
      <c r="M20" s="513"/>
      <c r="N20" s="514"/>
      <c r="O20" s="514"/>
      <c r="P20" s="514"/>
      <c r="Q20" s="514"/>
      <c r="R20" s="514"/>
      <c r="S20" s="514"/>
      <c r="T20" s="514"/>
      <c r="U20" s="514"/>
      <c r="V20" s="515"/>
      <c r="W20" s="513"/>
      <c r="X20" s="514"/>
      <c r="Y20" s="514"/>
      <c r="Z20" s="514"/>
      <c r="AA20" s="514"/>
      <c r="AB20" s="514"/>
      <c r="AC20" s="514"/>
      <c r="AD20" s="514"/>
      <c r="AE20" s="514"/>
      <c r="AF20" s="515"/>
      <c r="AG20" s="513"/>
      <c r="AH20" s="514"/>
      <c r="AI20" s="514"/>
      <c r="AJ20" s="514"/>
      <c r="AK20" s="514"/>
      <c r="AL20" s="514"/>
      <c r="AM20" s="514"/>
      <c r="AN20" s="514"/>
      <c r="AO20" s="514"/>
      <c r="AP20" s="515"/>
      <c r="AQ20" s="513"/>
      <c r="AR20" s="514"/>
      <c r="AS20" s="514"/>
      <c r="AT20" s="514"/>
      <c r="AU20" s="514"/>
      <c r="AV20" s="514"/>
      <c r="AW20" s="514"/>
      <c r="AX20" s="514"/>
      <c r="AY20" s="514"/>
      <c r="AZ20" s="515"/>
      <c r="BA20" s="513"/>
      <c r="BB20" s="514"/>
      <c r="BC20" s="514"/>
      <c r="BD20" s="514"/>
      <c r="BE20" s="514"/>
      <c r="BF20" s="514"/>
      <c r="BG20" s="514"/>
      <c r="BH20" s="514"/>
      <c r="BI20" s="514"/>
      <c r="BJ20" s="515"/>
      <c r="BK20" s="513"/>
      <c r="BL20" s="514"/>
      <c r="BM20" s="514"/>
      <c r="BN20" s="514"/>
      <c r="BO20" s="514"/>
      <c r="BP20" s="514"/>
      <c r="BQ20" s="514"/>
      <c r="BR20" s="514"/>
      <c r="BS20" s="514"/>
      <c r="BT20" s="515"/>
      <c r="BU20" s="513"/>
      <c r="BV20" s="514"/>
      <c r="BW20" s="514"/>
      <c r="BX20" s="514"/>
      <c r="BY20" s="514"/>
      <c r="BZ20" s="514"/>
      <c r="CA20" s="514"/>
      <c r="CB20" s="514"/>
      <c r="CC20" s="514"/>
      <c r="CD20" s="515"/>
      <c r="CE20" s="513"/>
      <c r="CF20" s="514"/>
      <c r="CG20" s="514"/>
      <c r="CH20" s="514"/>
      <c r="CI20" s="514"/>
      <c r="CJ20" s="514"/>
      <c r="CK20" s="514"/>
      <c r="CL20" s="514"/>
      <c r="CM20" s="514"/>
      <c r="CN20" s="515"/>
      <c r="CO20" s="513"/>
      <c r="CP20" s="514"/>
      <c r="CQ20" s="514"/>
      <c r="CR20" s="514"/>
      <c r="CS20" s="514"/>
      <c r="CT20" s="514"/>
      <c r="CU20" s="514"/>
      <c r="CV20" s="514"/>
      <c r="CW20" s="514"/>
      <c r="CX20" s="515"/>
      <c r="CY20" s="490"/>
    </row>
    <row r="21" spans="2:136" s="468" customFormat="1" ht="6" customHeight="1" x14ac:dyDescent="0.3">
      <c r="C21" s="596"/>
      <c r="D21" s="597"/>
      <c r="E21" s="597"/>
      <c r="F21" s="597"/>
      <c r="G21" s="597"/>
      <c r="H21" s="598"/>
      <c r="I21" s="597"/>
      <c r="J21" s="597"/>
      <c r="K21" s="597"/>
      <c r="L21" s="597"/>
      <c r="M21" s="596"/>
      <c r="N21" s="597"/>
      <c r="O21" s="597"/>
      <c r="P21" s="597"/>
      <c r="Q21" s="597"/>
      <c r="R21" s="598"/>
      <c r="S21" s="597"/>
      <c r="T21" s="597"/>
      <c r="U21" s="597"/>
      <c r="V21" s="597"/>
      <c r="W21" s="596"/>
      <c r="X21" s="597"/>
      <c r="Y21" s="597"/>
      <c r="Z21" s="597"/>
      <c r="AA21" s="597"/>
      <c r="AB21" s="598"/>
      <c r="AC21" s="597"/>
      <c r="AD21" s="597"/>
      <c r="AE21" s="597"/>
      <c r="AF21" s="597"/>
      <c r="AG21" s="596"/>
      <c r="AH21" s="597"/>
      <c r="AI21" s="597"/>
      <c r="AJ21" s="597"/>
      <c r="AK21" s="597"/>
      <c r="AL21" s="598"/>
      <c r="AM21" s="597"/>
      <c r="AN21" s="597"/>
      <c r="AO21" s="597"/>
      <c r="AP21" s="597"/>
      <c r="AQ21" s="596"/>
      <c r="AR21" s="597"/>
      <c r="AS21" s="597"/>
      <c r="AT21" s="597"/>
      <c r="AU21" s="597"/>
      <c r="AV21" s="598"/>
      <c r="AW21" s="597"/>
      <c r="AX21" s="597"/>
      <c r="AY21" s="597"/>
      <c r="AZ21" s="597"/>
      <c r="BA21" s="596"/>
      <c r="BB21" s="597"/>
      <c r="BC21" s="597"/>
      <c r="BD21" s="597"/>
      <c r="BE21" s="597"/>
      <c r="BF21" s="598"/>
      <c r="BG21" s="597"/>
      <c r="BH21" s="597"/>
      <c r="BI21" s="597"/>
      <c r="BJ21" s="597"/>
      <c r="BK21" s="596"/>
      <c r="BL21" s="597"/>
      <c r="BM21" s="597"/>
      <c r="BN21" s="597"/>
      <c r="BO21" s="597"/>
      <c r="BP21" s="598"/>
      <c r="BQ21" s="597"/>
      <c r="BR21" s="597"/>
      <c r="BS21" s="597"/>
      <c r="BT21" s="597"/>
      <c r="BU21" s="596"/>
      <c r="BV21" s="597"/>
      <c r="BW21" s="597"/>
      <c r="BX21" s="597"/>
      <c r="BY21" s="597"/>
      <c r="BZ21" s="598"/>
      <c r="CA21" s="597"/>
      <c r="CB21" s="597"/>
      <c r="CC21" s="597"/>
      <c r="CD21" s="597"/>
      <c r="CE21" s="596"/>
      <c r="CF21" s="597"/>
      <c r="CG21" s="597"/>
      <c r="CH21" s="597"/>
      <c r="CI21" s="597"/>
      <c r="CJ21" s="598"/>
      <c r="CK21" s="597"/>
      <c r="CL21" s="597"/>
      <c r="CM21" s="597"/>
      <c r="CN21" s="597"/>
      <c r="CO21" s="596"/>
      <c r="CP21" s="597"/>
      <c r="CQ21" s="597"/>
      <c r="CR21" s="597"/>
      <c r="CS21" s="597"/>
      <c r="CT21" s="598"/>
      <c r="CU21" s="597"/>
      <c r="CV21" s="597"/>
      <c r="CW21" s="597"/>
      <c r="CX21" s="597"/>
    </row>
    <row r="22" spans="2:136" s="468" customFormat="1" ht="8.1" customHeight="1" x14ac:dyDescent="0.3">
      <c r="C22" s="500"/>
      <c r="D22" s="501"/>
      <c r="E22" s="501"/>
      <c r="F22" s="501"/>
      <c r="G22" s="501"/>
      <c r="H22" s="501"/>
      <c r="I22" s="502"/>
      <c r="J22" s="501"/>
      <c r="K22" s="501"/>
      <c r="L22" s="501"/>
      <c r="M22" s="500"/>
      <c r="N22" s="501"/>
      <c r="O22" s="501"/>
      <c r="P22" s="501"/>
      <c r="Q22" s="501"/>
      <c r="R22" s="501"/>
      <c r="S22" s="502"/>
      <c r="T22" s="501"/>
      <c r="U22" s="501"/>
      <c r="V22" s="501"/>
      <c r="W22" s="500"/>
      <c r="X22" s="501"/>
      <c r="Y22" s="501"/>
      <c r="Z22" s="501"/>
      <c r="AA22" s="501"/>
      <c r="AB22" s="501"/>
      <c r="AC22" s="502"/>
      <c r="AD22" s="501"/>
      <c r="AE22" s="501"/>
      <c r="AF22" s="501"/>
      <c r="AG22" s="500"/>
      <c r="AH22" s="501"/>
      <c r="AI22" s="501"/>
      <c r="AJ22" s="501"/>
      <c r="AK22" s="501"/>
      <c r="AL22" s="501"/>
      <c r="AM22" s="502"/>
      <c r="AN22" s="501"/>
      <c r="AO22" s="501"/>
      <c r="AP22" s="501"/>
      <c r="AQ22" s="500"/>
      <c r="AR22" s="501"/>
      <c r="AS22" s="501"/>
      <c r="AT22" s="501"/>
      <c r="AU22" s="501"/>
      <c r="AV22" s="501"/>
      <c r="AW22" s="502"/>
      <c r="AX22" s="501"/>
      <c r="AY22" s="501"/>
      <c r="AZ22" s="501"/>
      <c r="BA22" s="500"/>
      <c r="BB22" s="501"/>
      <c r="BC22" s="501"/>
      <c r="BD22" s="501"/>
      <c r="BE22" s="501"/>
      <c r="BF22" s="501"/>
      <c r="BG22" s="502"/>
      <c r="BH22" s="501"/>
      <c r="BI22" s="501"/>
      <c r="BJ22" s="501"/>
      <c r="BK22" s="500"/>
      <c r="BL22" s="501"/>
      <c r="BM22" s="501"/>
      <c r="BN22" s="501"/>
      <c r="BO22" s="501"/>
      <c r="BP22" s="501"/>
      <c r="BQ22" s="502"/>
      <c r="BR22" s="501"/>
      <c r="BS22" s="501"/>
      <c r="BT22" s="501"/>
      <c r="BU22" s="500"/>
      <c r="BV22" s="501"/>
      <c r="BW22" s="501"/>
      <c r="BX22" s="501"/>
      <c r="BY22" s="501"/>
      <c r="BZ22" s="501"/>
      <c r="CA22" s="502"/>
      <c r="CB22" s="501"/>
      <c r="CC22" s="501"/>
      <c r="CD22" s="501"/>
      <c r="CE22" s="500"/>
      <c r="CF22" s="501"/>
      <c r="CG22" s="501"/>
      <c r="CH22" s="501"/>
      <c r="CI22" s="501"/>
      <c r="CJ22" s="501"/>
      <c r="CK22" s="502"/>
      <c r="CL22" s="501"/>
      <c r="CM22" s="501"/>
      <c r="CN22" s="501"/>
      <c r="CO22" s="500"/>
      <c r="CP22" s="501"/>
      <c r="CQ22" s="501"/>
      <c r="CR22" s="501"/>
      <c r="CS22" s="501"/>
      <c r="CT22" s="501"/>
      <c r="CU22" s="502"/>
      <c r="CV22" s="501"/>
      <c r="CW22" s="501"/>
      <c r="CX22" s="501"/>
      <c r="CY22" s="503"/>
      <c r="CZ22" s="503"/>
    </row>
    <row r="23" spans="2:136" s="468" customFormat="1" ht="8.1" customHeight="1" x14ac:dyDescent="0.3">
      <c r="B23" s="464"/>
      <c r="C23" s="465"/>
      <c r="D23" s="466"/>
      <c r="E23" s="466"/>
      <c r="F23" s="466"/>
      <c r="G23" s="466"/>
      <c r="H23" s="466"/>
      <c r="I23" s="466"/>
      <c r="J23" s="466"/>
      <c r="K23" s="466"/>
      <c r="L23" s="466"/>
      <c r="M23" s="466"/>
      <c r="N23" s="466"/>
      <c r="O23" s="466"/>
      <c r="P23" s="466"/>
      <c r="Q23" s="466"/>
      <c r="R23" s="466"/>
      <c r="S23" s="466"/>
      <c r="T23" s="466"/>
      <c r="U23" s="466"/>
      <c r="V23" s="466"/>
      <c r="W23" s="466"/>
      <c r="X23" s="466"/>
      <c r="Y23" s="466"/>
      <c r="Z23" s="466"/>
      <c r="AA23" s="466"/>
      <c r="AB23" s="466"/>
      <c r="AC23" s="466"/>
      <c r="AD23" s="466"/>
      <c r="AE23" s="466"/>
      <c r="AF23" s="466"/>
      <c r="AG23" s="466"/>
      <c r="AH23" s="466"/>
      <c r="AI23" s="466"/>
      <c r="AJ23" s="466"/>
      <c r="AK23" s="466"/>
      <c r="AL23" s="467"/>
      <c r="AM23" s="467"/>
      <c r="AN23" s="467"/>
      <c r="AO23" s="467"/>
      <c r="AP23" s="467"/>
      <c r="AQ23" s="467"/>
      <c r="AR23" s="467"/>
      <c r="AS23" s="467"/>
      <c r="AT23" s="467"/>
      <c r="AU23" s="467"/>
      <c r="AW23" s="467"/>
      <c r="AX23" s="469"/>
      <c r="AY23" s="467"/>
      <c r="AZ23" s="467"/>
      <c r="BB23" s="470"/>
      <c r="BC23" s="465"/>
      <c r="BD23" s="470"/>
      <c r="BE23" s="470"/>
      <c r="BF23" s="470"/>
      <c r="BG23" s="470"/>
      <c r="BH23" s="471"/>
      <c r="BI23" s="470"/>
      <c r="BJ23" s="470"/>
      <c r="BK23" s="470"/>
      <c r="BL23" s="470"/>
      <c r="BM23" s="467"/>
      <c r="BN23" s="467"/>
      <c r="BO23" s="467"/>
      <c r="BP23" s="467"/>
      <c r="BQ23" s="467"/>
      <c r="BR23" s="467"/>
      <c r="BS23" s="467"/>
      <c r="BT23" s="467"/>
      <c r="BU23" s="467"/>
      <c r="BV23" s="467"/>
      <c r="BW23" s="467"/>
      <c r="BX23" s="467"/>
      <c r="BY23" s="467"/>
      <c r="BZ23" s="467"/>
      <c r="CA23" s="467"/>
      <c r="CB23" s="467"/>
      <c r="CC23" s="467"/>
      <c r="CD23" s="467"/>
      <c r="CE23" s="467"/>
      <c r="CF23" s="467"/>
      <c r="CG23" s="467"/>
      <c r="CH23" s="467"/>
      <c r="CI23" s="467"/>
      <c r="CJ23" s="467"/>
      <c r="CK23" s="467"/>
      <c r="CL23" s="467"/>
      <c r="CM23" s="467"/>
      <c r="CN23" s="467"/>
      <c r="CO23" s="467"/>
      <c r="CP23" s="467"/>
      <c r="CQ23" s="467"/>
      <c r="CR23" s="467"/>
      <c r="CS23" s="467"/>
      <c r="CT23" s="467"/>
      <c r="CU23" s="467"/>
      <c r="CV23" s="467"/>
      <c r="CW23" s="467"/>
      <c r="CX23" s="467"/>
      <c r="CY23" s="467"/>
      <c r="CZ23" s="467"/>
      <c r="DA23" s="467"/>
      <c r="DB23" s="467"/>
      <c r="DC23" s="467"/>
      <c r="DD23" s="467"/>
      <c r="DE23" s="467"/>
      <c r="DF23" s="467"/>
      <c r="DG23" s="467"/>
      <c r="DH23" s="467"/>
      <c r="DI23" s="467"/>
      <c r="DJ23" s="467"/>
      <c r="DK23" s="467"/>
      <c r="DL23" s="467"/>
      <c r="DM23" s="467"/>
      <c r="DN23" s="467"/>
      <c r="DO23" s="467"/>
      <c r="DP23" s="467"/>
      <c r="DQ23" s="467"/>
      <c r="DR23" s="467"/>
      <c r="DS23" s="467"/>
      <c r="DT23" s="467"/>
      <c r="DU23" s="467"/>
      <c r="DV23" s="467"/>
      <c r="DW23" s="467"/>
      <c r="DX23" s="467"/>
      <c r="DY23" s="467"/>
      <c r="DZ23" s="467"/>
      <c r="EA23" s="467"/>
      <c r="EB23" s="467"/>
      <c r="EC23" s="467"/>
      <c r="ED23" s="467"/>
      <c r="EE23" s="467"/>
      <c r="EF23" s="472"/>
    </row>
    <row r="24" spans="2:136" ht="35.1" customHeight="1" x14ac:dyDescent="0.3">
      <c r="B24" s="473"/>
      <c r="C24" s="473"/>
      <c r="D24" s="473"/>
      <c r="E24" s="473"/>
      <c r="F24" s="473"/>
      <c r="G24" s="473"/>
      <c r="H24" s="473"/>
      <c r="I24" s="473"/>
      <c r="J24" s="473"/>
      <c r="K24" s="473"/>
      <c r="L24" s="473"/>
      <c r="M24" s="473"/>
      <c r="N24" s="473"/>
      <c r="O24" s="473"/>
      <c r="P24" s="473"/>
      <c r="Q24" s="473"/>
      <c r="R24" s="473"/>
      <c r="S24" s="473"/>
      <c r="T24" s="473"/>
      <c r="U24" s="473"/>
      <c r="V24" s="473"/>
      <c r="W24" s="473"/>
      <c r="X24" s="473"/>
      <c r="Y24" s="473"/>
      <c r="Z24" s="473"/>
      <c r="AA24" s="473"/>
      <c r="AB24" s="473"/>
      <c r="AC24" s="473"/>
      <c r="AD24" s="473"/>
      <c r="AE24" s="473"/>
      <c r="AF24" s="473"/>
      <c r="AG24" s="473"/>
      <c r="AH24" s="473"/>
      <c r="AI24" s="473"/>
      <c r="AJ24" s="473"/>
      <c r="AK24" s="473"/>
      <c r="AL24" s="473"/>
      <c r="AM24" s="473"/>
      <c r="AN24" s="473"/>
      <c r="AO24" s="473"/>
      <c r="AP24" s="473"/>
      <c r="AQ24" s="473"/>
      <c r="AR24" s="473"/>
      <c r="AS24" s="473"/>
      <c r="AT24" s="473"/>
      <c r="AU24" s="473"/>
      <c r="AV24" s="473"/>
      <c r="AW24" s="473"/>
      <c r="AX24" s="473"/>
      <c r="AY24" s="473"/>
      <c r="AZ24" s="473"/>
      <c r="BA24" s="473"/>
      <c r="BB24" s="473"/>
      <c r="BC24" s="473"/>
      <c r="BD24" s="473"/>
      <c r="BE24" s="473"/>
      <c r="BF24" s="473"/>
      <c r="BG24" s="473"/>
      <c r="BH24" s="473"/>
      <c r="BI24" s="473"/>
      <c r="BJ24" s="473"/>
      <c r="BK24" s="473"/>
      <c r="BL24" s="473"/>
      <c r="BM24" s="473"/>
      <c r="BN24" s="473"/>
      <c r="BO24" s="473"/>
      <c r="BP24" s="473"/>
      <c r="BQ24" s="473"/>
      <c r="BR24" s="473"/>
      <c r="BS24" s="473"/>
      <c r="BT24" s="473"/>
      <c r="BU24" s="473"/>
      <c r="BV24" s="473"/>
      <c r="BW24" s="473"/>
      <c r="BX24" s="473"/>
      <c r="BY24" s="473"/>
      <c r="BZ24" s="473"/>
      <c r="CA24" s="473"/>
      <c r="CB24" s="473"/>
      <c r="CC24" s="473"/>
      <c r="CD24" s="473"/>
      <c r="CE24" s="473"/>
      <c r="CF24" s="473"/>
      <c r="CG24" s="473"/>
      <c r="CH24" s="473"/>
      <c r="CI24" s="473"/>
      <c r="CJ24" s="473"/>
      <c r="CK24" s="473"/>
      <c r="CL24" s="473"/>
      <c r="CM24" s="473"/>
      <c r="CN24" s="473"/>
      <c r="CO24" s="473"/>
      <c r="CP24" s="473"/>
      <c r="CQ24" s="473"/>
      <c r="CR24" s="473"/>
      <c r="CS24" s="473"/>
      <c r="CT24" s="473"/>
      <c r="CU24" s="473"/>
      <c r="CV24" s="473"/>
      <c r="CW24" s="473"/>
      <c r="CX24" s="473"/>
      <c r="CY24" s="473"/>
      <c r="EE24" s="475"/>
    </row>
    <row r="25" spans="2:136" s="468" customFormat="1" ht="8.1" customHeight="1" x14ac:dyDescent="0.3">
      <c r="B25" s="465"/>
      <c r="C25" s="469"/>
      <c r="D25" s="467"/>
      <c r="E25" s="467"/>
      <c r="F25" s="465"/>
      <c r="G25" s="470"/>
      <c r="H25" s="470"/>
      <c r="I25" s="470"/>
      <c r="J25" s="470"/>
      <c r="K25" s="470"/>
      <c r="L25" s="470"/>
      <c r="M25" s="470"/>
      <c r="N25" s="470"/>
      <c r="O25" s="470"/>
      <c r="P25" s="470"/>
      <c r="Q25" s="470"/>
      <c r="R25" s="476"/>
      <c r="S25" s="476"/>
      <c r="T25" s="476"/>
      <c r="U25" s="476"/>
      <c r="V25" s="476"/>
      <c r="W25" s="476"/>
      <c r="X25" s="476"/>
      <c r="Y25" s="476"/>
      <c r="Z25" s="476"/>
      <c r="AA25" s="476"/>
      <c r="AB25" s="476"/>
      <c r="AC25" s="476"/>
      <c r="AD25" s="476"/>
      <c r="AE25" s="476"/>
      <c r="AF25" s="476"/>
      <c r="AG25" s="476"/>
      <c r="AH25" s="476"/>
      <c r="AI25" s="476"/>
      <c r="AJ25" s="476"/>
      <c r="AK25" s="476"/>
      <c r="AL25" s="476"/>
      <c r="AM25" s="476"/>
      <c r="AN25" s="476"/>
      <c r="AO25" s="476"/>
      <c r="AP25" s="476"/>
      <c r="AQ25" s="476"/>
      <c r="AR25" s="476"/>
      <c r="AS25" s="476"/>
      <c r="AT25" s="476"/>
      <c r="AU25" s="476"/>
      <c r="AV25" s="476"/>
      <c r="AW25" s="476"/>
      <c r="AX25" s="476"/>
      <c r="AY25" s="476"/>
      <c r="AZ25" s="476"/>
      <c r="BA25" s="476"/>
      <c r="BB25" s="476"/>
      <c r="BC25" s="476"/>
      <c r="BD25" s="476"/>
      <c r="BE25" s="476"/>
      <c r="BF25" s="476"/>
      <c r="BG25" s="476"/>
      <c r="BH25" s="476"/>
      <c r="BI25" s="476"/>
      <c r="BJ25" s="476"/>
      <c r="BK25" s="476"/>
      <c r="BL25" s="476"/>
      <c r="BM25" s="476"/>
      <c r="BN25" s="476"/>
      <c r="BO25" s="476"/>
      <c r="BP25" s="476"/>
      <c r="BQ25" s="476"/>
      <c r="BR25" s="476"/>
      <c r="BS25" s="476"/>
      <c r="BT25" s="476"/>
      <c r="BU25" s="476"/>
      <c r="BV25" s="476"/>
      <c r="BW25" s="476"/>
      <c r="BX25" s="476"/>
      <c r="BY25" s="476"/>
      <c r="BZ25" s="476"/>
      <c r="CA25" s="476"/>
      <c r="CB25" s="476"/>
      <c r="CC25" s="476"/>
      <c r="CD25" s="476"/>
      <c r="CE25" s="476"/>
      <c r="CF25" s="476"/>
      <c r="CG25" s="476"/>
      <c r="CH25" s="476"/>
      <c r="CI25" s="476"/>
      <c r="CJ25" s="476"/>
      <c r="CK25" s="476"/>
      <c r="CL25" s="476"/>
      <c r="CM25" s="476"/>
      <c r="CN25" s="476"/>
      <c r="CO25" s="476"/>
      <c r="CP25" s="476"/>
      <c r="CQ25" s="476"/>
      <c r="CR25" s="476"/>
      <c r="CS25" s="476"/>
      <c r="CT25" s="476"/>
      <c r="CU25" s="476"/>
      <c r="CV25" s="476"/>
      <c r="CW25" s="476"/>
      <c r="CX25" s="476"/>
      <c r="CY25" s="476"/>
      <c r="CZ25" s="476"/>
    </row>
    <row r="26" spans="2:136" s="468" customFormat="1" ht="8.1" customHeight="1" x14ac:dyDescent="0.3">
      <c r="B26" s="477" t="s">
        <v>120</v>
      </c>
      <c r="C26" s="1563">
        <f>CY15</f>
        <v>47</v>
      </c>
      <c r="D26" s="1563"/>
      <c r="E26" s="478"/>
      <c r="F26" s="478"/>
      <c r="G26" s="478"/>
      <c r="H26" s="479"/>
      <c r="I26" s="478"/>
      <c r="J26" s="478"/>
      <c r="K26" s="478"/>
      <c r="L26" s="478"/>
      <c r="M26" s="1563">
        <f>C26+1</f>
        <v>48</v>
      </c>
      <c r="N26" s="1563"/>
      <c r="O26" s="478"/>
      <c r="P26" s="478"/>
      <c r="Q26" s="478"/>
      <c r="R26" s="479"/>
      <c r="S26" s="478"/>
      <c r="T26" s="478"/>
      <c r="U26" s="478"/>
      <c r="V26" s="478"/>
      <c r="W26" s="1563">
        <f>M26+1</f>
        <v>49</v>
      </c>
      <c r="X26" s="1563"/>
      <c r="Y26" s="478"/>
      <c r="Z26" s="478"/>
      <c r="AA26" s="478"/>
      <c r="AB26" s="479"/>
      <c r="AC26" s="478"/>
      <c r="AD26" s="478"/>
      <c r="AE26" s="478"/>
      <c r="AF26" s="478"/>
      <c r="AG26" s="1563">
        <f>W26+1</f>
        <v>50</v>
      </c>
      <c r="AH26" s="1563"/>
      <c r="AI26" s="478"/>
      <c r="AJ26" s="478"/>
      <c r="AK26" s="478"/>
      <c r="AL26" s="479"/>
      <c r="AM26" s="478"/>
      <c r="AN26" s="478"/>
      <c r="AO26" s="478"/>
      <c r="AP26" s="478"/>
      <c r="AQ26" s="1563">
        <f>AG26+1</f>
        <v>51</v>
      </c>
      <c r="AR26" s="1563"/>
      <c r="AS26" s="478"/>
      <c r="AT26" s="478"/>
      <c r="AU26" s="478"/>
      <c r="AV26" s="479"/>
      <c r="AW26" s="478"/>
      <c r="AX26" s="478"/>
      <c r="AY26" s="478"/>
      <c r="AZ26" s="478"/>
      <c r="BA26" s="1563">
        <f>AQ26+1</f>
        <v>52</v>
      </c>
      <c r="BB26" s="1563"/>
      <c r="BC26" s="478"/>
      <c r="BD26" s="478"/>
      <c r="BE26" s="478"/>
      <c r="BF26" s="479"/>
      <c r="BG26" s="478"/>
      <c r="BH26" s="478"/>
      <c r="BI26" s="478"/>
      <c r="BJ26" s="478"/>
      <c r="BK26" s="1563">
        <f>BA26+1</f>
        <v>53</v>
      </c>
      <c r="BL26" s="1563"/>
      <c r="BM26" s="478"/>
      <c r="BN26" s="478"/>
      <c r="BO26" s="478"/>
      <c r="BP26" s="479"/>
      <c r="BQ26" s="478"/>
      <c r="BR26" s="478"/>
      <c r="BS26" s="478"/>
      <c r="BT26" s="478"/>
      <c r="BU26" s="1563">
        <f>BK26+1</f>
        <v>54</v>
      </c>
      <c r="BV26" s="1563"/>
      <c r="BW26" s="478"/>
      <c r="BX26" s="478"/>
      <c r="BY26" s="478"/>
      <c r="BZ26" s="479"/>
      <c r="CA26" s="478"/>
      <c r="CB26" s="478"/>
      <c r="CC26" s="478"/>
      <c r="CD26" s="478"/>
      <c r="CE26" s="1563">
        <f>BU26+1</f>
        <v>55</v>
      </c>
      <c r="CF26" s="1563"/>
      <c r="CG26" s="478"/>
      <c r="CH26" s="478"/>
      <c r="CI26" s="478"/>
      <c r="CJ26" s="479"/>
      <c r="CK26" s="478"/>
      <c r="CL26" s="478"/>
      <c r="CM26" s="478"/>
      <c r="CN26" s="478"/>
      <c r="CO26" s="1563">
        <f>CE26+1</f>
        <v>56</v>
      </c>
      <c r="CP26" s="1563"/>
      <c r="CQ26" s="478"/>
      <c r="CR26" s="478"/>
      <c r="CS26" s="478"/>
      <c r="CT26" s="479"/>
      <c r="CU26" s="478"/>
      <c r="CV26" s="478"/>
      <c r="CW26" s="478"/>
      <c r="CX26" s="478"/>
      <c r="CY26" s="480">
        <f>CO26+1</f>
        <v>57</v>
      </c>
      <c r="CZ26" s="480"/>
    </row>
    <row r="27" spans="2:136" s="468" customFormat="1" ht="6" customHeight="1" x14ac:dyDescent="0.3">
      <c r="B27" s="481"/>
      <c r="C27" s="592"/>
      <c r="D27" s="593"/>
      <c r="E27" s="593"/>
      <c r="F27" s="593"/>
      <c r="G27" s="594"/>
      <c r="H27" s="593"/>
      <c r="I27" s="593"/>
      <c r="J27" s="593"/>
      <c r="K27" s="593"/>
      <c r="L27" s="595"/>
      <c r="M27" s="592"/>
      <c r="N27" s="593"/>
      <c r="O27" s="593"/>
      <c r="P27" s="593"/>
      <c r="Q27" s="594"/>
      <c r="R27" s="593"/>
      <c r="S27" s="593"/>
      <c r="T27" s="593"/>
      <c r="U27" s="593"/>
      <c r="V27" s="595"/>
      <c r="W27" s="592"/>
      <c r="X27" s="593"/>
      <c r="Y27" s="593"/>
      <c r="Z27" s="593"/>
      <c r="AA27" s="594"/>
      <c r="AB27" s="593"/>
      <c r="AC27" s="593"/>
      <c r="AD27" s="593"/>
      <c r="AE27" s="593"/>
      <c r="AF27" s="595"/>
      <c r="AG27" s="592"/>
      <c r="AH27" s="593"/>
      <c r="AI27" s="593"/>
      <c r="AJ27" s="593"/>
      <c r="AK27" s="594"/>
      <c r="AL27" s="593"/>
      <c r="AM27" s="593"/>
      <c r="AN27" s="593"/>
      <c r="AO27" s="593"/>
      <c r="AP27" s="595"/>
      <c r="AQ27" s="482"/>
      <c r="AR27" s="483"/>
      <c r="AS27" s="483"/>
      <c r="AT27" s="483"/>
      <c r="AU27" s="484"/>
      <c r="AV27" s="483"/>
      <c r="AW27" s="483"/>
      <c r="AX27" s="483"/>
      <c r="AY27" s="483"/>
      <c r="AZ27" s="485"/>
      <c r="BA27" s="482"/>
      <c r="BB27" s="483"/>
      <c r="BC27" s="483"/>
      <c r="BD27" s="483"/>
      <c r="BE27" s="484"/>
      <c r="BF27" s="483"/>
      <c r="BG27" s="483"/>
      <c r="BH27" s="483"/>
      <c r="BI27" s="483"/>
      <c r="BJ27" s="485"/>
      <c r="BK27" s="482"/>
      <c r="BL27" s="483"/>
      <c r="BM27" s="483"/>
      <c r="BN27" s="483"/>
      <c r="BO27" s="484"/>
      <c r="BP27" s="483"/>
      <c r="BQ27" s="483"/>
      <c r="BR27" s="483"/>
      <c r="BS27" s="483"/>
      <c r="BT27" s="485"/>
      <c r="BU27" s="482"/>
      <c r="BV27" s="483"/>
      <c r="BW27" s="483"/>
      <c r="BX27" s="483"/>
      <c r="BY27" s="484"/>
      <c r="BZ27" s="483"/>
      <c r="CA27" s="483"/>
      <c r="CB27" s="483"/>
      <c r="CC27" s="483"/>
      <c r="CD27" s="485"/>
      <c r="CE27" s="482"/>
      <c r="CF27" s="483"/>
      <c r="CG27" s="483"/>
      <c r="CH27" s="483"/>
      <c r="CI27" s="484"/>
      <c r="CJ27" s="483"/>
      <c r="CK27" s="483"/>
      <c r="CL27" s="483"/>
      <c r="CM27" s="483"/>
      <c r="CN27" s="485"/>
      <c r="CO27" s="482"/>
      <c r="CP27" s="483"/>
      <c r="CQ27" s="483"/>
      <c r="CR27" s="483"/>
      <c r="CS27" s="484"/>
      <c r="CT27" s="483"/>
      <c r="CU27" s="483"/>
      <c r="CV27" s="483"/>
      <c r="CW27" s="483"/>
      <c r="CX27" s="485"/>
      <c r="CY27" s="486"/>
      <c r="CZ27" s="486"/>
    </row>
    <row r="28" spans="2:136" s="468" customFormat="1" ht="8.1" customHeight="1" x14ac:dyDescent="0.3">
      <c r="B28" s="1549" t="s">
        <v>299</v>
      </c>
      <c r="C28" s="504"/>
      <c r="D28" s="505"/>
      <c r="E28" s="505"/>
      <c r="F28" s="505"/>
      <c r="G28" s="505"/>
      <c r="H28" s="505"/>
      <c r="I28" s="505"/>
      <c r="J28" s="505"/>
      <c r="K28" s="505"/>
      <c r="L28" s="506"/>
      <c r="M28" s="504"/>
      <c r="N28" s="505"/>
      <c r="O28" s="505"/>
      <c r="P28" s="505"/>
      <c r="Q28" s="505"/>
      <c r="R28" s="505"/>
      <c r="S28" s="505"/>
      <c r="T28" s="505"/>
      <c r="U28" s="505"/>
      <c r="V28" s="506"/>
      <c r="W28" s="504"/>
      <c r="X28" s="505"/>
      <c r="Y28" s="505"/>
      <c r="Z28" s="505"/>
      <c r="AA28" s="505"/>
      <c r="AB28" s="505"/>
      <c r="AC28" s="505"/>
      <c r="AD28" s="505"/>
      <c r="AE28" s="505"/>
      <c r="AF28" s="506"/>
      <c r="AG28" s="504"/>
      <c r="AH28" s="505"/>
      <c r="AI28" s="505"/>
      <c r="AJ28" s="505"/>
      <c r="AK28" s="505"/>
      <c r="AL28" s="505"/>
      <c r="AM28" s="505"/>
      <c r="AN28" s="505"/>
      <c r="AO28" s="505"/>
      <c r="AP28" s="506"/>
      <c r="AQ28" s="487"/>
      <c r="AR28" s="488"/>
      <c r="AS28" s="488"/>
      <c r="AT28" s="488"/>
      <c r="AU28" s="488"/>
      <c r="AV28" s="488"/>
      <c r="AW28" s="488"/>
      <c r="AX28" s="488"/>
      <c r="AY28" s="488"/>
      <c r="AZ28" s="489"/>
      <c r="BA28" s="487"/>
      <c r="BB28" s="488"/>
      <c r="BC28" s="488"/>
      <c r="BD28" s="488"/>
      <c r="BE28" s="488"/>
      <c r="BF28" s="488"/>
      <c r="BG28" s="488"/>
      <c r="BH28" s="488"/>
      <c r="BI28" s="488"/>
      <c r="BJ28" s="489"/>
      <c r="BK28" s="487"/>
      <c r="BL28" s="488"/>
      <c r="BM28" s="488"/>
      <c r="BN28" s="488"/>
      <c r="BO28" s="488"/>
      <c r="BP28" s="488"/>
      <c r="BQ28" s="488"/>
      <c r="BR28" s="488"/>
      <c r="BS28" s="488"/>
      <c r="BT28" s="489"/>
      <c r="BU28" s="487"/>
      <c r="BV28" s="488"/>
      <c r="BW28" s="488"/>
      <c r="BX28" s="488"/>
      <c r="BY28" s="488"/>
      <c r="BZ28" s="488"/>
      <c r="CA28" s="488"/>
      <c r="CB28" s="488"/>
      <c r="CC28" s="488"/>
      <c r="CD28" s="489"/>
      <c r="CE28" s="487"/>
      <c r="CF28" s="488"/>
      <c r="CG28" s="488"/>
      <c r="CH28" s="488"/>
      <c r="CI28" s="488"/>
      <c r="CJ28" s="488"/>
      <c r="CK28" s="488"/>
      <c r="CL28" s="488"/>
      <c r="CM28" s="488"/>
      <c r="CN28" s="489"/>
      <c r="CO28" s="487"/>
      <c r="CP28" s="488"/>
      <c r="CQ28" s="488"/>
      <c r="CR28" s="488"/>
      <c r="CS28" s="488"/>
      <c r="CT28" s="488"/>
      <c r="CU28" s="488"/>
      <c r="CV28" s="488"/>
      <c r="CW28" s="488"/>
      <c r="CX28" s="489"/>
      <c r="CY28" s="490"/>
    </row>
    <row r="29" spans="2:136" s="468" customFormat="1" ht="8.1" customHeight="1" thickBot="1" x14ac:dyDescent="0.35">
      <c r="B29" s="1549"/>
      <c r="C29" s="507"/>
      <c r="D29" s="508"/>
      <c r="E29" s="508"/>
      <c r="F29" s="508"/>
      <c r="G29" s="508"/>
      <c r="H29" s="508"/>
      <c r="I29" s="508"/>
      <c r="J29" s="508"/>
      <c r="K29" s="508"/>
      <c r="L29" s="509"/>
      <c r="M29" s="507"/>
      <c r="N29" s="508"/>
      <c r="O29" s="508"/>
      <c r="P29" s="508"/>
      <c r="Q29" s="508"/>
      <c r="R29" s="508"/>
      <c r="S29" s="508"/>
      <c r="T29" s="508"/>
      <c r="U29" s="508"/>
      <c r="V29" s="509"/>
      <c r="W29" s="507"/>
      <c r="X29" s="508"/>
      <c r="Y29" s="508"/>
      <c r="Z29" s="508"/>
      <c r="AA29" s="508"/>
      <c r="AB29" s="508"/>
      <c r="AC29" s="508"/>
      <c r="AD29" s="508"/>
      <c r="AE29" s="508"/>
      <c r="AF29" s="509"/>
      <c r="AG29" s="507"/>
      <c r="AH29" s="508"/>
      <c r="AI29" s="508"/>
      <c r="AJ29" s="508"/>
      <c r="AK29" s="508"/>
      <c r="AL29" s="508"/>
      <c r="AM29" s="508"/>
      <c r="AN29" s="508"/>
      <c r="AO29" s="508"/>
      <c r="AP29" s="509"/>
      <c r="AQ29" s="491"/>
      <c r="AR29" s="492"/>
      <c r="AS29" s="492"/>
      <c r="AT29" s="492"/>
      <c r="AU29" s="492"/>
      <c r="AV29" s="492"/>
      <c r="AW29" s="492"/>
      <c r="AX29" s="492"/>
      <c r="AY29" s="492"/>
      <c r="AZ29" s="493"/>
      <c r="BA29" s="491"/>
      <c r="BB29" s="492"/>
      <c r="BC29" s="492"/>
      <c r="BD29" s="492"/>
      <c r="BE29" s="492"/>
      <c r="BF29" s="492"/>
      <c r="BG29" s="492"/>
      <c r="BH29" s="492"/>
      <c r="BI29" s="492"/>
      <c r="BJ29" s="493"/>
      <c r="BK29" s="491"/>
      <c r="BL29" s="492"/>
      <c r="BM29" s="492"/>
      <c r="BN29" s="492"/>
      <c r="BO29" s="492"/>
      <c r="BP29" s="492"/>
      <c r="BQ29" s="492"/>
      <c r="BR29" s="492"/>
      <c r="BS29" s="492"/>
      <c r="BT29" s="493"/>
      <c r="BU29" s="491"/>
      <c r="BV29" s="492"/>
      <c r="BW29" s="492"/>
      <c r="BX29" s="492"/>
      <c r="BY29" s="492"/>
      <c r="BZ29" s="492"/>
      <c r="CA29" s="492"/>
      <c r="CB29" s="492"/>
      <c r="CC29" s="492"/>
      <c r="CD29" s="493"/>
      <c r="CE29" s="491"/>
      <c r="CF29" s="492"/>
      <c r="CG29" s="492"/>
      <c r="CH29" s="492"/>
      <c r="CI29" s="492"/>
      <c r="CJ29" s="492"/>
      <c r="CK29" s="492"/>
      <c r="CL29" s="492"/>
      <c r="CM29" s="492"/>
      <c r="CN29" s="493"/>
      <c r="CO29" s="491"/>
      <c r="CP29" s="492"/>
      <c r="CQ29" s="492"/>
      <c r="CR29" s="492"/>
      <c r="CS29" s="492"/>
      <c r="CT29" s="492"/>
      <c r="CU29" s="492"/>
      <c r="CV29" s="492"/>
      <c r="CW29" s="492"/>
      <c r="CX29" s="493"/>
      <c r="CY29" s="490"/>
    </row>
    <row r="30" spans="2:136" s="468" customFormat="1" ht="8.1" customHeight="1" x14ac:dyDescent="0.3">
      <c r="B30" s="1549"/>
      <c r="C30" s="510"/>
      <c r="D30" s="511"/>
      <c r="E30" s="511"/>
      <c r="F30" s="511"/>
      <c r="G30" s="511"/>
      <c r="H30" s="511"/>
      <c r="I30" s="511"/>
      <c r="J30" s="511"/>
      <c r="K30" s="511"/>
      <c r="L30" s="512"/>
      <c r="M30" s="510"/>
      <c r="N30" s="511"/>
      <c r="O30" s="511"/>
      <c r="P30" s="511"/>
      <c r="Q30" s="511"/>
      <c r="R30" s="511"/>
      <c r="S30" s="511"/>
      <c r="T30" s="511"/>
      <c r="U30" s="511"/>
      <c r="V30" s="512"/>
      <c r="W30" s="510"/>
      <c r="X30" s="511"/>
      <c r="Y30" s="511"/>
      <c r="Z30" s="511"/>
      <c r="AA30" s="511"/>
      <c r="AB30" s="511"/>
      <c r="AC30" s="511"/>
      <c r="AD30" s="511"/>
      <c r="AE30" s="511"/>
      <c r="AF30" s="512"/>
      <c r="AG30" s="510"/>
      <c r="AH30" s="511"/>
      <c r="AI30" s="511"/>
      <c r="AJ30" s="511"/>
      <c r="AK30" s="511"/>
      <c r="AL30" s="511"/>
      <c r="AM30" s="511"/>
      <c r="AN30" s="511"/>
      <c r="AO30" s="511"/>
      <c r="AP30" s="512"/>
      <c r="AQ30" s="494"/>
      <c r="AR30" s="495"/>
      <c r="AS30" s="495"/>
      <c r="AT30" s="495"/>
      <c r="AU30" s="495"/>
      <c r="AV30" s="495"/>
      <c r="AW30" s="495"/>
      <c r="AX30" s="495"/>
      <c r="AY30" s="495"/>
      <c r="AZ30" s="496"/>
      <c r="BA30" s="494"/>
      <c r="BB30" s="495"/>
      <c r="BC30" s="495"/>
      <c r="BD30" s="495"/>
      <c r="BE30" s="495"/>
      <c r="BF30" s="495"/>
      <c r="BG30" s="495"/>
      <c r="BH30" s="495"/>
      <c r="BI30" s="495"/>
      <c r="BJ30" s="496"/>
      <c r="BK30" s="494"/>
      <c r="BL30" s="495"/>
      <c r="BM30" s="495"/>
      <c r="BN30" s="495"/>
      <c r="BO30" s="495"/>
      <c r="BP30" s="495"/>
      <c r="BQ30" s="495"/>
      <c r="BR30" s="495"/>
      <c r="BS30" s="495"/>
      <c r="BT30" s="496"/>
      <c r="BU30" s="494"/>
      <c r="BV30" s="495"/>
      <c r="BW30" s="495"/>
      <c r="BX30" s="495"/>
      <c r="BY30" s="495"/>
      <c r="BZ30" s="495"/>
      <c r="CA30" s="495"/>
      <c r="CB30" s="495"/>
      <c r="CC30" s="495"/>
      <c r="CD30" s="496"/>
      <c r="CE30" s="494"/>
      <c r="CF30" s="495"/>
      <c r="CG30" s="495"/>
      <c r="CH30" s="495"/>
      <c r="CI30" s="495"/>
      <c r="CJ30" s="495"/>
      <c r="CK30" s="495"/>
      <c r="CL30" s="495"/>
      <c r="CM30" s="495"/>
      <c r="CN30" s="496"/>
      <c r="CO30" s="494"/>
      <c r="CP30" s="495"/>
      <c r="CQ30" s="495"/>
      <c r="CR30" s="495"/>
      <c r="CS30" s="495"/>
      <c r="CT30" s="495"/>
      <c r="CU30" s="495"/>
      <c r="CV30" s="495"/>
      <c r="CW30" s="495"/>
      <c r="CX30" s="496"/>
      <c r="CY30" s="490"/>
    </row>
    <row r="31" spans="2:136" s="468" customFormat="1" ht="8.1" customHeight="1" x14ac:dyDescent="0.3">
      <c r="B31" s="1549"/>
      <c r="C31" s="513"/>
      <c r="D31" s="514"/>
      <c r="E31" s="514"/>
      <c r="F31" s="514"/>
      <c r="G31" s="514"/>
      <c r="H31" s="514"/>
      <c r="I31" s="514"/>
      <c r="J31" s="514"/>
      <c r="K31" s="514"/>
      <c r="L31" s="515"/>
      <c r="M31" s="513"/>
      <c r="N31" s="514"/>
      <c r="O31" s="514"/>
      <c r="P31" s="514"/>
      <c r="Q31" s="514"/>
      <c r="R31" s="514"/>
      <c r="S31" s="514"/>
      <c r="T31" s="514"/>
      <c r="U31" s="514"/>
      <c r="V31" s="515"/>
      <c r="W31" s="513"/>
      <c r="X31" s="514"/>
      <c r="Y31" s="514"/>
      <c r="Z31" s="514"/>
      <c r="AA31" s="514"/>
      <c r="AB31" s="514"/>
      <c r="AC31" s="514"/>
      <c r="AD31" s="514"/>
      <c r="AE31" s="514"/>
      <c r="AF31" s="515"/>
      <c r="AG31" s="513"/>
      <c r="AH31" s="514"/>
      <c r="AI31" s="514"/>
      <c r="AJ31" s="514"/>
      <c r="AK31" s="514"/>
      <c r="AL31" s="514"/>
      <c r="AM31" s="514"/>
      <c r="AN31" s="514"/>
      <c r="AO31" s="514"/>
      <c r="AP31" s="515"/>
      <c r="AQ31" s="497"/>
      <c r="AR31" s="498"/>
      <c r="AS31" s="498"/>
      <c r="AT31" s="498"/>
      <c r="AU31" s="498"/>
      <c r="AV31" s="498"/>
      <c r="AW31" s="498"/>
      <c r="AX31" s="498"/>
      <c r="AY31" s="498"/>
      <c r="AZ31" s="499"/>
      <c r="BA31" s="497"/>
      <c r="BB31" s="498"/>
      <c r="BC31" s="498"/>
      <c r="BD31" s="498"/>
      <c r="BE31" s="498"/>
      <c r="BF31" s="498"/>
      <c r="BG31" s="498"/>
      <c r="BH31" s="498"/>
      <c r="BI31" s="498"/>
      <c r="BJ31" s="499"/>
      <c r="BK31" s="497"/>
      <c r="BL31" s="498"/>
      <c r="BM31" s="498"/>
      <c r="BN31" s="498"/>
      <c r="BO31" s="498"/>
      <c r="BP31" s="498"/>
      <c r="BQ31" s="498"/>
      <c r="BR31" s="498"/>
      <c r="BS31" s="498"/>
      <c r="BT31" s="499"/>
      <c r="BU31" s="497"/>
      <c r="BV31" s="498"/>
      <c r="BW31" s="498"/>
      <c r="BX31" s="498"/>
      <c r="BY31" s="498"/>
      <c r="BZ31" s="498"/>
      <c r="CA31" s="498"/>
      <c r="CB31" s="498"/>
      <c r="CC31" s="498"/>
      <c r="CD31" s="499"/>
      <c r="CE31" s="497"/>
      <c r="CF31" s="498"/>
      <c r="CG31" s="498"/>
      <c r="CH31" s="498"/>
      <c r="CI31" s="498"/>
      <c r="CJ31" s="498"/>
      <c r="CK31" s="498"/>
      <c r="CL31" s="498"/>
      <c r="CM31" s="498"/>
      <c r="CN31" s="499"/>
      <c r="CO31" s="497"/>
      <c r="CP31" s="498"/>
      <c r="CQ31" s="498"/>
      <c r="CR31" s="498"/>
      <c r="CS31" s="498"/>
      <c r="CT31" s="498"/>
      <c r="CU31" s="498"/>
      <c r="CV31" s="498"/>
      <c r="CW31" s="498"/>
      <c r="CX31" s="499"/>
      <c r="CY31" s="490"/>
    </row>
    <row r="32" spans="2:136" s="468" customFormat="1" ht="6" customHeight="1" x14ac:dyDescent="0.3">
      <c r="C32" s="596"/>
      <c r="D32" s="597"/>
      <c r="E32" s="597"/>
      <c r="F32" s="597"/>
      <c r="G32" s="597"/>
      <c r="H32" s="598"/>
      <c r="I32" s="597"/>
      <c r="J32" s="597"/>
      <c r="K32" s="597"/>
      <c r="L32" s="597"/>
      <c r="M32" s="596"/>
      <c r="N32" s="597"/>
      <c r="O32" s="597"/>
      <c r="P32" s="597"/>
      <c r="Q32" s="597"/>
      <c r="R32" s="598"/>
      <c r="S32" s="597"/>
      <c r="T32" s="597"/>
      <c r="U32" s="597"/>
      <c r="V32" s="597"/>
      <c r="W32" s="596"/>
      <c r="X32" s="597"/>
      <c r="Y32" s="597"/>
      <c r="Z32" s="597"/>
      <c r="AA32" s="597"/>
      <c r="AB32" s="598"/>
      <c r="AC32" s="597"/>
      <c r="AD32" s="597"/>
      <c r="AE32" s="597"/>
      <c r="AF32" s="597"/>
      <c r="AG32" s="596"/>
      <c r="AH32" s="597"/>
      <c r="AI32" s="597"/>
      <c r="AJ32" s="597"/>
      <c r="AK32" s="597"/>
      <c r="AL32" s="598"/>
      <c r="AM32" s="597"/>
      <c r="AN32" s="597"/>
      <c r="AO32" s="597"/>
      <c r="AP32" s="597"/>
      <c r="AQ32" s="596"/>
      <c r="AR32" s="597"/>
      <c r="AS32" s="597"/>
      <c r="AT32" s="597"/>
      <c r="AU32" s="597"/>
      <c r="AV32" s="598"/>
      <c r="AW32" s="597"/>
      <c r="AX32" s="597"/>
      <c r="AY32" s="597"/>
      <c r="AZ32" s="597"/>
      <c r="BA32" s="596"/>
      <c r="BB32" s="597"/>
      <c r="BC32" s="597"/>
      <c r="BD32" s="597"/>
      <c r="BE32" s="597"/>
      <c r="BF32" s="598"/>
      <c r="BG32" s="597"/>
      <c r="BH32" s="597"/>
      <c r="BI32" s="597"/>
      <c r="BJ32" s="597"/>
      <c r="BK32" s="596"/>
      <c r="BL32" s="597"/>
      <c r="BM32" s="597"/>
      <c r="BN32" s="597"/>
      <c r="BO32" s="597"/>
      <c r="BP32" s="598"/>
      <c r="BQ32" s="597"/>
      <c r="BR32" s="597"/>
      <c r="BS32" s="597"/>
      <c r="BT32" s="597"/>
      <c r="BU32" s="596"/>
      <c r="BV32" s="597"/>
      <c r="BW32" s="597"/>
      <c r="BX32" s="597"/>
      <c r="BY32" s="597"/>
      <c r="BZ32" s="598"/>
      <c r="CA32" s="597"/>
      <c r="CB32" s="597"/>
      <c r="CC32" s="597"/>
      <c r="CD32" s="597"/>
      <c r="CE32" s="596"/>
      <c r="CF32" s="597"/>
      <c r="CG32" s="597"/>
      <c r="CH32" s="597"/>
      <c r="CI32" s="597"/>
      <c r="CJ32" s="598"/>
      <c r="CK32" s="597"/>
      <c r="CL32" s="597"/>
      <c r="CM32" s="597"/>
      <c r="CN32" s="597"/>
      <c r="CO32" s="596"/>
      <c r="CP32" s="597"/>
      <c r="CQ32" s="597"/>
      <c r="CR32" s="597"/>
      <c r="CS32" s="597"/>
      <c r="CT32" s="598"/>
      <c r="CU32" s="597"/>
      <c r="CV32" s="597"/>
      <c r="CW32" s="597"/>
      <c r="CX32" s="597"/>
    </row>
    <row r="33" spans="2:136" s="468" customFormat="1" ht="8.1" customHeight="1" x14ac:dyDescent="0.3">
      <c r="C33" s="500"/>
      <c r="D33" s="501"/>
      <c r="E33" s="501"/>
      <c r="F33" s="501"/>
      <c r="G33" s="501"/>
      <c r="H33" s="501"/>
      <c r="I33" s="502"/>
      <c r="J33" s="501"/>
      <c r="K33" s="501"/>
      <c r="L33" s="501"/>
      <c r="M33" s="500"/>
      <c r="N33" s="501"/>
      <c r="O33" s="501"/>
      <c r="P33" s="501"/>
      <c r="Q33" s="501"/>
      <c r="R33" s="501"/>
      <c r="S33" s="502"/>
      <c r="T33" s="501"/>
      <c r="U33" s="501"/>
      <c r="V33" s="501"/>
      <c r="W33" s="500"/>
      <c r="X33" s="501"/>
      <c r="Y33" s="501"/>
      <c r="Z33" s="501"/>
      <c r="AA33" s="501"/>
      <c r="AB33" s="501"/>
      <c r="AC33" s="502"/>
      <c r="AD33" s="501"/>
      <c r="AE33" s="501"/>
      <c r="AF33" s="501"/>
      <c r="AG33" s="500"/>
      <c r="AH33" s="501"/>
      <c r="AI33" s="501"/>
      <c r="AJ33" s="501"/>
      <c r="AK33" s="501"/>
      <c r="AL33" s="501"/>
      <c r="AM33" s="502"/>
      <c r="AN33" s="501"/>
      <c r="AO33" s="501"/>
      <c r="AP33" s="501"/>
      <c r="AQ33" s="500"/>
      <c r="AR33" s="501"/>
      <c r="AS33" s="501"/>
      <c r="AT33" s="501"/>
      <c r="AU33" s="501"/>
      <c r="AV33" s="501"/>
      <c r="AW33" s="502"/>
      <c r="AX33" s="501"/>
      <c r="AY33" s="501"/>
      <c r="AZ33" s="501"/>
      <c r="BA33" s="500"/>
      <c r="BB33" s="501"/>
      <c r="BC33" s="501"/>
      <c r="BD33" s="501"/>
      <c r="BE33" s="501"/>
      <c r="BF33" s="501"/>
      <c r="BG33" s="502"/>
      <c r="BH33" s="501"/>
      <c r="BI33" s="501"/>
      <c r="BJ33" s="501"/>
      <c r="BK33" s="500"/>
      <c r="BL33" s="501"/>
      <c r="BM33" s="501"/>
      <c r="BN33" s="501"/>
      <c r="BO33" s="501"/>
      <c r="BP33" s="501"/>
      <c r="BQ33" s="502"/>
      <c r="BR33" s="501"/>
      <c r="BS33" s="501"/>
      <c r="BT33" s="501"/>
      <c r="BU33" s="500"/>
      <c r="BV33" s="501"/>
      <c r="BW33" s="501"/>
      <c r="BX33" s="501"/>
      <c r="BY33" s="501"/>
      <c r="BZ33" s="501"/>
      <c r="CA33" s="502"/>
      <c r="CB33" s="501"/>
      <c r="CC33" s="501"/>
      <c r="CD33" s="501"/>
      <c r="CE33" s="500"/>
      <c r="CF33" s="501"/>
      <c r="CG33" s="501"/>
      <c r="CH33" s="501"/>
      <c r="CI33" s="501"/>
      <c r="CJ33" s="501"/>
      <c r="CK33" s="502"/>
      <c r="CL33" s="501"/>
      <c r="CM33" s="501"/>
      <c r="CN33" s="501"/>
      <c r="CO33" s="500"/>
      <c r="CP33" s="501"/>
      <c r="CQ33" s="501"/>
      <c r="CR33" s="501"/>
      <c r="CS33" s="501"/>
      <c r="CT33" s="501"/>
      <c r="CU33" s="502"/>
      <c r="CV33" s="501"/>
      <c r="CW33" s="501"/>
      <c r="CX33" s="501"/>
      <c r="CY33" s="503"/>
      <c r="CZ33" s="503"/>
    </row>
    <row r="34" spans="2:136" s="468" customFormat="1" ht="8.1" customHeight="1" x14ac:dyDescent="0.3">
      <c r="B34" s="464"/>
      <c r="C34" s="465"/>
      <c r="D34" s="466"/>
      <c r="E34" s="466"/>
      <c r="F34" s="466"/>
      <c r="G34" s="466"/>
      <c r="H34" s="466"/>
      <c r="I34" s="466"/>
      <c r="J34" s="466"/>
      <c r="K34" s="466"/>
      <c r="L34" s="466"/>
      <c r="M34" s="466"/>
      <c r="N34" s="466"/>
      <c r="O34" s="466"/>
      <c r="P34" s="466"/>
      <c r="Q34" s="466"/>
      <c r="R34" s="466"/>
      <c r="S34" s="466"/>
      <c r="T34" s="466"/>
      <c r="U34" s="466"/>
      <c r="V34" s="466"/>
      <c r="W34" s="466"/>
      <c r="X34" s="466"/>
      <c r="Y34" s="466"/>
      <c r="Z34" s="466"/>
      <c r="AA34" s="466"/>
      <c r="AB34" s="466"/>
      <c r="AC34" s="466"/>
      <c r="AD34" s="466"/>
      <c r="AE34" s="466"/>
      <c r="AF34" s="466"/>
      <c r="AG34" s="466"/>
      <c r="AH34" s="466"/>
      <c r="AI34" s="466"/>
      <c r="AJ34" s="466"/>
      <c r="AK34" s="466"/>
      <c r="AL34" s="467"/>
      <c r="AM34" s="467"/>
      <c r="AN34" s="467"/>
      <c r="AO34" s="467"/>
      <c r="AP34" s="467"/>
      <c r="AQ34" s="467"/>
      <c r="AR34" s="467"/>
      <c r="AS34" s="467"/>
      <c r="AT34" s="467"/>
      <c r="AU34" s="467"/>
      <c r="AW34" s="467"/>
      <c r="AX34" s="469"/>
      <c r="AY34" s="467"/>
      <c r="AZ34" s="467"/>
      <c r="BB34" s="470"/>
      <c r="BC34" s="465"/>
      <c r="BD34" s="470"/>
      <c r="BE34" s="470"/>
      <c r="BF34" s="470"/>
      <c r="BG34" s="470"/>
      <c r="BH34" s="471"/>
      <c r="BI34" s="470"/>
      <c r="BJ34" s="470"/>
      <c r="BK34" s="470"/>
      <c r="BL34" s="470"/>
      <c r="BM34" s="467"/>
      <c r="BN34" s="467"/>
      <c r="BO34" s="467"/>
      <c r="BP34" s="467"/>
      <c r="BQ34" s="467"/>
      <c r="BR34" s="467"/>
      <c r="BS34" s="467"/>
      <c r="BT34" s="467"/>
      <c r="BU34" s="467"/>
      <c r="BV34" s="467"/>
      <c r="BW34" s="467"/>
      <c r="BX34" s="467"/>
      <c r="BY34" s="467"/>
      <c r="BZ34" s="467"/>
      <c r="CA34" s="467"/>
      <c r="CB34" s="467"/>
      <c r="CC34" s="467"/>
      <c r="CD34" s="467"/>
      <c r="CE34" s="467"/>
      <c r="CF34" s="467"/>
      <c r="CG34" s="467"/>
      <c r="CH34" s="467"/>
      <c r="CI34" s="467"/>
      <c r="CJ34" s="467"/>
      <c r="CK34" s="467"/>
      <c r="CL34" s="467"/>
      <c r="CM34" s="467"/>
      <c r="CN34" s="467"/>
      <c r="CO34" s="467"/>
      <c r="CP34" s="467"/>
      <c r="CQ34" s="467"/>
      <c r="CR34" s="467"/>
      <c r="CS34" s="467"/>
      <c r="CT34" s="467"/>
      <c r="CU34" s="467"/>
      <c r="CV34" s="467"/>
      <c r="CW34" s="467"/>
      <c r="CX34" s="467"/>
      <c r="CY34" s="467"/>
      <c r="CZ34" s="467"/>
      <c r="DA34" s="467"/>
      <c r="DB34" s="467"/>
      <c r="DC34" s="467"/>
      <c r="DD34" s="467"/>
      <c r="DE34" s="467"/>
      <c r="DF34" s="467"/>
      <c r="DG34" s="467"/>
      <c r="DH34" s="467"/>
      <c r="DI34" s="467"/>
      <c r="DJ34" s="467"/>
      <c r="DK34" s="467"/>
      <c r="DL34" s="467"/>
      <c r="DM34" s="467"/>
      <c r="DN34" s="467"/>
      <c r="DO34" s="467"/>
      <c r="DP34" s="467"/>
      <c r="DQ34" s="467"/>
      <c r="DR34" s="467"/>
      <c r="DS34" s="467"/>
      <c r="DT34" s="467"/>
      <c r="DU34" s="467"/>
      <c r="DV34" s="467"/>
      <c r="DW34" s="467"/>
      <c r="DX34" s="467"/>
      <c r="DY34" s="467"/>
      <c r="DZ34" s="467"/>
      <c r="EA34" s="467"/>
      <c r="EB34" s="467"/>
      <c r="EC34" s="467"/>
      <c r="ED34" s="467"/>
      <c r="EE34" s="467"/>
      <c r="EF34" s="472"/>
    </row>
    <row r="35" spans="2:136" ht="35.1" customHeight="1" x14ac:dyDescent="0.3">
      <c r="B35" s="473"/>
      <c r="C35" s="473"/>
      <c r="D35" s="473"/>
      <c r="E35" s="473"/>
      <c r="F35" s="473"/>
      <c r="G35" s="473"/>
      <c r="H35" s="473"/>
      <c r="I35" s="473"/>
      <c r="J35" s="473"/>
      <c r="K35" s="473"/>
      <c r="L35" s="473"/>
      <c r="M35" s="473"/>
      <c r="N35" s="473"/>
      <c r="O35" s="473"/>
      <c r="P35" s="473"/>
      <c r="Q35" s="473"/>
      <c r="R35" s="473"/>
      <c r="S35" s="473"/>
      <c r="T35" s="473"/>
      <c r="U35" s="473"/>
      <c r="V35" s="473"/>
      <c r="W35" s="473"/>
      <c r="X35" s="473"/>
      <c r="Y35" s="473"/>
      <c r="Z35" s="473"/>
      <c r="AA35" s="473"/>
      <c r="AB35" s="473"/>
      <c r="AC35" s="473"/>
      <c r="AD35" s="473"/>
      <c r="AE35" s="473"/>
      <c r="AF35" s="473"/>
      <c r="AG35" s="473"/>
      <c r="AH35" s="473"/>
      <c r="AI35" s="473"/>
      <c r="AJ35" s="473"/>
      <c r="AK35" s="473"/>
      <c r="AL35" s="473"/>
      <c r="AM35" s="473"/>
      <c r="AN35" s="473"/>
      <c r="AO35" s="473"/>
      <c r="AP35" s="473"/>
      <c r="AQ35" s="473"/>
      <c r="AR35" s="473"/>
      <c r="AS35" s="473"/>
      <c r="AT35" s="473"/>
      <c r="AU35" s="473"/>
      <c r="AV35" s="473"/>
      <c r="AW35" s="473"/>
      <c r="AX35" s="473"/>
      <c r="AY35" s="473"/>
      <c r="AZ35" s="473"/>
      <c r="BA35" s="473"/>
      <c r="BB35" s="473"/>
      <c r="BC35" s="473"/>
      <c r="BD35" s="473"/>
      <c r="BE35" s="473"/>
      <c r="BF35" s="473"/>
      <c r="BG35" s="473"/>
      <c r="BH35" s="473"/>
      <c r="BI35" s="473"/>
      <c r="BJ35" s="473"/>
      <c r="BK35" s="473"/>
      <c r="BL35" s="473"/>
      <c r="BM35" s="473"/>
      <c r="BN35" s="473"/>
      <c r="BO35" s="473"/>
      <c r="BP35" s="473"/>
      <c r="BQ35" s="473"/>
      <c r="BR35" s="473"/>
      <c r="BS35" s="473"/>
      <c r="BT35" s="473"/>
      <c r="BU35" s="473"/>
      <c r="BV35" s="473"/>
      <c r="BW35" s="473"/>
      <c r="BX35" s="473"/>
      <c r="BY35" s="473"/>
      <c r="BZ35" s="473"/>
      <c r="CA35" s="473"/>
      <c r="CB35" s="473"/>
      <c r="CC35" s="473"/>
      <c r="CD35" s="473"/>
      <c r="CE35" s="473"/>
      <c r="CF35" s="473"/>
      <c r="CG35" s="473"/>
      <c r="CH35" s="473"/>
      <c r="CI35" s="473"/>
      <c r="CJ35" s="473"/>
      <c r="CK35" s="473"/>
      <c r="CL35" s="473"/>
      <c r="CM35" s="473"/>
      <c r="CN35" s="473"/>
      <c r="CO35" s="473"/>
      <c r="CP35" s="473"/>
      <c r="CQ35" s="473"/>
      <c r="CR35" s="473"/>
      <c r="CS35" s="473"/>
      <c r="CT35" s="473"/>
      <c r="CU35" s="473"/>
      <c r="CV35" s="473"/>
      <c r="CW35" s="473"/>
      <c r="CX35" s="473"/>
      <c r="CY35" s="473"/>
      <c r="EE35" s="475"/>
    </row>
    <row r="36" spans="2:136" s="468" customFormat="1" ht="8.1" customHeight="1" x14ac:dyDescent="0.3">
      <c r="B36" s="465"/>
      <c r="C36" s="469"/>
      <c r="D36" s="467"/>
      <c r="E36" s="467"/>
      <c r="F36" s="465"/>
      <c r="G36" s="470"/>
      <c r="H36" s="470"/>
      <c r="I36" s="470"/>
      <c r="J36" s="470"/>
      <c r="K36" s="470"/>
      <c r="L36" s="470"/>
      <c r="M36" s="470"/>
      <c r="N36" s="470"/>
      <c r="O36" s="470"/>
      <c r="P36" s="470"/>
      <c r="Q36" s="470"/>
      <c r="R36" s="476"/>
      <c r="S36" s="476"/>
      <c r="T36" s="476"/>
      <c r="U36" s="476"/>
      <c r="V36" s="476"/>
      <c r="W36" s="476"/>
      <c r="X36" s="476"/>
      <c r="Y36" s="476"/>
      <c r="Z36" s="476"/>
      <c r="AA36" s="476"/>
      <c r="AB36" s="476"/>
      <c r="AC36" s="476"/>
      <c r="AD36" s="476"/>
      <c r="AE36" s="476"/>
      <c r="AF36" s="476"/>
      <c r="AG36" s="476"/>
      <c r="AH36" s="476"/>
      <c r="AI36" s="476"/>
      <c r="AJ36" s="476"/>
      <c r="AK36" s="476"/>
      <c r="AL36" s="476"/>
      <c r="AM36" s="476"/>
      <c r="AN36" s="476"/>
      <c r="AO36" s="476"/>
      <c r="AP36" s="476"/>
      <c r="AQ36" s="476"/>
      <c r="AR36" s="476"/>
      <c r="AS36" s="476"/>
      <c r="AT36" s="476"/>
      <c r="AU36" s="476"/>
      <c r="AV36" s="476"/>
      <c r="AW36" s="476"/>
      <c r="AX36" s="476"/>
      <c r="AY36" s="476"/>
      <c r="AZ36" s="476"/>
      <c r="BA36" s="476"/>
      <c r="BB36" s="476"/>
      <c r="BC36" s="476"/>
      <c r="BD36" s="476"/>
      <c r="BE36" s="476"/>
      <c r="BF36" s="476"/>
      <c r="BG36" s="476"/>
      <c r="BH36" s="476"/>
      <c r="BI36" s="476"/>
      <c r="BJ36" s="476"/>
      <c r="BK36" s="476"/>
      <c r="BL36" s="476"/>
      <c r="BM36" s="476"/>
      <c r="BN36" s="476"/>
      <c r="BO36" s="476"/>
      <c r="BP36" s="476"/>
      <c r="BQ36" s="476"/>
      <c r="BR36" s="476"/>
      <c r="BS36" s="476"/>
      <c r="BT36" s="476"/>
      <c r="BU36" s="476"/>
      <c r="BV36" s="476"/>
      <c r="BW36" s="476"/>
      <c r="BX36" s="476"/>
      <c r="BY36" s="476"/>
      <c r="BZ36" s="476"/>
      <c r="CA36" s="476"/>
      <c r="CB36" s="476"/>
      <c r="CC36" s="476"/>
      <c r="CD36" s="476"/>
      <c r="CE36" s="476"/>
      <c r="CF36" s="476"/>
      <c r="CG36" s="476"/>
      <c r="CH36" s="476"/>
      <c r="CI36" s="476"/>
      <c r="CJ36" s="476"/>
      <c r="CK36" s="476"/>
      <c r="CL36" s="476"/>
      <c r="CM36" s="476"/>
      <c r="CN36" s="476"/>
      <c r="CO36" s="476"/>
      <c r="CP36" s="476"/>
      <c r="CQ36" s="476"/>
      <c r="CR36" s="476"/>
      <c r="CS36" s="476"/>
      <c r="CT36" s="476"/>
      <c r="CU36" s="476"/>
      <c r="CV36" s="476"/>
      <c r="CW36" s="476"/>
      <c r="CX36" s="476"/>
      <c r="CY36" s="476"/>
      <c r="CZ36" s="476"/>
    </row>
    <row r="37" spans="2:136" s="468" customFormat="1" ht="8.1" customHeight="1" x14ac:dyDescent="0.3">
      <c r="B37" s="477" t="s">
        <v>120</v>
      </c>
      <c r="C37" s="1563">
        <f>CY26</f>
        <v>57</v>
      </c>
      <c r="D37" s="1563"/>
      <c r="E37" s="478"/>
      <c r="F37" s="478"/>
      <c r="G37" s="478"/>
      <c r="H37" s="479"/>
      <c r="I37" s="478"/>
      <c r="J37" s="478"/>
      <c r="K37" s="478"/>
      <c r="L37" s="478"/>
      <c r="M37" s="1563">
        <f>C37+1</f>
        <v>58</v>
      </c>
      <c r="N37" s="1563"/>
      <c r="O37" s="478"/>
      <c r="P37" s="478"/>
      <c r="Q37" s="478"/>
      <c r="R37" s="479"/>
      <c r="S37" s="478"/>
      <c r="T37" s="478"/>
      <c r="U37" s="478"/>
      <c r="V37" s="478"/>
      <c r="W37" s="1563">
        <f>M37+1</f>
        <v>59</v>
      </c>
      <c r="X37" s="1563"/>
      <c r="Y37" s="478"/>
      <c r="Z37" s="478"/>
      <c r="AA37" s="478"/>
      <c r="AB37" s="479"/>
      <c r="AC37" s="478"/>
      <c r="AD37" s="478"/>
      <c r="AE37" s="478"/>
      <c r="AF37" s="478"/>
      <c r="AG37" s="1563">
        <f>W37+1</f>
        <v>60</v>
      </c>
      <c r="AH37" s="1563"/>
      <c r="AI37" s="478"/>
      <c r="AJ37" s="478"/>
      <c r="AK37" s="478"/>
      <c r="AL37" s="479"/>
      <c r="AM37" s="478"/>
      <c r="AN37" s="478"/>
      <c r="AO37" s="478"/>
      <c r="AP37" s="478"/>
      <c r="AQ37" s="1563">
        <f>AG37+1</f>
        <v>61</v>
      </c>
      <c r="AR37" s="1563"/>
      <c r="AS37" s="478"/>
      <c r="AT37" s="478"/>
      <c r="AU37" s="478"/>
      <c r="AV37" s="479"/>
      <c r="AW37" s="478"/>
      <c r="AX37" s="478"/>
      <c r="AY37" s="478"/>
      <c r="AZ37" s="478"/>
      <c r="BA37" s="1563">
        <f>AQ37+1</f>
        <v>62</v>
      </c>
      <c r="BB37" s="1563"/>
      <c r="BC37" s="478"/>
      <c r="BD37" s="478"/>
      <c r="BE37" s="478"/>
      <c r="BF37" s="479"/>
      <c r="BG37" s="478"/>
      <c r="BH37" s="478"/>
      <c r="BI37" s="478"/>
      <c r="BJ37" s="478"/>
      <c r="BK37" s="1563">
        <f>BA37+1</f>
        <v>63</v>
      </c>
      <c r="BL37" s="1563"/>
      <c r="BM37" s="478"/>
      <c r="BN37" s="478"/>
      <c r="BO37" s="478"/>
      <c r="BP37" s="479"/>
      <c r="BQ37" s="478"/>
      <c r="BR37" s="478"/>
      <c r="BS37" s="478"/>
      <c r="BT37" s="478"/>
      <c r="BU37" s="1563">
        <f>BK37+1</f>
        <v>64</v>
      </c>
      <c r="BV37" s="1563"/>
      <c r="BW37" s="478"/>
      <c r="BX37" s="478"/>
      <c r="BY37" s="478"/>
      <c r="BZ37" s="479"/>
      <c r="CA37" s="478"/>
      <c r="CB37" s="478"/>
      <c r="CC37" s="478"/>
      <c r="CD37" s="478"/>
      <c r="CE37" s="1563">
        <f>BU37+1</f>
        <v>65</v>
      </c>
      <c r="CF37" s="1563"/>
      <c r="CG37" s="478"/>
      <c r="CH37" s="478"/>
      <c r="CI37" s="478"/>
      <c r="CJ37" s="479"/>
      <c r="CK37" s="478"/>
      <c r="CL37" s="478"/>
      <c r="CM37" s="478"/>
      <c r="CN37" s="478"/>
      <c r="CO37" s="1563">
        <f>CE37+1</f>
        <v>66</v>
      </c>
      <c r="CP37" s="1563"/>
      <c r="CQ37" s="478"/>
      <c r="CR37" s="478"/>
      <c r="CS37" s="478"/>
      <c r="CT37" s="479"/>
      <c r="CU37" s="478"/>
      <c r="CV37" s="478"/>
      <c r="CW37" s="478"/>
      <c r="CX37" s="478"/>
      <c r="CY37" s="480">
        <f>CO37+1</f>
        <v>67</v>
      </c>
      <c r="CZ37" s="480"/>
    </row>
    <row r="38" spans="2:136" s="468" customFormat="1" ht="6" customHeight="1" x14ac:dyDescent="0.3">
      <c r="B38" s="481"/>
      <c r="C38" s="482"/>
      <c r="D38" s="483"/>
      <c r="E38" s="483"/>
      <c r="F38" s="483"/>
      <c r="G38" s="484"/>
      <c r="H38" s="483"/>
      <c r="I38" s="483"/>
      <c r="J38" s="483"/>
      <c r="K38" s="483"/>
      <c r="L38" s="485"/>
      <c r="M38" s="482"/>
      <c r="N38" s="483"/>
      <c r="O38" s="483"/>
      <c r="P38" s="483"/>
      <c r="Q38" s="484"/>
      <c r="R38" s="483"/>
      <c r="S38" s="483"/>
      <c r="T38" s="483"/>
      <c r="U38" s="483"/>
      <c r="V38" s="485"/>
      <c r="W38" s="482"/>
      <c r="X38" s="483"/>
      <c r="Y38" s="483"/>
      <c r="Z38" s="483"/>
      <c r="AA38" s="484"/>
      <c r="AB38" s="483"/>
      <c r="AC38" s="483"/>
      <c r="AD38" s="483"/>
      <c r="AE38" s="483"/>
      <c r="AF38" s="485"/>
      <c r="AG38" s="482"/>
      <c r="AH38" s="483"/>
      <c r="AI38" s="483"/>
      <c r="AJ38" s="483"/>
      <c r="AK38" s="484"/>
      <c r="AL38" s="483"/>
      <c r="AM38" s="483"/>
      <c r="AN38" s="483"/>
      <c r="AO38" s="483"/>
      <c r="AP38" s="485"/>
      <c r="AQ38" s="482"/>
      <c r="AR38" s="483"/>
      <c r="AS38" s="483"/>
      <c r="AT38" s="483"/>
      <c r="AU38" s="484"/>
      <c r="AV38" s="483"/>
      <c r="AW38" s="483"/>
      <c r="AX38" s="483"/>
      <c r="AY38" s="483"/>
      <c r="AZ38" s="485"/>
      <c r="BA38" s="482"/>
      <c r="BB38" s="483"/>
      <c r="BC38" s="483"/>
      <c r="BD38" s="483"/>
      <c r="BE38" s="484"/>
      <c r="BF38" s="483"/>
      <c r="BG38" s="483"/>
      <c r="BH38" s="483"/>
      <c r="BI38" s="483"/>
      <c r="BJ38" s="485"/>
      <c r="BK38" s="482"/>
      <c r="BL38" s="483"/>
      <c r="BM38" s="483"/>
      <c r="BN38" s="483"/>
      <c r="BO38" s="484"/>
      <c r="BP38" s="483"/>
      <c r="BQ38" s="483"/>
      <c r="BR38" s="483"/>
      <c r="BS38" s="483"/>
      <c r="BT38" s="485"/>
      <c r="BU38" s="482"/>
      <c r="BV38" s="483"/>
      <c r="BW38" s="483"/>
      <c r="BX38" s="483"/>
      <c r="BY38" s="484"/>
      <c r="BZ38" s="483"/>
      <c r="CA38" s="483"/>
      <c r="CB38" s="483"/>
      <c r="CC38" s="483"/>
      <c r="CD38" s="485"/>
      <c r="CE38" s="482"/>
      <c r="CF38" s="483"/>
      <c r="CG38" s="483"/>
      <c r="CH38" s="483"/>
      <c r="CI38" s="484"/>
      <c r="CJ38" s="483"/>
      <c r="CK38" s="483"/>
      <c r="CL38" s="483"/>
      <c r="CM38" s="483"/>
      <c r="CN38" s="485"/>
      <c r="CO38" s="482"/>
      <c r="CP38" s="483"/>
      <c r="CQ38" s="483"/>
      <c r="CR38" s="483"/>
      <c r="CS38" s="484"/>
      <c r="CT38" s="483"/>
      <c r="CU38" s="483"/>
      <c r="CV38" s="483"/>
      <c r="CW38" s="483"/>
      <c r="CX38" s="485"/>
      <c r="CY38" s="486"/>
      <c r="CZ38" s="486"/>
    </row>
    <row r="39" spans="2:136" s="468" customFormat="1" ht="8.1" customHeight="1" x14ac:dyDescent="0.3">
      <c r="B39" s="1549" t="s">
        <v>299</v>
      </c>
      <c r="C39" s="487"/>
      <c r="D39" s="488"/>
      <c r="E39" s="488"/>
      <c r="F39" s="488"/>
      <c r="G39" s="488"/>
      <c r="H39" s="488"/>
      <c r="I39" s="488"/>
      <c r="J39" s="488"/>
      <c r="K39" s="488"/>
      <c r="L39" s="489"/>
      <c r="M39" s="487"/>
      <c r="N39" s="488"/>
      <c r="O39" s="488"/>
      <c r="P39" s="488"/>
      <c r="Q39" s="488"/>
      <c r="R39" s="488"/>
      <c r="S39" s="488"/>
      <c r="T39" s="488"/>
      <c r="U39" s="488"/>
      <c r="V39" s="489"/>
      <c r="W39" s="487"/>
      <c r="X39" s="488"/>
      <c r="Y39" s="488"/>
      <c r="Z39" s="488"/>
      <c r="AA39" s="488"/>
      <c r="AB39" s="488"/>
      <c r="AC39" s="488"/>
      <c r="AD39" s="488"/>
      <c r="AE39" s="488"/>
      <c r="AF39" s="489"/>
      <c r="AG39" s="487"/>
      <c r="AH39" s="488"/>
      <c r="AI39" s="488"/>
      <c r="AJ39" s="488"/>
      <c r="AK39" s="488"/>
      <c r="AL39" s="488"/>
      <c r="AM39" s="488"/>
      <c r="AN39" s="488"/>
      <c r="AO39" s="488"/>
      <c r="AP39" s="489"/>
      <c r="AQ39" s="487"/>
      <c r="AR39" s="488"/>
      <c r="AS39" s="488"/>
      <c r="AT39" s="488"/>
      <c r="AU39" s="488"/>
      <c r="AV39" s="488"/>
      <c r="AW39" s="488"/>
      <c r="AX39" s="488"/>
      <c r="AY39" s="488"/>
      <c r="AZ39" s="489"/>
      <c r="BA39" s="487"/>
      <c r="BB39" s="488"/>
      <c r="BC39" s="488"/>
      <c r="BD39" s="488"/>
      <c r="BE39" s="488"/>
      <c r="BF39" s="488"/>
      <c r="BG39" s="488"/>
      <c r="BH39" s="488"/>
      <c r="BI39" s="488"/>
      <c r="BJ39" s="489"/>
      <c r="BK39" s="487"/>
      <c r="BL39" s="488"/>
      <c r="BM39" s="488"/>
      <c r="BN39" s="488"/>
      <c r="BO39" s="488"/>
      <c r="BP39" s="488"/>
      <c r="BQ39" s="488"/>
      <c r="BR39" s="488"/>
      <c r="BS39" s="488"/>
      <c r="BT39" s="489"/>
      <c r="BU39" s="487"/>
      <c r="BV39" s="488"/>
      <c r="BW39" s="488"/>
      <c r="BX39" s="488"/>
      <c r="BY39" s="488"/>
      <c r="BZ39" s="488"/>
      <c r="CA39" s="488"/>
      <c r="CB39" s="488"/>
      <c r="CC39" s="488"/>
      <c r="CD39" s="489"/>
      <c r="CE39" s="487"/>
      <c r="CF39" s="488"/>
      <c r="CG39" s="488"/>
      <c r="CH39" s="488"/>
      <c r="CI39" s="488"/>
      <c r="CJ39" s="488"/>
      <c r="CK39" s="488"/>
      <c r="CL39" s="488"/>
      <c r="CM39" s="488"/>
      <c r="CN39" s="489"/>
      <c r="CO39" s="487"/>
      <c r="CP39" s="488"/>
      <c r="CQ39" s="488"/>
      <c r="CR39" s="488"/>
      <c r="CS39" s="488"/>
      <c r="CT39" s="488"/>
      <c r="CU39" s="488"/>
      <c r="CV39" s="488"/>
      <c r="CW39" s="488"/>
      <c r="CX39" s="489"/>
      <c r="CY39" s="490"/>
    </row>
    <row r="40" spans="2:136" s="468" customFormat="1" ht="8.1" customHeight="1" thickBot="1" x14ac:dyDescent="0.35">
      <c r="B40" s="1549"/>
      <c r="C40" s="491"/>
      <c r="D40" s="492"/>
      <c r="E40" s="492"/>
      <c r="F40" s="492"/>
      <c r="G40" s="492"/>
      <c r="H40" s="492"/>
      <c r="I40" s="492"/>
      <c r="J40" s="492"/>
      <c r="K40" s="492"/>
      <c r="L40" s="493"/>
      <c r="M40" s="491"/>
      <c r="N40" s="492"/>
      <c r="O40" s="492"/>
      <c r="P40" s="492"/>
      <c r="Q40" s="492"/>
      <c r="R40" s="492"/>
      <c r="S40" s="492"/>
      <c r="T40" s="492"/>
      <c r="U40" s="492"/>
      <c r="V40" s="493"/>
      <c r="W40" s="491"/>
      <c r="X40" s="492"/>
      <c r="Y40" s="492"/>
      <c r="Z40" s="492"/>
      <c r="AA40" s="492"/>
      <c r="AB40" s="492"/>
      <c r="AC40" s="492"/>
      <c r="AD40" s="492"/>
      <c r="AE40" s="492"/>
      <c r="AF40" s="493"/>
      <c r="AG40" s="491"/>
      <c r="AH40" s="492"/>
      <c r="AI40" s="492"/>
      <c r="AJ40" s="492"/>
      <c r="AK40" s="492"/>
      <c r="AL40" s="492"/>
      <c r="AM40" s="492"/>
      <c r="AN40" s="492"/>
      <c r="AO40" s="492"/>
      <c r="AP40" s="493"/>
      <c r="AQ40" s="491"/>
      <c r="AR40" s="492"/>
      <c r="AS40" s="492"/>
      <c r="AT40" s="492"/>
      <c r="AU40" s="492"/>
      <c r="AV40" s="492"/>
      <c r="AW40" s="492"/>
      <c r="AX40" s="492"/>
      <c r="AY40" s="492"/>
      <c r="AZ40" s="493"/>
      <c r="BA40" s="491"/>
      <c r="BB40" s="492"/>
      <c r="BC40" s="492"/>
      <c r="BD40" s="492"/>
      <c r="BE40" s="492"/>
      <c r="BF40" s="492"/>
      <c r="BG40" s="492"/>
      <c r="BH40" s="492"/>
      <c r="BI40" s="492"/>
      <c r="BJ40" s="493"/>
      <c r="BK40" s="491"/>
      <c r="BL40" s="492"/>
      <c r="BM40" s="492"/>
      <c r="BN40" s="492"/>
      <c r="BO40" s="492"/>
      <c r="BP40" s="492"/>
      <c r="BQ40" s="492"/>
      <c r="BR40" s="492"/>
      <c r="BS40" s="492"/>
      <c r="BT40" s="493"/>
      <c r="BU40" s="491"/>
      <c r="BV40" s="492"/>
      <c r="BW40" s="492"/>
      <c r="BX40" s="492"/>
      <c r="BY40" s="492"/>
      <c r="BZ40" s="492"/>
      <c r="CA40" s="492"/>
      <c r="CB40" s="492"/>
      <c r="CC40" s="492"/>
      <c r="CD40" s="493"/>
      <c r="CE40" s="491"/>
      <c r="CF40" s="492"/>
      <c r="CG40" s="492"/>
      <c r="CH40" s="492"/>
      <c r="CI40" s="492"/>
      <c r="CJ40" s="492"/>
      <c r="CK40" s="492"/>
      <c r="CL40" s="492"/>
      <c r="CM40" s="492"/>
      <c r="CN40" s="493"/>
      <c r="CO40" s="491"/>
      <c r="CP40" s="492"/>
      <c r="CQ40" s="492"/>
      <c r="CR40" s="492"/>
      <c r="CS40" s="492"/>
      <c r="CT40" s="492"/>
      <c r="CU40" s="492"/>
      <c r="CV40" s="492"/>
      <c r="CW40" s="492"/>
      <c r="CX40" s="493"/>
      <c r="CY40" s="490"/>
    </row>
    <row r="41" spans="2:136" s="468" customFormat="1" ht="8.1" customHeight="1" x14ac:dyDescent="0.3">
      <c r="B41" s="1549"/>
      <c r="C41" s="494"/>
      <c r="D41" s="495"/>
      <c r="E41" s="495"/>
      <c r="F41" s="495"/>
      <c r="G41" s="495"/>
      <c r="H41" s="495"/>
      <c r="I41" s="495"/>
      <c r="J41" s="495"/>
      <c r="K41" s="495"/>
      <c r="L41" s="496"/>
      <c r="M41" s="494"/>
      <c r="N41" s="495"/>
      <c r="O41" s="495"/>
      <c r="P41" s="495"/>
      <c r="Q41" s="495"/>
      <c r="R41" s="495"/>
      <c r="S41" s="495"/>
      <c r="T41" s="495"/>
      <c r="U41" s="495"/>
      <c r="V41" s="496"/>
      <c r="W41" s="494"/>
      <c r="X41" s="495"/>
      <c r="Y41" s="495"/>
      <c r="Z41" s="495"/>
      <c r="AA41" s="495"/>
      <c r="AB41" s="495"/>
      <c r="AC41" s="495"/>
      <c r="AD41" s="495"/>
      <c r="AE41" s="495"/>
      <c r="AF41" s="496"/>
      <c r="AG41" s="494"/>
      <c r="AH41" s="495"/>
      <c r="AI41" s="495"/>
      <c r="AJ41" s="495"/>
      <c r="AK41" s="495"/>
      <c r="AL41" s="495"/>
      <c r="AM41" s="495"/>
      <c r="AN41" s="495"/>
      <c r="AO41" s="495"/>
      <c r="AP41" s="496"/>
      <c r="AQ41" s="494"/>
      <c r="AR41" s="495"/>
      <c r="AS41" s="495"/>
      <c r="AT41" s="495"/>
      <c r="AU41" s="495"/>
      <c r="AV41" s="495"/>
      <c r="AW41" s="495"/>
      <c r="AX41" s="495"/>
      <c r="AY41" s="495"/>
      <c r="AZ41" s="496"/>
      <c r="BA41" s="494"/>
      <c r="BB41" s="495"/>
      <c r="BC41" s="495"/>
      <c r="BD41" s="495"/>
      <c r="BE41" s="495"/>
      <c r="BF41" s="495"/>
      <c r="BG41" s="495"/>
      <c r="BH41" s="495"/>
      <c r="BI41" s="495"/>
      <c r="BJ41" s="496"/>
      <c r="BK41" s="494"/>
      <c r="BL41" s="495"/>
      <c r="BM41" s="495"/>
      <c r="BN41" s="495"/>
      <c r="BO41" s="495"/>
      <c r="BP41" s="495"/>
      <c r="BQ41" s="495"/>
      <c r="BR41" s="495"/>
      <c r="BS41" s="495"/>
      <c r="BT41" s="496"/>
      <c r="BU41" s="494"/>
      <c r="BV41" s="495"/>
      <c r="BW41" s="495"/>
      <c r="BX41" s="495"/>
      <c r="BY41" s="495"/>
      <c r="BZ41" s="495"/>
      <c r="CA41" s="495"/>
      <c r="CB41" s="495"/>
      <c r="CC41" s="495"/>
      <c r="CD41" s="496"/>
      <c r="CE41" s="494"/>
      <c r="CF41" s="495"/>
      <c r="CG41" s="495"/>
      <c r="CH41" s="495"/>
      <c r="CI41" s="495"/>
      <c r="CJ41" s="495"/>
      <c r="CK41" s="495"/>
      <c r="CL41" s="495"/>
      <c r="CM41" s="495"/>
      <c r="CN41" s="496"/>
      <c r="CO41" s="494"/>
      <c r="CP41" s="495"/>
      <c r="CQ41" s="495"/>
      <c r="CR41" s="495"/>
      <c r="CS41" s="495"/>
      <c r="CT41" s="495"/>
      <c r="CU41" s="495"/>
      <c r="CV41" s="495"/>
      <c r="CW41" s="495"/>
      <c r="CX41" s="496"/>
      <c r="CY41" s="490"/>
    </row>
    <row r="42" spans="2:136" s="468" customFormat="1" ht="8.1" customHeight="1" x14ac:dyDescent="0.3">
      <c r="B42" s="1549"/>
      <c r="C42" s="497"/>
      <c r="D42" s="498"/>
      <c r="E42" s="498"/>
      <c r="F42" s="498"/>
      <c r="G42" s="498"/>
      <c r="H42" s="498"/>
      <c r="I42" s="498"/>
      <c r="J42" s="498"/>
      <c r="K42" s="498"/>
      <c r="L42" s="499"/>
      <c r="M42" s="497"/>
      <c r="N42" s="498"/>
      <c r="O42" s="498"/>
      <c r="P42" s="498"/>
      <c r="Q42" s="498"/>
      <c r="R42" s="498"/>
      <c r="S42" s="498"/>
      <c r="T42" s="498"/>
      <c r="U42" s="498"/>
      <c r="V42" s="499"/>
      <c r="W42" s="497"/>
      <c r="X42" s="498"/>
      <c r="Y42" s="498"/>
      <c r="Z42" s="498"/>
      <c r="AA42" s="498"/>
      <c r="AB42" s="498"/>
      <c r="AC42" s="498"/>
      <c r="AD42" s="498"/>
      <c r="AE42" s="498"/>
      <c r="AF42" s="499"/>
      <c r="AG42" s="497"/>
      <c r="AH42" s="498"/>
      <c r="AI42" s="498"/>
      <c r="AJ42" s="498"/>
      <c r="AK42" s="498"/>
      <c r="AL42" s="498"/>
      <c r="AM42" s="498"/>
      <c r="AN42" s="498"/>
      <c r="AO42" s="498"/>
      <c r="AP42" s="499"/>
      <c r="AQ42" s="497"/>
      <c r="AR42" s="498"/>
      <c r="AS42" s="498"/>
      <c r="AT42" s="498"/>
      <c r="AU42" s="498"/>
      <c r="AV42" s="498"/>
      <c r="AW42" s="498"/>
      <c r="AX42" s="498"/>
      <c r="AY42" s="498"/>
      <c r="AZ42" s="499"/>
      <c r="BA42" s="497"/>
      <c r="BB42" s="498"/>
      <c r="BC42" s="498"/>
      <c r="BD42" s="498"/>
      <c r="BE42" s="498"/>
      <c r="BF42" s="498"/>
      <c r="BG42" s="498"/>
      <c r="BH42" s="498"/>
      <c r="BI42" s="498"/>
      <c r="BJ42" s="499"/>
      <c r="BK42" s="497"/>
      <c r="BL42" s="498"/>
      <c r="BM42" s="498"/>
      <c r="BN42" s="498"/>
      <c r="BO42" s="498"/>
      <c r="BP42" s="498"/>
      <c r="BQ42" s="498"/>
      <c r="BR42" s="498"/>
      <c r="BS42" s="498"/>
      <c r="BT42" s="499"/>
      <c r="BU42" s="497"/>
      <c r="BV42" s="498"/>
      <c r="BW42" s="498"/>
      <c r="BX42" s="498"/>
      <c r="BY42" s="498"/>
      <c r="BZ42" s="498"/>
      <c r="CA42" s="498"/>
      <c r="CB42" s="498"/>
      <c r="CC42" s="498"/>
      <c r="CD42" s="499"/>
      <c r="CE42" s="497"/>
      <c r="CF42" s="498"/>
      <c r="CG42" s="498"/>
      <c r="CH42" s="498"/>
      <c r="CI42" s="498"/>
      <c r="CJ42" s="498"/>
      <c r="CK42" s="498"/>
      <c r="CL42" s="498"/>
      <c r="CM42" s="498"/>
      <c r="CN42" s="499"/>
      <c r="CO42" s="497"/>
      <c r="CP42" s="498"/>
      <c r="CQ42" s="498"/>
      <c r="CR42" s="498"/>
      <c r="CS42" s="498"/>
      <c r="CT42" s="498"/>
      <c r="CU42" s="498"/>
      <c r="CV42" s="498"/>
      <c r="CW42" s="498"/>
      <c r="CX42" s="499"/>
      <c r="CY42" s="490"/>
    </row>
    <row r="43" spans="2:136" s="468" customFormat="1" ht="6" customHeight="1" x14ac:dyDescent="0.3">
      <c r="C43" s="596"/>
      <c r="D43" s="597"/>
      <c r="E43" s="597"/>
      <c r="F43" s="597"/>
      <c r="G43" s="597"/>
      <c r="H43" s="598"/>
      <c r="I43" s="597"/>
      <c r="J43" s="597"/>
      <c r="K43" s="597"/>
      <c r="L43" s="597"/>
      <c r="M43" s="596"/>
      <c r="N43" s="597"/>
      <c r="O43" s="597"/>
      <c r="P43" s="597"/>
      <c r="Q43" s="597"/>
      <c r="R43" s="598"/>
      <c r="S43" s="597"/>
      <c r="T43" s="597"/>
      <c r="U43" s="597"/>
      <c r="V43" s="597"/>
      <c r="W43" s="596"/>
      <c r="X43" s="597"/>
      <c r="Y43" s="597"/>
      <c r="Z43" s="597"/>
      <c r="AA43" s="597"/>
      <c r="AB43" s="598"/>
      <c r="AC43" s="597"/>
      <c r="AD43" s="597"/>
      <c r="AE43" s="597"/>
      <c r="AF43" s="597"/>
      <c r="AG43" s="596"/>
      <c r="AH43" s="597"/>
      <c r="AI43" s="597"/>
      <c r="AJ43" s="597"/>
      <c r="AK43" s="597"/>
      <c r="AL43" s="598"/>
      <c r="AM43" s="597"/>
      <c r="AN43" s="597"/>
      <c r="AO43" s="597"/>
      <c r="AP43" s="597"/>
      <c r="AQ43" s="596"/>
      <c r="AR43" s="597"/>
      <c r="AS43" s="597"/>
      <c r="AT43" s="597"/>
      <c r="AU43" s="597"/>
      <c r="AV43" s="598"/>
      <c r="AW43" s="597"/>
      <c r="AX43" s="597"/>
      <c r="AY43" s="597"/>
      <c r="AZ43" s="597"/>
      <c r="BA43" s="596"/>
      <c r="BB43" s="597"/>
      <c r="BC43" s="597"/>
      <c r="BD43" s="597"/>
      <c r="BE43" s="597"/>
      <c r="BF43" s="598"/>
      <c r="BG43" s="597"/>
      <c r="BH43" s="597"/>
      <c r="BI43" s="597"/>
      <c r="BJ43" s="597"/>
      <c r="BK43" s="596"/>
      <c r="BL43" s="597"/>
      <c r="BM43" s="597"/>
      <c r="BN43" s="597"/>
      <c r="BO43" s="597"/>
      <c r="BP43" s="598"/>
      <c r="BQ43" s="597"/>
      <c r="BR43" s="597"/>
      <c r="BS43" s="597"/>
      <c r="BT43" s="597"/>
      <c r="BU43" s="596"/>
      <c r="BV43" s="597"/>
      <c r="BW43" s="597"/>
      <c r="BX43" s="597"/>
      <c r="BY43" s="597"/>
      <c r="BZ43" s="598"/>
      <c r="CA43" s="597"/>
      <c r="CB43" s="597"/>
      <c r="CC43" s="597"/>
      <c r="CD43" s="597"/>
      <c r="CE43" s="596"/>
      <c r="CF43" s="597"/>
      <c r="CG43" s="597"/>
      <c r="CH43" s="597"/>
      <c r="CI43" s="597"/>
      <c r="CJ43" s="598"/>
      <c r="CK43" s="597"/>
      <c r="CL43" s="597"/>
      <c r="CM43" s="597"/>
      <c r="CN43" s="597"/>
      <c r="CO43" s="596"/>
      <c r="CP43" s="597"/>
      <c r="CQ43" s="597"/>
      <c r="CR43" s="597"/>
      <c r="CS43" s="597"/>
      <c r="CT43" s="598"/>
      <c r="CU43" s="597"/>
      <c r="CV43" s="597"/>
      <c r="CW43" s="597"/>
      <c r="CX43" s="597"/>
    </row>
    <row r="44" spans="2:136" s="468" customFormat="1" ht="8.1" customHeight="1" x14ac:dyDescent="0.3">
      <c r="C44" s="500"/>
      <c r="D44" s="501"/>
      <c r="E44" s="501"/>
      <c r="F44" s="501"/>
      <c r="G44" s="501"/>
      <c r="H44" s="501"/>
      <c r="I44" s="502"/>
      <c r="J44" s="501"/>
      <c r="K44" s="501"/>
      <c r="L44" s="501"/>
      <c r="M44" s="500"/>
      <c r="N44" s="501"/>
      <c r="O44" s="501"/>
      <c r="P44" s="501"/>
      <c r="Q44" s="501"/>
      <c r="R44" s="501"/>
      <c r="S44" s="502"/>
      <c r="T44" s="501"/>
      <c r="U44" s="501"/>
      <c r="V44" s="501"/>
      <c r="W44" s="500"/>
      <c r="X44" s="501"/>
      <c r="Y44" s="501"/>
      <c r="Z44" s="501"/>
      <c r="AA44" s="501"/>
      <c r="AB44" s="501"/>
      <c r="AC44" s="502"/>
      <c r="AD44" s="501"/>
      <c r="AE44" s="501"/>
      <c r="AF44" s="501"/>
      <c r="AG44" s="500"/>
      <c r="AH44" s="501"/>
      <c r="AI44" s="501"/>
      <c r="AJ44" s="501"/>
      <c r="AK44" s="501"/>
      <c r="AL44" s="501"/>
      <c r="AM44" s="502"/>
      <c r="AN44" s="501"/>
      <c r="AO44" s="501"/>
      <c r="AP44" s="501"/>
      <c r="AQ44" s="500"/>
      <c r="AR44" s="501"/>
      <c r="AS44" s="501"/>
      <c r="AT44" s="501"/>
      <c r="AU44" s="501"/>
      <c r="AV44" s="501"/>
      <c r="AW44" s="502"/>
      <c r="AX44" s="501"/>
      <c r="AY44" s="501"/>
      <c r="AZ44" s="501"/>
      <c r="BA44" s="500"/>
      <c r="BB44" s="501"/>
      <c r="BC44" s="501"/>
      <c r="BD44" s="501"/>
      <c r="BE44" s="501"/>
      <c r="BF44" s="501"/>
      <c r="BG44" s="502"/>
      <c r="BH44" s="501"/>
      <c r="BI44" s="501"/>
      <c r="BJ44" s="501"/>
      <c r="BK44" s="500"/>
      <c r="BL44" s="501"/>
      <c r="BM44" s="501"/>
      <c r="BN44" s="501"/>
      <c r="BO44" s="501"/>
      <c r="BP44" s="501"/>
      <c r="BQ44" s="502"/>
      <c r="BR44" s="501"/>
      <c r="BS44" s="501"/>
      <c r="BT44" s="501"/>
      <c r="BU44" s="500"/>
      <c r="BV44" s="501"/>
      <c r="BW44" s="501"/>
      <c r="BX44" s="501"/>
      <c r="BY44" s="501"/>
      <c r="BZ44" s="501"/>
      <c r="CA44" s="502"/>
      <c r="CB44" s="501"/>
      <c r="CC44" s="501"/>
      <c r="CD44" s="501"/>
      <c r="CE44" s="500"/>
      <c r="CF44" s="501"/>
      <c r="CG44" s="501"/>
      <c r="CH44" s="501"/>
      <c r="CI44" s="501"/>
      <c r="CJ44" s="501"/>
      <c r="CK44" s="502"/>
      <c r="CL44" s="501"/>
      <c r="CM44" s="501"/>
      <c r="CN44" s="501"/>
      <c r="CO44" s="500"/>
      <c r="CP44" s="501"/>
      <c r="CQ44" s="501"/>
      <c r="CR44" s="501"/>
      <c r="CS44" s="501"/>
      <c r="CT44" s="501"/>
      <c r="CU44" s="502"/>
      <c r="CV44" s="501"/>
      <c r="CW44" s="501"/>
      <c r="CX44" s="501"/>
      <c r="CY44" s="503"/>
      <c r="CZ44" s="503"/>
    </row>
    <row r="45" spans="2:136" s="468" customFormat="1" ht="8.1" customHeight="1" x14ac:dyDescent="0.3">
      <c r="B45" s="464"/>
      <c r="C45" s="465"/>
      <c r="D45" s="466"/>
      <c r="E45" s="466"/>
      <c r="F45" s="466"/>
      <c r="G45" s="466"/>
      <c r="H45" s="466"/>
      <c r="I45" s="466"/>
      <c r="J45" s="466"/>
      <c r="K45" s="466"/>
      <c r="L45" s="466"/>
      <c r="M45" s="466"/>
      <c r="N45" s="466"/>
      <c r="O45" s="466"/>
      <c r="P45" s="466"/>
      <c r="Q45" s="466"/>
      <c r="R45" s="466"/>
      <c r="S45" s="466"/>
      <c r="T45" s="466"/>
      <c r="U45" s="466"/>
      <c r="V45" s="466"/>
      <c r="W45" s="466"/>
      <c r="X45" s="466"/>
      <c r="Y45" s="466"/>
      <c r="Z45" s="466"/>
      <c r="AA45" s="466"/>
      <c r="AB45" s="466"/>
      <c r="AC45" s="466"/>
      <c r="AD45" s="466"/>
      <c r="AE45" s="466"/>
      <c r="AF45" s="466"/>
      <c r="AG45" s="466"/>
      <c r="AH45" s="466"/>
      <c r="AI45" s="466"/>
      <c r="AJ45" s="466"/>
      <c r="AK45" s="466"/>
      <c r="AL45" s="467"/>
      <c r="AM45" s="467"/>
      <c r="AN45" s="467"/>
      <c r="AO45" s="467"/>
      <c r="AP45" s="467"/>
      <c r="AQ45" s="467"/>
      <c r="AR45" s="467"/>
      <c r="AS45" s="467"/>
      <c r="AT45" s="467"/>
      <c r="AU45" s="467"/>
      <c r="AW45" s="467"/>
      <c r="AX45" s="469"/>
      <c r="AY45" s="467"/>
      <c r="AZ45" s="467"/>
      <c r="BB45" s="470"/>
      <c r="BC45" s="465"/>
      <c r="BD45" s="470"/>
      <c r="BE45" s="470"/>
      <c r="BF45" s="470"/>
      <c r="BG45" s="470"/>
      <c r="BH45" s="471"/>
      <c r="BI45" s="470"/>
      <c r="BJ45" s="470"/>
      <c r="BK45" s="470"/>
      <c r="BL45" s="470"/>
      <c r="BM45" s="467"/>
      <c r="BN45" s="467"/>
      <c r="BO45" s="467"/>
      <c r="BP45" s="467"/>
      <c r="BQ45" s="467"/>
      <c r="BR45" s="467"/>
      <c r="BS45" s="467"/>
      <c r="BT45" s="467"/>
      <c r="BU45" s="467"/>
      <c r="BV45" s="467"/>
      <c r="BW45" s="467"/>
      <c r="BX45" s="467"/>
      <c r="BY45" s="467"/>
      <c r="BZ45" s="467"/>
      <c r="CA45" s="467"/>
      <c r="CB45" s="467"/>
      <c r="CC45" s="467"/>
      <c r="CD45" s="467"/>
      <c r="CE45" s="467"/>
      <c r="CF45" s="467"/>
      <c r="CG45" s="467"/>
      <c r="CH45" s="467"/>
      <c r="CI45" s="467"/>
      <c r="CJ45" s="467"/>
      <c r="CK45" s="467"/>
      <c r="CL45" s="467"/>
      <c r="CM45" s="467"/>
      <c r="CN45" s="467"/>
      <c r="CO45" s="467"/>
      <c r="CP45" s="467"/>
      <c r="CQ45" s="467"/>
      <c r="CR45" s="467"/>
      <c r="CS45" s="467"/>
      <c r="CT45" s="467"/>
      <c r="CU45" s="467"/>
      <c r="CV45" s="467"/>
      <c r="CW45" s="467"/>
      <c r="CX45" s="467"/>
      <c r="CY45" s="467"/>
      <c r="CZ45" s="467"/>
      <c r="DA45" s="467"/>
      <c r="DB45" s="467"/>
      <c r="DC45" s="467"/>
      <c r="DD45" s="467"/>
      <c r="DE45" s="467"/>
      <c r="DF45" s="467"/>
      <c r="DG45" s="467"/>
      <c r="DH45" s="467"/>
      <c r="DI45" s="467"/>
      <c r="DJ45" s="467"/>
      <c r="DK45" s="467"/>
      <c r="DL45" s="467"/>
      <c r="DM45" s="467"/>
      <c r="DN45" s="467"/>
      <c r="DO45" s="467"/>
      <c r="DP45" s="467"/>
      <c r="DQ45" s="467"/>
      <c r="DR45" s="467"/>
      <c r="DS45" s="467"/>
      <c r="DT45" s="467"/>
      <c r="DU45" s="467"/>
      <c r="DV45" s="467"/>
      <c r="DW45" s="467"/>
      <c r="DX45" s="467"/>
      <c r="DY45" s="467"/>
      <c r="DZ45" s="467"/>
      <c r="EA45" s="467"/>
      <c r="EB45" s="467"/>
      <c r="EC45" s="467"/>
      <c r="ED45" s="467"/>
      <c r="EE45" s="467"/>
      <c r="EF45" s="472"/>
    </row>
    <row r="46" spans="2:136" ht="35.1" customHeight="1" x14ac:dyDescent="0.3">
      <c r="B46" s="473"/>
      <c r="C46" s="473"/>
      <c r="D46" s="473"/>
      <c r="E46" s="473"/>
      <c r="F46" s="473"/>
      <c r="G46" s="473"/>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c r="AG46" s="473"/>
      <c r="AH46" s="473"/>
      <c r="AI46" s="473"/>
      <c r="AJ46" s="473"/>
      <c r="AK46" s="473"/>
      <c r="AL46" s="473"/>
      <c r="AM46" s="473"/>
      <c r="AN46" s="473"/>
      <c r="AO46" s="473"/>
      <c r="AP46" s="473"/>
      <c r="AQ46" s="473"/>
      <c r="AR46" s="473"/>
      <c r="AS46" s="473"/>
      <c r="AT46" s="473"/>
      <c r="AU46" s="473"/>
      <c r="AV46" s="473"/>
      <c r="AW46" s="473"/>
      <c r="AX46" s="473"/>
      <c r="AY46" s="473"/>
      <c r="AZ46" s="473"/>
      <c r="BA46" s="473"/>
      <c r="BB46" s="473"/>
      <c r="BC46" s="473"/>
      <c r="BD46" s="473"/>
      <c r="BE46" s="473"/>
      <c r="BF46" s="473"/>
      <c r="BG46" s="473"/>
      <c r="BH46" s="473"/>
      <c r="BI46" s="473"/>
      <c r="BJ46" s="473"/>
      <c r="BK46" s="473"/>
      <c r="BL46" s="473"/>
      <c r="BM46" s="473"/>
      <c r="BN46" s="473"/>
      <c r="BO46" s="473"/>
      <c r="BP46" s="473"/>
      <c r="BQ46" s="473"/>
      <c r="BR46" s="473"/>
      <c r="BS46" s="473"/>
      <c r="BT46" s="473"/>
      <c r="BU46" s="473"/>
      <c r="BV46" s="473"/>
      <c r="BW46" s="473"/>
      <c r="BX46" s="473"/>
      <c r="BY46" s="473"/>
      <c r="BZ46" s="473"/>
      <c r="CA46" s="473"/>
      <c r="CB46" s="473"/>
      <c r="CC46" s="473"/>
      <c r="CD46" s="473"/>
      <c r="CE46" s="473"/>
      <c r="CF46" s="473"/>
      <c r="CG46" s="473"/>
      <c r="CH46" s="473"/>
      <c r="CI46" s="473"/>
      <c r="CJ46" s="473"/>
      <c r="CK46" s="473"/>
      <c r="CL46" s="473"/>
      <c r="CM46" s="473"/>
      <c r="CN46" s="473"/>
      <c r="CO46" s="473"/>
      <c r="CP46" s="473"/>
      <c r="CQ46" s="473"/>
      <c r="CR46" s="473"/>
      <c r="CS46" s="473"/>
      <c r="CT46" s="473"/>
      <c r="CU46" s="473"/>
      <c r="CV46" s="473"/>
      <c r="CW46" s="473"/>
      <c r="CX46" s="473"/>
      <c r="CY46" s="473"/>
      <c r="EE46" s="475"/>
    </row>
    <row r="47" spans="2:136" s="468" customFormat="1" ht="8.1" customHeight="1" x14ac:dyDescent="0.3">
      <c r="B47" s="465"/>
      <c r="C47" s="469"/>
      <c r="D47" s="467"/>
      <c r="E47" s="467"/>
      <c r="F47" s="465"/>
      <c r="G47" s="470"/>
      <c r="H47" s="470"/>
      <c r="I47" s="470"/>
      <c r="J47" s="470"/>
      <c r="K47" s="470"/>
      <c r="L47" s="470"/>
      <c r="M47" s="470"/>
      <c r="N47" s="470"/>
      <c r="O47" s="470"/>
      <c r="P47" s="470"/>
      <c r="Q47" s="470"/>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476"/>
      <c r="BE47" s="476"/>
      <c r="BF47" s="476"/>
      <c r="BG47" s="476"/>
      <c r="BH47" s="476"/>
      <c r="BI47" s="476"/>
      <c r="BJ47" s="476"/>
      <c r="BK47" s="476"/>
      <c r="BL47" s="476"/>
      <c r="BM47" s="476"/>
      <c r="BN47" s="476"/>
      <c r="BO47" s="476"/>
      <c r="BP47" s="476"/>
      <c r="BQ47" s="476"/>
      <c r="BR47" s="476"/>
      <c r="BS47" s="476"/>
      <c r="BT47" s="476"/>
      <c r="BU47" s="476"/>
      <c r="BV47" s="476"/>
      <c r="BW47" s="476"/>
      <c r="BX47" s="476"/>
      <c r="BY47" s="476"/>
      <c r="BZ47" s="476"/>
      <c r="CA47" s="476"/>
      <c r="CB47" s="476"/>
      <c r="CC47" s="476"/>
      <c r="CD47" s="476"/>
      <c r="CE47" s="476"/>
      <c r="CF47" s="476"/>
      <c r="CG47" s="476"/>
      <c r="CH47" s="476"/>
      <c r="CI47" s="476"/>
      <c r="CJ47" s="476"/>
      <c r="CK47" s="476"/>
      <c r="CL47" s="476"/>
      <c r="CM47" s="476"/>
      <c r="CN47" s="476"/>
      <c r="CO47" s="476"/>
      <c r="CP47" s="476"/>
      <c r="CQ47" s="476"/>
      <c r="CR47" s="476"/>
      <c r="CS47" s="476"/>
      <c r="CT47" s="476"/>
      <c r="CU47" s="476"/>
      <c r="CV47" s="476"/>
      <c r="CW47" s="476"/>
      <c r="CX47" s="476"/>
      <c r="CY47" s="476"/>
      <c r="CZ47" s="476"/>
    </row>
    <row r="48" spans="2:136" s="468" customFormat="1" ht="8.1" customHeight="1" x14ac:dyDescent="0.3">
      <c r="B48" s="477" t="s">
        <v>120</v>
      </c>
      <c r="C48" s="1563">
        <f>CY37</f>
        <v>67</v>
      </c>
      <c r="D48" s="1563"/>
      <c r="E48" s="478"/>
      <c r="F48" s="478"/>
      <c r="G48" s="478"/>
      <c r="H48" s="479"/>
      <c r="I48" s="478"/>
      <c r="J48" s="478"/>
      <c r="K48" s="478"/>
      <c r="L48" s="478"/>
      <c r="M48" s="1563">
        <f>C48+1</f>
        <v>68</v>
      </c>
      <c r="N48" s="1563"/>
      <c r="O48" s="478"/>
      <c r="P48" s="478"/>
      <c r="Q48" s="478"/>
      <c r="R48" s="479"/>
      <c r="S48" s="478"/>
      <c r="T48" s="478"/>
      <c r="U48" s="478"/>
      <c r="V48" s="478"/>
      <c r="W48" s="1563">
        <f>M48+1</f>
        <v>69</v>
      </c>
      <c r="X48" s="1563"/>
      <c r="Y48" s="478"/>
      <c r="Z48" s="478"/>
      <c r="AA48" s="478"/>
      <c r="AB48" s="479"/>
      <c r="AC48" s="478"/>
      <c r="AD48" s="478"/>
      <c r="AE48" s="478"/>
      <c r="AF48" s="478"/>
      <c r="AG48" s="1563">
        <f>W48+1</f>
        <v>70</v>
      </c>
      <c r="AH48" s="1563"/>
      <c r="AI48" s="478"/>
      <c r="AJ48" s="478"/>
      <c r="AK48" s="478"/>
      <c r="AL48" s="479"/>
      <c r="AM48" s="478"/>
      <c r="AN48" s="478"/>
      <c r="AO48" s="478"/>
      <c r="AP48" s="478"/>
      <c r="AQ48" s="1563">
        <f>AG48+1</f>
        <v>71</v>
      </c>
      <c r="AR48" s="1563"/>
      <c r="AS48" s="478"/>
      <c r="AT48" s="478"/>
      <c r="AU48" s="478"/>
      <c r="AV48" s="479"/>
      <c r="AW48" s="478"/>
      <c r="AX48" s="478"/>
      <c r="AY48" s="478"/>
      <c r="AZ48" s="478"/>
      <c r="BA48" s="1563">
        <f>AQ48+1</f>
        <v>72</v>
      </c>
      <c r="BB48" s="1563"/>
      <c r="BC48" s="478"/>
      <c r="BD48" s="478"/>
      <c r="BE48" s="478"/>
      <c r="BF48" s="479"/>
      <c r="BG48" s="478"/>
      <c r="BH48" s="478"/>
      <c r="BI48" s="478"/>
      <c r="BJ48" s="478"/>
      <c r="BK48" s="1563">
        <f>BA48+1</f>
        <v>73</v>
      </c>
      <c r="BL48" s="1563"/>
      <c r="BM48" s="478"/>
      <c r="BN48" s="478"/>
      <c r="BO48" s="478"/>
      <c r="BP48" s="479"/>
      <c r="BQ48" s="478"/>
      <c r="BR48" s="478"/>
      <c r="BS48" s="478"/>
      <c r="BT48" s="478"/>
      <c r="BU48" s="1563">
        <f>BK48+1</f>
        <v>74</v>
      </c>
      <c r="BV48" s="1563"/>
      <c r="BW48" s="478"/>
      <c r="BX48" s="478"/>
      <c r="BY48" s="478"/>
      <c r="BZ48" s="479"/>
      <c r="CA48" s="478"/>
      <c r="CB48" s="478"/>
      <c r="CC48" s="478"/>
      <c r="CD48" s="478"/>
      <c r="CE48" s="1563">
        <f>BU48+1</f>
        <v>75</v>
      </c>
      <c r="CF48" s="1563"/>
      <c r="CG48" s="478"/>
      <c r="CH48" s="478"/>
      <c r="CI48" s="478"/>
      <c r="CJ48" s="479"/>
      <c r="CK48" s="478"/>
      <c r="CL48" s="478"/>
      <c r="CM48" s="478"/>
      <c r="CN48" s="478"/>
      <c r="CO48" s="1563">
        <f>CE48+1</f>
        <v>76</v>
      </c>
      <c r="CP48" s="1563"/>
      <c r="CQ48" s="478"/>
      <c r="CR48" s="478"/>
      <c r="CS48" s="478"/>
      <c r="CT48" s="479"/>
      <c r="CU48" s="478"/>
      <c r="CV48" s="478"/>
      <c r="CW48" s="478"/>
      <c r="CX48" s="478"/>
      <c r="CY48" s="480">
        <f>CO48+1</f>
        <v>77</v>
      </c>
      <c r="CZ48" s="480"/>
    </row>
    <row r="49" spans="2:136" s="468" customFormat="1" ht="6" customHeight="1" x14ac:dyDescent="0.3">
      <c r="B49" s="481"/>
      <c r="C49" s="482"/>
      <c r="D49" s="483"/>
      <c r="E49" s="483"/>
      <c r="F49" s="483"/>
      <c r="G49" s="484"/>
      <c r="H49" s="483"/>
      <c r="I49" s="483"/>
      <c r="J49" s="483"/>
      <c r="K49" s="483"/>
      <c r="L49" s="485"/>
      <c r="M49" s="482"/>
      <c r="N49" s="483"/>
      <c r="O49" s="483"/>
      <c r="P49" s="483"/>
      <c r="Q49" s="484"/>
      <c r="R49" s="483"/>
      <c r="S49" s="483"/>
      <c r="T49" s="483"/>
      <c r="U49" s="483"/>
      <c r="V49" s="485"/>
      <c r="W49" s="482"/>
      <c r="X49" s="483"/>
      <c r="Y49" s="483"/>
      <c r="Z49" s="483"/>
      <c r="AA49" s="484"/>
      <c r="AB49" s="483"/>
      <c r="AC49" s="483"/>
      <c r="AD49" s="483"/>
      <c r="AE49" s="483"/>
      <c r="AF49" s="485"/>
      <c r="AG49" s="482"/>
      <c r="AH49" s="483"/>
      <c r="AI49" s="483"/>
      <c r="AJ49" s="483"/>
      <c r="AK49" s="484"/>
      <c r="AL49" s="483"/>
      <c r="AM49" s="483"/>
      <c r="AN49" s="483"/>
      <c r="AO49" s="483"/>
      <c r="AP49" s="485"/>
      <c r="AQ49" s="482"/>
      <c r="AR49" s="483"/>
      <c r="AS49" s="483"/>
      <c r="AT49" s="483"/>
      <c r="AU49" s="484"/>
      <c r="AV49" s="483"/>
      <c r="AW49" s="483"/>
      <c r="AX49" s="483"/>
      <c r="AY49" s="483"/>
      <c r="AZ49" s="485"/>
      <c r="BA49" s="482"/>
      <c r="BB49" s="483"/>
      <c r="BC49" s="483"/>
      <c r="BD49" s="483"/>
      <c r="BE49" s="484"/>
      <c r="BF49" s="483"/>
      <c r="BG49" s="483"/>
      <c r="BH49" s="483"/>
      <c r="BI49" s="483"/>
      <c r="BJ49" s="485"/>
      <c r="BK49" s="482"/>
      <c r="BL49" s="483"/>
      <c r="BM49" s="483"/>
      <c r="BN49" s="483"/>
      <c r="BO49" s="484"/>
      <c r="BP49" s="483"/>
      <c r="BQ49" s="483"/>
      <c r="BR49" s="483"/>
      <c r="BS49" s="483"/>
      <c r="BT49" s="485"/>
      <c r="BU49" s="482"/>
      <c r="BV49" s="483"/>
      <c r="BW49" s="483"/>
      <c r="BX49" s="483"/>
      <c r="BY49" s="484"/>
      <c r="BZ49" s="483"/>
      <c r="CA49" s="483"/>
      <c r="CB49" s="483"/>
      <c r="CC49" s="483"/>
      <c r="CD49" s="485"/>
      <c r="CE49" s="482"/>
      <c r="CF49" s="483"/>
      <c r="CG49" s="483"/>
      <c r="CH49" s="483"/>
      <c r="CI49" s="484"/>
      <c r="CJ49" s="483"/>
      <c r="CK49" s="483"/>
      <c r="CL49" s="483"/>
      <c r="CM49" s="483"/>
      <c r="CN49" s="485"/>
      <c r="CO49" s="482"/>
      <c r="CP49" s="483"/>
      <c r="CQ49" s="483"/>
      <c r="CR49" s="483"/>
      <c r="CS49" s="484"/>
      <c r="CT49" s="483"/>
      <c r="CU49" s="483"/>
      <c r="CV49" s="483"/>
      <c r="CW49" s="483"/>
      <c r="CX49" s="485"/>
      <c r="CY49" s="486"/>
      <c r="CZ49" s="486"/>
    </row>
    <row r="50" spans="2:136" s="468" customFormat="1" ht="8.1" customHeight="1" x14ac:dyDescent="0.3">
      <c r="B50" s="1549" t="s">
        <v>299</v>
      </c>
      <c r="C50" s="487"/>
      <c r="D50" s="488"/>
      <c r="E50" s="488"/>
      <c r="F50" s="488"/>
      <c r="G50" s="488"/>
      <c r="H50" s="488"/>
      <c r="I50" s="488"/>
      <c r="J50" s="488"/>
      <c r="K50" s="488"/>
      <c r="L50" s="489"/>
      <c r="M50" s="487"/>
      <c r="N50" s="488"/>
      <c r="O50" s="488"/>
      <c r="P50" s="488"/>
      <c r="Q50" s="488"/>
      <c r="R50" s="488"/>
      <c r="S50" s="488"/>
      <c r="T50" s="488"/>
      <c r="U50" s="488"/>
      <c r="V50" s="489"/>
      <c r="W50" s="487"/>
      <c r="X50" s="488"/>
      <c r="Y50" s="488"/>
      <c r="Z50" s="488"/>
      <c r="AA50" s="488"/>
      <c r="AB50" s="488"/>
      <c r="AC50" s="488"/>
      <c r="AD50" s="488"/>
      <c r="AE50" s="488"/>
      <c r="AF50" s="489"/>
      <c r="AG50" s="487"/>
      <c r="AH50" s="488"/>
      <c r="AI50" s="488"/>
      <c r="AJ50" s="488"/>
      <c r="AK50" s="488"/>
      <c r="AL50" s="488"/>
      <c r="AM50" s="488"/>
      <c r="AN50" s="488"/>
      <c r="AO50" s="488"/>
      <c r="AP50" s="489"/>
      <c r="AQ50" s="487"/>
      <c r="AR50" s="488"/>
      <c r="AS50" s="488"/>
      <c r="AT50" s="488"/>
      <c r="AU50" s="488"/>
      <c r="AV50" s="488"/>
      <c r="AW50" s="488"/>
      <c r="AX50" s="488"/>
      <c r="AY50" s="488"/>
      <c r="AZ50" s="489"/>
      <c r="BA50" s="487"/>
      <c r="BB50" s="488"/>
      <c r="BC50" s="488"/>
      <c r="BD50" s="488"/>
      <c r="BE50" s="488"/>
      <c r="BF50" s="488"/>
      <c r="BG50" s="488"/>
      <c r="BH50" s="488"/>
      <c r="BI50" s="488"/>
      <c r="BJ50" s="489"/>
      <c r="BK50" s="487"/>
      <c r="BL50" s="488"/>
      <c r="BM50" s="488"/>
      <c r="BN50" s="488"/>
      <c r="BO50" s="488"/>
      <c r="BP50" s="488"/>
      <c r="BQ50" s="488"/>
      <c r="BR50" s="488"/>
      <c r="BS50" s="488"/>
      <c r="BT50" s="489"/>
      <c r="BU50" s="487"/>
      <c r="BV50" s="488"/>
      <c r="BW50" s="488"/>
      <c r="BX50" s="488"/>
      <c r="BY50" s="488"/>
      <c r="BZ50" s="488"/>
      <c r="CA50" s="488"/>
      <c r="CB50" s="488"/>
      <c r="CC50" s="488"/>
      <c r="CD50" s="489"/>
      <c r="CE50" s="487"/>
      <c r="CF50" s="488"/>
      <c r="CG50" s="488"/>
      <c r="CH50" s="488"/>
      <c r="CI50" s="488"/>
      <c r="CJ50" s="488"/>
      <c r="CK50" s="488"/>
      <c r="CL50" s="488"/>
      <c r="CM50" s="488"/>
      <c r="CN50" s="489"/>
      <c r="CO50" s="487"/>
      <c r="CP50" s="488"/>
      <c r="CQ50" s="488"/>
      <c r="CR50" s="488"/>
      <c r="CS50" s="488"/>
      <c r="CT50" s="488"/>
      <c r="CU50" s="488"/>
      <c r="CV50" s="488"/>
      <c r="CW50" s="488"/>
      <c r="CX50" s="489"/>
      <c r="CY50" s="490"/>
    </row>
    <row r="51" spans="2:136" s="468" customFormat="1" ht="8.1" customHeight="1" thickBot="1" x14ac:dyDescent="0.35">
      <c r="B51" s="1549"/>
      <c r="C51" s="491"/>
      <c r="D51" s="492"/>
      <c r="E51" s="492"/>
      <c r="F51" s="492"/>
      <c r="G51" s="492"/>
      <c r="H51" s="492"/>
      <c r="I51" s="492"/>
      <c r="J51" s="492"/>
      <c r="K51" s="492"/>
      <c r="L51" s="493"/>
      <c r="M51" s="491"/>
      <c r="N51" s="492"/>
      <c r="O51" s="492"/>
      <c r="P51" s="492"/>
      <c r="Q51" s="492"/>
      <c r="R51" s="492"/>
      <c r="S51" s="492"/>
      <c r="T51" s="492"/>
      <c r="U51" s="492"/>
      <c r="V51" s="493"/>
      <c r="W51" s="491"/>
      <c r="X51" s="492"/>
      <c r="Y51" s="492"/>
      <c r="Z51" s="492"/>
      <c r="AA51" s="492"/>
      <c r="AB51" s="492"/>
      <c r="AC51" s="492"/>
      <c r="AD51" s="492"/>
      <c r="AE51" s="492"/>
      <c r="AF51" s="493"/>
      <c r="AG51" s="491"/>
      <c r="AH51" s="492"/>
      <c r="AI51" s="492"/>
      <c r="AJ51" s="492"/>
      <c r="AK51" s="492"/>
      <c r="AL51" s="492"/>
      <c r="AM51" s="492"/>
      <c r="AN51" s="492"/>
      <c r="AO51" s="492"/>
      <c r="AP51" s="493"/>
      <c r="AQ51" s="491"/>
      <c r="AR51" s="492"/>
      <c r="AS51" s="492"/>
      <c r="AT51" s="492"/>
      <c r="AU51" s="492"/>
      <c r="AV51" s="492"/>
      <c r="AW51" s="492"/>
      <c r="AX51" s="492"/>
      <c r="AY51" s="492"/>
      <c r="AZ51" s="493"/>
      <c r="BA51" s="491"/>
      <c r="BB51" s="492"/>
      <c r="BC51" s="492"/>
      <c r="BD51" s="492"/>
      <c r="BE51" s="492"/>
      <c r="BF51" s="492"/>
      <c r="BG51" s="492"/>
      <c r="BH51" s="492"/>
      <c r="BI51" s="492"/>
      <c r="BJ51" s="493"/>
      <c r="BK51" s="491"/>
      <c r="BL51" s="492"/>
      <c r="BM51" s="492"/>
      <c r="BN51" s="492"/>
      <c r="BO51" s="492"/>
      <c r="BP51" s="492"/>
      <c r="BQ51" s="492"/>
      <c r="BR51" s="492"/>
      <c r="BS51" s="492"/>
      <c r="BT51" s="493"/>
      <c r="BU51" s="491"/>
      <c r="BV51" s="492"/>
      <c r="BW51" s="492"/>
      <c r="BX51" s="492"/>
      <c r="BY51" s="492"/>
      <c r="BZ51" s="492"/>
      <c r="CA51" s="492"/>
      <c r="CB51" s="492"/>
      <c r="CC51" s="492"/>
      <c r="CD51" s="493"/>
      <c r="CE51" s="491"/>
      <c r="CF51" s="492"/>
      <c r="CG51" s="492"/>
      <c r="CH51" s="492"/>
      <c r="CI51" s="492"/>
      <c r="CJ51" s="492"/>
      <c r="CK51" s="492"/>
      <c r="CL51" s="492"/>
      <c r="CM51" s="492"/>
      <c r="CN51" s="493"/>
      <c r="CO51" s="491"/>
      <c r="CP51" s="492"/>
      <c r="CQ51" s="492"/>
      <c r="CR51" s="492"/>
      <c r="CS51" s="492"/>
      <c r="CT51" s="492"/>
      <c r="CU51" s="492"/>
      <c r="CV51" s="492"/>
      <c r="CW51" s="492"/>
      <c r="CX51" s="493"/>
      <c r="CY51" s="490"/>
    </row>
    <row r="52" spans="2:136" s="468" customFormat="1" ht="8.1" customHeight="1" x14ac:dyDescent="0.3">
      <c r="B52" s="1549"/>
      <c r="C52" s="494"/>
      <c r="D52" s="495"/>
      <c r="E52" s="495"/>
      <c r="F52" s="495"/>
      <c r="G52" s="495"/>
      <c r="H52" s="495"/>
      <c r="I52" s="495"/>
      <c r="J52" s="495"/>
      <c r="K52" s="495"/>
      <c r="L52" s="496"/>
      <c r="M52" s="494"/>
      <c r="N52" s="495"/>
      <c r="O52" s="495"/>
      <c r="P52" s="495"/>
      <c r="Q52" s="495"/>
      <c r="R52" s="495"/>
      <c r="S52" s="495"/>
      <c r="T52" s="495"/>
      <c r="U52" s="495"/>
      <c r="V52" s="496"/>
      <c r="W52" s="494"/>
      <c r="X52" s="495"/>
      <c r="Y52" s="495"/>
      <c r="Z52" s="495"/>
      <c r="AA52" s="495"/>
      <c r="AB52" s="495"/>
      <c r="AC52" s="495"/>
      <c r="AD52" s="495"/>
      <c r="AE52" s="495"/>
      <c r="AF52" s="496"/>
      <c r="AG52" s="494"/>
      <c r="AH52" s="495"/>
      <c r="AI52" s="495"/>
      <c r="AJ52" s="495"/>
      <c r="AK52" s="495"/>
      <c r="AL52" s="495"/>
      <c r="AM52" s="495"/>
      <c r="AN52" s="495"/>
      <c r="AO52" s="495"/>
      <c r="AP52" s="496"/>
      <c r="AQ52" s="494"/>
      <c r="AR52" s="495"/>
      <c r="AS52" s="495"/>
      <c r="AT52" s="495"/>
      <c r="AU52" s="495"/>
      <c r="AV52" s="495"/>
      <c r="AW52" s="495"/>
      <c r="AX52" s="495"/>
      <c r="AY52" s="495"/>
      <c r="AZ52" s="496"/>
      <c r="BA52" s="494"/>
      <c r="BB52" s="495"/>
      <c r="BC52" s="495"/>
      <c r="BD52" s="495"/>
      <c r="BE52" s="495"/>
      <c r="BF52" s="495"/>
      <c r="BG52" s="495"/>
      <c r="BH52" s="495"/>
      <c r="BI52" s="495"/>
      <c r="BJ52" s="496"/>
      <c r="BK52" s="494"/>
      <c r="BL52" s="495"/>
      <c r="BM52" s="495"/>
      <c r="BN52" s="495"/>
      <c r="BO52" s="495"/>
      <c r="BP52" s="495"/>
      <c r="BQ52" s="495"/>
      <c r="BR52" s="495"/>
      <c r="BS52" s="495"/>
      <c r="BT52" s="496"/>
      <c r="BU52" s="494"/>
      <c r="BV52" s="495"/>
      <c r="BW52" s="495"/>
      <c r="BX52" s="495"/>
      <c r="BY52" s="495"/>
      <c r="BZ52" s="495"/>
      <c r="CA52" s="495"/>
      <c r="CB52" s="495"/>
      <c r="CC52" s="495"/>
      <c r="CD52" s="496"/>
      <c r="CE52" s="494"/>
      <c r="CF52" s="495"/>
      <c r="CG52" s="495"/>
      <c r="CH52" s="495"/>
      <c r="CI52" s="495"/>
      <c r="CJ52" s="495"/>
      <c r="CK52" s="495"/>
      <c r="CL52" s="495"/>
      <c r="CM52" s="495"/>
      <c r="CN52" s="496"/>
      <c r="CO52" s="494"/>
      <c r="CP52" s="495"/>
      <c r="CQ52" s="495"/>
      <c r="CR52" s="495"/>
      <c r="CS52" s="495"/>
      <c r="CT52" s="495"/>
      <c r="CU52" s="495"/>
      <c r="CV52" s="495"/>
      <c r="CW52" s="495"/>
      <c r="CX52" s="496"/>
      <c r="CY52" s="490"/>
    </row>
    <row r="53" spans="2:136" s="468" customFormat="1" ht="8.1" customHeight="1" x14ac:dyDescent="0.3">
      <c r="B53" s="1549"/>
      <c r="C53" s="497"/>
      <c r="D53" s="498"/>
      <c r="E53" s="498"/>
      <c r="F53" s="498"/>
      <c r="G53" s="498"/>
      <c r="H53" s="498"/>
      <c r="I53" s="498"/>
      <c r="J53" s="498"/>
      <c r="K53" s="498"/>
      <c r="L53" s="499"/>
      <c r="M53" s="497"/>
      <c r="N53" s="498"/>
      <c r="O53" s="498"/>
      <c r="P53" s="498"/>
      <c r="Q53" s="498"/>
      <c r="R53" s="498"/>
      <c r="S53" s="498"/>
      <c r="T53" s="498"/>
      <c r="U53" s="498"/>
      <c r="V53" s="499"/>
      <c r="W53" s="497"/>
      <c r="X53" s="498"/>
      <c r="Y53" s="498"/>
      <c r="Z53" s="498"/>
      <c r="AA53" s="498"/>
      <c r="AB53" s="498"/>
      <c r="AC53" s="498"/>
      <c r="AD53" s="498"/>
      <c r="AE53" s="498"/>
      <c r="AF53" s="499"/>
      <c r="AG53" s="497"/>
      <c r="AH53" s="498"/>
      <c r="AI53" s="498"/>
      <c r="AJ53" s="498"/>
      <c r="AK53" s="498"/>
      <c r="AL53" s="498"/>
      <c r="AM53" s="498"/>
      <c r="AN53" s="498"/>
      <c r="AO53" s="498"/>
      <c r="AP53" s="499"/>
      <c r="AQ53" s="497"/>
      <c r="AR53" s="498"/>
      <c r="AS53" s="498"/>
      <c r="AT53" s="498"/>
      <c r="AU53" s="498"/>
      <c r="AV53" s="498"/>
      <c r="AW53" s="498"/>
      <c r="AX53" s="498"/>
      <c r="AY53" s="498"/>
      <c r="AZ53" s="499"/>
      <c r="BA53" s="497"/>
      <c r="BB53" s="498"/>
      <c r="BC53" s="498"/>
      <c r="BD53" s="498"/>
      <c r="BE53" s="498"/>
      <c r="BF53" s="498"/>
      <c r="BG53" s="498"/>
      <c r="BH53" s="498"/>
      <c r="BI53" s="498"/>
      <c r="BJ53" s="499"/>
      <c r="BK53" s="497"/>
      <c r="BL53" s="498"/>
      <c r="BM53" s="498"/>
      <c r="BN53" s="498"/>
      <c r="BO53" s="498"/>
      <c r="BP53" s="498"/>
      <c r="BQ53" s="498"/>
      <c r="BR53" s="498"/>
      <c r="BS53" s="498"/>
      <c r="BT53" s="499"/>
      <c r="BU53" s="497"/>
      <c r="BV53" s="498"/>
      <c r="BW53" s="498"/>
      <c r="BX53" s="498"/>
      <c r="BY53" s="498"/>
      <c r="BZ53" s="498"/>
      <c r="CA53" s="498"/>
      <c r="CB53" s="498"/>
      <c r="CC53" s="498"/>
      <c r="CD53" s="499"/>
      <c r="CE53" s="497"/>
      <c r="CF53" s="498"/>
      <c r="CG53" s="498"/>
      <c r="CH53" s="498"/>
      <c r="CI53" s="498"/>
      <c r="CJ53" s="498"/>
      <c r="CK53" s="498"/>
      <c r="CL53" s="498"/>
      <c r="CM53" s="498"/>
      <c r="CN53" s="499"/>
      <c r="CO53" s="497"/>
      <c r="CP53" s="498"/>
      <c r="CQ53" s="498"/>
      <c r="CR53" s="498"/>
      <c r="CS53" s="498"/>
      <c r="CT53" s="498"/>
      <c r="CU53" s="498"/>
      <c r="CV53" s="498"/>
      <c r="CW53" s="498"/>
      <c r="CX53" s="499"/>
      <c r="CY53" s="490"/>
    </row>
    <row r="54" spans="2:136" s="468" customFormat="1" ht="6" customHeight="1" x14ac:dyDescent="0.3">
      <c r="C54" s="596"/>
      <c r="D54" s="597"/>
      <c r="E54" s="597"/>
      <c r="F54" s="597"/>
      <c r="G54" s="597"/>
      <c r="H54" s="598"/>
      <c r="I54" s="597"/>
      <c r="J54" s="597"/>
      <c r="K54" s="597"/>
      <c r="L54" s="597"/>
      <c r="M54" s="596"/>
      <c r="N54" s="597"/>
      <c r="O54" s="597"/>
      <c r="P54" s="597"/>
      <c r="Q54" s="597"/>
      <c r="R54" s="598"/>
      <c r="S54" s="597"/>
      <c r="T54" s="597"/>
      <c r="U54" s="597"/>
      <c r="V54" s="597"/>
      <c r="W54" s="596"/>
      <c r="X54" s="597"/>
      <c r="Y54" s="597"/>
      <c r="Z54" s="597"/>
      <c r="AA54" s="597"/>
      <c r="AB54" s="598"/>
      <c r="AC54" s="597"/>
      <c r="AD54" s="597"/>
      <c r="AE54" s="597"/>
      <c r="AF54" s="597"/>
      <c r="AG54" s="596"/>
      <c r="AH54" s="597"/>
      <c r="AI54" s="597"/>
      <c r="AJ54" s="597"/>
      <c r="AK54" s="597"/>
      <c r="AL54" s="598"/>
      <c r="AM54" s="597"/>
      <c r="AN54" s="597"/>
      <c r="AO54" s="597"/>
      <c r="AP54" s="597"/>
      <c r="AQ54" s="596"/>
      <c r="AR54" s="597"/>
      <c r="AS54" s="597"/>
      <c r="AT54" s="597"/>
      <c r="AU54" s="597"/>
      <c r="AV54" s="598"/>
      <c r="AW54" s="597"/>
      <c r="AX54" s="597"/>
      <c r="AY54" s="597"/>
      <c r="AZ54" s="597"/>
      <c r="BA54" s="596"/>
      <c r="BB54" s="597"/>
      <c r="BC54" s="597"/>
      <c r="BD54" s="597"/>
      <c r="BE54" s="597"/>
      <c r="BF54" s="598"/>
      <c r="BG54" s="597"/>
      <c r="BH54" s="597"/>
      <c r="BI54" s="597"/>
      <c r="BJ54" s="597"/>
      <c r="BK54" s="596"/>
      <c r="BL54" s="597"/>
      <c r="BM54" s="597"/>
      <c r="BN54" s="597"/>
      <c r="BO54" s="597"/>
      <c r="BP54" s="598"/>
      <c r="BQ54" s="597"/>
      <c r="BR54" s="597"/>
      <c r="BS54" s="597"/>
      <c r="BT54" s="597"/>
      <c r="BU54" s="596"/>
      <c r="BV54" s="597"/>
      <c r="BW54" s="597"/>
      <c r="BX54" s="597"/>
      <c r="BY54" s="597"/>
      <c r="BZ54" s="598"/>
      <c r="CA54" s="597"/>
      <c r="CB54" s="597"/>
      <c r="CC54" s="597"/>
      <c r="CD54" s="597"/>
      <c r="CE54" s="596"/>
      <c r="CF54" s="597"/>
      <c r="CG54" s="597"/>
      <c r="CH54" s="597"/>
      <c r="CI54" s="597"/>
      <c r="CJ54" s="598"/>
      <c r="CK54" s="597"/>
      <c r="CL54" s="597"/>
      <c r="CM54" s="597"/>
      <c r="CN54" s="597"/>
      <c r="CO54" s="596"/>
      <c r="CP54" s="597"/>
      <c r="CQ54" s="597"/>
      <c r="CR54" s="597"/>
      <c r="CS54" s="597"/>
      <c r="CT54" s="598"/>
      <c r="CU54" s="597"/>
      <c r="CV54" s="597"/>
      <c r="CW54" s="597"/>
      <c r="CX54" s="597"/>
    </row>
    <row r="55" spans="2:136" s="468" customFormat="1" ht="8.1" customHeight="1" x14ac:dyDescent="0.3">
      <c r="C55" s="500"/>
      <c r="D55" s="501"/>
      <c r="E55" s="501"/>
      <c r="F55" s="501"/>
      <c r="G55" s="501"/>
      <c r="H55" s="501"/>
      <c r="I55" s="502"/>
      <c r="J55" s="501"/>
      <c r="K55" s="501"/>
      <c r="L55" s="501"/>
      <c r="M55" s="500"/>
      <c r="N55" s="501"/>
      <c r="O55" s="501"/>
      <c r="P55" s="501"/>
      <c r="Q55" s="501"/>
      <c r="R55" s="501"/>
      <c r="S55" s="502"/>
      <c r="T55" s="501"/>
      <c r="U55" s="501"/>
      <c r="V55" s="501"/>
      <c r="W55" s="500"/>
      <c r="X55" s="501"/>
      <c r="Y55" s="501"/>
      <c r="Z55" s="501"/>
      <c r="AA55" s="501"/>
      <c r="AB55" s="501"/>
      <c r="AC55" s="502"/>
      <c r="AD55" s="501"/>
      <c r="AE55" s="501"/>
      <c r="AF55" s="501"/>
      <c r="AG55" s="500"/>
      <c r="AH55" s="501"/>
      <c r="AI55" s="501"/>
      <c r="AJ55" s="501"/>
      <c r="AK55" s="501"/>
      <c r="AL55" s="501"/>
      <c r="AM55" s="502"/>
      <c r="AN55" s="501"/>
      <c r="AO55" s="501"/>
      <c r="AP55" s="501"/>
      <c r="AQ55" s="500"/>
      <c r="AR55" s="501"/>
      <c r="AS55" s="501"/>
      <c r="AT55" s="501"/>
      <c r="AU55" s="501"/>
      <c r="AV55" s="501"/>
      <c r="AW55" s="502"/>
      <c r="AX55" s="501"/>
      <c r="AY55" s="501"/>
      <c r="AZ55" s="501"/>
      <c r="BA55" s="500"/>
      <c r="BB55" s="501"/>
      <c r="BC55" s="501"/>
      <c r="BD55" s="501"/>
      <c r="BE55" s="501"/>
      <c r="BF55" s="501"/>
      <c r="BG55" s="502"/>
      <c r="BH55" s="501"/>
      <c r="BI55" s="501"/>
      <c r="BJ55" s="501"/>
      <c r="BK55" s="500"/>
      <c r="BL55" s="501"/>
      <c r="BM55" s="501"/>
      <c r="BN55" s="501"/>
      <c r="BO55" s="501"/>
      <c r="BP55" s="501"/>
      <c r="BQ55" s="502"/>
      <c r="BR55" s="501"/>
      <c r="BS55" s="501"/>
      <c r="BT55" s="501"/>
      <c r="BU55" s="500"/>
      <c r="BV55" s="501"/>
      <c r="BW55" s="501"/>
      <c r="BX55" s="501"/>
      <c r="BY55" s="501"/>
      <c r="BZ55" s="501"/>
      <c r="CA55" s="502"/>
      <c r="CB55" s="501"/>
      <c r="CC55" s="501"/>
      <c r="CD55" s="501"/>
      <c r="CE55" s="500"/>
      <c r="CF55" s="501"/>
      <c r="CG55" s="501"/>
      <c r="CH55" s="501"/>
      <c r="CI55" s="501"/>
      <c r="CJ55" s="501"/>
      <c r="CK55" s="502"/>
      <c r="CL55" s="501"/>
      <c r="CM55" s="501"/>
      <c r="CN55" s="501"/>
      <c r="CO55" s="500"/>
      <c r="CP55" s="501"/>
      <c r="CQ55" s="501"/>
      <c r="CR55" s="501"/>
      <c r="CS55" s="501"/>
      <c r="CT55" s="501"/>
      <c r="CU55" s="502"/>
      <c r="CV55" s="501"/>
      <c r="CW55" s="501"/>
      <c r="CX55" s="501"/>
      <c r="CY55" s="503"/>
      <c r="CZ55" s="503"/>
    </row>
    <row r="56" spans="2:136" s="468" customFormat="1" ht="8.1" customHeight="1" x14ac:dyDescent="0.3">
      <c r="B56" s="464"/>
      <c r="C56" s="465"/>
      <c r="D56" s="466"/>
      <c r="E56" s="466"/>
      <c r="F56" s="466"/>
      <c r="G56" s="466"/>
      <c r="H56" s="466"/>
      <c r="I56" s="466"/>
      <c r="J56" s="46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7"/>
      <c r="AM56" s="467"/>
      <c r="AN56" s="467"/>
      <c r="AO56" s="467"/>
      <c r="AP56" s="467"/>
      <c r="AQ56" s="467"/>
      <c r="AR56" s="467"/>
      <c r="AS56" s="467"/>
      <c r="AT56" s="467"/>
      <c r="AU56" s="467"/>
      <c r="AW56" s="467"/>
      <c r="AX56" s="469"/>
      <c r="AY56" s="467"/>
      <c r="AZ56" s="467"/>
      <c r="BB56" s="470"/>
      <c r="BC56" s="465"/>
      <c r="BD56" s="470"/>
      <c r="BE56" s="470"/>
      <c r="BF56" s="470"/>
      <c r="BG56" s="470"/>
      <c r="BH56" s="471"/>
      <c r="BI56" s="470"/>
      <c r="BJ56" s="470"/>
      <c r="BK56" s="470"/>
      <c r="BL56" s="470"/>
      <c r="BM56" s="467"/>
      <c r="BN56" s="467"/>
      <c r="BO56" s="467"/>
      <c r="BP56" s="467"/>
      <c r="BQ56" s="467"/>
      <c r="BR56" s="467"/>
      <c r="BS56" s="467"/>
      <c r="BT56" s="467"/>
      <c r="BU56" s="467"/>
      <c r="BV56" s="467"/>
      <c r="BW56" s="467"/>
      <c r="BX56" s="467"/>
      <c r="BY56" s="467"/>
      <c r="BZ56" s="467"/>
      <c r="CA56" s="467"/>
      <c r="CB56" s="467"/>
      <c r="CC56" s="467"/>
      <c r="CD56" s="467"/>
      <c r="CE56" s="467"/>
      <c r="CF56" s="467"/>
      <c r="CG56" s="467"/>
      <c r="CH56" s="467"/>
      <c r="CI56" s="467"/>
      <c r="CJ56" s="467"/>
      <c r="CK56" s="467"/>
      <c r="CL56" s="467"/>
      <c r="CM56" s="467"/>
      <c r="CN56" s="467"/>
      <c r="CO56" s="467"/>
      <c r="CP56" s="467"/>
      <c r="CQ56" s="467"/>
      <c r="CR56" s="467"/>
      <c r="CS56" s="467"/>
      <c r="CT56" s="467"/>
      <c r="CU56" s="467"/>
      <c r="CV56" s="467"/>
      <c r="CW56" s="467"/>
      <c r="CX56" s="467"/>
      <c r="CY56" s="467"/>
      <c r="CZ56" s="467"/>
      <c r="DA56" s="467"/>
      <c r="DB56" s="467"/>
      <c r="DC56" s="467"/>
      <c r="DD56" s="467"/>
      <c r="DE56" s="467"/>
      <c r="DF56" s="467"/>
      <c r="DG56" s="467"/>
      <c r="DH56" s="467"/>
      <c r="DI56" s="467"/>
      <c r="DJ56" s="467"/>
      <c r="DK56" s="467"/>
      <c r="DL56" s="467"/>
      <c r="DM56" s="467"/>
      <c r="DN56" s="467"/>
      <c r="DO56" s="467"/>
      <c r="DP56" s="467"/>
      <c r="DQ56" s="467"/>
      <c r="DR56" s="467"/>
      <c r="DS56" s="467"/>
      <c r="DT56" s="467"/>
      <c r="DU56" s="467"/>
      <c r="DV56" s="467"/>
      <c r="DW56" s="467"/>
      <c r="DX56" s="467"/>
      <c r="DY56" s="467"/>
      <c r="DZ56" s="467"/>
      <c r="EA56" s="467"/>
      <c r="EB56" s="467"/>
      <c r="EC56" s="467"/>
      <c r="ED56" s="467"/>
      <c r="EE56" s="467"/>
      <c r="EF56" s="472"/>
    </row>
    <row r="57" spans="2:136" ht="35.1" customHeight="1" x14ac:dyDescent="0.3">
      <c r="B57" s="473"/>
      <c r="C57" s="473"/>
      <c r="D57" s="473"/>
      <c r="E57" s="473"/>
      <c r="F57" s="473"/>
      <c r="G57" s="473"/>
      <c r="H57" s="473"/>
      <c r="I57" s="473"/>
      <c r="J57" s="473"/>
      <c r="K57" s="473"/>
      <c r="L57" s="473"/>
      <c r="M57" s="473"/>
      <c r="N57" s="473"/>
      <c r="O57" s="473"/>
      <c r="P57" s="473"/>
      <c r="Q57" s="473"/>
      <c r="R57" s="473"/>
      <c r="S57" s="473"/>
      <c r="T57" s="473"/>
      <c r="U57" s="473"/>
      <c r="V57" s="473"/>
      <c r="W57" s="473"/>
      <c r="X57" s="473"/>
      <c r="Y57" s="473"/>
      <c r="Z57" s="473"/>
      <c r="AA57" s="473"/>
      <c r="AB57" s="473"/>
      <c r="AC57" s="473"/>
      <c r="AD57" s="473"/>
      <c r="AE57" s="473"/>
      <c r="AF57" s="473"/>
      <c r="AG57" s="473"/>
      <c r="AH57" s="473"/>
      <c r="AI57" s="473"/>
      <c r="AJ57" s="473"/>
      <c r="AK57" s="473"/>
      <c r="AL57" s="473"/>
      <c r="AM57" s="473"/>
      <c r="AN57" s="473"/>
      <c r="AO57" s="473"/>
      <c r="AP57" s="473"/>
      <c r="AQ57" s="473"/>
      <c r="AR57" s="473"/>
      <c r="AS57" s="473"/>
      <c r="AT57" s="473"/>
      <c r="AU57" s="473"/>
      <c r="AV57" s="473"/>
      <c r="AW57" s="473"/>
      <c r="AX57" s="473"/>
      <c r="AY57" s="473"/>
      <c r="AZ57" s="473"/>
      <c r="BA57" s="473"/>
      <c r="BB57" s="473"/>
      <c r="BC57" s="473"/>
      <c r="BD57" s="473"/>
      <c r="BE57" s="473"/>
      <c r="BF57" s="473"/>
      <c r="BG57" s="473"/>
      <c r="BH57" s="473"/>
      <c r="BI57" s="473"/>
      <c r="BJ57" s="473"/>
      <c r="BK57" s="473"/>
      <c r="BL57" s="473"/>
      <c r="BM57" s="473"/>
      <c r="BN57" s="473"/>
      <c r="BO57" s="473"/>
      <c r="BP57" s="473"/>
      <c r="BQ57" s="473"/>
      <c r="BR57" s="473"/>
      <c r="BS57" s="473"/>
      <c r="BT57" s="473"/>
      <c r="BU57" s="473"/>
      <c r="BV57" s="473"/>
      <c r="BW57" s="473"/>
      <c r="BX57" s="473"/>
      <c r="BY57" s="473"/>
      <c r="BZ57" s="473"/>
      <c r="CA57" s="473"/>
      <c r="CB57" s="473"/>
      <c r="CC57" s="473"/>
      <c r="CD57" s="473"/>
      <c r="CE57" s="473"/>
      <c r="CF57" s="473"/>
      <c r="CG57" s="473"/>
      <c r="CH57" s="473"/>
      <c r="CI57" s="473"/>
      <c r="CJ57" s="473"/>
      <c r="CK57" s="473"/>
      <c r="CL57" s="473"/>
      <c r="CM57" s="473"/>
      <c r="CN57" s="473"/>
      <c r="CO57" s="473"/>
      <c r="CP57" s="473"/>
      <c r="CQ57" s="473"/>
      <c r="CR57" s="473"/>
      <c r="CS57" s="473"/>
      <c r="CT57" s="473"/>
      <c r="CU57" s="473"/>
      <c r="CV57" s="473"/>
      <c r="CW57" s="473"/>
      <c r="CX57" s="473"/>
      <c r="CY57" s="473"/>
      <c r="EE57" s="475"/>
    </row>
    <row r="58" spans="2:136" s="468" customFormat="1" ht="8.1" customHeight="1" x14ac:dyDescent="0.3">
      <c r="B58" s="465"/>
      <c r="C58" s="469"/>
      <c r="D58" s="467"/>
      <c r="E58" s="467"/>
      <c r="F58" s="465"/>
      <c r="G58" s="470"/>
      <c r="H58" s="470"/>
      <c r="I58" s="470"/>
      <c r="J58" s="470"/>
      <c r="K58" s="470"/>
      <c r="L58" s="470"/>
      <c r="M58" s="470"/>
      <c r="N58" s="470"/>
      <c r="O58" s="470"/>
      <c r="P58" s="470"/>
      <c r="Q58" s="470"/>
      <c r="R58" s="476"/>
      <c r="S58" s="476"/>
      <c r="T58" s="476"/>
      <c r="U58" s="476"/>
      <c r="V58" s="476"/>
      <c r="W58" s="476"/>
      <c r="X58" s="476"/>
      <c r="Y58" s="476"/>
      <c r="Z58" s="476"/>
      <c r="AA58" s="476"/>
      <c r="AB58" s="476"/>
      <c r="AC58" s="476"/>
      <c r="AD58" s="476"/>
      <c r="AE58" s="476"/>
      <c r="AF58" s="476"/>
      <c r="AG58" s="476"/>
      <c r="AH58" s="476"/>
      <c r="AI58" s="476"/>
      <c r="AJ58" s="476"/>
      <c r="AK58" s="476"/>
      <c r="AL58" s="476"/>
      <c r="AM58" s="476"/>
      <c r="AN58" s="476"/>
      <c r="AO58" s="476"/>
      <c r="AP58" s="476"/>
      <c r="AQ58" s="476"/>
      <c r="AR58" s="476"/>
      <c r="AS58" s="476"/>
      <c r="AT58" s="476"/>
      <c r="AU58" s="476"/>
      <c r="AV58" s="476"/>
      <c r="AW58" s="476"/>
      <c r="AX58" s="476"/>
      <c r="AY58" s="476"/>
      <c r="AZ58" s="476"/>
      <c r="BA58" s="476"/>
      <c r="BB58" s="476"/>
      <c r="BC58" s="476"/>
      <c r="BD58" s="476"/>
      <c r="BE58" s="476"/>
      <c r="BF58" s="476"/>
      <c r="BG58" s="476"/>
      <c r="BH58" s="476"/>
      <c r="BI58" s="476"/>
      <c r="BJ58" s="476"/>
      <c r="BK58" s="476"/>
      <c r="BL58" s="476"/>
      <c r="BM58" s="476"/>
      <c r="BN58" s="476"/>
      <c r="BO58" s="476"/>
      <c r="BP58" s="476"/>
      <c r="BQ58" s="476"/>
      <c r="BR58" s="476"/>
      <c r="BS58" s="476"/>
      <c r="BT58" s="476"/>
      <c r="BU58" s="476"/>
      <c r="BV58" s="476"/>
      <c r="BW58" s="476"/>
      <c r="BX58" s="476"/>
      <c r="BY58" s="476"/>
      <c r="BZ58" s="476"/>
      <c r="CA58" s="476"/>
      <c r="CB58" s="476"/>
      <c r="CC58" s="476"/>
      <c r="CD58" s="476"/>
      <c r="CE58" s="476"/>
      <c r="CF58" s="476"/>
      <c r="CG58" s="476"/>
      <c r="CH58" s="476"/>
      <c r="CI58" s="476"/>
      <c r="CJ58" s="476"/>
      <c r="CK58" s="476"/>
      <c r="CL58" s="476"/>
      <c r="CM58" s="476"/>
      <c r="CN58" s="476"/>
      <c r="CO58" s="476"/>
      <c r="CP58" s="476"/>
      <c r="CQ58" s="476"/>
      <c r="CR58" s="476"/>
      <c r="CS58" s="476"/>
      <c r="CT58" s="476"/>
      <c r="CU58" s="476"/>
      <c r="CV58" s="476"/>
      <c r="CW58" s="476"/>
      <c r="CX58" s="476"/>
      <c r="CY58" s="476"/>
      <c r="CZ58" s="476"/>
    </row>
    <row r="59" spans="2:136" s="468" customFormat="1" ht="8.1" customHeight="1" x14ac:dyDescent="0.3">
      <c r="B59" s="477" t="s">
        <v>120</v>
      </c>
      <c r="C59" s="1563">
        <f>CY48</f>
        <v>77</v>
      </c>
      <c r="D59" s="1563"/>
      <c r="E59" s="478"/>
      <c r="F59" s="478"/>
      <c r="G59" s="478"/>
      <c r="H59" s="479"/>
      <c r="I59" s="478"/>
      <c r="J59" s="478"/>
      <c r="K59" s="478"/>
      <c r="L59" s="478"/>
      <c r="M59" s="1563">
        <f>C59+1</f>
        <v>78</v>
      </c>
      <c r="N59" s="1563"/>
      <c r="O59" s="478"/>
      <c r="P59" s="478"/>
      <c r="Q59" s="478"/>
      <c r="R59" s="479"/>
      <c r="S59" s="478"/>
      <c r="T59" s="478"/>
      <c r="U59" s="478"/>
      <c r="V59" s="478"/>
      <c r="W59" s="1563">
        <f>M59+1</f>
        <v>79</v>
      </c>
      <c r="X59" s="1563"/>
      <c r="Y59" s="478"/>
      <c r="Z59" s="478"/>
      <c r="AA59" s="478"/>
      <c r="AB59" s="479"/>
      <c r="AC59" s="478"/>
      <c r="AD59" s="478"/>
      <c r="AE59" s="478"/>
      <c r="AF59" s="478"/>
      <c r="AG59" s="1563">
        <f>W59+1</f>
        <v>80</v>
      </c>
      <c r="AH59" s="1563"/>
      <c r="AI59" s="478"/>
      <c r="AJ59" s="478"/>
      <c r="AK59" s="478"/>
      <c r="AL59" s="479"/>
      <c r="AM59" s="478"/>
      <c r="AN59" s="478"/>
      <c r="AO59" s="478"/>
      <c r="AP59" s="478"/>
      <c r="AQ59" s="1563">
        <f>AG59+1</f>
        <v>81</v>
      </c>
      <c r="AR59" s="1563"/>
      <c r="AS59" s="478"/>
      <c r="AT59" s="478"/>
      <c r="AU59" s="478"/>
      <c r="AV59" s="479"/>
      <c r="AW59" s="478"/>
      <c r="AX59" s="478"/>
      <c r="AY59" s="478"/>
      <c r="AZ59" s="478"/>
      <c r="BA59" s="1563">
        <f>AQ59+1</f>
        <v>82</v>
      </c>
      <c r="BB59" s="1563"/>
      <c r="BC59" s="478"/>
      <c r="BD59" s="478"/>
      <c r="BE59" s="478"/>
      <c r="BF59" s="479"/>
      <c r="BG59" s="478"/>
      <c r="BH59" s="478"/>
      <c r="BI59" s="478"/>
      <c r="BJ59" s="478"/>
      <c r="BK59" s="1563">
        <f>BA59+1</f>
        <v>83</v>
      </c>
      <c r="BL59" s="1563"/>
      <c r="BM59" s="478"/>
      <c r="BN59" s="478"/>
      <c r="BO59" s="478"/>
      <c r="BP59" s="479"/>
      <c r="BQ59" s="478"/>
      <c r="BR59" s="478"/>
      <c r="BS59" s="478"/>
      <c r="BT59" s="478"/>
      <c r="BU59" s="1563">
        <f>BK59+1</f>
        <v>84</v>
      </c>
      <c r="BV59" s="1563"/>
      <c r="BW59" s="478"/>
      <c r="BX59" s="478"/>
      <c r="BY59" s="478"/>
      <c r="BZ59" s="479"/>
      <c r="CA59" s="478"/>
      <c r="CB59" s="478"/>
      <c r="CC59" s="478"/>
      <c r="CD59" s="478"/>
      <c r="CE59" s="1563">
        <f>BU59+1</f>
        <v>85</v>
      </c>
      <c r="CF59" s="1563"/>
      <c r="CG59" s="478"/>
      <c r="CH59" s="478"/>
      <c r="CI59" s="478"/>
      <c r="CJ59" s="479"/>
      <c r="CK59" s="478"/>
      <c r="CL59" s="478"/>
      <c r="CM59" s="478"/>
      <c r="CN59" s="478"/>
      <c r="CO59" s="1563">
        <f>CE59+1</f>
        <v>86</v>
      </c>
      <c r="CP59" s="1563"/>
      <c r="CQ59" s="478"/>
      <c r="CR59" s="478"/>
      <c r="CS59" s="478"/>
      <c r="CT59" s="479"/>
      <c r="CU59" s="478"/>
      <c r="CV59" s="478"/>
      <c r="CW59" s="478"/>
      <c r="CX59" s="478"/>
      <c r="CY59" s="480">
        <f>CO59+1</f>
        <v>87</v>
      </c>
      <c r="CZ59" s="480"/>
    </row>
    <row r="60" spans="2:136" s="468" customFormat="1" ht="6" customHeight="1" x14ac:dyDescent="0.3">
      <c r="B60" s="481"/>
      <c r="C60" s="482"/>
      <c r="D60" s="483"/>
      <c r="E60" s="483"/>
      <c r="F60" s="483"/>
      <c r="G60" s="484"/>
      <c r="H60" s="483"/>
      <c r="I60" s="483"/>
      <c r="J60" s="483"/>
      <c r="K60" s="483"/>
      <c r="L60" s="485"/>
      <c r="M60" s="482"/>
      <c r="N60" s="483"/>
      <c r="O60" s="483"/>
      <c r="P60" s="483"/>
      <c r="Q60" s="484"/>
      <c r="R60" s="483"/>
      <c r="S60" s="483"/>
      <c r="T60" s="483"/>
      <c r="U60" s="483"/>
      <c r="V60" s="485"/>
      <c r="W60" s="482"/>
      <c r="X60" s="483"/>
      <c r="Y60" s="483"/>
      <c r="Z60" s="483"/>
      <c r="AA60" s="484"/>
      <c r="AB60" s="483"/>
      <c r="AC60" s="483"/>
      <c r="AD60" s="483"/>
      <c r="AE60" s="483"/>
      <c r="AF60" s="485"/>
      <c r="AG60" s="482"/>
      <c r="AH60" s="483"/>
      <c r="AI60" s="483"/>
      <c r="AJ60" s="483"/>
      <c r="AK60" s="484"/>
      <c r="AL60" s="483"/>
      <c r="AM60" s="483"/>
      <c r="AN60" s="483"/>
      <c r="AO60" s="483"/>
      <c r="AP60" s="485"/>
      <c r="AQ60" s="482"/>
      <c r="AR60" s="483"/>
      <c r="AS60" s="483"/>
      <c r="AT60" s="483"/>
      <c r="AU60" s="484"/>
      <c r="AV60" s="483"/>
      <c r="AW60" s="483"/>
      <c r="AX60" s="483"/>
      <c r="AY60" s="483"/>
      <c r="AZ60" s="485"/>
      <c r="BA60" s="482"/>
      <c r="BB60" s="483"/>
      <c r="BC60" s="483"/>
      <c r="BD60" s="483"/>
      <c r="BE60" s="484"/>
      <c r="BF60" s="483"/>
      <c r="BG60" s="483"/>
      <c r="BH60" s="483"/>
      <c r="BI60" s="483"/>
      <c r="BJ60" s="485"/>
      <c r="BK60" s="482"/>
      <c r="BL60" s="483"/>
      <c r="BM60" s="483"/>
      <c r="BN60" s="483"/>
      <c r="BO60" s="484"/>
      <c r="BP60" s="483"/>
      <c r="BQ60" s="483"/>
      <c r="BR60" s="483"/>
      <c r="BS60" s="483"/>
      <c r="BT60" s="485"/>
      <c r="BU60" s="482"/>
      <c r="BV60" s="483"/>
      <c r="BW60" s="483"/>
      <c r="BX60" s="483"/>
      <c r="BY60" s="484"/>
      <c r="BZ60" s="483"/>
      <c r="CA60" s="483"/>
      <c r="CB60" s="483"/>
      <c r="CC60" s="483"/>
      <c r="CD60" s="485"/>
      <c r="CE60" s="482"/>
      <c r="CF60" s="483"/>
      <c r="CG60" s="483"/>
      <c r="CH60" s="483"/>
      <c r="CI60" s="484"/>
      <c r="CJ60" s="483"/>
      <c r="CK60" s="483"/>
      <c r="CL60" s="483"/>
      <c r="CM60" s="483"/>
      <c r="CN60" s="485"/>
      <c r="CO60" s="482"/>
      <c r="CP60" s="483"/>
      <c r="CQ60" s="483"/>
      <c r="CR60" s="483"/>
      <c r="CS60" s="484"/>
      <c r="CT60" s="483"/>
      <c r="CU60" s="483"/>
      <c r="CV60" s="483"/>
      <c r="CW60" s="483"/>
      <c r="CX60" s="485"/>
      <c r="CY60" s="486"/>
      <c r="CZ60" s="486"/>
    </row>
    <row r="61" spans="2:136" s="468" customFormat="1" ht="8.1" customHeight="1" x14ac:dyDescent="0.3">
      <c r="B61" s="1549" t="s">
        <v>299</v>
      </c>
      <c r="C61" s="487"/>
      <c r="D61" s="488"/>
      <c r="E61" s="488"/>
      <c r="F61" s="488"/>
      <c r="G61" s="488"/>
      <c r="H61" s="488"/>
      <c r="I61" s="488"/>
      <c r="J61" s="488"/>
      <c r="K61" s="488"/>
      <c r="L61" s="489"/>
      <c r="M61" s="487"/>
      <c r="N61" s="488"/>
      <c r="O61" s="488"/>
      <c r="P61" s="488"/>
      <c r="Q61" s="488"/>
      <c r="R61" s="488"/>
      <c r="S61" s="488"/>
      <c r="T61" s="488"/>
      <c r="U61" s="488"/>
      <c r="V61" s="489"/>
      <c r="W61" s="487"/>
      <c r="X61" s="488"/>
      <c r="Y61" s="488"/>
      <c r="Z61" s="488"/>
      <c r="AA61" s="488"/>
      <c r="AB61" s="488"/>
      <c r="AC61" s="488"/>
      <c r="AD61" s="488"/>
      <c r="AE61" s="488"/>
      <c r="AF61" s="489"/>
      <c r="AG61" s="487"/>
      <c r="AH61" s="488"/>
      <c r="AI61" s="488"/>
      <c r="AJ61" s="488"/>
      <c r="AK61" s="488"/>
      <c r="AL61" s="488"/>
      <c r="AM61" s="488"/>
      <c r="AN61" s="488"/>
      <c r="AO61" s="488"/>
      <c r="AP61" s="489"/>
      <c r="AQ61" s="487"/>
      <c r="AR61" s="488"/>
      <c r="AS61" s="488"/>
      <c r="AT61" s="488"/>
      <c r="AU61" s="488"/>
      <c r="AV61" s="488"/>
      <c r="AW61" s="488"/>
      <c r="AX61" s="488"/>
      <c r="AY61" s="488"/>
      <c r="AZ61" s="489"/>
      <c r="BA61" s="487"/>
      <c r="BB61" s="488"/>
      <c r="BC61" s="488"/>
      <c r="BD61" s="488"/>
      <c r="BE61" s="488"/>
      <c r="BF61" s="488"/>
      <c r="BG61" s="488"/>
      <c r="BH61" s="488"/>
      <c r="BI61" s="488"/>
      <c r="BJ61" s="489"/>
      <c r="BK61" s="487"/>
      <c r="BL61" s="488"/>
      <c r="BM61" s="488"/>
      <c r="BN61" s="488"/>
      <c r="BO61" s="488"/>
      <c r="BP61" s="488"/>
      <c r="BQ61" s="488"/>
      <c r="BR61" s="488"/>
      <c r="BS61" s="488"/>
      <c r="BT61" s="489"/>
      <c r="BU61" s="487"/>
      <c r="BV61" s="488"/>
      <c r="BW61" s="488"/>
      <c r="BX61" s="488"/>
      <c r="BY61" s="488"/>
      <c r="BZ61" s="488"/>
      <c r="CA61" s="488"/>
      <c r="CB61" s="488"/>
      <c r="CC61" s="488"/>
      <c r="CD61" s="489"/>
      <c r="CE61" s="487"/>
      <c r="CF61" s="488"/>
      <c r="CG61" s="488"/>
      <c r="CH61" s="488"/>
      <c r="CI61" s="488"/>
      <c r="CJ61" s="488"/>
      <c r="CK61" s="488"/>
      <c r="CL61" s="488"/>
      <c r="CM61" s="488"/>
      <c r="CN61" s="489"/>
      <c r="CO61" s="487"/>
      <c r="CP61" s="488"/>
      <c r="CQ61" s="488"/>
      <c r="CR61" s="488"/>
      <c r="CS61" s="488"/>
      <c r="CT61" s="488"/>
      <c r="CU61" s="488"/>
      <c r="CV61" s="488"/>
      <c r="CW61" s="488"/>
      <c r="CX61" s="489"/>
      <c r="CY61" s="490"/>
    </row>
    <row r="62" spans="2:136" s="468" customFormat="1" ht="8.1" customHeight="1" thickBot="1" x14ac:dyDescent="0.35">
      <c r="B62" s="1549"/>
      <c r="C62" s="491"/>
      <c r="D62" s="492"/>
      <c r="E62" s="492"/>
      <c r="F62" s="492"/>
      <c r="G62" s="492"/>
      <c r="H62" s="492"/>
      <c r="I62" s="492"/>
      <c r="J62" s="492"/>
      <c r="K62" s="492"/>
      <c r="L62" s="493"/>
      <c r="M62" s="491"/>
      <c r="N62" s="492"/>
      <c r="O62" s="492"/>
      <c r="P62" s="492"/>
      <c r="Q62" s="492"/>
      <c r="R62" s="492"/>
      <c r="S62" s="492"/>
      <c r="T62" s="492"/>
      <c r="U62" s="492"/>
      <c r="V62" s="493"/>
      <c r="W62" s="491"/>
      <c r="X62" s="492"/>
      <c r="Y62" s="492"/>
      <c r="Z62" s="492"/>
      <c r="AA62" s="492"/>
      <c r="AB62" s="492"/>
      <c r="AC62" s="492"/>
      <c r="AD62" s="492"/>
      <c r="AE62" s="492"/>
      <c r="AF62" s="493"/>
      <c r="AG62" s="491"/>
      <c r="AH62" s="492"/>
      <c r="AI62" s="492"/>
      <c r="AJ62" s="492"/>
      <c r="AK62" s="492"/>
      <c r="AL62" s="492"/>
      <c r="AM62" s="492"/>
      <c r="AN62" s="492"/>
      <c r="AO62" s="492"/>
      <c r="AP62" s="493"/>
      <c r="AQ62" s="491"/>
      <c r="AR62" s="492"/>
      <c r="AS62" s="492"/>
      <c r="AT62" s="492"/>
      <c r="AU62" s="492"/>
      <c r="AV62" s="492"/>
      <c r="AW62" s="492"/>
      <c r="AX62" s="492"/>
      <c r="AY62" s="492"/>
      <c r="AZ62" s="493"/>
      <c r="BA62" s="491"/>
      <c r="BB62" s="492"/>
      <c r="BC62" s="492"/>
      <c r="BD62" s="492"/>
      <c r="BE62" s="492"/>
      <c r="BF62" s="492"/>
      <c r="BG62" s="492"/>
      <c r="BH62" s="492"/>
      <c r="BI62" s="492"/>
      <c r="BJ62" s="493"/>
      <c r="BK62" s="491"/>
      <c r="BL62" s="492"/>
      <c r="BM62" s="492"/>
      <c r="BN62" s="492"/>
      <c r="BO62" s="492"/>
      <c r="BP62" s="492"/>
      <c r="BQ62" s="492"/>
      <c r="BR62" s="492"/>
      <c r="BS62" s="492"/>
      <c r="BT62" s="493"/>
      <c r="BU62" s="491"/>
      <c r="BV62" s="492"/>
      <c r="BW62" s="492"/>
      <c r="BX62" s="492"/>
      <c r="BY62" s="492"/>
      <c r="BZ62" s="492"/>
      <c r="CA62" s="492"/>
      <c r="CB62" s="492"/>
      <c r="CC62" s="492"/>
      <c r="CD62" s="493"/>
      <c r="CE62" s="491"/>
      <c r="CF62" s="492"/>
      <c r="CG62" s="492"/>
      <c r="CH62" s="492"/>
      <c r="CI62" s="492"/>
      <c r="CJ62" s="492"/>
      <c r="CK62" s="492"/>
      <c r="CL62" s="492"/>
      <c r="CM62" s="492"/>
      <c r="CN62" s="493"/>
      <c r="CO62" s="491"/>
      <c r="CP62" s="492"/>
      <c r="CQ62" s="492"/>
      <c r="CR62" s="492"/>
      <c r="CS62" s="492"/>
      <c r="CT62" s="492"/>
      <c r="CU62" s="492"/>
      <c r="CV62" s="492"/>
      <c r="CW62" s="492"/>
      <c r="CX62" s="493"/>
      <c r="CY62" s="490"/>
    </row>
    <row r="63" spans="2:136" s="468" customFormat="1" ht="8.1" customHeight="1" x14ac:dyDescent="0.3">
      <c r="B63" s="1549"/>
      <c r="C63" s="494"/>
      <c r="D63" s="495"/>
      <c r="E63" s="495"/>
      <c r="F63" s="495"/>
      <c r="G63" s="495"/>
      <c r="H63" s="495"/>
      <c r="I63" s="495"/>
      <c r="J63" s="495"/>
      <c r="K63" s="495"/>
      <c r="L63" s="496"/>
      <c r="M63" s="494"/>
      <c r="N63" s="495"/>
      <c r="O63" s="495"/>
      <c r="P63" s="495"/>
      <c r="Q63" s="495"/>
      <c r="R63" s="495"/>
      <c r="S63" s="495"/>
      <c r="T63" s="495"/>
      <c r="U63" s="495"/>
      <c r="V63" s="496"/>
      <c r="W63" s="494"/>
      <c r="X63" s="495"/>
      <c r="Y63" s="495"/>
      <c r="Z63" s="495"/>
      <c r="AA63" s="495"/>
      <c r="AB63" s="495"/>
      <c r="AC63" s="495"/>
      <c r="AD63" s="495"/>
      <c r="AE63" s="495"/>
      <c r="AF63" s="496"/>
      <c r="AG63" s="494"/>
      <c r="AH63" s="495"/>
      <c r="AI63" s="495"/>
      <c r="AJ63" s="495"/>
      <c r="AK63" s="495"/>
      <c r="AL63" s="495"/>
      <c r="AM63" s="495"/>
      <c r="AN63" s="495"/>
      <c r="AO63" s="495"/>
      <c r="AP63" s="496"/>
      <c r="AQ63" s="494"/>
      <c r="AR63" s="495"/>
      <c r="AS63" s="495"/>
      <c r="AT63" s="495"/>
      <c r="AU63" s="495"/>
      <c r="AV63" s="495"/>
      <c r="AW63" s="495"/>
      <c r="AX63" s="495"/>
      <c r="AY63" s="495"/>
      <c r="AZ63" s="496"/>
      <c r="BA63" s="494"/>
      <c r="BB63" s="495"/>
      <c r="BC63" s="495"/>
      <c r="BD63" s="495"/>
      <c r="BE63" s="495"/>
      <c r="BF63" s="495"/>
      <c r="BG63" s="495"/>
      <c r="BH63" s="495"/>
      <c r="BI63" s="495"/>
      <c r="BJ63" s="496"/>
      <c r="BK63" s="494"/>
      <c r="BL63" s="495"/>
      <c r="BM63" s="495"/>
      <c r="BN63" s="495"/>
      <c r="BO63" s="495"/>
      <c r="BP63" s="495"/>
      <c r="BQ63" s="495"/>
      <c r="BR63" s="495"/>
      <c r="BS63" s="495"/>
      <c r="BT63" s="496"/>
      <c r="BU63" s="494"/>
      <c r="BV63" s="495"/>
      <c r="BW63" s="495"/>
      <c r="BX63" s="495"/>
      <c r="BY63" s="495"/>
      <c r="BZ63" s="495"/>
      <c r="CA63" s="495"/>
      <c r="CB63" s="495"/>
      <c r="CC63" s="495"/>
      <c r="CD63" s="496"/>
      <c r="CE63" s="494"/>
      <c r="CF63" s="495"/>
      <c r="CG63" s="495"/>
      <c r="CH63" s="495"/>
      <c r="CI63" s="495"/>
      <c r="CJ63" s="495"/>
      <c r="CK63" s="495"/>
      <c r="CL63" s="495"/>
      <c r="CM63" s="495"/>
      <c r="CN63" s="496"/>
      <c r="CO63" s="494"/>
      <c r="CP63" s="495"/>
      <c r="CQ63" s="495"/>
      <c r="CR63" s="495"/>
      <c r="CS63" s="495"/>
      <c r="CT63" s="495"/>
      <c r="CU63" s="495"/>
      <c r="CV63" s="495"/>
      <c r="CW63" s="495"/>
      <c r="CX63" s="496"/>
      <c r="CY63" s="490"/>
    </row>
    <row r="64" spans="2:136" s="468" customFormat="1" ht="8.1" customHeight="1" x14ac:dyDescent="0.3">
      <c r="B64" s="1549"/>
      <c r="C64" s="497"/>
      <c r="D64" s="498"/>
      <c r="E64" s="498"/>
      <c r="F64" s="498"/>
      <c r="G64" s="498"/>
      <c r="H64" s="498"/>
      <c r="I64" s="498"/>
      <c r="J64" s="498"/>
      <c r="K64" s="498"/>
      <c r="L64" s="499"/>
      <c r="M64" s="497"/>
      <c r="N64" s="498"/>
      <c r="O64" s="498"/>
      <c r="P64" s="498"/>
      <c r="Q64" s="498"/>
      <c r="R64" s="498"/>
      <c r="S64" s="498"/>
      <c r="T64" s="498"/>
      <c r="U64" s="498"/>
      <c r="V64" s="499"/>
      <c r="W64" s="497"/>
      <c r="X64" s="498"/>
      <c r="Y64" s="498"/>
      <c r="Z64" s="498"/>
      <c r="AA64" s="498"/>
      <c r="AB64" s="498"/>
      <c r="AC64" s="498"/>
      <c r="AD64" s="498"/>
      <c r="AE64" s="498"/>
      <c r="AF64" s="499"/>
      <c r="AG64" s="497"/>
      <c r="AH64" s="498"/>
      <c r="AI64" s="498"/>
      <c r="AJ64" s="498"/>
      <c r="AK64" s="498"/>
      <c r="AL64" s="498"/>
      <c r="AM64" s="498"/>
      <c r="AN64" s="498"/>
      <c r="AO64" s="498"/>
      <c r="AP64" s="499"/>
      <c r="AQ64" s="497"/>
      <c r="AR64" s="498"/>
      <c r="AS64" s="498"/>
      <c r="AT64" s="498"/>
      <c r="AU64" s="498"/>
      <c r="AV64" s="498"/>
      <c r="AW64" s="498"/>
      <c r="AX64" s="498"/>
      <c r="AY64" s="498"/>
      <c r="AZ64" s="499"/>
      <c r="BA64" s="497"/>
      <c r="BB64" s="498"/>
      <c r="BC64" s="498"/>
      <c r="BD64" s="498"/>
      <c r="BE64" s="498"/>
      <c r="BF64" s="498"/>
      <c r="BG64" s="498"/>
      <c r="BH64" s="498"/>
      <c r="BI64" s="498"/>
      <c r="BJ64" s="499"/>
      <c r="BK64" s="497"/>
      <c r="BL64" s="498"/>
      <c r="BM64" s="498"/>
      <c r="BN64" s="498"/>
      <c r="BO64" s="498"/>
      <c r="BP64" s="498"/>
      <c r="BQ64" s="498"/>
      <c r="BR64" s="498"/>
      <c r="BS64" s="498"/>
      <c r="BT64" s="499"/>
      <c r="BU64" s="497"/>
      <c r="BV64" s="498"/>
      <c r="BW64" s="498"/>
      <c r="BX64" s="498"/>
      <c r="BY64" s="498"/>
      <c r="BZ64" s="498"/>
      <c r="CA64" s="498"/>
      <c r="CB64" s="498"/>
      <c r="CC64" s="498"/>
      <c r="CD64" s="499"/>
      <c r="CE64" s="497"/>
      <c r="CF64" s="498"/>
      <c r="CG64" s="498"/>
      <c r="CH64" s="498"/>
      <c r="CI64" s="498"/>
      <c r="CJ64" s="498"/>
      <c r="CK64" s="498"/>
      <c r="CL64" s="498"/>
      <c r="CM64" s="498"/>
      <c r="CN64" s="499"/>
      <c r="CO64" s="497"/>
      <c r="CP64" s="498"/>
      <c r="CQ64" s="498"/>
      <c r="CR64" s="498"/>
      <c r="CS64" s="498"/>
      <c r="CT64" s="498"/>
      <c r="CU64" s="498"/>
      <c r="CV64" s="498"/>
      <c r="CW64" s="498"/>
      <c r="CX64" s="499"/>
      <c r="CY64" s="490"/>
    </row>
    <row r="65" spans="2:136" s="468" customFormat="1" ht="6" customHeight="1" x14ac:dyDescent="0.3">
      <c r="C65" s="596"/>
      <c r="D65" s="597"/>
      <c r="E65" s="597"/>
      <c r="F65" s="597"/>
      <c r="G65" s="597"/>
      <c r="H65" s="598"/>
      <c r="I65" s="597"/>
      <c r="J65" s="597"/>
      <c r="K65" s="597"/>
      <c r="L65" s="597"/>
      <c r="M65" s="596"/>
      <c r="N65" s="597"/>
      <c r="O65" s="597"/>
      <c r="P65" s="597"/>
      <c r="Q65" s="597"/>
      <c r="R65" s="598"/>
      <c r="S65" s="597"/>
      <c r="T65" s="597"/>
      <c r="U65" s="597"/>
      <c r="V65" s="597"/>
      <c r="W65" s="596"/>
      <c r="X65" s="597"/>
      <c r="Y65" s="597"/>
      <c r="Z65" s="597"/>
      <c r="AA65" s="597"/>
      <c r="AB65" s="598"/>
      <c r="AC65" s="597"/>
      <c r="AD65" s="597"/>
      <c r="AE65" s="597"/>
      <c r="AF65" s="597"/>
      <c r="AG65" s="596"/>
      <c r="AH65" s="597"/>
      <c r="AI65" s="597"/>
      <c r="AJ65" s="597"/>
      <c r="AK65" s="597"/>
      <c r="AL65" s="598"/>
      <c r="AM65" s="597"/>
      <c r="AN65" s="597"/>
      <c r="AO65" s="597"/>
      <c r="AP65" s="597"/>
      <c r="AQ65" s="596"/>
      <c r="AR65" s="597"/>
      <c r="AS65" s="597"/>
      <c r="AT65" s="597"/>
      <c r="AU65" s="597"/>
      <c r="AV65" s="598"/>
      <c r="AW65" s="597"/>
      <c r="AX65" s="597"/>
      <c r="AY65" s="597"/>
      <c r="AZ65" s="597"/>
      <c r="BA65" s="596"/>
      <c r="BB65" s="597"/>
      <c r="BC65" s="597"/>
      <c r="BD65" s="597"/>
      <c r="BE65" s="597"/>
      <c r="BF65" s="598"/>
      <c r="BG65" s="597"/>
      <c r="BH65" s="597"/>
      <c r="BI65" s="597"/>
      <c r="BJ65" s="597"/>
      <c r="BK65" s="596"/>
      <c r="BL65" s="597"/>
      <c r="BM65" s="597"/>
      <c r="BN65" s="597"/>
      <c r="BO65" s="597"/>
      <c r="BP65" s="598"/>
      <c r="BQ65" s="597"/>
      <c r="BR65" s="597"/>
      <c r="BS65" s="597"/>
      <c r="BT65" s="597"/>
      <c r="BU65" s="596"/>
      <c r="BV65" s="597"/>
      <c r="BW65" s="597"/>
      <c r="BX65" s="597"/>
      <c r="BY65" s="597"/>
      <c r="BZ65" s="598"/>
      <c r="CA65" s="597"/>
      <c r="CB65" s="597"/>
      <c r="CC65" s="597"/>
      <c r="CD65" s="597"/>
      <c r="CE65" s="596"/>
      <c r="CF65" s="597"/>
      <c r="CG65" s="597"/>
      <c r="CH65" s="597"/>
      <c r="CI65" s="597"/>
      <c r="CJ65" s="598"/>
      <c r="CK65" s="597"/>
      <c r="CL65" s="597"/>
      <c r="CM65" s="597"/>
      <c r="CN65" s="597"/>
      <c r="CO65" s="596"/>
      <c r="CP65" s="597"/>
      <c r="CQ65" s="597"/>
      <c r="CR65" s="597"/>
      <c r="CS65" s="597"/>
      <c r="CT65" s="598"/>
      <c r="CU65" s="597"/>
      <c r="CV65" s="597"/>
      <c r="CW65" s="597"/>
      <c r="CX65" s="597"/>
    </row>
    <row r="66" spans="2:136" s="468" customFormat="1" ht="8.1" customHeight="1" x14ac:dyDescent="0.3">
      <c r="C66" s="500"/>
      <c r="D66" s="501"/>
      <c r="E66" s="501"/>
      <c r="F66" s="501"/>
      <c r="G66" s="501"/>
      <c r="H66" s="501"/>
      <c r="I66" s="502"/>
      <c r="J66" s="501"/>
      <c r="K66" s="501"/>
      <c r="L66" s="501"/>
      <c r="M66" s="500"/>
      <c r="N66" s="501"/>
      <c r="O66" s="501"/>
      <c r="P66" s="501"/>
      <c r="Q66" s="501"/>
      <c r="R66" s="501"/>
      <c r="S66" s="502"/>
      <c r="T66" s="501"/>
      <c r="U66" s="501"/>
      <c r="V66" s="501"/>
      <c r="W66" s="500"/>
      <c r="X66" s="501"/>
      <c r="Y66" s="501"/>
      <c r="Z66" s="501"/>
      <c r="AA66" s="501"/>
      <c r="AB66" s="501"/>
      <c r="AC66" s="502"/>
      <c r="AD66" s="501"/>
      <c r="AE66" s="501"/>
      <c r="AF66" s="501"/>
      <c r="AG66" s="500"/>
      <c r="AH66" s="501"/>
      <c r="AI66" s="501"/>
      <c r="AJ66" s="501"/>
      <c r="AK66" s="501"/>
      <c r="AL66" s="501"/>
      <c r="AM66" s="502"/>
      <c r="AN66" s="501"/>
      <c r="AO66" s="501"/>
      <c r="AP66" s="501"/>
      <c r="AQ66" s="500"/>
      <c r="AR66" s="501"/>
      <c r="AS66" s="501"/>
      <c r="AT66" s="501"/>
      <c r="AU66" s="501"/>
      <c r="AV66" s="501"/>
      <c r="AW66" s="502"/>
      <c r="AX66" s="501"/>
      <c r="AY66" s="501"/>
      <c r="AZ66" s="501"/>
      <c r="BA66" s="500"/>
      <c r="BB66" s="501"/>
      <c r="BC66" s="501"/>
      <c r="BD66" s="501"/>
      <c r="BE66" s="501"/>
      <c r="BF66" s="501"/>
      <c r="BG66" s="502"/>
      <c r="BH66" s="501"/>
      <c r="BI66" s="501"/>
      <c r="BJ66" s="501"/>
      <c r="BK66" s="500"/>
      <c r="BL66" s="501"/>
      <c r="BM66" s="501"/>
      <c r="BN66" s="501"/>
      <c r="BO66" s="501"/>
      <c r="BP66" s="501"/>
      <c r="BQ66" s="502"/>
      <c r="BR66" s="501"/>
      <c r="BS66" s="501"/>
      <c r="BT66" s="501"/>
      <c r="BU66" s="500"/>
      <c r="BV66" s="501"/>
      <c r="BW66" s="501"/>
      <c r="BX66" s="501"/>
      <c r="BY66" s="501"/>
      <c r="BZ66" s="501"/>
      <c r="CA66" s="502"/>
      <c r="CB66" s="501"/>
      <c r="CC66" s="501"/>
      <c r="CD66" s="501"/>
      <c r="CE66" s="500"/>
      <c r="CF66" s="501"/>
      <c r="CG66" s="501"/>
      <c r="CH66" s="501"/>
      <c r="CI66" s="501"/>
      <c r="CJ66" s="501"/>
      <c r="CK66" s="502"/>
      <c r="CL66" s="501"/>
      <c r="CM66" s="501"/>
      <c r="CN66" s="501"/>
      <c r="CO66" s="500"/>
      <c r="CP66" s="501"/>
      <c r="CQ66" s="501"/>
      <c r="CR66" s="501"/>
      <c r="CS66" s="501"/>
      <c r="CT66" s="501"/>
      <c r="CU66" s="502"/>
      <c r="CV66" s="501"/>
      <c r="CW66" s="501"/>
      <c r="CX66" s="501"/>
      <c r="CY66" s="503"/>
      <c r="CZ66" s="503"/>
    </row>
    <row r="67" spans="2:136" s="468" customFormat="1" ht="8.1" customHeight="1" x14ac:dyDescent="0.3">
      <c r="B67" s="464"/>
      <c r="C67" s="465"/>
      <c r="D67" s="466"/>
      <c r="E67" s="466"/>
      <c r="F67" s="466"/>
      <c r="G67" s="466"/>
      <c r="H67" s="466"/>
      <c r="I67" s="466"/>
      <c r="J67" s="466"/>
      <c r="K67" s="466"/>
      <c r="L67" s="466"/>
      <c r="M67" s="466"/>
      <c r="N67" s="466"/>
      <c r="O67" s="466"/>
      <c r="P67" s="466"/>
      <c r="Q67" s="466"/>
      <c r="R67" s="466"/>
      <c r="S67" s="466"/>
      <c r="T67" s="466"/>
      <c r="U67" s="466"/>
      <c r="V67" s="466"/>
      <c r="W67" s="466"/>
      <c r="X67" s="466"/>
      <c r="Y67" s="466"/>
      <c r="Z67" s="466"/>
      <c r="AA67" s="466"/>
      <c r="AB67" s="466"/>
      <c r="AC67" s="466"/>
      <c r="AD67" s="466"/>
      <c r="AE67" s="466"/>
      <c r="AF67" s="466"/>
      <c r="AG67" s="466"/>
      <c r="AH67" s="466"/>
      <c r="AI67" s="466"/>
      <c r="AJ67" s="466"/>
      <c r="AK67" s="466"/>
      <c r="AL67" s="467"/>
      <c r="AM67" s="467"/>
      <c r="AN67" s="467"/>
      <c r="AO67" s="467"/>
      <c r="AP67" s="467"/>
      <c r="AQ67" s="467"/>
      <c r="AR67" s="467"/>
      <c r="AS67" s="467"/>
      <c r="AT67" s="467"/>
      <c r="AU67" s="467"/>
      <c r="AW67" s="467"/>
      <c r="AX67" s="469"/>
      <c r="AY67" s="467"/>
      <c r="AZ67" s="467"/>
      <c r="BB67" s="470"/>
      <c r="BC67" s="465"/>
      <c r="BD67" s="470"/>
      <c r="BE67" s="470"/>
      <c r="BF67" s="470"/>
      <c r="BG67" s="470"/>
      <c r="BH67" s="471"/>
      <c r="BI67" s="470"/>
      <c r="BJ67" s="470"/>
      <c r="BK67" s="470"/>
      <c r="BL67" s="470"/>
      <c r="BM67" s="467"/>
      <c r="BN67" s="467"/>
      <c r="BO67" s="467"/>
      <c r="BP67" s="467"/>
      <c r="BQ67" s="467"/>
      <c r="BR67" s="467"/>
      <c r="BS67" s="467"/>
      <c r="BT67" s="467"/>
      <c r="BU67" s="467"/>
      <c r="BV67" s="467"/>
      <c r="BW67" s="467"/>
      <c r="BX67" s="467"/>
      <c r="BY67" s="467"/>
      <c r="BZ67" s="467"/>
      <c r="CA67" s="467"/>
      <c r="CB67" s="467"/>
      <c r="CC67" s="467"/>
      <c r="CD67" s="467"/>
      <c r="CE67" s="467"/>
      <c r="CF67" s="467"/>
      <c r="CG67" s="467"/>
      <c r="CH67" s="467"/>
      <c r="CI67" s="467"/>
      <c r="CJ67" s="467"/>
      <c r="CK67" s="467"/>
      <c r="CL67" s="467"/>
      <c r="CM67" s="467"/>
      <c r="CN67" s="467"/>
      <c r="CO67" s="467"/>
      <c r="CP67" s="467"/>
      <c r="CQ67" s="467"/>
      <c r="CR67" s="467"/>
      <c r="CS67" s="467"/>
      <c r="CT67" s="467"/>
      <c r="CU67" s="467"/>
      <c r="CV67" s="467"/>
      <c r="CW67" s="467"/>
      <c r="CX67" s="467"/>
      <c r="CY67" s="467"/>
      <c r="CZ67" s="467"/>
      <c r="DA67" s="467"/>
      <c r="DB67" s="467"/>
      <c r="DC67" s="467"/>
      <c r="DD67" s="467"/>
      <c r="DE67" s="467"/>
      <c r="DF67" s="467"/>
      <c r="DG67" s="467"/>
      <c r="DH67" s="467"/>
      <c r="DI67" s="467"/>
      <c r="DJ67" s="467"/>
      <c r="DK67" s="467"/>
      <c r="DL67" s="467"/>
      <c r="DM67" s="467"/>
      <c r="DN67" s="467"/>
      <c r="DO67" s="467"/>
      <c r="DP67" s="467"/>
      <c r="DQ67" s="467"/>
      <c r="DR67" s="467"/>
      <c r="DS67" s="467"/>
      <c r="DT67" s="467"/>
      <c r="DU67" s="467"/>
      <c r="DV67" s="467"/>
      <c r="DW67" s="467"/>
      <c r="DX67" s="467"/>
      <c r="DY67" s="467"/>
      <c r="DZ67" s="467"/>
      <c r="EA67" s="467"/>
      <c r="EB67" s="467"/>
      <c r="EC67" s="467"/>
      <c r="ED67" s="467"/>
      <c r="EE67" s="467"/>
      <c r="EF67" s="472"/>
    </row>
    <row r="68" spans="2:136" ht="35.1" customHeight="1" x14ac:dyDescent="0.3">
      <c r="B68" s="473"/>
      <c r="C68" s="473"/>
      <c r="D68" s="473"/>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3"/>
      <c r="AL68" s="473"/>
      <c r="AM68" s="473"/>
      <c r="AN68" s="473"/>
      <c r="AO68" s="473"/>
      <c r="AP68" s="473"/>
      <c r="AQ68" s="473"/>
      <c r="AR68" s="473"/>
      <c r="AS68" s="473"/>
      <c r="AT68" s="473"/>
      <c r="AU68" s="473"/>
      <c r="AV68" s="473"/>
      <c r="AW68" s="473"/>
      <c r="AX68" s="473"/>
      <c r="AY68" s="473"/>
      <c r="AZ68" s="473"/>
      <c r="BA68" s="473"/>
      <c r="BB68" s="473"/>
      <c r="BC68" s="473"/>
      <c r="BD68" s="473"/>
      <c r="BE68" s="473"/>
      <c r="BF68" s="473"/>
      <c r="BG68" s="473"/>
      <c r="BH68" s="473"/>
      <c r="BI68" s="473"/>
      <c r="BJ68" s="473"/>
      <c r="BK68" s="473"/>
      <c r="BL68" s="473"/>
      <c r="BM68" s="473"/>
      <c r="BN68" s="473"/>
      <c r="BO68" s="473"/>
      <c r="BP68" s="473"/>
      <c r="BQ68" s="473"/>
      <c r="BR68" s="473"/>
      <c r="BS68" s="473"/>
      <c r="BT68" s="473"/>
      <c r="BU68" s="473"/>
      <c r="BV68" s="473"/>
      <c r="BW68" s="473"/>
      <c r="BX68" s="473"/>
      <c r="BY68" s="473"/>
      <c r="BZ68" s="473"/>
      <c r="CA68" s="473"/>
      <c r="CB68" s="473"/>
      <c r="CC68" s="473"/>
      <c r="CD68" s="473"/>
      <c r="CE68" s="473"/>
      <c r="CF68" s="473"/>
      <c r="CG68" s="473"/>
      <c r="CH68" s="473"/>
      <c r="CI68" s="473"/>
      <c r="CJ68" s="473"/>
      <c r="CK68" s="473"/>
      <c r="CL68" s="473"/>
      <c r="CM68" s="473"/>
      <c r="CN68" s="473"/>
      <c r="CO68" s="473"/>
      <c r="CP68" s="516"/>
      <c r="CQ68" s="516"/>
      <c r="CR68" s="516"/>
      <c r="CS68" s="473"/>
      <c r="CT68" s="473"/>
      <c r="CU68" s="473"/>
      <c r="CV68" s="473"/>
      <c r="CW68" s="473"/>
      <c r="CX68" s="473"/>
      <c r="CY68" s="473"/>
      <c r="EE68" s="475"/>
    </row>
    <row r="69" spans="2:136" s="468" customFormat="1" ht="8.1" customHeight="1" thickBot="1" x14ac:dyDescent="0.35">
      <c r="B69" s="465"/>
      <c r="C69" s="469"/>
      <c r="D69" s="467"/>
      <c r="E69" s="467"/>
      <c r="F69" s="465"/>
      <c r="G69" s="470"/>
      <c r="H69" s="470"/>
      <c r="I69" s="470"/>
      <c r="J69" s="470"/>
      <c r="K69" s="470"/>
      <c r="L69" s="470"/>
      <c r="M69" s="470"/>
      <c r="N69" s="470"/>
      <c r="O69" s="470"/>
      <c r="P69" s="470"/>
      <c r="Q69" s="470"/>
      <c r="R69" s="476"/>
      <c r="S69" s="476"/>
      <c r="T69" s="476"/>
      <c r="U69" s="476"/>
      <c r="V69" s="476"/>
      <c r="W69" s="476"/>
      <c r="X69" s="476"/>
      <c r="Y69" s="476"/>
      <c r="Z69" s="476"/>
      <c r="AA69" s="476"/>
      <c r="AB69" s="476"/>
      <c r="AC69" s="476"/>
      <c r="AD69" s="476"/>
      <c r="AE69" s="476"/>
      <c r="AF69" s="476"/>
      <c r="AG69" s="476"/>
      <c r="AH69" s="476"/>
      <c r="AI69" s="476"/>
      <c r="AJ69" s="476"/>
      <c r="AK69" s="476"/>
      <c r="AL69" s="476"/>
      <c r="AM69" s="476"/>
      <c r="AN69" s="476"/>
      <c r="AO69" s="476"/>
      <c r="AP69" s="476"/>
      <c r="AQ69" s="476"/>
      <c r="AR69" s="476"/>
      <c r="AS69" s="476"/>
      <c r="AT69" s="476"/>
      <c r="AU69" s="476"/>
      <c r="AV69" s="476"/>
      <c r="AW69" s="476"/>
      <c r="AX69" s="476"/>
      <c r="AY69" s="476"/>
      <c r="AZ69" s="476"/>
      <c r="BA69" s="476"/>
      <c r="BB69" s="476"/>
      <c r="BC69" s="476"/>
      <c r="BD69" s="476"/>
      <c r="BE69" s="476"/>
      <c r="BF69" s="476"/>
      <c r="BG69" s="476"/>
      <c r="BH69" s="476"/>
      <c r="BI69" s="476"/>
      <c r="BJ69" s="476"/>
      <c r="BK69" s="476"/>
      <c r="BL69" s="476"/>
      <c r="BM69" s="476"/>
      <c r="BN69" s="476"/>
      <c r="BO69" s="476"/>
      <c r="BP69" s="476"/>
      <c r="BQ69" s="476"/>
      <c r="BR69" s="476"/>
      <c r="BS69" s="476"/>
      <c r="BT69" s="476"/>
      <c r="BU69" s="476"/>
      <c r="BV69" s="476"/>
      <c r="BW69" s="476"/>
      <c r="BX69" s="476"/>
      <c r="BY69" s="476"/>
      <c r="BZ69" s="476"/>
      <c r="CA69" s="476"/>
      <c r="CB69" s="476"/>
      <c r="CC69" s="476"/>
      <c r="CD69" s="476"/>
      <c r="CE69" s="476"/>
      <c r="CF69" s="476"/>
      <c r="CG69" s="476"/>
      <c r="CH69" s="476"/>
      <c r="CI69" s="476"/>
      <c r="CJ69" s="476"/>
      <c r="CK69" s="476"/>
      <c r="CL69" s="476"/>
      <c r="CM69" s="476"/>
      <c r="CN69" s="476"/>
      <c r="CO69" s="476"/>
      <c r="CP69" s="476"/>
      <c r="CQ69" s="476"/>
      <c r="CR69" s="476"/>
      <c r="CS69" s="476"/>
      <c r="CT69" s="476"/>
      <c r="CU69" s="476"/>
      <c r="CV69" s="476"/>
      <c r="CW69" s="476"/>
      <c r="CX69" s="476"/>
      <c r="CY69" s="476"/>
      <c r="CZ69" s="476"/>
    </row>
    <row r="70" spans="2:136" s="468" customFormat="1" ht="8.1" customHeight="1" x14ac:dyDescent="0.3">
      <c r="B70" s="517"/>
      <c r="C70" s="518"/>
      <c r="D70" s="519"/>
      <c r="E70" s="519"/>
      <c r="F70" s="520"/>
      <c r="G70" s="521"/>
      <c r="H70" s="521"/>
      <c r="I70" s="521"/>
      <c r="J70" s="521"/>
      <c r="K70" s="521"/>
      <c r="L70" s="521"/>
      <c r="M70" s="521"/>
      <c r="N70" s="521"/>
      <c r="O70" s="521"/>
      <c r="P70" s="521"/>
      <c r="Q70" s="521"/>
      <c r="R70" s="522"/>
      <c r="S70" s="522"/>
      <c r="T70" s="522"/>
      <c r="U70" s="522"/>
      <c r="V70" s="522"/>
      <c r="W70" s="522"/>
      <c r="X70" s="522"/>
      <c r="Y70" s="522"/>
      <c r="Z70" s="522"/>
      <c r="AA70" s="522"/>
      <c r="AB70" s="522"/>
      <c r="AC70" s="522"/>
      <c r="AD70" s="522"/>
      <c r="AE70" s="522"/>
      <c r="AF70" s="522"/>
      <c r="AG70" s="522"/>
      <c r="AH70" s="522"/>
      <c r="AI70" s="522"/>
      <c r="AJ70" s="522"/>
      <c r="AK70" s="522"/>
      <c r="AL70" s="522"/>
      <c r="AM70" s="522"/>
      <c r="AN70" s="522"/>
      <c r="AO70" s="522"/>
      <c r="AP70" s="522"/>
      <c r="AQ70" s="522"/>
      <c r="AR70" s="522"/>
      <c r="AS70" s="522"/>
      <c r="AT70" s="522"/>
      <c r="AU70" s="522"/>
      <c r="AV70" s="522"/>
      <c r="AW70" s="522"/>
      <c r="AX70" s="522"/>
      <c r="AY70" s="522"/>
      <c r="AZ70" s="522"/>
      <c r="BA70" s="522"/>
      <c r="BB70" s="522"/>
      <c r="BC70" s="522"/>
      <c r="BD70" s="522"/>
      <c r="BE70" s="522"/>
      <c r="BF70" s="522"/>
      <c r="BG70" s="522"/>
      <c r="BH70" s="522"/>
      <c r="BI70" s="522"/>
      <c r="BJ70" s="522"/>
      <c r="BK70" s="522"/>
      <c r="BL70" s="522"/>
      <c r="BM70" s="522"/>
      <c r="BN70" s="522"/>
      <c r="BO70" s="522"/>
      <c r="BP70" s="522"/>
      <c r="BQ70" s="522"/>
      <c r="BR70" s="522"/>
      <c r="BS70" s="522"/>
      <c r="BT70" s="522"/>
      <c r="BU70" s="522"/>
      <c r="BV70" s="522"/>
      <c r="BW70" s="522"/>
      <c r="BX70" s="522"/>
      <c r="BY70" s="522"/>
      <c r="BZ70" s="522"/>
      <c r="CA70" s="522"/>
      <c r="CB70" s="522"/>
      <c r="CC70" s="522"/>
      <c r="CD70" s="522"/>
      <c r="CE70" s="522"/>
      <c r="CF70" s="522"/>
      <c r="CG70" s="522"/>
      <c r="CH70" s="522"/>
      <c r="CI70" s="522"/>
      <c r="CJ70" s="522"/>
      <c r="CK70" s="522"/>
      <c r="CL70" s="522"/>
      <c r="CM70" s="522"/>
      <c r="CN70" s="522"/>
      <c r="CO70" s="522"/>
      <c r="CP70" s="522"/>
      <c r="CQ70" s="522"/>
      <c r="CR70" s="522"/>
      <c r="CS70" s="522"/>
      <c r="CT70" s="522"/>
      <c r="CU70" s="522"/>
      <c r="CV70" s="522"/>
      <c r="CW70" s="522"/>
      <c r="CX70" s="522"/>
      <c r="CY70" s="523"/>
      <c r="CZ70" s="476"/>
    </row>
    <row r="71" spans="2:136" s="468" customFormat="1" ht="11.4" x14ac:dyDescent="0.3">
      <c r="B71" s="524" t="s">
        <v>300</v>
      </c>
      <c r="C71" s="525"/>
      <c r="D71" s="525"/>
      <c r="E71" s="525"/>
      <c r="F71" s="525"/>
      <c r="G71" s="525"/>
      <c r="H71" s="525"/>
      <c r="I71" s="525"/>
      <c r="J71" s="525"/>
      <c r="K71" s="525"/>
      <c r="L71" s="525"/>
      <c r="M71" s="525"/>
      <c r="N71" s="525"/>
      <c r="O71" s="525"/>
      <c r="P71" s="525"/>
      <c r="Q71" s="525"/>
      <c r="R71" s="525"/>
      <c r="S71" s="525"/>
      <c r="T71" s="525"/>
      <c r="U71" s="525"/>
      <c r="V71" s="525"/>
      <c r="W71" s="525"/>
      <c r="X71" s="525"/>
      <c r="Y71" s="525"/>
      <c r="Z71" s="525"/>
      <c r="AA71" s="525"/>
      <c r="AB71" s="525"/>
      <c r="AC71" s="525"/>
      <c r="AD71" s="525"/>
      <c r="AE71" s="525"/>
      <c r="AF71" s="525"/>
      <c r="AG71" s="525"/>
      <c r="AH71" s="525"/>
      <c r="AI71" s="525"/>
      <c r="AJ71" s="525"/>
      <c r="AK71" s="525"/>
      <c r="AL71" s="525"/>
      <c r="AM71" s="525"/>
      <c r="AN71" s="525"/>
      <c r="AO71" s="525"/>
      <c r="AP71" s="525"/>
      <c r="AQ71" s="526"/>
      <c r="AR71" s="526"/>
      <c r="AS71" s="526"/>
      <c r="AT71" s="526"/>
      <c r="AU71" s="526"/>
      <c r="AV71" s="525"/>
      <c r="AW71" s="525"/>
      <c r="AX71" s="525"/>
      <c r="AY71" s="525"/>
      <c r="AZ71" s="525"/>
      <c r="BA71" s="525"/>
      <c r="BB71" s="525"/>
      <c r="BC71" s="525"/>
      <c r="BD71" s="525"/>
      <c r="BE71" s="525"/>
      <c r="BF71" s="525"/>
      <c r="BG71" s="525"/>
      <c r="BH71" s="525"/>
      <c r="BI71" s="525"/>
      <c r="BJ71" s="525"/>
      <c r="BK71" s="525"/>
      <c r="BL71" s="525"/>
      <c r="BM71" s="525"/>
      <c r="BN71" s="525"/>
      <c r="BO71" s="525"/>
      <c r="BP71" s="525"/>
      <c r="BQ71" s="525"/>
      <c r="BR71" s="525"/>
      <c r="BS71" s="525"/>
      <c r="BT71" s="525"/>
      <c r="BU71" s="525"/>
      <c r="BV71" s="525"/>
      <c r="BW71" s="525"/>
      <c r="BX71" s="525"/>
      <c r="BY71" s="525"/>
      <c r="BZ71" s="525"/>
      <c r="CA71" s="525"/>
      <c r="CB71" s="525"/>
      <c r="CC71" s="527" t="s">
        <v>301</v>
      </c>
      <c r="CD71" s="525"/>
      <c r="CE71" s="525"/>
      <c r="CF71" s="525"/>
      <c r="CG71" s="525"/>
      <c r="CH71" s="525"/>
      <c r="CI71" s="525"/>
      <c r="CJ71" s="525"/>
      <c r="CK71" s="525"/>
      <c r="CL71" s="525"/>
      <c r="CM71" s="525"/>
      <c r="CN71" s="525"/>
      <c r="CO71" s="525"/>
      <c r="CP71" s="525"/>
      <c r="CQ71" s="525"/>
      <c r="CR71" s="525"/>
      <c r="CS71" s="525"/>
      <c r="CT71" s="525"/>
      <c r="CU71" s="525"/>
      <c r="CV71" s="525"/>
      <c r="CW71" s="525"/>
      <c r="CX71" s="525"/>
      <c r="CY71" s="528"/>
      <c r="CZ71" s="480"/>
    </row>
    <row r="72" spans="2:136" s="468" customFormat="1" ht="5.0999999999999996" customHeight="1" x14ac:dyDescent="0.3">
      <c r="B72" s="529"/>
      <c r="C72" s="486"/>
      <c r="D72" s="486"/>
      <c r="E72" s="486"/>
      <c r="F72" s="486"/>
      <c r="G72" s="486"/>
      <c r="H72" s="486"/>
      <c r="I72" s="486"/>
      <c r="J72" s="486"/>
      <c r="K72" s="486"/>
      <c r="L72" s="486"/>
      <c r="M72" s="486"/>
      <c r="N72" s="486"/>
      <c r="O72" s="486"/>
      <c r="P72" s="486"/>
      <c r="Q72" s="486"/>
      <c r="R72" s="486"/>
      <c r="S72" s="486"/>
      <c r="T72" s="486"/>
      <c r="U72" s="486"/>
      <c r="V72" s="486"/>
      <c r="W72" s="486"/>
      <c r="X72" s="486"/>
      <c r="Y72" s="486"/>
      <c r="Z72" s="486"/>
      <c r="AA72" s="486"/>
      <c r="AB72" s="486"/>
      <c r="AC72" s="486"/>
      <c r="AD72" s="486"/>
      <c r="AE72" s="486"/>
      <c r="AF72" s="486"/>
      <c r="AG72" s="486"/>
      <c r="AH72" s="486"/>
      <c r="AI72" s="486"/>
      <c r="AJ72" s="486"/>
      <c r="AK72" s="486"/>
      <c r="AL72" s="486"/>
      <c r="AM72" s="486"/>
      <c r="AN72" s="486"/>
      <c r="AO72" s="486"/>
      <c r="AP72" s="486"/>
      <c r="AQ72" s="526"/>
      <c r="AR72" s="526"/>
      <c r="AS72" s="526"/>
      <c r="AT72" s="526"/>
      <c r="AU72" s="526"/>
      <c r="AV72" s="486"/>
      <c r="AW72" s="486"/>
      <c r="AX72" s="486"/>
      <c r="AY72" s="486"/>
      <c r="AZ72" s="486"/>
      <c r="BA72" s="486"/>
      <c r="BB72" s="486"/>
      <c r="BC72" s="486"/>
      <c r="BD72" s="486"/>
      <c r="BE72" s="486"/>
      <c r="BF72" s="486"/>
      <c r="BG72" s="486"/>
      <c r="BH72" s="486"/>
      <c r="BI72" s="486"/>
      <c r="BJ72" s="486"/>
      <c r="BK72" s="486"/>
      <c r="BL72" s="486"/>
      <c r="BM72" s="486"/>
      <c r="BN72" s="486"/>
      <c r="BO72" s="486"/>
      <c r="BP72" s="486"/>
      <c r="BQ72" s="486"/>
      <c r="BR72" s="486"/>
      <c r="BS72" s="486"/>
      <c r="BT72" s="486"/>
      <c r="BU72" s="486"/>
      <c r="BV72" s="486"/>
      <c r="BW72" s="486"/>
      <c r="BX72" s="486"/>
      <c r="BY72" s="486"/>
      <c r="BZ72" s="486"/>
      <c r="CA72" s="486"/>
      <c r="CB72" s="486"/>
      <c r="CC72" s="486"/>
      <c r="CD72" s="486"/>
      <c r="CE72" s="486"/>
      <c r="CF72" s="486"/>
      <c r="CG72" s="486"/>
      <c r="CH72" s="486"/>
      <c r="CI72" s="486"/>
      <c r="CJ72" s="486"/>
      <c r="CK72" s="486"/>
      <c r="CL72" s="486"/>
      <c r="CM72" s="486"/>
      <c r="CN72" s="486"/>
      <c r="CO72" s="486"/>
      <c r="CP72" s="486"/>
      <c r="CQ72" s="486"/>
      <c r="CR72" s="486"/>
      <c r="CS72" s="486"/>
      <c r="CT72" s="486"/>
      <c r="CU72" s="486"/>
      <c r="CV72" s="486"/>
      <c r="CW72" s="486"/>
      <c r="CX72" s="486"/>
      <c r="CY72" s="530"/>
      <c r="CZ72" s="486"/>
    </row>
    <row r="73" spans="2:136" ht="12.9" customHeight="1" x14ac:dyDescent="0.3">
      <c r="B73" s="531"/>
      <c r="C73" s="1550"/>
      <c r="D73" s="1551"/>
      <c r="E73" s="532"/>
      <c r="F73" s="533" t="s">
        <v>302</v>
      </c>
      <c r="G73" s="532"/>
      <c r="H73" s="532"/>
      <c r="I73" s="532"/>
      <c r="J73" s="532"/>
      <c r="K73" s="532"/>
      <c r="L73" s="532"/>
      <c r="M73" s="534"/>
      <c r="N73" s="534"/>
      <c r="O73" s="534"/>
      <c r="P73" s="534"/>
      <c r="Q73" s="534"/>
      <c r="R73" s="534"/>
      <c r="S73" s="534"/>
      <c r="T73" s="534"/>
      <c r="U73" s="534"/>
      <c r="V73" s="534"/>
      <c r="W73" s="534"/>
      <c r="X73" s="534"/>
      <c r="Y73" s="534"/>
      <c r="Z73" s="534"/>
      <c r="AA73" s="534"/>
      <c r="AB73" s="534"/>
      <c r="AC73" s="534"/>
      <c r="AD73" s="534"/>
      <c r="AE73" s="534"/>
      <c r="AF73" s="534"/>
      <c r="AG73" s="534"/>
      <c r="AH73" s="532"/>
      <c r="AI73" s="532"/>
      <c r="AJ73" s="532"/>
      <c r="AK73" s="1552"/>
      <c r="AL73" s="1553"/>
      <c r="AM73" s="532"/>
      <c r="AN73" s="533" t="s">
        <v>303</v>
      </c>
      <c r="AO73" s="532"/>
      <c r="AP73" s="532"/>
      <c r="AQ73" s="532"/>
      <c r="AR73" s="534"/>
      <c r="AS73" s="534"/>
      <c r="AT73" s="534"/>
      <c r="AU73" s="534"/>
      <c r="AV73" s="534"/>
      <c r="AW73" s="534"/>
      <c r="AX73" s="534"/>
      <c r="AY73" s="534"/>
      <c r="AZ73" s="534"/>
      <c r="BA73" s="534"/>
      <c r="BB73" s="534"/>
      <c r="BC73" s="534"/>
      <c r="BD73" s="534"/>
      <c r="BE73" s="534"/>
      <c r="BF73" s="534"/>
      <c r="BG73" s="534"/>
      <c r="BH73" s="534"/>
      <c r="BI73" s="534"/>
      <c r="BJ73" s="534"/>
      <c r="BK73" s="534"/>
      <c r="BL73" s="534"/>
      <c r="BM73" s="532"/>
      <c r="BN73" s="532"/>
      <c r="BO73" s="532"/>
      <c r="BP73" s="532"/>
      <c r="BQ73" s="532"/>
      <c r="BR73" s="532"/>
      <c r="BS73" s="532"/>
      <c r="BT73" s="532"/>
      <c r="BU73" s="532"/>
      <c r="BV73" s="532"/>
      <c r="BW73" s="534"/>
      <c r="BX73" s="534"/>
      <c r="BY73" s="534"/>
      <c r="BZ73" s="534"/>
      <c r="CA73" s="534"/>
      <c r="CB73" s="534"/>
      <c r="CC73" s="534"/>
      <c r="CD73" s="534"/>
      <c r="CE73" s="1554" t="s">
        <v>304</v>
      </c>
      <c r="CF73" s="1554"/>
      <c r="CG73" s="1554"/>
      <c r="CH73" s="1554"/>
      <c r="CI73" s="1554"/>
      <c r="CJ73" s="1554"/>
      <c r="CK73" s="1554"/>
      <c r="CL73" s="1554"/>
      <c r="CM73" s="1554"/>
      <c r="CN73" s="1554"/>
      <c r="CO73" s="1554"/>
      <c r="CP73" s="1554"/>
      <c r="CQ73" s="1554"/>
      <c r="CR73" s="1554"/>
      <c r="CS73" s="1554"/>
      <c r="CT73" s="1554"/>
      <c r="CU73" s="1554"/>
      <c r="CV73" s="1554"/>
      <c r="CW73" s="1554"/>
      <c r="CX73" s="532"/>
      <c r="CY73" s="535"/>
    </row>
    <row r="74" spans="2:136" ht="5.0999999999999996" customHeight="1" x14ac:dyDescent="0.3">
      <c r="B74" s="531"/>
      <c r="C74" s="532"/>
      <c r="D74" s="532"/>
      <c r="E74" s="532"/>
      <c r="F74" s="532"/>
      <c r="G74" s="532"/>
      <c r="H74" s="532"/>
      <c r="I74" s="532"/>
      <c r="J74" s="532"/>
      <c r="K74" s="532"/>
      <c r="L74" s="532"/>
      <c r="M74" s="534"/>
      <c r="N74" s="534"/>
      <c r="O74" s="534"/>
      <c r="P74" s="534"/>
      <c r="Q74" s="534"/>
      <c r="R74" s="534"/>
      <c r="S74" s="534"/>
      <c r="T74" s="534"/>
      <c r="U74" s="534"/>
      <c r="V74" s="534"/>
      <c r="W74" s="534"/>
      <c r="X74" s="534"/>
      <c r="Y74" s="534"/>
      <c r="Z74" s="534"/>
      <c r="AA74" s="534"/>
      <c r="AB74" s="534"/>
      <c r="AC74" s="534"/>
      <c r="AD74" s="534"/>
      <c r="AE74" s="534"/>
      <c r="AF74" s="534"/>
      <c r="AG74" s="534"/>
      <c r="AH74" s="532"/>
      <c r="AI74" s="532"/>
      <c r="AJ74" s="532"/>
      <c r="AK74" s="532"/>
      <c r="AL74" s="532"/>
      <c r="AM74" s="532"/>
      <c r="AN74" s="532"/>
      <c r="AO74" s="532"/>
      <c r="AP74" s="532"/>
      <c r="AQ74" s="532"/>
      <c r="AR74" s="534"/>
      <c r="AS74" s="534"/>
      <c r="AT74" s="534"/>
      <c r="AU74" s="534"/>
      <c r="AV74" s="534"/>
      <c r="AW74" s="534"/>
      <c r="AX74" s="534"/>
      <c r="AY74" s="534"/>
      <c r="AZ74" s="534"/>
      <c r="BA74" s="534"/>
      <c r="BB74" s="534"/>
      <c r="BC74" s="534"/>
      <c r="BD74" s="534"/>
      <c r="BE74" s="534"/>
      <c r="BF74" s="534"/>
      <c r="BG74" s="534"/>
      <c r="BH74" s="534"/>
      <c r="BI74" s="534"/>
      <c r="BJ74" s="534"/>
      <c r="BK74" s="534"/>
      <c r="BL74" s="534"/>
      <c r="BM74" s="532"/>
      <c r="BN74" s="532"/>
      <c r="BO74" s="532"/>
      <c r="BP74" s="532"/>
      <c r="BQ74" s="532"/>
      <c r="BR74" s="532"/>
      <c r="BS74" s="532"/>
      <c r="BT74" s="532"/>
      <c r="BU74" s="532"/>
      <c r="BV74" s="532"/>
      <c r="BW74" s="534"/>
      <c r="BX74" s="534"/>
      <c r="BY74" s="534"/>
      <c r="BZ74" s="534"/>
      <c r="CA74" s="534"/>
      <c r="CB74" s="534"/>
      <c r="CC74" s="534"/>
      <c r="CD74" s="534"/>
      <c r="CE74" s="1554"/>
      <c r="CF74" s="1554"/>
      <c r="CG74" s="1554"/>
      <c r="CH74" s="1554"/>
      <c r="CI74" s="1554"/>
      <c r="CJ74" s="1554"/>
      <c r="CK74" s="1554"/>
      <c r="CL74" s="1554"/>
      <c r="CM74" s="1554"/>
      <c r="CN74" s="1554"/>
      <c r="CO74" s="1554"/>
      <c r="CP74" s="1554"/>
      <c r="CQ74" s="1554"/>
      <c r="CR74" s="1554"/>
      <c r="CS74" s="1554"/>
      <c r="CT74" s="1554"/>
      <c r="CU74" s="1554"/>
      <c r="CV74" s="1554"/>
      <c r="CW74" s="1554"/>
      <c r="CX74" s="532"/>
      <c r="CY74" s="535"/>
    </row>
    <row r="75" spans="2:136" ht="12.9" customHeight="1" x14ac:dyDescent="0.3">
      <c r="B75" s="536"/>
      <c r="C75" s="1555"/>
      <c r="D75" s="1556"/>
      <c r="E75" s="532"/>
      <c r="F75" s="533" t="s">
        <v>305</v>
      </c>
      <c r="AK75" s="1559"/>
      <c r="AL75" s="1560"/>
      <c r="AM75" s="532"/>
      <c r="AN75" s="533" t="s">
        <v>342</v>
      </c>
      <c r="AO75" s="532"/>
      <c r="AP75" s="532"/>
      <c r="AQ75" s="532"/>
      <c r="AR75" s="534"/>
      <c r="AS75" s="534"/>
      <c r="AT75" s="534"/>
      <c r="AU75" s="534"/>
      <c r="AV75" s="534"/>
      <c r="AW75" s="534"/>
      <c r="AX75" s="534"/>
      <c r="AY75" s="534"/>
      <c r="AZ75" s="534"/>
      <c r="BA75" s="534"/>
      <c r="BB75" s="534"/>
      <c r="BC75" s="533"/>
      <c r="BD75" s="533"/>
      <c r="CE75" s="1554"/>
      <c r="CF75" s="1554"/>
      <c r="CG75" s="1554"/>
      <c r="CH75" s="1554"/>
      <c r="CI75" s="1554"/>
      <c r="CJ75" s="1554"/>
      <c r="CK75" s="1554"/>
      <c r="CL75" s="1554"/>
      <c r="CM75" s="1554"/>
      <c r="CN75" s="1554"/>
      <c r="CO75" s="1554"/>
      <c r="CP75" s="1554"/>
      <c r="CQ75" s="1554"/>
      <c r="CR75" s="1554"/>
      <c r="CS75" s="1554"/>
      <c r="CT75" s="1554"/>
      <c r="CU75" s="1554"/>
      <c r="CV75" s="1554"/>
      <c r="CW75" s="1554"/>
      <c r="CY75" s="538"/>
    </row>
    <row r="76" spans="2:136" ht="5.0999999999999996" customHeight="1" x14ac:dyDescent="0.3">
      <c r="B76" s="536"/>
      <c r="AK76" s="537"/>
      <c r="AL76" s="537"/>
      <c r="AN76" s="533"/>
      <c r="AO76" s="533"/>
      <c r="AP76" s="533"/>
      <c r="AQ76" s="533"/>
      <c r="AR76" s="533"/>
      <c r="AS76" s="533"/>
      <c r="AT76" s="533"/>
      <c r="AU76" s="533"/>
      <c r="AV76" s="533"/>
      <c r="AW76" s="533"/>
      <c r="AX76" s="533"/>
      <c r="AY76" s="533"/>
      <c r="AZ76" s="533"/>
      <c r="BA76" s="533"/>
      <c r="BB76" s="533"/>
      <c r="BC76" s="533"/>
      <c r="BD76" s="533"/>
      <c r="CE76" s="1554"/>
      <c r="CF76" s="1554"/>
      <c r="CG76" s="1554"/>
      <c r="CH76" s="1554"/>
      <c r="CI76" s="1554"/>
      <c r="CJ76" s="1554"/>
      <c r="CK76" s="1554"/>
      <c r="CL76" s="1554"/>
      <c r="CM76" s="1554"/>
      <c r="CN76" s="1554"/>
      <c r="CO76" s="1554"/>
      <c r="CP76" s="1554"/>
      <c r="CQ76" s="1554"/>
      <c r="CR76" s="1554"/>
      <c r="CS76" s="1554"/>
      <c r="CT76" s="1554"/>
      <c r="CU76" s="1554"/>
      <c r="CV76" s="1554"/>
      <c r="CW76" s="1554"/>
      <c r="CY76" s="538"/>
    </row>
    <row r="77" spans="2:136" ht="12.9" customHeight="1" x14ac:dyDescent="0.3">
      <c r="B77" s="536"/>
      <c r="C77" s="1557"/>
      <c r="D77" s="1558"/>
      <c r="E77" s="532"/>
      <c r="F77" s="533" t="s">
        <v>306</v>
      </c>
      <c r="AK77" s="1561"/>
      <c r="AL77" s="1562"/>
      <c r="AM77" s="532"/>
      <c r="AN77" s="533" t="s">
        <v>343</v>
      </c>
      <c r="AO77" s="532"/>
      <c r="AP77" s="532"/>
      <c r="AQ77" s="532"/>
      <c r="AR77" s="534"/>
      <c r="AS77" s="534"/>
      <c r="AT77" s="534"/>
      <c r="AU77" s="534"/>
      <c r="AV77" s="534"/>
      <c r="AW77" s="533"/>
      <c r="AX77" s="533"/>
      <c r="AY77" s="533"/>
      <c r="AZ77" s="533"/>
      <c r="BA77" s="533"/>
      <c r="BB77" s="533"/>
      <c r="BC77" s="533"/>
      <c r="BD77" s="533"/>
      <c r="CE77" s="1554"/>
      <c r="CF77" s="1554"/>
      <c r="CG77" s="1554"/>
      <c r="CH77" s="1554"/>
      <c r="CI77" s="1554"/>
      <c r="CJ77" s="1554"/>
      <c r="CK77" s="1554"/>
      <c r="CL77" s="1554"/>
      <c r="CM77" s="1554"/>
      <c r="CN77" s="1554"/>
      <c r="CO77" s="1554"/>
      <c r="CP77" s="1554"/>
      <c r="CQ77" s="1554"/>
      <c r="CR77" s="1554"/>
      <c r="CS77" s="1554"/>
      <c r="CT77" s="1554"/>
      <c r="CU77" s="1554"/>
      <c r="CV77" s="1554"/>
      <c r="CW77" s="1554"/>
      <c r="CY77" s="538"/>
    </row>
    <row r="78" spans="2:136" ht="5.0999999999999996" customHeight="1" thickBot="1" x14ac:dyDescent="0.35">
      <c r="B78" s="539"/>
      <c r="C78" s="540"/>
      <c r="D78" s="540"/>
      <c r="E78" s="540"/>
      <c r="F78" s="540"/>
      <c r="G78" s="540"/>
      <c r="H78" s="540"/>
      <c r="I78" s="540"/>
      <c r="J78" s="540"/>
      <c r="K78" s="540"/>
      <c r="L78" s="540"/>
      <c r="M78" s="540"/>
      <c r="N78" s="540"/>
      <c r="O78" s="540"/>
      <c r="P78" s="540"/>
      <c r="Q78" s="540"/>
      <c r="R78" s="540"/>
      <c r="S78" s="540"/>
      <c r="T78" s="540"/>
      <c r="U78" s="540"/>
      <c r="V78" s="540"/>
      <c r="W78" s="540"/>
      <c r="X78" s="540"/>
      <c r="Y78" s="540"/>
      <c r="Z78" s="540"/>
      <c r="AA78" s="540"/>
      <c r="AB78" s="540"/>
      <c r="AC78" s="540"/>
      <c r="AD78" s="540"/>
      <c r="AE78" s="540"/>
      <c r="AF78" s="540"/>
      <c r="AG78" s="540"/>
      <c r="AH78" s="540"/>
      <c r="AI78" s="540"/>
      <c r="AJ78" s="540"/>
      <c r="AK78" s="540"/>
      <c r="AL78" s="540"/>
      <c r="AM78" s="540"/>
      <c r="AN78" s="540"/>
      <c r="AO78" s="540"/>
      <c r="AP78" s="540"/>
      <c r="AQ78" s="540"/>
      <c r="AR78" s="540"/>
      <c r="AS78" s="540"/>
      <c r="AT78" s="540"/>
      <c r="AU78" s="540"/>
      <c r="AV78" s="540"/>
      <c r="AW78" s="540"/>
      <c r="AX78" s="540"/>
      <c r="AY78" s="540"/>
      <c r="AZ78" s="540"/>
      <c r="BA78" s="540"/>
      <c r="BB78" s="540"/>
      <c r="BC78" s="540"/>
      <c r="BD78" s="540"/>
      <c r="BE78" s="540"/>
      <c r="BF78" s="540"/>
      <c r="BG78" s="540"/>
      <c r="BH78" s="540"/>
      <c r="BI78" s="540"/>
      <c r="BJ78" s="540"/>
      <c r="BK78" s="540"/>
      <c r="BL78" s="540"/>
      <c r="BM78" s="540"/>
      <c r="BN78" s="540"/>
      <c r="BO78" s="540"/>
      <c r="BP78" s="540"/>
      <c r="BQ78" s="540"/>
      <c r="BR78" s="540"/>
      <c r="BS78" s="540"/>
      <c r="BT78" s="540"/>
      <c r="BU78" s="540"/>
      <c r="BV78" s="540"/>
      <c r="BW78" s="540"/>
      <c r="BX78" s="540"/>
      <c r="BY78" s="540"/>
      <c r="BZ78" s="540"/>
      <c r="CA78" s="540"/>
      <c r="CB78" s="540"/>
      <c r="CC78" s="540"/>
      <c r="CD78" s="540"/>
      <c r="CE78" s="540"/>
      <c r="CF78" s="540"/>
      <c r="CG78" s="540"/>
      <c r="CH78" s="540"/>
      <c r="CI78" s="540"/>
      <c r="CJ78" s="540"/>
      <c r="CK78" s="540"/>
      <c r="CL78" s="540"/>
      <c r="CM78" s="540"/>
      <c r="CN78" s="540"/>
      <c r="CO78" s="540"/>
      <c r="CP78" s="540"/>
      <c r="CQ78" s="540"/>
      <c r="CR78" s="540"/>
      <c r="CS78" s="540"/>
      <c r="CT78" s="540"/>
      <c r="CU78" s="540"/>
      <c r="CV78" s="540"/>
      <c r="CW78" s="540"/>
      <c r="CX78" s="540"/>
      <c r="CY78" s="541"/>
    </row>
    <row r="80" spans="2:136" s="468" customFormat="1" ht="8.1" customHeight="1" x14ac:dyDescent="0.3">
      <c r="B80" s="464"/>
      <c r="C80" s="465"/>
      <c r="D80" s="466"/>
      <c r="E80" s="466"/>
      <c r="F80" s="466"/>
      <c r="G80" s="466"/>
      <c r="H80" s="466"/>
      <c r="I80" s="466"/>
      <c r="J80" s="466"/>
      <c r="K80" s="466"/>
      <c r="L80" s="466"/>
      <c r="M80" s="466"/>
      <c r="N80" s="466"/>
      <c r="O80" s="466"/>
      <c r="P80" s="466"/>
      <c r="Q80" s="466"/>
      <c r="R80" s="466"/>
      <c r="S80" s="466"/>
      <c r="T80" s="466"/>
      <c r="U80" s="466"/>
      <c r="V80" s="466"/>
      <c r="W80" s="466"/>
      <c r="X80" s="466"/>
      <c r="Y80" s="466"/>
      <c r="Z80" s="466"/>
      <c r="AA80" s="466"/>
      <c r="AB80" s="466"/>
      <c r="AC80" s="466"/>
      <c r="AD80" s="466"/>
      <c r="AE80" s="466"/>
      <c r="AF80" s="466"/>
      <c r="AG80" s="466"/>
      <c r="AH80" s="466"/>
      <c r="AI80" s="466"/>
      <c r="AJ80" s="466"/>
      <c r="AK80" s="466"/>
      <c r="AL80" s="467"/>
      <c r="AM80" s="467"/>
      <c r="AN80" s="467"/>
      <c r="AO80" s="467"/>
      <c r="AP80" s="467"/>
      <c r="AQ80" s="467"/>
      <c r="AR80" s="467"/>
      <c r="AS80" s="467"/>
      <c r="AT80" s="467"/>
      <c r="AU80" s="467"/>
      <c r="AW80" s="467"/>
      <c r="AX80" s="469"/>
      <c r="AY80" s="467"/>
      <c r="AZ80" s="467"/>
      <c r="BB80" s="470"/>
      <c r="BC80" s="465"/>
      <c r="BD80" s="470"/>
      <c r="BE80" s="470"/>
      <c r="BF80" s="470"/>
      <c r="BG80" s="470"/>
      <c r="BH80" s="471"/>
      <c r="BI80" s="470"/>
      <c r="BJ80" s="470"/>
      <c r="BK80" s="470"/>
      <c r="BL80" s="470"/>
      <c r="BM80" s="467"/>
      <c r="BN80" s="467"/>
      <c r="BO80" s="467"/>
      <c r="BP80" s="467"/>
      <c r="BQ80" s="467"/>
      <c r="BR80" s="467"/>
      <c r="BS80" s="467"/>
      <c r="BT80" s="467"/>
      <c r="BU80" s="467"/>
      <c r="BV80" s="467"/>
      <c r="BW80" s="467"/>
      <c r="BX80" s="467"/>
      <c r="BY80" s="467"/>
      <c r="BZ80" s="467"/>
      <c r="CA80" s="467"/>
      <c r="CB80" s="467"/>
      <c r="CC80" s="467"/>
      <c r="CD80" s="467"/>
      <c r="CE80" s="467"/>
      <c r="CF80" s="467"/>
      <c r="CG80" s="467"/>
      <c r="CH80" s="467"/>
      <c r="CI80" s="467"/>
      <c r="CJ80" s="467"/>
      <c r="CK80" s="467"/>
      <c r="CL80" s="467"/>
      <c r="CM80" s="467"/>
      <c r="CN80" s="467"/>
      <c r="CO80" s="467"/>
      <c r="CP80" s="467"/>
      <c r="CQ80" s="467"/>
      <c r="CR80" s="467"/>
      <c r="CS80" s="467"/>
      <c r="CT80" s="467"/>
      <c r="CU80" s="467"/>
      <c r="CV80" s="467"/>
      <c r="CW80" s="467"/>
      <c r="CX80" s="467"/>
      <c r="CY80" s="467"/>
      <c r="CZ80" s="467"/>
      <c r="DA80" s="467"/>
      <c r="DB80" s="467"/>
      <c r="DC80" s="467"/>
      <c r="DD80" s="467"/>
      <c r="DE80" s="467"/>
      <c r="DF80" s="467"/>
      <c r="DG80" s="467"/>
      <c r="DH80" s="467"/>
      <c r="DI80" s="467"/>
      <c r="DJ80" s="467"/>
      <c r="DK80" s="467"/>
      <c r="DL80" s="467"/>
      <c r="DM80" s="467"/>
      <c r="DN80" s="467"/>
      <c r="DO80" s="467"/>
      <c r="DP80" s="467"/>
      <c r="DQ80" s="467"/>
      <c r="DR80" s="467"/>
      <c r="DS80" s="467"/>
      <c r="DT80" s="467"/>
      <c r="DU80" s="467"/>
      <c r="DV80" s="467"/>
      <c r="DW80" s="467"/>
      <c r="DX80" s="467"/>
      <c r="DY80" s="467"/>
      <c r="DZ80" s="467"/>
      <c r="EA80" s="467"/>
      <c r="EB80" s="467"/>
      <c r="EC80" s="467"/>
      <c r="ED80" s="467"/>
      <c r="EE80" s="467"/>
      <c r="EF80" s="472"/>
    </row>
    <row r="81" spans="2:136" ht="35.1" customHeight="1" x14ac:dyDescent="0.3">
      <c r="B81" s="473"/>
      <c r="C81" s="473"/>
      <c r="D81" s="473"/>
      <c r="E81" s="473"/>
      <c r="F81" s="473"/>
      <c r="G81" s="473"/>
      <c r="H81" s="473"/>
      <c r="I81" s="473"/>
      <c r="J81" s="473"/>
      <c r="K81" s="473"/>
      <c r="L81" s="473"/>
      <c r="M81" s="473"/>
      <c r="N81" s="473"/>
      <c r="O81" s="473"/>
      <c r="P81" s="473"/>
      <c r="Q81" s="473"/>
      <c r="R81" s="473"/>
      <c r="S81" s="473"/>
      <c r="T81" s="473"/>
      <c r="U81" s="473"/>
      <c r="V81" s="473"/>
      <c r="W81" s="473"/>
      <c r="X81" s="473"/>
      <c r="Y81" s="473"/>
      <c r="Z81" s="473"/>
      <c r="AA81" s="473"/>
      <c r="AB81" s="473"/>
      <c r="AC81" s="473"/>
      <c r="AD81" s="473"/>
      <c r="AE81" s="473"/>
      <c r="AF81" s="473"/>
      <c r="AG81" s="473"/>
      <c r="AH81" s="473"/>
      <c r="AI81" s="473"/>
      <c r="AJ81" s="473"/>
      <c r="AK81" s="473"/>
      <c r="AL81" s="473"/>
      <c r="AM81" s="473"/>
      <c r="AN81" s="473"/>
      <c r="AO81" s="473"/>
      <c r="AP81" s="473"/>
      <c r="AQ81" s="473"/>
      <c r="AR81" s="473"/>
      <c r="AS81" s="473"/>
      <c r="AT81" s="473"/>
      <c r="AU81" s="473"/>
      <c r="AV81" s="473"/>
      <c r="AW81" s="473"/>
      <c r="AX81" s="473"/>
      <c r="AY81" s="473"/>
      <c r="AZ81" s="473"/>
      <c r="BA81" s="473"/>
      <c r="BB81" s="473"/>
      <c r="BC81" s="473"/>
      <c r="BD81" s="473"/>
      <c r="BE81" s="473"/>
      <c r="BF81" s="473"/>
      <c r="BG81" s="473"/>
      <c r="BH81" s="473"/>
      <c r="BI81" s="473"/>
      <c r="BJ81" s="473"/>
      <c r="BK81" s="473"/>
      <c r="BL81" s="473"/>
      <c r="BM81" s="473"/>
      <c r="BN81" s="473"/>
      <c r="BO81" s="473"/>
      <c r="BP81" s="473"/>
      <c r="BQ81" s="473"/>
      <c r="BR81" s="473"/>
      <c r="BS81" s="473"/>
      <c r="BT81" s="473"/>
      <c r="BU81" s="473"/>
      <c r="BV81" s="473"/>
      <c r="BW81" s="473"/>
      <c r="BX81" s="473"/>
      <c r="BY81" s="473"/>
      <c r="BZ81" s="473"/>
      <c r="CA81" s="473"/>
      <c r="CB81" s="473"/>
      <c r="CC81" s="473"/>
      <c r="CD81" s="473"/>
      <c r="CE81" s="473"/>
      <c r="CF81" s="473"/>
      <c r="CG81" s="542"/>
      <c r="CH81" s="542"/>
      <c r="CI81" s="542"/>
      <c r="CJ81" s="473"/>
      <c r="CK81" s="473"/>
      <c r="CL81" s="473"/>
      <c r="CM81" s="473"/>
      <c r="CN81" s="473"/>
      <c r="CO81" s="473"/>
      <c r="CP81" s="473"/>
      <c r="CQ81" s="473"/>
      <c r="CR81" s="473"/>
      <c r="CS81" s="473"/>
      <c r="CT81" s="473"/>
      <c r="CU81" s="473"/>
      <c r="CV81" s="473"/>
      <c r="CW81" s="473"/>
      <c r="CX81" s="473"/>
      <c r="CY81" s="473"/>
      <c r="EE81" s="475"/>
    </row>
    <row r="82" spans="2:136" s="468" customFormat="1" ht="8.1" customHeight="1" x14ac:dyDescent="0.3">
      <c r="B82" s="465"/>
      <c r="C82" s="469"/>
      <c r="D82" s="467"/>
      <c r="E82" s="467"/>
      <c r="F82" s="465"/>
      <c r="G82" s="470"/>
      <c r="H82" s="470"/>
      <c r="I82" s="470"/>
      <c r="J82" s="470"/>
      <c r="K82" s="470"/>
      <c r="L82" s="470"/>
      <c r="M82" s="470"/>
      <c r="N82" s="470"/>
      <c r="O82" s="470"/>
      <c r="P82" s="470"/>
      <c r="Q82" s="470"/>
      <c r="R82" s="476"/>
      <c r="S82" s="476"/>
      <c r="T82" s="476"/>
      <c r="U82" s="476"/>
      <c r="V82" s="476"/>
      <c r="W82" s="476"/>
      <c r="X82" s="476"/>
      <c r="Y82" s="476"/>
      <c r="Z82" s="476"/>
      <c r="AA82" s="476"/>
      <c r="AB82" s="476"/>
      <c r="AC82" s="476"/>
      <c r="AD82" s="476"/>
      <c r="AE82" s="476"/>
      <c r="AF82" s="476"/>
      <c r="AG82" s="476"/>
      <c r="AH82" s="476"/>
      <c r="AI82" s="476"/>
      <c r="AJ82" s="476"/>
      <c r="AK82" s="476"/>
      <c r="AL82" s="476"/>
      <c r="AM82" s="476"/>
      <c r="AN82" s="476"/>
      <c r="AO82" s="476"/>
      <c r="AP82" s="476"/>
      <c r="AQ82" s="476"/>
      <c r="AR82" s="476"/>
      <c r="AS82" s="476"/>
      <c r="AT82" s="476"/>
      <c r="AU82" s="476"/>
      <c r="AV82" s="476"/>
      <c r="AW82" s="476"/>
      <c r="AX82" s="476"/>
      <c r="AY82" s="476"/>
      <c r="AZ82" s="476"/>
      <c r="BA82" s="476"/>
      <c r="BB82" s="476"/>
      <c r="BC82" s="476"/>
      <c r="BD82" s="476"/>
      <c r="BE82" s="476"/>
      <c r="BF82" s="476"/>
      <c r="BG82" s="476"/>
      <c r="BH82" s="476"/>
      <c r="BI82" s="476"/>
      <c r="BJ82" s="476"/>
      <c r="BK82" s="476"/>
      <c r="BL82" s="476"/>
      <c r="BM82" s="476"/>
      <c r="BN82" s="476"/>
      <c r="BO82" s="476"/>
      <c r="BP82" s="476"/>
      <c r="BQ82" s="476"/>
      <c r="BR82" s="476"/>
      <c r="BS82" s="476"/>
      <c r="BT82" s="476"/>
      <c r="BU82" s="476"/>
      <c r="BV82" s="476"/>
      <c r="BW82" s="476"/>
      <c r="BX82" s="476"/>
      <c r="BY82" s="476"/>
      <c r="BZ82" s="476"/>
      <c r="CA82" s="476"/>
      <c r="CB82" s="476"/>
      <c r="CC82" s="476"/>
      <c r="CD82" s="476"/>
      <c r="CE82" s="476"/>
      <c r="CF82" s="476"/>
      <c r="CG82" s="476"/>
      <c r="CH82" s="476"/>
      <c r="CI82" s="476"/>
      <c r="CJ82" s="476"/>
      <c r="CK82" s="476"/>
      <c r="CL82" s="476"/>
      <c r="CM82" s="476"/>
      <c r="CN82" s="476"/>
      <c r="CO82" s="476"/>
      <c r="CP82" s="476"/>
      <c r="CQ82" s="476"/>
      <c r="CR82" s="476"/>
      <c r="CS82" s="476"/>
      <c r="CT82" s="476"/>
      <c r="CU82" s="476"/>
      <c r="CV82" s="476"/>
      <c r="CW82" s="476"/>
      <c r="CX82" s="476"/>
      <c r="CY82" s="476"/>
      <c r="CZ82" s="476"/>
    </row>
    <row r="83" spans="2:136" s="468" customFormat="1" ht="8.1" customHeight="1" x14ac:dyDescent="0.3">
      <c r="B83" s="477" t="s">
        <v>120</v>
      </c>
      <c r="C83" s="1563">
        <f>CY59</f>
        <v>87</v>
      </c>
      <c r="D83" s="1563"/>
      <c r="E83" s="478"/>
      <c r="F83" s="478"/>
      <c r="G83" s="478"/>
      <c r="H83" s="479"/>
      <c r="I83" s="478"/>
      <c r="J83" s="478"/>
      <c r="K83" s="478"/>
      <c r="L83" s="478"/>
      <c r="M83" s="1563">
        <f>C83+1</f>
        <v>88</v>
      </c>
      <c r="N83" s="1563"/>
      <c r="O83" s="478"/>
      <c r="P83" s="478"/>
      <c r="Q83" s="478"/>
      <c r="R83" s="479"/>
      <c r="S83" s="478"/>
      <c r="T83" s="478"/>
      <c r="U83" s="478"/>
      <c r="V83" s="478"/>
      <c r="W83" s="1563">
        <f>M83+1</f>
        <v>89</v>
      </c>
      <c r="X83" s="1563"/>
      <c r="Y83" s="478"/>
      <c r="Z83" s="478"/>
      <c r="AA83" s="478"/>
      <c r="AB83" s="479"/>
      <c r="AC83" s="478"/>
      <c r="AD83" s="478"/>
      <c r="AE83" s="478"/>
      <c r="AF83" s="478"/>
      <c r="AG83" s="1563">
        <f>W83+1</f>
        <v>90</v>
      </c>
      <c r="AH83" s="1563"/>
      <c r="AI83" s="478"/>
      <c r="AJ83" s="478"/>
      <c r="AK83" s="478"/>
      <c r="AL83" s="479"/>
      <c r="AM83" s="478"/>
      <c r="AN83" s="478"/>
      <c r="AO83" s="478"/>
      <c r="AP83" s="478"/>
      <c r="AQ83" s="1563">
        <f>AG83+1</f>
        <v>91</v>
      </c>
      <c r="AR83" s="1563"/>
      <c r="AS83" s="478"/>
      <c r="AT83" s="478"/>
      <c r="AU83" s="478"/>
      <c r="AV83" s="479"/>
      <c r="AW83" s="478"/>
      <c r="AX83" s="478"/>
      <c r="AY83" s="478"/>
      <c r="AZ83" s="478"/>
      <c r="BA83" s="1563">
        <f>AQ83+1</f>
        <v>92</v>
      </c>
      <c r="BB83" s="1563"/>
      <c r="BC83" s="478"/>
      <c r="BD83" s="478"/>
      <c r="BE83" s="478"/>
      <c r="BF83" s="479"/>
      <c r="BG83" s="478"/>
      <c r="BH83" s="478"/>
      <c r="BI83" s="478"/>
      <c r="BJ83" s="478"/>
      <c r="BK83" s="1563">
        <f>BA83+1</f>
        <v>93</v>
      </c>
      <c r="BL83" s="1563"/>
      <c r="BM83" s="478"/>
      <c r="BN83" s="478"/>
      <c r="BO83" s="478"/>
      <c r="BP83" s="479"/>
      <c r="BQ83" s="478"/>
      <c r="BR83" s="478"/>
      <c r="BS83" s="478"/>
      <c r="BT83" s="478"/>
      <c r="BU83" s="1563">
        <f>BK83+1</f>
        <v>94</v>
      </c>
      <c r="BV83" s="1563"/>
      <c r="BW83" s="478"/>
      <c r="BX83" s="478"/>
      <c r="BY83" s="478"/>
      <c r="BZ83" s="479"/>
      <c r="CA83" s="478"/>
      <c r="CB83" s="478"/>
      <c r="CC83" s="478"/>
      <c r="CD83" s="478"/>
      <c r="CE83" s="1563">
        <f>BU83+1</f>
        <v>95</v>
      </c>
      <c r="CF83" s="1563"/>
      <c r="CG83" s="478"/>
      <c r="CH83" s="478"/>
      <c r="CI83" s="478"/>
      <c r="CJ83" s="479"/>
      <c r="CK83" s="478"/>
      <c r="CL83" s="478"/>
      <c r="CM83" s="478"/>
      <c r="CN83" s="478"/>
      <c r="CO83" s="1563">
        <f>CE83+1</f>
        <v>96</v>
      </c>
      <c r="CP83" s="1563"/>
      <c r="CQ83" s="478"/>
      <c r="CR83" s="478"/>
      <c r="CS83" s="478"/>
      <c r="CT83" s="479"/>
      <c r="CU83" s="478"/>
      <c r="CV83" s="478"/>
      <c r="CW83" s="478"/>
      <c r="CX83" s="478"/>
      <c r="CY83" s="480">
        <f>CO83+1</f>
        <v>97</v>
      </c>
      <c r="CZ83" s="480"/>
    </row>
    <row r="84" spans="2:136" s="468" customFormat="1" ht="6" customHeight="1" x14ac:dyDescent="0.3">
      <c r="B84" s="481"/>
      <c r="C84" s="482"/>
      <c r="D84" s="483"/>
      <c r="E84" s="483"/>
      <c r="F84" s="483"/>
      <c r="G84" s="484"/>
      <c r="H84" s="483"/>
      <c r="I84" s="483"/>
      <c r="J84" s="483"/>
      <c r="K84" s="483"/>
      <c r="L84" s="485"/>
      <c r="M84" s="482"/>
      <c r="N84" s="483"/>
      <c r="O84" s="483"/>
      <c r="P84" s="483"/>
      <c r="Q84" s="484"/>
      <c r="R84" s="483"/>
      <c r="S84" s="483"/>
      <c r="T84" s="483"/>
      <c r="U84" s="483"/>
      <c r="V84" s="485"/>
      <c r="W84" s="482"/>
      <c r="X84" s="483"/>
      <c r="Y84" s="483"/>
      <c r="Z84" s="483"/>
      <c r="AA84" s="484"/>
      <c r="AB84" s="483"/>
      <c r="AC84" s="483"/>
      <c r="AD84" s="483"/>
      <c r="AE84" s="483"/>
      <c r="AF84" s="485"/>
      <c r="AG84" s="482"/>
      <c r="AH84" s="483"/>
      <c r="AI84" s="483"/>
      <c r="AJ84" s="483"/>
      <c r="AK84" s="484"/>
      <c r="AL84" s="483"/>
      <c r="AM84" s="483"/>
      <c r="AN84" s="483"/>
      <c r="AO84" s="483"/>
      <c r="AP84" s="485"/>
      <c r="AQ84" s="482"/>
      <c r="AR84" s="483"/>
      <c r="AS84" s="483"/>
      <c r="AT84" s="483"/>
      <c r="AU84" s="484"/>
      <c r="AV84" s="483"/>
      <c r="AW84" s="483"/>
      <c r="AX84" s="483"/>
      <c r="AY84" s="483"/>
      <c r="AZ84" s="485"/>
      <c r="BA84" s="482"/>
      <c r="BB84" s="483"/>
      <c r="BC84" s="483"/>
      <c r="BD84" s="483"/>
      <c r="BE84" s="484"/>
      <c r="BF84" s="483"/>
      <c r="BG84" s="483"/>
      <c r="BH84" s="483"/>
      <c r="BI84" s="483"/>
      <c r="BJ84" s="485"/>
      <c r="BK84" s="482"/>
      <c r="BL84" s="483"/>
      <c r="BM84" s="483"/>
      <c r="BN84" s="483"/>
      <c r="BO84" s="484"/>
      <c r="BP84" s="483"/>
      <c r="BQ84" s="483"/>
      <c r="BR84" s="483"/>
      <c r="BS84" s="483"/>
      <c r="BT84" s="485"/>
      <c r="BU84" s="482"/>
      <c r="BV84" s="483"/>
      <c r="BW84" s="483"/>
      <c r="BX84" s="483"/>
      <c r="BY84" s="484"/>
      <c r="BZ84" s="483"/>
      <c r="CA84" s="483"/>
      <c r="CB84" s="483"/>
      <c r="CC84" s="483"/>
      <c r="CD84" s="485"/>
      <c r="CE84" s="482"/>
      <c r="CF84" s="483"/>
      <c r="CG84" s="483"/>
      <c r="CH84" s="483"/>
      <c r="CI84" s="484"/>
      <c r="CJ84" s="483"/>
      <c r="CK84" s="483"/>
      <c r="CL84" s="483"/>
      <c r="CM84" s="483"/>
      <c r="CN84" s="485"/>
      <c r="CO84" s="482"/>
      <c r="CP84" s="483"/>
      <c r="CQ84" s="483"/>
      <c r="CR84" s="483"/>
      <c r="CS84" s="484"/>
      <c r="CT84" s="483"/>
      <c r="CU84" s="483"/>
      <c r="CV84" s="483"/>
      <c r="CW84" s="483"/>
      <c r="CX84" s="485"/>
      <c r="CY84" s="486"/>
      <c r="CZ84" s="486"/>
    </row>
    <row r="85" spans="2:136" s="468" customFormat="1" ht="8.1" customHeight="1" x14ac:dyDescent="0.3">
      <c r="B85" s="1549" t="s">
        <v>299</v>
      </c>
      <c r="C85" s="487"/>
      <c r="D85" s="488"/>
      <c r="E85" s="488"/>
      <c r="F85" s="488"/>
      <c r="G85" s="488"/>
      <c r="H85" s="488"/>
      <c r="I85" s="488"/>
      <c r="J85" s="488"/>
      <c r="K85" s="488"/>
      <c r="L85" s="489"/>
      <c r="M85" s="487"/>
      <c r="N85" s="488"/>
      <c r="O85" s="488"/>
      <c r="P85" s="488"/>
      <c r="Q85" s="488"/>
      <c r="R85" s="488"/>
      <c r="S85" s="488"/>
      <c r="T85" s="488"/>
      <c r="U85" s="488"/>
      <c r="V85" s="489"/>
      <c r="W85" s="487"/>
      <c r="X85" s="488"/>
      <c r="Y85" s="488"/>
      <c r="Z85" s="488"/>
      <c r="AA85" s="488"/>
      <c r="AB85" s="488"/>
      <c r="AC85" s="488"/>
      <c r="AD85" s="488"/>
      <c r="AE85" s="488"/>
      <c r="AF85" s="489"/>
      <c r="AG85" s="487"/>
      <c r="AH85" s="488"/>
      <c r="AI85" s="488"/>
      <c r="AJ85" s="488"/>
      <c r="AK85" s="488"/>
      <c r="AL85" s="488"/>
      <c r="AM85" s="488"/>
      <c r="AN85" s="488"/>
      <c r="AO85" s="488"/>
      <c r="AP85" s="489"/>
      <c r="AQ85" s="487"/>
      <c r="AR85" s="488"/>
      <c r="AS85" s="488"/>
      <c r="AT85" s="488"/>
      <c r="AU85" s="488"/>
      <c r="AV85" s="488"/>
      <c r="AW85" s="488"/>
      <c r="AX85" s="488"/>
      <c r="AY85" s="488"/>
      <c r="AZ85" s="489"/>
      <c r="BA85" s="487"/>
      <c r="BB85" s="488"/>
      <c r="BC85" s="488"/>
      <c r="BD85" s="488"/>
      <c r="BE85" s="488"/>
      <c r="BF85" s="488"/>
      <c r="BG85" s="488"/>
      <c r="BH85" s="488"/>
      <c r="BI85" s="488"/>
      <c r="BJ85" s="489"/>
      <c r="BK85" s="487"/>
      <c r="BL85" s="488"/>
      <c r="BM85" s="488"/>
      <c r="BN85" s="488"/>
      <c r="BO85" s="488"/>
      <c r="BP85" s="488"/>
      <c r="BQ85" s="488"/>
      <c r="BR85" s="488"/>
      <c r="BS85" s="488"/>
      <c r="BT85" s="489"/>
      <c r="BU85" s="487"/>
      <c r="BV85" s="488"/>
      <c r="BW85" s="488"/>
      <c r="BX85" s="488"/>
      <c r="BY85" s="488"/>
      <c r="BZ85" s="488"/>
      <c r="CA85" s="488"/>
      <c r="CB85" s="488"/>
      <c r="CC85" s="488"/>
      <c r="CD85" s="489"/>
      <c r="CE85" s="487"/>
      <c r="CF85" s="488"/>
      <c r="CG85" s="488"/>
      <c r="CH85" s="488"/>
      <c r="CI85" s="488"/>
      <c r="CJ85" s="488"/>
      <c r="CK85" s="488"/>
      <c r="CL85" s="488"/>
      <c r="CM85" s="488"/>
      <c r="CN85" s="489"/>
      <c r="CO85" s="487"/>
      <c r="CP85" s="488"/>
      <c r="CQ85" s="488"/>
      <c r="CR85" s="488"/>
      <c r="CS85" s="488"/>
      <c r="CT85" s="488"/>
      <c r="CU85" s="488"/>
      <c r="CV85" s="488"/>
      <c r="CW85" s="488"/>
      <c r="CX85" s="489"/>
      <c r="CY85" s="490"/>
    </row>
    <row r="86" spans="2:136" s="468" customFormat="1" ht="8.1" customHeight="1" thickBot="1" x14ac:dyDescent="0.35">
      <c r="B86" s="1549"/>
      <c r="C86" s="491"/>
      <c r="D86" s="492"/>
      <c r="E86" s="492"/>
      <c r="F86" s="492"/>
      <c r="G86" s="492"/>
      <c r="H86" s="492"/>
      <c r="I86" s="492"/>
      <c r="J86" s="492"/>
      <c r="K86" s="492"/>
      <c r="L86" s="493"/>
      <c r="M86" s="491"/>
      <c r="N86" s="492"/>
      <c r="O86" s="492"/>
      <c r="P86" s="492"/>
      <c r="Q86" s="492"/>
      <c r="R86" s="492"/>
      <c r="S86" s="492"/>
      <c r="T86" s="492"/>
      <c r="U86" s="492"/>
      <c r="V86" s="493"/>
      <c r="W86" s="491"/>
      <c r="X86" s="492"/>
      <c r="Y86" s="492"/>
      <c r="Z86" s="492"/>
      <c r="AA86" s="492"/>
      <c r="AB86" s="492"/>
      <c r="AC86" s="492"/>
      <c r="AD86" s="492"/>
      <c r="AE86" s="492"/>
      <c r="AF86" s="493"/>
      <c r="AG86" s="491"/>
      <c r="AH86" s="492"/>
      <c r="AI86" s="492"/>
      <c r="AJ86" s="492"/>
      <c r="AK86" s="492"/>
      <c r="AL86" s="492"/>
      <c r="AM86" s="492"/>
      <c r="AN86" s="492"/>
      <c r="AO86" s="492"/>
      <c r="AP86" s="493"/>
      <c r="AQ86" s="491"/>
      <c r="AR86" s="492"/>
      <c r="AS86" s="492"/>
      <c r="AT86" s="492"/>
      <c r="AU86" s="492"/>
      <c r="AV86" s="492"/>
      <c r="AW86" s="492"/>
      <c r="AX86" s="492"/>
      <c r="AY86" s="492"/>
      <c r="AZ86" s="493"/>
      <c r="BA86" s="491"/>
      <c r="BB86" s="492"/>
      <c r="BC86" s="492"/>
      <c r="BD86" s="492"/>
      <c r="BE86" s="492"/>
      <c r="BF86" s="492"/>
      <c r="BG86" s="492"/>
      <c r="BH86" s="492"/>
      <c r="BI86" s="492"/>
      <c r="BJ86" s="493"/>
      <c r="BK86" s="491"/>
      <c r="BL86" s="492"/>
      <c r="BM86" s="492"/>
      <c r="BN86" s="492"/>
      <c r="BO86" s="492"/>
      <c r="BP86" s="492"/>
      <c r="BQ86" s="492"/>
      <c r="BR86" s="492"/>
      <c r="BS86" s="492"/>
      <c r="BT86" s="493"/>
      <c r="BU86" s="491"/>
      <c r="BV86" s="492"/>
      <c r="BW86" s="492"/>
      <c r="BX86" s="492"/>
      <c r="BY86" s="492"/>
      <c r="BZ86" s="492"/>
      <c r="CA86" s="492"/>
      <c r="CB86" s="492"/>
      <c r="CC86" s="492"/>
      <c r="CD86" s="493"/>
      <c r="CE86" s="491"/>
      <c r="CF86" s="492"/>
      <c r="CG86" s="492"/>
      <c r="CH86" s="492"/>
      <c r="CI86" s="492"/>
      <c r="CJ86" s="492"/>
      <c r="CK86" s="492"/>
      <c r="CL86" s="492"/>
      <c r="CM86" s="492"/>
      <c r="CN86" s="493"/>
      <c r="CO86" s="491"/>
      <c r="CP86" s="492"/>
      <c r="CQ86" s="492"/>
      <c r="CR86" s="492"/>
      <c r="CS86" s="492"/>
      <c r="CT86" s="492"/>
      <c r="CU86" s="492"/>
      <c r="CV86" s="492"/>
      <c r="CW86" s="492"/>
      <c r="CX86" s="493"/>
      <c r="CY86" s="490"/>
    </row>
    <row r="87" spans="2:136" s="468" customFormat="1" ht="8.1" customHeight="1" x14ac:dyDescent="0.3">
      <c r="B87" s="1549"/>
      <c r="C87" s="494"/>
      <c r="D87" s="495"/>
      <c r="E87" s="495"/>
      <c r="F87" s="495"/>
      <c r="G87" s="495"/>
      <c r="H87" s="495"/>
      <c r="I87" s="495"/>
      <c r="J87" s="495"/>
      <c r="K87" s="495"/>
      <c r="L87" s="496"/>
      <c r="M87" s="494"/>
      <c r="N87" s="495"/>
      <c r="O87" s="495"/>
      <c r="P87" s="495"/>
      <c r="Q87" s="495"/>
      <c r="R87" s="495"/>
      <c r="S87" s="495"/>
      <c r="T87" s="495"/>
      <c r="U87" s="495"/>
      <c r="V87" s="496"/>
      <c r="W87" s="494"/>
      <c r="X87" s="495"/>
      <c r="Y87" s="495"/>
      <c r="Z87" s="495"/>
      <c r="AA87" s="495"/>
      <c r="AB87" s="495"/>
      <c r="AC87" s="495"/>
      <c r="AD87" s="495"/>
      <c r="AE87" s="495"/>
      <c r="AF87" s="496"/>
      <c r="AG87" s="494"/>
      <c r="AH87" s="495"/>
      <c r="AI87" s="495"/>
      <c r="AJ87" s="495"/>
      <c r="AK87" s="495"/>
      <c r="AL87" s="495"/>
      <c r="AM87" s="495"/>
      <c r="AN87" s="495"/>
      <c r="AO87" s="495"/>
      <c r="AP87" s="496"/>
      <c r="AQ87" s="494"/>
      <c r="AR87" s="495"/>
      <c r="AS87" s="495"/>
      <c r="AT87" s="495"/>
      <c r="AU87" s="495"/>
      <c r="AV87" s="495"/>
      <c r="AW87" s="495"/>
      <c r="AX87" s="495"/>
      <c r="AY87" s="495"/>
      <c r="AZ87" s="496"/>
      <c r="BA87" s="494"/>
      <c r="BB87" s="495"/>
      <c r="BC87" s="495"/>
      <c r="BD87" s="495"/>
      <c r="BE87" s="495"/>
      <c r="BF87" s="495"/>
      <c r="BG87" s="495"/>
      <c r="BH87" s="495"/>
      <c r="BI87" s="495"/>
      <c r="BJ87" s="496"/>
      <c r="BK87" s="494"/>
      <c r="BL87" s="495"/>
      <c r="BM87" s="495"/>
      <c r="BN87" s="495"/>
      <c r="BO87" s="495"/>
      <c r="BP87" s="495"/>
      <c r="BQ87" s="495"/>
      <c r="BR87" s="495"/>
      <c r="BS87" s="495"/>
      <c r="BT87" s="496"/>
      <c r="BU87" s="494"/>
      <c r="BV87" s="495"/>
      <c r="BW87" s="495"/>
      <c r="BX87" s="495"/>
      <c r="BY87" s="495"/>
      <c r="BZ87" s="495"/>
      <c r="CA87" s="495"/>
      <c r="CB87" s="495"/>
      <c r="CC87" s="495"/>
      <c r="CD87" s="496"/>
      <c r="CE87" s="494"/>
      <c r="CF87" s="495"/>
      <c r="CG87" s="495"/>
      <c r="CH87" s="495"/>
      <c r="CI87" s="495"/>
      <c r="CJ87" s="495"/>
      <c r="CK87" s="495"/>
      <c r="CL87" s="495"/>
      <c r="CM87" s="495"/>
      <c r="CN87" s="496"/>
      <c r="CO87" s="494"/>
      <c r="CP87" s="495"/>
      <c r="CQ87" s="495"/>
      <c r="CR87" s="495"/>
      <c r="CS87" s="495"/>
      <c r="CT87" s="495"/>
      <c r="CU87" s="495"/>
      <c r="CV87" s="495"/>
      <c r="CW87" s="495"/>
      <c r="CX87" s="496"/>
      <c r="CY87" s="490"/>
    </row>
    <row r="88" spans="2:136" s="468" customFormat="1" ht="8.1" customHeight="1" x14ac:dyDescent="0.3">
      <c r="B88" s="1549"/>
      <c r="C88" s="497"/>
      <c r="D88" s="498"/>
      <c r="E88" s="498"/>
      <c r="F88" s="498"/>
      <c r="G88" s="498"/>
      <c r="H88" s="498"/>
      <c r="I88" s="498"/>
      <c r="J88" s="498"/>
      <c r="K88" s="498"/>
      <c r="L88" s="499"/>
      <c r="M88" s="497"/>
      <c r="N88" s="498"/>
      <c r="O88" s="498"/>
      <c r="P88" s="498"/>
      <c r="Q88" s="498"/>
      <c r="R88" s="498"/>
      <c r="S88" s="498"/>
      <c r="T88" s="498"/>
      <c r="U88" s="498"/>
      <c r="V88" s="499"/>
      <c r="W88" s="497"/>
      <c r="X88" s="498"/>
      <c r="Y88" s="498"/>
      <c r="Z88" s="498"/>
      <c r="AA88" s="498"/>
      <c r="AB88" s="498"/>
      <c r="AC88" s="498"/>
      <c r="AD88" s="498"/>
      <c r="AE88" s="498"/>
      <c r="AF88" s="499"/>
      <c r="AG88" s="497"/>
      <c r="AH88" s="498"/>
      <c r="AI88" s="498"/>
      <c r="AJ88" s="498"/>
      <c r="AK88" s="498"/>
      <c r="AL88" s="498"/>
      <c r="AM88" s="498"/>
      <c r="AN88" s="498"/>
      <c r="AO88" s="498"/>
      <c r="AP88" s="499"/>
      <c r="AQ88" s="497"/>
      <c r="AR88" s="498"/>
      <c r="AS88" s="498"/>
      <c r="AT88" s="498"/>
      <c r="AU88" s="498"/>
      <c r="AV88" s="498"/>
      <c r="AW88" s="498"/>
      <c r="AX88" s="498"/>
      <c r="AY88" s="498"/>
      <c r="AZ88" s="499"/>
      <c r="BA88" s="497"/>
      <c r="BB88" s="498"/>
      <c r="BC88" s="498"/>
      <c r="BD88" s="498"/>
      <c r="BE88" s="498"/>
      <c r="BF88" s="498"/>
      <c r="BG88" s="498"/>
      <c r="BH88" s="498"/>
      <c r="BI88" s="498"/>
      <c r="BJ88" s="499"/>
      <c r="BK88" s="497"/>
      <c r="BL88" s="498"/>
      <c r="BM88" s="498"/>
      <c r="BN88" s="498"/>
      <c r="BO88" s="498"/>
      <c r="BP88" s="498"/>
      <c r="BQ88" s="498"/>
      <c r="BR88" s="498"/>
      <c r="BS88" s="498"/>
      <c r="BT88" s="499"/>
      <c r="BU88" s="497"/>
      <c r="BV88" s="498"/>
      <c r="BW88" s="498"/>
      <c r="BX88" s="498"/>
      <c r="BY88" s="498"/>
      <c r="BZ88" s="498"/>
      <c r="CA88" s="498"/>
      <c r="CB88" s="498"/>
      <c r="CC88" s="498"/>
      <c r="CD88" s="499"/>
      <c r="CE88" s="497"/>
      <c r="CF88" s="498"/>
      <c r="CG88" s="498"/>
      <c r="CH88" s="498"/>
      <c r="CI88" s="498"/>
      <c r="CJ88" s="498"/>
      <c r="CK88" s="498"/>
      <c r="CL88" s="498"/>
      <c r="CM88" s="498"/>
      <c r="CN88" s="499"/>
      <c r="CO88" s="497"/>
      <c r="CP88" s="498"/>
      <c r="CQ88" s="498"/>
      <c r="CR88" s="498"/>
      <c r="CS88" s="498"/>
      <c r="CT88" s="498"/>
      <c r="CU88" s="498"/>
      <c r="CV88" s="498"/>
      <c r="CW88" s="498"/>
      <c r="CX88" s="499"/>
      <c r="CY88" s="490"/>
    </row>
    <row r="89" spans="2:136" s="468" customFormat="1" ht="6" customHeight="1" x14ac:dyDescent="0.3">
      <c r="C89" s="596"/>
      <c r="D89" s="597"/>
      <c r="E89" s="597"/>
      <c r="F89" s="597"/>
      <c r="G89" s="597"/>
      <c r="H89" s="598"/>
      <c r="I89" s="597"/>
      <c r="J89" s="597"/>
      <c r="K89" s="597"/>
      <c r="L89" s="597"/>
      <c r="M89" s="596"/>
      <c r="N89" s="597"/>
      <c r="O89" s="597"/>
      <c r="P89" s="597"/>
      <c r="Q89" s="597"/>
      <c r="R89" s="598"/>
      <c r="S89" s="597"/>
      <c r="T89" s="597"/>
      <c r="U89" s="597"/>
      <c r="V89" s="597"/>
      <c r="W89" s="596"/>
      <c r="X89" s="597"/>
      <c r="Y89" s="597"/>
      <c r="Z89" s="597"/>
      <c r="AA89" s="597"/>
      <c r="AB89" s="598"/>
      <c r="AC89" s="597"/>
      <c r="AD89" s="597"/>
      <c r="AE89" s="597"/>
      <c r="AF89" s="597"/>
      <c r="AG89" s="596"/>
      <c r="AH89" s="597"/>
      <c r="AI89" s="597"/>
      <c r="AJ89" s="597"/>
      <c r="AK89" s="597"/>
      <c r="AL89" s="598"/>
      <c r="AM89" s="597"/>
      <c r="AN89" s="597"/>
      <c r="AO89" s="597"/>
      <c r="AP89" s="597"/>
      <c r="AQ89" s="596"/>
      <c r="AR89" s="597"/>
      <c r="AS89" s="597"/>
      <c r="AT89" s="597"/>
      <c r="AU89" s="597"/>
      <c r="AV89" s="598"/>
      <c r="AW89" s="597"/>
      <c r="AX89" s="597"/>
      <c r="AY89" s="597"/>
      <c r="AZ89" s="597"/>
      <c r="BA89" s="596"/>
      <c r="BB89" s="597"/>
      <c r="BC89" s="597"/>
      <c r="BD89" s="597"/>
      <c r="BE89" s="597"/>
      <c r="BF89" s="598"/>
      <c r="BG89" s="597"/>
      <c r="BH89" s="597"/>
      <c r="BI89" s="597"/>
      <c r="BJ89" s="597"/>
      <c r="BK89" s="596"/>
      <c r="BL89" s="597"/>
      <c r="BM89" s="597"/>
      <c r="BN89" s="597"/>
      <c r="BO89" s="597"/>
      <c r="BP89" s="598"/>
      <c r="BQ89" s="597"/>
      <c r="BR89" s="597"/>
      <c r="BS89" s="597"/>
      <c r="BT89" s="597"/>
      <c r="BU89" s="596"/>
      <c r="BV89" s="597"/>
      <c r="BW89" s="597"/>
      <c r="BX89" s="597"/>
      <c r="BY89" s="597"/>
      <c r="BZ89" s="598"/>
      <c r="CA89" s="597"/>
      <c r="CB89" s="597"/>
      <c r="CC89" s="597"/>
      <c r="CD89" s="597"/>
      <c r="CE89" s="596"/>
      <c r="CF89" s="597"/>
      <c r="CG89" s="597"/>
      <c r="CH89" s="597"/>
      <c r="CI89" s="597"/>
      <c r="CJ89" s="598"/>
      <c r="CK89" s="597"/>
      <c r="CL89" s="597"/>
      <c r="CM89" s="597"/>
      <c r="CN89" s="597"/>
      <c r="CO89" s="596"/>
      <c r="CP89" s="597"/>
      <c r="CQ89" s="597"/>
      <c r="CR89" s="597"/>
      <c r="CS89" s="597"/>
      <c r="CT89" s="598"/>
      <c r="CU89" s="597"/>
      <c r="CV89" s="597"/>
      <c r="CW89" s="597"/>
      <c r="CX89" s="597"/>
    </row>
    <row r="90" spans="2:136" s="468" customFormat="1" ht="8.1" customHeight="1" x14ac:dyDescent="0.3">
      <c r="C90" s="500"/>
      <c r="D90" s="501"/>
      <c r="E90" s="501"/>
      <c r="F90" s="501"/>
      <c r="G90" s="501"/>
      <c r="H90" s="501"/>
      <c r="I90" s="502"/>
      <c r="J90" s="501"/>
      <c r="K90" s="501"/>
      <c r="L90" s="501"/>
      <c r="M90" s="500"/>
      <c r="N90" s="501"/>
      <c r="O90" s="501"/>
      <c r="P90" s="501"/>
      <c r="Q90" s="501"/>
      <c r="R90" s="501"/>
      <c r="S90" s="502"/>
      <c r="T90" s="501"/>
      <c r="U90" s="501"/>
      <c r="V90" s="501"/>
      <c r="W90" s="500"/>
      <c r="X90" s="501"/>
      <c r="Y90" s="501"/>
      <c r="Z90" s="501"/>
      <c r="AA90" s="501"/>
      <c r="AB90" s="501"/>
      <c r="AC90" s="502"/>
      <c r="AD90" s="501"/>
      <c r="AE90" s="501"/>
      <c r="AF90" s="501"/>
      <c r="AG90" s="500"/>
      <c r="AH90" s="501"/>
      <c r="AI90" s="501"/>
      <c r="AJ90" s="501"/>
      <c r="AK90" s="501"/>
      <c r="AL90" s="501"/>
      <c r="AM90" s="502"/>
      <c r="AN90" s="501"/>
      <c r="AO90" s="501"/>
      <c r="AP90" s="501"/>
      <c r="AQ90" s="500"/>
      <c r="AR90" s="501"/>
      <c r="AS90" s="501"/>
      <c r="AT90" s="501"/>
      <c r="AU90" s="501"/>
      <c r="AV90" s="501"/>
      <c r="AW90" s="502"/>
      <c r="AX90" s="501"/>
      <c r="AY90" s="501"/>
      <c r="AZ90" s="501"/>
      <c r="BA90" s="500"/>
      <c r="BB90" s="501"/>
      <c r="BC90" s="501"/>
      <c r="BD90" s="501"/>
      <c r="BE90" s="501"/>
      <c r="BF90" s="501"/>
      <c r="BG90" s="502"/>
      <c r="BH90" s="501"/>
      <c r="BI90" s="501"/>
      <c r="BJ90" s="501"/>
      <c r="BK90" s="500"/>
      <c r="BL90" s="501"/>
      <c r="BM90" s="501"/>
      <c r="BN90" s="501"/>
      <c r="BO90" s="501"/>
      <c r="BP90" s="501"/>
      <c r="BQ90" s="502"/>
      <c r="BR90" s="501"/>
      <c r="BS90" s="501"/>
      <c r="BT90" s="501"/>
      <c r="BU90" s="500"/>
      <c r="BV90" s="501"/>
      <c r="BW90" s="501"/>
      <c r="BX90" s="501"/>
      <c r="BY90" s="501"/>
      <c r="BZ90" s="501"/>
      <c r="CA90" s="502"/>
      <c r="CB90" s="501"/>
      <c r="CC90" s="501"/>
      <c r="CD90" s="501"/>
      <c r="CE90" s="500"/>
      <c r="CF90" s="501"/>
      <c r="CG90" s="501"/>
      <c r="CH90" s="501"/>
      <c r="CI90" s="501"/>
      <c r="CJ90" s="501"/>
      <c r="CK90" s="502"/>
      <c r="CL90" s="501"/>
      <c r="CM90" s="501"/>
      <c r="CN90" s="501"/>
      <c r="CO90" s="500"/>
      <c r="CP90" s="501"/>
      <c r="CQ90" s="501"/>
      <c r="CR90" s="501"/>
      <c r="CS90" s="501"/>
      <c r="CT90" s="501"/>
      <c r="CU90" s="502"/>
      <c r="CV90" s="501"/>
      <c r="CW90" s="501"/>
      <c r="CX90" s="501"/>
      <c r="CY90" s="503"/>
      <c r="CZ90" s="503"/>
    </row>
    <row r="91" spans="2:136" s="468" customFormat="1" ht="8.1" customHeight="1" x14ac:dyDescent="0.3">
      <c r="B91" s="464"/>
      <c r="C91" s="465"/>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66"/>
      <c r="AF91" s="466"/>
      <c r="AG91" s="466"/>
      <c r="AH91" s="466"/>
      <c r="AI91" s="466"/>
      <c r="AJ91" s="466"/>
      <c r="AK91" s="466"/>
      <c r="AL91" s="467"/>
      <c r="AM91" s="467"/>
      <c r="AN91" s="467"/>
      <c r="AO91" s="467"/>
      <c r="AP91" s="467"/>
      <c r="AQ91" s="467"/>
      <c r="AR91" s="467"/>
      <c r="AS91" s="467"/>
      <c r="AT91" s="467"/>
      <c r="AU91" s="467"/>
      <c r="AW91" s="467"/>
      <c r="AX91" s="469"/>
      <c r="AY91" s="467"/>
      <c r="AZ91" s="467"/>
      <c r="BB91" s="470"/>
      <c r="BC91" s="465"/>
      <c r="BD91" s="470"/>
      <c r="BE91" s="470"/>
      <c r="BF91" s="470"/>
      <c r="BG91" s="470"/>
      <c r="BH91" s="471"/>
      <c r="BI91" s="470"/>
      <c r="BJ91" s="470"/>
      <c r="BK91" s="470"/>
      <c r="BL91" s="470"/>
      <c r="BM91" s="467"/>
      <c r="BN91" s="467"/>
      <c r="BO91" s="467"/>
      <c r="BP91" s="467"/>
      <c r="BQ91" s="467"/>
      <c r="BR91" s="467"/>
      <c r="BS91" s="467"/>
      <c r="BT91" s="467"/>
      <c r="BU91" s="467"/>
      <c r="BV91" s="467"/>
      <c r="BW91" s="467"/>
      <c r="BX91" s="467"/>
      <c r="BY91" s="467"/>
      <c r="BZ91" s="467"/>
      <c r="CA91" s="467"/>
      <c r="CB91" s="467"/>
      <c r="CC91" s="467"/>
      <c r="CD91" s="467"/>
      <c r="CE91" s="467"/>
      <c r="CF91" s="467"/>
      <c r="CG91" s="467"/>
      <c r="CH91" s="467"/>
      <c r="CI91" s="467"/>
      <c r="CJ91" s="467"/>
      <c r="CK91" s="467"/>
      <c r="CL91" s="467"/>
      <c r="CM91" s="467"/>
      <c r="CN91" s="467"/>
      <c r="CO91" s="467"/>
      <c r="CP91" s="467"/>
      <c r="CQ91" s="467"/>
      <c r="CR91" s="467"/>
      <c r="CS91" s="467"/>
      <c r="CT91" s="467"/>
      <c r="CU91" s="467"/>
      <c r="CV91" s="467"/>
      <c r="CW91" s="467"/>
      <c r="CX91" s="467"/>
      <c r="CY91" s="467"/>
      <c r="CZ91" s="467"/>
      <c r="DA91" s="467"/>
      <c r="DB91" s="467"/>
      <c r="DC91" s="467"/>
      <c r="DD91" s="467"/>
      <c r="DE91" s="467"/>
      <c r="DF91" s="467"/>
      <c r="DG91" s="467"/>
      <c r="DH91" s="467"/>
      <c r="DI91" s="467"/>
      <c r="DJ91" s="467"/>
      <c r="DK91" s="467"/>
      <c r="DL91" s="467"/>
      <c r="DM91" s="467"/>
      <c r="DN91" s="467"/>
      <c r="DO91" s="467"/>
      <c r="DP91" s="467"/>
      <c r="DQ91" s="467"/>
      <c r="DR91" s="467"/>
      <c r="DS91" s="467"/>
      <c r="DT91" s="467"/>
      <c r="DU91" s="467"/>
      <c r="DV91" s="467"/>
      <c r="DW91" s="467"/>
      <c r="DX91" s="467"/>
      <c r="DY91" s="467"/>
      <c r="DZ91" s="467"/>
      <c r="EA91" s="467"/>
      <c r="EB91" s="467"/>
      <c r="EC91" s="467"/>
      <c r="ED91" s="467"/>
      <c r="EE91" s="467"/>
      <c r="EF91" s="472"/>
    </row>
    <row r="92" spans="2:136" ht="35.1" customHeight="1" x14ac:dyDescent="0.3">
      <c r="B92" s="473"/>
      <c r="C92" s="473"/>
      <c r="D92" s="473"/>
      <c r="E92" s="473"/>
      <c r="F92" s="473"/>
      <c r="G92" s="473"/>
      <c r="H92" s="473"/>
      <c r="I92" s="473"/>
      <c r="J92" s="473"/>
      <c r="K92" s="473"/>
      <c r="L92" s="473"/>
      <c r="M92" s="473"/>
      <c r="N92" s="473"/>
      <c r="O92" s="473"/>
      <c r="P92" s="473"/>
      <c r="Q92" s="473"/>
      <c r="R92" s="473"/>
      <c r="S92" s="473"/>
      <c r="T92" s="473"/>
      <c r="U92" s="473"/>
      <c r="V92" s="473"/>
      <c r="W92" s="473"/>
      <c r="X92" s="473"/>
      <c r="Y92" s="473"/>
      <c r="Z92" s="473"/>
      <c r="AA92" s="473"/>
      <c r="AB92" s="473"/>
      <c r="AC92" s="473"/>
      <c r="AD92" s="473"/>
      <c r="AE92" s="473"/>
      <c r="AF92" s="473"/>
      <c r="AG92" s="473"/>
      <c r="AH92" s="473"/>
      <c r="AI92" s="473"/>
      <c r="AJ92" s="473"/>
      <c r="AK92" s="473"/>
      <c r="AL92" s="473"/>
      <c r="AM92" s="473"/>
      <c r="AN92" s="473"/>
      <c r="AO92" s="473"/>
      <c r="AP92" s="473"/>
      <c r="AQ92" s="473"/>
      <c r="AR92" s="473"/>
      <c r="AS92" s="473"/>
      <c r="AT92" s="473"/>
      <c r="AU92" s="473"/>
      <c r="AV92" s="473"/>
      <c r="AW92" s="473"/>
      <c r="AX92" s="473"/>
      <c r="AY92" s="473"/>
      <c r="AZ92" s="473"/>
      <c r="BA92" s="473"/>
      <c r="BB92" s="473"/>
      <c r="BC92" s="473"/>
      <c r="BD92" s="473"/>
      <c r="BE92" s="473"/>
      <c r="BF92" s="473"/>
      <c r="BG92" s="473"/>
      <c r="BH92" s="473"/>
      <c r="BI92" s="473"/>
      <c r="BJ92" s="473"/>
      <c r="BK92" s="473"/>
      <c r="BL92" s="473"/>
      <c r="BM92" s="473"/>
      <c r="BN92" s="473"/>
      <c r="BO92" s="473"/>
      <c r="BP92" s="473"/>
      <c r="BQ92" s="473"/>
      <c r="BR92" s="473"/>
      <c r="BS92" s="473"/>
      <c r="BT92" s="473"/>
      <c r="BU92" s="473"/>
      <c r="BV92" s="473"/>
      <c r="BW92" s="473"/>
      <c r="BX92" s="473"/>
      <c r="BY92" s="473"/>
      <c r="BZ92" s="473"/>
      <c r="CA92" s="473"/>
      <c r="CB92" s="473"/>
      <c r="CC92" s="473"/>
      <c r="CD92" s="473"/>
      <c r="CE92" s="473"/>
      <c r="CF92" s="473"/>
      <c r="CG92" s="473"/>
      <c r="CH92" s="473"/>
      <c r="CI92" s="473"/>
      <c r="CJ92" s="473"/>
      <c r="CK92" s="473"/>
      <c r="CL92" s="473"/>
      <c r="CM92" s="473"/>
      <c r="CN92" s="473"/>
      <c r="CO92" s="473"/>
      <c r="CP92" s="473"/>
      <c r="CQ92" s="473"/>
      <c r="CR92" s="473"/>
      <c r="CS92" s="473"/>
      <c r="CT92" s="473"/>
      <c r="CU92" s="473"/>
      <c r="CV92" s="473"/>
      <c r="CW92" s="473"/>
      <c r="CX92" s="473"/>
      <c r="CY92" s="473"/>
      <c r="EE92" s="475"/>
    </row>
    <row r="93" spans="2:136" s="468" customFormat="1" ht="8.1" customHeight="1" x14ac:dyDescent="0.3">
      <c r="B93" s="465"/>
      <c r="C93" s="469"/>
      <c r="D93" s="467"/>
      <c r="E93" s="467"/>
      <c r="F93" s="465"/>
      <c r="G93" s="470"/>
      <c r="H93" s="470"/>
      <c r="I93" s="470"/>
      <c r="J93" s="470"/>
      <c r="K93" s="470"/>
      <c r="L93" s="470"/>
      <c r="M93" s="470"/>
      <c r="N93" s="470"/>
      <c r="O93" s="470"/>
      <c r="P93" s="470"/>
      <c r="Q93" s="470"/>
      <c r="R93" s="476"/>
      <c r="S93" s="476"/>
      <c r="T93" s="476"/>
      <c r="U93" s="476"/>
      <c r="V93" s="476"/>
      <c r="W93" s="476"/>
      <c r="X93" s="476"/>
      <c r="Y93" s="476"/>
      <c r="Z93" s="476"/>
      <c r="AA93" s="476"/>
      <c r="AB93" s="476"/>
      <c r="AC93" s="476"/>
      <c r="AD93" s="476"/>
      <c r="AE93" s="476"/>
      <c r="AF93" s="476"/>
      <c r="AG93" s="476"/>
      <c r="AH93" s="476"/>
      <c r="AI93" s="476"/>
      <c r="AJ93" s="476"/>
      <c r="AK93" s="476"/>
      <c r="AL93" s="476"/>
      <c r="AM93" s="476"/>
      <c r="AN93" s="476"/>
      <c r="AO93" s="476"/>
      <c r="AP93" s="476"/>
      <c r="AQ93" s="476"/>
      <c r="AR93" s="476"/>
      <c r="AS93" s="476"/>
      <c r="AT93" s="476"/>
      <c r="AU93" s="476"/>
      <c r="AV93" s="476"/>
      <c r="AW93" s="476"/>
      <c r="AX93" s="476"/>
      <c r="AY93" s="476"/>
      <c r="AZ93" s="476"/>
      <c r="BA93" s="476"/>
      <c r="BB93" s="476"/>
      <c r="BC93" s="476"/>
      <c r="BD93" s="476"/>
      <c r="BE93" s="476"/>
      <c r="BF93" s="476"/>
      <c r="BG93" s="476"/>
      <c r="BH93" s="476"/>
      <c r="BI93" s="476"/>
      <c r="BJ93" s="476"/>
      <c r="BK93" s="476"/>
      <c r="BL93" s="476"/>
      <c r="BM93" s="476"/>
      <c r="BN93" s="476"/>
      <c r="BO93" s="476"/>
      <c r="BP93" s="476"/>
      <c r="BQ93" s="476"/>
      <c r="BR93" s="476"/>
      <c r="BS93" s="476"/>
      <c r="BT93" s="476"/>
      <c r="BU93" s="476"/>
      <c r="BV93" s="476"/>
      <c r="BW93" s="476"/>
      <c r="BX93" s="476"/>
      <c r="BY93" s="476"/>
      <c r="BZ93" s="476"/>
      <c r="CA93" s="476"/>
      <c r="CB93" s="476"/>
      <c r="CC93" s="476"/>
      <c r="CD93" s="476"/>
      <c r="CE93" s="476"/>
      <c r="CF93" s="476"/>
      <c r="CG93" s="476"/>
      <c r="CH93" s="476"/>
      <c r="CI93" s="476"/>
      <c r="CJ93" s="476"/>
      <c r="CK93" s="476"/>
      <c r="CL93" s="476"/>
      <c r="CM93" s="476"/>
      <c r="CN93" s="476"/>
      <c r="CO93" s="476"/>
      <c r="CP93" s="476"/>
      <c r="CQ93" s="476"/>
      <c r="CR93" s="476"/>
      <c r="CS93" s="476"/>
      <c r="CT93" s="476"/>
      <c r="CU93" s="476"/>
      <c r="CV93" s="476"/>
      <c r="CW93" s="476"/>
      <c r="CX93" s="476"/>
      <c r="CY93" s="476"/>
      <c r="CZ93" s="476"/>
    </row>
    <row r="94" spans="2:136" s="468" customFormat="1" ht="8.1" customHeight="1" x14ac:dyDescent="0.3">
      <c r="B94" s="477" t="s">
        <v>120</v>
      </c>
      <c r="C94" s="1563">
        <f>CY83</f>
        <v>97</v>
      </c>
      <c r="D94" s="1563"/>
      <c r="E94" s="478"/>
      <c r="F94" s="478"/>
      <c r="G94" s="478"/>
      <c r="H94" s="479"/>
      <c r="I94" s="478"/>
      <c r="J94" s="478"/>
      <c r="K94" s="478"/>
      <c r="L94" s="478"/>
      <c r="M94" s="1563">
        <f>C94+1</f>
        <v>98</v>
      </c>
      <c r="N94" s="1563"/>
      <c r="O94" s="478"/>
      <c r="P94" s="478"/>
      <c r="Q94" s="478"/>
      <c r="R94" s="479"/>
      <c r="S94" s="478"/>
      <c r="T94" s="478"/>
      <c r="U94" s="478"/>
      <c r="V94" s="478"/>
      <c r="W94" s="1563">
        <f>M94+1</f>
        <v>99</v>
      </c>
      <c r="X94" s="1563"/>
      <c r="Y94" s="478"/>
      <c r="Z94" s="478"/>
      <c r="AA94" s="478"/>
      <c r="AB94" s="479"/>
      <c r="AC94" s="478"/>
      <c r="AD94" s="478"/>
      <c r="AE94" s="478"/>
      <c r="AF94" s="478"/>
      <c r="AG94" s="1563">
        <f>W94+1</f>
        <v>100</v>
      </c>
      <c r="AH94" s="1563"/>
      <c r="AI94" s="478"/>
      <c r="AJ94" s="478"/>
      <c r="AK94" s="478"/>
      <c r="AL94" s="479"/>
      <c r="AM94" s="478"/>
      <c r="AN94" s="478"/>
      <c r="AO94" s="478"/>
      <c r="AP94" s="478"/>
      <c r="AQ94" s="1563">
        <f>AG94+1</f>
        <v>101</v>
      </c>
      <c r="AR94" s="1563"/>
      <c r="AS94" s="478"/>
      <c r="AT94" s="478"/>
      <c r="AU94" s="478"/>
      <c r="AV94" s="479"/>
      <c r="AW94" s="478"/>
      <c r="AX94" s="478"/>
      <c r="AY94" s="478"/>
      <c r="AZ94" s="478"/>
      <c r="BA94" s="1563">
        <f>AQ94+1</f>
        <v>102</v>
      </c>
      <c r="BB94" s="1563"/>
      <c r="BC94" s="478"/>
      <c r="BD94" s="478"/>
      <c r="BE94" s="478"/>
      <c r="BF94" s="479"/>
      <c r="BG94" s="478"/>
      <c r="BH94" s="478"/>
      <c r="BI94" s="478"/>
      <c r="BJ94" s="478"/>
      <c r="BK94" s="1563">
        <f>BA94+1</f>
        <v>103</v>
      </c>
      <c r="BL94" s="1563"/>
      <c r="BM94" s="478"/>
      <c r="BN94" s="478"/>
      <c r="BO94" s="478"/>
      <c r="BP94" s="479"/>
      <c r="BQ94" s="478"/>
      <c r="BR94" s="478"/>
      <c r="BS94" s="478"/>
      <c r="BT94" s="478"/>
      <c r="BU94" s="1563">
        <f>BK94+1</f>
        <v>104</v>
      </c>
      <c r="BV94" s="1563"/>
      <c r="BW94" s="478"/>
      <c r="BX94" s="478"/>
      <c r="BY94" s="478"/>
      <c r="BZ94" s="479"/>
      <c r="CA94" s="478"/>
      <c r="CB94" s="478"/>
      <c r="CC94" s="478"/>
      <c r="CD94" s="478"/>
      <c r="CE94" s="1563">
        <f>BU94+1</f>
        <v>105</v>
      </c>
      <c r="CF94" s="1563"/>
      <c r="CG94" s="478"/>
      <c r="CH94" s="478"/>
      <c r="CI94" s="478"/>
      <c r="CJ94" s="479"/>
      <c r="CK94" s="478"/>
      <c r="CL94" s="478"/>
      <c r="CM94" s="478"/>
      <c r="CN94" s="478"/>
      <c r="CO94" s="1563">
        <f>CE94+1</f>
        <v>106</v>
      </c>
      <c r="CP94" s="1563"/>
      <c r="CQ94" s="478"/>
      <c r="CR94" s="478"/>
      <c r="CS94" s="478"/>
      <c r="CT94" s="479"/>
      <c r="CU94" s="478"/>
      <c r="CV94" s="478"/>
      <c r="CW94" s="478"/>
      <c r="CX94" s="478"/>
      <c r="CY94" s="480">
        <f>CO94+1</f>
        <v>107</v>
      </c>
      <c r="CZ94" s="480"/>
    </row>
    <row r="95" spans="2:136" s="468" customFormat="1" ht="6" customHeight="1" x14ac:dyDescent="0.3">
      <c r="B95" s="481"/>
      <c r="C95" s="482"/>
      <c r="D95" s="483"/>
      <c r="E95" s="483"/>
      <c r="F95" s="483"/>
      <c r="G95" s="484"/>
      <c r="H95" s="483"/>
      <c r="I95" s="483"/>
      <c r="J95" s="483"/>
      <c r="K95" s="483"/>
      <c r="L95" s="485"/>
      <c r="M95" s="482"/>
      <c r="N95" s="483"/>
      <c r="O95" s="483"/>
      <c r="P95" s="483"/>
      <c r="Q95" s="484"/>
      <c r="R95" s="483"/>
      <c r="S95" s="483"/>
      <c r="T95" s="483"/>
      <c r="U95" s="483"/>
      <c r="V95" s="485"/>
      <c r="W95" s="482"/>
      <c r="X95" s="483"/>
      <c r="Y95" s="483"/>
      <c r="Z95" s="483"/>
      <c r="AA95" s="484"/>
      <c r="AB95" s="483"/>
      <c r="AC95" s="483"/>
      <c r="AD95" s="483"/>
      <c r="AE95" s="483"/>
      <c r="AF95" s="485"/>
      <c r="AG95" s="482"/>
      <c r="AH95" s="483"/>
      <c r="AI95" s="483"/>
      <c r="AJ95" s="483"/>
      <c r="AK95" s="484"/>
      <c r="AL95" s="483"/>
      <c r="AM95" s="483"/>
      <c r="AN95" s="483"/>
      <c r="AO95" s="483"/>
      <c r="AP95" s="485"/>
      <c r="AQ95" s="482"/>
      <c r="AR95" s="483"/>
      <c r="AS95" s="483"/>
      <c r="AT95" s="483"/>
      <c r="AU95" s="484"/>
      <c r="AV95" s="483"/>
      <c r="AW95" s="483"/>
      <c r="AX95" s="483"/>
      <c r="AY95" s="483"/>
      <c r="AZ95" s="485"/>
      <c r="BA95" s="482"/>
      <c r="BB95" s="483"/>
      <c r="BC95" s="483"/>
      <c r="BD95" s="483"/>
      <c r="BE95" s="484"/>
      <c r="BF95" s="483"/>
      <c r="BG95" s="483"/>
      <c r="BH95" s="483"/>
      <c r="BI95" s="483"/>
      <c r="BJ95" s="485"/>
      <c r="BK95" s="482"/>
      <c r="BL95" s="483"/>
      <c r="BM95" s="483"/>
      <c r="BN95" s="483"/>
      <c r="BO95" s="484"/>
      <c r="BP95" s="483"/>
      <c r="BQ95" s="483"/>
      <c r="BR95" s="483"/>
      <c r="BS95" s="483"/>
      <c r="BT95" s="485"/>
      <c r="BU95" s="482"/>
      <c r="BV95" s="483"/>
      <c r="BW95" s="483"/>
      <c r="BX95" s="483"/>
      <c r="BY95" s="484"/>
      <c r="BZ95" s="483"/>
      <c r="CA95" s="483"/>
      <c r="CB95" s="483"/>
      <c r="CC95" s="483"/>
      <c r="CD95" s="485"/>
      <c r="CE95" s="482"/>
      <c r="CF95" s="483"/>
      <c r="CG95" s="483"/>
      <c r="CH95" s="483"/>
      <c r="CI95" s="484"/>
      <c r="CJ95" s="483"/>
      <c r="CK95" s="483"/>
      <c r="CL95" s="483"/>
      <c r="CM95" s="483"/>
      <c r="CN95" s="485"/>
      <c r="CO95" s="482"/>
      <c r="CP95" s="483"/>
      <c r="CQ95" s="483"/>
      <c r="CR95" s="483"/>
      <c r="CS95" s="484"/>
      <c r="CT95" s="483"/>
      <c r="CU95" s="483"/>
      <c r="CV95" s="483"/>
      <c r="CW95" s="483"/>
      <c r="CX95" s="485"/>
      <c r="CY95" s="486"/>
      <c r="CZ95" s="486"/>
    </row>
    <row r="96" spans="2:136" s="468" customFormat="1" ht="8.1" customHeight="1" x14ac:dyDescent="0.3">
      <c r="B96" s="1549" t="s">
        <v>299</v>
      </c>
      <c r="C96" s="487"/>
      <c r="D96" s="488"/>
      <c r="E96" s="488"/>
      <c r="F96" s="488"/>
      <c r="G96" s="488"/>
      <c r="H96" s="488"/>
      <c r="I96" s="488"/>
      <c r="J96" s="488"/>
      <c r="K96" s="488"/>
      <c r="L96" s="489"/>
      <c r="M96" s="487"/>
      <c r="N96" s="488"/>
      <c r="O96" s="488"/>
      <c r="P96" s="488"/>
      <c r="Q96" s="488"/>
      <c r="R96" s="488"/>
      <c r="S96" s="488"/>
      <c r="T96" s="488"/>
      <c r="U96" s="488"/>
      <c r="V96" s="489"/>
      <c r="W96" s="487"/>
      <c r="X96" s="488"/>
      <c r="Y96" s="488"/>
      <c r="Z96" s="488"/>
      <c r="AA96" s="488"/>
      <c r="AB96" s="488"/>
      <c r="AC96" s="488"/>
      <c r="AD96" s="488"/>
      <c r="AE96" s="488"/>
      <c r="AF96" s="489"/>
      <c r="AG96" s="487"/>
      <c r="AH96" s="488"/>
      <c r="AI96" s="488"/>
      <c r="AJ96" s="488"/>
      <c r="AK96" s="488"/>
      <c r="AL96" s="488"/>
      <c r="AM96" s="488"/>
      <c r="AN96" s="488"/>
      <c r="AO96" s="488"/>
      <c r="AP96" s="489"/>
      <c r="AQ96" s="487"/>
      <c r="AR96" s="488"/>
      <c r="AS96" s="488"/>
      <c r="AT96" s="488"/>
      <c r="AU96" s="488"/>
      <c r="AV96" s="488"/>
      <c r="AW96" s="488"/>
      <c r="AX96" s="488"/>
      <c r="AY96" s="488"/>
      <c r="AZ96" s="489"/>
      <c r="BA96" s="487"/>
      <c r="BB96" s="488"/>
      <c r="BC96" s="488"/>
      <c r="BD96" s="488"/>
      <c r="BE96" s="488"/>
      <c r="BF96" s="488"/>
      <c r="BG96" s="488"/>
      <c r="BH96" s="488"/>
      <c r="BI96" s="488"/>
      <c r="BJ96" s="489"/>
      <c r="BK96" s="487"/>
      <c r="BL96" s="488"/>
      <c r="BM96" s="488"/>
      <c r="BN96" s="488"/>
      <c r="BO96" s="488"/>
      <c r="BP96" s="488"/>
      <c r="BQ96" s="488"/>
      <c r="BR96" s="488"/>
      <c r="BS96" s="488"/>
      <c r="BT96" s="489"/>
      <c r="BU96" s="487"/>
      <c r="BV96" s="488"/>
      <c r="BW96" s="488"/>
      <c r="BX96" s="488"/>
      <c r="BY96" s="488"/>
      <c r="BZ96" s="488"/>
      <c r="CA96" s="488"/>
      <c r="CB96" s="488"/>
      <c r="CC96" s="488"/>
      <c r="CD96" s="489"/>
      <c r="CE96" s="487"/>
      <c r="CF96" s="488"/>
      <c r="CG96" s="488"/>
      <c r="CH96" s="488"/>
      <c r="CI96" s="488"/>
      <c r="CJ96" s="488"/>
      <c r="CK96" s="488"/>
      <c r="CL96" s="488"/>
      <c r="CM96" s="488"/>
      <c r="CN96" s="489"/>
      <c r="CO96" s="487"/>
      <c r="CP96" s="488"/>
      <c r="CQ96" s="488"/>
      <c r="CR96" s="488"/>
      <c r="CS96" s="488"/>
      <c r="CT96" s="488"/>
      <c r="CU96" s="488"/>
      <c r="CV96" s="488"/>
      <c r="CW96" s="488"/>
      <c r="CX96" s="489"/>
      <c r="CY96" s="490"/>
    </row>
    <row r="97" spans="2:136" s="468" customFormat="1" ht="8.1" customHeight="1" thickBot="1" x14ac:dyDescent="0.35">
      <c r="B97" s="1549"/>
      <c r="C97" s="491"/>
      <c r="D97" s="492"/>
      <c r="E97" s="492"/>
      <c r="F97" s="492"/>
      <c r="G97" s="492"/>
      <c r="H97" s="492"/>
      <c r="I97" s="492"/>
      <c r="J97" s="492"/>
      <c r="K97" s="492"/>
      <c r="L97" s="493"/>
      <c r="M97" s="491"/>
      <c r="N97" s="492"/>
      <c r="O97" s="492"/>
      <c r="P97" s="492"/>
      <c r="Q97" s="492"/>
      <c r="R97" s="492"/>
      <c r="S97" s="492"/>
      <c r="T97" s="492"/>
      <c r="U97" s="492"/>
      <c r="V97" s="493"/>
      <c r="W97" s="491"/>
      <c r="X97" s="492"/>
      <c r="Y97" s="492"/>
      <c r="Z97" s="492"/>
      <c r="AA97" s="492"/>
      <c r="AB97" s="492"/>
      <c r="AC97" s="492"/>
      <c r="AD97" s="492"/>
      <c r="AE97" s="492"/>
      <c r="AF97" s="493"/>
      <c r="AG97" s="491"/>
      <c r="AH97" s="492"/>
      <c r="AI97" s="492"/>
      <c r="AJ97" s="492"/>
      <c r="AK97" s="492"/>
      <c r="AL97" s="492"/>
      <c r="AM97" s="492"/>
      <c r="AN97" s="492"/>
      <c r="AO97" s="492"/>
      <c r="AP97" s="493"/>
      <c r="AQ97" s="491"/>
      <c r="AR97" s="492"/>
      <c r="AS97" s="492"/>
      <c r="AT97" s="492"/>
      <c r="AU97" s="492"/>
      <c r="AV97" s="492"/>
      <c r="AW97" s="492"/>
      <c r="AX97" s="492"/>
      <c r="AY97" s="492"/>
      <c r="AZ97" s="493"/>
      <c r="BA97" s="491"/>
      <c r="BB97" s="492"/>
      <c r="BC97" s="492"/>
      <c r="BD97" s="492"/>
      <c r="BE97" s="492"/>
      <c r="BF97" s="492"/>
      <c r="BG97" s="492"/>
      <c r="BH97" s="492"/>
      <c r="BI97" s="492"/>
      <c r="BJ97" s="493"/>
      <c r="BK97" s="491"/>
      <c r="BL97" s="492"/>
      <c r="BM97" s="492"/>
      <c r="BN97" s="492"/>
      <c r="BO97" s="492"/>
      <c r="BP97" s="492"/>
      <c r="BQ97" s="492"/>
      <c r="BR97" s="492"/>
      <c r="BS97" s="492"/>
      <c r="BT97" s="493"/>
      <c r="BU97" s="491"/>
      <c r="BV97" s="492"/>
      <c r="BW97" s="492"/>
      <c r="BX97" s="492"/>
      <c r="BY97" s="492"/>
      <c r="BZ97" s="492"/>
      <c r="CA97" s="492"/>
      <c r="CB97" s="492"/>
      <c r="CC97" s="492"/>
      <c r="CD97" s="493"/>
      <c r="CE97" s="491"/>
      <c r="CF97" s="492"/>
      <c r="CG97" s="492"/>
      <c r="CH97" s="492"/>
      <c r="CI97" s="492"/>
      <c r="CJ97" s="492"/>
      <c r="CK97" s="492"/>
      <c r="CL97" s="492"/>
      <c r="CM97" s="492"/>
      <c r="CN97" s="493"/>
      <c r="CO97" s="491"/>
      <c r="CP97" s="492"/>
      <c r="CQ97" s="492"/>
      <c r="CR97" s="492"/>
      <c r="CS97" s="492"/>
      <c r="CT97" s="492"/>
      <c r="CU97" s="492"/>
      <c r="CV97" s="492"/>
      <c r="CW97" s="492"/>
      <c r="CX97" s="493"/>
      <c r="CY97" s="490"/>
    </row>
    <row r="98" spans="2:136" s="468" customFormat="1" ht="8.1" customHeight="1" x14ac:dyDescent="0.3">
      <c r="B98" s="1549"/>
      <c r="C98" s="494"/>
      <c r="D98" s="495"/>
      <c r="E98" s="495"/>
      <c r="F98" s="495"/>
      <c r="G98" s="495"/>
      <c r="H98" s="495"/>
      <c r="I98" s="495"/>
      <c r="J98" s="495"/>
      <c r="K98" s="495"/>
      <c r="L98" s="496"/>
      <c r="M98" s="494"/>
      <c r="N98" s="495"/>
      <c r="O98" s="495"/>
      <c r="P98" s="495"/>
      <c r="Q98" s="495"/>
      <c r="R98" s="495"/>
      <c r="S98" s="495"/>
      <c r="T98" s="495"/>
      <c r="U98" s="495"/>
      <c r="V98" s="496"/>
      <c r="W98" s="494"/>
      <c r="X98" s="495"/>
      <c r="Y98" s="495"/>
      <c r="Z98" s="495"/>
      <c r="AA98" s="495"/>
      <c r="AB98" s="495"/>
      <c r="AC98" s="495"/>
      <c r="AD98" s="495"/>
      <c r="AE98" s="495"/>
      <c r="AF98" s="496"/>
      <c r="AG98" s="494"/>
      <c r="AH98" s="495"/>
      <c r="AI98" s="495"/>
      <c r="AJ98" s="495"/>
      <c r="AK98" s="495"/>
      <c r="AL98" s="495"/>
      <c r="AM98" s="495"/>
      <c r="AN98" s="495"/>
      <c r="AO98" s="495"/>
      <c r="AP98" s="496"/>
      <c r="AQ98" s="494"/>
      <c r="AR98" s="495"/>
      <c r="AS98" s="495"/>
      <c r="AT98" s="495"/>
      <c r="AU98" s="495"/>
      <c r="AV98" s="495"/>
      <c r="AW98" s="495"/>
      <c r="AX98" s="495"/>
      <c r="AY98" s="495"/>
      <c r="AZ98" s="496"/>
      <c r="BA98" s="494"/>
      <c r="BB98" s="495"/>
      <c r="BC98" s="495"/>
      <c r="BD98" s="495"/>
      <c r="BE98" s="495"/>
      <c r="BF98" s="495"/>
      <c r="BG98" s="495"/>
      <c r="BH98" s="495"/>
      <c r="BI98" s="495"/>
      <c r="BJ98" s="496"/>
      <c r="BK98" s="494"/>
      <c r="BL98" s="495"/>
      <c r="BM98" s="495"/>
      <c r="BN98" s="495"/>
      <c r="BO98" s="495"/>
      <c r="BP98" s="495"/>
      <c r="BQ98" s="495"/>
      <c r="BR98" s="495"/>
      <c r="BS98" s="495"/>
      <c r="BT98" s="496"/>
      <c r="BU98" s="494"/>
      <c r="BV98" s="495"/>
      <c r="BW98" s="495"/>
      <c r="BX98" s="495"/>
      <c r="BY98" s="495"/>
      <c r="BZ98" s="495"/>
      <c r="CA98" s="495"/>
      <c r="CB98" s="495"/>
      <c r="CC98" s="495"/>
      <c r="CD98" s="496"/>
      <c r="CE98" s="494"/>
      <c r="CF98" s="495"/>
      <c r="CG98" s="495"/>
      <c r="CH98" s="495"/>
      <c r="CI98" s="495"/>
      <c r="CJ98" s="495"/>
      <c r="CK98" s="495"/>
      <c r="CL98" s="495"/>
      <c r="CM98" s="495"/>
      <c r="CN98" s="496"/>
      <c r="CO98" s="494"/>
      <c r="CP98" s="495"/>
      <c r="CQ98" s="495"/>
      <c r="CR98" s="495"/>
      <c r="CS98" s="495"/>
      <c r="CT98" s="495"/>
      <c r="CU98" s="495"/>
      <c r="CV98" s="495"/>
      <c r="CW98" s="495"/>
      <c r="CX98" s="496"/>
      <c r="CY98" s="490"/>
    </row>
    <row r="99" spans="2:136" s="468" customFormat="1" ht="8.1" customHeight="1" x14ac:dyDescent="0.3">
      <c r="B99" s="1549"/>
      <c r="C99" s="497"/>
      <c r="D99" s="498"/>
      <c r="E99" s="498"/>
      <c r="F99" s="498"/>
      <c r="G99" s="498"/>
      <c r="H99" s="498"/>
      <c r="I99" s="498"/>
      <c r="J99" s="498"/>
      <c r="K99" s="498"/>
      <c r="L99" s="499"/>
      <c r="M99" s="497"/>
      <c r="N99" s="498"/>
      <c r="O99" s="498"/>
      <c r="P99" s="498"/>
      <c r="Q99" s="498"/>
      <c r="R99" s="498"/>
      <c r="S99" s="498"/>
      <c r="T99" s="498"/>
      <c r="U99" s="498"/>
      <c r="V99" s="499"/>
      <c r="W99" s="497"/>
      <c r="X99" s="498"/>
      <c r="Y99" s="498"/>
      <c r="Z99" s="498"/>
      <c r="AA99" s="498"/>
      <c r="AB99" s="498"/>
      <c r="AC99" s="498"/>
      <c r="AD99" s="498"/>
      <c r="AE99" s="498"/>
      <c r="AF99" s="499"/>
      <c r="AG99" s="497"/>
      <c r="AH99" s="498"/>
      <c r="AI99" s="498"/>
      <c r="AJ99" s="498"/>
      <c r="AK99" s="498"/>
      <c r="AL99" s="498"/>
      <c r="AM99" s="498"/>
      <c r="AN99" s="498"/>
      <c r="AO99" s="498"/>
      <c r="AP99" s="499"/>
      <c r="AQ99" s="497"/>
      <c r="AR99" s="498"/>
      <c r="AS99" s="498"/>
      <c r="AT99" s="498"/>
      <c r="AU99" s="498"/>
      <c r="AV99" s="498"/>
      <c r="AW99" s="498"/>
      <c r="AX99" s="498"/>
      <c r="AY99" s="498"/>
      <c r="AZ99" s="499"/>
      <c r="BA99" s="497"/>
      <c r="BB99" s="498"/>
      <c r="BC99" s="498"/>
      <c r="BD99" s="498"/>
      <c r="BE99" s="498"/>
      <c r="BF99" s="498"/>
      <c r="BG99" s="498"/>
      <c r="BH99" s="498"/>
      <c r="BI99" s="498"/>
      <c r="BJ99" s="499"/>
      <c r="BK99" s="497"/>
      <c r="BL99" s="498"/>
      <c r="BM99" s="498"/>
      <c r="BN99" s="498"/>
      <c r="BO99" s="498"/>
      <c r="BP99" s="498"/>
      <c r="BQ99" s="498"/>
      <c r="BR99" s="498"/>
      <c r="BS99" s="498"/>
      <c r="BT99" s="499"/>
      <c r="BU99" s="497"/>
      <c r="BV99" s="498"/>
      <c r="BW99" s="498"/>
      <c r="BX99" s="498"/>
      <c r="BY99" s="498"/>
      <c r="BZ99" s="498"/>
      <c r="CA99" s="498"/>
      <c r="CB99" s="498"/>
      <c r="CC99" s="498"/>
      <c r="CD99" s="499"/>
      <c r="CE99" s="497"/>
      <c r="CF99" s="498"/>
      <c r="CG99" s="498"/>
      <c r="CH99" s="498"/>
      <c r="CI99" s="498"/>
      <c r="CJ99" s="498"/>
      <c r="CK99" s="498"/>
      <c r="CL99" s="498"/>
      <c r="CM99" s="498"/>
      <c r="CN99" s="499"/>
      <c r="CO99" s="497"/>
      <c r="CP99" s="498"/>
      <c r="CQ99" s="498"/>
      <c r="CR99" s="498"/>
      <c r="CS99" s="498"/>
      <c r="CT99" s="498"/>
      <c r="CU99" s="498"/>
      <c r="CV99" s="498"/>
      <c r="CW99" s="498"/>
      <c r="CX99" s="499"/>
      <c r="CY99" s="490"/>
    </row>
    <row r="100" spans="2:136" s="468" customFormat="1" ht="6" customHeight="1" x14ac:dyDescent="0.3">
      <c r="C100" s="596"/>
      <c r="D100" s="597"/>
      <c r="E100" s="597"/>
      <c r="F100" s="597"/>
      <c r="G100" s="597"/>
      <c r="H100" s="598"/>
      <c r="I100" s="597"/>
      <c r="J100" s="597"/>
      <c r="K100" s="597"/>
      <c r="L100" s="597"/>
      <c r="M100" s="596"/>
      <c r="N100" s="597"/>
      <c r="O100" s="597"/>
      <c r="P100" s="597"/>
      <c r="Q100" s="597"/>
      <c r="R100" s="598"/>
      <c r="S100" s="597"/>
      <c r="T100" s="597"/>
      <c r="U100" s="597"/>
      <c r="V100" s="597"/>
      <c r="W100" s="596"/>
      <c r="X100" s="597"/>
      <c r="Y100" s="597"/>
      <c r="Z100" s="597"/>
      <c r="AA100" s="597"/>
      <c r="AB100" s="598"/>
      <c r="AC100" s="597"/>
      <c r="AD100" s="597"/>
      <c r="AE100" s="597"/>
      <c r="AF100" s="597"/>
      <c r="AG100" s="596"/>
      <c r="AH100" s="597"/>
      <c r="AI100" s="597"/>
      <c r="AJ100" s="597"/>
      <c r="AK100" s="597"/>
      <c r="AL100" s="598"/>
      <c r="AM100" s="597"/>
      <c r="AN100" s="597"/>
      <c r="AO100" s="597"/>
      <c r="AP100" s="597"/>
      <c r="AQ100" s="596"/>
      <c r="AR100" s="597"/>
      <c r="AS100" s="597"/>
      <c r="AT100" s="597"/>
      <c r="AU100" s="597"/>
      <c r="AV100" s="598"/>
      <c r="AW100" s="597"/>
      <c r="AX100" s="597"/>
      <c r="AY100" s="597"/>
      <c r="AZ100" s="597"/>
      <c r="BA100" s="596"/>
      <c r="BB100" s="597"/>
      <c r="BC100" s="597"/>
      <c r="BD100" s="597"/>
      <c r="BE100" s="597"/>
      <c r="BF100" s="598"/>
      <c r="BG100" s="597"/>
      <c r="BH100" s="597"/>
      <c r="BI100" s="597"/>
      <c r="BJ100" s="597"/>
      <c r="BK100" s="596"/>
      <c r="BL100" s="597"/>
      <c r="BM100" s="597"/>
      <c r="BN100" s="597"/>
      <c r="BO100" s="597"/>
      <c r="BP100" s="598"/>
      <c r="BQ100" s="597"/>
      <c r="BR100" s="597"/>
      <c r="BS100" s="597"/>
      <c r="BT100" s="597"/>
      <c r="BU100" s="596"/>
      <c r="BV100" s="597"/>
      <c r="BW100" s="597"/>
      <c r="BX100" s="597"/>
      <c r="BY100" s="597"/>
      <c r="BZ100" s="598"/>
      <c r="CA100" s="597"/>
      <c r="CB100" s="597"/>
      <c r="CC100" s="597"/>
      <c r="CD100" s="597"/>
      <c r="CE100" s="596"/>
      <c r="CF100" s="597"/>
      <c r="CG100" s="597"/>
      <c r="CH100" s="597"/>
      <c r="CI100" s="597"/>
      <c r="CJ100" s="598"/>
      <c r="CK100" s="597"/>
      <c r="CL100" s="597"/>
      <c r="CM100" s="597"/>
      <c r="CN100" s="597"/>
      <c r="CO100" s="596"/>
      <c r="CP100" s="597"/>
      <c r="CQ100" s="597"/>
      <c r="CR100" s="597"/>
      <c r="CS100" s="597"/>
      <c r="CT100" s="598"/>
      <c r="CU100" s="597"/>
      <c r="CV100" s="597"/>
      <c r="CW100" s="597"/>
      <c r="CX100" s="597"/>
    </row>
    <row r="101" spans="2:136" s="468" customFormat="1" ht="8.1" customHeight="1" x14ac:dyDescent="0.3">
      <c r="C101" s="500"/>
      <c r="D101" s="501"/>
      <c r="E101" s="501"/>
      <c r="F101" s="501"/>
      <c r="G101" s="501"/>
      <c r="H101" s="501"/>
      <c r="I101" s="502"/>
      <c r="J101" s="501"/>
      <c r="K101" s="501"/>
      <c r="L101" s="501"/>
      <c r="M101" s="500"/>
      <c r="N101" s="501"/>
      <c r="O101" s="501"/>
      <c r="P101" s="501"/>
      <c r="Q101" s="501"/>
      <c r="R101" s="501"/>
      <c r="S101" s="502"/>
      <c r="T101" s="501"/>
      <c r="U101" s="501"/>
      <c r="V101" s="501"/>
      <c r="W101" s="500"/>
      <c r="X101" s="501"/>
      <c r="Y101" s="501"/>
      <c r="Z101" s="501"/>
      <c r="AA101" s="501"/>
      <c r="AB101" s="501"/>
      <c r="AC101" s="502"/>
      <c r="AD101" s="501"/>
      <c r="AE101" s="501"/>
      <c r="AF101" s="501"/>
      <c r="AG101" s="500"/>
      <c r="AH101" s="501"/>
      <c r="AI101" s="501"/>
      <c r="AJ101" s="501"/>
      <c r="AK101" s="501"/>
      <c r="AL101" s="501"/>
      <c r="AM101" s="502"/>
      <c r="AN101" s="501"/>
      <c r="AO101" s="501"/>
      <c r="AP101" s="501"/>
      <c r="AQ101" s="500"/>
      <c r="AR101" s="501"/>
      <c r="AS101" s="501"/>
      <c r="AT101" s="501"/>
      <c r="AU101" s="501"/>
      <c r="AV101" s="501"/>
      <c r="AW101" s="502"/>
      <c r="AX101" s="501"/>
      <c r="AY101" s="501"/>
      <c r="AZ101" s="501"/>
      <c r="BA101" s="500"/>
      <c r="BB101" s="501"/>
      <c r="BC101" s="501"/>
      <c r="BD101" s="501"/>
      <c r="BE101" s="501"/>
      <c r="BF101" s="501"/>
      <c r="BG101" s="502"/>
      <c r="BH101" s="501"/>
      <c r="BI101" s="501"/>
      <c r="BJ101" s="501"/>
      <c r="BK101" s="500"/>
      <c r="BL101" s="501"/>
      <c r="BM101" s="501"/>
      <c r="BN101" s="501"/>
      <c r="BO101" s="501"/>
      <c r="BP101" s="501"/>
      <c r="BQ101" s="502"/>
      <c r="BR101" s="501"/>
      <c r="BS101" s="501"/>
      <c r="BT101" s="501"/>
      <c r="BU101" s="500"/>
      <c r="BV101" s="501"/>
      <c r="BW101" s="501"/>
      <c r="BX101" s="501"/>
      <c r="BY101" s="501"/>
      <c r="BZ101" s="501"/>
      <c r="CA101" s="502"/>
      <c r="CB101" s="501"/>
      <c r="CC101" s="501"/>
      <c r="CD101" s="501"/>
      <c r="CE101" s="500"/>
      <c r="CF101" s="501"/>
      <c r="CG101" s="501"/>
      <c r="CH101" s="501"/>
      <c r="CI101" s="501"/>
      <c r="CJ101" s="501"/>
      <c r="CK101" s="502"/>
      <c r="CL101" s="501"/>
      <c r="CM101" s="501"/>
      <c r="CN101" s="501"/>
      <c r="CO101" s="500"/>
      <c r="CP101" s="501"/>
      <c r="CQ101" s="501"/>
      <c r="CR101" s="501"/>
      <c r="CS101" s="501"/>
      <c r="CT101" s="501"/>
      <c r="CU101" s="502"/>
      <c r="CV101" s="501"/>
      <c r="CW101" s="501"/>
      <c r="CX101" s="501"/>
      <c r="CY101" s="503"/>
      <c r="CZ101" s="503"/>
    </row>
    <row r="102" spans="2:136" s="468" customFormat="1" ht="8.1" customHeight="1" x14ac:dyDescent="0.3">
      <c r="B102" s="464"/>
      <c r="C102" s="465"/>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66"/>
      <c r="AF102" s="466"/>
      <c r="AG102" s="466"/>
      <c r="AH102" s="466"/>
      <c r="AI102" s="466"/>
      <c r="AJ102" s="466"/>
      <c r="AK102" s="466"/>
      <c r="AL102" s="467"/>
      <c r="AM102" s="467"/>
      <c r="AN102" s="467"/>
      <c r="AO102" s="467"/>
      <c r="AP102" s="467"/>
      <c r="AQ102" s="467"/>
      <c r="AR102" s="467"/>
      <c r="AS102" s="467"/>
      <c r="AT102" s="467"/>
      <c r="AU102" s="467"/>
      <c r="AW102" s="467"/>
      <c r="AX102" s="469"/>
      <c r="AY102" s="467"/>
      <c r="AZ102" s="467"/>
      <c r="BB102" s="470"/>
      <c r="BC102" s="465"/>
      <c r="BD102" s="470"/>
      <c r="BE102" s="470"/>
      <c r="BF102" s="470"/>
      <c r="BG102" s="470"/>
      <c r="BH102" s="471"/>
      <c r="BI102" s="470"/>
      <c r="BJ102" s="470"/>
      <c r="BK102" s="470"/>
      <c r="BL102" s="470"/>
      <c r="BM102" s="467"/>
      <c r="BN102" s="467"/>
      <c r="BO102" s="467"/>
      <c r="BP102" s="467"/>
      <c r="BQ102" s="467"/>
      <c r="BR102" s="467"/>
      <c r="BS102" s="467"/>
      <c r="BT102" s="467"/>
      <c r="BU102" s="467"/>
      <c r="BV102" s="467"/>
      <c r="BW102" s="467"/>
      <c r="BX102" s="467"/>
      <c r="BY102" s="467"/>
      <c r="BZ102" s="467"/>
      <c r="CA102" s="467"/>
      <c r="CB102" s="467"/>
      <c r="CC102" s="467"/>
      <c r="CD102" s="467"/>
      <c r="CE102" s="467"/>
      <c r="CF102" s="467"/>
      <c r="CG102" s="467"/>
      <c r="CH102" s="467"/>
      <c r="CI102" s="467"/>
      <c r="CJ102" s="467"/>
      <c r="CK102" s="467"/>
      <c r="CL102" s="467"/>
      <c r="CM102" s="467"/>
      <c r="CN102" s="467"/>
      <c r="CO102" s="467"/>
      <c r="CP102" s="467"/>
      <c r="CQ102" s="467"/>
      <c r="CR102" s="467"/>
      <c r="CS102" s="467"/>
      <c r="CT102" s="467"/>
      <c r="CU102" s="467"/>
      <c r="CV102" s="467"/>
      <c r="CW102" s="467"/>
      <c r="CX102" s="467"/>
      <c r="CY102" s="467"/>
      <c r="CZ102" s="467"/>
      <c r="DA102" s="467"/>
      <c r="DB102" s="467"/>
      <c r="DC102" s="467"/>
      <c r="DD102" s="467"/>
      <c r="DE102" s="467"/>
      <c r="DF102" s="467"/>
      <c r="DG102" s="467"/>
      <c r="DH102" s="467"/>
      <c r="DI102" s="467"/>
      <c r="DJ102" s="467"/>
      <c r="DK102" s="467"/>
      <c r="DL102" s="467"/>
      <c r="DM102" s="467"/>
      <c r="DN102" s="467"/>
      <c r="DO102" s="467"/>
      <c r="DP102" s="467"/>
      <c r="DQ102" s="467"/>
      <c r="DR102" s="467"/>
      <c r="DS102" s="467"/>
      <c r="DT102" s="467"/>
      <c r="DU102" s="467"/>
      <c r="DV102" s="467"/>
      <c r="DW102" s="467"/>
      <c r="DX102" s="467"/>
      <c r="DY102" s="467"/>
      <c r="DZ102" s="467"/>
      <c r="EA102" s="467"/>
      <c r="EB102" s="467"/>
      <c r="EC102" s="467"/>
      <c r="ED102" s="467"/>
      <c r="EE102" s="467"/>
      <c r="EF102" s="472"/>
    </row>
    <row r="103" spans="2:136" ht="35.1" customHeight="1" x14ac:dyDescent="0.3">
      <c r="B103" s="473"/>
      <c r="C103" s="473"/>
      <c r="D103" s="473"/>
      <c r="E103" s="473"/>
      <c r="F103" s="473"/>
      <c r="G103" s="473"/>
      <c r="H103" s="473"/>
      <c r="I103" s="473"/>
      <c r="J103" s="473"/>
      <c r="K103" s="473"/>
      <c r="L103" s="473"/>
      <c r="M103" s="473"/>
      <c r="N103" s="473"/>
      <c r="O103" s="473"/>
      <c r="P103" s="473"/>
      <c r="Q103" s="473"/>
      <c r="R103" s="473"/>
      <c r="S103" s="473"/>
      <c r="T103" s="473"/>
      <c r="U103" s="473"/>
      <c r="V103" s="473"/>
      <c r="W103" s="473"/>
      <c r="X103" s="473"/>
      <c r="Y103" s="473"/>
      <c r="Z103" s="473"/>
      <c r="AA103" s="473"/>
      <c r="AB103" s="473"/>
      <c r="AC103" s="473"/>
      <c r="AD103" s="473"/>
      <c r="AE103" s="473"/>
      <c r="AF103" s="473"/>
      <c r="AG103" s="473"/>
      <c r="AH103" s="473"/>
      <c r="AI103" s="473"/>
      <c r="AJ103" s="473"/>
      <c r="AK103" s="473"/>
      <c r="AL103" s="473"/>
      <c r="AM103" s="473"/>
      <c r="AN103" s="473"/>
      <c r="AO103" s="473"/>
      <c r="AP103" s="473"/>
      <c r="AQ103" s="473"/>
      <c r="AR103" s="473"/>
      <c r="AS103" s="473"/>
      <c r="AT103" s="473"/>
      <c r="AU103" s="473"/>
      <c r="AV103" s="473"/>
      <c r="AW103" s="473"/>
      <c r="AX103" s="473"/>
      <c r="AY103" s="473"/>
      <c r="AZ103" s="473"/>
      <c r="BA103" s="473"/>
      <c r="BB103" s="473"/>
      <c r="BC103" s="473"/>
      <c r="BD103" s="473"/>
      <c r="BE103" s="473"/>
      <c r="BF103" s="473"/>
      <c r="BG103" s="473"/>
      <c r="BH103" s="473"/>
      <c r="BI103" s="473"/>
      <c r="BJ103" s="473"/>
      <c r="BK103" s="473"/>
      <c r="BL103" s="473"/>
      <c r="BM103" s="473"/>
      <c r="BN103" s="473"/>
      <c r="BO103" s="473"/>
      <c r="BP103" s="473"/>
      <c r="BQ103" s="473"/>
      <c r="BR103" s="473"/>
      <c r="BS103" s="473"/>
      <c r="BT103" s="473"/>
      <c r="BU103" s="473"/>
      <c r="BV103" s="473"/>
      <c r="BW103" s="473"/>
      <c r="BX103" s="473"/>
      <c r="BY103" s="473"/>
      <c r="BZ103" s="473"/>
      <c r="CA103" s="473"/>
      <c r="CB103" s="473"/>
      <c r="CC103" s="473"/>
      <c r="CD103" s="473"/>
      <c r="CE103" s="473"/>
      <c r="CF103" s="473"/>
      <c r="CG103" s="473"/>
      <c r="CH103" s="473"/>
      <c r="CI103" s="473"/>
      <c r="CJ103" s="473"/>
      <c r="CK103" s="473"/>
      <c r="CL103" s="473"/>
      <c r="CM103" s="473"/>
      <c r="CN103" s="473"/>
      <c r="CO103" s="473"/>
      <c r="CP103" s="473"/>
      <c r="CQ103" s="473"/>
      <c r="CR103" s="473"/>
      <c r="CS103" s="473"/>
      <c r="CT103" s="473"/>
      <c r="CU103" s="473"/>
      <c r="CV103" s="473"/>
      <c r="CW103" s="473"/>
      <c r="CX103" s="473"/>
      <c r="CY103" s="473"/>
      <c r="EE103" s="475"/>
    </row>
    <row r="104" spans="2:136" s="468" customFormat="1" ht="8.1" customHeight="1" x14ac:dyDescent="0.3">
      <c r="B104" s="465"/>
      <c r="C104" s="469"/>
      <c r="D104" s="467"/>
      <c r="E104" s="467"/>
      <c r="F104" s="465"/>
      <c r="G104" s="470"/>
      <c r="H104" s="470"/>
      <c r="I104" s="470"/>
      <c r="J104" s="470"/>
      <c r="K104" s="470"/>
      <c r="L104" s="470"/>
      <c r="M104" s="470"/>
      <c r="N104" s="470"/>
      <c r="O104" s="470"/>
      <c r="P104" s="470"/>
      <c r="Q104" s="470"/>
      <c r="R104" s="476"/>
      <c r="S104" s="476"/>
      <c r="T104" s="476"/>
      <c r="U104" s="476"/>
      <c r="V104" s="476"/>
      <c r="W104" s="476"/>
      <c r="X104" s="476"/>
      <c r="Y104" s="476"/>
      <c r="Z104" s="476"/>
      <c r="AA104" s="476"/>
      <c r="AB104" s="476"/>
      <c r="AC104" s="476"/>
      <c r="AD104" s="476"/>
      <c r="AE104" s="476"/>
      <c r="AF104" s="476"/>
      <c r="AG104" s="476"/>
      <c r="AH104" s="476"/>
      <c r="AI104" s="476"/>
      <c r="AJ104" s="476"/>
      <c r="AK104" s="476"/>
      <c r="AL104" s="476"/>
      <c r="AM104" s="476"/>
      <c r="AN104" s="476"/>
      <c r="AO104" s="476"/>
      <c r="AP104" s="476"/>
      <c r="AQ104" s="476"/>
      <c r="AR104" s="476"/>
      <c r="AS104" s="476"/>
      <c r="AT104" s="476"/>
      <c r="AU104" s="476"/>
      <c r="AV104" s="476"/>
      <c r="AW104" s="476"/>
      <c r="AX104" s="476"/>
      <c r="AY104" s="476"/>
      <c r="AZ104" s="476"/>
      <c r="BA104" s="476"/>
      <c r="BB104" s="476"/>
      <c r="BC104" s="476"/>
      <c r="BD104" s="476"/>
      <c r="BE104" s="476"/>
      <c r="BF104" s="476"/>
      <c r="BG104" s="476"/>
      <c r="BH104" s="476"/>
      <c r="BI104" s="476"/>
      <c r="BJ104" s="476"/>
      <c r="BK104" s="476"/>
      <c r="BL104" s="476"/>
      <c r="BM104" s="476"/>
      <c r="BN104" s="476"/>
      <c r="BO104" s="476"/>
      <c r="BP104" s="476"/>
      <c r="BQ104" s="476"/>
      <c r="BR104" s="476"/>
      <c r="BS104" s="476"/>
      <c r="BT104" s="476"/>
      <c r="BU104" s="476"/>
      <c r="BV104" s="476"/>
      <c r="BW104" s="476"/>
      <c r="BX104" s="476"/>
      <c r="BY104" s="476"/>
      <c r="BZ104" s="476"/>
      <c r="CA104" s="476"/>
      <c r="CB104" s="476"/>
      <c r="CC104" s="476"/>
      <c r="CD104" s="476"/>
      <c r="CE104" s="476"/>
      <c r="CF104" s="476"/>
      <c r="CG104" s="476"/>
      <c r="CH104" s="476"/>
      <c r="CI104" s="476"/>
      <c r="CJ104" s="476"/>
      <c r="CK104" s="476"/>
      <c r="CL104" s="476"/>
      <c r="CM104" s="476"/>
      <c r="CN104" s="476"/>
      <c r="CO104" s="476"/>
      <c r="CP104" s="476"/>
      <c r="CQ104" s="476"/>
      <c r="CR104" s="476"/>
      <c r="CS104" s="476"/>
      <c r="CT104" s="476"/>
      <c r="CU104" s="476"/>
      <c r="CV104" s="476"/>
      <c r="CW104" s="476"/>
      <c r="CX104" s="476"/>
      <c r="CY104" s="476"/>
      <c r="CZ104" s="476"/>
    </row>
    <row r="105" spans="2:136" s="468" customFormat="1" ht="8.1" customHeight="1" x14ac:dyDescent="0.3">
      <c r="B105" s="477" t="s">
        <v>120</v>
      </c>
      <c r="C105" s="1563">
        <f>CY94</f>
        <v>107</v>
      </c>
      <c r="D105" s="1563"/>
      <c r="E105" s="478"/>
      <c r="F105" s="478"/>
      <c r="G105" s="478"/>
      <c r="H105" s="479"/>
      <c r="I105" s="478"/>
      <c r="J105" s="478"/>
      <c r="K105" s="478"/>
      <c r="L105" s="478"/>
      <c r="M105" s="1563">
        <f>C105+1</f>
        <v>108</v>
      </c>
      <c r="N105" s="1563"/>
      <c r="O105" s="478"/>
      <c r="P105" s="478"/>
      <c r="Q105" s="478"/>
      <c r="R105" s="479"/>
      <c r="S105" s="478"/>
      <c r="T105" s="478"/>
      <c r="U105" s="478"/>
      <c r="V105" s="478"/>
      <c r="W105" s="1563">
        <f>M105+1</f>
        <v>109</v>
      </c>
      <c r="X105" s="1563"/>
      <c r="Y105" s="478"/>
      <c r="Z105" s="478"/>
      <c r="AA105" s="478"/>
      <c r="AB105" s="479"/>
      <c r="AC105" s="478"/>
      <c r="AD105" s="478"/>
      <c r="AE105" s="478"/>
      <c r="AF105" s="478"/>
      <c r="AG105" s="1563">
        <f>W105+1</f>
        <v>110</v>
      </c>
      <c r="AH105" s="1563"/>
      <c r="AI105" s="478"/>
      <c r="AJ105" s="478"/>
      <c r="AK105" s="478"/>
      <c r="AL105" s="479"/>
      <c r="AM105" s="478"/>
      <c r="AN105" s="478"/>
      <c r="AO105" s="478"/>
      <c r="AP105" s="478"/>
      <c r="AQ105" s="1563">
        <f>AG105+1</f>
        <v>111</v>
      </c>
      <c r="AR105" s="1563"/>
      <c r="AS105" s="478"/>
      <c r="AT105" s="478"/>
      <c r="AU105" s="478"/>
      <c r="AV105" s="479"/>
      <c r="AW105" s="478"/>
      <c r="AX105" s="478"/>
      <c r="AY105" s="478"/>
      <c r="AZ105" s="478"/>
      <c r="BA105" s="1563">
        <f>AQ105+1</f>
        <v>112</v>
      </c>
      <c r="BB105" s="1563"/>
      <c r="BC105" s="478"/>
      <c r="BD105" s="478"/>
      <c r="BE105" s="478"/>
      <c r="BF105" s="479"/>
      <c r="BG105" s="478"/>
      <c r="BH105" s="478"/>
      <c r="BI105" s="478"/>
      <c r="BJ105" s="478"/>
      <c r="BK105" s="1563">
        <f>BA105+1</f>
        <v>113</v>
      </c>
      <c r="BL105" s="1563"/>
      <c r="BM105" s="478"/>
      <c r="BN105" s="478"/>
      <c r="BO105" s="478"/>
      <c r="BP105" s="479"/>
      <c r="BQ105" s="478"/>
      <c r="BR105" s="478"/>
      <c r="BS105" s="478"/>
      <c r="BT105" s="478"/>
      <c r="BU105" s="1563">
        <f>BK105+1</f>
        <v>114</v>
      </c>
      <c r="BV105" s="1563"/>
      <c r="BW105" s="478"/>
      <c r="BX105" s="478"/>
      <c r="BY105" s="478"/>
      <c r="BZ105" s="479"/>
      <c r="CA105" s="478"/>
      <c r="CB105" s="478"/>
      <c r="CC105" s="478"/>
      <c r="CD105" s="478"/>
      <c r="CE105" s="1563">
        <f>BU105+1</f>
        <v>115</v>
      </c>
      <c r="CF105" s="1563"/>
      <c r="CG105" s="478"/>
      <c r="CH105" s="478"/>
      <c r="CI105" s="478"/>
      <c r="CJ105" s="479"/>
      <c r="CK105" s="478"/>
      <c r="CL105" s="478"/>
      <c r="CM105" s="478"/>
      <c r="CN105" s="478"/>
      <c r="CO105" s="1563">
        <f>CE105+1</f>
        <v>116</v>
      </c>
      <c r="CP105" s="1563"/>
      <c r="CQ105" s="478"/>
      <c r="CR105" s="478"/>
      <c r="CS105" s="478"/>
      <c r="CT105" s="479"/>
      <c r="CU105" s="478"/>
      <c r="CV105" s="478"/>
      <c r="CW105" s="478"/>
      <c r="CX105" s="478"/>
      <c r="CY105" s="480">
        <f>CO105+1</f>
        <v>117</v>
      </c>
      <c r="CZ105" s="480"/>
    </row>
    <row r="106" spans="2:136" s="468" customFormat="1" ht="6" customHeight="1" x14ac:dyDescent="0.3">
      <c r="B106" s="481"/>
      <c r="C106" s="482"/>
      <c r="D106" s="483"/>
      <c r="E106" s="483"/>
      <c r="F106" s="483"/>
      <c r="G106" s="484"/>
      <c r="H106" s="483"/>
      <c r="I106" s="483"/>
      <c r="J106" s="483"/>
      <c r="K106" s="483"/>
      <c r="L106" s="485"/>
      <c r="M106" s="482"/>
      <c r="N106" s="483"/>
      <c r="O106" s="483"/>
      <c r="P106" s="483"/>
      <c r="Q106" s="484"/>
      <c r="R106" s="483"/>
      <c r="S106" s="483"/>
      <c r="T106" s="483"/>
      <c r="U106" s="483"/>
      <c r="V106" s="485"/>
      <c r="W106" s="482"/>
      <c r="X106" s="483"/>
      <c r="Y106" s="483"/>
      <c r="Z106" s="483"/>
      <c r="AA106" s="484"/>
      <c r="AB106" s="483"/>
      <c r="AC106" s="483"/>
      <c r="AD106" s="483"/>
      <c r="AE106" s="483"/>
      <c r="AF106" s="485"/>
      <c r="AG106" s="482"/>
      <c r="AH106" s="483"/>
      <c r="AI106" s="483"/>
      <c r="AJ106" s="483"/>
      <c r="AK106" s="484"/>
      <c r="AL106" s="483"/>
      <c r="AM106" s="483"/>
      <c r="AN106" s="483"/>
      <c r="AO106" s="483"/>
      <c r="AP106" s="485"/>
      <c r="AQ106" s="482"/>
      <c r="AR106" s="483"/>
      <c r="AS106" s="483"/>
      <c r="AT106" s="483"/>
      <c r="AU106" s="484"/>
      <c r="AV106" s="483"/>
      <c r="AW106" s="483"/>
      <c r="AX106" s="483"/>
      <c r="AY106" s="483"/>
      <c r="AZ106" s="485"/>
      <c r="BA106" s="482"/>
      <c r="BB106" s="483"/>
      <c r="BC106" s="483"/>
      <c r="BD106" s="483"/>
      <c r="BE106" s="484"/>
      <c r="BF106" s="483"/>
      <c r="BG106" s="483"/>
      <c r="BH106" s="483"/>
      <c r="BI106" s="483"/>
      <c r="BJ106" s="485"/>
      <c r="BK106" s="482"/>
      <c r="BL106" s="483"/>
      <c r="BM106" s="483"/>
      <c r="BN106" s="483"/>
      <c r="BO106" s="484"/>
      <c r="BP106" s="483"/>
      <c r="BQ106" s="483"/>
      <c r="BR106" s="483"/>
      <c r="BS106" s="483"/>
      <c r="BT106" s="485"/>
      <c r="BU106" s="482"/>
      <c r="BV106" s="483"/>
      <c r="BW106" s="483"/>
      <c r="BX106" s="483"/>
      <c r="BY106" s="484"/>
      <c r="BZ106" s="483"/>
      <c r="CA106" s="483"/>
      <c r="CB106" s="483"/>
      <c r="CC106" s="483"/>
      <c r="CD106" s="485"/>
      <c r="CE106" s="482"/>
      <c r="CF106" s="483"/>
      <c r="CG106" s="483"/>
      <c r="CH106" s="483"/>
      <c r="CI106" s="484"/>
      <c r="CJ106" s="483"/>
      <c r="CK106" s="483"/>
      <c r="CL106" s="483"/>
      <c r="CM106" s="483"/>
      <c r="CN106" s="485"/>
      <c r="CO106" s="482"/>
      <c r="CP106" s="483"/>
      <c r="CQ106" s="483"/>
      <c r="CR106" s="483"/>
      <c r="CS106" s="484"/>
      <c r="CT106" s="483"/>
      <c r="CU106" s="483"/>
      <c r="CV106" s="483"/>
      <c r="CW106" s="483"/>
      <c r="CX106" s="485"/>
      <c r="CY106" s="486"/>
      <c r="CZ106" s="486"/>
    </row>
    <row r="107" spans="2:136" s="468" customFormat="1" ht="8.1" customHeight="1" x14ac:dyDescent="0.3">
      <c r="B107" s="1549" t="s">
        <v>299</v>
      </c>
      <c r="C107" s="487"/>
      <c r="D107" s="488"/>
      <c r="E107" s="488"/>
      <c r="F107" s="488"/>
      <c r="G107" s="488"/>
      <c r="H107" s="488"/>
      <c r="I107" s="488"/>
      <c r="J107" s="488"/>
      <c r="K107" s="488"/>
      <c r="L107" s="489"/>
      <c r="M107" s="487"/>
      <c r="N107" s="488"/>
      <c r="O107" s="488"/>
      <c r="P107" s="488"/>
      <c r="Q107" s="488"/>
      <c r="R107" s="488"/>
      <c r="S107" s="488"/>
      <c r="T107" s="488"/>
      <c r="U107" s="488"/>
      <c r="V107" s="489"/>
      <c r="W107" s="487"/>
      <c r="X107" s="488"/>
      <c r="Y107" s="488"/>
      <c r="Z107" s="488"/>
      <c r="AA107" s="488"/>
      <c r="AB107" s="488"/>
      <c r="AC107" s="488"/>
      <c r="AD107" s="488"/>
      <c r="AE107" s="488"/>
      <c r="AF107" s="489"/>
      <c r="AG107" s="487"/>
      <c r="AH107" s="488"/>
      <c r="AI107" s="488"/>
      <c r="AJ107" s="488"/>
      <c r="AK107" s="488"/>
      <c r="AL107" s="488"/>
      <c r="AM107" s="488"/>
      <c r="AN107" s="488"/>
      <c r="AO107" s="488"/>
      <c r="AP107" s="489"/>
      <c r="AQ107" s="487"/>
      <c r="AR107" s="488"/>
      <c r="AS107" s="488"/>
      <c r="AT107" s="488"/>
      <c r="AU107" s="488"/>
      <c r="AV107" s="488"/>
      <c r="AW107" s="488"/>
      <c r="AX107" s="488"/>
      <c r="AY107" s="488"/>
      <c r="AZ107" s="489"/>
      <c r="BA107" s="487"/>
      <c r="BB107" s="488"/>
      <c r="BC107" s="488"/>
      <c r="BD107" s="488"/>
      <c r="BE107" s="488"/>
      <c r="BF107" s="488"/>
      <c r="BG107" s="488"/>
      <c r="BH107" s="488"/>
      <c r="BI107" s="488"/>
      <c r="BJ107" s="489"/>
      <c r="BK107" s="487"/>
      <c r="BL107" s="488"/>
      <c r="BM107" s="488"/>
      <c r="BN107" s="488"/>
      <c r="BO107" s="488"/>
      <c r="BP107" s="488"/>
      <c r="BQ107" s="488"/>
      <c r="BR107" s="488"/>
      <c r="BS107" s="488"/>
      <c r="BT107" s="489"/>
      <c r="BU107" s="487"/>
      <c r="BV107" s="488"/>
      <c r="BW107" s="488"/>
      <c r="BX107" s="488"/>
      <c r="BY107" s="488"/>
      <c r="BZ107" s="488"/>
      <c r="CA107" s="488"/>
      <c r="CB107" s="488"/>
      <c r="CC107" s="488"/>
      <c r="CD107" s="489"/>
      <c r="CE107" s="487"/>
      <c r="CF107" s="488"/>
      <c r="CG107" s="488"/>
      <c r="CH107" s="488"/>
      <c r="CI107" s="488"/>
      <c r="CJ107" s="488"/>
      <c r="CK107" s="488"/>
      <c r="CL107" s="488"/>
      <c r="CM107" s="488"/>
      <c r="CN107" s="489"/>
      <c r="CO107" s="487"/>
      <c r="CP107" s="488"/>
      <c r="CQ107" s="488"/>
      <c r="CR107" s="488"/>
      <c r="CS107" s="488"/>
      <c r="CT107" s="488"/>
      <c r="CU107" s="488"/>
      <c r="CV107" s="488"/>
      <c r="CW107" s="488"/>
      <c r="CX107" s="489"/>
      <c r="CY107" s="490"/>
    </row>
    <row r="108" spans="2:136" s="468" customFormat="1" ht="8.1" customHeight="1" thickBot="1" x14ac:dyDescent="0.35">
      <c r="B108" s="1549"/>
      <c r="C108" s="491"/>
      <c r="D108" s="492"/>
      <c r="E108" s="492"/>
      <c r="F108" s="492"/>
      <c r="G108" s="492"/>
      <c r="H108" s="492"/>
      <c r="I108" s="492"/>
      <c r="J108" s="492"/>
      <c r="K108" s="492"/>
      <c r="L108" s="493"/>
      <c r="M108" s="491"/>
      <c r="N108" s="492"/>
      <c r="O108" s="492"/>
      <c r="P108" s="492"/>
      <c r="Q108" s="492"/>
      <c r="R108" s="492"/>
      <c r="S108" s="492"/>
      <c r="T108" s="492"/>
      <c r="U108" s="492"/>
      <c r="V108" s="493"/>
      <c r="W108" s="491"/>
      <c r="X108" s="492"/>
      <c r="Y108" s="492"/>
      <c r="Z108" s="492"/>
      <c r="AA108" s="492"/>
      <c r="AB108" s="492"/>
      <c r="AC108" s="492"/>
      <c r="AD108" s="492"/>
      <c r="AE108" s="492"/>
      <c r="AF108" s="493"/>
      <c r="AG108" s="491"/>
      <c r="AH108" s="492"/>
      <c r="AI108" s="492"/>
      <c r="AJ108" s="492"/>
      <c r="AK108" s="492"/>
      <c r="AL108" s="492"/>
      <c r="AM108" s="492"/>
      <c r="AN108" s="492"/>
      <c r="AO108" s="492"/>
      <c r="AP108" s="493"/>
      <c r="AQ108" s="491"/>
      <c r="AR108" s="492"/>
      <c r="AS108" s="492"/>
      <c r="AT108" s="492"/>
      <c r="AU108" s="492"/>
      <c r="AV108" s="492"/>
      <c r="AW108" s="492"/>
      <c r="AX108" s="492"/>
      <c r="AY108" s="492"/>
      <c r="AZ108" s="493"/>
      <c r="BA108" s="491"/>
      <c r="BB108" s="492"/>
      <c r="BC108" s="492"/>
      <c r="BD108" s="492"/>
      <c r="BE108" s="492"/>
      <c r="BF108" s="492"/>
      <c r="BG108" s="492"/>
      <c r="BH108" s="492"/>
      <c r="BI108" s="492"/>
      <c r="BJ108" s="493"/>
      <c r="BK108" s="491"/>
      <c r="BL108" s="492"/>
      <c r="BM108" s="492"/>
      <c r="BN108" s="492"/>
      <c r="BO108" s="492"/>
      <c r="BP108" s="492"/>
      <c r="BQ108" s="492"/>
      <c r="BR108" s="492"/>
      <c r="BS108" s="492"/>
      <c r="BT108" s="493"/>
      <c r="BU108" s="491"/>
      <c r="BV108" s="492"/>
      <c r="BW108" s="492"/>
      <c r="BX108" s="492"/>
      <c r="BY108" s="492"/>
      <c r="BZ108" s="492"/>
      <c r="CA108" s="492"/>
      <c r="CB108" s="492"/>
      <c r="CC108" s="492"/>
      <c r="CD108" s="493"/>
      <c r="CE108" s="491"/>
      <c r="CF108" s="492"/>
      <c r="CG108" s="492"/>
      <c r="CH108" s="492"/>
      <c r="CI108" s="492"/>
      <c r="CJ108" s="492"/>
      <c r="CK108" s="492"/>
      <c r="CL108" s="492"/>
      <c r="CM108" s="492"/>
      <c r="CN108" s="493"/>
      <c r="CO108" s="491"/>
      <c r="CP108" s="492"/>
      <c r="CQ108" s="492"/>
      <c r="CR108" s="492"/>
      <c r="CS108" s="492"/>
      <c r="CT108" s="492"/>
      <c r="CU108" s="492"/>
      <c r="CV108" s="492"/>
      <c r="CW108" s="492"/>
      <c r="CX108" s="493"/>
      <c r="CY108" s="490"/>
    </row>
    <row r="109" spans="2:136" s="468" customFormat="1" ht="8.1" customHeight="1" x14ac:dyDescent="0.3">
      <c r="B109" s="1549"/>
      <c r="C109" s="494"/>
      <c r="D109" s="495"/>
      <c r="E109" s="495"/>
      <c r="F109" s="495"/>
      <c r="G109" s="495"/>
      <c r="H109" s="495"/>
      <c r="I109" s="495"/>
      <c r="J109" s="495"/>
      <c r="K109" s="495"/>
      <c r="L109" s="496"/>
      <c r="M109" s="494"/>
      <c r="N109" s="495"/>
      <c r="O109" s="495"/>
      <c r="P109" s="495"/>
      <c r="Q109" s="495"/>
      <c r="R109" s="495"/>
      <c r="S109" s="495"/>
      <c r="T109" s="495"/>
      <c r="U109" s="495"/>
      <c r="V109" s="496"/>
      <c r="W109" s="494"/>
      <c r="X109" s="495"/>
      <c r="Y109" s="495"/>
      <c r="Z109" s="495"/>
      <c r="AA109" s="495"/>
      <c r="AB109" s="495"/>
      <c r="AC109" s="495"/>
      <c r="AD109" s="495"/>
      <c r="AE109" s="495"/>
      <c r="AF109" s="496"/>
      <c r="AG109" s="494"/>
      <c r="AH109" s="495"/>
      <c r="AI109" s="495"/>
      <c r="AJ109" s="495"/>
      <c r="AK109" s="495"/>
      <c r="AL109" s="495"/>
      <c r="AM109" s="495"/>
      <c r="AN109" s="495"/>
      <c r="AO109" s="495"/>
      <c r="AP109" s="496"/>
      <c r="AQ109" s="494"/>
      <c r="AR109" s="495"/>
      <c r="AS109" s="495"/>
      <c r="AT109" s="495"/>
      <c r="AU109" s="495"/>
      <c r="AV109" s="495"/>
      <c r="AW109" s="495"/>
      <c r="AX109" s="495"/>
      <c r="AY109" s="495"/>
      <c r="AZ109" s="496"/>
      <c r="BA109" s="494"/>
      <c r="BB109" s="495"/>
      <c r="BC109" s="495"/>
      <c r="BD109" s="495"/>
      <c r="BE109" s="495"/>
      <c r="BF109" s="495"/>
      <c r="BG109" s="495"/>
      <c r="BH109" s="495"/>
      <c r="BI109" s="495"/>
      <c r="BJ109" s="496"/>
      <c r="BK109" s="494"/>
      <c r="BL109" s="495"/>
      <c r="BM109" s="495"/>
      <c r="BN109" s="495"/>
      <c r="BO109" s="495"/>
      <c r="BP109" s="495"/>
      <c r="BQ109" s="495"/>
      <c r="BR109" s="495"/>
      <c r="BS109" s="495"/>
      <c r="BT109" s="496"/>
      <c r="BU109" s="494"/>
      <c r="BV109" s="495"/>
      <c r="BW109" s="495"/>
      <c r="BX109" s="495"/>
      <c r="BY109" s="495"/>
      <c r="BZ109" s="495"/>
      <c r="CA109" s="495"/>
      <c r="CB109" s="495"/>
      <c r="CC109" s="495"/>
      <c r="CD109" s="496"/>
      <c r="CE109" s="494"/>
      <c r="CF109" s="495"/>
      <c r="CG109" s="495"/>
      <c r="CH109" s="495"/>
      <c r="CI109" s="495"/>
      <c r="CJ109" s="495"/>
      <c r="CK109" s="495"/>
      <c r="CL109" s="495"/>
      <c r="CM109" s="495"/>
      <c r="CN109" s="496"/>
      <c r="CO109" s="494"/>
      <c r="CP109" s="495"/>
      <c r="CQ109" s="495"/>
      <c r="CR109" s="495"/>
      <c r="CS109" s="495"/>
      <c r="CT109" s="495"/>
      <c r="CU109" s="495"/>
      <c r="CV109" s="495"/>
      <c r="CW109" s="495"/>
      <c r="CX109" s="496"/>
      <c r="CY109" s="490"/>
    </row>
    <row r="110" spans="2:136" s="468" customFormat="1" ht="8.1" customHeight="1" x14ac:dyDescent="0.3">
      <c r="B110" s="1549"/>
      <c r="C110" s="497"/>
      <c r="D110" s="498"/>
      <c r="E110" s="498"/>
      <c r="F110" s="498"/>
      <c r="G110" s="498"/>
      <c r="H110" s="498"/>
      <c r="I110" s="498"/>
      <c r="J110" s="498"/>
      <c r="K110" s="498"/>
      <c r="L110" s="499"/>
      <c r="M110" s="497"/>
      <c r="N110" s="498"/>
      <c r="O110" s="498"/>
      <c r="P110" s="498"/>
      <c r="Q110" s="498"/>
      <c r="R110" s="498"/>
      <c r="S110" s="498"/>
      <c r="T110" s="498"/>
      <c r="U110" s="498"/>
      <c r="V110" s="499"/>
      <c r="W110" s="497"/>
      <c r="X110" s="498"/>
      <c r="Y110" s="498"/>
      <c r="Z110" s="498"/>
      <c r="AA110" s="498"/>
      <c r="AB110" s="498"/>
      <c r="AC110" s="498"/>
      <c r="AD110" s="498"/>
      <c r="AE110" s="498"/>
      <c r="AF110" s="499"/>
      <c r="AG110" s="497"/>
      <c r="AH110" s="498"/>
      <c r="AI110" s="498"/>
      <c r="AJ110" s="498"/>
      <c r="AK110" s="498"/>
      <c r="AL110" s="498"/>
      <c r="AM110" s="498"/>
      <c r="AN110" s="498"/>
      <c r="AO110" s="498"/>
      <c r="AP110" s="499"/>
      <c r="AQ110" s="497"/>
      <c r="AR110" s="498"/>
      <c r="AS110" s="498"/>
      <c r="AT110" s="498"/>
      <c r="AU110" s="498"/>
      <c r="AV110" s="498"/>
      <c r="AW110" s="498"/>
      <c r="AX110" s="498"/>
      <c r="AY110" s="498"/>
      <c r="AZ110" s="499"/>
      <c r="BA110" s="497"/>
      <c r="BB110" s="498"/>
      <c r="BC110" s="498"/>
      <c r="BD110" s="498"/>
      <c r="BE110" s="498"/>
      <c r="BF110" s="498"/>
      <c r="BG110" s="498"/>
      <c r="BH110" s="498"/>
      <c r="BI110" s="498"/>
      <c r="BJ110" s="499"/>
      <c r="BK110" s="497"/>
      <c r="BL110" s="498"/>
      <c r="BM110" s="498"/>
      <c r="BN110" s="498"/>
      <c r="BO110" s="498"/>
      <c r="BP110" s="498"/>
      <c r="BQ110" s="498"/>
      <c r="BR110" s="498"/>
      <c r="BS110" s="498"/>
      <c r="BT110" s="499"/>
      <c r="BU110" s="497"/>
      <c r="BV110" s="498"/>
      <c r="BW110" s="498"/>
      <c r="BX110" s="498"/>
      <c r="BY110" s="498"/>
      <c r="BZ110" s="498"/>
      <c r="CA110" s="498"/>
      <c r="CB110" s="498"/>
      <c r="CC110" s="498"/>
      <c r="CD110" s="499"/>
      <c r="CE110" s="497"/>
      <c r="CF110" s="498"/>
      <c r="CG110" s="498"/>
      <c r="CH110" s="498"/>
      <c r="CI110" s="498"/>
      <c r="CJ110" s="498"/>
      <c r="CK110" s="498"/>
      <c r="CL110" s="498"/>
      <c r="CM110" s="498"/>
      <c r="CN110" s="499"/>
      <c r="CO110" s="497"/>
      <c r="CP110" s="498"/>
      <c r="CQ110" s="498"/>
      <c r="CR110" s="498"/>
      <c r="CS110" s="498"/>
      <c r="CT110" s="498"/>
      <c r="CU110" s="498"/>
      <c r="CV110" s="498"/>
      <c r="CW110" s="498"/>
      <c r="CX110" s="499"/>
      <c r="CY110" s="490"/>
    </row>
    <row r="111" spans="2:136" s="468" customFormat="1" ht="6" customHeight="1" x14ac:dyDescent="0.3">
      <c r="C111" s="596"/>
      <c r="D111" s="597"/>
      <c r="E111" s="597"/>
      <c r="F111" s="597"/>
      <c r="G111" s="597"/>
      <c r="H111" s="598"/>
      <c r="I111" s="597"/>
      <c r="J111" s="597"/>
      <c r="K111" s="597"/>
      <c r="L111" s="597"/>
      <c r="M111" s="596"/>
      <c r="N111" s="597"/>
      <c r="O111" s="597"/>
      <c r="P111" s="597"/>
      <c r="Q111" s="597"/>
      <c r="R111" s="598"/>
      <c r="S111" s="597"/>
      <c r="T111" s="597"/>
      <c r="U111" s="597"/>
      <c r="V111" s="597"/>
      <c r="W111" s="596"/>
      <c r="X111" s="597"/>
      <c r="Y111" s="597"/>
      <c r="Z111" s="597"/>
      <c r="AA111" s="597"/>
      <c r="AB111" s="598"/>
      <c r="AC111" s="597"/>
      <c r="AD111" s="597"/>
      <c r="AE111" s="597"/>
      <c r="AF111" s="597"/>
      <c r="AG111" s="596"/>
      <c r="AH111" s="597"/>
      <c r="AI111" s="597"/>
      <c r="AJ111" s="597"/>
      <c r="AK111" s="597"/>
      <c r="AL111" s="598"/>
      <c r="AM111" s="597"/>
      <c r="AN111" s="597"/>
      <c r="AO111" s="597"/>
      <c r="AP111" s="597"/>
      <c r="AQ111" s="596"/>
      <c r="AR111" s="597"/>
      <c r="AS111" s="597"/>
      <c r="AT111" s="597"/>
      <c r="AU111" s="597"/>
      <c r="AV111" s="598"/>
      <c r="AW111" s="597"/>
      <c r="AX111" s="597"/>
      <c r="AY111" s="597"/>
      <c r="AZ111" s="597"/>
      <c r="BA111" s="596"/>
      <c r="BB111" s="597"/>
      <c r="BC111" s="597"/>
      <c r="BD111" s="597"/>
      <c r="BE111" s="597"/>
      <c r="BF111" s="598"/>
      <c r="BG111" s="597"/>
      <c r="BH111" s="597"/>
      <c r="BI111" s="597"/>
      <c r="BJ111" s="597"/>
      <c r="BK111" s="596"/>
      <c r="BL111" s="597"/>
      <c r="BM111" s="597"/>
      <c r="BN111" s="597"/>
      <c r="BO111" s="597"/>
      <c r="BP111" s="598"/>
      <c r="BQ111" s="597"/>
      <c r="BR111" s="597"/>
      <c r="BS111" s="597"/>
      <c r="BT111" s="597"/>
      <c r="BU111" s="596"/>
      <c r="BV111" s="597"/>
      <c r="BW111" s="597"/>
      <c r="BX111" s="597"/>
      <c r="BY111" s="597"/>
      <c r="BZ111" s="598"/>
      <c r="CA111" s="597"/>
      <c r="CB111" s="597"/>
      <c r="CC111" s="597"/>
      <c r="CD111" s="597"/>
      <c r="CE111" s="596"/>
      <c r="CF111" s="597"/>
      <c r="CG111" s="597"/>
      <c r="CH111" s="597"/>
      <c r="CI111" s="597"/>
      <c r="CJ111" s="598"/>
      <c r="CK111" s="597"/>
      <c r="CL111" s="597"/>
      <c r="CM111" s="597"/>
      <c r="CN111" s="597"/>
      <c r="CO111" s="596"/>
      <c r="CP111" s="597"/>
      <c r="CQ111" s="597"/>
      <c r="CR111" s="597"/>
      <c r="CS111" s="597"/>
      <c r="CT111" s="598"/>
      <c r="CU111" s="597"/>
      <c r="CV111" s="597"/>
      <c r="CW111" s="597"/>
      <c r="CX111" s="597"/>
    </row>
    <row r="112" spans="2:136" s="468" customFormat="1" ht="8.1" customHeight="1" x14ac:dyDescent="0.3">
      <c r="C112" s="500"/>
      <c r="D112" s="501"/>
      <c r="E112" s="501"/>
      <c r="F112" s="501"/>
      <c r="G112" s="501"/>
      <c r="H112" s="501"/>
      <c r="I112" s="502"/>
      <c r="J112" s="501"/>
      <c r="K112" s="501"/>
      <c r="L112" s="501"/>
      <c r="M112" s="500"/>
      <c r="N112" s="501"/>
      <c r="O112" s="501"/>
      <c r="P112" s="501"/>
      <c r="Q112" s="501"/>
      <c r="R112" s="501"/>
      <c r="S112" s="502"/>
      <c r="T112" s="501"/>
      <c r="U112" s="501"/>
      <c r="V112" s="501"/>
      <c r="W112" s="500"/>
      <c r="X112" s="501"/>
      <c r="Y112" s="501"/>
      <c r="Z112" s="501"/>
      <c r="AA112" s="501"/>
      <c r="AB112" s="501"/>
      <c r="AC112" s="502"/>
      <c r="AD112" s="501"/>
      <c r="AE112" s="501"/>
      <c r="AF112" s="501"/>
      <c r="AG112" s="500"/>
      <c r="AH112" s="501"/>
      <c r="AI112" s="501"/>
      <c r="AJ112" s="501"/>
      <c r="AK112" s="501"/>
      <c r="AL112" s="501"/>
      <c r="AM112" s="502"/>
      <c r="AN112" s="501"/>
      <c r="AO112" s="501"/>
      <c r="AP112" s="501"/>
      <c r="AQ112" s="500"/>
      <c r="AR112" s="501"/>
      <c r="AS112" s="501"/>
      <c r="AT112" s="501"/>
      <c r="AU112" s="501"/>
      <c r="AV112" s="501"/>
      <c r="AW112" s="502"/>
      <c r="AX112" s="501"/>
      <c r="AY112" s="501"/>
      <c r="AZ112" s="501"/>
      <c r="BA112" s="500"/>
      <c r="BB112" s="501"/>
      <c r="BC112" s="501"/>
      <c r="BD112" s="501"/>
      <c r="BE112" s="501"/>
      <c r="BF112" s="501"/>
      <c r="BG112" s="502"/>
      <c r="BH112" s="501"/>
      <c r="BI112" s="501"/>
      <c r="BJ112" s="501"/>
      <c r="BK112" s="500"/>
      <c r="BL112" s="501"/>
      <c r="BM112" s="501"/>
      <c r="BN112" s="501"/>
      <c r="BO112" s="501"/>
      <c r="BP112" s="501"/>
      <c r="BQ112" s="502"/>
      <c r="BR112" s="501"/>
      <c r="BS112" s="501"/>
      <c r="BT112" s="501"/>
      <c r="BU112" s="500"/>
      <c r="BV112" s="501"/>
      <c r="BW112" s="501"/>
      <c r="BX112" s="501"/>
      <c r="BY112" s="501"/>
      <c r="BZ112" s="501"/>
      <c r="CA112" s="502"/>
      <c r="CB112" s="501"/>
      <c r="CC112" s="501"/>
      <c r="CD112" s="501"/>
      <c r="CE112" s="500"/>
      <c r="CF112" s="501"/>
      <c r="CG112" s="501"/>
      <c r="CH112" s="501"/>
      <c r="CI112" s="501"/>
      <c r="CJ112" s="501"/>
      <c r="CK112" s="502"/>
      <c r="CL112" s="501"/>
      <c r="CM112" s="501"/>
      <c r="CN112" s="501"/>
      <c r="CO112" s="500"/>
      <c r="CP112" s="501"/>
      <c r="CQ112" s="501"/>
      <c r="CR112" s="501"/>
      <c r="CS112" s="501"/>
      <c r="CT112" s="501"/>
      <c r="CU112" s="502"/>
      <c r="CV112" s="501"/>
      <c r="CW112" s="501"/>
      <c r="CX112" s="501"/>
      <c r="CY112" s="503"/>
      <c r="CZ112" s="503"/>
    </row>
    <row r="113" spans="2:136" s="468" customFormat="1" ht="8.1" customHeight="1" x14ac:dyDescent="0.3">
      <c r="B113" s="464"/>
      <c r="C113" s="465"/>
      <c r="D113" s="466"/>
      <c r="E113" s="466"/>
      <c r="F113" s="466"/>
      <c r="G113" s="466"/>
      <c r="H113" s="466"/>
      <c r="I113" s="466"/>
      <c r="J113" s="466"/>
      <c r="K113" s="466"/>
      <c r="L113" s="466"/>
      <c r="M113" s="466"/>
      <c r="N113" s="466"/>
      <c r="O113" s="466"/>
      <c r="P113" s="466"/>
      <c r="Q113" s="466"/>
      <c r="R113" s="466"/>
      <c r="S113" s="466"/>
      <c r="T113" s="466"/>
      <c r="U113" s="466"/>
      <c r="V113" s="466"/>
      <c r="W113" s="466"/>
      <c r="X113" s="466"/>
      <c r="Y113" s="466"/>
      <c r="Z113" s="466"/>
      <c r="AA113" s="466"/>
      <c r="AB113" s="466"/>
      <c r="AC113" s="466"/>
      <c r="AD113" s="466"/>
      <c r="AE113" s="466"/>
      <c r="AF113" s="466"/>
      <c r="AG113" s="466"/>
      <c r="AH113" s="466"/>
      <c r="AI113" s="466"/>
      <c r="AJ113" s="466"/>
      <c r="AK113" s="466"/>
      <c r="AL113" s="467"/>
      <c r="AM113" s="467"/>
      <c r="AN113" s="467"/>
      <c r="AO113" s="467"/>
      <c r="AP113" s="467"/>
      <c r="AQ113" s="467"/>
      <c r="AR113" s="467"/>
      <c r="AS113" s="467"/>
      <c r="AT113" s="467"/>
      <c r="AU113" s="467"/>
      <c r="AW113" s="467"/>
      <c r="AX113" s="469"/>
      <c r="AY113" s="467"/>
      <c r="AZ113" s="467"/>
      <c r="BB113" s="470"/>
      <c r="BC113" s="465"/>
      <c r="BD113" s="470"/>
      <c r="BE113" s="470"/>
      <c r="BF113" s="470"/>
      <c r="BG113" s="470"/>
      <c r="BH113" s="471"/>
      <c r="BI113" s="470"/>
      <c r="BJ113" s="470"/>
      <c r="BK113" s="470"/>
      <c r="BL113" s="470"/>
      <c r="BM113" s="467"/>
      <c r="BN113" s="467"/>
      <c r="BO113" s="467"/>
      <c r="BP113" s="467"/>
      <c r="BQ113" s="467"/>
      <c r="BR113" s="467"/>
      <c r="BS113" s="467"/>
      <c r="BT113" s="467"/>
      <c r="BU113" s="467"/>
      <c r="BV113" s="467"/>
      <c r="BW113" s="467"/>
      <c r="BX113" s="467"/>
      <c r="BY113" s="467"/>
      <c r="BZ113" s="467"/>
      <c r="CA113" s="467"/>
      <c r="CB113" s="467"/>
      <c r="CC113" s="467"/>
      <c r="CD113" s="467"/>
      <c r="CE113" s="467"/>
      <c r="CF113" s="467"/>
      <c r="CG113" s="467"/>
      <c r="CH113" s="467"/>
      <c r="CI113" s="467"/>
      <c r="CJ113" s="467"/>
      <c r="CK113" s="467"/>
      <c r="CL113" s="467"/>
      <c r="CM113" s="467"/>
      <c r="CN113" s="467"/>
      <c r="CO113" s="467"/>
      <c r="CP113" s="467"/>
      <c r="CQ113" s="467"/>
      <c r="CR113" s="467"/>
      <c r="CS113" s="467"/>
      <c r="CT113" s="467"/>
      <c r="CU113" s="467"/>
      <c r="CV113" s="467"/>
      <c r="CW113" s="467"/>
      <c r="CX113" s="467"/>
      <c r="CY113" s="467"/>
      <c r="CZ113" s="467"/>
      <c r="DA113" s="467"/>
      <c r="DB113" s="467"/>
      <c r="DC113" s="467"/>
      <c r="DD113" s="467"/>
      <c r="DE113" s="467"/>
      <c r="DF113" s="467"/>
      <c r="DG113" s="467"/>
      <c r="DH113" s="467"/>
      <c r="DI113" s="467"/>
      <c r="DJ113" s="467"/>
      <c r="DK113" s="467"/>
      <c r="DL113" s="467"/>
      <c r="DM113" s="467"/>
      <c r="DN113" s="467"/>
      <c r="DO113" s="467"/>
      <c r="DP113" s="467"/>
      <c r="DQ113" s="467"/>
      <c r="DR113" s="467"/>
      <c r="DS113" s="467"/>
      <c r="DT113" s="467"/>
      <c r="DU113" s="467"/>
      <c r="DV113" s="467"/>
      <c r="DW113" s="467"/>
      <c r="DX113" s="467"/>
      <c r="DY113" s="467"/>
      <c r="DZ113" s="467"/>
      <c r="EA113" s="467"/>
      <c r="EB113" s="467"/>
      <c r="EC113" s="467"/>
      <c r="ED113" s="467"/>
      <c r="EE113" s="467"/>
      <c r="EF113" s="472"/>
    </row>
    <row r="114" spans="2:136" ht="35.1" customHeight="1" x14ac:dyDescent="0.3">
      <c r="B114" s="473"/>
      <c r="C114" s="473"/>
      <c r="D114" s="473"/>
      <c r="E114" s="473"/>
      <c r="F114" s="473"/>
      <c r="G114" s="473"/>
      <c r="H114" s="473"/>
      <c r="I114" s="473"/>
      <c r="J114" s="473"/>
      <c r="K114" s="473"/>
      <c r="L114" s="473"/>
      <c r="M114" s="473"/>
      <c r="N114" s="473"/>
      <c r="O114" s="473"/>
      <c r="P114" s="473"/>
      <c r="Q114" s="473"/>
      <c r="R114" s="473"/>
      <c r="S114" s="473"/>
      <c r="T114" s="473"/>
      <c r="U114" s="473"/>
      <c r="V114" s="473"/>
      <c r="W114" s="473"/>
      <c r="X114" s="473"/>
      <c r="Y114" s="473"/>
      <c r="Z114" s="473"/>
      <c r="AA114" s="473"/>
      <c r="AB114" s="473"/>
      <c r="AC114" s="473"/>
      <c r="AD114" s="473"/>
      <c r="AE114" s="473"/>
      <c r="AF114" s="473"/>
      <c r="AG114" s="473"/>
      <c r="AH114" s="473"/>
      <c r="AI114" s="473"/>
      <c r="AJ114" s="473"/>
      <c r="AK114" s="473"/>
      <c r="AL114" s="473"/>
      <c r="AM114" s="473"/>
      <c r="AN114" s="473"/>
      <c r="AO114" s="473"/>
      <c r="AP114" s="473"/>
      <c r="AQ114" s="473"/>
      <c r="AR114" s="473"/>
      <c r="AS114" s="473"/>
      <c r="AT114" s="473"/>
      <c r="AU114" s="473"/>
      <c r="AV114" s="473"/>
      <c r="AW114" s="473"/>
      <c r="AX114" s="473"/>
      <c r="AY114" s="473"/>
      <c r="AZ114" s="473"/>
      <c r="BA114" s="473"/>
      <c r="BB114" s="473"/>
      <c r="BC114" s="473"/>
      <c r="BD114" s="473"/>
      <c r="BE114" s="473"/>
      <c r="BF114" s="473"/>
      <c r="BG114" s="473"/>
      <c r="BH114" s="473"/>
      <c r="BI114" s="473"/>
      <c r="BJ114" s="473"/>
      <c r="BK114" s="473"/>
      <c r="BL114" s="473"/>
      <c r="BM114" s="473"/>
      <c r="BN114" s="473"/>
      <c r="BO114" s="473"/>
      <c r="BP114" s="473"/>
      <c r="BQ114" s="473"/>
      <c r="BR114" s="473"/>
      <c r="BS114" s="473"/>
      <c r="BT114" s="473"/>
      <c r="BU114" s="473"/>
      <c r="BV114" s="473"/>
      <c r="BW114" s="473"/>
      <c r="BX114" s="473"/>
      <c r="BY114" s="473"/>
      <c r="BZ114" s="473"/>
      <c r="CA114" s="473"/>
      <c r="CB114" s="473"/>
      <c r="CC114" s="473"/>
      <c r="CD114" s="473"/>
      <c r="CE114" s="473"/>
      <c r="CF114" s="473"/>
      <c r="CG114" s="473"/>
      <c r="CH114" s="473"/>
      <c r="CI114" s="473"/>
      <c r="CJ114" s="473"/>
      <c r="CK114" s="473"/>
      <c r="CL114" s="473"/>
      <c r="CM114" s="473"/>
      <c r="CN114" s="473"/>
      <c r="CO114" s="473"/>
      <c r="CP114" s="473"/>
      <c r="CQ114" s="473"/>
      <c r="CR114" s="473"/>
      <c r="CS114" s="473"/>
      <c r="CT114" s="473"/>
      <c r="CU114" s="473"/>
      <c r="CV114" s="473"/>
      <c r="CW114" s="473"/>
      <c r="CX114" s="473"/>
      <c r="CY114" s="473"/>
      <c r="EE114" s="475"/>
    </row>
    <row r="115" spans="2:136" s="468" customFormat="1" ht="8.1" customHeight="1" x14ac:dyDescent="0.3">
      <c r="B115" s="465"/>
      <c r="C115" s="469"/>
      <c r="D115" s="467"/>
      <c r="E115" s="467"/>
      <c r="F115" s="465"/>
      <c r="G115" s="470"/>
      <c r="H115" s="470"/>
      <c r="I115" s="470"/>
      <c r="J115" s="470"/>
      <c r="K115" s="470"/>
      <c r="L115" s="470"/>
      <c r="M115" s="470"/>
      <c r="N115" s="470"/>
      <c r="O115" s="470"/>
      <c r="P115" s="470"/>
      <c r="Q115" s="470"/>
      <c r="R115" s="476"/>
      <c r="S115" s="476"/>
      <c r="T115" s="476"/>
      <c r="U115" s="476"/>
      <c r="V115" s="476"/>
      <c r="W115" s="476"/>
      <c r="X115" s="476"/>
      <c r="Y115" s="476"/>
      <c r="Z115" s="476"/>
      <c r="AA115" s="476"/>
      <c r="AB115" s="476"/>
      <c r="AC115" s="476"/>
      <c r="AD115" s="476"/>
      <c r="AE115" s="476"/>
      <c r="AF115" s="476"/>
      <c r="AG115" s="476"/>
      <c r="AH115" s="476"/>
      <c r="AI115" s="476"/>
      <c r="AJ115" s="476"/>
      <c r="AK115" s="476"/>
      <c r="AL115" s="476"/>
      <c r="AM115" s="476"/>
      <c r="AN115" s="476"/>
      <c r="AO115" s="476"/>
      <c r="AP115" s="476"/>
      <c r="AQ115" s="476"/>
      <c r="AR115" s="476"/>
      <c r="AS115" s="476"/>
      <c r="AT115" s="476"/>
      <c r="AU115" s="476"/>
      <c r="AV115" s="476"/>
      <c r="AW115" s="476"/>
      <c r="AX115" s="476"/>
      <c r="AY115" s="476"/>
      <c r="AZ115" s="476"/>
      <c r="BA115" s="476"/>
      <c r="BB115" s="476"/>
      <c r="BC115" s="476"/>
      <c r="BD115" s="476"/>
      <c r="BE115" s="476"/>
      <c r="BF115" s="476"/>
      <c r="BG115" s="476"/>
      <c r="BH115" s="476"/>
      <c r="BI115" s="476"/>
      <c r="BJ115" s="476"/>
      <c r="BK115" s="476"/>
      <c r="BL115" s="476"/>
      <c r="BM115" s="476"/>
      <c r="BN115" s="476"/>
      <c r="BO115" s="476"/>
      <c r="BP115" s="476"/>
      <c r="BQ115" s="476"/>
      <c r="BR115" s="476"/>
      <c r="BS115" s="476"/>
      <c r="BT115" s="476"/>
      <c r="BU115" s="476"/>
      <c r="BV115" s="476"/>
      <c r="BW115" s="476"/>
      <c r="BX115" s="476"/>
      <c r="BY115" s="476"/>
      <c r="BZ115" s="476"/>
      <c r="CA115" s="476"/>
      <c r="CB115" s="476"/>
      <c r="CC115" s="476"/>
      <c r="CD115" s="476"/>
      <c r="CE115" s="476"/>
      <c r="CF115" s="476"/>
      <c r="CG115" s="476"/>
      <c r="CH115" s="476"/>
      <c r="CI115" s="476"/>
      <c r="CJ115" s="476"/>
      <c r="CK115" s="476"/>
      <c r="CL115" s="476"/>
      <c r="CM115" s="476"/>
      <c r="CN115" s="476"/>
      <c r="CO115" s="476"/>
      <c r="CP115" s="476"/>
      <c r="CQ115" s="476"/>
      <c r="CR115" s="476"/>
      <c r="CS115" s="476"/>
      <c r="CT115" s="476"/>
      <c r="CU115" s="476"/>
      <c r="CV115" s="476"/>
      <c r="CW115" s="476"/>
      <c r="CX115" s="476"/>
      <c r="CY115" s="476"/>
      <c r="CZ115" s="476"/>
    </row>
    <row r="116" spans="2:136" s="468" customFormat="1" ht="8.1" customHeight="1" x14ac:dyDescent="0.3">
      <c r="B116" s="477" t="s">
        <v>120</v>
      </c>
      <c r="C116" s="1563">
        <f>CY105</f>
        <v>117</v>
      </c>
      <c r="D116" s="1563"/>
      <c r="E116" s="478"/>
      <c r="F116" s="478"/>
      <c r="G116" s="478"/>
      <c r="H116" s="479"/>
      <c r="I116" s="478"/>
      <c r="J116" s="478"/>
      <c r="K116" s="478"/>
      <c r="L116" s="478"/>
      <c r="M116" s="1563">
        <f>C116+1</f>
        <v>118</v>
      </c>
      <c r="N116" s="1563"/>
      <c r="O116" s="478"/>
      <c r="P116" s="478"/>
      <c r="Q116" s="478"/>
      <c r="R116" s="479"/>
      <c r="S116" s="478"/>
      <c r="T116" s="478"/>
      <c r="U116" s="478"/>
      <c r="V116" s="478"/>
      <c r="W116" s="1563">
        <f>M116+1</f>
        <v>119</v>
      </c>
      <c r="X116" s="1563"/>
      <c r="Y116" s="478"/>
      <c r="Z116" s="478"/>
      <c r="AA116" s="478"/>
      <c r="AB116" s="479"/>
      <c r="AC116" s="478"/>
      <c r="AD116" s="478"/>
      <c r="AE116" s="478"/>
      <c r="AF116" s="478"/>
      <c r="AG116" s="1563">
        <f>W116+1</f>
        <v>120</v>
      </c>
      <c r="AH116" s="1563"/>
      <c r="AI116" s="478"/>
      <c r="AJ116" s="478"/>
      <c r="AK116" s="478"/>
      <c r="AL116" s="479"/>
      <c r="AM116" s="478"/>
      <c r="AN116" s="478"/>
      <c r="AO116" s="478"/>
      <c r="AP116" s="478"/>
      <c r="AQ116" s="1563">
        <f>AG116+1</f>
        <v>121</v>
      </c>
      <c r="AR116" s="1563"/>
      <c r="AS116" s="478"/>
      <c r="AT116" s="478"/>
      <c r="AU116" s="478"/>
      <c r="AV116" s="479"/>
      <c r="AW116" s="478"/>
      <c r="AX116" s="478"/>
      <c r="AY116" s="478"/>
      <c r="AZ116" s="478"/>
      <c r="BA116" s="1563">
        <f>AQ116+1</f>
        <v>122</v>
      </c>
      <c r="BB116" s="1563"/>
      <c r="BC116" s="478"/>
      <c r="BD116" s="478"/>
      <c r="BE116" s="478"/>
      <c r="BF116" s="479"/>
      <c r="BG116" s="478"/>
      <c r="BH116" s="478"/>
      <c r="BI116" s="478"/>
      <c r="BJ116" s="478"/>
      <c r="BK116" s="1563">
        <f>BA116+1</f>
        <v>123</v>
      </c>
      <c r="BL116" s="1563"/>
      <c r="BM116" s="478"/>
      <c r="BN116" s="478"/>
      <c r="BO116" s="478"/>
      <c r="BP116" s="479"/>
      <c r="BQ116" s="478"/>
      <c r="BR116" s="478"/>
      <c r="BS116" s="478"/>
      <c r="BT116" s="478"/>
      <c r="BU116" s="1563">
        <f>BK116+1</f>
        <v>124</v>
      </c>
      <c r="BV116" s="1563"/>
      <c r="BW116" s="478"/>
      <c r="BX116" s="478"/>
      <c r="BY116" s="478"/>
      <c r="BZ116" s="479"/>
      <c r="CA116" s="478"/>
      <c r="CB116" s="478"/>
      <c r="CC116" s="478"/>
      <c r="CD116" s="478"/>
      <c r="CE116" s="1563">
        <f>BU116+1</f>
        <v>125</v>
      </c>
      <c r="CF116" s="1563"/>
      <c r="CG116" s="478"/>
      <c r="CH116" s="478"/>
      <c r="CI116" s="478"/>
      <c r="CJ116" s="479"/>
      <c r="CK116" s="478"/>
      <c r="CL116" s="478"/>
      <c r="CM116" s="478"/>
      <c r="CN116" s="478"/>
      <c r="CO116" s="1563">
        <f>CE116+1</f>
        <v>126</v>
      </c>
      <c r="CP116" s="1563"/>
      <c r="CQ116" s="478"/>
      <c r="CR116" s="478"/>
      <c r="CS116" s="478"/>
      <c r="CT116" s="479"/>
      <c r="CU116" s="478"/>
      <c r="CV116" s="478"/>
      <c r="CW116" s="478"/>
      <c r="CX116" s="478"/>
      <c r="CY116" s="480">
        <f>CO116+1</f>
        <v>127</v>
      </c>
      <c r="CZ116" s="480"/>
    </row>
    <row r="117" spans="2:136" s="468" customFormat="1" ht="6" customHeight="1" x14ac:dyDescent="0.3">
      <c r="B117" s="481"/>
      <c r="C117" s="482"/>
      <c r="D117" s="483"/>
      <c r="E117" s="483"/>
      <c r="F117" s="483"/>
      <c r="G117" s="484"/>
      <c r="H117" s="483"/>
      <c r="I117" s="483"/>
      <c r="J117" s="483"/>
      <c r="K117" s="483"/>
      <c r="L117" s="485"/>
      <c r="M117" s="482"/>
      <c r="N117" s="483"/>
      <c r="O117" s="483"/>
      <c r="P117" s="483"/>
      <c r="Q117" s="484"/>
      <c r="R117" s="483"/>
      <c r="S117" s="483"/>
      <c r="T117" s="483"/>
      <c r="U117" s="483"/>
      <c r="V117" s="485"/>
      <c r="W117" s="482"/>
      <c r="X117" s="483"/>
      <c r="Y117" s="483"/>
      <c r="Z117" s="483"/>
      <c r="AA117" s="484"/>
      <c r="AB117" s="483"/>
      <c r="AC117" s="483"/>
      <c r="AD117" s="483"/>
      <c r="AE117" s="483"/>
      <c r="AF117" s="485"/>
      <c r="AG117" s="482"/>
      <c r="AH117" s="483"/>
      <c r="AI117" s="483"/>
      <c r="AJ117" s="483"/>
      <c r="AK117" s="484"/>
      <c r="AL117" s="483"/>
      <c r="AM117" s="483"/>
      <c r="AN117" s="483"/>
      <c r="AO117" s="483"/>
      <c r="AP117" s="485"/>
      <c r="AQ117" s="482"/>
      <c r="AR117" s="483"/>
      <c r="AS117" s="483"/>
      <c r="AT117" s="483"/>
      <c r="AU117" s="484"/>
      <c r="AV117" s="483"/>
      <c r="AW117" s="483"/>
      <c r="AX117" s="483"/>
      <c r="AY117" s="483"/>
      <c r="AZ117" s="485"/>
      <c r="BA117" s="482"/>
      <c r="BB117" s="483"/>
      <c r="BC117" s="483"/>
      <c r="BD117" s="483"/>
      <c r="BE117" s="484"/>
      <c r="BF117" s="483"/>
      <c r="BG117" s="483"/>
      <c r="BH117" s="483"/>
      <c r="BI117" s="483"/>
      <c r="BJ117" s="485"/>
      <c r="BK117" s="482"/>
      <c r="BL117" s="483"/>
      <c r="BM117" s="483"/>
      <c r="BN117" s="483"/>
      <c r="BO117" s="484"/>
      <c r="BP117" s="483"/>
      <c r="BQ117" s="483"/>
      <c r="BR117" s="483"/>
      <c r="BS117" s="483"/>
      <c r="BT117" s="485"/>
      <c r="BU117" s="482"/>
      <c r="BV117" s="483"/>
      <c r="BW117" s="483"/>
      <c r="BX117" s="483"/>
      <c r="BY117" s="484"/>
      <c r="BZ117" s="483"/>
      <c r="CA117" s="483"/>
      <c r="CB117" s="483"/>
      <c r="CC117" s="483"/>
      <c r="CD117" s="485"/>
      <c r="CE117" s="482"/>
      <c r="CF117" s="483"/>
      <c r="CG117" s="483"/>
      <c r="CH117" s="483"/>
      <c r="CI117" s="484"/>
      <c r="CJ117" s="483"/>
      <c r="CK117" s="483"/>
      <c r="CL117" s="483"/>
      <c r="CM117" s="483"/>
      <c r="CN117" s="485"/>
      <c r="CO117" s="482"/>
      <c r="CP117" s="483"/>
      <c r="CQ117" s="483"/>
      <c r="CR117" s="483"/>
      <c r="CS117" s="484"/>
      <c r="CT117" s="483"/>
      <c r="CU117" s="483"/>
      <c r="CV117" s="483"/>
      <c r="CW117" s="483"/>
      <c r="CX117" s="485"/>
      <c r="CY117" s="486"/>
      <c r="CZ117" s="486"/>
    </row>
    <row r="118" spans="2:136" s="468" customFormat="1" ht="8.1" customHeight="1" x14ac:dyDescent="0.3">
      <c r="B118" s="1549" t="s">
        <v>299</v>
      </c>
      <c r="C118" s="487"/>
      <c r="D118" s="488"/>
      <c r="E118" s="488"/>
      <c r="F118" s="488"/>
      <c r="G118" s="488"/>
      <c r="H118" s="488"/>
      <c r="I118" s="488"/>
      <c r="J118" s="488"/>
      <c r="K118" s="488"/>
      <c r="L118" s="489"/>
      <c r="M118" s="487"/>
      <c r="N118" s="488"/>
      <c r="O118" s="488"/>
      <c r="P118" s="488"/>
      <c r="Q118" s="488"/>
      <c r="R118" s="488"/>
      <c r="S118" s="488"/>
      <c r="T118" s="488"/>
      <c r="U118" s="488"/>
      <c r="V118" s="489"/>
      <c r="W118" s="487"/>
      <c r="X118" s="488"/>
      <c r="Y118" s="488"/>
      <c r="Z118" s="488"/>
      <c r="AA118" s="488"/>
      <c r="AB118" s="488"/>
      <c r="AC118" s="488"/>
      <c r="AD118" s="488"/>
      <c r="AE118" s="488"/>
      <c r="AF118" s="489"/>
      <c r="AG118" s="487"/>
      <c r="AH118" s="488"/>
      <c r="AI118" s="488"/>
      <c r="AJ118" s="488"/>
      <c r="AK118" s="488"/>
      <c r="AL118" s="488"/>
      <c r="AM118" s="488"/>
      <c r="AN118" s="488"/>
      <c r="AO118" s="488"/>
      <c r="AP118" s="489"/>
      <c r="AQ118" s="487"/>
      <c r="AR118" s="488"/>
      <c r="AS118" s="488"/>
      <c r="AT118" s="488"/>
      <c r="AU118" s="488"/>
      <c r="AV118" s="488"/>
      <c r="AW118" s="488"/>
      <c r="AX118" s="488"/>
      <c r="AY118" s="488"/>
      <c r="AZ118" s="489"/>
      <c r="BA118" s="487"/>
      <c r="BB118" s="488"/>
      <c r="BC118" s="488"/>
      <c r="BD118" s="488"/>
      <c r="BE118" s="488"/>
      <c r="BF118" s="488"/>
      <c r="BG118" s="488"/>
      <c r="BH118" s="488"/>
      <c r="BI118" s="488"/>
      <c r="BJ118" s="489"/>
      <c r="BK118" s="487"/>
      <c r="BL118" s="488"/>
      <c r="BM118" s="488"/>
      <c r="BN118" s="488"/>
      <c r="BO118" s="488"/>
      <c r="BP118" s="488"/>
      <c r="BQ118" s="488"/>
      <c r="BR118" s="488"/>
      <c r="BS118" s="488"/>
      <c r="BT118" s="489"/>
      <c r="BU118" s="487"/>
      <c r="BV118" s="488"/>
      <c r="BW118" s="488"/>
      <c r="BX118" s="488"/>
      <c r="BY118" s="488"/>
      <c r="BZ118" s="488"/>
      <c r="CA118" s="488"/>
      <c r="CB118" s="488"/>
      <c r="CC118" s="488"/>
      <c r="CD118" s="489"/>
      <c r="CE118" s="487"/>
      <c r="CF118" s="488"/>
      <c r="CG118" s="488"/>
      <c r="CH118" s="488"/>
      <c r="CI118" s="488"/>
      <c r="CJ118" s="488"/>
      <c r="CK118" s="488"/>
      <c r="CL118" s="488"/>
      <c r="CM118" s="488"/>
      <c r="CN118" s="489"/>
      <c r="CO118" s="487"/>
      <c r="CP118" s="488"/>
      <c r="CQ118" s="488"/>
      <c r="CR118" s="488"/>
      <c r="CS118" s="488"/>
      <c r="CT118" s="488"/>
      <c r="CU118" s="488"/>
      <c r="CV118" s="488"/>
      <c r="CW118" s="488"/>
      <c r="CX118" s="489"/>
      <c r="CY118" s="490"/>
    </row>
    <row r="119" spans="2:136" s="468" customFormat="1" ht="8.1" customHeight="1" thickBot="1" x14ac:dyDescent="0.35">
      <c r="B119" s="1549"/>
      <c r="C119" s="491"/>
      <c r="D119" s="492"/>
      <c r="E119" s="492"/>
      <c r="F119" s="492"/>
      <c r="G119" s="492"/>
      <c r="H119" s="492"/>
      <c r="I119" s="492"/>
      <c r="J119" s="492"/>
      <c r="K119" s="492"/>
      <c r="L119" s="493"/>
      <c r="M119" s="491"/>
      <c r="N119" s="492"/>
      <c r="O119" s="492"/>
      <c r="P119" s="492"/>
      <c r="Q119" s="492"/>
      <c r="R119" s="492"/>
      <c r="S119" s="492"/>
      <c r="T119" s="492"/>
      <c r="U119" s="492"/>
      <c r="V119" s="493"/>
      <c r="W119" s="491"/>
      <c r="X119" s="492"/>
      <c r="Y119" s="492"/>
      <c r="Z119" s="492"/>
      <c r="AA119" s="492"/>
      <c r="AB119" s="492"/>
      <c r="AC119" s="492"/>
      <c r="AD119" s="492"/>
      <c r="AE119" s="492"/>
      <c r="AF119" s="493"/>
      <c r="AG119" s="491"/>
      <c r="AH119" s="492"/>
      <c r="AI119" s="492"/>
      <c r="AJ119" s="492"/>
      <c r="AK119" s="492"/>
      <c r="AL119" s="492"/>
      <c r="AM119" s="492"/>
      <c r="AN119" s="492"/>
      <c r="AO119" s="492"/>
      <c r="AP119" s="493"/>
      <c r="AQ119" s="491"/>
      <c r="AR119" s="492"/>
      <c r="AS119" s="492"/>
      <c r="AT119" s="492"/>
      <c r="AU119" s="492"/>
      <c r="AV119" s="492"/>
      <c r="AW119" s="492"/>
      <c r="AX119" s="492"/>
      <c r="AY119" s="492"/>
      <c r="AZ119" s="493"/>
      <c r="BA119" s="491"/>
      <c r="BB119" s="492"/>
      <c r="BC119" s="492"/>
      <c r="BD119" s="492"/>
      <c r="BE119" s="492"/>
      <c r="BF119" s="492"/>
      <c r="BG119" s="492"/>
      <c r="BH119" s="492"/>
      <c r="BI119" s="492"/>
      <c r="BJ119" s="493"/>
      <c r="BK119" s="491"/>
      <c r="BL119" s="492"/>
      <c r="BM119" s="492"/>
      <c r="BN119" s="492"/>
      <c r="BO119" s="492"/>
      <c r="BP119" s="492"/>
      <c r="BQ119" s="492"/>
      <c r="BR119" s="492"/>
      <c r="BS119" s="492"/>
      <c r="BT119" s="493"/>
      <c r="BU119" s="491"/>
      <c r="BV119" s="492"/>
      <c r="BW119" s="492"/>
      <c r="BX119" s="492"/>
      <c r="BY119" s="492"/>
      <c r="BZ119" s="492"/>
      <c r="CA119" s="492"/>
      <c r="CB119" s="492"/>
      <c r="CC119" s="492"/>
      <c r="CD119" s="493"/>
      <c r="CE119" s="491"/>
      <c r="CF119" s="492"/>
      <c r="CG119" s="492"/>
      <c r="CH119" s="492"/>
      <c r="CI119" s="492"/>
      <c r="CJ119" s="492"/>
      <c r="CK119" s="492"/>
      <c r="CL119" s="492"/>
      <c r="CM119" s="492"/>
      <c r="CN119" s="493"/>
      <c r="CO119" s="491"/>
      <c r="CP119" s="492"/>
      <c r="CQ119" s="492"/>
      <c r="CR119" s="492"/>
      <c r="CS119" s="492"/>
      <c r="CT119" s="492"/>
      <c r="CU119" s="492"/>
      <c r="CV119" s="492"/>
      <c r="CW119" s="492"/>
      <c r="CX119" s="493"/>
      <c r="CY119" s="490"/>
    </row>
    <row r="120" spans="2:136" s="468" customFormat="1" ht="8.1" customHeight="1" x14ac:dyDescent="0.3">
      <c r="B120" s="1549"/>
      <c r="C120" s="494"/>
      <c r="D120" s="495"/>
      <c r="E120" s="495"/>
      <c r="F120" s="495"/>
      <c r="G120" s="495"/>
      <c r="H120" s="495"/>
      <c r="I120" s="495"/>
      <c r="J120" s="495"/>
      <c r="K120" s="495"/>
      <c r="L120" s="496"/>
      <c r="M120" s="494"/>
      <c r="N120" s="495"/>
      <c r="O120" s="495"/>
      <c r="P120" s="495"/>
      <c r="Q120" s="495"/>
      <c r="R120" s="495"/>
      <c r="S120" s="495"/>
      <c r="T120" s="495"/>
      <c r="U120" s="495"/>
      <c r="V120" s="496"/>
      <c r="W120" s="494"/>
      <c r="X120" s="495"/>
      <c r="Y120" s="495"/>
      <c r="Z120" s="495"/>
      <c r="AA120" s="495"/>
      <c r="AB120" s="495"/>
      <c r="AC120" s="495"/>
      <c r="AD120" s="495"/>
      <c r="AE120" s="495"/>
      <c r="AF120" s="496"/>
      <c r="AG120" s="494"/>
      <c r="AH120" s="495"/>
      <c r="AI120" s="495"/>
      <c r="AJ120" s="495"/>
      <c r="AK120" s="495"/>
      <c r="AL120" s="495"/>
      <c r="AM120" s="495"/>
      <c r="AN120" s="495"/>
      <c r="AO120" s="495"/>
      <c r="AP120" s="496"/>
      <c r="AQ120" s="494"/>
      <c r="AR120" s="495"/>
      <c r="AS120" s="495"/>
      <c r="AT120" s="495"/>
      <c r="AU120" s="495"/>
      <c r="AV120" s="495"/>
      <c r="AW120" s="495"/>
      <c r="AX120" s="495"/>
      <c r="AY120" s="495"/>
      <c r="AZ120" s="496"/>
      <c r="BA120" s="494"/>
      <c r="BB120" s="495"/>
      <c r="BC120" s="495"/>
      <c r="BD120" s="495"/>
      <c r="BE120" s="495"/>
      <c r="BF120" s="495"/>
      <c r="BG120" s="495"/>
      <c r="BH120" s="495"/>
      <c r="BI120" s="495"/>
      <c r="BJ120" s="496"/>
      <c r="BK120" s="494"/>
      <c r="BL120" s="495"/>
      <c r="BM120" s="495"/>
      <c r="BN120" s="495"/>
      <c r="BO120" s="495"/>
      <c r="BP120" s="495"/>
      <c r="BQ120" s="495"/>
      <c r="BR120" s="495"/>
      <c r="BS120" s="495"/>
      <c r="BT120" s="496"/>
      <c r="BU120" s="494"/>
      <c r="BV120" s="495"/>
      <c r="BW120" s="495"/>
      <c r="BX120" s="495"/>
      <c r="BY120" s="495"/>
      <c r="BZ120" s="495"/>
      <c r="CA120" s="495"/>
      <c r="CB120" s="495"/>
      <c r="CC120" s="495"/>
      <c r="CD120" s="496"/>
      <c r="CE120" s="494"/>
      <c r="CF120" s="495"/>
      <c r="CG120" s="495"/>
      <c r="CH120" s="495"/>
      <c r="CI120" s="495"/>
      <c r="CJ120" s="495"/>
      <c r="CK120" s="495"/>
      <c r="CL120" s="495"/>
      <c r="CM120" s="495"/>
      <c r="CN120" s="496"/>
      <c r="CO120" s="494"/>
      <c r="CP120" s="495"/>
      <c r="CQ120" s="495"/>
      <c r="CR120" s="495"/>
      <c r="CS120" s="495"/>
      <c r="CT120" s="495"/>
      <c r="CU120" s="495"/>
      <c r="CV120" s="495"/>
      <c r="CW120" s="495"/>
      <c r="CX120" s="496"/>
      <c r="CY120" s="490"/>
    </row>
    <row r="121" spans="2:136" s="468" customFormat="1" ht="8.1" customHeight="1" x14ac:dyDescent="0.3">
      <c r="B121" s="1549"/>
      <c r="C121" s="497"/>
      <c r="D121" s="498"/>
      <c r="E121" s="498"/>
      <c r="F121" s="498"/>
      <c r="G121" s="498"/>
      <c r="H121" s="498"/>
      <c r="I121" s="498"/>
      <c r="J121" s="498"/>
      <c r="K121" s="498"/>
      <c r="L121" s="499"/>
      <c r="M121" s="497"/>
      <c r="N121" s="498"/>
      <c r="O121" s="498"/>
      <c r="P121" s="498"/>
      <c r="Q121" s="498"/>
      <c r="R121" s="498"/>
      <c r="S121" s="498"/>
      <c r="T121" s="498"/>
      <c r="U121" s="498"/>
      <c r="V121" s="499"/>
      <c r="W121" s="497"/>
      <c r="X121" s="498"/>
      <c r="Y121" s="498"/>
      <c r="Z121" s="498"/>
      <c r="AA121" s="498"/>
      <c r="AB121" s="498"/>
      <c r="AC121" s="498"/>
      <c r="AD121" s="498"/>
      <c r="AE121" s="498"/>
      <c r="AF121" s="499"/>
      <c r="AG121" s="497"/>
      <c r="AH121" s="498"/>
      <c r="AI121" s="498"/>
      <c r="AJ121" s="498"/>
      <c r="AK121" s="498"/>
      <c r="AL121" s="498"/>
      <c r="AM121" s="498"/>
      <c r="AN121" s="498"/>
      <c r="AO121" s="498"/>
      <c r="AP121" s="499"/>
      <c r="AQ121" s="497"/>
      <c r="AR121" s="498"/>
      <c r="AS121" s="498"/>
      <c r="AT121" s="498"/>
      <c r="AU121" s="498"/>
      <c r="AV121" s="498"/>
      <c r="AW121" s="498"/>
      <c r="AX121" s="498"/>
      <c r="AY121" s="498"/>
      <c r="AZ121" s="499"/>
      <c r="BA121" s="497"/>
      <c r="BB121" s="498"/>
      <c r="BC121" s="498"/>
      <c r="BD121" s="498"/>
      <c r="BE121" s="498"/>
      <c r="BF121" s="498"/>
      <c r="BG121" s="498"/>
      <c r="BH121" s="498"/>
      <c r="BI121" s="498"/>
      <c r="BJ121" s="499"/>
      <c r="BK121" s="497"/>
      <c r="BL121" s="498"/>
      <c r="BM121" s="498"/>
      <c r="BN121" s="498"/>
      <c r="BO121" s="498"/>
      <c r="BP121" s="498"/>
      <c r="BQ121" s="498"/>
      <c r="BR121" s="498"/>
      <c r="BS121" s="498"/>
      <c r="BT121" s="499"/>
      <c r="BU121" s="497"/>
      <c r="BV121" s="498"/>
      <c r="BW121" s="498"/>
      <c r="BX121" s="498"/>
      <c r="BY121" s="498"/>
      <c r="BZ121" s="498"/>
      <c r="CA121" s="498"/>
      <c r="CB121" s="498"/>
      <c r="CC121" s="498"/>
      <c r="CD121" s="499"/>
      <c r="CE121" s="497"/>
      <c r="CF121" s="498"/>
      <c r="CG121" s="498"/>
      <c r="CH121" s="498"/>
      <c r="CI121" s="498"/>
      <c r="CJ121" s="498"/>
      <c r="CK121" s="498"/>
      <c r="CL121" s="498"/>
      <c r="CM121" s="498"/>
      <c r="CN121" s="499"/>
      <c r="CO121" s="497"/>
      <c r="CP121" s="498"/>
      <c r="CQ121" s="498"/>
      <c r="CR121" s="498"/>
      <c r="CS121" s="498"/>
      <c r="CT121" s="498"/>
      <c r="CU121" s="498"/>
      <c r="CV121" s="498"/>
      <c r="CW121" s="498"/>
      <c r="CX121" s="499"/>
      <c r="CY121" s="490"/>
    </row>
    <row r="122" spans="2:136" s="468" customFormat="1" ht="6" customHeight="1" x14ac:dyDescent="0.3">
      <c r="C122" s="596"/>
      <c r="D122" s="597"/>
      <c r="E122" s="597"/>
      <c r="F122" s="597"/>
      <c r="G122" s="597"/>
      <c r="H122" s="598"/>
      <c r="I122" s="597"/>
      <c r="J122" s="597"/>
      <c r="K122" s="597"/>
      <c r="L122" s="597"/>
      <c r="M122" s="596"/>
      <c r="N122" s="597"/>
      <c r="O122" s="597"/>
      <c r="P122" s="597"/>
      <c r="Q122" s="597"/>
      <c r="R122" s="598"/>
      <c r="S122" s="597"/>
      <c r="T122" s="597"/>
      <c r="U122" s="597"/>
      <c r="V122" s="597"/>
      <c r="W122" s="596"/>
      <c r="X122" s="597"/>
      <c r="Y122" s="597"/>
      <c r="Z122" s="597"/>
      <c r="AA122" s="597"/>
      <c r="AB122" s="598"/>
      <c r="AC122" s="597"/>
      <c r="AD122" s="597"/>
      <c r="AE122" s="597"/>
      <c r="AF122" s="597"/>
      <c r="AG122" s="596"/>
      <c r="AH122" s="597"/>
      <c r="AI122" s="597"/>
      <c r="AJ122" s="597"/>
      <c r="AK122" s="597"/>
      <c r="AL122" s="598"/>
      <c r="AM122" s="597"/>
      <c r="AN122" s="597"/>
      <c r="AO122" s="597"/>
      <c r="AP122" s="597"/>
      <c r="AQ122" s="596"/>
      <c r="AR122" s="597"/>
      <c r="AS122" s="597"/>
      <c r="AT122" s="597"/>
      <c r="AU122" s="597"/>
      <c r="AV122" s="598"/>
      <c r="AW122" s="597"/>
      <c r="AX122" s="597"/>
      <c r="AY122" s="597"/>
      <c r="AZ122" s="597"/>
      <c r="BA122" s="596"/>
      <c r="BB122" s="597"/>
      <c r="BC122" s="597"/>
      <c r="BD122" s="597"/>
      <c r="BE122" s="597"/>
      <c r="BF122" s="598"/>
      <c r="BG122" s="597"/>
      <c r="BH122" s="597"/>
      <c r="BI122" s="597"/>
      <c r="BJ122" s="597"/>
      <c r="BK122" s="596"/>
      <c r="BL122" s="597"/>
      <c r="BM122" s="597"/>
      <c r="BN122" s="597"/>
      <c r="BO122" s="597"/>
      <c r="BP122" s="598"/>
      <c r="BQ122" s="597"/>
      <c r="BR122" s="597"/>
      <c r="BS122" s="597"/>
      <c r="BT122" s="597"/>
      <c r="BU122" s="596"/>
      <c r="BV122" s="597"/>
      <c r="BW122" s="597"/>
      <c r="BX122" s="597"/>
      <c r="BY122" s="597"/>
      <c r="BZ122" s="598"/>
      <c r="CA122" s="597"/>
      <c r="CB122" s="597"/>
      <c r="CC122" s="597"/>
      <c r="CD122" s="597"/>
      <c r="CE122" s="596"/>
      <c r="CF122" s="597"/>
      <c r="CG122" s="597"/>
      <c r="CH122" s="597"/>
      <c r="CI122" s="597"/>
      <c r="CJ122" s="598"/>
      <c r="CK122" s="597"/>
      <c r="CL122" s="597"/>
      <c r="CM122" s="597"/>
      <c r="CN122" s="597"/>
      <c r="CO122" s="596"/>
      <c r="CP122" s="597"/>
      <c r="CQ122" s="597"/>
      <c r="CR122" s="597"/>
      <c r="CS122" s="597"/>
      <c r="CT122" s="598"/>
      <c r="CU122" s="597"/>
      <c r="CV122" s="597"/>
      <c r="CW122" s="597"/>
      <c r="CX122" s="597"/>
    </row>
    <row r="123" spans="2:136" s="468" customFormat="1" ht="8.1" customHeight="1" x14ac:dyDescent="0.3">
      <c r="C123" s="500"/>
      <c r="D123" s="501"/>
      <c r="E123" s="501"/>
      <c r="F123" s="501"/>
      <c r="G123" s="501"/>
      <c r="H123" s="501"/>
      <c r="I123" s="502"/>
      <c r="J123" s="501"/>
      <c r="K123" s="501"/>
      <c r="L123" s="501"/>
      <c r="M123" s="500"/>
      <c r="N123" s="501"/>
      <c r="O123" s="501"/>
      <c r="P123" s="501"/>
      <c r="Q123" s="501"/>
      <c r="R123" s="501"/>
      <c r="S123" s="502"/>
      <c r="T123" s="501"/>
      <c r="U123" s="501"/>
      <c r="V123" s="501"/>
      <c r="W123" s="500"/>
      <c r="X123" s="501"/>
      <c r="Y123" s="501"/>
      <c r="Z123" s="501"/>
      <c r="AA123" s="501"/>
      <c r="AB123" s="501"/>
      <c r="AC123" s="502"/>
      <c r="AD123" s="501"/>
      <c r="AE123" s="501"/>
      <c r="AF123" s="501"/>
      <c r="AG123" s="500"/>
      <c r="AH123" s="501"/>
      <c r="AI123" s="501"/>
      <c r="AJ123" s="501"/>
      <c r="AK123" s="501"/>
      <c r="AL123" s="501"/>
      <c r="AM123" s="502"/>
      <c r="AN123" s="501"/>
      <c r="AO123" s="501"/>
      <c r="AP123" s="501"/>
      <c r="AQ123" s="500"/>
      <c r="AR123" s="501"/>
      <c r="AS123" s="501"/>
      <c r="AT123" s="501"/>
      <c r="AU123" s="501"/>
      <c r="AV123" s="501"/>
      <c r="AW123" s="502"/>
      <c r="AX123" s="501"/>
      <c r="AY123" s="501"/>
      <c r="AZ123" s="501"/>
      <c r="BA123" s="500"/>
      <c r="BB123" s="501"/>
      <c r="BC123" s="501"/>
      <c r="BD123" s="501"/>
      <c r="BE123" s="501"/>
      <c r="BF123" s="501"/>
      <c r="BG123" s="502"/>
      <c r="BH123" s="501"/>
      <c r="BI123" s="501"/>
      <c r="BJ123" s="501"/>
      <c r="BK123" s="500"/>
      <c r="BL123" s="501"/>
      <c r="BM123" s="501"/>
      <c r="BN123" s="501"/>
      <c r="BO123" s="501"/>
      <c r="BP123" s="501"/>
      <c r="BQ123" s="502"/>
      <c r="BR123" s="501"/>
      <c r="BS123" s="501"/>
      <c r="BT123" s="501"/>
      <c r="BU123" s="500"/>
      <c r="BV123" s="501"/>
      <c r="BW123" s="501"/>
      <c r="BX123" s="501"/>
      <c r="BY123" s="501"/>
      <c r="BZ123" s="501"/>
      <c r="CA123" s="502"/>
      <c r="CB123" s="501"/>
      <c r="CC123" s="501"/>
      <c r="CD123" s="501"/>
      <c r="CE123" s="500"/>
      <c r="CF123" s="501"/>
      <c r="CG123" s="501"/>
      <c r="CH123" s="501"/>
      <c r="CI123" s="501"/>
      <c r="CJ123" s="501"/>
      <c r="CK123" s="502"/>
      <c r="CL123" s="501"/>
      <c r="CM123" s="501"/>
      <c r="CN123" s="501"/>
      <c r="CO123" s="500"/>
      <c r="CP123" s="501"/>
      <c r="CQ123" s="501"/>
      <c r="CR123" s="501"/>
      <c r="CS123" s="501"/>
      <c r="CT123" s="501"/>
      <c r="CU123" s="502"/>
      <c r="CV123" s="501"/>
      <c r="CW123" s="501"/>
      <c r="CX123" s="501"/>
      <c r="CY123" s="503"/>
      <c r="CZ123" s="503"/>
    </row>
    <row r="124" spans="2:136" s="468" customFormat="1" ht="8.1" customHeight="1" x14ac:dyDescent="0.3">
      <c r="B124" s="464"/>
      <c r="C124" s="465"/>
      <c r="D124" s="466"/>
      <c r="E124" s="466"/>
      <c r="F124" s="466"/>
      <c r="G124" s="466"/>
      <c r="H124" s="466"/>
      <c r="I124" s="466"/>
      <c r="J124" s="466"/>
      <c r="K124" s="466"/>
      <c r="L124" s="466"/>
      <c r="M124" s="466"/>
      <c r="N124" s="466"/>
      <c r="O124" s="466"/>
      <c r="P124" s="466"/>
      <c r="Q124" s="466"/>
      <c r="R124" s="466"/>
      <c r="S124" s="466"/>
      <c r="T124" s="466"/>
      <c r="U124" s="466"/>
      <c r="V124" s="466"/>
      <c r="W124" s="466"/>
      <c r="X124" s="466"/>
      <c r="Y124" s="466"/>
      <c r="Z124" s="466"/>
      <c r="AA124" s="466"/>
      <c r="AB124" s="466"/>
      <c r="AC124" s="466"/>
      <c r="AD124" s="466"/>
      <c r="AE124" s="466"/>
      <c r="AF124" s="466"/>
      <c r="AG124" s="466"/>
      <c r="AH124" s="466"/>
      <c r="AI124" s="466"/>
      <c r="AJ124" s="466"/>
      <c r="AK124" s="466"/>
      <c r="AL124" s="467"/>
      <c r="AM124" s="467"/>
      <c r="AN124" s="467"/>
      <c r="AO124" s="467"/>
      <c r="AP124" s="467"/>
      <c r="AQ124" s="467"/>
      <c r="AR124" s="467"/>
      <c r="AS124" s="467"/>
      <c r="AT124" s="467"/>
      <c r="AU124" s="467"/>
      <c r="AW124" s="467"/>
      <c r="AX124" s="469"/>
      <c r="AY124" s="467"/>
      <c r="AZ124" s="467"/>
      <c r="BB124" s="470"/>
      <c r="BC124" s="465"/>
      <c r="BD124" s="470"/>
      <c r="BE124" s="470"/>
      <c r="BF124" s="470"/>
      <c r="BG124" s="470"/>
      <c r="BH124" s="471"/>
      <c r="BI124" s="470"/>
      <c r="BJ124" s="470"/>
      <c r="BK124" s="470"/>
      <c r="BL124" s="470"/>
      <c r="BM124" s="467"/>
      <c r="BN124" s="467"/>
      <c r="BO124" s="467"/>
      <c r="BP124" s="467"/>
      <c r="BQ124" s="467"/>
      <c r="BR124" s="467"/>
      <c r="BS124" s="467"/>
      <c r="BT124" s="467"/>
      <c r="BU124" s="467"/>
      <c r="BV124" s="467"/>
      <c r="BW124" s="467"/>
      <c r="BX124" s="467"/>
      <c r="BY124" s="467"/>
      <c r="BZ124" s="467"/>
      <c r="CA124" s="467"/>
      <c r="CB124" s="467"/>
      <c r="CC124" s="467"/>
      <c r="CD124" s="467"/>
      <c r="CE124" s="467"/>
      <c r="CF124" s="467"/>
      <c r="CG124" s="467"/>
      <c r="CH124" s="467"/>
      <c r="CI124" s="467"/>
      <c r="CJ124" s="467"/>
      <c r="CK124" s="467"/>
      <c r="CL124" s="467"/>
      <c r="CM124" s="467"/>
      <c r="CN124" s="467"/>
      <c r="CO124" s="467"/>
      <c r="CP124" s="467"/>
      <c r="CQ124" s="467"/>
      <c r="CR124" s="467"/>
      <c r="CS124" s="467"/>
      <c r="CT124" s="467"/>
      <c r="CU124" s="467"/>
      <c r="CV124" s="467"/>
      <c r="CW124" s="467"/>
      <c r="CX124" s="467"/>
      <c r="CY124" s="467"/>
      <c r="CZ124" s="467"/>
      <c r="DA124" s="467"/>
      <c r="DB124" s="467"/>
      <c r="DC124" s="467"/>
      <c r="DD124" s="467"/>
      <c r="DE124" s="467"/>
      <c r="DF124" s="467"/>
      <c r="DG124" s="467"/>
      <c r="DH124" s="467"/>
      <c r="DI124" s="467"/>
      <c r="DJ124" s="467"/>
      <c r="DK124" s="467"/>
      <c r="DL124" s="467"/>
      <c r="DM124" s="467"/>
      <c r="DN124" s="467"/>
      <c r="DO124" s="467"/>
      <c r="DP124" s="467"/>
      <c r="DQ124" s="467"/>
      <c r="DR124" s="467"/>
      <c r="DS124" s="467"/>
      <c r="DT124" s="467"/>
      <c r="DU124" s="467"/>
      <c r="DV124" s="467"/>
      <c r="DW124" s="467"/>
      <c r="DX124" s="467"/>
      <c r="DY124" s="467"/>
      <c r="DZ124" s="467"/>
      <c r="EA124" s="467"/>
      <c r="EB124" s="467"/>
      <c r="EC124" s="467"/>
      <c r="ED124" s="467"/>
      <c r="EE124" s="467"/>
      <c r="EF124" s="472"/>
    </row>
    <row r="125" spans="2:136" ht="35.1" customHeight="1" x14ac:dyDescent="0.3">
      <c r="B125" s="473"/>
      <c r="C125" s="473"/>
      <c r="D125" s="473"/>
      <c r="E125" s="473"/>
      <c r="F125" s="473"/>
      <c r="G125" s="473"/>
      <c r="H125" s="473"/>
      <c r="I125" s="473"/>
      <c r="J125" s="473"/>
      <c r="K125" s="473"/>
      <c r="L125" s="473"/>
      <c r="M125" s="473"/>
      <c r="N125" s="473"/>
      <c r="O125" s="473"/>
      <c r="P125" s="473"/>
      <c r="Q125" s="473"/>
      <c r="R125" s="473"/>
      <c r="S125" s="473"/>
      <c r="T125" s="473"/>
      <c r="U125" s="473"/>
      <c r="V125" s="473"/>
      <c r="W125" s="473"/>
      <c r="X125" s="473"/>
      <c r="Y125" s="473"/>
      <c r="Z125" s="473"/>
      <c r="AA125" s="473"/>
      <c r="AB125" s="473"/>
      <c r="AC125" s="473"/>
      <c r="AD125" s="473"/>
      <c r="AE125" s="473"/>
      <c r="AF125" s="473"/>
      <c r="AG125" s="473"/>
      <c r="AH125" s="473"/>
      <c r="AI125" s="473"/>
      <c r="AJ125" s="473"/>
      <c r="AK125" s="473"/>
      <c r="AL125" s="473"/>
      <c r="AM125" s="473"/>
      <c r="AN125" s="473"/>
      <c r="AO125" s="473"/>
      <c r="AP125" s="473"/>
      <c r="AQ125" s="473"/>
      <c r="AR125" s="473"/>
      <c r="AS125" s="473"/>
      <c r="AT125" s="473"/>
      <c r="AU125" s="473"/>
      <c r="AV125" s="473"/>
      <c r="AW125" s="473"/>
      <c r="AX125" s="473"/>
      <c r="AY125" s="473"/>
      <c r="AZ125" s="473"/>
      <c r="BA125" s="473"/>
      <c r="BB125" s="473"/>
      <c r="BC125" s="473"/>
      <c r="BD125" s="473"/>
      <c r="BE125" s="473"/>
      <c r="BF125" s="473"/>
      <c r="BG125" s="473"/>
      <c r="BH125" s="473"/>
      <c r="BI125" s="473"/>
      <c r="BJ125" s="473"/>
      <c r="BK125" s="473"/>
      <c r="BL125" s="473"/>
      <c r="BM125" s="473"/>
      <c r="BN125" s="473"/>
      <c r="BO125" s="473"/>
      <c r="BP125" s="473"/>
      <c r="BQ125" s="473"/>
      <c r="BR125" s="473"/>
      <c r="BS125" s="473"/>
      <c r="BT125" s="473"/>
      <c r="BU125" s="473"/>
      <c r="BV125" s="473"/>
      <c r="BW125" s="473"/>
      <c r="BX125" s="473"/>
      <c r="BY125" s="473"/>
      <c r="BZ125" s="473"/>
      <c r="CA125" s="473"/>
      <c r="CB125" s="473"/>
      <c r="CC125" s="473"/>
      <c r="CD125" s="473"/>
      <c r="CE125" s="473"/>
      <c r="CF125" s="473"/>
      <c r="CG125" s="473"/>
      <c r="CH125" s="473"/>
      <c r="CI125" s="473"/>
      <c r="CJ125" s="473"/>
      <c r="CK125" s="473"/>
      <c r="CL125" s="473"/>
      <c r="CM125" s="473"/>
      <c r="CN125" s="473"/>
      <c r="CO125" s="473"/>
      <c r="CP125" s="473"/>
      <c r="CQ125" s="473"/>
      <c r="CR125" s="473"/>
      <c r="CS125" s="473"/>
      <c r="CT125" s="473"/>
      <c r="CU125" s="473"/>
      <c r="CV125" s="473"/>
      <c r="CW125" s="473"/>
      <c r="CX125" s="473"/>
      <c r="CY125" s="473"/>
      <c r="EE125" s="475"/>
    </row>
    <row r="126" spans="2:136" s="468" customFormat="1" ht="8.1" customHeight="1" x14ac:dyDescent="0.3">
      <c r="B126" s="465"/>
      <c r="C126" s="469"/>
      <c r="D126" s="467"/>
      <c r="E126" s="467"/>
      <c r="F126" s="465"/>
      <c r="G126" s="470"/>
      <c r="H126" s="470"/>
      <c r="I126" s="470"/>
      <c r="J126" s="470"/>
      <c r="K126" s="470"/>
      <c r="L126" s="470"/>
      <c r="M126" s="470"/>
      <c r="N126" s="470"/>
      <c r="O126" s="470"/>
      <c r="P126" s="470"/>
      <c r="Q126" s="470"/>
      <c r="R126" s="476"/>
      <c r="S126" s="476"/>
      <c r="T126" s="476"/>
      <c r="U126" s="476"/>
      <c r="V126" s="476"/>
      <c r="W126" s="476"/>
      <c r="X126" s="476"/>
      <c r="Y126" s="476"/>
      <c r="Z126" s="476"/>
      <c r="AA126" s="476"/>
      <c r="AB126" s="476"/>
      <c r="AC126" s="476"/>
      <c r="AD126" s="476"/>
      <c r="AE126" s="476"/>
      <c r="AF126" s="476"/>
      <c r="AG126" s="476"/>
      <c r="AH126" s="476"/>
      <c r="AI126" s="476"/>
      <c r="AJ126" s="476"/>
      <c r="AK126" s="476"/>
      <c r="AL126" s="476"/>
      <c r="AM126" s="476"/>
      <c r="AN126" s="476"/>
      <c r="AO126" s="476"/>
      <c r="AP126" s="476"/>
      <c r="AQ126" s="476"/>
      <c r="AR126" s="476"/>
      <c r="AS126" s="476"/>
      <c r="AT126" s="476"/>
      <c r="AU126" s="476"/>
      <c r="AV126" s="476"/>
      <c r="AW126" s="476"/>
      <c r="AX126" s="476"/>
      <c r="AY126" s="476"/>
      <c r="AZ126" s="476"/>
      <c r="BA126" s="476"/>
      <c r="BB126" s="476"/>
      <c r="BC126" s="476"/>
      <c r="BD126" s="476"/>
      <c r="BE126" s="476"/>
      <c r="BF126" s="476"/>
      <c r="BG126" s="476"/>
      <c r="BH126" s="476"/>
      <c r="BI126" s="476"/>
      <c r="BJ126" s="476"/>
      <c r="BK126" s="476"/>
      <c r="BL126" s="476"/>
      <c r="BM126" s="476"/>
      <c r="BN126" s="476"/>
      <c r="BO126" s="476"/>
      <c r="BP126" s="476"/>
      <c r="BQ126" s="476"/>
      <c r="BR126" s="476"/>
      <c r="BS126" s="476"/>
      <c r="BT126" s="476"/>
      <c r="BU126" s="476"/>
      <c r="BV126" s="476"/>
      <c r="BW126" s="476"/>
      <c r="BX126" s="476"/>
      <c r="BY126" s="476"/>
      <c r="BZ126" s="476"/>
      <c r="CA126" s="476"/>
      <c r="CB126" s="476"/>
      <c r="CC126" s="476"/>
      <c r="CD126" s="476"/>
      <c r="CE126" s="476"/>
      <c r="CF126" s="476"/>
      <c r="CG126" s="476"/>
      <c r="CH126" s="476"/>
      <c r="CI126" s="476"/>
      <c r="CJ126" s="476"/>
      <c r="CK126" s="476"/>
      <c r="CL126" s="476"/>
      <c r="CM126" s="476"/>
      <c r="CN126" s="476"/>
      <c r="CO126" s="476"/>
      <c r="CP126" s="476"/>
      <c r="CQ126" s="476"/>
      <c r="CR126" s="476"/>
      <c r="CS126" s="476"/>
      <c r="CT126" s="476"/>
      <c r="CU126" s="476"/>
      <c r="CV126" s="476"/>
      <c r="CW126" s="476"/>
      <c r="CX126" s="476"/>
      <c r="CY126" s="476"/>
      <c r="CZ126" s="476"/>
    </row>
    <row r="127" spans="2:136" s="468" customFormat="1" ht="8.1" customHeight="1" x14ac:dyDescent="0.3">
      <c r="B127" s="477" t="s">
        <v>120</v>
      </c>
      <c r="C127" s="1548">
        <f>CY116</f>
        <v>127</v>
      </c>
      <c r="D127" s="1548"/>
      <c r="E127" s="1548"/>
      <c r="F127" s="478"/>
      <c r="G127" s="478"/>
      <c r="H127" s="479"/>
      <c r="I127" s="478"/>
      <c r="J127" s="478"/>
      <c r="K127" s="478"/>
      <c r="L127" s="478"/>
      <c r="M127" s="1548">
        <f>C127+1</f>
        <v>128</v>
      </c>
      <c r="N127" s="1548"/>
      <c r="O127" s="1548"/>
      <c r="P127" s="478"/>
      <c r="Q127" s="478"/>
      <c r="R127" s="479"/>
      <c r="S127" s="478"/>
      <c r="T127" s="478"/>
      <c r="U127" s="478"/>
      <c r="V127" s="478"/>
      <c r="W127" s="1548">
        <f>M127+1</f>
        <v>129</v>
      </c>
      <c r="X127" s="1548"/>
      <c r="Y127" s="1548"/>
      <c r="Z127" s="478"/>
      <c r="AA127" s="478"/>
      <c r="AB127" s="479"/>
      <c r="AC127" s="478"/>
      <c r="AD127" s="478"/>
      <c r="AE127" s="478"/>
      <c r="AF127" s="478"/>
      <c r="AG127" s="1548">
        <f>W127+1</f>
        <v>130</v>
      </c>
      <c r="AH127" s="1548"/>
      <c r="AI127" s="1548"/>
      <c r="AJ127" s="478"/>
      <c r="AK127" s="478"/>
      <c r="AL127" s="479"/>
      <c r="AM127" s="478"/>
      <c r="AN127" s="478"/>
      <c r="AO127" s="478"/>
      <c r="AP127" s="478"/>
      <c r="AQ127" s="1548">
        <f>AG127+1</f>
        <v>131</v>
      </c>
      <c r="AR127" s="1548"/>
      <c r="AS127" s="1548"/>
      <c r="AT127" s="478"/>
      <c r="AU127" s="478"/>
      <c r="AV127" s="479"/>
      <c r="AW127" s="478"/>
      <c r="AX127" s="478"/>
      <c r="AY127" s="478"/>
      <c r="AZ127" s="478"/>
      <c r="BA127" s="1548">
        <f>AQ127+1</f>
        <v>132</v>
      </c>
      <c r="BB127" s="1548"/>
      <c r="BC127" s="1548"/>
      <c r="BD127" s="478"/>
      <c r="BE127" s="478"/>
      <c r="BF127" s="479"/>
      <c r="BG127" s="478"/>
      <c r="BH127" s="478"/>
      <c r="BI127" s="478"/>
      <c r="BJ127" s="478"/>
      <c r="BK127" s="1548">
        <f>BA127+1</f>
        <v>133</v>
      </c>
      <c r="BL127" s="1548"/>
      <c r="BM127" s="1548"/>
      <c r="BN127" s="478"/>
      <c r="BO127" s="478"/>
      <c r="BP127" s="479"/>
      <c r="BQ127" s="478"/>
      <c r="BR127" s="478"/>
      <c r="BS127" s="478"/>
      <c r="BT127" s="478"/>
      <c r="BU127" s="1548">
        <f>BK127+1</f>
        <v>134</v>
      </c>
      <c r="BV127" s="1548"/>
      <c r="BW127" s="1548"/>
      <c r="BX127" s="478"/>
      <c r="BY127" s="478"/>
      <c r="BZ127" s="479"/>
      <c r="CA127" s="478"/>
      <c r="CB127" s="478"/>
      <c r="CC127" s="478"/>
      <c r="CD127" s="478"/>
      <c r="CE127" s="1548">
        <f>BU127+1</f>
        <v>135</v>
      </c>
      <c r="CF127" s="1548"/>
      <c r="CG127" s="1548"/>
      <c r="CH127" s="478"/>
      <c r="CI127" s="478"/>
      <c r="CJ127" s="479"/>
      <c r="CK127" s="478"/>
      <c r="CL127" s="478"/>
      <c r="CM127" s="478"/>
      <c r="CN127" s="478"/>
      <c r="CO127" s="1548">
        <f>CE127+1</f>
        <v>136</v>
      </c>
      <c r="CP127" s="1548"/>
      <c r="CQ127" s="1548"/>
      <c r="CR127" s="478"/>
      <c r="CS127" s="478"/>
      <c r="CT127" s="479"/>
      <c r="CU127" s="478"/>
      <c r="CV127" s="478"/>
      <c r="CW127" s="478"/>
      <c r="CX127" s="478"/>
      <c r="CY127" s="480">
        <f>CO127+1</f>
        <v>137</v>
      </c>
      <c r="CZ127" s="480"/>
    </row>
    <row r="128" spans="2:136" s="468" customFormat="1" ht="6" customHeight="1" x14ac:dyDescent="0.3">
      <c r="B128" s="481"/>
      <c r="C128" s="482"/>
      <c r="D128" s="483"/>
      <c r="E128" s="483"/>
      <c r="F128" s="483"/>
      <c r="G128" s="484"/>
      <c r="H128" s="483"/>
      <c r="I128" s="483"/>
      <c r="J128" s="483"/>
      <c r="K128" s="483"/>
      <c r="L128" s="485"/>
      <c r="M128" s="482"/>
      <c r="N128" s="483"/>
      <c r="O128" s="483"/>
      <c r="P128" s="483"/>
      <c r="Q128" s="484"/>
      <c r="R128" s="483"/>
      <c r="S128" s="483"/>
      <c r="T128" s="483"/>
      <c r="U128" s="483"/>
      <c r="V128" s="485"/>
      <c r="W128" s="482"/>
      <c r="X128" s="483"/>
      <c r="Y128" s="483"/>
      <c r="Z128" s="483"/>
      <c r="AA128" s="484"/>
      <c r="AB128" s="483"/>
      <c r="AC128" s="483"/>
      <c r="AD128" s="483"/>
      <c r="AE128" s="483"/>
      <c r="AF128" s="485"/>
      <c r="AG128" s="482"/>
      <c r="AH128" s="483"/>
      <c r="AI128" s="483"/>
      <c r="AJ128" s="483"/>
      <c r="AK128" s="484"/>
      <c r="AL128" s="483"/>
      <c r="AM128" s="483"/>
      <c r="AN128" s="483"/>
      <c r="AO128" s="483"/>
      <c r="AP128" s="485"/>
      <c r="AQ128" s="482"/>
      <c r="AR128" s="483"/>
      <c r="AS128" s="483"/>
      <c r="AT128" s="483"/>
      <c r="AU128" s="484"/>
      <c r="AV128" s="483"/>
      <c r="AW128" s="483"/>
      <c r="AX128" s="483"/>
      <c r="AY128" s="483"/>
      <c r="AZ128" s="485"/>
      <c r="BA128" s="482"/>
      <c r="BB128" s="483"/>
      <c r="BC128" s="483"/>
      <c r="BD128" s="483"/>
      <c r="BE128" s="484"/>
      <c r="BF128" s="483"/>
      <c r="BG128" s="483"/>
      <c r="BH128" s="483"/>
      <c r="BI128" s="483"/>
      <c r="BJ128" s="485"/>
      <c r="BK128" s="482"/>
      <c r="BL128" s="483"/>
      <c r="BM128" s="483"/>
      <c r="BN128" s="483"/>
      <c r="BO128" s="484"/>
      <c r="BP128" s="483"/>
      <c r="BQ128" s="483"/>
      <c r="BR128" s="483"/>
      <c r="BS128" s="483"/>
      <c r="BT128" s="485"/>
      <c r="BU128" s="482"/>
      <c r="BV128" s="483"/>
      <c r="BW128" s="483"/>
      <c r="BX128" s="483"/>
      <c r="BY128" s="484"/>
      <c r="BZ128" s="483"/>
      <c r="CA128" s="483"/>
      <c r="CB128" s="483"/>
      <c r="CC128" s="483"/>
      <c r="CD128" s="485"/>
      <c r="CE128" s="482"/>
      <c r="CF128" s="483"/>
      <c r="CG128" s="483"/>
      <c r="CH128" s="483"/>
      <c r="CI128" s="484"/>
      <c r="CJ128" s="483"/>
      <c r="CK128" s="483"/>
      <c r="CL128" s="483"/>
      <c r="CM128" s="483"/>
      <c r="CN128" s="485"/>
      <c r="CO128" s="482"/>
      <c r="CP128" s="483"/>
      <c r="CQ128" s="483"/>
      <c r="CR128" s="483"/>
      <c r="CS128" s="484"/>
      <c r="CT128" s="483"/>
      <c r="CU128" s="483"/>
      <c r="CV128" s="483"/>
      <c r="CW128" s="483"/>
      <c r="CX128" s="485"/>
      <c r="CY128" s="486"/>
      <c r="CZ128" s="486"/>
    </row>
    <row r="129" spans="2:136" s="468" customFormat="1" ht="8.1" customHeight="1" x14ac:dyDescent="0.3">
      <c r="B129" s="1549" t="s">
        <v>299</v>
      </c>
      <c r="C129" s="487"/>
      <c r="D129" s="488"/>
      <c r="E129" s="488"/>
      <c r="F129" s="488"/>
      <c r="G129" s="488"/>
      <c r="H129" s="488"/>
      <c r="I129" s="488"/>
      <c r="J129" s="488"/>
      <c r="K129" s="488"/>
      <c r="L129" s="489"/>
      <c r="M129" s="487"/>
      <c r="N129" s="488"/>
      <c r="O129" s="488"/>
      <c r="P129" s="488"/>
      <c r="Q129" s="488"/>
      <c r="R129" s="488"/>
      <c r="S129" s="488"/>
      <c r="T129" s="488"/>
      <c r="U129" s="488"/>
      <c r="V129" s="489"/>
      <c r="W129" s="487"/>
      <c r="X129" s="488"/>
      <c r="Y129" s="488"/>
      <c r="Z129" s="488"/>
      <c r="AA129" s="488"/>
      <c r="AB129" s="488"/>
      <c r="AC129" s="488"/>
      <c r="AD129" s="488"/>
      <c r="AE129" s="488"/>
      <c r="AF129" s="489"/>
      <c r="AG129" s="487"/>
      <c r="AH129" s="488"/>
      <c r="AI129" s="488"/>
      <c r="AJ129" s="488"/>
      <c r="AK129" s="488"/>
      <c r="AL129" s="488"/>
      <c r="AM129" s="488"/>
      <c r="AN129" s="488"/>
      <c r="AO129" s="488"/>
      <c r="AP129" s="489"/>
      <c r="AQ129" s="487"/>
      <c r="AR129" s="488"/>
      <c r="AS129" s="488"/>
      <c r="AT129" s="488"/>
      <c r="AU129" s="488"/>
      <c r="AV129" s="488"/>
      <c r="AW129" s="488"/>
      <c r="AX129" s="488"/>
      <c r="AY129" s="488"/>
      <c r="AZ129" s="489"/>
      <c r="BA129" s="487"/>
      <c r="BB129" s="488"/>
      <c r="BC129" s="488"/>
      <c r="BD129" s="488"/>
      <c r="BE129" s="488"/>
      <c r="BF129" s="488"/>
      <c r="BG129" s="488"/>
      <c r="BH129" s="488"/>
      <c r="BI129" s="488"/>
      <c r="BJ129" s="489"/>
      <c r="BK129" s="487"/>
      <c r="BL129" s="488"/>
      <c r="BM129" s="488"/>
      <c r="BN129" s="488"/>
      <c r="BO129" s="488"/>
      <c r="BP129" s="488"/>
      <c r="BQ129" s="488"/>
      <c r="BR129" s="488"/>
      <c r="BS129" s="488"/>
      <c r="BT129" s="489"/>
      <c r="BU129" s="487"/>
      <c r="BV129" s="488"/>
      <c r="BW129" s="488"/>
      <c r="BX129" s="488"/>
      <c r="BY129" s="488"/>
      <c r="BZ129" s="488"/>
      <c r="CA129" s="488"/>
      <c r="CB129" s="488"/>
      <c r="CC129" s="488"/>
      <c r="CD129" s="489"/>
      <c r="CE129" s="487"/>
      <c r="CF129" s="488"/>
      <c r="CG129" s="488"/>
      <c r="CH129" s="488"/>
      <c r="CI129" s="488"/>
      <c r="CJ129" s="488"/>
      <c r="CK129" s="488"/>
      <c r="CL129" s="488"/>
      <c r="CM129" s="488"/>
      <c r="CN129" s="489"/>
      <c r="CO129" s="487"/>
      <c r="CP129" s="488"/>
      <c r="CQ129" s="488"/>
      <c r="CR129" s="488"/>
      <c r="CS129" s="488"/>
      <c r="CT129" s="488"/>
      <c r="CU129" s="488"/>
      <c r="CV129" s="488"/>
      <c r="CW129" s="488"/>
      <c r="CX129" s="489"/>
      <c r="CY129" s="490"/>
    </row>
    <row r="130" spans="2:136" s="468" customFormat="1" ht="8.1" customHeight="1" thickBot="1" x14ac:dyDescent="0.35">
      <c r="B130" s="1549"/>
      <c r="C130" s="491"/>
      <c r="D130" s="492"/>
      <c r="E130" s="492"/>
      <c r="F130" s="492"/>
      <c r="G130" s="492"/>
      <c r="H130" s="492"/>
      <c r="I130" s="492"/>
      <c r="J130" s="492"/>
      <c r="K130" s="492"/>
      <c r="L130" s="493"/>
      <c r="M130" s="491"/>
      <c r="N130" s="492"/>
      <c r="O130" s="492"/>
      <c r="P130" s="492"/>
      <c r="Q130" s="492"/>
      <c r="R130" s="492"/>
      <c r="S130" s="492"/>
      <c r="T130" s="492"/>
      <c r="U130" s="492"/>
      <c r="V130" s="493"/>
      <c r="W130" s="491"/>
      <c r="X130" s="492"/>
      <c r="Y130" s="492"/>
      <c r="Z130" s="492"/>
      <c r="AA130" s="492"/>
      <c r="AB130" s="492"/>
      <c r="AC130" s="492"/>
      <c r="AD130" s="492"/>
      <c r="AE130" s="492"/>
      <c r="AF130" s="493"/>
      <c r="AG130" s="491"/>
      <c r="AH130" s="492"/>
      <c r="AI130" s="492"/>
      <c r="AJ130" s="492"/>
      <c r="AK130" s="492"/>
      <c r="AL130" s="492"/>
      <c r="AM130" s="492"/>
      <c r="AN130" s="492"/>
      <c r="AO130" s="492"/>
      <c r="AP130" s="493"/>
      <c r="AQ130" s="491"/>
      <c r="AR130" s="492"/>
      <c r="AS130" s="492"/>
      <c r="AT130" s="492"/>
      <c r="AU130" s="492"/>
      <c r="AV130" s="492"/>
      <c r="AW130" s="492"/>
      <c r="AX130" s="492"/>
      <c r="AY130" s="492"/>
      <c r="AZ130" s="493"/>
      <c r="BA130" s="491"/>
      <c r="BB130" s="492"/>
      <c r="BC130" s="492"/>
      <c r="BD130" s="492"/>
      <c r="BE130" s="492"/>
      <c r="BF130" s="492"/>
      <c r="BG130" s="492"/>
      <c r="BH130" s="492"/>
      <c r="BI130" s="492"/>
      <c r="BJ130" s="493"/>
      <c r="BK130" s="491"/>
      <c r="BL130" s="492"/>
      <c r="BM130" s="492"/>
      <c r="BN130" s="492"/>
      <c r="BO130" s="492"/>
      <c r="BP130" s="492"/>
      <c r="BQ130" s="492"/>
      <c r="BR130" s="492"/>
      <c r="BS130" s="492"/>
      <c r="BT130" s="493"/>
      <c r="BU130" s="491"/>
      <c r="BV130" s="492"/>
      <c r="BW130" s="492"/>
      <c r="BX130" s="492"/>
      <c r="BY130" s="492"/>
      <c r="BZ130" s="492"/>
      <c r="CA130" s="492"/>
      <c r="CB130" s="492"/>
      <c r="CC130" s="492"/>
      <c r="CD130" s="493"/>
      <c r="CE130" s="491"/>
      <c r="CF130" s="492"/>
      <c r="CG130" s="492"/>
      <c r="CH130" s="492"/>
      <c r="CI130" s="492"/>
      <c r="CJ130" s="492"/>
      <c r="CK130" s="492"/>
      <c r="CL130" s="492"/>
      <c r="CM130" s="492"/>
      <c r="CN130" s="493"/>
      <c r="CO130" s="491"/>
      <c r="CP130" s="492"/>
      <c r="CQ130" s="492"/>
      <c r="CR130" s="492"/>
      <c r="CS130" s="492"/>
      <c r="CT130" s="492"/>
      <c r="CU130" s="492"/>
      <c r="CV130" s="492"/>
      <c r="CW130" s="492"/>
      <c r="CX130" s="493"/>
      <c r="CY130" s="490"/>
    </row>
    <row r="131" spans="2:136" s="468" customFormat="1" ht="8.1" customHeight="1" x14ac:dyDescent="0.3">
      <c r="B131" s="1549"/>
      <c r="C131" s="494"/>
      <c r="D131" s="495"/>
      <c r="E131" s="495"/>
      <c r="F131" s="495"/>
      <c r="G131" s="495"/>
      <c r="H131" s="495"/>
      <c r="I131" s="495"/>
      <c r="J131" s="495"/>
      <c r="K131" s="495"/>
      <c r="L131" s="496"/>
      <c r="M131" s="494"/>
      <c r="N131" s="495"/>
      <c r="O131" s="495"/>
      <c r="P131" s="495"/>
      <c r="Q131" s="495"/>
      <c r="R131" s="495"/>
      <c r="S131" s="495"/>
      <c r="T131" s="495"/>
      <c r="U131" s="495"/>
      <c r="V131" s="496"/>
      <c r="W131" s="494"/>
      <c r="X131" s="495"/>
      <c r="Y131" s="495"/>
      <c r="Z131" s="495"/>
      <c r="AA131" s="495"/>
      <c r="AB131" s="495"/>
      <c r="AC131" s="495"/>
      <c r="AD131" s="495"/>
      <c r="AE131" s="495"/>
      <c r="AF131" s="496"/>
      <c r="AG131" s="494"/>
      <c r="AH131" s="495"/>
      <c r="AI131" s="495"/>
      <c r="AJ131" s="495"/>
      <c r="AK131" s="495"/>
      <c r="AL131" s="495"/>
      <c r="AM131" s="495"/>
      <c r="AN131" s="495"/>
      <c r="AO131" s="495"/>
      <c r="AP131" s="496"/>
      <c r="AQ131" s="494"/>
      <c r="AR131" s="495"/>
      <c r="AS131" s="495"/>
      <c r="AT131" s="495"/>
      <c r="AU131" s="495"/>
      <c r="AV131" s="495"/>
      <c r="AW131" s="495"/>
      <c r="AX131" s="495"/>
      <c r="AY131" s="495"/>
      <c r="AZ131" s="496"/>
      <c r="BA131" s="494"/>
      <c r="BB131" s="495"/>
      <c r="BC131" s="495"/>
      <c r="BD131" s="495"/>
      <c r="BE131" s="495"/>
      <c r="BF131" s="495"/>
      <c r="BG131" s="495"/>
      <c r="BH131" s="495"/>
      <c r="BI131" s="495"/>
      <c r="BJ131" s="496"/>
      <c r="BK131" s="494"/>
      <c r="BL131" s="495"/>
      <c r="BM131" s="495"/>
      <c r="BN131" s="495"/>
      <c r="BO131" s="495"/>
      <c r="BP131" s="495"/>
      <c r="BQ131" s="495"/>
      <c r="BR131" s="495"/>
      <c r="BS131" s="495"/>
      <c r="BT131" s="496"/>
      <c r="BU131" s="494"/>
      <c r="BV131" s="495"/>
      <c r="BW131" s="495"/>
      <c r="BX131" s="495"/>
      <c r="BY131" s="495"/>
      <c r="BZ131" s="495"/>
      <c r="CA131" s="495"/>
      <c r="CB131" s="495"/>
      <c r="CC131" s="495"/>
      <c r="CD131" s="496"/>
      <c r="CE131" s="494"/>
      <c r="CF131" s="495"/>
      <c r="CG131" s="495"/>
      <c r="CH131" s="495"/>
      <c r="CI131" s="495"/>
      <c r="CJ131" s="495"/>
      <c r="CK131" s="495"/>
      <c r="CL131" s="495"/>
      <c r="CM131" s="495"/>
      <c r="CN131" s="496"/>
      <c r="CO131" s="494"/>
      <c r="CP131" s="495"/>
      <c r="CQ131" s="495"/>
      <c r="CR131" s="495"/>
      <c r="CS131" s="495"/>
      <c r="CT131" s="495"/>
      <c r="CU131" s="495"/>
      <c r="CV131" s="495"/>
      <c r="CW131" s="495"/>
      <c r="CX131" s="496"/>
      <c r="CY131" s="490"/>
    </row>
    <row r="132" spans="2:136" s="468" customFormat="1" ht="8.1" customHeight="1" x14ac:dyDescent="0.3">
      <c r="B132" s="1549"/>
      <c r="C132" s="497"/>
      <c r="D132" s="498"/>
      <c r="E132" s="498"/>
      <c r="F132" s="498"/>
      <c r="G132" s="498"/>
      <c r="H132" s="498"/>
      <c r="I132" s="498"/>
      <c r="J132" s="498"/>
      <c r="K132" s="498"/>
      <c r="L132" s="499"/>
      <c r="M132" s="497"/>
      <c r="N132" s="498"/>
      <c r="O132" s="498"/>
      <c r="P132" s="498"/>
      <c r="Q132" s="498"/>
      <c r="R132" s="498"/>
      <c r="S132" s="498"/>
      <c r="T132" s="498"/>
      <c r="U132" s="498"/>
      <c r="V132" s="499"/>
      <c r="W132" s="497"/>
      <c r="X132" s="498"/>
      <c r="Y132" s="498"/>
      <c r="Z132" s="498"/>
      <c r="AA132" s="498"/>
      <c r="AB132" s="498"/>
      <c r="AC132" s="498"/>
      <c r="AD132" s="498"/>
      <c r="AE132" s="498"/>
      <c r="AF132" s="499"/>
      <c r="AG132" s="497"/>
      <c r="AH132" s="498"/>
      <c r="AI132" s="498"/>
      <c r="AJ132" s="498"/>
      <c r="AK132" s="498"/>
      <c r="AL132" s="498"/>
      <c r="AM132" s="498"/>
      <c r="AN132" s="498"/>
      <c r="AO132" s="498"/>
      <c r="AP132" s="499"/>
      <c r="AQ132" s="497"/>
      <c r="AR132" s="498"/>
      <c r="AS132" s="498"/>
      <c r="AT132" s="498"/>
      <c r="AU132" s="498"/>
      <c r="AV132" s="498"/>
      <c r="AW132" s="498"/>
      <c r="AX132" s="498"/>
      <c r="AY132" s="498"/>
      <c r="AZ132" s="499"/>
      <c r="BA132" s="497"/>
      <c r="BB132" s="498"/>
      <c r="BC132" s="498"/>
      <c r="BD132" s="498"/>
      <c r="BE132" s="498"/>
      <c r="BF132" s="498"/>
      <c r="BG132" s="498"/>
      <c r="BH132" s="498"/>
      <c r="BI132" s="498"/>
      <c r="BJ132" s="499"/>
      <c r="BK132" s="497"/>
      <c r="BL132" s="498"/>
      <c r="BM132" s="498"/>
      <c r="BN132" s="498"/>
      <c r="BO132" s="498"/>
      <c r="BP132" s="498"/>
      <c r="BQ132" s="498"/>
      <c r="BR132" s="498"/>
      <c r="BS132" s="498"/>
      <c r="BT132" s="499"/>
      <c r="BU132" s="497"/>
      <c r="BV132" s="498"/>
      <c r="BW132" s="498"/>
      <c r="BX132" s="498"/>
      <c r="BY132" s="498"/>
      <c r="BZ132" s="498"/>
      <c r="CA132" s="498"/>
      <c r="CB132" s="498"/>
      <c r="CC132" s="498"/>
      <c r="CD132" s="499"/>
      <c r="CE132" s="497"/>
      <c r="CF132" s="498"/>
      <c r="CG132" s="498"/>
      <c r="CH132" s="498"/>
      <c r="CI132" s="498"/>
      <c r="CJ132" s="498"/>
      <c r="CK132" s="498"/>
      <c r="CL132" s="498"/>
      <c r="CM132" s="498"/>
      <c r="CN132" s="499"/>
      <c r="CO132" s="497"/>
      <c r="CP132" s="498"/>
      <c r="CQ132" s="498"/>
      <c r="CR132" s="498"/>
      <c r="CS132" s="498"/>
      <c r="CT132" s="498"/>
      <c r="CU132" s="498"/>
      <c r="CV132" s="498"/>
      <c r="CW132" s="498"/>
      <c r="CX132" s="499"/>
      <c r="CY132" s="490"/>
    </row>
    <row r="133" spans="2:136" s="468" customFormat="1" ht="6" customHeight="1" x14ac:dyDescent="0.3">
      <c r="C133" s="596"/>
      <c r="D133" s="597"/>
      <c r="E133" s="597"/>
      <c r="F133" s="597"/>
      <c r="G133" s="597"/>
      <c r="H133" s="598"/>
      <c r="I133" s="597"/>
      <c r="J133" s="597"/>
      <c r="K133" s="597"/>
      <c r="L133" s="597"/>
      <c r="M133" s="596"/>
      <c r="N133" s="597"/>
      <c r="O133" s="597"/>
      <c r="P133" s="597"/>
      <c r="Q133" s="597"/>
      <c r="R133" s="598"/>
      <c r="S133" s="597"/>
      <c r="T133" s="597"/>
      <c r="U133" s="597"/>
      <c r="V133" s="597"/>
      <c r="W133" s="596"/>
      <c r="X133" s="597"/>
      <c r="Y133" s="597"/>
      <c r="Z133" s="597"/>
      <c r="AA133" s="597"/>
      <c r="AB133" s="598"/>
      <c r="AC133" s="597"/>
      <c r="AD133" s="597"/>
      <c r="AE133" s="597"/>
      <c r="AF133" s="597"/>
      <c r="AG133" s="596"/>
      <c r="AH133" s="597"/>
      <c r="AI133" s="597"/>
      <c r="AJ133" s="597"/>
      <c r="AK133" s="597"/>
      <c r="AL133" s="598"/>
      <c r="AM133" s="597"/>
      <c r="AN133" s="597"/>
      <c r="AO133" s="597"/>
      <c r="AP133" s="597"/>
      <c r="AQ133" s="596"/>
      <c r="AR133" s="597"/>
      <c r="AS133" s="597"/>
      <c r="AT133" s="597"/>
      <c r="AU133" s="597"/>
      <c r="AV133" s="598"/>
      <c r="AW133" s="597"/>
      <c r="AX133" s="597"/>
      <c r="AY133" s="597"/>
      <c r="AZ133" s="597"/>
      <c r="BA133" s="596"/>
      <c r="BB133" s="597"/>
      <c r="BC133" s="597"/>
      <c r="BD133" s="597"/>
      <c r="BE133" s="597"/>
      <c r="BF133" s="598"/>
      <c r="BG133" s="597"/>
      <c r="BH133" s="597"/>
      <c r="BI133" s="597"/>
      <c r="BJ133" s="597"/>
      <c r="BK133" s="596"/>
      <c r="BL133" s="597"/>
      <c r="BM133" s="597"/>
      <c r="BN133" s="597"/>
      <c r="BO133" s="597"/>
      <c r="BP133" s="598"/>
      <c r="BQ133" s="597"/>
      <c r="BR133" s="597"/>
      <c r="BS133" s="597"/>
      <c r="BT133" s="597"/>
      <c r="BU133" s="596"/>
      <c r="BV133" s="597"/>
      <c r="BW133" s="597"/>
      <c r="BX133" s="597"/>
      <c r="BY133" s="597"/>
      <c r="BZ133" s="598"/>
      <c r="CA133" s="597"/>
      <c r="CB133" s="597"/>
      <c r="CC133" s="597"/>
      <c r="CD133" s="597"/>
      <c r="CE133" s="596"/>
      <c r="CF133" s="597"/>
      <c r="CG133" s="597"/>
      <c r="CH133" s="597"/>
      <c r="CI133" s="597"/>
      <c r="CJ133" s="598"/>
      <c r="CK133" s="597"/>
      <c r="CL133" s="597"/>
      <c r="CM133" s="597"/>
      <c r="CN133" s="597"/>
      <c r="CO133" s="596"/>
      <c r="CP133" s="597"/>
      <c r="CQ133" s="597"/>
      <c r="CR133" s="597"/>
      <c r="CS133" s="597"/>
      <c r="CT133" s="598"/>
      <c r="CU133" s="597"/>
      <c r="CV133" s="597"/>
      <c r="CW133" s="597"/>
      <c r="CX133" s="597"/>
    </row>
    <row r="134" spans="2:136" s="468" customFormat="1" ht="8.1" customHeight="1" x14ac:dyDescent="0.3">
      <c r="C134" s="500"/>
      <c r="D134" s="501"/>
      <c r="E134" s="501"/>
      <c r="F134" s="501"/>
      <c r="G134" s="501"/>
      <c r="H134" s="501"/>
      <c r="I134" s="502"/>
      <c r="J134" s="501"/>
      <c r="K134" s="501"/>
      <c r="L134" s="501"/>
      <c r="M134" s="500"/>
      <c r="N134" s="501"/>
      <c r="O134" s="501"/>
      <c r="P134" s="501"/>
      <c r="Q134" s="501"/>
      <c r="R134" s="501"/>
      <c r="S134" s="502"/>
      <c r="T134" s="501"/>
      <c r="U134" s="501"/>
      <c r="V134" s="501"/>
      <c r="W134" s="500"/>
      <c r="X134" s="501"/>
      <c r="Y134" s="501"/>
      <c r="Z134" s="501"/>
      <c r="AA134" s="501"/>
      <c r="AB134" s="501"/>
      <c r="AC134" s="502"/>
      <c r="AD134" s="501"/>
      <c r="AE134" s="501"/>
      <c r="AF134" s="501"/>
      <c r="AG134" s="500"/>
      <c r="AH134" s="501"/>
      <c r="AI134" s="501"/>
      <c r="AJ134" s="501"/>
      <c r="AK134" s="501"/>
      <c r="AL134" s="501"/>
      <c r="AM134" s="502"/>
      <c r="AN134" s="501"/>
      <c r="AO134" s="501"/>
      <c r="AP134" s="501"/>
      <c r="AQ134" s="500"/>
      <c r="AR134" s="501"/>
      <c r="AS134" s="501"/>
      <c r="AT134" s="501"/>
      <c r="AU134" s="501"/>
      <c r="AV134" s="501"/>
      <c r="AW134" s="502"/>
      <c r="AX134" s="501"/>
      <c r="AY134" s="501"/>
      <c r="AZ134" s="501"/>
      <c r="BA134" s="500"/>
      <c r="BB134" s="501"/>
      <c r="BC134" s="501"/>
      <c r="BD134" s="501"/>
      <c r="BE134" s="501"/>
      <c r="BF134" s="501"/>
      <c r="BG134" s="502"/>
      <c r="BH134" s="501"/>
      <c r="BI134" s="501"/>
      <c r="BJ134" s="501"/>
      <c r="BK134" s="500"/>
      <c r="BL134" s="501"/>
      <c r="BM134" s="501"/>
      <c r="BN134" s="501"/>
      <c r="BO134" s="501"/>
      <c r="BP134" s="501"/>
      <c r="BQ134" s="502"/>
      <c r="BR134" s="501"/>
      <c r="BS134" s="501"/>
      <c r="BT134" s="501"/>
      <c r="BU134" s="500"/>
      <c r="BV134" s="501"/>
      <c r="BW134" s="501"/>
      <c r="BX134" s="501"/>
      <c r="BY134" s="501"/>
      <c r="BZ134" s="501"/>
      <c r="CA134" s="502"/>
      <c r="CB134" s="501"/>
      <c r="CC134" s="501"/>
      <c r="CD134" s="501"/>
      <c r="CE134" s="500"/>
      <c r="CF134" s="501"/>
      <c r="CG134" s="501"/>
      <c r="CH134" s="501"/>
      <c r="CI134" s="501"/>
      <c r="CJ134" s="501"/>
      <c r="CK134" s="502"/>
      <c r="CL134" s="501"/>
      <c r="CM134" s="501"/>
      <c r="CN134" s="501"/>
      <c r="CO134" s="500"/>
      <c r="CP134" s="501"/>
      <c r="CQ134" s="501"/>
      <c r="CR134" s="501"/>
      <c r="CS134" s="501"/>
      <c r="CT134" s="501"/>
      <c r="CU134" s="502"/>
      <c r="CV134" s="501"/>
      <c r="CW134" s="501"/>
      <c r="CX134" s="501"/>
      <c r="CY134" s="503"/>
      <c r="CZ134" s="503"/>
    </row>
    <row r="135" spans="2:136" s="468" customFormat="1" ht="8.1" customHeight="1" x14ac:dyDescent="0.3">
      <c r="B135" s="464"/>
      <c r="C135" s="465"/>
      <c r="D135" s="466"/>
      <c r="E135" s="466"/>
      <c r="F135" s="466"/>
      <c r="G135" s="466"/>
      <c r="H135" s="466"/>
      <c r="I135" s="466"/>
      <c r="J135" s="466"/>
      <c r="K135" s="466"/>
      <c r="L135" s="466"/>
      <c r="M135" s="466"/>
      <c r="N135" s="466"/>
      <c r="O135" s="466"/>
      <c r="P135" s="466"/>
      <c r="Q135" s="466"/>
      <c r="R135" s="466"/>
      <c r="S135" s="466"/>
      <c r="T135" s="466"/>
      <c r="U135" s="466"/>
      <c r="V135" s="466"/>
      <c r="W135" s="466"/>
      <c r="X135" s="466"/>
      <c r="Y135" s="466"/>
      <c r="Z135" s="466"/>
      <c r="AA135" s="466"/>
      <c r="AB135" s="466"/>
      <c r="AC135" s="466"/>
      <c r="AD135" s="466"/>
      <c r="AE135" s="466"/>
      <c r="AF135" s="466"/>
      <c r="AG135" s="466"/>
      <c r="AH135" s="466"/>
      <c r="AI135" s="466"/>
      <c r="AJ135" s="466"/>
      <c r="AK135" s="466"/>
      <c r="AL135" s="467"/>
      <c r="AM135" s="467"/>
      <c r="AN135" s="467"/>
      <c r="AO135" s="467"/>
      <c r="AP135" s="467"/>
      <c r="AQ135" s="467"/>
      <c r="AR135" s="467"/>
      <c r="AS135" s="467"/>
      <c r="AT135" s="467"/>
      <c r="AU135" s="467"/>
      <c r="AW135" s="467"/>
      <c r="AX135" s="469"/>
      <c r="AY135" s="467"/>
      <c r="AZ135" s="467"/>
      <c r="BB135" s="470"/>
      <c r="BC135" s="465"/>
      <c r="BD135" s="470"/>
      <c r="BE135" s="470"/>
      <c r="BF135" s="470"/>
      <c r="BG135" s="470"/>
      <c r="BH135" s="471"/>
      <c r="BI135" s="470"/>
      <c r="BJ135" s="470"/>
      <c r="BK135" s="470"/>
      <c r="BL135" s="470"/>
      <c r="BM135" s="467"/>
      <c r="BN135" s="467"/>
      <c r="BO135" s="467"/>
      <c r="BP135" s="467"/>
      <c r="BQ135" s="467"/>
      <c r="BR135" s="467"/>
      <c r="BS135" s="467"/>
      <c r="BT135" s="467"/>
      <c r="BU135" s="467"/>
      <c r="BV135" s="467"/>
      <c r="BW135" s="467"/>
      <c r="BX135" s="467"/>
      <c r="BY135" s="467"/>
      <c r="BZ135" s="467"/>
      <c r="CA135" s="467"/>
      <c r="CB135" s="467"/>
      <c r="CC135" s="467"/>
      <c r="CD135" s="467"/>
      <c r="CE135" s="467"/>
      <c r="CF135" s="467"/>
      <c r="CG135" s="467"/>
      <c r="CH135" s="467"/>
      <c r="CI135" s="467"/>
      <c r="CJ135" s="467"/>
      <c r="CK135" s="467"/>
      <c r="CL135" s="467"/>
      <c r="CM135" s="467"/>
      <c r="CN135" s="467"/>
      <c r="CO135" s="467"/>
      <c r="CP135" s="467"/>
      <c r="CQ135" s="467"/>
      <c r="CR135" s="467"/>
      <c r="CS135" s="467"/>
      <c r="CT135" s="467"/>
      <c r="CU135" s="467"/>
      <c r="CV135" s="467"/>
      <c r="CW135" s="467"/>
      <c r="CX135" s="467"/>
      <c r="CY135" s="467"/>
      <c r="CZ135" s="467"/>
      <c r="DA135" s="467"/>
      <c r="DB135" s="467"/>
      <c r="DC135" s="467"/>
      <c r="DD135" s="467"/>
      <c r="DE135" s="467"/>
      <c r="DF135" s="467"/>
      <c r="DG135" s="467"/>
      <c r="DH135" s="467"/>
      <c r="DI135" s="467"/>
      <c r="DJ135" s="467"/>
      <c r="DK135" s="467"/>
      <c r="DL135" s="467"/>
      <c r="DM135" s="467"/>
      <c r="DN135" s="467"/>
      <c r="DO135" s="467"/>
      <c r="DP135" s="467"/>
      <c r="DQ135" s="467"/>
      <c r="DR135" s="467"/>
      <c r="DS135" s="467"/>
      <c r="DT135" s="467"/>
      <c r="DU135" s="467"/>
      <c r="DV135" s="467"/>
      <c r="DW135" s="467"/>
      <c r="DX135" s="467"/>
      <c r="DY135" s="467"/>
      <c r="DZ135" s="467"/>
      <c r="EA135" s="467"/>
      <c r="EB135" s="467"/>
      <c r="EC135" s="467"/>
      <c r="ED135" s="467"/>
      <c r="EE135" s="467"/>
      <c r="EF135" s="472"/>
    </row>
    <row r="136" spans="2:136" ht="35.1" customHeight="1" x14ac:dyDescent="0.3">
      <c r="B136" s="473"/>
      <c r="C136" s="473"/>
      <c r="D136" s="473"/>
      <c r="E136" s="473"/>
      <c r="F136" s="473"/>
      <c r="G136" s="473"/>
      <c r="H136" s="473"/>
      <c r="I136" s="473"/>
      <c r="J136" s="473"/>
      <c r="K136" s="473"/>
      <c r="L136" s="473"/>
      <c r="M136" s="473"/>
      <c r="N136" s="473"/>
      <c r="O136" s="473"/>
      <c r="P136" s="473"/>
      <c r="Q136" s="473"/>
      <c r="R136" s="473"/>
      <c r="S136" s="473"/>
      <c r="T136" s="473"/>
      <c r="U136" s="473"/>
      <c r="V136" s="473"/>
      <c r="W136" s="473"/>
      <c r="X136" s="473"/>
      <c r="Y136" s="473"/>
      <c r="Z136" s="473"/>
      <c r="AA136" s="473"/>
      <c r="AB136" s="473"/>
      <c r="AC136" s="473"/>
      <c r="AD136" s="473"/>
      <c r="AE136" s="473"/>
      <c r="AF136" s="473"/>
      <c r="AG136" s="473"/>
      <c r="AH136" s="473"/>
      <c r="AI136" s="473"/>
      <c r="AJ136" s="473"/>
      <c r="AK136" s="473"/>
      <c r="AL136" s="473"/>
      <c r="AM136" s="473"/>
      <c r="AN136" s="473"/>
      <c r="AO136" s="473"/>
      <c r="AP136" s="473"/>
      <c r="AQ136" s="473"/>
      <c r="AR136" s="473"/>
      <c r="AS136" s="473"/>
      <c r="AT136" s="473"/>
      <c r="AU136" s="473"/>
      <c r="AV136" s="473"/>
      <c r="AW136" s="473"/>
      <c r="AX136" s="473"/>
      <c r="AY136" s="473"/>
      <c r="AZ136" s="473"/>
      <c r="BA136" s="473"/>
      <c r="BB136" s="473"/>
      <c r="BC136" s="473"/>
      <c r="BD136" s="473"/>
      <c r="BE136" s="473"/>
      <c r="BF136" s="473"/>
      <c r="BG136" s="473"/>
      <c r="BH136" s="473"/>
      <c r="BI136" s="473"/>
      <c r="BJ136" s="473"/>
      <c r="BK136" s="473"/>
      <c r="BL136" s="473"/>
      <c r="BM136" s="473"/>
      <c r="BN136" s="473"/>
      <c r="BO136" s="473"/>
      <c r="BP136" s="473"/>
      <c r="BQ136" s="473"/>
      <c r="BR136" s="473"/>
      <c r="BS136" s="473"/>
      <c r="BT136" s="473"/>
      <c r="BU136" s="473"/>
      <c r="BV136" s="473"/>
      <c r="BW136" s="473"/>
      <c r="BX136" s="473"/>
      <c r="BY136" s="473"/>
      <c r="BZ136" s="473"/>
      <c r="CA136" s="473"/>
      <c r="CB136" s="473"/>
      <c r="CC136" s="473"/>
      <c r="CD136" s="473"/>
      <c r="CE136" s="473"/>
      <c r="CF136" s="473"/>
      <c r="CG136" s="473"/>
      <c r="CH136" s="473"/>
      <c r="CI136" s="473"/>
      <c r="CJ136" s="473"/>
      <c r="CK136" s="473"/>
      <c r="CL136" s="473"/>
      <c r="CM136" s="473"/>
      <c r="CN136" s="473"/>
      <c r="CO136" s="473"/>
      <c r="CP136" s="473"/>
      <c r="CQ136" s="473"/>
      <c r="CR136" s="473"/>
      <c r="CS136" s="473"/>
      <c r="CT136" s="473"/>
      <c r="CU136" s="473"/>
      <c r="CV136" s="473"/>
      <c r="CW136" s="473"/>
      <c r="CX136" s="473"/>
      <c r="CY136" s="473"/>
      <c r="EE136" s="475"/>
    </row>
    <row r="137" spans="2:136" s="468" customFormat="1" ht="8.1" customHeight="1" x14ac:dyDescent="0.3">
      <c r="B137" s="465"/>
      <c r="C137" s="469"/>
      <c r="D137" s="467"/>
      <c r="E137" s="467"/>
      <c r="F137" s="465"/>
      <c r="G137" s="470"/>
      <c r="H137" s="470"/>
      <c r="I137" s="470"/>
      <c r="J137" s="470"/>
      <c r="K137" s="470"/>
      <c r="L137" s="470"/>
      <c r="M137" s="470"/>
      <c r="N137" s="470"/>
      <c r="O137" s="470"/>
      <c r="P137" s="470"/>
      <c r="Q137" s="470"/>
      <c r="R137" s="476"/>
      <c r="S137" s="476"/>
      <c r="T137" s="476"/>
      <c r="U137" s="476"/>
      <c r="V137" s="476"/>
      <c r="W137" s="476"/>
      <c r="X137" s="476"/>
      <c r="Y137" s="476"/>
      <c r="Z137" s="476"/>
      <c r="AA137" s="476"/>
      <c r="AB137" s="476"/>
      <c r="AC137" s="476"/>
      <c r="AD137" s="476"/>
      <c r="AE137" s="476"/>
      <c r="AF137" s="476"/>
      <c r="AG137" s="476"/>
      <c r="AH137" s="476"/>
      <c r="AI137" s="476"/>
      <c r="AJ137" s="476"/>
      <c r="AK137" s="476"/>
      <c r="AL137" s="476"/>
      <c r="AM137" s="476"/>
      <c r="AN137" s="476"/>
      <c r="AO137" s="476"/>
      <c r="AP137" s="476"/>
      <c r="AQ137" s="476"/>
      <c r="AR137" s="476"/>
      <c r="AS137" s="476"/>
      <c r="AT137" s="476"/>
      <c r="AU137" s="476"/>
      <c r="AV137" s="476"/>
      <c r="AW137" s="476"/>
      <c r="AX137" s="476"/>
      <c r="AY137" s="476"/>
      <c r="AZ137" s="476"/>
      <c r="BA137" s="476"/>
      <c r="BB137" s="476"/>
      <c r="BC137" s="476"/>
      <c r="BD137" s="476"/>
      <c r="BE137" s="476"/>
      <c r="BF137" s="476"/>
      <c r="BG137" s="476"/>
      <c r="BH137" s="476"/>
      <c r="BI137" s="476"/>
      <c r="BJ137" s="476"/>
      <c r="BK137" s="476"/>
      <c r="BL137" s="476"/>
      <c r="BM137" s="476"/>
      <c r="BN137" s="476"/>
      <c r="BO137" s="476"/>
      <c r="BP137" s="476"/>
      <c r="BQ137" s="476"/>
      <c r="BR137" s="476"/>
      <c r="BS137" s="476"/>
      <c r="BT137" s="476"/>
      <c r="BU137" s="476"/>
      <c r="BV137" s="476"/>
      <c r="BW137" s="476"/>
      <c r="BX137" s="476"/>
      <c r="BY137" s="476"/>
      <c r="BZ137" s="476"/>
      <c r="CA137" s="476"/>
      <c r="CB137" s="476"/>
      <c r="CC137" s="476"/>
      <c r="CD137" s="476"/>
      <c r="CE137" s="476"/>
      <c r="CF137" s="476"/>
      <c r="CG137" s="476"/>
      <c r="CH137" s="476"/>
      <c r="CI137" s="476"/>
      <c r="CJ137" s="476"/>
      <c r="CK137" s="476"/>
      <c r="CL137" s="476"/>
      <c r="CM137" s="476"/>
      <c r="CN137" s="476"/>
      <c r="CO137" s="476"/>
      <c r="CP137" s="476"/>
      <c r="CQ137" s="476"/>
      <c r="CR137" s="476"/>
      <c r="CS137" s="476"/>
      <c r="CT137" s="476"/>
      <c r="CU137" s="476"/>
      <c r="CV137" s="476"/>
      <c r="CW137" s="476"/>
      <c r="CX137" s="476"/>
      <c r="CY137" s="476"/>
      <c r="CZ137" s="476"/>
    </row>
    <row r="138" spans="2:136" s="468" customFormat="1" ht="8.1" customHeight="1" x14ac:dyDescent="0.3">
      <c r="B138" s="477" t="s">
        <v>120</v>
      </c>
      <c r="C138" s="1548">
        <f>CY127</f>
        <v>137</v>
      </c>
      <c r="D138" s="1548"/>
      <c r="E138" s="1548"/>
      <c r="F138" s="478"/>
      <c r="G138" s="478"/>
      <c r="H138" s="479"/>
      <c r="I138" s="478"/>
      <c r="J138" s="478"/>
      <c r="K138" s="478"/>
      <c r="L138" s="478"/>
      <c r="M138" s="1548">
        <f>C138+1</f>
        <v>138</v>
      </c>
      <c r="N138" s="1548"/>
      <c r="O138" s="1548"/>
      <c r="P138" s="478"/>
      <c r="Q138" s="478"/>
      <c r="R138" s="479"/>
      <c r="S138" s="478"/>
      <c r="T138" s="478"/>
      <c r="U138" s="478"/>
      <c r="V138" s="478"/>
      <c r="W138" s="1548">
        <f>M138+1</f>
        <v>139</v>
      </c>
      <c r="X138" s="1548"/>
      <c r="Y138" s="1548"/>
      <c r="Z138" s="478"/>
      <c r="AA138" s="478"/>
      <c r="AB138" s="479"/>
      <c r="AC138" s="478"/>
      <c r="AD138" s="478"/>
      <c r="AE138" s="478"/>
      <c r="AF138" s="478"/>
      <c r="AG138" s="1548">
        <f>W138+1</f>
        <v>140</v>
      </c>
      <c r="AH138" s="1548"/>
      <c r="AI138" s="1548"/>
      <c r="AJ138" s="478"/>
      <c r="AK138" s="478"/>
      <c r="AL138" s="479"/>
      <c r="AM138" s="478"/>
      <c r="AN138" s="478"/>
      <c r="AO138" s="478"/>
      <c r="AP138" s="478"/>
      <c r="AQ138" s="1548">
        <f>AG138+1</f>
        <v>141</v>
      </c>
      <c r="AR138" s="1548"/>
      <c r="AS138" s="1548"/>
      <c r="AT138" s="478"/>
      <c r="AU138" s="478"/>
      <c r="AV138" s="479"/>
      <c r="AW138" s="478"/>
      <c r="AX138" s="478"/>
      <c r="AY138" s="478"/>
      <c r="AZ138" s="478"/>
      <c r="BA138" s="1548">
        <f>AQ138+1</f>
        <v>142</v>
      </c>
      <c r="BB138" s="1548"/>
      <c r="BC138" s="1548"/>
      <c r="BD138" s="478"/>
      <c r="BE138" s="478"/>
      <c r="BF138" s="479"/>
      <c r="BG138" s="478"/>
      <c r="BH138" s="478"/>
      <c r="BI138" s="478"/>
      <c r="BJ138" s="478"/>
      <c r="BK138" s="1548">
        <f>BA138+1</f>
        <v>143</v>
      </c>
      <c r="BL138" s="1548"/>
      <c r="BM138" s="1548"/>
      <c r="BN138" s="478"/>
      <c r="BO138" s="478"/>
      <c r="BP138" s="479"/>
      <c r="BQ138" s="478"/>
      <c r="BR138" s="478"/>
      <c r="BS138" s="478"/>
      <c r="BT138" s="478"/>
      <c r="BU138" s="1548">
        <f>BK138+1</f>
        <v>144</v>
      </c>
      <c r="BV138" s="1548"/>
      <c r="BW138" s="1548"/>
      <c r="BX138" s="478"/>
      <c r="BY138" s="478"/>
      <c r="BZ138" s="479"/>
      <c r="CA138" s="478"/>
      <c r="CB138" s="478"/>
      <c r="CC138" s="478"/>
      <c r="CD138" s="478"/>
      <c r="CE138" s="1548">
        <f>BU138+1</f>
        <v>145</v>
      </c>
      <c r="CF138" s="1548"/>
      <c r="CG138" s="1548"/>
      <c r="CH138" s="478"/>
      <c r="CI138" s="478"/>
      <c r="CJ138" s="479"/>
      <c r="CK138" s="478"/>
      <c r="CL138" s="478"/>
      <c r="CM138" s="478"/>
      <c r="CN138" s="478"/>
      <c r="CO138" s="1548">
        <f>CE138+1</f>
        <v>146</v>
      </c>
      <c r="CP138" s="1548"/>
      <c r="CQ138" s="1548"/>
      <c r="CR138" s="478"/>
      <c r="CS138" s="478"/>
      <c r="CT138" s="479"/>
      <c r="CU138" s="478"/>
      <c r="CV138" s="478"/>
      <c r="CW138" s="478"/>
      <c r="CX138" s="478"/>
      <c r="CY138" s="480">
        <f>CO138+1</f>
        <v>147</v>
      </c>
      <c r="CZ138" s="480"/>
    </row>
    <row r="139" spans="2:136" s="468" customFormat="1" ht="6" customHeight="1" x14ac:dyDescent="0.3">
      <c r="B139" s="481"/>
      <c r="C139" s="482"/>
      <c r="D139" s="483"/>
      <c r="E139" s="483"/>
      <c r="F139" s="483"/>
      <c r="G139" s="484"/>
      <c r="H139" s="483"/>
      <c r="I139" s="483"/>
      <c r="J139" s="483"/>
      <c r="K139" s="483"/>
      <c r="L139" s="485"/>
      <c r="M139" s="482"/>
      <c r="N139" s="483"/>
      <c r="O139" s="483"/>
      <c r="P139" s="483"/>
      <c r="Q139" s="484"/>
      <c r="R139" s="483"/>
      <c r="S139" s="483"/>
      <c r="T139" s="483"/>
      <c r="U139" s="483"/>
      <c r="V139" s="485"/>
      <c r="W139" s="482"/>
      <c r="X139" s="483"/>
      <c r="Y139" s="483"/>
      <c r="Z139" s="483"/>
      <c r="AA139" s="484"/>
      <c r="AB139" s="483"/>
      <c r="AC139" s="483"/>
      <c r="AD139" s="483"/>
      <c r="AE139" s="483"/>
      <c r="AF139" s="485"/>
      <c r="AG139" s="482"/>
      <c r="AH139" s="483"/>
      <c r="AI139" s="483"/>
      <c r="AJ139" s="483"/>
      <c r="AK139" s="484"/>
      <c r="AL139" s="483"/>
      <c r="AM139" s="483"/>
      <c r="AN139" s="483"/>
      <c r="AO139" s="483"/>
      <c r="AP139" s="485"/>
      <c r="AQ139" s="482"/>
      <c r="AR139" s="483"/>
      <c r="AS139" s="483"/>
      <c r="AT139" s="483"/>
      <c r="AU139" s="484"/>
      <c r="AV139" s="483"/>
      <c r="AW139" s="483"/>
      <c r="AX139" s="483"/>
      <c r="AY139" s="483"/>
      <c r="AZ139" s="485"/>
      <c r="BA139" s="482"/>
      <c r="BB139" s="483"/>
      <c r="BC139" s="483"/>
      <c r="BD139" s="483"/>
      <c r="BE139" s="484"/>
      <c r="BF139" s="483"/>
      <c r="BG139" s="483"/>
      <c r="BH139" s="483"/>
      <c r="BI139" s="483"/>
      <c r="BJ139" s="485"/>
      <c r="BK139" s="482"/>
      <c r="BL139" s="483"/>
      <c r="BM139" s="483"/>
      <c r="BN139" s="483"/>
      <c r="BO139" s="484"/>
      <c r="BP139" s="483"/>
      <c r="BQ139" s="483"/>
      <c r="BR139" s="483"/>
      <c r="BS139" s="483"/>
      <c r="BT139" s="485"/>
      <c r="BU139" s="482"/>
      <c r="BV139" s="483"/>
      <c r="BW139" s="483"/>
      <c r="BX139" s="483"/>
      <c r="BY139" s="484"/>
      <c r="BZ139" s="483"/>
      <c r="CA139" s="483"/>
      <c r="CB139" s="483"/>
      <c r="CC139" s="483"/>
      <c r="CD139" s="485"/>
      <c r="CE139" s="482"/>
      <c r="CF139" s="483"/>
      <c r="CG139" s="483"/>
      <c r="CH139" s="483"/>
      <c r="CI139" s="484"/>
      <c r="CJ139" s="483"/>
      <c r="CK139" s="483"/>
      <c r="CL139" s="483"/>
      <c r="CM139" s="483"/>
      <c r="CN139" s="485"/>
      <c r="CO139" s="482"/>
      <c r="CP139" s="483"/>
      <c r="CQ139" s="483"/>
      <c r="CR139" s="483"/>
      <c r="CS139" s="484"/>
      <c r="CT139" s="483"/>
      <c r="CU139" s="483"/>
      <c r="CV139" s="483"/>
      <c r="CW139" s="483"/>
      <c r="CX139" s="485"/>
      <c r="CY139" s="486"/>
      <c r="CZ139" s="486"/>
    </row>
    <row r="140" spans="2:136" s="468" customFormat="1" ht="8.1" customHeight="1" x14ac:dyDescent="0.3">
      <c r="B140" s="1549" t="s">
        <v>299</v>
      </c>
      <c r="C140" s="487"/>
      <c r="D140" s="488"/>
      <c r="E140" s="488"/>
      <c r="F140" s="488"/>
      <c r="G140" s="488"/>
      <c r="H140" s="488"/>
      <c r="I140" s="488"/>
      <c r="J140" s="488"/>
      <c r="K140" s="488"/>
      <c r="L140" s="489"/>
      <c r="M140" s="487"/>
      <c r="N140" s="488"/>
      <c r="O140" s="488"/>
      <c r="P140" s="488"/>
      <c r="Q140" s="488"/>
      <c r="R140" s="488"/>
      <c r="S140" s="488"/>
      <c r="T140" s="488"/>
      <c r="U140" s="488"/>
      <c r="V140" s="489"/>
      <c r="W140" s="487"/>
      <c r="X140" s="488"/>
      <c r="Y140" s="488"/>
      <c r="Z140" s="488"/>
      <c r="AA140" s="488"/>
      <c r="AB140" s="488"/>
      <c r="AC140" s="488"/>
      <c r="AD140" s="488"/>
      <c r="AE140" s="488"/>
      <c r="AF140" s="489"/>
      <c r="AG140" s="487"/>
      <c r="AH140" s="488"/>
      <c r="AI140" s="488"/>
      <c r="AJ140" s="488"/>
      <c r="AK140" s="488"/>
      <c r="AL140" s="488"/>
      <c r="AM140" s="488"/>
      <c r="AN140" s="488"/>
      <c r="AO140" s="488"/>
      <c r="AP140" s="489"/>
      <c r="AQ140" s="487"/>
      <c r="AR140" s="488"/>
      <c r="AS140" s="488"/>
      <c r="AT140" s="488"/>
      <c r="AU140" s="488"/>
      <c r="AV140" s="488"/>
      <c r="AW140" s="488"/>
      <c r="AX140" s="488"/>
      <c r="AY140" s="488"/>
      <c r="AZ140" s="489"/>
      <c r="BA140" s="487"/>
      <c r="BB140" s="488"/>
      <c r="BC140" s="488"/>
      <c r="BD140" s="488"/>
      <c r="BE140" s="488"/>
      <c r="BF140" s="488"/>
      <c r="BG140" s="488"/>
      <c r="BH140" s="488"/>
      <c r="BI140" s="488"/>
      <c r="BJ140" s="489"/>
      <c r="BK140" s="487"/>
      <c r="BL140" s="488"/>
      <c r="BM140" s="488"/>
      <c r="BN140" s="488"/>
      <c r="BO140" s="488"/>
      <c r="BP140" s="488"/>
      <c r="BQ140" s="488"/>
      <c r="BR140" s="488"/>
      <c r="BS140" s="488"/>
      <c r="BT140" s="489"/>
      <c r="BU140" s="487"/>
      <c r="BV140" s="488"/>
      <c r="BW140" s="488"/>
      <c r="BX140" s="488"/>
      <c r="BY140" s="488"/>
      <c r="BZ140" s="488"/>
      <c r="CA140" s="488"/>
      <c r="CB140" s="488"/>
      <c r="CC140" s="488"/>
      <c r="CD140" s="489"/>
      <c r="CE140" s="487"/>
      <c r="CF140" s="488"/>
      <c r="CG140" s="488"/>
      <c r="CH140" s="488"/>
      <c r="CI140" s="488"/>
      <c r="CJ140" s="488"/>
      <c r="CK140" s="488"/>
      <c r="CL140" s="488"/>
      <c r="CM140" s="488"/>
      <c r="CN140" s="489"/>
      <c r="CO140" s="487"/>
      <c r="CP140" s="488"/>
      <c r="CQ140" s="488"/>
      <c r="CR140" s="488"/>
      <c r="CS140" s="488"/>
      <c r="CT140" s="488"/>
      <c r="CU140" s="488"/>
      <c r="CV140" s="488"/>
      <c r="CW140" s="488"/>
      <c r="CX140" s="489"/>
      <c r="CY140" s="490"/>
    </row>
    <row r="141" spans="2:136" s="468" customFormat="1" ht="8.1" customHeight="1" thickBot="1" x14ac:dyDescent="0.35">
      <c r="B141" s="1549"/>
      <c r="C141" s="491"/>
      <c r="D141" s="492"/>
      <c r="E141" s="492"/>
      <c r="F141" s="492"/>
      <c r="G141" s="492"/>
      <c r="H141" s="492"/>
      <c r="I141" s="492"/>
      <c r="J141" s="492"/>
      <c r="K141" s="492"/>
      <c r="L141" s="493"/>
      <c r="M141" s="491"/>
      <c r="N141" s="492"/>
      <c r="O141" s="492"/>
      <c r="P141" s="492"/>
      <c r="Q141" s="492"/>
      <c r="R141" s="492"/>
      <c r="S141" s="492"/>
      <c r="T141" s="492"/>
      <c r="U141" s="492"/>
      <c r="V141" s="493"/>
      <c r="W141" s="491"/>
      <c r="X141" s="492"/>
      <c r="Y141" s="492"/>
      <c r="Z141" s="492"/>
      <c r="AA141" s="492"/>
      <c r="AB141" s="492"/>
      <c r="AC141" s="492"/>
      <c r="AD141" s="492"/>
      <c r="AE141" s="492"/>
      <c r="AF141" s="493"/>
      <c r="AG141" s="491"/>
      <c r="AH141" s="492"/>
      <c r="AI141" s="492"/>
      <c r="AJ141" s="492"/>
      <c r="AK141" s="492"/>
      <c r="AL141" s="492"/>
      <c r="AM141" s="492"/>
      <c r="AN141" s="492"/>
      <c r="AO141" s="492"/>
      <c r="AP141" s="493"/>
      <c r="AQ141" s="491"/>
      <c r="AR141" s="492"/>
      <c r="AS141" s="492"/>
      <c r="AT141" s="492"/>
      <c r="AU141" s="492"/>
      <c r="AV141" s="492"/>
      <c r="AW141" s="492"/>
      <c r="AX141" s="492"/>
      <c r="AY141" s="492"/>
      <c r="AZ141" s="493"/>
      <c r="BA141" s="491"/>
      <c r="BB141" s="492"/>
      <c r="BC141" s="492"/>
      <c r="BD141" s="492"/>
      <c r="BE141" s="492"/>
      <c r="BF141" s="492"/>
      <c r="BG141" s="492"/>
      <c r="BH141" s="492"/>
      <c r="BI141" s="492"/>
      <c r="BJ141" s="493"/>
      <c r="BK141" s="491"/>
      <c r="BL141" s="492"/>
      <c r="BM141" s="492"/>
      <c r="BN141" s="492"/>
      <c r="BO141" s="492"/>
      <c r="BP141" s="492"/>
      <c r="BQ141" s="492"/>
      <c r="BR141" s="492"/>
      <c r="BS141" s="492"/>
      <c r="BT141" s="493"/>
      <c r="BU141" s="491"/>
      <c r="BV141" s="492"/>
      <c r="BW141" s="492"/>
      <c r="BX141" s="492"/>
      <c r="BY141" s="492"/>
      <c r="BZ141" s="492"/>
      <c r="CA141" s="492"/>
      <c r="CB141" s="492"/>
      <c r="CC141" s="492"/>
      <c r="CD141" s="493"/>
      <c r="CE141" s="491"/>
      <c r="CF141" s="492"/>
      <c r="CG141" s="492"/>
      <c r="CH141" s="492"/>
      <c r="CI141" s="492"/>
      <c r="CJ141" s="492"/>
      <c r="CK141" s="492"/>
      <c r="CL141" s="492"/>
      <c r="CM141" s="492"/>
      <c r="CN141" s="493"/>
      <c r="CO141" s="491"/>
      <c r="CP141" s="492"/>
      <c r="CQ141" s="492"/>
      <c r="CR141" s="492"/>
      <c r="CS141" s="492"/>
      <c r="CT141" s="492"/>
      <c r="CU141" s="492"/>
      <c r="CV141" s="492"/>
      <c r="CW141" s="492"/>
      <c r="CX141" s="493"/>
      <c r="CY141" s="490"/>
    </row>
    <row r="142" spans="2:136" s="468" customFormat="1" ht="8.1" customHeight="1" x14ac:dyDescent="0.3">
      <c r="B142" s="1549"/>
      <c r="C142" s="494"/>
      <c r="D142" s="495"/>
      <c r="E142" s="495"/>
      <c r="F142" s="495"/>
      <c r="G142" s="495"/>
      <c r="H142" s="495"/>
      <c r="I142" s="495"/>
      <c r="J142" s="495"/>
      <c r="K142" s="495"/>
      <c r="L142" s="496"/>
      <c r="M142" s="494"/>
      <c r="N142" s="495"/>
      <c r="O142" s="495"/>
      <c r="P142" s="495"/>
      <c r="Q142" s="495"/>
      <c r="R142" s="495"/>
      <c r="S142" s="495"/>
      <c r="T142" s="495"/>
      <c r="U142" s="495"/>
      <c r="V142" s="496"/>
      <c r="W142" s="494"/>
      <c r="X142" s="495"/>
      <c r="Y142" s="495"/>
      <c r="Z142" s="495"/>
      <c r="AA142" s="495"/>
      <c r="AB142" s="495"/>
      <c r="AC142" s="495"/>
      <c r="AD142" s="495"/>
      <c r="AE142" s="495"/>
      <c r="AF142" s="496"/>
      <c r="AG142" s="494"/>
      <c r="AH142" s="495"/>
      <c r="AI142" s="495"/>
      <c r="AJ142" s="495"/>
      <c r="AK142" s="495"/>
      <c r="AL142" s="495"/>
      <c r="AM142" s="495"/>
      <c r="AN142" s="495"/>
      <c r="AO142" s="495"/>
      <c r="AP142" s="496"/>
      <c r="AQ142" s="494"/>
      <c r="AR142" s="495"/>
      <c r="AS142" s="495"/>
      <c r="AT142" s="495"/>
      <c r="AU142" s="495"/>
      <c r="AV142" s="495"/>
      <c r="AW142" s="495"/>
      <c r="AX142" s="495"/>
      <c r="AY142" s="495"/>
      <c r="AZ142" s="496"/>
      <c r="BA142" s="494"/>
      <c r="BB142" s="495"/>
      <c r="BC142" s="495"/>
      <c r="BD142" s="495"/>
      <c r="BE142" s="495"/>
      <c r="BF142" s="495"/>
      <c r="BG142" s="495"/>
      <c r="BH142" s="495"/>
      <c r="BI142" s="495"/>
      <c r="BJ142" s="496"/>
      <c r="BK142" s="494"/>
      <c r="BL142" s="495"/>
      <c r="BM142" s="495"/>
      <c r="BN142" s="495"/>
      <c r="BO142" s="495"/>
      <c r="BP142" s="495"/>
      <c r="BQ142" s="495"/>
      <c r="BR142" s="495"/>
      <c r="BS142" s="495"/>
      <c r="BT142" s="496"/>
      <c r="BU142" s="494"/>
      <c r="BV142" s="495"/>
      <c r="BW142" s="495"/>
      <c r="BX142" s="495"/>
      <c r="BY142" s="495"/>
      <c r="BZ142" s="495"/>
      <c r="CA142" s="495"/>
      <c r="CB142" s="495"/>
      <c r="CC142" s="495"/>
      <c r="CD142" s="496"/>
      <c r="CE142" s="494"/>
      <c r="CF142" s="495"/>
      <c r="CG142" s="495"/>
      <c r="CH142" s="495"/>
      <c r="CI142" s="495"/>
      <c r="CJ142" s="495"/>
      <c r="CK142" s="495"/>
      <c r="CL142" s="495"/>
      <c r="CM142" s="495"/>
      <c r="CN142" s="496"/>
      <c r="CO142" s="494"/>
      <c r="CP142" s="495"/>
      <c r="CQ142" s="495"/>
      <c r="CR142" s="495"/>
      <c r="CS142" s="495"/>
      <c r="CT142" s="495"/>
      <c r="CU142" s="495"/>
      <c r="CV142" s="495"/>
      <c r="CW142" s="495"/>
      <c r="CX142" s="496"/>
      <c r="CY142" s="490"/>
    </row>
    <row r="143" spans="2:136" s="468" customFormat="1" ht="8.1" customHeight="1" x14ac:dyDescent="0.3">
      <c r="B143" s="1549"/>
      <c r="C143" s="497"/>
      <c r="D143" s="498"/>
      <c r="E143" s="498"/>
      <c r="F143" s="498"/>
      <c r="G143" s="498"/>
      <c r="H143" s="498"/>
      <c r="I143" s="498"/>
      <c r="J143" s="498"/>
      <c r="K143" s="498"/>
      <c r="L143" s="499"/>
      <c r="M143" s="497"/>
      <c r="N143" s="498"/>
      <c r="O143" s="498"/>
      <c r="P143" s="498"/>
      <c r="Q143" s="498"/>
      <c r="R143" s="498"/>
      <c r="S143" s="498"/>
      <c r="T143" s="498"/>
      <c r="U143" s="498"/>
      <c r="V143" s="499"/>
      <c r="W143" s="497"/>
      <c r="X143" s="498"/>
      <c r="Y143" s="498"/>
      <c r="Z143" s="498"/>
      <c r="AA143" s="498"/>
      <c r="AB143" s="498"/>
      <c r="AC143" s="498"/>
      <c r="AD143" s="498"/>
      <c r="AE143" s="498"/>
      <c r="AF143" s="499"/>
      <c r="AG143" s="497"/>
      <c r="AH143" s="498"/>
      <c r="AI143" s="498"/>
      <c r="AJ143" s="498"/>
      <c r="AK143" s="498"/>
      <c r="AL143" s="498"/>
      <c r="AM143" s="498"/>
      <c r="AN143" s="498"/>
      <c r="AO143" s="498"/>
      <c r="AP143" s="499"/>
      <c r="AQ143" s="497"/>
      <c r="AR143" s="498"/>
      <c r="AS143" s="498"/>
      <c r="AT143" s="498"/>
      <c r="AU143" s="498"/>
      <c r="AV143" s="498"/>
      <c r="AW143" s="498"/>
      <c r="AX143" s="498"/>
      <c r="AY143" s="498"/>
      <c r="AZ143" s="499"/>
      <c r="BA143" s="497"/>
      <c r="BB143" s="498"/>
      <c r="BC143" s="498"/>
      <c r="BD143" s="498"/>
      <c r="BE143" s="498"/>
      <c r="BF143" s="498"/>
      <c r="BG143" s="498"/>
      <c r="BH143" s="498"/>
      <c r="BI143" s="498"/>
      <c r="BJ143" s="499"/>
      <c r="BK143" s="497"/>
      <c r="BL143" s="498"/>
      <c r="BM143" s="498"/>
      <c r="BN143" s="498"/>
      <c r="BO143" s="498"/>
      <c r="BP143" s="498"/>
      <c r="BQ143" s="498"/>
      <c r="BR143" s="498"/>
      <c r="BS143" s="498"/>
      <c r="BT143" s="499"/>
      <c r="BU143" s="497"/>
      <c r="BV143" s="498"/>
      <c r="BW143" s="498"/>
      <c r="BX143" s="498"/>
      <c r="BY143" s="498"/>
      <c r="BZ143" s="498"/>
      <c r="CA143" s="498"/>
      <c r="CB143" s="498"/>
      <c r="CC143" s="498"/>
      <c r="CD143" s="499"/>
      <c r="CE143" s="497"/>
      <c r="CF143" s="498"/>
      <c r="CG143" s="498"/>
      <c r="CH143" s="498"/>
      <c r="CI143" s="498"/>
      <c r="CJ143" s="498"/>
      <c r="CK143" s="498"/>
      <c r="CL143" s="498"/>
      <c r="CM143" s="498"/>
      <c r="CN143" s="499"/>
      <c r="CO143" s="497"/>
      <c r="CP143" s="498"/>
      <c r="CQ143" s="498"/>
      <c r="CR143" s="498"/>
      <c r="CS143" s="498"/>
      <c r="CT143" s="498"/>
      <c r="CU143" s="498"/>
      <c r="CV143" s="498"/>
      <c r="CW143" s="498"/>
      <c r="CX143" s="499"/>
      <c r="CY143" s="490"/>
    </row>
    <row r="144" spans="2:136" s="468" customFormat="1" ht="6" customHeight="1" x14ac:dyDescent="0.3">
      <c r="C144" s="596"/>
      <c r="D144" s="597"/>
      <c r="E144" s="597"/>
      <c r="F144" s="597"/>
      <c r="G144" s="597"/>
      <c r="H144" s="598"/>
      <c r="I144" s="597"/>
      <c r="J144" s="597"/>
      <c r="K144" s="597"/>
      <c r="L144" s="597"/>
      <c r="M144" s="596"/>
      <c r="N144" s="597"/>
      <c r="O144" s="597"/>
      <c r="P144" s="597"/>
      <c r="Q144" s="597"/>
      <c r="R144" s="598"/>
      <c r="S144" s="597"/>
      <c r="T144" s="597"/>
      <c r="U144" s="597"/>
      <c r="V144" s="597"/>
      <c r="W144" s="596"/>
      <c r="X144" s="597"/>
      <c r="Y144" s="597"/>
      <c r="Z144" s="597"/>
      <c r="AA144" s="597"/>
      <c r="AB144" s="598"/>
      <c r="AC144" s="597"/>
      <c r="AD144" s="597"/>
      <c r="AE144" s="597"/>
      <c r="AF144" s="597"/>
      <c r="AG144" s="596"/>
      <c r="AH144" s="597"/>
      <c r="AI144" s="597"/>
      <c r="AJ144" s="597"/>
      <c r="AK144" s="597"/>
      <c r="AL144" s="598"/>
      <c r="AM144" s="597"/>
      <c r="AN144" s="597"/>
      <c r="AO144" s="597"/>
      <c r="AP144" s="597"/>
      <c r="AQ144" s="596"/>
      <c r="AR144" s="597"/>
      <c r="AS144" s="597"/>
      <c r="AT144" s="597"/>
      <c r="AU144" s="597"/>
      <c r="AV144" s="598"/>
      <c r="AW144" s="597"/>
      <c r="AX144" s="597"/>
      <c r="AY144" s="597"/>
      <c r="AZ144" s="597"/>
      <c r="BA144" s="596"/>
      <c r="BB144" s="597"/>
      <c r="BC144" s="597"/>
      <c r="BD144" s="597"/>
      <c r="BE144" s="597"/>
      <c r="BF144" s="598"/>
      <c r="BG144" s="597"/>
      <c r="BH144" s="597"/>
      <c r="BI144" s="597"/>
      <c r="BJ144" s="597"/>
      <c r="BK144" s="596"/>
      <c r="BL144" s="597"/>
      <c r="BM144" s="597"/>
      <c r="BN144" s="597"/>
      <c r="BO144" s="597"/>
      <c r="BP144" s="598"/>
      <c r="BQ144" s="597"/>
      <c r="BR144" s="597"/>
      <c r="BS144" s="597"/>
      <c r="BT144" s="597"/>
      <c r="BU144" s="596"/>
      <c r="BV144" s="597"/>
      <c r="BW144" s="597"/>
      <c r="BX144" s="597"/>
      <c r="BY144" s="597"/>
      <c r="BZ144" s="598"/>
      <c r="CA144" s="597"/>
      <c r="CB144" s="597"/>
      <c r="CC144" s="597"/>
      <c r="CD144" s="597"/>
      <c r="CE144" s="596"/>
      <c r="CF144" s="597"/>
      <c r="CG144" s="597"/>
      <c r="CH144" s="597"/>
      <c r="CI144" s="597"/>
      <c r="CJ144" s="598"/>
      <c r="CK144" s="597"/>
      <c r="CL144" s="597"/>
      <c r="CM144" s="597"/>
      <c r="CN144" s="597"/>
      <c r="CO144" s="596"/>
      <c r="CP144" s="597"/>
      <c r="CQ144" s="597"/>
      <c r="CR144" s="597"/>
      <c r="CS144" s="597"/>
      <c r="CT144" s="598"/>
      <c r="CU144" s="597"/>
      <c r="CV144" s="597"/>
      <c r="CW144" s="597"/>
      <c r="CX144" s="597"/>
    </row>
    <row r="145" spans="2:136" s="468" customFormat="1" ht="8.1" customHeight="1" x14ac:dyDescent="0.3">
      <c r="C145" s="500"/>
      <c r="D145" s="501"/>
      <c r="E145" s="501"/>
      <c r="F145" s="501"/>
      <c r="G145" s="501"/>
      <c r="H145" s="501"/>
      <c r="I145" s="502"/>
      <c r="J145" s="501"/>
      <c r="K145" s="501"/>
      <c r="L145" s="501"/>
      <c r="M145" s="500"/>
      <c r="N145" s="501"/>
      <c r="O145" s="501"/>
      <c r="P145" s="501"/>
      <c r="Q145" s="501"/>
      <c r="R145" s="501"/>
      <c r="S145" s="502"/>
      <c r="T145" s="501"/>
      <c r="U145" s="501"/>
      <c r="V145" s="501"/>
      <c r="W145" s="500"/>
      <c r="X145" s="501"/>
      <c r="Y145" s="501"/>
      <c r="Z145" s="501"/>
      <c r="AA145" s="501"/>
      <c r="AB145" s="501"/>
      <c r="AC145" s="502"/>
      <c r="AD145" s="501"/>
      <c r="AE145" s="501"/>
      <c r="AF145" s="501"/>
      <c r="AG145" s="500"/>
      <c r="AH145" s="501"/>
      <c r="AI145" s="501"/>
      <c r="AJ145" s="501"/>
      <c r="AK145" s="501"/>
      <c r="AL145" s="501"/>
      <c r="AM145" s="502"/>
      <c r="AN145" s="501"/>
      <c r="AO145" s="501"/>
      <c r="AP145" s="501"/>
      <c r="AQ145" s="500"/>
      <c r="AR145" s="501"/>
      <c r="AS145" s="501"/>
      <c r="AT145" s="501"/>
      <c r="AU145" s="501"/>
      <c r="AV145" s="501"/>
      <c r="AW145" s="502"/>
      <c r="AX145" s="501"/>
      <c r="AY145" s="501"/>
      <c r="AZ145" s="501"/>
      <c r="BA145" s="500"/>
      <c r="BB145" s="501"/>
      <c r="BC145" s="501"/>
      <c r="BD145" s="501"/>
      <c r="BE145" s="501"/>
      <c r="BF145" s="501"/>
      <c r="BG145" s="502"/>
      <c r="BH145" s="501"/>
      <c r="BI145" s="501"/>
      <c r="BJ145" s="501"/>
      <c r="BK145" s="500"/>
      <c r="BL145" s="501"/>
      <c r="BM145" s="501"/>
      <c r="BN145" s="501"/>
      <c r="BO145" s="501"/>
      <c r="BP145" s="501"/>
      <c r="BQ145" s="502"/>
      <c r="BR145" s="501"/>
      <c r="BS145" s="501"/>
      <c r="BT145" s="501"/>
      <c r="BU145" s="500"/>
      <c r="BV145" s="501"/>
      <c r="BW145" s="501"/>
      <c r="BX145" s="501"/>
      <c r="BY145" s="501"/>
      <c r="BZ145" s="501"/>
      <c r="CA145" s="502"/>
      <c r="CB145" s="501"/>
      <c r="CC145" s="501"/>
      <c r="CD145" s="501"/>
      <c r="CE145" s="500"/>
      <c r="CF145" s="501"/>
      <c r="CG145" s="501"/>
      <c r="CH145" s="501"/>
      <c r="CI145" s="501"/>
      <c r="CJ145" s="501"/>
      <c r="CK145" s="502"/>
      <c r="CL145" s="501"/>
      <c r="CM145" s="501"/>
      <c r="CN145" s="501"/>
      <c r="CO145" s="500"/>
      <c r="CP145" s="501"/>
      <c r="CQ145" s="501"/>
      <c r="CR145" s="501"/>
      <c r="CS145" s="501"/>
      <c r="CT145" s="501"/>
      <c r="CU145" s="502"/>
      <c r="CV145" s="501"/>
      <c r="CW145" s="501"/>
      <c r="CX145" s="501"/>
      <c r="CY145" s="503"/>
      <c r="CZ145" s="503"/>
    </row>
    <row r="146" spans="2:136" s="468" customFormat="1" ht="8.1" customHeight="1" x14ac:dyDescent="0.3">
      <c r="B146" s="464"/>
      <c r="C146" s="465"/>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7"/>
      <c r="AM146" s="467"/>
      <c r="AN146" s="467"/>
      <c r="AO146" s="467"/>
      <c r="AP146" s="467"/>
      <c r="AQ146" s="467"/>
      <c r="AR146" s="467"/>
      <c r="AS146" s="467"/>
      <c r="AT146" s="467"/>
      <c r="AU146" s="467"/>
      <c r="AW146" s="467"/>
      <c r="AX146" s="469"/>
      <c r="AY146" s="467"/>
      <c r="AZ146" s="467"/>
      <c r="BB146" s="470"/>
      <c r="BC146" s="465"/>
      <c r="BD146" s="470"/>
      <c r="BE146" s="470"/>
      <c r="BF146" s="470"/>
      <c r="BG146" s="470"/>
      <c r="BH146" s="471"/>
      <c r="BI146" s="470"/>
      <c r="BJ146" s="470"/>
      <c r="BK146" s="470"/>
      <c r="BL146" s="470"/>
      <c r="BM146" s="467"/>
      <c r="BN146" s="467"/>
      <c r="BO146" s="467"/>
      <c r="BP146" s="467"/>
      <c r="BQ146" s="467"/>
      <c r="BR146" s="467"/>
      <c r="BS146" s="467"/>
      <c r="BT146" s="467"/>
      <c r="BU146" s="467"/>
      <c r="BV146" s="467"/>
      <c r="BW146" s="467"/>
      <c r="BX146" s="467"/>
      <c r="BY146" s="467"/>
      <c r="BZ146" s="467"/>
      <c r="CA146" s="467"/>
      <c r="CB146" s="467"/>
      <c r="CC146" s="467"/>
      <c r="CD146" s="467"/>
      <c r="CE146" s="467"/>
      <c r="CF146" s="467"/>
      <c r="CG146" s="467"/>
      <c r="CH146" s="467"/>
      <c r="CI146" s="467"/>
      <c r="CJ146" s="467"/>
      <c r="CK146" s="467"/>
      <c r="CL146" s="467"/>
      <c r="CM146" s="467"/>
      <c r="CN146" s="467"/>
      <c r="CO146" s="467"/>
      <c r="CP146" s="467"/>
      <c r="CQ146" s="467"/>
      <c r="CR146" s="467"/>
      <c r="CS146" s="467"/>
      <c r="CT146" s="467"/>
      <c r="CU146" s="467"/>
      <c r="CV146" s="467"/>
      <c r="CW146" s="467"/>
      <c r="CX146" s="467"/>
      <c r="CY146" s="467"/>
      <c r="CZ146" s="467"/>
      <c r="DA146" s="467"/>
      <c r="DB146" s="467"/>
      <c r="DC146" s="467"/>
      <c r="DD146" s="467"/>
      <c r="DE146" s="467"/>
      <c r="DF146" s="467"/>
      <c r="DG146" s="467"/>
      <c r="DH146" s="467"/>
      <c r="DI146" s="467"/>
      <c r="DJ146" s="467"/>
      <c r="DK146" s="467"/>
      <c r="DL146" s="467"/>
      <c r="DM146" s="467"/>
      <c r="DN146" s="467"/>
      <c r="DO146" s="467"/>
      <c r="DP146" s="467"/>
      <c r="DQ146" s="467"/>
      <c r="DR146" s="467"/>
      <c r="DS146" s="467"/>
      <c r="DT146" s="467"/>
      <c r="DU146" s="467"/>
      <c r="DV146" s="467"/>
      <c r="DW146" s="467"/>
      <c r="DX146" s="467"/>
      <c r="DY146" s="467"/>
      <c r="DZ146" s="467"/>
      <c r="EA146" s="467"/>
      <c r="EB146" s="467"/>
      <c r="EC146" s="467"/>
      <c r="ED146" s="467"/>
      <c r="EE146" s="467"/>
      <c r="EF146" s="472"/>
    </row>
    <row r="147" spans="2:136" ht="35.1" customHeight="1" x14ac:dyDescent="0.3">
      <c r="B147" s="473"/>
      <c r="C147" s="473"/>
      <c r="D147" s="473"/>
      <c r="E147" s="473"/>
      <c r="F147" s="473"/>
      <c r="G147" s="473"/>
      <c r="H147" s="473"/>
      <c r="I147" s="473"/>
      <c r="J147" s="473"/>
      <c r="K147" s="473"/>
      <c r="L147" s="473"/>
      <c r="M147" s="473"/>
      <c r="N147" s="473"/>
      <c r="O147" s="473"/>
      <c r="P147" s="473"/>
      <c r="Q147" s="473"/>
      <c r="R147" s="473"/>
      <c r="S147" s="473"/>
      <c r="T147" s="473"/>
      <c r="U147" s="473"/>
      <c r="V147" s="473"/>
      <c r="W147" s="473"/>
      <c r="X147" s="473"/>
      <c r="Y147" s="473"/>
      <c r="Z147" s="473"/>
      <c r="AA147" s="473"/>
      <c r="AB147" s="473"/>
      <c r="AC147" s="473"/>
      <c r="AD147" s="473"/>
      <c r="AE147" s="473"/>
      <c r="AF147" s="473"/>
      <c r="AG147" s="473"/>
      <c r="AH147" s="473"/>
      <c r="AI147" s="473"/>
      <c r="AJ147" s="473"/>
      <c r="AK147" s="473"/>
      <c r="AL147" s="473"/>
      <c r="AM147" s="473"/>
      <c r="AN147" s="473"/>
      <c r="AO147" s="473"/>
      <c r="AP147" s="473"/>
      <c r="AQ147" s="473"/>
      <c r="AR147" s="473"/>
      <c r="AS147" s="473"/>
      <c r="AT147" s="473"/>
      <c r="AU147" s="473"/>
      <c r="AV147" s="473"/>
      <c r="AW147" s="473"/>
      <c r="AX147" s="473"/>
      <c r="AY147" s="473"/>
      <c r="AZ147" s="473"/>
      <c r="BA147" s="473"/>
      <c r="BB147" s="473"/>
      <c r="BC147" s="473"/>
      <c r="BD147" s="473"/>
      <c r="BE147" s="473"/>
      <c r="BF147" s="473"/>
      <c r="BG147" s="473"/>
      <c r="BH147" s="473"/>
      <c r="BI147" s="473"/>
      <c r="BJ147" s="473"/>
      <c r="BK147" s="473"/>
      <c r="BL147" s="473"/>
      <c r="BM147" s="473"/>
      <c r="BN147" s="473"/>
      <c r="BO147" s="473"/>
      <c r="BP147" s="473"/>
      <c r="BQ147" s="473"/>
      <c r="BR147" s="473"/>
      <c r="BS147" s="473"/>
      <c r="BT147" s="473"/>
      <c r="BU147" s="473"/>
      <c r="BV147" s="473"/>
      <c r="BW147" s="473"/>
      <c r="BX147" s="473"/>
      <c r="BY147" s="473"/>
      <c r="BZ147" s="473"/>
      <c r="CA147" s="473"/>
      <c r="CB147" s="473"/>
      <c r="CC147" s="473"/>
      <c r="CD147" s="473"/>
      <c r="CE147" s="473"/>
      <c r="CF147" s="473"/>
      <c r="CG147" s="473"/>
      <c r="CH147" s="473"/>
      <c r="CI147" s="473"/>
      <c r="CJ147" s="473"/>
      <c r="CK147" s="473"/>
      <c r="CL147" s="473"/>
      <c r="CM147" s="473"/>
      <c r="CN147" s="473"/>
      <c r="CO147" s="473"/>
      <c r="CP147" s="473"/>
      <c r="CQ147" s="473"/>
      <c r="CR147" s="473"/>
      <c r="CS147" s="473"/>
      <c r="CT147" s="473"/>
      <c r="CU147" s="473"/>
      <c r="CV147" s="473"/>
      <c r="CW147" s="473"/>
      <c r="CX147" s="473"/>
      <c r="CY147" s="473"/>
      <c r="EE147" s="475"/>
    </row>
    <row r="148" spans="2:136" s="468" customFormat="1" ht="8.1" customHeight="1" thickBot="1" x14ac:dyDescent="0.35">
      <c r="B148" s="465"/>
      <c r="C148" s="469"/>
      <c r="D148" s="467"/>
      <c r="E148" s="467"/>
      <c r="F148" s="465"/>
      <c r="G148" s="470"/>
      <c r="H148" s="470"/>
      <c r="I148" s="470"/>
      <c r="J148" s="470"/>
      <c r="K148" s="470"/>
      <c r="L148" s="470"/>
      <c r="M148" s="470"/>
      <c r="N148" s="470"/>
      <c r="O148" s="470"/>
      <c r="P148" s="470"/>
      <c r="Q148" s="470"/>
      <c r="R148" s="476"/>
      <c r="S148" s="476"/>
      <c r="T148" s="476"/>
      <c r="U148" s="476"/>
      <c r="V148" s="476"/>
      <c r="W148" s="476"/>
      <c r="X148" s="476"/>
      <c r="Y148" s="476"/>
      <c r="Z148" s="476"/>
      <c r="AA148" s="476"/>
      <c r="AB148" s="476"/>
      <c r="AC148" s="476"/>
      <c r="AD148" s="476"/>
      <c r="AE148" s="476"/>
      <c r="AF148" s="476"/>
      <c r="AG148" s="476"/>
      <c r="AH148" s="476"/>
      <c r="AI148" s="476"/>
      <c r="AJ148" s="476"/>
      <c r="AK148" s="476"/>
      <c r="AL148" s="476"/>
      <c r="AM148" s="476"/>
      <c r="AN148" s="476"/>
      <c r="AO148" s="476"/>
      <c r="AP148" s="476"/>
      <c r="AQ148" s="476"/>
      <c r="AR148" s="476"/>
      <c r="AS148" s="476"/>
      <c r="AT148" s="476"/>
      <c r="AU148" s="476"/>
      <c r="AV148" s="476"/>
      <c r="AW148" s="476"/>
      <c r="AX148" s="476"/>
      <c r="AY148" s="476"/>
      <c r="AZ148" s="476"/>
      <c r="BA148" s="476"/>
      <c r="BB148" s="476"/>
      <c r="BC148" s="476"/>
      <c r="BD148" s="476"/>
      <c r="BE148" s="476"/>
      <c r="BF148" s="476"/>
      <c r="BG148" s="476"/>
      <c r="BH148" s="476"/>
      <c r="BI148" s="476"/>
      <c r="BJ148" s="476"/>
      <c r="BK148" s="476"/>
      <c r="BL148" s="476"/>
      <c r="BM148" s="476"/>
      <c r="BN148" s="476"/>
      <c r="BO148" s="476"/>
      <c r="BP148" s="476"/>
      <c r="BQ148" s="476"/>
      <c r="BR148" s="476"/>
      <c r="BS148" s="476"/>
      <c r="BT148" s="476"/>
      <c r="BU148" s="476"/>
      <c r="BV148" s="476"/>
      <c r="BW148" s="476"/>
      <c r="BX148" s="476"/>
      <c r="BY148" s="476"/>
      <c r="BZ148" s="476"/>
      <c r="CA148" s="476"/>
      <c r="CB148" s="476"/>
      <c r="CC148" s="476"/>
      <c r="CD148" s="476"/>
      <c r="CE148" s="476"/>
      <c r="CF148" s="476"/>
      <c r="CG148" s="476"/>
      <c r="CH148" s="476"/>
      <c r="CI148" s="476"/>
      <c r="CJ148" s="476"/>
      <c r="CK148" s="476"/>
      <c r="CL148" s="476"/>
      <c r="CM148" s="476"/>
      <c r="CN148" s="476"/>
      <c r="CO148" s="476"/>
      <c r="CP148" s="476"/>
      <c r="CQ148" s="476"/>
      <c r="CR148" s="476"/>
      <c r="CS148" s="476"/>
      <c r="CT148" s="476"/>
      <c r="CU148" s="476"/>
      <c r="CV148" s="476"/>
      <c r="CW148" s="476"/>
      <c r="CX148" s="476"/>
      <c r="CY148" s="476"/>
      <c r="CZ148" s="476"/>
    </row>
    <row r="149" spans="2:136" s="468" customFormat="1" ht="8.1" customHeight="1" x14ac:dyDescent="0.3">
      <c r="B149" s="517"/>
      <c r="C149" s="518"/>
      <c r="D149" s="519"/>
      <c r="E149" s="519"/>
      <c r="F149" s="520"/>
      <c r="G149" s="521"/>
      <c r="H149" s="521"/>
      <c r="I149" s="521"/>
      <c r="J149" s="521"/>
      <c r="K149" s="521"/>
      <c r="L149" s="521"/>
      <c r="M149" s="521"/>
      <c r="N149" s="521"/>
      <c r="O149" s="521"/>
      <c r="P149" s="521"/>
      <c r="Q149" s="521"/>
      <c r="R149" s="522"/>
      <c r="S149" s="522"/>
      <c r="T149" s="522"/>
      <c r="U149" s="522"/>
      <c r="V149" s="522"/>
      <c r="W149" s="522"/>
      <c r="X149" s="522"/>
      <c r="Y149" s="522"/>
      <c r="Z149" s="522"/>
      <c r="AA149" s="522"/>
      <c r="AB149" s="522"/>
      <c r="AC149" s="522"/>
      <c r="AD149" s="522"/>
      <c r="AE149" s="522"/>
      <c r="AF149" s="522"/>
      <c r="AG149" s="522"/>
      <c r="AH149" s="522"/>
      <c r="AI149" s="522"/>
      <c r="AJ149" s="522"/>
      <c r="AK149" s="522"/>
      <c r="AL149" s="522"/>
      <c r="AM149" s="522"/>
      <c r="AN149" s="522"/>
      <c r="AO149" s="522"/>
      <c r="AP149" s="522"/>
      <c r="AQ149" s="522"/>
      <c r="AR149" s="522"/>
      <c r="AS149" s="522"/>
      <c r="AT149" s="522"/>
      <c r="AU149" s="522"/>
      <c r="AV149" s="522"/>
      <c r="AW149" s="522"/>
      <c r="AX149" s="522"/>
      <c r="AY149" s="522"/>
      <c r="AZ149" s="522"/>
      <c r="BA149" s="522"/>
      <c r="BB149" s="522"/>
      <c r="BC149" s="522"/>
      <c r="BD149" s="522"/>
      <c r="BE149" s="522"/>
      <c r="BF149" s="522"/>
      <c r="BG149" s="522"/>
      <c r="BH149" s="522"/>
      <c r="BI149" s="522"/>
      <c r="BJ149" s="522"/>
      <c r="BK149" s="522"/>
      <c r="BL149" s="522"/>
      <c r="BM149" s="522"/>
      <c r="BN149" s="522"/>
      <c r="BO149" s="522"/>
      <c r="BP149" s="522"/>
      <c r="BQ149" s="522"/>
      <c r="BR149" s="522"/>
      <c r="BS149" s="522"/>
      <c r="BT149" s="522"/>
      <c r="BU149" s="522"/>
      <c r="BV149" s="522"/>
      <c r="BW149" s="522"/>
      <c r="BX149" s="522"/>
      <c r="BY149" s="522"/>
      <c r="BZ149" s="522"/>
      <c r="CA149" s="522"/>
      <c r="CB149" s="522"/>
      <c r="CC149" s="522"/>
      <c r="CD149" s="522"/>
      <c r="CE149" s="522"/>
      <c r="CF149" s="522"/>
      <c r="CG149" s="522"/>
      <c r="CH149" s="522"/>
      <c r="CI149" s="522"/>
      <c r="CJ149" s="522"/>
      <c r="CK149" s="522"/>
      <c r="CL149" s="522"/>
      <c r="CM149" s="522"/>
      <c r="CN149" s="522"/>
      <c r="CO149" s="522"/>
      <c r="CP149" s="522"/>
      <c r="CQ149" s="522"/>
      <c r="CR149" s="522"/>
      <c r="CS149" s="522"/>
      <c r="CT149" s="522"/>
      <c r="CU149" s="522"/>
      <c r="CV149" s="522"/>
      <c r="CW149" s="522"/>
      <c r="CX149" s="522"/>
      <c r="CY149" s="523"/>
      <c r="CZ149" s="476"/>
    </row>
    <row r="150" spans="2:136" s="468" customFormat="1" ht="11.4" x14ac:dyDescent="0.3">
      <c r="B150" s="524" t="s">
        <v>300</v>
      </c>
      <c r="C150" s="525"/>
      <c r="D150" s="525"/>
      <c r="E150" s="525"/>
      <c r="F150" s="525"/>
      <c r="G150" s="525"/>
      <c r="H150" s="525"/>
      <c r="I150" s="525"/>
      <c r="J150" s="525"/>
      <c r="K150" s="525"/>
      <c r="L150" s="525"/>
      <c r="M150" s="525"/>
      <c r="N150" s="525"/>
      <c r="O150" s="525"/>
      <c r="P150" s="525"/>
      <c r="Q150" s="525"/>
      <c r="R150" s="525"/>
      <c r="S150" s="525"/>
      <c r="T150" s="525"/>
      <c r="U150" s="525"/>
      <c r="V150" s="525"/>
      <c r="W150" s="525"/>
      <c r="X150" s="525"/>
      <c r="Y150" s="525"/>
      <c r="Z150" s="525"/>
      <c r="AA150" s="525"/>
      <c r="AB150" s="525"/>
      <c r="AC150" s="525"/>
      <c r="AD150" s="525"/>
      <c r="AE150" s="525"/>
      <c r="AF150" s="525"/>
      <c r="AG150" s="525"/>
      <c r="AH150" s="525"/>
      <c r="AI150" s="525"/>
      <c r="AJ150" s="525"/>
      <c r="AK150" s="525"/>
      <c r="AL150" s="525"/>
      <c r="AM150" s="525"/>
      <c r="AN150" s="525"/>
      <c r="AO150" s="525"/>
      <c r="AP150" s="525"/>
      <c r="AQ150" s="526"/>
      <c r="AR150" s="526"/>
      <c r="AS150" s="526"/>
      <c r="AT150" s="526"/>
      <c r="AU150" s="526"/>
      <c r="AV150" s="525"/>
      <c r="AW150" s="525"/>
      <c r="AX150" s="525"/>
      <c r="AY150" s="525"/>
      <c r="AZ150" s="525"/>
      <c r="BA150" s="525"/>
      <c r="BB150" s="525"/>
      <c r="BC150" s="525"/>
      <c r="BD150" s="525"/>
      <c r="BE150" s="525"/>
      <c r="BF150" s="525"/>
      <c r="BG150" s="525"/>
      <c r="BH150" s="525"/>
      <c r="BI150" s="525"/>
      <c r="BJ150" s="525"/>
      <c r="BK150" s="525"/>
      <c r="BL150" s="525"/>
      <c r="BM150" s="525"/>
      <c r="BN150" s="525"/>
      <c r="BO150" s="525"/>
      <c r="BP150" s="525"/>
      <c r="BQ150" s="525"/>
      <c r="BR150" s="525"/>
      <c r="BS150" s="525"/>
      <c r="BT150" s="525"/>
      <c r="BU150" s="525"/>
      <c r="BV150" s="525"/>
      <c r="BW150" s="525"/>
      <c r="BX150" s="525"/>
      <c r="BY150" s="525"/>
      <c r="BZ150" s="525"/>
      <c r="CA150" s="525"/>
      <c r="CB150" s="525"/>
      <c r="CC150" s="527" t="s">
        <v>301</v>
      </c>
      <c r="CD150" s="525"/>
      <c r="CE150" s="525"/>
      <c r="CF150" s="525"/>
      <c r="CG150" s="525"/>
      <c r="CH150" s="525"/>
      <c r="CI150" s="525"/>
      <c r="CJ150" s="525"/>
      <c r="CK150" s="525"/>
      <c r="CL150" s="525"/>
      <c r="CM150" s="525"/>
      <c r="CN150" s="525"/>
      <c r="CO150" s="525"/>
      <c r="CP150" s="525"/>
      <c r="CQ150" s="525"/>
      <c r="CR150" s="525"/>
      <c r="CS150" s="525"/>
      <c r="CT150" s="525"/>
      <c r="CU150" s="525"/>
      <c r="CV150" s="525"/>
      <c r="CW150" s="525"/>
      <c r="CX150" s="525"/>
      <c r="CY150" s="528"/>
      <c r="CZ150" s="480"/>
    </row>
    <row r="151" spans="2:136" s="468" customFormat="1" ht="5.0999999999999996" customHeight="1" x14ac:dyDescent="0.3">
      <c r="B151" s="529"/>
      <c r="C151" s="486"/>
      <c r="D151" s="486"/>
      <c r="E151" s="486"/>
      <c r="F151" s="486"/>
      <c r="G151" s="486"/>
      <c r="H151" s="486"/>
      <c r="I151" s="486"/>
      <c r="J151" s="486"/>
      <c r="K151" s="486"/>
      <c r="L151" s="486"/>
      <c r="M151" s="486"/>
      <c r="N151" s="486"/>
      <c r="O151" s="486"/>
      <c r="P151" s="486"/>
      <c r="Q151" s="486"/>
      <c r="R151" s="486"/>
      <c r="S151" s="486"/>
      <c r="T151" s="486"/>
      <c r="U151" s="486"/>
      <c r="V151" s="486"/>
      <c r="W151" s="486"/>
      <c r="X151" s="486"/>
      <c r="Y151" s="486"/>
      <c r="Z151" s="486"/>
      <c r="AA151" s="486"/>
      <c r="AB151" s="486"/>
      <c r="AC151" s="486"/>
      <c r="AD151" s="486"/>
      <c r="AE151" s="486"/>
      <c r="AF151" s="486"/>
      <c r="AG151" s="486"/>
      <c r="AH151" s="486"/>
      <c r="AI151" s="486"/>
      <c r="AJ151" s="486"/>
      <c r="AK151" s="486"/>
      <c r="AL151" s="486"/>
      <c r="AM151" s="486"/>
      <c r="AN151" s="486"/>
      <c r="AO151" s="486"/>
      <c r="AP151" s="486"/>
      <c r="AQ151" s="526"/>
      <c r="AR151" s="526"/>
      <c r="AS151" s="526"/>
      <c r="AT151" s="526"/>
      <c r="AU151" s="526"/>
      <c r="AV151" s="486"/>
      <c r="AW151" s="486"/>
      <c r="AX151" s="486"/>
      <c r="AY151" s="486"/>
      <c r="AZ151" s="486"/>
      <c r="BA151" s="486"/>
      <c r="BB151" s="486"/>
      <c r="BC151" s="486"/>
      <c r="BD151" s="486"/>
      <c r="BE151" s="486"/>
      <c r="BF151" s="486"/>
      <c r="BG151" s="486"/>
      <c r="BH151" s="486"/>
      <c r="BI151" s="486"/>
      <c r="BJ151" s="486"/>
      <c r="BK151" s="486"/>
      <c r="BL151" s="486"/>
      <c r="BM151" s="486"/>
      <c r="BN151" s="486"/>
      <c r="BO151" s="486"/>
      <c r="BP151" s="486"/>
      <c r="BQ151" s="486"/>
      <c r="BR151" s="486"/>
      <c r="BS151" s="486"/>
      <c r="BT151" s="486"/>
      <c r="BU151" s="486"/>
      <c r="BV151" s="486"/>
      <c r="BW151" s="486"/>
      <c r="BX151" s="486"/>
      <c r="BY151" s="486"/>
      <c r="BZ151" s="486"/>
      <c r="CA151" s="486"/>
      <c r="CB151" s="486"/>
      <c r="CC151" s="486"/>
      <c r="CD151" s="486"/>
      <c r="CE151" s="486"/>
      <c r="CF151" s="486"/>
      <c r="CG151" s="486"/>
      <c r="CH151" s="486"/>
      <c r="CI151" s="486"/>
      <c r="CJ151" s="486"/>
      <c r="CK151" s="486"/>
      <c r="CL151" s="486"/>
      <c r="CM151" s="486"/>
      <c r="CN151" s="486"/>
      <c r="CO151" s="486"/>
      <c r="CP151" s="486"/>
      <c r="CQ151" s="486"/>
      <c r="CR151" s="486"/>
      <c r="CS151" s="486"/>
      <c r="CT151" s="486"/>
      <c r="CU151" s="486"/>
      <c r="CV151" s="486"/>
      <c r="CW151" s="486"/>
      <c r="CX151" s="486"/>
      <c r="CY151" s="530"/>
      <c r="CZ151" s="486"/>
    </row>
    <row r="152" spans="2:136" ht="12.9" customHeight="1" x14ac:dyDescent="0.3">
      <c r="B152" s="531"/>
      <c r="C152" s="1550"/>
      <c r="D152" s="1551"/>
      <c r="E152" s="532"/>
      <c r="F152" s="533" t="s">
        <v>302</v>
      </c>
      <c r="G152" s="532"/>
      <c r="H152" s="532"/>
      <c r="I152" s="532"/>
      <c r="J152" s="532"/>
      <c r="K152" s="532"/>
      <c r="L152" s="532"/>
      <c r="M152" s="534"/>
      <c r="N152" s="534"/>
      <c r="O152" s="534"/>
      <c r="P152" s="534"/>
      <c r="Q152" s="534"/>
      <c r="R152" s="534"/>
      <c r="S152" s="534"/>
      <c r="T152" s="534"/>
      <c r="U152" s="534"/>
      <c r="V152" s="534"/>
      <c r="W152" s="534"/>
      <c r="X152" s="534"/>
      <c r="Y152" s="534"/>
      <c r="Z152" s="534"/>
      <c r="AA152" s="534"/>
      <c r="AB152" s="534"/>
      <c r="AC152" s="534"/>
      <c r="AD152" s="534"/>
      <c r="AE152" s="534"/>
      <c r="AF152" s="534"/>
      <c r="AG152" s="534"/>
      <c r="AH152" s="532"/>
      <c r="AI152" s="532"/>
      <c r="AJ152" s="532"/>
      <c r="AK152" s="1552"/>
      <c r="AL152" s="1553"/>
      <c r="AM152" s="532"/>
      <c r="AN152" s="533" t="s">
        <v>303</v>
      </c>
      <c r="AO152" s="532"/>
      <c r="AP152" s="532"/>
      <c r="AQ152" s="532"/>
      <c r="AR152" s="534"/>
      <c r="AS152" s="534"/>
      <c r="AT152" s="534"/>
      <c r="AU152" s="534"/>
      <c r="AV152" s="534"/>
      <c r="AW152" s="534"/>
      <c r="AX152" s="534"/>
      <c r="AY152" s="534"/>
      <c r="AZ152" s="534"/>
      <c r="BA152" s="534"/>
      <c r="BB152" s="534"/>
      <c r="BC152" s="534"/>
      <c r="BD152" s="534"/>
      <c r="BE152" s="534"/>
      <c r="BF152" s="534"/>
      <c r="BG152" s="534"/>
      <c r="BH152" s="534"/>
      <c r="BI152" s="534"/>
      <c r="BJ152" s="534"/>
      <c r="BK152" s="534"/>
      <c r="BL152" s="534"/>
      <c r="BM152" s="532"/>
      <c r="BN152" s="532"/>
      <c r="BO152" s="532"/>
      <c r="BP152" s="532"/>
      <c r="BQ152" s="532"/>
      <c r="BR152" s="532"/>
      <c r="BS152" s="532"/>
      <c r="BT152" s="532"/>
      <c r="BU152" s="532"/>
      <c r="BV152" s="532"/>
      <c r="BW152" s="534"/>
      <c r="BX152" s="534"/>
      <c r="BY152" s="534"/>
      <c r="BZ152" s="534"/>
      <c r="CA152" s="534"/>
      <c r="CB152" s="534"/>
      <c r="CC152" s="534"/>
      <c r="CD152" s="534"/>
      <c r="CE152" s="1554" t="s">
        <v>304</v>
      </c>
      <c r="CF152" s="1554"/>
      <c r="CG152" s="1554"/>
      <c r="CH152" s="1554"/>
      <c r="CI152" s="1554"/>
      <c r="CJ152" s="1554"/>
      <c r="CK152" s="1554"/>
      <c r="CL152" s="1554"/>
      <c r="CM152" s="1554"/>
      <c r="CN152" s="1554"/>
      <c r="CO152" s="1554"/>
      <c r="CP152" s="1554"/>
      <c r="CQ152" s="1554"/>
      <c r="CR152" s="1554"/>
      <c r="CS152" s="1554"/>
      <c r="CT152" s="1554"/>
      <c r="CU152" s="1554"/>
      <c r="CV152" s="1554"/>
      <c r="CW152" s="1554"/>
      <c r="CX152" s="532"/>
      <c r="CY152" s="535"/>
    </row>
    <row r="153" spans="2:136" ht="5.0999999999999996" customHeight="1" x14ac:dyDescent="0.3">
      <c r="B153" s="531"/>
      <c r="C153" s="532"/>
      <c r="D153" s="532"/>
      <c r="E153" s="532"/>
      <c r="F153" s="532"/>
      <c r="G153" s="532"/>
      <c r="H153" s="532"/>
      <c r="I153" s="532"/>
      <c r="J153" s="532"/>
      <c r="K153" s="532"/>
      <c r="L153" s="532"/>
      <c r="M153" s="534"/>
      <c r="N153" s="534"/>
      <c r="O153" s="534"/>
      <c r="P153" s="534"/>
      <c r="Q153" s="534"/>
      <c r="R153" s="534"/>
      <c r="S153" s="534"/>
      <c r="T153" s="534"/>
      <c r="U153" s="534"/>
      <c r="V153" s="534"/>
      <c r="W153" s="534"/>
      <c r="X153" s="534"/>
      <c r="Y153" s="534"/>
      <c r="Z153" s="534"/>
      <c r="AA153" s="534"/>
      <c r="AB153" s="534"/>
      <c r="AC153" s="534"/>
      <c r="AD153" s="534"/>
      <c r="AE153" s="534"/>
      <c r="AF153" s="534"/>
      <c r="AG153" s="534"/>
      <c r="AH153" s="532"/>
      <c r="AI153" s="532"/>
      <c r="AJ153" s="532"/>
      <c r="AK153" s="532"/>
      <c r="AL153" s="532"/>
      <c r="AM153" s="532"/>
      <c r="AN153" s="532"/>
      <c r="AO153" s="532"/>
      <c r="AP153" s="532"/>
      <c r="AQ153" s="532"/>
      <c r="AR153" s="534"/>
      <c r="AS153" s="534"/>
      <c r="AT153" s="534"/>
      <c r="AU153" s="534"/>
      <c r="AV153" s="534"/>
      <c r="AW153" s="534"/>
      <c r="AX153" s="534"/>
      <c r="AY153" s="534"/>
      <c r="AZ153" s="534"/>
      <c r="BA153" s="534"/>
      <c r="BB153" s="534"/>
      <c r="BC153" s="534"/>
      <c r="BD153" s="534"/>
      <c r="BE153" s="534"/>
      <c r="BF153" s="534"/>
      <c r="BG153" s="534"/>
      <c r="BH153" s="534"/>
      <c r="BI153" s="534"/>
      <c r="BJ153" s="534"/>
      <c r="BK153" s="534"/>
      <c r="BL153" s="534"/>
      <c r="BM153" s="532"/>
      <c r="BN153" s="532"/>
      <c r="BO153" s="532"/>
      <c r="BP153" s="532"/>
      <c r="BQ153" s="532"/>
      <c r="BR153" s="532"/>
      <c r="BS153" s="532"/>
      <c r="BT153" s="532"/>
      <c r="BU153" s="532"/>
      <c r="BV153" s="532"/>
      <c r="BW153" s="534"/>
      <c r="BX153" s="534"/>
      <c r="BY153" s="534"/>
      <c r="BZ153" s="534"/>
      <c r="CA153" s="534"/>
      <c r="CB153" s="534"/>
      <c r="CC153" s="534"/>
      <c r="CD153" s="534"/>
      <c r="CE153" s="1554"/>
      <c r="CF153" s="1554"/>
      <c r="CG153" s="1554"/>
      <c r="CH153" s="1554"/>
      <c r="CI153" s="1554"/>
      <c r="CJ153" s="1554"/>
      <c r="CK153" s="1554"/>
      <c r="CL153" s="1554"/>
      <c r="CM153" s="1554"/>
      <c r="CN153" s="1554"/>
      <c r="CO153" s="1554"/>
      <c r="CP153" s="1554"/>
      <c r="CQ153" s="1554"/>
      <c r="CR153" s="1554"/>
      <c r="CS153" s="1554"/>
      <c r="CT153" s="1554"/>
      <c r="CU153" s="1554"/>
      <c r="CV153" s="1554"/>
      <c r="CW153" s="1554"/>
      <c r="CX153" s="532"/>
      <c r="CY153" s="535"/>
    </row>
    <row r="154" spans="2:136" ht="12.9" customHeight="1" x14ac:dyDescent="0.3">
      <c r="B154" s="536"/>
      <c r="C154" s="1555"/>
      <c r="D154" s="1556"/>
      <c r="E154" s="532"/>
      <c r="F154" s="533" t="s">
        <v>305</v>
      </c>
      <c r="AK154" s="1559"/>
      <c r="AL154" s="1560"/>
      <c r="AM154" s="532"/>
      <c r="AN154" s="533" t="s">
        <v>342</v>
      </c>
      <c r="AO154" s="532"/>
      <c r="AP154" s="532"/>
      <c r="AQ154" s="532"/>
      <c r="AR154" s="534"/>
      <c r="AS154" s="534"/>
      <c r="AT154" s="534"/>
      <c r="AU154" s="534"/>
      <c r="AV154" s="534"/>
      <c r="AW154" s="533"/>
      <c r="AX154" s="533"/>
      <c r="AY154" s="533"/>
      <c r="AZ154" s="533"/>
      <c r="BA154" s="533"/>
      <c r="BB154" s="533"/>
      <c r="BC154" s="533"/>
      <c r="BD154" s="533"/>
      <c r="CE154" s="1554"/>
      <c r="CF154" s="1554"/>
      <c r="CG154" s="1554"/>
      <c r="CH154" s="1554"/>
      <c r="CI154" s="1554"/>
      <c r="CJ154" s="1554"/>
      <c r="CK154" s="1554"/>
      <c r="CL154" s="1554"/>
      <c r="CM154" s="1554"/>
      <c r="CN154" s="1554"/>
      <c r="CO154" s="1554"/>
      <c r="CP154" s="1554"/>
      <c r="CQ154" s="1554"/>
      <c r="CR154" s="1554"/>
      <c r="CS154" s="1554"/>
      <c r="CT154" s="1554"/>
      <c r="CU154" s="1554"/>
      <c r="CV154" s="1554"/>
      <c r="CW154" s="1554"/>
      <c r="CY154" s="538"/>
    </row>
    <row r="155" spans="2:136" ht="5.0999999999999996" customHeight="1" x14ac:dyDescent="0.3">
      <c r="B155" s="536"/>
      <c r="AK155" s="537"/>
      <c r="AL155" s="537"/>
      <c r="AN155" s="533"/>
      <c r="AO155" s="533"/>
      <c r="AP155" s="533"/>
      <c r="AQ155" s="533"/>
      <c r="AR155" s="533"/>
      <c r="AS155" s="533"/>
      <c r="AT155" s="533"/>
      <c r="AU155" s="533"/>
      <c r="AV155" s="533"/>
      <c r="AW155" s="533"/>
      <c r="AX155" s="533"/>
      <c r="AY155" s="533"/>
      <c r="AZ155" s="533"/>
      <c r="BA155" s="533"/>
      <c r="BB155" s="533"/>
      <c r="BC155" s="533"/>
      <c r="BD155" s="533"/>
      <c r="CE155" s="1554"/>
      <c r="CF155" s="1554"/>
      <c r="CG155" s="1554"/>
      <c r="CH155" s="1554"/>
      <c r="CI155" s="1554"/>
      <c r="CJ155" s="1554"/>
      <c r="CK155" s="1554"/>
      <c r="CL155" s="1554"/>
      <c r="CM155" s="1554"/>
      <c r="CN155" s="1554"/>
      <c r="CO155" s="1554"/>
      <c r="CP155" s="1554"/>
      <c r="CQ155" s="1554"/>
      <c r="CR155" s="1554"/>
      <c r="CS155" s="1554"/>
      <c r="CT155" s="1554"/>
      <c r="CU155" s="1554"/>
      <c r="CV155" s="1554"/>
      <c r="CW155" s="1554"/>
      <c r="CY155" s="538"/>
    </row>
    <row r="156" spans="2:136" ht="12.9" customHeight="1" x14ac:dyDescent="0.3">
      <c r="B156" s="536"/>
      <c r="C156" s="1557"/>
      <c r="D156" s="1558"/>
      <c r="E156" s="532"/>
      <c r="F156" s="533" t="s">
        <v>306</v>
      </c>
      <c r="AK156" s="1561"/>
      <c r="AL156" s="1562"/>
      <c r="AM156" s="532"/>
      <c r="AN156" s="533" t="s">
        <v>343</v>
      </c>
      <c r="AO156" s="532"/>
      <c r="AP156" s="532"/>
      <c r="AQ156" s="532"/>
      <c r="AR156" s="534"/>
      <c r="AS156" s="534"/>
      <c r="AT156" s="534"/>
      <c r="AU156" s="534"/>
      <c r="AV156" s="534"/>
      <c r="AW156" s="533"/>
      <c r="AX156" s="533"/>
      <c r="AY156" s="533"/>
      <c r="AZ156" s="533"/>
      <c r="BA156" s="533"/>
      <c r="BB156" s="533"/>
      <c r="BC156" s="533"/>
      <c r="BD156" s="533"/>
      <c r="CE156" s="1554"/>
      <c r="CF156" s="1554"/>
      <c r="CG156" s="1554"/>
      <c r="CH156" s="1554"/>
      <c r="CI156" s="1554"/>
      <c r="CJ156" s="1554"/>
      <c r="CK156" s="1554"/>
      <c r="CL156" s="1554"/>
      <c r="CM156" s="1554"/>
      <c r="CN156" s="1554"/>
      <c r="CO156" s="1554"/>
      <c r="CP156" s="1554"/>
      <c r="CQ156" s="1554"/>
      <c r="CR156" s="1554"/>
      <c r="CS156" s="1554"/>
      <c r="CT156" s="1554"/>
      <c r="CU156" s="1554"/>
      <c r="CV156" s="1554"/>
      <c r="CW156" s="1554"/>
      <c r="CY156" s="538"/>
    </row>
    <row r="157" spans="2:136" ht="5.0999999999999996" customHeight="1" thickBot="1" x14ac:dyDescent="0.35">
      <c r="B157" s="539"/>
      <c r="C157" s="540"/>
      <c r="D157" s="540"/>
      <c r="E157" s="540"/>
      <c r="F157" s="540"/>
      <c r="G157" s="540"/>
      <c r="H157" s="540"/>
      <c r="I157" s="540"/>
      <c r="J157" s="540"/>
      <c r="K157" s="540"/>
      <c r="L157" s="540"/>
      <c r="M157" s="540"/>
      <c r="N157" s="540"/>
      <c r="O157" s="540"/>
      <c r="P157" s="540"/>
      <c r="Q157" s="540"/>
      <c r="R157" s="540"/>
      <c r="S157" s="540"/>
      <c r="T157" s="540"/>
      <c r="U157" s="540"/>
      <c r="V157" s="540"/>
      <c r="W157" s="540"/>
      <c r="X157" s="540"/>
      <c r="Y157" s="540"/>
      <c r="Z157" s="540"/>
      <c r="AA157" s="540"/>
      <c r="AB157" s="540"/>
      <c r="AC157" s="540"/>
      <c r="AD157" s="540"/>
      <c r="AE157" s="540"/>
      <c r="AF157" s="540"/>
      <c r="AG157" s="540"/>
      <c r="AH157" s="540"/>
      <c r="AI157" s="540"/>
      <c r="AJ157" s="540"/>
      <c r="AK157" s="540"/>
      <c r="AL157" s="540"/>
      <c r="AM157" s="540"/>
      <c r="AN157" s="540"/>
      <c r="AO157" s="540"/>
      <c r="AP157" s="540"/>
      <c r="AQ157" s="540"/>
      <c r="AR157" s="540"/>
      <c r="AS157" s="540"/>
      <c r="AT157" s="540"/>
      <c r="AU157" s="540"/>
      <c r="AV157" s="540"/>
      <c r="AW157" s="540"/>
      <c r="AX157" s="540"/>
      <c r="AY157" s="540"/>
      <c r="AZ157" s="540"/>
      <c r="BA157" s="540"/>
      <c r="BB157" s="540"/>
      <c r="BC157" s="540"/>
      <c r="BD157" s="540"/>
      <c r="BE157" s="540"/>
      <c r="BF157" s="540"/>
      <c r="BG157" s="540"/>
      <c r="BH157" s="540"/>
      <c r="BI157" s="540"/>
      <c r="BJ157" s="540"/>
      <c r="BK157" s="540"/>
      <c r="BL157" s="540"/>
      <c r="BM157" s="540"/>
      <c r="BN157" s="540"/>
      <c r="BO157" s="540"/>
      <c r="BP157" s="540"/>
      <c r="BQ157" s="540"/>
      <c r="BR157" s="540"/>
      <c r="BS157" s="540"/>
      <c r="BT157" s="540"/>
      <c r="BU157" s="540"/>
      <c r="BV157" s="540"/>
      <c r="BW157" s="540"/>
      <c r="BX157" s="540"/>
      <c r="BY157" s="540"/>
      <c r="BZ157" s="540"/>
      <c r="CA157" s="540"/>
      <c r="CB157" s="540"/>
      <c r="CC157" s="540"/>
      <c r="CD157" s="540"/>
      <c r="CE157" s="540"/>
      <c r="CF157" s="540"/>
      <c r="CG157" s="540"/>
      <c r="CH157" s="540"/>
      <c r="CI157" s="540"/>
      <c r="CJ157" s="540"/>
      <c r="CK157" s="540"/>
      <c r="CL157" s="540"/>
      <c r="CM157" s="540"/>
      <c r="CN157" s="540"/>
      <c r="CO157" s="540"/>
      <c r="CP157" s="540"/>
      <c r="CQ157" s="540"/>
      <c r="CR157" s="540"/>
      <c r="CS157" s="540"/>
      <c r="CT157" s="540"/>
      <c r="CU157" s="540"/>
      <c r="CV157" s="540"/>
      <c r="CW157" s="540"/>
      <c r="CX157" s="540"/>
      <c r="CY157" s="541"/>
    </row>
    <row r="159" spans="2:136" s="468" customFormat="1" ht="8.1" customHeight="1" x14ac:dyDescent="0.3">
      <c r="B159" s="464"/>
      <c r="C159" s="465"/>
      <c r="D159" s="466"/>
      <c r="E159" s="466"/>
      <c r="F159" s="466"/>
      <c r="G159" s="466"/>
      <c r="H159" s="466"/>
      <c r="I159" s="466"/>
      <c r="J159" s="466"/>
      <c r="K159" s="466"/>
      <c r="L159" s="466"/>
      <c r="M159" s="466"/>
      <c r="N159" s="466"/>
      <c r="O159" s="466"/>
      <c r="P159" s="466"/>
      <c r="Q159" s="466"/>
      <c r="R159" s="466"/>
      <c r="S159" s="466"/>
      <c r="T159" s="466"/>
      <c r="U159" s="466"/>
      <c r="V159" s="466"/>
      <c r="W159" s="466"/>
      <c r="X159" s="466"/>
      <c r="Y159" s="466"/>
      <c r="Z159" s="466"/>
      <c r="AA159" s="466"/>
      <c r="AB159" s="466"/>
      <c r="AC159" s="466"/>
      <c r="AD159" s="466"/>
      <c r="AE159" s="466"/>
      <c r="AF159" s="466"/>
      <c r="AG159" s="466"/>
      <c r="AH159" s="466"/>
      <c r="AI159" s="466"/>
      <c r="AJ159" s="466"/>
      <c r="AK159" s="466"/>
      <c r="AL159" s="467"/>
      <c r="AM159" s="467"/>
      <c r="AN159" s="467"/>
      <c r="AO159" s="467"/>
      <c r="AP159" s="467"/>
      <c r="AQ159" s="467"/>
      <c r="AR159" s="467"/>
      <c r="AS159" s="467"/>
      <c r="AT159" s="467"/>
      <c r="AU159" s="467"/>
      <c r="AW159" s="467"/>
      <c r="AX159" s="469"/>
      <c r="AY159" s="467"/>
      <c r="AZ159" s="467"/>
      <c r="BB159" s="470"/>
      <c r="BC159" s="465"/>
      <c r="BD159" s="470"/>
      <c r="BE159" s="470"/>
      <c r="BF159" s="470"/>
      <c r="BG159" s="470"/>
      <c r="BH159" s="471"/>
      <c r="BI159" s="470"/>
      <c r="BJ159" s="470"/>
      <c r="BK159" s="470"/>
      <c r="BL159" s="470"/>
      <c r="BM159" s="467"/>
      <c r="BN159" s="467"/>
      <c r="BO159" s="467"/>
      <c r="BP159" s="467"/>
      <c r="BQ159" s="467"/>
      <c r="BR159" s="467"/>
      <c r="BS159" s="467"/>
      <c r="BT159" s="467"/>
      <c r="BU159" s="467"/>
      <c r="BV159" s="467"/>
      <c r="BW159" s="467"/>
      <c r="BX159" s="467"/>
      <c r="BY159" s="467"/>
      <c r="BZ159" s="467"/>
      <c r="CA159" s="467"/>
      <c r="CB159" s="467"/>
      <c r="CC159" s="467"/>
      <c r="CD159" s="467"/>
      <c r="CE159" s="467"/>
      <c r="CF159" s="467"/>
      <c r="CG159" s="467"/>
      <c r="CH159" s="467"/>
      <c r="CI159" s="467"/>
      <c r="CJ159" s="467"/>
      <c r="CK159" s="467"/>
      <c r="CL159" s="467"/>
      <c r="CM159" s="467"/>
      <c r="CN159" s="467"/>
      <c r="CO159" s="467"/>
      <c r="CP159" s="467"/>
      <c r="CQ159" s="467"/>
      <c r="CR159" s="467"/>
      <c r="CS159" s="467"/>
      <c r="CT159" s="467"/>
      <c r="CU159" s="467"/>
      <c r="CV159" s="467"/>
      <c r="CW159" s="467"/>
      <c r="CX159" s="467"/>
      <c r="CY159" s="467"/>
      <c r="CZ159" s="467"/>
      <c r="DA159" s="467"/>
      <c r="DB159" s="467"/>
      <c r="DC159" s="467"/>
      <c r="DD159" s="467"/>
      <c r="DE159" s="467"/>
      <c r="DF159" s="467"/>
      <c r="DG159" s="467"/>
      <c r="DH159" s="467"/>
      <c r="DI159" s="467"/>
      <c r="DJ159" s="467"/>
      <c r="DK159" s="467"/>
      <c r="DL159" s="467"/>
      <c r="DM159" s="467"/>
      <c r="DN159" s="467"/>
      <c r="DO159" s="467"/>
      <c r="DP159" s="467"/>
      <c r="DQ159" s="467"/>
      <c r="DR159" s="467"/>
      <c r="DS159" s="467"/>
      <c r="DT159" s="467"/>
      <c r="DU159" s="467"/>
      <c r="DV159" s="467"/>
      <c r="DW159" s="467"/>
      <c r="DX159" s="467"/>
      <c r="DY159" s="467"/>
      <c r="DZ159" s="467"/>
      <c r="EA159" s="467"/>
      <c r="EB159" s="467"/>
      <c r="EC159" s="467"/>
      <c r="ED159" s="467"/>
      <c r="EE159" s="467"/>
      <c r="EF159" s="472"/>
    </row>
    <row r="160" spans="2:136" ht="35.1" customHeight="1" x14ac:dyDescent="0.3">
      <c r="B160" s="473"/>
      <c r="C160" s="473"/>
      <c r="D160" s="473"/>
      <c r="E160" s="473"/>
      <c r="F160" s="473"/>
      <c r="G160" s="473"/>
      <c r="H160" s="473"/>
      <c r="I160" s="473"/>
      <c r="J160" s="473"/>
      <c r="K160" s="473"/>
      <c r="L160" s="473"/>
      <c r="M160" s="473"/>
      <c r="N160" s="473"/>
      <c r="O160" s="473"/>
      <c r="P160" s="473"/>
      <c r="Q160" s="473"/>
      <c r="R160" s="473"/>
      <c r="S160" s="473"/>
      <c r="T160" s="473"/>
      <c r="U160" s="473"/>
      <c r="V160" s="473"/>
      <c r="W160" s="473"/>
      <c r="X160" s="473"/>
      <c r="Y160" s="473"/>
      <c r="Z160" s="473"/>
      <c r="AA160" s="473"/>
      <c r="AB160" s="473"/>
      <c r="AC160" s="473"/>
      <c r="AD160" s="473"/>
      <c r="AE160" s="473"/>
      <c r="AF160" s="473"/>
      <c r="AG160" s="473"/>
      <c r="AH160" s="473"/>
      <c r="AI160" s="473"/>
      <c r="AJ160" s="473"/>
      <c r="AK160" s="473"/>
      <c r="AL160" s="473"/>
      <c r="AM160" s="473"/>
      <c r="AN160" s="473"/>
      <c r="AO160" s="473"/>
      <c r="AP160" s="473"/>
      <c r="AQ160" s="473"/>
      <c r="AR160" s="473"/>
      <c r="AS160" s="473"/>
      <c r="AT160" s="473"/>
      <c r="AU160" s="473"/>
      <c r="AV160" s="473"/>
      <c r="AW160" s="473"/>
      <c r="AX160" s="473"/>
      <c r="AY160" s="473"/>
      <c r="AZ160" s="473"/>
      <c r="BA160" s="473"/>
      <c r="BB160" s="473"/>
      <c r="BC160" s="473"/>
      <c r="BD160" s="473"/>
      <c r="BE160" s="473"/>
      <c r="BF160" s="473"/>
      <c r="BG160" s="473"/>
      <c r="BH160" s="473"/>
      <c r="BI160" s="473"/>
      <c r="BJ160" s="473"/>
      <c r="BK160" s="473"/>
      <c r="BL160" s="473"/>
      <c r="BM160" s="473"/>
      <c r="BN160" s="473"/>
      <c r="BO160" s="473"/>
      <c r="BP160" s="473"/>
      <c r="BQ160" s="473"/>
      <c r="BR160" s="473"/>
      <c r="BS160" s="473"/>
      <c r="BT160" s="473"/>
      <c r="BU160" s="473"/>
      <c r="BV160" s="473"/>
      <c r="BW160" s="473"/>
      <c r="BX160" s="473"/>
      <c r="BY160" s="473"/>
      <c r="BZ160" s="473"/>
      <c r="CA160" s="473"/>
      <c r="CB160" s="473"/>
      <c r="CC160" s="473"/>
      <c r="CD160" s="473"/>
      <c r="CE160" s="473"/>
      <c r="CF160" s="473"/>
      <c r="CG160" s="473"/>
      <c r="CH160" s="473"/>
      <c r="CI160" s="473"/>
      <c r="CJ160" s="473"/>
      <c r="CK160" s="473"/>
      <c r="CL160" s="473"/>
      <c r="CM160" s="473"/>
      <c r="CN160" s="473"/>
      <c r="CO160" s="473"/>
      <c r="CP160" s="473"/>
      <c r="CQ160" s="473"/>
      <c r="CR160" s="473"/>
      <c r="CS160" s="473"/>
      <c r="CT160" s="473"/>
      <c r="CU160" s="473"/>
      <c r="CV160" s="473"/>
      <c r="CW160" s="473"/>
      <c r="CX160" s="473"/>
      <c r="CY160" s="473"/>
      <c r="EE160" s="475"/>
    </row>
    <row r="161" spans="2:136" s="468" customFormat="1" ht="8.1" customHeight="1" x14ac:dyDescent="0.3">
      <c r="B161" s="465"/>
      <c r="C161" s="469"/>
      <c r="D161" s="467"/>
      <c r="E161" s="467"/>
      <c r="F161" s="465"/>
      <c r="G161" s="470"/>
      <c r="H161" s="470"/>
      <c r="I161" s="470"/>
      <c r="J161" s="470"/>
      <c r="K161" s="470"/>
      <c r="L161" s="470"/>
      <c r="M161" s="470"/>
      <c r="N161" s="470"/>
      <c r="O161" s="470"/>
      <c r="P161" s="470"/>
      <c r="Q161" s="470"/>
      <c r="R161" s="476"/>
      <c r="S161" s="476"/>
      <c r="T161" s="476"/>
      <c r="U161" s="476"/>
      <c r="V161" s="476"/>
      <c r="W161" s="476"/>
      <c r="X161" s="476"/>
      <c r="Y161" s="476"/>
      <c r="Z161" s="476"/>
      <c r="AA161" s="476"/>
      <c r="AB161" s="476"/>
      <c r="AC161" s="476"/>
      <c r="AD161" s="476"/>
      <c r="AE161" s="476"/>
      <c r="AF161" s="476"/>
      <c r="AG161" s="476"/>
      <c r="AH161" s="476"/>
      <c r="AI161" s="476"/>
      <c r="AJ161" s="476"/>
      <c r="AK161" s="476"/>
      <c r="AL161" s="476"/>
      <c r="AM161" s="476"/>
      <c r="AN161" s="476"/>
      <c r="AO161" s="476"/>
      <c r="AP161" s="476"/>
      <c r="AQ161" s="476"/>
      <c r="AR161" s="476"/>
      <c r="AS161" s="476"/>
      <c r="AT161" s="476"/>
      <c r="AU161" s="476"/>
      <c r="AV161" s="476"/>
      <c r="AW161" s="476"/>
      <c r="AX161" s="476"/>
      <c r="AY161" s="476"/>
      <c r="AZ161" s="476"/>
      <c r="BA161" s="476"/>
      <c r="BB161" s="476"/>
      <c r="BC161" s="476"/>
      <c r="BD161" s="476"/>
      <c r="BE161" s="476"/>
      <c r="BF161" s="476"/>
      <c r="BG161" s="476"/>
      <c r="BH161" s="476"/>
      <c r="BI161" s="476"/>
      <c r="BJ161" s="476"/>
      <c r="BK161" s="476"/>
      <c r="BL161" s="476"/>
      <c r="BM161" s="476"/>
      <c r="BN161" s="476"/>
      <c r="BO161" s="476"/>
      <c r="BP161" s="476"/>
      <c r="BQ161" s="476"/>
      <c r="BR161" s="476"/>
      <c r="BS161" s="476"/>
      <c r="BT161" s="476"/>
      <c r="BU161" s="476"/>
      <c r="BV161" s="476"/>
      <c r="BW161" s="476"/>
      <c r="BX161" s="476"/>
      <c r="BY161" s="476"/>
      <c r="BZ161" s="476"/>
      <c r="CA161" s="476"/>
      <c r="CB161" s="476"/>
      <c r="CC161" s="476"/>
      <c r="CD161" s="476"/>
      <c r="CE161" s="476"/>
      <c r="CF161" s="476"/>
      <c r="CG161" s="476"/>
      <c r="CH161" s="476"/>
      <c r="CI161" s="476"/>
      <c r="CJ161" s="476"/>
      <c r="CK161" s="476"/>
      <c r="CL161" s="476"/>
      <c r="CM161" s="476"/>
      <c r="CN161" s="476"/>
      <c r="CO161" s="476"/>
      <c r="CP161" s="476"/>
      <c r="CQ161" s="476"/>
      <c r="CR161" s="476"/>
      <c r="CS161" s="476"/>
      <c r="CT161" s="476"/>
      <c r="CU161" s="476"/>
      <c r="CV161" s="476"/>
      <c r="CW161" s="476"/>
      <c r="CX161" s="476"/>
      <c r="CY161" s="476"/>
      <c r="CZ161" s="476"/>
    </row>
    <row r="162" spans="2:136" s="468" customFormat="1" ht="8.1" customHeight="1" x14ac:dyDescent="0.3">
      <c r="B162" s="477" t="s">
        <v>120</v>
      </c>
      <c r="C162" s="1548">
        <f>CY138</f>
        <v>147</v>
      </c>
      <c r="D162" s="1548"/>
      <c r="E162" s="1548"/>
      <c r="F162" s="478"/>
      <c r="G162" s="478"/>
      <c r="H162" s="479"/>
      <c r="I162" s="478"/>
      <c r="J162" s="478"/>
      <c r="K162" s="478"/>
      <c r="L162" s="478"/>
      <c r="M162" s="1548">
        <f>C162+1</f>
        <v>148</v>
      </c>
      <c r="N162" s="1548"/>
      <c r="O162" s="1548"/>
      <c r="P162" s="478"/>
      <c r="Q162" s="478"/>
      <c r="R162" s="479"/>
      <c r="S162" s="478"/>
      <c r="T162" s="478"/>
      <c r="U162" s="478"/>
      <c r="V162" s="478"/>
      <c r="W162" s="1548">
        <f>M162+1</f>
        <v>149</v>
      </c>
      <c r="X162" s="1548"/>
      <c r="Y162" s="1548"/>
      <c r="Z162" s="478"/>
      <c r="AA162" s="478"/>
      <c r="AB162" s="479"/>
      <c r="AC162" s="478"/>
      <c r="AD162" s="478"/>
      <c r="AE162" s="478"/>
      <c r="AF162" s="478"/>
      <c r="AG162" s="1548">
        <f>W162+1</f>
        <v>150</v>
      </c>
      <c r="AH162" s="1548"/>
      <c r="AI162" s="1548"/>
      <c r="AJ162" s="478"/>
      <c r="AK162" s="478"/>
      <c r="AL162" s="479"/>
      <c r="AM162" s="478"/>
      <c r="AN162" s="478"/>
      <c r="AO162" s="478"/>
      <c r="AP162" s="478"/>
      <c r="AQ162" s="1548">
        <f>AG162+1</f>
        <v>151</v>
      </c>
      <c r="AR162" s="1548"/>
      <c r="AS162" s="1548"/>
      <c r="AT162" s="478"/>
      <c r="AU162" s="478"/>
      <c r="AV162" s="479"/>
      <c r="AW162" s="478"/>
      <c r="AX162" s="478"/>
      <c r="AY162" s="478"/>
      <c r="AZ162" s="478"/>
      <c r="BA162" s="1548">
        <f>AQ162+1</f>
        <v>152</v>
      </c>
      <c r="BB162" s="1548"/>
      <c r="BC162" s="1548"/>
      <c r="BD162" s="478"/>
      <c r="BE162" s="478"/>
      <c r="BF162" s="479"/>
      <c r="BG162" s="478"/>
      <c r="BH162" s="478"/>
      <c r="BI162" s="478"/>
      <c r="BJ162" s="478"/>
      <c r="BK162" s="1548">
        <f>BA162+1</f>
        <v>153</v>
      </c>
      <c r="BL162" s="1548"/>
      <c r="BM162" s="1548"/>
      <c r="BN162" s="478"/>
      <c r="BO162" s="478"/>
      <c r="BP162" s="479"/>
      <c r="BQ162" s="478"/>
      <c r="BR162" s="478"/>
      <c r="BS162" s="478"/>
      <c r="BT162" s="478"/>
      <c r="BU162" s="1548">
        <f>BK162+1</f>
        <v>154</v>
      </c>
      <c r="BV162" s="1548"/>
      <c r="BW162" s="1548"/>
      <c r="BX162" s="478"/>
      <c r="BY162" s="478"/>
      <c r="BZ162" s="479"/>
      <c r="CA162" s="478"/>
      <c r="CB162" s="478"/>
      <c r="CC162" s="478"/>
      <c r="CD162" s="478"/>
      <c r="CE162" s="1548">
        <f>BU162+1</f>
        <v>155</v>
      </c>
      <c r="CF162" s="1548"/>
      <c r="CG162" s="1548"/>
      <c r="CH162" s="478"/>
      <c r="CI162" s="478"/>
      <c r="CJ162" s="479"/>
      <c r="CK162" s="478"/>
      <c r="CL162" s="478"/>
      <c r="CM162" s="478"/>
      <c r="CN162" s="478"/>
      <c r="CO162" s="1548">
        <f>CE162+1</f>
        <v>156</v>
      </c>
      <c r="CP162" s="1548"/>
      <c r="CQ162" s="1548"/>
      <c r="CR162" s="478"/>
      <c r="CS162" s="478"/>
      <c r="CT162" s="479"/>
      <c r="CU162" s="478"/>
      <c r="CV162" s="478"/>
      <c r="CW162" s="478"/>
      <c r="CX162" s="478"/>
      <c r="CY162" s="480">
        <f>CO162+1</f>
        <v>157</v>
      </c>
      <c r="CZ162" s="480"/>
    </row>
    <row r="163" spans="2:136" s="468" customFormat="1" ht="6" customHeight="1" x14ac:dyDescent="0.3">
      <c r="B163" s="481"/>
      <c r="C163" s="482"/>
      <c r="D163" s="483"/>
      <c r="E163" s="483"/>
      <c r="F163" s="483"/>
      <c r="G163" s="484"/>
      <c r="H163" s="483"/>
      <c r="I163" s="483"/>
      <c r="J163" s="483"/>
      <c r="K163" s="483"/>
      <c r="L163" s="485"/>
      <c r="M163" s="482"/>
      <c r="N163" s="483"/>
      <c r="O163" s="483"/>
      <c r="P163" s="483"/>
      <c r="Q163" s="484"/>
      <c r="R163" s="483"/>
      <c r="S163" s="483"/>
      <c r="T163" s="483"/>
      <c r="U163" s="483"/>
      <c r="V163" s="485"/>
      <c r="W163" s="482"/>
      <c r="X163" s="483"/>
      <c r="Y163" s="483"/>
      <c r="Z163" s="483"/>
      <c r="AA163" s="484"/>
      <c r="AB163" s="483"/>
      <c r="AC163" s="483"/>
      <c r="AD163" s="483"/>
      <c r="AE163" s="483"/>
      <c r="AF163" s="485"/>
      <c r="AG163" s="482"/>
      <c r="AH163" s="483"/>
      <c r="AI163" s="483"/>
      <c r="AJ163" s="483"/>
      <c r="AK163" s="484"/>
      <c r="AL163" s="483"/>
      <c r="AM163" s="483"/>
      <c r="AN163" s="483"/>
      <c r="AO163" s="483"/>
      <c r="AP163" s="485"/>
      <c r="AQ163" s="482"/>
      <c r="AR163" s="483"/>
      <c r="AS163" s="483"/>
      <c r="AT163" s="483"/>
      <c r="AU163" s="484"/>
      <c r="AV163" s="483"/>
      <c r="AW163" s="483"/>
      <c r="AX163" s="483"/>
      <c r="AY163" s="483"/>
      <c r="AZ163" s="485"/>
      <c r="BA163" s="482"/>
      <c r="BB163" s="483"/>
      <c r="BC163" s="483"/>
      <c r="BD163" s="483"/>
      <c r="BE163" s="484"/>
      <c r="BF163" s="483"/>
      <c r="BG163" s="483"/>
      <c r="BH163" s="483"/>
      <c r="BI163" s="483"/>
      <c r="BJ163" s="485"/>
      <c r="BK163" s="482"/>
      <c r="BL163" s="483"/>
      <c r="BM163" s="483"/>
      <c r="BN163" s="483"/>
      <c r="BO163" s="484"/>
      <c r="BP163" s="483"/>
      <c r="BQ163" s="483"/>
      <c r="BR163" s="483"/>
      <c r="BS163" s="483"/>
      <c r="BT163" s="485"/>
      <c r="BU163" s="482"/>
      <c r="BV163" s="483"/>
      <c r="BW163" s="483"/>
      <c r="BX163" s="483"/>
      <c r="BY163" s="484"/>
      <c r="BZ163" s="483"/>
      <c r="CA163" s="483"/>
      <c r="CB163" s="483"/>
      <c r="CC163" s="483"/>
      <c r="CD163" s="485"/>
      <c r="CE163" s="482"/>
      <c r="CF163" s="483"/>
      <c r="CG163" s="483"/>
      <c r="CH163" s="483"/>
      <c r="CI163" s="484"/>
      <c r="CJ163" s="483"/>
      <c r="CK163" s="483"/>
      <c r="CL163" s="483"/>
      <c r="CM163" s="483"/>
      <c r="CN163" s="485"/>
      <c r="CO163" s="482"/>
      <c r="CP163" s="483"/>
      <c r="CQ163" s="483"/>
      <c r="CR163" s="483"/>
      <c r="CS163" s="484"/>
      <c r="CT163" s="483"/>
      <c r="CU163" s="483"/>
      <c r="CV163" s="483"/>
      <c r="CW163" s="483"/>
      <c r="CX163" s="485"/>
      <c r="CY163" s="486"/>
      <c r="CZ163" s="486"/>
    </row>
    <row r="164" spans="2:136" s="468" customFormat="1" ht="8.1" customHeight="1" x14ac:dyDescent="0.3">
      <c r="B164" s="1549" t="s">
        <v>299</v>
      </c>
      <c r="C164" s="487"/>
      <c r="D164" s="488"/>
      <c r="E164" s="488"/>
      <c r="F164" s="488"/>
      <c r="G164" s="488"/>
      <c r="H164" s="488"/>
      <c r="I164" s="488"/>
      <c r="J164" s="488"/>
      <c r="K164" s="488"/>
      <c r="L164" s="489"/>
      <c r="M164" s="487"/>
      <c r="N164" s="488"/>
      <c r="O164" s="488"/>
      <c r="P164" s="488"/>
      <c r="Q164" s="488"/>
      <c r="R164" s="488"/>
      <c r="S164" s="488"/>
      <c r="T164" s="488"/>
      <c r="U164" s="488"/>
      <c r="V164" s="489"/>
      <c r="W164" s="487"/>
      <c r="X164" s="488"/>
      <c r="Y164" s="488"/>
      <c r="Z164" s="488"/>
      <c r="AA164" s="488"/>
      <c r="AB164" s="488"/>
      <c r="AC164" s="488"/>
      <c r="AD164" s="488"/>
      <c r="AE164" s="488"/>
      <c r="AF164" s="489"/>
      <c r="AG164" s="487"/>
      <c r="AH164" s="488"/>
      <c r="AI164" s="488"/>
      <c r="AJ164" s="488"/>
      <c r="AK164" s="488"/>
      <c r="AL164" s="488"/>
      <c r="AM164" s="488"/>
      <c r="AN164" s="488"/>
      <c r="AO164" s="488"/>
      <c r="AP164" s="489"/>
      <c r="AQ164" s="487"/>
      <c r="AR164" s="488"/>
      <c r="AS164" s="488"/>
      <c r="AT164" s="488"/>
      <c r="AU164" s="488"/>
      <c r="AV164" s="488"/>
      <c r="AW164" s="488"/>
      <c r="AX164" s="488"/>
      <c r="AY164" s="488"/>
      <c r="AZ164" s="489"/>
      <c r="BA164" s="487"/>
      <c r="BB164" s="488"/>
      <c r="BC164" s="488"/>
      <c r="BD164" s="488"/>
      <c r="BE164" s="488"/>
      <c r="BF164" s="488"/>
      <c r="BG164" s="488"/>
      <c r="BH164" s="488"/>
      <c r="BI164" s="488"/>
      <c r="BJ164" s="489"/>
      <c r="BK164" s="487"/>
      <c r="BL164" s="488"/>
      <c r="BM164" s="488"/>
      <c r="BN164" s="488"/>
      <c r="BO164" s="488"/>
      <c r="BP164" s="488"/>
      <c r="BQ164" s="488"/>
      <c r="BR164" s="488"/>
      <c r="BS164" s="488"/>
      <c r="BT164" s="489"/>
      <c r="BU164" s="487"/>
      <c r="BV164" s="488"/>
      <c r="BW164" s="488"/>
      <c r="BX164" s="488"/>
      <c r="BY164" s="488"/>
      <c r="BZ164" s="488"/>
      <c r="CA164" s="488"/>
      <c r="CB164" s="488"/>
      <c r="CC164" s="488"/>
      <c r="CD164" s="489"/>
      <c r="CE164" s="487"/>
      <c r="CF164" s="488"/>
      <c r="CG164" s="488"/>
      <c r="CH164" s="488"/>
      <c r="CI164" s="488"/>
      <c r="CJ164" s="488"/>
      <c r="CK164" s="488"/>
      <c r="CL164" s="488"/>
      <c r="CM164" s="488"/>
      <c r="CN164" s="489"/>
      <c r="CO164" s="487"/>
      <c r="CP164" s="488"/>
      <c r="CQ164" s="488"/>
      <c r="CR164" s="488"/>
      <c r="CS164" s="488"/>
      <c r="CT164" s="488"/>
      <c r="CU164" s="488"/>
      <c r="CV164" s="488"/>
      <c r="CW164" s="488"/>
      <c r="CX164" s="489"/>
      <c r="CY164" s="490"/>
    </row>
    <row r="165" spans="2:136" s="468" customFormat="1" ht="8.1" customHeight="1" thickBot="1" x14ac:dyDescent="0.35">
      <c r="B165" s="1549"/>
      <c r="C165" s="491"/>
      <c r="D165" s="492"/>
      <c r="E165" s="492"/>
      <c r="F165" s="492"/>
      <c r="G165" s="492"/>
      <c r="H165" s="492"/>
      <c r="I165" s="492"/>
      <c r="J165" s="492"/>
      <c r="K165" s="492"/>
      <c r="L165" s="493"/>
      <c r="M165" s="491"/>
      <c r="N165" s="492"/>
      <c r="O165" s="492"/>
      <c r="P165" s="492"/>
      <c r="Q165" s="492"/>
      <c r="R165" s="492"/>
      <c r="S165" s="492"/>
      <c r="T165" s="492"/>
      <c r="U165" s="492"/>
      <c r="V165" s="493"/>
      <c r="W165" s="491"/>
      <c r="X165" s="492"/>
      <c r="Y165" s="492"/>
      <c r="Z165" s="492"/>
      <c r="AA165" s="492"/>
      <c r="AB165" s="492"/>
      <c r="AC165" s="492"/>
      <c r="AD165" s="492"/>
      <c r="AE165" s="492"/>
      <c r="AF165" s="493"/>
      <c r="AG165" s="491"/>
      <c r="AH165" s="492"/>
      <c r="AI165" s="492"/>
      <c r="AJ165" s="492"/>
      <c r="AK165" s="492"/>
      <c r="AL165" s="492"/>
      <c r="AM165" s="492"/>
      <c r="AN165" s="492"/>
      <c r="AO165" s="492"/>
      <c r="AP165" s="493"/>
      <c r="AQ165" s="491"/>
      <c r="AR165" s="492"/>
      <c r="AS165" s="492"/>
      <c r="AT165" s="492"/>
      <c r="AU165" s="492"/>
      <c r="AV165" s="492"/>
      <c r="AW165" s="492"/>
      <c r="AX165" s="492"/>
      <c r="AY165" s="492"/>
      <c r="AZ165" s="493"/>
      <c r="BA165" s="491"/>
      <c r="BB165" s="492"/>
      <c r="BC165" s="492"/>
      <c r="BD165" s="492"/>
      <c r="BE165" s="492"/>
      <c r="BF165" s="492"/>
      <c r="BG165" s="492"/>
      <c r="BH165" s="492"/>
      <c r="BI165" s="492"/>
      <c r="BJ165" s="493"/>
      <c r="BK165" s="491"/>
      <c r="BL165" s="492"/>
      <c r="BM165" s="492"/>
      <c r="BN165" s="492"/>
      <c r="BO165" s="492"/>
      <c r="BP165" s="492"/>
      <c r="BQ165" s="492"/>
      <c r="BR165" s="492"/>
      <c r="BS165" s="492"/>
      <c r="BT165" s="493"/>
      <c r="BU165" s="491"/>
      <c r="BV165" s="492"/>
      <c r="BW165" s="492"/>
      <c r="BX165" s="492"/>
      <c r="BY165" s="492"/>
      <c r="BZ165" s="492"/>
      <c r="CA165" s="492"/>
      <c r="CB165" s="492"/>
      <c r="CC165" s="492"/>
      <c r="CD165" s="493"/>
      <c r="CE165" s="491"/>
      <c r="CF165" s="492"/>
      <c r="CG165" s="492"/>
      <c r="CH165" s="492"/>
      <c r="CI165" s="492"/>
      <c r="CJ165" s="492"/>
      <c r="CK165" s="492"/>
      <c r="CL165" s="492"/>
      <c r="CM165" s="492"/>
      <c r="CN165" s="493"/>
      <c r="CO165" s="491"/>
      <c r="CP165" s="492"/>
      <c r="CQ165" s="492"/>
      <c r="CR165" s="492"/>
      <c r="CS165" s="492"/>
      <c r="CT165" s="492"/>
      <c r="CU165" s="492"/>
      <c r="CV165" s="492"/>
      <c r="CW165" s="492"/>
      <c r="CX165" s="493"/>
      <c r="CY165" s="490"/>
    </row>
    <row r="166" spans="2:136" s="468" customFormat="1" ht="8.1" customHeight="1" x14ac:dyDescent="0.3">
      <c r="B166" s="1549"/>
      <c r="C166" s="494"/>
      <c r="D166" s="495"/>
      <c r="E166" s="495"/>
      <c r="F166" s="495"/>
      <c r="G166" s="495"/>
      <c r="H166" s="495"/>
      <c r="I166" s="495"/>
      <c r="J166" s="495"/>
      <c r="K166" s="495"/>
      <c r="L166" s="496"/>
      <c r="M166" s="494"/>
      <c r="N166" s="495"/>
      <c r="O166" s="495"/>
      <c r="P166" s="495"/>
      <c r="Q166" s="495"/>
      <c r="R166" s="495"/>
      <c r="S166" s="495"/>
      <c r="T166" s="495"/>
      <c r="U166" s="495"/>
      <c r="V166" s="496"/>
      <c r="W166" s="494"/>
      <c r="X166" s="495"/>
      <c r="Y166" s="495"/>
      <c r="Z166" s="495"/>
      <c r="AA166" s="495"/>
      <c r="AB166" s="495"/>
      <c r="AC166" s="495"/>
      <c r="AD166" s="495"/>
      <c r="AE166" s="495"/>
      <c r="AF166" s="496"/>
      <c r="AG166" s="494"/>
      <c r="AH166" s="495"/>
      <c r="AI166" s="495"/>
      <c r="AJ166" s="495"/>
      <c r="AK166" s="495"/>
      <c r="AL166" s="495"/>
      <c r="AM166" s="495"/>
      <c r="AN166" s="495"/>
      <c r="AO166" s="495"/>
      <c r="AP166" s="496"/>
      <c r="AQ166" s="494"/>
      <c r="AR166" s="495"/>
      <c r="AS166" s="495"/>
      <c r="AT166" s="495"/>
      <c r="AU166" s="495"/>
      <c r="AV166" s="495"/>
      <c r="AW166" s="495"/>
      <c r="AX166" s="495"/>
      <c r="AY166" s="495"/>
      <c r="AZ166" s="496"/>
      <c r="BA166" s="494"/>
      <c r="BB166" s="495"/>
      <c r="BC166" s="495"/>
      <c r="BD166" s="495"/>
      <c r="BE166" s="495"/>
      <c r="BF166" s="495"/>
      <c r="BG166" s="495"/>
      <c r="BH166" s="495"/>
      <c r="BI166" s="495"/>
      <c r="BJ166" s="496"/>
      <c r="BK166" s="494"/>
      <c r="BL166" s="495"/>
      <c r="BM166" s="495"/>
      <c r="BN166" s="495"/>
      <c r="BO166" s="495"/>
      <c r="BP166" s="495"/>
      <c r="BQ166" s="495"/>
      <c r="BR166" s="495"/>
      <c r="BS166" s="495"/>
      <c r="BT166" s="496"/>
      <c r="BU166" s="494"/>
      <c r="BV166" s="495"/>
      <c r="BW166" s="495"/>
      <c r="BX166" s="495"/>
      <c r="BY166" s="495"/>
      <c r="BZ166" s="495"/>
      <c r="CA166" s="495"/>
      <c r="CB166" s="495"/>
      <c r="CC166" s="495"/>
      <c r="CD166" s="496"/>
      <c r="CE166" s="494"/>
      <c r="CF166" s="495"/>
      <c r="CG166" s="495"/>
      <c r="CH166" s="495"/>
      <c r="CI166" s="495"/>
      <c r="CJ166" s="495"/>
      <c r="CK166" s="495"/>
      <c r="CL166" s="495"/>
      <c r="CM166" s="495"/>
      <c r="CN166" s="496"/>
      <c r="CO166" s="494"/>
      <c r="CP166" s="495"/>
      <c r="CQ166" s="495"/>
      <c r="CR166" s="495"/>
      <c r="CS166" s="495"/>
      <c r="CT166" s="495"/>
      <c r="CU166" s="495"/>
      <c r="CV166" s="495"/>
      <c r="CW166" s="495"/>
      <c r="CX166" s="496"/>
      <c r="CY166" s="490"/>
    </row>
    <row r="167" spans="2:136" s="468" customFormat="1" ht="8.1" customHeight="1" x14ac:dyDescent="0.3">
      <c r="B167" s="1549"/>
      <c r="C167" s="497"/>
      <c r="D167" s="498"/>
      <c r="E167" s="498"/>
      <c r="F167" s="498"/>
      <c r="G167" s="498"/>
      <c r="H167" s="498"/>
      <c r="I167" s="498"/>
      <c r="J167" s="498"/>
      <c r="K167" s="498"/>
      <c r="L167" s="499"/>
      <c r="M167" s="497"/>
      <c r="N167" s="498"/>
      <c r="O167" s="498"/>
      <c r="P167" s="498"/>
      <c r="Q167" s="498"/>
      <c r="R167" s="498"/>
      <c r="S167" s="498"/>
      <c r="T167" s="498"/>
      <c r="U167" s="498"/>
      <c r="V167" s="499"/>
      <c r="W167" s="497"/>
      <c r="X167" s="498"/>
      <c r="Y167" s="498"/>
      <c r="Z167" s="498"/>
      <c r="AA167" s="498"/>
      <c r="AB167" s="498"/>
      <c r="AC167" s="498"/>
      <c r="AD167" s="498"/>
      <c r="AE167" s="498"/>
      <c r="AF167" s="499"/>
      <c r="AG167" s="497"/>
      <c r="AH167" s="498"/>
      <c r="AI167" s="498"/>
      <c r="AJ167" s="498"/>
      <c r="AK167" s="498"/>
      <c r="AL167" s="498"/>
      <c r="AM167" s="498"/>
      <c r="AN167" s="498"/>
      <c r="AO167" s="498"/>
      <c r="AP167" s="499"/>
      <c r="AQ167" s="497"/>
      <c r="AR167" s="498"/>
      <c r="AS167" s="498"/>
      <c r="AT167" s="498"/>
      <c r="AU167" s="498"/>
      <c r="AV167" s="498"/>
      <c r="AW167" s="498"/>
      <c r="AX167" s="498"/>
      <c r="AY167" s="498"/>
      <c r="AZ167" s="499"/>
      <c r="BA167" s="497"/>
      <c r="BB167" s="498"/>
      <c r="BC167" s="498"/>
      <c r="BD167" s="498"/>
      <c r="BE167" s="498"/>
      <c r="BF167" s="498"/>
      <c r="BG167" s="498"/>
      <c r="BH167" s="498"/>
      <c r="BI167" s="498"/>
      <c r="BJ167" s="499"/>
      <c r="BK167" s="497"/>
      <c r="BL167" s="498"/>
      <c r="BM167" s="498"/>
      <c r="BN167" s="498"/>
      <c r="BO167" s="498"/>
      <c r="BP167" s="498"/>
      <c r="BQ167" s="498"/>
      <c r="BR167" s="498"/>
      <c r="BS167" s="498"/>
      <c r="BT167" s="499"/>
      <c r="BU167" s="497"/>
      <c r="BV167" s="498"/>
      <c r="BW167" s="498"/>
      <c r="BX167" s="498"/>
      <c r="BY167" s="498"/>
      <c r="BZ167" s="498"/>
      <c r="CA167" s="498"/>
      <c r="CB167" s="498"/>
      <c r="CC167" s="498"/>
      <c r="CD167" s="499"/>
      <c r="CE167" s="497"/>
      <c r="CF167" s="498"/>
      <c r="CG167" s="498"/>
      <c r="CH167" s="498"/>
      <c r="CI167" s="498"/>
      <c r="CJ167" s="498"/>
      <c r="CK167" s="498"/>
      <c r="CL167" s="498"/>
      <c r="CM167" s="498"/>
      <c r="CN167" s="499"/>
      <c r="CO167" s="497"/>
      <c r="CP167" s="498"/>
      <c r="CQ167" s="498"/>
      <c r="CR167" s="498"/>
      <c r="CS167" s="498"/>
      <c r="CT167" s="498"/>
      <c r="CU167" s="498"/>
      <c r="CV167" s="498"/>
      <c r="CW167" s="498"/>
      <c r="CX167" s="499"/>
      <c r="CY167" s="490"/>
    </row>
    <row r="168" spans="2:136" s="468" customFormat="1" ht="6" customHeight="1" x14ac:dyDescent="0.3">
      <c r="C168" s="596"/>
      <c r="D168" s="597"/>
      <c r="E168" s="597"/>
      <c r="F168" s="597"/>
      <c r="G168" s="597"/>
      <c r="H168" s="598"/>
      <c r="I168" s="597"/>
      <c r="J168" s="597"/>
      <c r="K168" s="597"/>
      <c r="L168" s="597"/>
      <c r="M168" s="596"/>
      <c r="N168" s="597"/>
      <c r="O168" s="597"/>
      <c r="P168" s="597"/>
      <c r="Q168" s="597"/>
      <c r="R168" s="598"/>
      <c r="S168" s="597"/>
      <c r="T168" s="597"/>
      <c r="U168" s="597"/>
      <c r="V168" s="597"/>
      <c r="W168" s="596"/>
      <c r="X168" s="597"/>
      <c r="Y168" s="597"/>
      <c r="Z168" s="597"/>
      <c r="AA168" s="597"/>
      <c r="AB168" s="598"/>
      <c r="AC168" s="597"/>
      <c r="AD168" s="597"/>
      <c r="AE168" s="597"/>
      <c r="AF168" s="597"/>
      <c r="AG168" s="596"/>
      <c r="AH168" s="597"/>
      <c r="AI168" s="597"/>
      <c r="AJ168" s="597"/>
      <c r="AK168" s="597"/>
      <c r="AL168" s="598"/>
      <c r="AM168" s="597"/>
      <c r="AN168" s="597"/>
      <c r="AO168" s="597"/>
      <c r="AP168" s="597"/>
      <c r="AQ168" s="596"/>
      <c r="AR168" s="597"/>
      <c r="AS168" s="597"/>
      <c r="AT168" s="597"/>
      <c r="AU168" s="597"/>
      <c r="AV168" s="598"/>
      <c r="AW168" s="597"/>
      <c r="AX168" s="597"/>
      <c r="AY168" s="597"/>
      <c r="AZ168" s="597"/>
      <c r="BA168" s="596"/>
      <c r="BB168" s="597"/>
      <c r="BC168" s="597"/>
      <c r="BD168" s="597"/>
      <c r="BE168" s="597"/>
      <c r="BF168" s="598"/>
      <c r="BG168" s="597"/>
      <c r="BH168" s="597"/>
      <c r="BI168" s="597"/>
      <c r="BJ168" s="597"/>
      <c r="BK168" s="596"/>
      <c r="BL168" s="597"/>
      <c r="BM168" s="597"/>
      <c r="BN168" s="597"/>
      <c r="BO168" s="597"/>
      <c r="BP168" s="598"/>
      <c r="BQ168" s="597"/>
      <c r="BR168" s="597"/>
      <c r="BS168" s="597"/>
      <c r="BT168" s="597"/>
      <c r="BU168" s="596"/>
      <c r="BV168" s="597"/>
      <c r="BW168" s="597"/>
      <c r="BX168" s="597"/>
      <c r="BY168" s="597"/>
      <c r="BZ168" s="598"/>
      <c r="CA168" s="597"/>
      <c r="CB168" s="597"/>
      <c r="CC168" s="597"/>
      <c r="CD168" s="597"/>
      <c r="CE168" s="596"/>
      <c r="CF168" s="597"/>
      <c r="CG168" s="597"/>
      <c r="CH168" s="597"/>
      <c r="CI168" s="597"/>
      <c r="CJ168" s="598"/>
      <c r="CK168" s="597"/>
      <c r="CL168" s="597"/>
      <c r="CM168" s="597"/>
      <c r="CN168" s="597"/>
      <c r="CO168" s="596"/>
      <c r="CP168" s="597"/>
      <c r="CQ168" s="597"/>
      <c r="CR168" s="597"/>
      <c r="CS168" s="597"/>
      <c r="CT168" s="598"/>
      <c r="CU168" s="597"/>
      <c r="CV168" s="597"/>
      <c r="CW168" s="597"/>
      <c r="CX168" s="597"/>
    </row>
    <row r="169" spans="2:136" s="468" customFormat="1" ht="8.1" customHeight="1" x14ac:dyDescent="0.3">
      <c r="C169" s="500"/>
      <c r="D169" s="501"/>
      <c r="E169" s="501"/>
      <c r="F169" s="501"/>
      <c r="G169" s="501"/>
      <c r="H169" s="501"/>
      <c r="I169" s="502"/>
      <c r="J169" s="501"/>
      <c r="K169" s="501"/>
      <c r="L169" s="501"/>
      <c r="M169" s="500"/>
      <c r="N169" s="501"/>
      <c r="O169" s="501"/>
      <c r="P169" s="501"/>
      <c r="Q169" s="501"/>
      <c r="R169" s="501"/>
      <c r="S169" s="502"/>
      <c r="T169" s="501"/>
      <c r="U169" s="501"/>
      <c r="V169" s="501"/>
      <c r="W169" s="500"/>
      <c r="X169" s="501"/>
      <c r="Y169" s="501"/>
      <c r="Z169" s="501"/>
      <c r="AA169" s="501"/>
      <c r="AB169" s="501"/>
      <c r="AC169" s="502"/>
      <c r="AD169" s="501"/>
      <c r="AE169" s="501"/>
      <c r="AF169" s="501"/>
      <c r="AG169" s="500"/>
      <c r="AH169" s="501"/>
      <c r="AI169" s="501"/>
      <c r="AJ169" s="501"/>
      <c r="AK169" s="501"/>
      <c r="AL169" s="501"/>
      <c r="AM169" s="502"/>
      <c r="AN169" s="501"/>
      <c r="AO169" s="501"/>
      <c r="AP169" s="501"/>
      <c r="AQ169" s="500"/>
      <c r="AR169" s="501"/>
      <c r="AS169" s="501"/>
      <c r="AT169" s="501"/>
      <c r="AU169" s="501"/>
      <c r="AV169" s="501"/>
      <c r="AW169" s="502"/>
      <c r="AX169" s="501"/>
      <c r="AY169" s="501"/>
      <c r="AZ169" s="501"/>
      <c r="BA169" s="500"/>
      <c r="BB169" s="501"/>
      <c r="BC169" s="501"/>
      <c r="BD169" s="501"/>
      <c r="BE169" s="501"/>
      <c r="BF169" s="501"/>
      <c r="BG169" s="502"/>
      <c r="BH169" s="501"/>
      <c r="BI169" s="501"/>
      <c r="BJ169" s="501"/>
      <c r="BK169" s="500"/>
      <c r="BL169" s="501"/>
      <c r="BM169" s="501"/>
      <c r="BN169" s="501"/>
      <c r="BO169" s="501"/>
      <c r="BP169" s="501"/>
      <c r="BQ169" s="502"/>
      <c r="BR169" s="501"/>
      <c r="BS169" s="501"/>
      <c r="BT169" s="501"/>
      <c r="BU169" s="500"/>
      <c r="BV169" s="501"/>
      <c r="BW169" s="501"/>
      <c r="BX169" s="501"/>
      <c r="BY169" s="501"/>
      <c r="BZ169" s="501"/>
      <c r="CA169" s="502"/>
      <c r="CB169" s="501"/>
      <c r="CC169" s="501"/>
      <c r="CD169" s="501"/>
      <c r="CE169" s="500"/>
      <c r="CF169" s="501"/>
      <c r="CG169" s="501"/>
      <c r="CH169" s="501"/>
      <c r="CI169" s="501"/>
      <c r="CJ169" s="501"/>
      <c r="CK169" s="502"/>
      <c r="CL169" s="501"/>
      <c r="CM169" s="501"/>
      <c r="CN169" s="501"/>
      <c r="CO169" s="500"/>
      <c r="CP169" s="501"/>
      <c r="CQ169" s="501"/>
      <c r="CR169" s="501"/>
      <c r="CS169" s="501"/>
      <c r="CT169" s="501"/>
      <c r="CU169" s="502"/>
      <c r="CV169" s="501"/>
      <c r="CW169" s="501"/>
      <c r="CX169" s="501"/>
      <c r="CY169" s="503"/>
      <c r="CZ169" s="503"/>
    </row>
    <row r="170" spans="2:136" s="468" customFormat="1" ht="8.1" customHeight="1" x14ac:dyDescent="0.3">
      <c r="B170" s="464"/>
      <c r="C170" s="465"/>
      <c r="D170" s="466"/>
      <c r="E170" s="466"/>
      <c r="F170" s="466"/>
      <c r="G170" s="466"/>
      <c r="H170" s="466"/>
      <c r="I170" s="466"/>
      <c r="J170" s="466"/>
      <c r="K170" s="466"/>
      <c r="L170" s="466"/>
      <c r="M170" s="466"/>
      <c r="N170" s="466"/>
      <c r="O170" s="466"/>
      <c r="P170" s="466"/>
      <c r="Q170" s="466"/>
      <c r="R170" s="466"/>
      <c r="S170" s="466"/>
      <c r="T170" s="466"/>
      <c r="U170" s="466"/>
      <c r="V170" s="466"/>
      <c r="W170" s="466"/>
      <c r="X170" s="466"/>
      <c r="Y170" s="466"/>
      <c r="Z170" s="466"/>
      <c r="AA170" s="466"/>
      <c r="AB170" s="466"/>
      <c r="AC170" s="466"/>
      <c r="AD170" s="466"/>
      <c r="AE170" s="466"/>
      <c r="AF170" s="466"/>
      <c r="AG170" s="466"/>
      <c r="AH170" s="466"/>
      <c r="AI170" s="466"/>
      <c r="AJ170" s="466"/>
      <c r="AK170" s="466"/>
      <c r="AL170" s="467"/>
      <c r="AM170" s="467"/>
      <c r="AN170" s="467"/>
      <c r="AO170" s="467"/>
      <c r="AP170" s="467"/>
      <c r="AQ170" s="467"/>
      <c r="AR170" s="467"/>
      <c r="AS170" s="467"/>
      <c r="AT170" s="467"/>
      <c r="AU170" s="467"/>
      <c r="AW170" s="467"/>
      <c r="AX170" s="469"/>
      <c r="AY170" s="467"/>
      <c r="AZ170" s="467"/>
      <c r="BB170" s="470"/>
      <c r="BC170" s="465"/>
      <c r="BD170" s="470"/>
      <c r="BE170" s="470"/>
      <c r="BF170" s="470"/>
      <c r="BG170" s="470"/>
      <c r="BH170" s="471"/>
      <c r="BI170" s="470"/>
      <c r="BJ170" s="470"/>
      <c r="BK170" s="470"/>
      <c r="BL170" s="470"/>
      <c r="BM170" s="467"/>
      <c r="BN170" s="467"/>
      <c r="BO170" s="467"/>
      <c r="BP170" s="467"/>
      <c r="BQ170" s="467"/>
      <c r="BR170" s="467"/>
      <c r="BS170" s="467"/>
      <c r="BT170" s="467"/>
      <c r="BU170" s="467"/>
      <c r="BV170" s="467"/>
      <c r="BW170" s="467"/>
      <c r="BX170" s="467"/>
      <c r="BY170" s="467"/>
      <c r="BZ170" s="467"/>
      <c r="CA170" s="467"/>
      <c r="CB170" s="467"/>
      <c r="CC170" s="467"/>
      <c r="CD170" s="467"/>
      <c r="CE170" s="467"/>
      <c r="CF170" s="467"/>
      <c r="CG170" s="467"/>
      <c r="CH170" s="467"/>
      <c r="CI170" s="467"/>
      <c r="CJ170" s="467"/>
      <c r="CK170" s="467"/>
      <c r="CL170" s="467"/>
      <c r="CM170" s="467"/>
      <c r="CN170" s="467"/>
      <c r="CO170" s="467"/>
      <c r="CP170" s="467"/>
      <c r="CQ170" s="467"/>
      <c r="CR170" s="467"/>
      <c r="CS170" s="467"/>
      <c r="CT170" s="467"/>
      <c r="CU170" s="467"/>
      <c r="CV170" s="467"/>
      <c r="CW170" s="467"/>
      <c r="CX170" s="467"/>
      <c r="CY170" s="467"/>
      <c r="CZ170" s="467"/>
      <c r="DA170" s="467"/>
      <c r="DB170" s="467"/>
      <c r="DC170" s="467"/>
      <c r="DD170" s="467"/>
      <c r="DE170" s="467"/>
      <c r="DF170" s="467"/>
      <c r="DG170" s="467"/>
      <c r="DH170" s="467"/>
      <c r="DI170" s="467"/>
      <c r="DJ170" s="467"/>
      <c r="DK170" s="467"/>
      <c r="DL170" s="467"/>
      <c r="DM170" s="467"/>
      <c r="DN170" s="467"/>
      <c r="DO170" s="467"/>
      <c r="DP170" s="467"/>
      <c r="DQ170" s="467"/>
      <c r="DR170" s="467"/>
      <c r="DS170" s="467"/>
      <c r="DT170" s="467"/>
      <c r="DU170" s="467"/>
      <c r="DV170" s="467"/>
      <c r="DW170" s="467"/>
      <c r="DX170" s="467"/>
      <c r="DY170" s="467"/>
      <c r="DZ170" s="467"/>
      <c r="EA170" s="467"/>
      <c r="EB170" s="467"/>
      <c r="EC170" s="467"/>
      <c r="ED170" s="467"/>
      <c r="EE170" s="467"/>
      <c r="EF170" s="472"/>
    </row>
    <row r="171" spans="2:136" ht="35.1" customHeight="1" x14ac:dyDescent="0.3">
      <c r="B171" s="473"/>
      <c r="C171" s="473"/>
      <c r="D171" s="473"/>
      <c r="E171" s="473"/>
      <c r="F171" s="473"/>
      <c r="G171" s="473"/>
      <c r="H171" s="473"/>
      <c r="I171" s="473"/>
      <c r="J171" s="473"/>
      <c r="K171" s="473"/>
      <c r="L171" s="473"/>
      <c r="M171" s="473"/>
      <c r="N171" s="473"/>
      <c r="O171" s="473"/>
      <c r="P171" s="473"/>
      <c r="Q171" s="473"/>
      <c r="R171" s="473"/>
      <c r="S171" s="473"/>
      <c r="T171" s="473"/>
      <c r="U171" s="473"/>
      <c r="V171" s="473"/>
      <c r="W171" s="473"/>
      <c r="X171" s="473"/>
      <c r="Y171" s="473"/>
      <c r="Z171" s="473"/>
      <c r="AA171" s="473"/>
      <c r="AB171" s="473"/>
      <c r="AC171" s="473"/>
      <c r="AD171" s="473"/>
      <c r="AE171" s="473"/>
      <c r="AF171" s="473"/>
      <c r="AG171" s="473"/>
      <c r="AH171" s="473"/>
      <c r="AI171" s="473"/>
      <c r="AJ171" s="473"/>
      <c r="AK171" s="473"/>
      <c r="AL171" s="473"/>
      <c r="AM171" s="473"/>
      <c r="AN171" s="473"/>
      <c r="AO171" s="473"/>
      <c r="AP171" s="473"/>
      <c r="AQ171" s="473"/>
      <c r="AR171" s="473"/>
      <c r="AS171" s="473"/>
      <c r="AT171" s="473"/>
      <c r="AU171" s="473"/>
      <c r="AV171" s="473"/>
      <c r="AW171" s="473"/>
      <c r="AX171" s="473"/>
      <c r="AY171" s="473"/>
      <c r="AZ171" s="473"/>
      <c r="BA171" s="473"/>
      <c r="BB171" s="473"/>
      <c r="BC171" s="473"/>
      <c r="BD171" s="473"/>
      <c r="BE171" s="473"/>
      <c r="BF171" s="473"/>
      <c r="BG171" s="473"/>
      <c r="BH171" s="473"/>
      <c r="BI171" s="473"/>
      <c r="BJ171" s="473"/>
      <c r="BK171" s="473"/>
      <c r="BL171" s="473"/>
      <c r="BM171" s="473"/>
      <c r="BN171" s="473"/>
      <c r="BO171" s="473"/>
      <c r="BP171" s="473"/>
      <c r="BQ171" s="473"/>
      <c r="BR171" s="473"/>
      <c r="BS171" s="473"/>
      <c r="BT171" s="473"/>
      <c r="BU171" s="473"/>
      <c r="BV171" s="473"/>
      <c r="BW171" s="473"/>
      <c r="BX171" s="473"/>
      <c r="BY171" s="473"/>
      <c r="BZ171" s="473"/>
      <c r="CA171" s="473"/>
      <c r="CB171" s="473"/>
      <c r="CC171" s="473"/>
      <c r="CD171" s="473"/>
      <c r="CE171" s="473"/>
      <c r="CF171" s="473"/>
      <c r="CG171" s="473"/>
      <c r="CH171" s="473"/>
      <c r="CI171" s="473"/>
      <c r="CJ171" s="473"/>
      <c r="CK171" s="473"/>
      <c r="CL171" s="473"/>
      <c r="CM171" s="473"/>
      <c r="CN171" s="473"/>
      <c r="CO171" s="473"/>
      <c r="CP171" s="473"/>
      <c r="CQ171" s="473"/>
      <c r="CR171" s="473"/>
      <c r="CS171" s="473"/>
      <c r="CT171" s="473"/>
      <c r="CU171" s="473"/>
      <c r="CV171" s="473"/>
      <c r="CW171" s="473"/>
      <c r="CX171" s="473"/>
      <c r="CY171" s="473"/>
      <c r="EE171" s="475"/>
    </row>
    <row r="172" spans="2:136" s="468" customFormat="1" ht="8.1" customHeight="1" x14ac:dyDescent="0.3">
      <c r="B172" s="465"/>
      <c r="C172" s="469"/>
      <c r="D172" s="467"/>
      <c r="E172" s="467"/>
      <c r="F172" s="465"/>
      <c r="G172" s="470"/>
      <c r="H172" s="470"/>
      <c r="I172" s="470"/>
      <c r="J172" s="470"/>
      <c r="K172" s="470"/>
      <c r="L172" s="470"/>
      <c r="M172" s="470"/>
      <c r="N172" s="470"/>
      <c r="O172" s="470"/>
      <c r="P172" s="470"/>
      <c r="Q172" s="470"/>
      <c r="R172" s="476"/>
      <c r="S172" s="476"/>
      <c r="T172" s="476"/>
      <c r="U172" s="476"/>
      <c r="V172" s="476"/>
      <c r="W172" s="476"/>
      <c r="X172" s="476"/>
      <c r="Y172" s="476"/>
      <c r="Z172" s="476"/>
      <c r="AA172" s="476"/>
      <c r="AB172" s="476"/>
      <c r="AC172" s="476"/>
      <c r="AD172" s="476"/>
      <c r="AE172" s="476"/>
      <c r="AF172" s="476"/>
      <c r="AG172" s="476"/>
      <c r="AH172" s="476"/>
      <c r="AI172" s="476"/>
      <c r="AJ172" s="476"/>
      <c r="AK172" s="476"/>
      <c r="AL172" s="476"/>
      <c r="AM172" s="476"/>
      <c r="AN172" s="476"/>
      <c r="AO172" s="476"/>
      <c r="AP172" s="476"/>
      <c r="AQ172" s="476"/>
      <c r="AR172" s="476"/>
      <c r="AS172" s="476"/>
      <c r="AT172" s="476"/>
      <c r="AU172" s="476"/>
      <c r="AV172" s="476"/>
      <c r="AW172" s="476"/>
      <c r="AX172" s="476"/>
      <c r="AY172" s="476"/>
      <c r="AZ172" s="476"/>
      <c r="BA172" s="476"/>
      <c r="BB172" s="476"/>
      <c r="BC172" s="476"/>
      <c r="BD172" s="476"/>
      <c r="BE172" s="476"/>
      <c r="BF172" s="476"/>
      <c r="BG172" s="476"/>
      <c r="BH172" s="476"/>
      <c r="BI172" s="476"/>
      <c r="BJ172" s="476"/>
      <c r="BK172" s="476"/>
      <c r="BL172" s="476"/>
      <c r="BM172" s="476"/>
      <c r="BN172" s="476"/>
      <c r="BO172" s="476"/>
      <c r="BP172" s="476"/>
      <c r="BQ172" s="476"/>
      <c r="BR172" s="476"/>
      <c r="BS172" s="476"/>
      <c r="BT172" s="476"/>
      <c r="BU172" s="476"/>
      <c r="BV172" s="476"/>
      <c r="BW172" s="476"/>
      <c r="BX172" s="476"/>
      <c r="BY172" s="476"/>
      <c r="BZ172" s="476"/>
      <c r="CA172" s="476"/>
      <c r="CB172" s="476"/>
      <c r="CC172" s="476"/>
      <c r="CD172" s="476"/>
      <c r="CE172" s="476"/>
      <c r="CF172" s="476"/>
      <c r="CG172" s="476"/>
      <c r="CH172" s="476"/>
      <c r="CI172" s="476"/>
      <c r="CJ172" s="476"/>
      <c r="CK172" s="476"/>
      <c r="CL172" s="476"/>
      <c r="CM172" s="476"/>
      <c r="CN172" s="476"/>
      <c r="CO172" s="476"/>
      <c r="CP172" s="476"/>
      <c r="CQ172" s="476"/>
      <c r="CR172" s="476"/>
      <c r="CS172" s="476"/>
      <c r="CT172" s="476"/>
      <c r="CU172" s="476"/>
      <c r="CV172" s="476"/>
      <c r="CW172" s="476"/>
      <c r="CX172" s="476"/>
      <c r="CY172" s="476"/>
      <c r="CZ172" s="476"/>
    </row>
    <row r="173" spans="2:136" s="468" customFormat="1" ht="8.1" customHeight="1" x14ac:dyDescent="0.3">
      <c r="B173" s="477" t="s">
        <v>120</v>
      </c>
      <c r="C173" s="1548">
        <f>CY162</f>
        <v>157</v>
      </c>
      <c r="D173" s="1548"/>
      <c r="E173" s="1548"/>
      <c r="F173" s="478"/>
      <c r="G173" s="478"/>
      <c r="H173" s="479"/>
      <c r="I173" s="478"/>
      <c r="J173" s="478"/>
      <c r="K173" s="478"/>
      <c r="L173" s="478"/>
      <c r="M173" s="1548">
        <f>C173+1</f>
        <v>158</v>
      </c>
      <c r="N173" s="1548"/>
      <c r="O173" s="1548"/>
      <c r="P173" s="478"/>
      <c r="Q173" s="478"/>
      <c r="R173" s="479"/>
      <c r="S173" s="478"/>
      <c r="T173" s="478"/>
      <c r="U173" s="478"/>
      <c r="V173" s="478"/>
      <c r="W173" s="1548">
        <f>M173+1</f>
        <v>159</v>
      </c>
      <c r="X173" s="1548"/>
      <c r="Y173" s="1548"/>
      <c r="Z173" s="478"/>
      <c r="AA173" s="478"/>
      <c r="AB173" s="479"/>
      <c r="AC173" s="478"/>
      <c r="AD173" s="478"/>
      <c r="AE173" s="478"/>
      <c r="AF173" s="478"/>
      <c r="AG173" s="1548">
        <f>W173+1</f>
        <v>160</v>
      </c>
      <c r="AH173" s="1548"/>
      <c r="AI173" s="1548"/>
      <c r="AJ173" s="478"/>
      <c r="AK173" s="478"/>
      <c r="AL173" s="479"/>
      <c r="AM173" s="478"/>
      <c r="AN173" s="478"/>
      <c r="AO173" s="478"/>
      <c r="AP173" s="478"/>
      <c r="AQ173" s="1548">
        <f>AG173+1</f>
        <v>161</v>
      </c>
      <c r="AR173" s="1548"/>
      <c r="AS173" s="1548"/>
      <c r="AT173" s="478"/>
      <c r="AU173" s="478"/>
      <c r="AV173" s="479"/>
      <c r="AW173" s="478"/>
      <c r="AX173" s="478"/>
      <c r="AY173" s="478"/>
      <c r="AZ173" s="478"/>
      <c r="BA173" s="1548">
        <f>AQ173+1</f>
        <v>162</v>
      </c>
      <c r="BB173" s="1548"/>
      <c r="BC173" s="1548"/>
      <c r="BD173" s="478"/>
      <c r="BE173" s="478"/>
      <c r="BF173" s="479"/>
      <c r="BG173" s="478"/>
      <c r="BH173" s="478"/>
      <c r="BI173" s="478"/>
      <c r="BJ173" s="478"/>
      <c r="BK173" s="1548">
        <f>BA173+1</f>
        <v>163</v>
      </c>
      <c r="BL173" s="1548"/>
      <c r="BM173" s="1548"/>
      <c r="BN173" s="478"/>
      <c r="BO173" s="478"/>
      <c r="BP173" s="479"/>
      <c r="BQ173" s="478"/>
      <c r="BR173" s="478"/>
      <c r="BS173" s="478"/>
      <c r="BT173" s="478"/>
      <c r="BU173" s="1548">
        <f>BK173+1</f>
        <v>164</v>
      </c>
      <c r="BV173" s="1548"/>
      <c r="BW173" s="1548"/>
      <c r="BX173" s="478"/>
      <c r="BY173" s="478"/>
      <c r="BZ173" s="479"/>
      <c r="CA173" s="478"/>
      <c r="CB173" s="478"/>
      <c r="CC173" s="478"/>
      <c r="CD173" s="478"/>
      <c r="CE173" s="1548">
        <f>BU173+1</f>
        <v>165</v>
      </c>
      <c r="CF173" s="1548"/>
      <c r="CG173" s="1548"/>
      <c r="CH173" s="478"/>
      <c r="CI173" s="478"/>
      <c r="CJ173" s="479"/>
      <c r="CK173" s="478"/>
      <c r="CL173" s="478"/>
      <c r="CM173" s="478"/>
      <c r="CN173" s="478"/>
      <c r="CO173" s="1548">
        <f>CE173+1</f>
        <v>166</v>
      </c>
      <c r="CP173" s="1548"/>
      <c r="CQ173" s="1548"/>
      <c r="CR173" s="478"/>
      <c r="CS173" s="478"/>
      <c r="CT173" s="479"/>
      <c r="CU173" s="478"/>
      <c r="CV173" s="478"/>
      <c r="CW173" s="478"/>
      <c r="CX173" s="478"/>
      <c r="CY173" s="480">
        <f>CO173+1</f>
        <v>167</v>
      </c>
      <c r="CZ173" s="480"/>
    </row>
    <row r="174" spans="2:136" s="468" customFormat="1" ht="6" customHeight="1" x14ac:dyDescent="0.3">
      <c r="B174" s="481"/>
      <c r="C174" s="482"/>
      <c r="D174" s="483"/>
      <c r="E174" s="483"/>
      <c r="F174" s="483"/>
      <c r="G174" s="484"/>
      <c r="H174" s="483"/>
      <c r="I174" s="483"/>
      <c r="J174" s="483"/>
      <c r="K174" s="483"/>
      <c r="L174" s="485"/>
      <c r="M174" s="482"/>
      <c r="N174" s="483"/>
      <c r="O174" s="483"/>
      <c r="P174" s="483"/>
      <c r="Q174" s="484"/>
      <c r="R174" s="483"/>
      <c r="S174" s="483"/>
      <c r="T174" s="483"/>
      <c r="U174" s="483"/>
      <c r="V174" s="485"/>
      <c r="W174" s="482"/>
      <c r="X174" s="483"/>
      <c r="Y174" s="483"/>
      <c r="Z174" s="483"/>
      <c r="AA174" s="484"/>
      <c r="AB174" s="483"/>
      <c r="AC174" s="483"/>
      <c r="AD174" s="483"/>
      <c r="AE174" s="483"/>
      <c r="AF174" s="485"/>
      <c r="AG174" s="482"/>
      <c r="AH174" s="483"/>
      <c r="AI174" s="483"/>
      <c r="AJ174" s="483"/>
      <c r="AK174" s="484"/>
      <c r="AL174" s="483"/>
      <c r="AM174" s="483"/>
      <c r="AN174" s="483"/>
      <c r="AO174" s="483"/>
      <c r="AP174" s="485"/>
      <c r="AQ174" s="482"/>
      <c r="AR174" s="483"/>
      <c r="AS174" s="483"/>
      <c r="AT174" s="483"/>
      <c r="AU174" s="484"/>
      <c r="AV174" s="483"/>
      <c r="AW174" s="483"/>
      <c r="AX174" s="483"/>
      <c r="AY174" s="483"/>
      <c r="AZ174" s="485"/>
      <c r="BA174" s="482"/>
      <c r="BB174" s="483"/>
      <c r="BC174" s="483"/>
      <c r="BD174" s="483"/>
      <c r="BE174" s="484"/>
      <c r="BF174" s="483"/>
      <c r="BG174" s="483"/>
      <c r="BH174" s="483"/>
      <c r="BI174" s="483"/>
      <c r="BJ174" s="485"/>
      <c r="BK174" s="482"/>
      <c r="BL174" s="483"/>
      <c r="BM174" s="483"/>
      <c r="BN174" s="483"/>
      <c r="BO174" s="484"/>
      <c r="BP174" s="483"/>
      <c r="BQ174" s="483"/>
      <c r="BR174" s="483"/>
      <c r="BS174" s="483"/>
      <c r="BT174" s="485"/>
      <c r="BU174" s="482"/>
      <c r="BV174" s="483"/>
      <c r="BW174" s="483"/>
      <c r="BX174" s="483"/>
      <c r="BY174" s="484"/>
      <c r="BZ174" s="483"/>
      <c r="CA174" s="483"/>
      <c r="CB174" s="483"/>
      <c r="CC174" s="483"/>
      <c r="CD174" s="485"/>
      <c r="CE174" s="482"/>
      <c r="CF174" s="483"/>
      <c r="CG174" s="483"/>
      <c r="CH174" s="483"/>
      <c r="CI174" s="484"/>
      <c r="CJ174" s="483"/>
      <c r="CK174" s="483"/>
      <c r="CL174" s="483"/>
      <c r="CM174" s="483"/>
      <c r="CN174" s="485"/>
      <c r="CO174" s="482"/>
      <c r="CP174" s="483"/>
      <c r="CQ174" s="483"/>
      <c r="CR174" s="483"/>
      <c r="CS174" s="484"/>
      <c r="CT174" s="483"/>
      <c r="CU174" s="483"/>
      <c r="CV174" s="483"/>
      <c r="CW174" s="483"/>
      <c r="CX174" s="485"/>
      <c r="CY174" s="486"/>
      <c r="CZ174" s="486"/>
    </row>
    <row r="175" spans="2:136" s="468" customFormat="1" ht="8.1" customHeight="1" x14ac:dyDescent="0.3">
      <c r="B175" s="1549" t="s">
        <v>299</v>
      </c>
      <c r="C175" s="487"/>
      <c r="D175" s="488"/>
      <c r="E175" s="488"/>
      <c r="F175" s="488"/>
      <c r="G175" s="488"/>
      <c r="H175" s="488"/>
      <c r="I175" s="488"/>
      <c r="J175" s="488"/>
      <c r="K175" s="488"/>
      <c r="L175" s="489"/>
      <c r="M175" s="487"/>
      <c r="N175" s="488"/>
      <c r="O175" s="488"/>
      <c r="P175" s="488"/>
      <c r="Q175" s="488"/>
      <c r="R175" s="488"/>
      <c r="S175" s="488"/>
      <c r="T175" s="488"/>
      <c r="U175" s="488"/>
      <c r="V175" s="489"/>
      <c r="W175" s="487"/>
      <c r="X175" s="488"/>
      <c r="Y175" s="488"/>
      <c r="Z175" s="488"/>
      <c r="AA175" s="488"/>
      <c r="AB175" s="488"/>
      <c r="AC175" s="488"/>
      <c r="AD175" s="488"/>
      <c r="AE175" s="488"/>
      <c r="AF175" s="489"/>
      <c r="AG175" s="487"/>
      <c r="AH175" s="488"/>
      <c r="AI175" s="488"/>
      <c r="AJ175" s="488"/>
      <c r="AK175" s="488"/>
      <c r="AL175" s="488"/>
      <c r="AM175" s="488"/>
      <c r="AN175" s="488"/>
      <c r="AO175" s="488"/>
      <c r="AP175" s="489"/>
      <c r="AQ175" s="487"/>
      <c r="AR175" s="488"/>
      <c r="AS175" s="488"/>
      <c r="AT175" s="488"/>
      <c r="AU175" s="488"/>
      <c r="AV175" s="488"/>
      <c r="AW175" s="488"/>
      <c r="AX175" s="488"/>
      <c r="AY175" s="488"/>
      <c r="AZ175" s="489"/>
      <c r="BA175" s="487"/>
      <c r="BB175" s="488"/>
      <c r="BC175" s="488"/>
      <c r="BD175" s="488"/>
      <c r="BE175" s="488"/>
      <c r="BF175" s="488"/>
      <c r="BG175" s="488"/>
      <c r="BH175" s="488"/>
      <c r="BI175" s="488"/>
      <c r="BJ175" s="489"/>
      <c r="BK175" s="487"/>
      <c r="BL175" s="488"/>
      <c r="BM175" s="488"/>
      <c r="BN175" s="488"/>
      <c r="BO175" s="488"/>
      <c r="BP175" s="488"/>
      <c r="BQ175" s="488"/>
      <c r="BR175" s="488"/>
      <c r="BS175" s="488"/>
      <c r="BT175" s="489"/>
      <c r="BU175" s="487"/>
      <c r="BV175" s="488"/>
      <c r="BW175" s="488"/>
      <c r="BX175" s="488"/>
      <c r="BY175" s="488"/>
      <c r="BZ175" s="488"/>
      <c r="CA175" s="488"/>
      <c r="CB175" s="488"/>
      <c r="CC175" s="488"/>
      <c r="CD175" s="489"/>
      <c r="CE175" s="487"/>
      <c r="CF175" s="488"/>
      <c r="CG175" s="488"/>
      <c r="CH175" s="488"/>
      <c r="CI175" s="488"/>
      <c r="CJ175" s="488"/>
      <c r="CK175" s="488"/>
      <c r="CL175" s="488"/>
      <c r="CM175" s="488"/>
      <c r="CN175" s="489"/>
      <c r="CO175" s="487"/>
      <c r="CP175" s="488"/>
      <c r="CQ175" s="488"/>
      <c r="CR175" s="488"/>
      <c r="CS175" s="488"/>
      <c r="CT175" s="488"/>
      <c r="CU175" s="488"/>
      <c r="CV175" s="488"/>
      <c r="CW175" s="488"/>
      <c r="CX175" s="489"/>
      <c r="CY175" s="490"/>
    </row>
    <row r="176" spans="2:136" s="468" customFormat="1" ht="8.1" customHeight="1" thickBot="1" x14ac:dyDescent="0.35">
      <c r="B176" s="1549"/>
      <c r="C176" s="491"/>
      <c r="D176" s="492"/>
      <c r="E176" s="492"/>
      <c r="F176" s="492"/>
      <c r="G176" s="492"/>
      <c r="H176" s="492"/>
      <c r="I176" s="492"/>
      <c r="J176" s="492"/>
      <c r="K176" s="492"/>
      <c r="L176" s="493"/>
      <c r="M176" s="491"/>
      <c r="N176" s="492"/>
      <c r="O176" s="492"/>
      <c r="P176" s="492"/>
      <c r="Q176" s="492"/>
      <c r="R176" s="492"/>
      <c r="S176" s="492"/>
      <c r="T176" s="492"/>
      <c r="U176" s="492"/>
      <c r="V176" s="493"/>
      <c r="W176" s="491"/>
      <c r="X176" s="492"/>
      <c r="Y176" s="492"/>
      <c r="Z176" s="492"/>
      <c r="AA176" s="492"/>
      <c r="AB176" s="492"/>
      <c r="AC176" s="492"/>
      <c r="AD176" s="492"/>
      <c r="AE176" s="492"/>
      <c r="AF176" s="493"/>
      <c r="AG176" s="491"/>
      <c r="AH176" s="492"/>
      <c r="AI176" s="492"/>
      <c r="AJ176" s="492"/>
      <c r="AK176" s="492"/>
      <c r="AL176" s="492"/>
      <c r="AM176" s="492"/>
      <c r="AN176" s="492"/>
      <c r="AO176" s="492"/>
      <c r="AP176" s="493"/>
      <c r="AQ176" s="491"/>
      <c r="AR176" s="492"/>
      <c r="AS176" s="492"/>
      <c r="AT176" s="492"/>
      <c r="AU176" s="492"/>
      <c r="AV176" s="492"/>
      <c r="AW176" s="492"/>
      <c r="AX176" s="492"/>
      <c r="AY176" s="492"/>
      <c r="AZ176" s="493"/>
      <c r="BA176" s="491"/>
      <c r="BB176" s="492"/>
      <c r="BC176" s="492"/>
      <c r="BD176" s="492"/>
      <c r="BE176" s="492"/>
      <c r="BF176" s="492"/>
      <c r="BG176" s="492"/>
      <c r="BH176" s="492"/>
      <c r="BI176" s="492"/>
      <c r="BJ176" s="493"/>
      <c r="BK176" s="491"/>
      <c r="BL176" s="492"/>
      <c r="BM176" s="492"/>
      <c r="BN176" s="492"/>
      <c r="BO176" s="492"/>
      <c r="BP176" s="492"/>
      <c r="BQ176" s="492"/>
      <c r="BR176" s="492"/>
      <c r="BS176" s="492"/>
      <c r="BT176" s="493"/>
      <c r="BU176" s="491"/>
      <c r="BV176" s="492"/>
      <c r="BW176" s="492"/>
      <c r="BX176" s="492"/>
      <c r="BY176" s="492"/>
      <c r="BZ176" s="492"/>
      <c r="CA176" s="492"/>
      <c r="CB176" s="492"/>
      <c r="CC176" s="492"/>
      <c r="CD176" s="493"/>
      <c r="CE176" s="491"/>
      <c r="CF176" s="492"/>
      <c r="CG176" s="492"/>
      <c r="CH176" s="492"/>
      <c r="CI176" s="492"/>
      <c r="CJ176" s="492"/>
      <c r="CK176" s="492"/>
      <c r="CL176" s="492"/>
      <c r="CM176" s="492"/>
      <c r="CN176" s="493"/>
      <c r="CO176" s="491"/>
      <c r="CP176" s="492"/>
      <c r="CQ176" s="492"/>
      <c r="CR176" s="492"/>
      <c r="CS176" s="492"/>
      <c r="CT176" s="492"/>
      <c r="CU176" s="492"/>
      <c r="CV176" s="492"/>
      <c r="CW176" s="492"/>
      <c r="CX176" s="493"/>
      <c r="CY176" s="490"/>
    </row>
    <row r="177" spans="2:136" s="468" customFormat="1" ht="8.1" customHeight="1" x14ac:dyDescent="0.3">
      <c r="B177" s="1549"/>
      <c r="C177" s="494"/>
      <c r="D177" s="495"/>
      <c r="E177" s="495"/>
      <c r="F177" s="495"/>
      <c r="G177" s="495"/>
      <c r="H177" s="495"/>
      <c r="I177" s="495"/>
      <c r="J177" s="495"/>
      <c r="K177" s="495"/>
      <c r="L177" s="496"/>
      <c r="M177" s="494"/>
      <c r="N177" s="495"/>
      <c r="O177" s="495"/>
      <c r="P177" s="495"/>
      <c r="Q177" s="495"/>
      <c r="R177" s="495"/>
      <c r="S177" s="495"/>
      <c r="T177" s="495"/>
      <c r="U177" s="495"/>
      <c r="V177" s="496"/>
      <c r="W177" s="494"/>
      <c r="X177" s="495"/>
      <c r="Y177" s="495"/>
      <c r="Z177" s="495"/>
      <c r="AA177" s="495"/>
      <c r="AB177" s="495"/>
      <c r="AC177" s="495"/>
      <c r="AD177" s="495"/>
      <c r="AE177" s="495"/>
      <c r="AF177" s="496"/>
      <c r="AG177" s="494"/>
      <c r="AH177" s="495"/>
      <c r="AI177" s="495"/>
      <c r="AJ177" s="495"/>
      <c r="AK177" s="495"/>
      <c r="AL177" s="495"/>
      <c r="AM177" s="495"/>
      <c r="AN177" s="495"/>
      <c r="AO177" s="495"/>
      <c r="AP177" s="496"/>
      <c r="AQ177" s="494"/>
      <c r="AR177" s="495"/>
      <c r="AS177" s="495"/>
      <c r="AT177" s="495"/>
      <c r="AU177" s="495"/>
      <c r="AV177" s="495"/>
      <c r="AW177" s="495"/>
      <c r="AX177" s="495"/>
      <c r="AY177" s="495"/>
      <c r="AZ177" s="496"/>
      <c r="BA177" s="494"/>
      <c r="BB177" s="495"/>
      <c r="BC177" s="495"/>
      <c r="BD177" s="495"/>
      <c r="BE177" s="495"/>
      <c r="BF177" s="495"/>
      <c r="BG177" s="495"/>
      <c r="BH177" s="495"/>
      <c r="BI177" s="495"/>
      <c r="BJ177" s="496"/>
      <c r="BK177" s="494"/>
      <c r="BL177" s="495"/>
      <c r="BM177" s="495"/>
      <c r="BN177" s="495"/>
      <c r="BO177" s="495"/>
      <c r="BP177" s="495"/>
      <c r="BQ177" s="495"/>
      <c r="BR177" s="495"/>
      <c r="BS177" s="495"/>
      <c r="BT177" s="496"/>
      <c r="BU177" s="494"/>
      <c r="BV177" s="495"/>
      <c r="BW177" s="495"/>
      <c r="BX177" s="495"/>
      <c r="BY177" s="495"/>
      <c r="BZ177" s="495"/>
      <c r="CA177" s="495"/>
      <c r="CB177" s="495"/>
      <c r="CC177" s="495"/>
      <c r="CD177" s="496"/>
      <c r="CE177" s="494"/>
      <c r="CF177" s="495"/>
      <c r="CG177" s="495"/>
      <c r="CH177" s="495"/>
      <c r="CI177" s="495"/>
      <c r="CJ177" s="495"/>
      <c r="CK177" s="495"/>
      <c r="CL177" s="495"/>
      <c r="CM177" s="495"/>
      <c r="CN177" s="496"/>
      <c r="CO177" s="494"/>
      <c r="CP177" s="495"/>
      <c r="CQ177" s="495"/>
      <c r="CR177" s="495"/>
      <c r="CS177" s="495"/>
      <c r="CT177" s="495"/>
      <c r="CU177" s="495"/>
      <c r="CV177" s="495"/>
      <c r="CW177" s="495"/>
      <c r="CX177" s="496"/>
      <c r="CY177" s="490"/>
    </row>
    <row r="178" spans="2:136" s="468" customFormat="1" ht="8.1" customHeight="1" x14ac:dyDescent="0.3">
      <c r="B178" s="1549"/>
      <c r="C178" s="497"/>
      <c r="D178" s="498"/>
      <c r="E178" s="498"/>
      <c r="F178" s="498"/>
      <c r="G178" s="498"/>
      <c r="H178" s="498"/>
      <c r="I178" s="498"/>
      <c r="J178" s="498"/>
      <c r="K178" s="498"/>
      <c r="L178" s="499"/>
      <c r="M178" s="497"/>
      <c r="N178" s="498"/>
      <c r="O178" s="498"/>
      <c r="P178" s="498"/>
      <c r="Q178" s="498"/>
      <c r="R178" s="498"/>
      <c r="S178" s="498"/>
      <c r="T178" s="498"/>
      <c r="U178" s="498"/>
      <c r="V178" s="499"/>
      <c r="W178" s="497"/>
      <c r="X178" s="498"/>
      <c r="Y178" s="498"/>
      <c r="Z178" s="498"/>
      <c r="AA178" s="498"/>
      <c r="AB178" s="498"/>
      <c r="AC178" s="498"/>
      <c r="AD178" s="498"/>
      <c r="AE178" s="498"/>
      <c r="AF178" s="499"/>
      <c r="AG178" s="497"/>
      <c r="AH178" s="498"/>
      <c r="AI178" s="498"/>
      <c r="AJ178" s="498"/>
      <c r="AK178" s="498"/>
      <c r="AL178" s="498"/>
      <c r="AM178" s="498"/>
      <c r="AN178" s="498"/>
      <c r="AO178" s="498"/>
      <c r="AP178" s="499"/>
      <c r="AQ178" s="497"/>
      <c r="AR178" s="498"/>
      <c r="AS178" s="498"/>
      <c r="AT178" s="498"/>
      <c r="AU178" s="498"/>
      <c r="AV178" s="498"/>
      <c r="AW178" s="498"/>
      <c r="AX178" s="498"/>
      <c r="AY178" s="498"/>
      <c r="AZ178" s="499"/>
      <c r="BA178" s="497"/>
      <c r="BB178" s="498"/>
      <c r="BC178" s="498"/>
      <c r="BD178" s="498"/>
      <c r="BE178" s="498"/>
      <c r="BF178" s="498"/>
      <c r="BG178" s="498"/>
      <c r="BH178" s="498"/>
      <c r="BI178" s="498"/>
      <c r="BJ178" s="499"/>
      <c r="BK178" s="497"/>
      <c r="BL178" s="498"/>
      <c r="BM178" s="498"/>
      <c r="BN178" s="498"/>
      <c r="BO178" s="498"/>
      <c r="BP178" s="498"/>
      <c r="BQ178" s="498"/>
      <c r="BR178" s="498"/>
      <c r="BS178" s="498"/>
      <c r="BT178" s="499"/>
      <c r="BU178" s="497"/>
      <c r="BV178" s="498"/>
      <c r="BW178" s="498"/>
      <c r="BX178" s="498"/>
      <c r="BY178" s="498"/>
      <c r="BZ178" s="498"/>
      <c r="CA178" s="498"/>
      <c r="CB178" s="498"/>
      <c r="CC178" s="498"/>
      <c r="CD178" s="499"/>
      <c r="CE178" s="497"/>
      <c r="CF178" s="498"/>
      <c r="CG178" s="498"/>
      <c r="CH178" s="498"/>
      <c r="CI178" s="498"/>
      <c r="CJ178" s="498"/>
      <c r="CK178" s="498"/>
      <c r="CL178" s="498"/>
      <c r="CM178" s="498"/>
      <c r="CN178" s="499"/>
      <c r="CO178" s="497"/>
      <c r="CP178" s="498"/>
      <c r="CQ178" s="498"/>
      <c r="CR178" s="498"/>
      <c r="CS178" s="498"/>
      <c r="CT178" s="498"/>
      <c r="CU178" s="498"/>
      <c r="CV178" s="498"/>
      <c r="CW178" s="498"/>
      <c r="CX178" s="499"/>
      <c r="CY178" s="490"/>
    </row>
    <row r="179" spans="2:136" s="468" customFormat="1" ht="6" customHeight="1" x14ac:dyDescent="0.3">
      <c r="C179" s="596"/>
      <c r="D179" s="597"/>
      <c r="E179" s="597"/>
      <c r="F179" s="597"/>
      <c r="G179" s="597"/>
      <c r="H179" s="598"/>
      <c r="I179" s="597"/>
      <c r="J179" s="597"/>
      <c r="K179" s="597"/>
      <c r="L179" s="597"/>
      <c r="M179" s="596"/>
      <c r="N179" s="597"/>
      <c r="O179" s="597"/>
      <c r="P179" s="597"/>
      <c r="Q179" s="597"/>
      <c r="R179" s="598"/>
      <c r="S179" s="597"/>
      <c r="T179" s="597"/>
      <c r="U179" s="597"/>
      <c r="V179" s="597"/>
      <c r="W179" s="596"/>
      <c r="X179" s="597"/>
      <c r="Y179" s="597"/>
      <c r="Z179" s="597"/>
      <c r="AA179" s="597"/>
      <c r="AB179" s="598"/>
      <c r="AC179" s="597"/>
      <c r="AD179" s="597"/>
      <c r="AE179" s="597"/>
      <c r="AF179" s="597"/>
      <c r="AG179" s="596"/>
      <c r="AH179" s="597"/>
      <c r="AI179" s="597"/>
      <c r="AJ179" s="597"/>
      <c r="AK179" s="597"/>
      <c r="AL179" s="598"/>
      <c r="AM179" s="597"/>
      <c r="AN179" s="597"/>
      <c r="AO179" s="597"/>
      <c r="AP179" s="597"/>
      <c r="AQ179" s="596"/>
      <c r="AR179" s="597"/>
      <c r="AS179" s="597"/>
      <c r="AT179" s="597"/>
      <c r="AU179" s="597"/>
      <c r="AV179" s="598"/>
      <c r="AW179" s="597"/>
      <c r="AX179" s="597"/>
      <c r="AY179" s="597"/>
      <c r="AZ179" s="597"/>
      <c r="BA179" s="596"/>
      <c r="BB179" s="597"/>
      <c r="BC179" s="597"/>
      <c r="BD179" s="597"/>
      <c r="BE179" s="597"/>
      <c r="BF179" s="598"/>
      <c r="BG179" s="597"/>
      <c r="BH179" s="597"/>
      <c r="BI179" s="597"/>
      <c r="BJ179" s="597"/>
      <c r="BK179" s="596"/>
      <c r="BL179" s="597"/>
      <c r="BM179" s="597"/>
      <c r="BN179" s="597"/>
      <c r="BO179" s="597"/>
      <c r="BP179" s="598"/>
      <c r="BQ179" s="597"/>
      <c r="BR179" s="597"/>
      <c r="BS179" s="597"/>
      <c r="BT179" s="597"/>
      <c r="BU179" s="596"/>
      <c r="BV179" s="597"/>
      <c r="BW179" s="597"/>
      <c r="BX179" s="597"/>
      <c r="BY179" s="597"/>
      <c r="BZ179" s="598"/>
      <c r="CA179" s="597"/>
      <c r="CB179" s="597"/>
      <c r="CC179" s="597"/>
      <c r="CD179" s="597"/>
      <c r="CE179" s="596"/>
      <c r="CF179" s="597"/>
      <c r="CG179" s="597"/>
      <c r="CH179" s="597"/>
      <c r="CI179" s="597"/>
      <c r="CJ179" s="598"/>
      <c r="CK179" s="597"/>
      <c r="CL179" s="597"/>
      <c r="CM179" s="597"/>
      <c r="CN179" s="597"/>
      <c r="CO179" s="596"/>
      <c r="CP179" s="597"/>
      <c r="CQ179" s="597"/>
      <c r="CR179" s="597"/>
      <c r="CS179" s="597"/>
      <c r="CT179" s="598"/>
      <c r="CU179" s="597"/>
      <c r="CV179" s="597"/>
      <c r="CW179" s="597"/>
      <c r="CX179" s="597"/>
    </row>
    <row r="180" spans="2:136" s="468" customFormat="1" ht="8.1" customHeight="1" x14ac:dyDescent="0.3">
      <c r="C180" s="500"/>
      <c r="D180" s="501"/>
      <c r="E180" s="501"/>
      <c r="F180" s="501"/>
      <c r="G180" s="501"/>
      <c r="H180" s="501"/>
      <c r="I180" s="502"/>
      <c r="J180" s="501"/>
      <c r="K180" s="501"/>
      <c r="L180" s="501"/>
      <c r="M180" s="500"/>
      <c r="N180" s="501"/>
      <c r="O180" s="501"/>
      <c r="P180" s="501"/>
      <c r="Q180" s="501"/>
      <c r="R180" s="501"/>
      <c r="S180" s="502"/>
      <c r="T180" s="501"/>
      <c r="U180" s="501"/>
      <c r="V180" s="501"/>
      <c r="W180" s="500"/>
      <c r="X180" s="501"/>
      <c r="Y180" s="501"/>
      <c r="Z180" s="501"/>
      <c r="AA180" s="501"/>
      <c r="AB180" s="501"/>
      <c r="AC180" s="502"/>
      <c r="AD180" s="501"/>
      <c r="AE180" s="501"/>
      <c r="AF180" s="501"/>
      <c r="AG180" s="500"/>
      <c r="AH180" s="501"/>
      <c r="AI180" s="501"/>
      <c r="AJ180" s="501"/>
      <c r="AK180" s="501"/>
      <c r="AL180" s="501"/>
      <c r="AM180" s="502"/>
      <c r="AN180" s="501"/>
      <c r="AO180" s="501"/>
      <c r="AP180" s="501"/>
      <c r="AQ180" s="500"/>
      <c r="AR180" s="501"/>
      <c r="AS180" s="501"/>
      <c r="AT180" s="501"/>
      <c r="AU180" s="501"/>
      <c r="AV180" s="501"/>
      <c r="AW180" s="502"/>
      <c r="AX180" s="501"/>
      <c r="AY180" s="501"/>
      <c r="AZ180" s="501"/>
      <c r="BA180" s="500"/>
      <c r="BB180" s="501"/>
      <c r="BC180" s="501"/>
      <c r="BD180" s="501"/>
      <c r="BE180" s="501"/>
      <c r="BF180" s="501"/>
      <c r="BG180" s="502"/>
      <c r="BH180" s="501"/>
      <c r="BI180" s="501"/>
      <c r="BJ180" s="501"/>
      <c r="BK180" s="500"/>
      <c r="BL180" s="501"/>
      <c r="BM180" s="501"/>
      <c r="BN180" s="501"/>
      <c r="BO180" s="501"/>
      <c r="BP180" s="501"/>
      <c r="BQ180" s="502"/>
      <c r="BR180" s="501"/>
      <c r="BS180" s="501"/>
      <c r="BT180" s="501"/>
      <c r="BU180" s="500"/>
      <c r="BV180" s="501"/>
      <c r="BW180" s="501"/>
      <c r="BX180" s="501"/>
      <c r="BY180" s="501"/>
      <c r="BZ180" s="501"/>
      <c r="CA180" s="502"/>
      <c r="CB180" s="501"/>
      <c r="CC180" s="501"/>
      <c r="CD180" s="501"/>
      <c r="CE180" s="500"/>
      <c r="CF180" s="501"/>
      <c r="CG180" s="501"/>
      <c r="CH180" s="501"/>
      <c r="CI180" s="501"/>
      <c r="CJ180" s="501"/>
      <c r="CK180" s="502"/>
      <c r="CL180" s="501"/>
      <c r="CM180" s="501"/>
      <c r="CN180" s="501"/>
      <c r="CO180" s="500"/>
      <c r="CP180" s="501"/>
      <c r="CQ180" s="501"/>
      <c r="CR180" s="501"/>
      <c r="CS180" s="501"/>
      <c r="CT180" s="501"/>
      <c r="CU180" s="502"/>
      <c r="CV180" s="501"/>
      <c r="CW180" s="501"/>
      <c r="CX180" s="501"/>
      <c r="CY180" s="503"/>
      <c r="CZ180" s="503"/>
    </row>
    <row r="181" spans="2:136" s="468" customFormat="1" ht="8.1" customHeight="1" x14ac:dyDescent="0.3">
      <c r="B181" s="464"/>
      <c r="C181" s="465"/>
      <c r="D181" s="466"/>
      <c r="E181" s="466"/>
      <c r="F181" s="466"/>
      <c r="G181" s="466"/>
      <c r="H181" s="466"/>
      <c r="I181" s="466"/>
      <c r="J181" s="466"/>
      <c r="K181" s="466"/>
      <c r="L181" s="466"/>
      <c r="M181" s="466"/>
      <c r="N181" s="466"/>
      <c r="O181" s="466"/>
      <c r="P181" s="466"/>
      <c r="Q181" s="466"/>
      <c r="R181" s="466"/>
      <c r="S181" s="466"/>
      <c r="T181" s="466"/>
      <c r="U181" s="466"/>
      <c r="V181" s="466"/>
      <c r="W181" s="466"/>
      <c r="X181" s="466"/>
      <c r="Y181" s="466"/>
      <c r="Z181" s="466"/>
      <c r="AA181" s="466"/>
      <c r="AB181" s="466"/>
      <c r="AC181" s="466"/>
      <c r="AD181" s="466"/>
      <c r="AE181" s="466"/>
      <c r="AF181" s="466"/>
      <c r="AG181" s="466"/>
      <c r="AH181" s="466"/>
      <c r="AI181" s="466"/>
      <c r="AJ181" s="466"/>
      <c r="AK181" s="466"/>
      <c r="AL181" s="467"/>
      <c r="AM181" s="467"/>
      <c r="AN181" s="467"/>
      <c r="AO181" s="467"/>
      <c r="AP181" s="467"/>
      <c r="AQ181" s="467"/>
      <c r="AR181" s="467"/>
      <c r="AS181" s="467"/>
      <c r="AT181" s="467"/>
      <c r="AU181" s="467"/>
      <c r="AW181" s="467"/>
      <c r="AX181" s="469"/>
      <c r="AY181" s="467"/>
      <c r="AZ181" s="467"/>
      <c r="BB181" s="470"/>
      <c r="BC181" s="465"/>
      <c r="BD181" s="470"/>
      <c r="BE181" s="470"/>
      <c r="BF181" s="470"/>
      <c r="BG181" s="470"/>
      <c r="BH181" s="471"/>
      <c r="BI181" s="470"/>
      <c r="BJ181" s="470"/>
      <c r="BK181" s="470"/>
      <c r="BL181" s="470"/>
      <c r="BM181" s="467"/>
      <c r="BN181" s="467"/>
      <c r="BO181" s="467"/>
      <c r="BP181" s="467"/>
      <c r="BQ181" s="467"/>
      <c r="BR181" s="467"/>
      <c r="BS181" s="467"/>
      <c r="BT181" s="467"/>
      <c r="BU181" s="467"/>
      <c r="BV181" s="467"/>
      <c r="BW181" s="467"/>
      <c r="BX181" s="467"/>
      <c r="BY181" s="467"/>
      <c r="BZ181" s="467"/>
      <c r="CA181" s="467"/>
      <c r="CB181" s="467"/>
      <c r="CC181" s="467"/>
      <c r="CD181" s="467"/>
      <c r="CE181" s="467"/>
      <c r="CF181" s="467"/>
      <c r="CG181" s="467"/>
      <c r="CH181" s="467"/>
      <c r="CI181" s="467"/>
      <c r="CJ181" s="467"/>
      <c r="CK181" s="467"/>
      <c r="CL181" s="467"/>
      <c r="CM181" s="467"/>
      <c r="CN181" s="467"/>
      <c r="CO181" s="467"/>
      <c r="CP181" s="467"/>
      <c r="CQ181" s="467"/>
      <c r="CR181" s="467"/>
      <c r="CS181" s="467"/>
      <c r="CT181" s="467"/>
      <c r="CU181" s="467"/>
      <c r="CV181" s="467"/>
      <c r="CW181" s="467"/>
      <c r="CX181" s="467"/>
      <c r="CY181" s="467"/>
      <c r="CZ181" s="467"/>
      <c r="DA181" s="467"/>
      <c r="DB181" s="467"/>
      <c r="DC181" s="467"/>
      <c r="DD181" s="467"/>
      <c r="DE181" s="467"/>
      <c r="DF181" s="467"/>
      <c r="DG181" s="467"/>
      <c r="DH181" s="467"/>
      <c r="DI181" s="467"/>
      <c r="DJ181" s="467"/>
      <c r="DK181" s="467"/>
      <c r="DL181" s="467"/>
      <c r="DM181" s="467"/>
      <c r="DN181" s="467"/>
      <c r="DO181" s="467"/>
      <c r="DP181" s="467"/>
      <c r="DQ181" s="467"/>
      <c r="DR181" s="467"/>
      <c r="DS181" s="467"/>
      <c r="DT181" s="467"/>
      <c r="DU181" s="467"/>
      <c r="DV181" s="467"/>
      <c r="DW181" s="467"/>
      <c r="DX181" s="467"/>
      <c r="DY181" s="467"/>
      <c r="DZ181" s="467"/>
      <c r="EA181" s="467"/>
      <c r="EB181" s="467"/>
      <c r="EC181" s="467"/>
      <c r="ED181" s="467"/>
      <c r="EE181" s="467"/>
      <c r="EF181" s="472"/>
    </row>
    <row r="182" spans="2:136" ht="35.1" customHeight="1" x14ac:dyDescent="0.3">
      <c r="B182" s="473"/>
      <c r="C182" s="473"/>
      <c r="D182" s="473"/>
      <c r="E182" s="473"/>
      <c r="F182" s="473"/>
      <c r="G182" s="473"/>
      <c r="H182" s="473"/>
      <c r="I182" s="473"/>
      <c r="J182" s="473"/>
      <c r="K182" s="473"/>
      <c r="L182" s="473"/>
      <c r="M182" s="473"/>
      <c r="N182" s="473"/>
      <c r="O182" s="473"/>
      <c r="P182" s="473"/>
      <c r="Q182" s="473"/>
      <c r="R182" s="473"/>
      <c r="S182" s="473"/>
      <c r="T182" s="473"/>
      <c r="U182" s="473"/>
      <c r="V182" s="473"/>
      <c r="W182" s="473"/>
      <c r="X182" s="473"/>
      <c r="Y182" s="473"/>
      <c r="Z182" s="473"/>
      <c r="AA182" s="473"/>
      <c r="AB182" s="473"/>
      <c r="AC182" s="473"/>
      <c r="AD182" s="473"/>
      <c r="AE182" s="473"/>
      <c r="AF182" s="473"/>
      <c r="AG182" s="473"/>
      <c r="AH182" s="473"/>
      <c r="AI182" s="473"/>
      <c r="AJ182" s="473"/>
      <c r="AK182" s="473"/>
      <c r="AL182" s="473"/>
      <c r="AM182" s="473"/>
      <c r="AN182" s="473"/>
      <c r="AO182" s="473"/>
      <c r="AP182" s="473"/>
      <c r="AQ182" s="473"/>
      <c r="AR182" s="473"/>
      <c r="AS182" s="473"/>
      <c r="AT182" s="473"/>
      <c r="AU182" s="473"/>
      <c r="AV182" s="473"/>
      <c r="AW182" s="473"/>
      <c r="AX182" s="473"/>
      <c r="AY182" s="473"/>
      <c r="AZ182" s="473"/>
      <c r="BA182" s="473"/>
      <c r="BB182" s="473"/>
      <c r="BC182" s="473"/>
      <c r="BD182" s="473"/>
      <c r="BE182" s="473"/>
      <c r="BF182" s="473"/>
      <c r="BG182" s="473"/>
      <c r="BH182" s="473"/>
      <c r="BI182" s="473"/>
      <c r="BJ182" s="473"/>
      <c r="BK182" s="473"/>
      <c r="BL182" s="473"/>
      <c r="BM182" s="473"/>
      <c r="BN182" s="473"/>
      <c r="BO182" s="473"/>
      <c r="BP182" s="473"/>
      <c r="BQ182" s="473"/>
      <c r="BR182" s="473"/>
      <c r="BS182" s="473"/>
      <c r="BT182" s="473"/>
      <c r="BU182" s="473"/>
      <c r="BV182" s="473"/>
      <c r="BW182" s="473"/>
      <c r="BX182" s="473"/>
      <c r="BY182" s="473"/>
      <c r="BZ182" s="473"/>
      <c r="CA182" s="473"/>
      <c r="CB182" s="473"/>
      <c r="CC182" s="473"/>
      <c r="CD182" s="473"/>
      <c r="CE182" s="473"/>
      <c r="CF182" s="473"/>
      <c r="CG182" s="473"/>
      <c r="CH182" s="473"/>
      <c r="CI182" s="473"/>
      <c r="CJ182" s="473"/>
      <c r="CK182" s="473"/>
      <c r="CL182" s="473"/>
      <c r="CM182" s="473"/>
      <c r="CN182" s="473"/>
      <c r="CO182" s="473"/>
      <c r="CP182" s="473"/>
      <c r="CQ182" s="473"/>
      <c r="CR182" s="473"/>
      <c r="CS182" s="473"/>
      <c r="CT182" s="473"/>
      <c r="CU182" s="473"/>
      <c r="CV182" s="473"/>
      <c r="CW182" s="473"/>
      <c r="CX182" s="473"/>
      <c r="CY182" s="473"/>
      <c r="EE182" s="475"/>
    </row>
    <row r="183" spans="2:136" s="468" customFormat="1" ht="8.1" customHeight="1" x14ac:dyDescent="0.3">
      <c r="B183" s="465"/>
      <c r="C183" s="469"/>
      <c r="D183" s="467"/>
      <c r="E183" s="467"/>
      <c r="F183" s="465"/>
      <c r="G183" s="470"/>
      <c r="H183" s="470"/>
      <c r="I183" s="470"/>
      <c r="J183" s="470"/>
      <c r="K183" s="470"/>
      <c r="L183" s="470"/>
      <c r="M183" s="470"/>
      <c r="N183" s="470"/>
      <c r="O183" s="470"/>
      <c r="P183" s="470"/>
      <c r="Q183" s="470"/>
      <c r="R183" s="476"/>
      <c r="S183" s="476"/>
      <c r="T183" s="476"/>
      <c r="U183" s="476"/>
      <c r="V183" s="476"/>
      <c r="W183" s="476"/>
      <c r="X183" s="476"/>
      <c r="Y183" s="476"/>
      <c r="Z183" s="476"/>
      <c r="AA183" s="476"/>
      <c r="AB183" s="476"/>
      <c r="AC183" s="476"/>
      <c r="AD183" s="476"/>
      <c r="AE183" s="476"/>
      <c r="AF183" s="476"/>
      <c r="AG183" s="476"/>
      <c r="AH183" s="476"/>
      <c r="AI183" s="476"/>
      <c r="AJ183" s="476"/>
      <c r="AK183" s="476"/>
      <c r="AL183" s="476"/>
      <c r="AM183" s="476"/>
      <c r="AN183" s="476"/>
      <c r="AO183" s="476"/>
      <c r="AP183" s="476"/>
      <c r="AQ183" s="476"/>
      <c r="AR183" s="476"/>
      <c r="AS183" s="476"/>
      <c r="AT183" s="476"/>
      <c r="AU183" s="476"/>
      <c r="AV183" s="476"/>
      <c r="AW183" s="476"/>
      <c r="AX183" s="476"/>
      <c r="AY183" s="476"/>
      <c r="AZ183" s="476"/>
      <c r="BA183" s="476"/>
      <c r="BB183" s="476"/>
      <c r="BC183" s="476"/>
      <c r="BD183" s="476"/>
      <c r="BE183" s="476"/>
      <c r="BF183" s="476"/>
      <c r="BG183" s="476"/>
      <c r="BH183" s="476"/>
      <c r="BI183" s="476"/>
      <c r="BJ183" s="476"/>
      <c r="BK183" s="476"/>
      <c r="BL183" s="476"/>
      <c r="BM183" s="476"/>
      <c r="BN183" s="476"/>
      <c r="BO183" s="476"/>
      <c r="BP183" s="476"/>
      <c r="BQ183" s="476"/>
      <c r="BR183" s="476"/>
      <c r="BS183" s="476"/>
      <c r="BT183" s="476"/>
      <c r="BU183" s="476"/>
      <c r="BV183" s="476"/>
      <c r="BW183" s="476"/>
      <c r="BX183" s="476"/>
      <c r="BY183" s="476"/>
      <c r="BZ183" s="476"/>
      <c r="CA183" s="476"/>
      <c r="CB183" s="476"/>
      <c r="CC183" s="476"/>
      <c r="CD183" s="476"/>
      <c r="CE183" s="476"/>
      <c r="CF183" s="476"/>
      <c r="CG183" s="476"/>
      <c r="CH183" s="476"/>
      <c r="CI183" s="476"/>
      <c r="CJ183" s="476"/>
      <c r="CK183" s="476"/>
      <c r="CL183" s="476"/>
      <c r="CM183" s="476"/>
      <c r="CN183" s="476"/>
      <c r="CO183" s="476"/>
      <c r="CP183" s="476"/>
      <c r="CQ183" s="476"/>
      <c r="CR183" s="476"/>
      <c r="CS183" s="476"/>
      <c r="CT183" s="476"/>
      <c r="CU183" s="476"/>
      <c r="CV183" s="476"/>
      <c r="CW183" s="476"/>
      <c r="CX183" s="476"/>
      <c r="CY183" s="476"/>
      <c r="CZ183" s="476"/>
    </row>
    <row r="184" spans="2:136" s="468" customFormat="1" ht="8.1" customHeight="1" x14ac:dyDescent="0.3">
      <c r="B184" s="477" t="s">
        <v>120</v>
      </c>
      <c r="C184" s="1548">
        <f>CY173</f>
        <v>167</v>
      </c>
      <c r="D184" s="1548"/>
      <c r="E184" s="1548"/>
      <c r="F184" s="478"/>
      <c r="G184" s="478"/>
      <c r="H184" s="479"/>
      <c r="I184" s="478"/>
      <c r="J184" s="478"/>
      <c r="K184" s="478"/>
      <c r="L184" s="478"/>
      <c r="M184" s="1548">
        <f>C184+1</f>
        <v>168</v>
      </c>
      <c r="N184" s="1548"/>
      <c r="O184" s="1548"/>
      <c r="P184" s="478"/>
      <c r="Q184" s="478"/>
      <c r="R184" s="479"/>
      <c r="S184" s="478"/>
      <c r="T184" s="478"/>
      <c r="U184" s="478"/>
      <c r="V184" s="478"/>
      <c r="W184" s="1548">
        <f>M184+1</f>
        <v>169</v>
      </c>
      <c r="X184" s="1548"/>
      <c r="Y184" s="1548"/>
      <c r="Z184" s="478"/>
      <c r="AA184" s="478"/>
      <c r="AB184" s="479"/>
      <c r="AC184" s="478"/>
      <c r="AD184" s="478"/>
      <c r="AE184" s="478"/>
      <c r="AF184" s="478"/>
      <c r="AG184" s="1548">
        <f>W184+1</f>
        <v>170</v>
      </c>
      <c r="AH184" s="1548"/>
      <c r="AI184" s="1548"/>
      <c r="AJ184" s="478"/>
      <c r="AK184" s="478"/>
      <c r="AL184" s="479"/>
      <c r="AM184" s="478"/>
      <c r="AN184" s="478"/>
      <c r="AO184" s="478"/>
      <c r="AP184" s="478"/>
      <c r="AQ184" s="1548">
        <f>AG184+1</f>
        <v>171</v>
      </c>
      <c r="AR184" s="1548"/>
      <c r="AS184" s="1548"/>
      <c r="AT184" s="478"/>
      <c r="AU184" s="478"/>
      <c r="AV184" s="479"/>
      <c r="AW184" s="478"/>
      <c r="AX184" s="478"/>
      <c r="AY184" s="478"/>
      <c r="AZ184" s="478"/>
      <c r="BA184" s="1548">
        <f>AQ184+1</f>
        <v>172</v>
      </c>
      <c r="BB184" s="1548"/>
      <c r="BC184" s="1548"/>
      <c r="BD184" s="478"/>
      <c r="BE184" s="478"/>
      <c r="BF184" s="479"/>
      <c r="BG184" s="478"/>
      <c r="BH184" s="478"/>
      <c r="BI184" s="478"/>
      <c r="BJ184" s="478"/>
      <c r="BK184" s="1548">
        <f>BA184+1</f>
        <v>173</v>
      </c>
      <c r="BL184" s="1548"/>
      <c r="BM184" s="1548"/>
      <c r="BN184" s="478"/>
      <c r="BO184" s="478"/>
      <c r="BP184" s="479"/>
      <c r="BQ184" s="478"/>
      <c r="BR184" s="478"/>
      <c r="BS184" s="478"/>
      <c r="BT184" s="478"/>
      <c r="BU184" s="1548">
        <f>BK184+1</f>
        <v>174</v>
      </c>
      <c r="BV184" s="1548"/>
      <c r="BW184" s="1548"/>
      <c r="BX184" s="478"/>
      <c r="BY184" s="478"/>
      <c r="BZ184" s="479"/>
      <c r="CA184" s="478"/>
      <c r="CB184" s="478"/>
      <c r="CC184" s="478"/>
      <c r="CD184" s="478"/>
      <c r="CE184" s="1548">
        <f>BU184+1</f>
        <v>175</v>
      </c>
      <c r="CF184" s="1548"/>
      <c r="CG184" s="1548"/>
      <c r="CH184" s="478"/>
      <c r="CI184" s="478"/>
      <c r="CJ184" s="479"/>
      <c r="CK184" s="478"/>
      <c r="CL184" s="478"/>
      <c r="CM184" s="478"/>
      <c r="CN184" s="478"/>
      <c r="CO184" s="1548">
        <f>CE184+1</f>
        <v>176</v>
      </c>
      <c r="CP184" s="1548"/>
      <c r="CQ184" s="1548"/>
      <c r="CR184" s="478"/>
      <c r="CS184" s="478"/>
      <c r="CT184" s="479"/>
      <c r="CU184" s="478"/>
      <c r="CV184" s="478"/>
      <c r="CW184" s="478"/>
      <c r="CX184" s="478"/>
      <c r="CY184" s="480">
        <f>CO184+1</f>
        <v>177</v>
      </c>
      <c r="CZ184" s="480"/>
    </row>
    <row r="185" spans="2:136" s="468" customFormat="1" ht="6" customHeight="1" x14ac:dyDescent="0.3">
      <c r="B185" s="481"/>
      <c r="C185" s="482"/>
      <c r="D185" s="483"/>
      <c r="E185" s="483"/>
      <c r="F185" s="483"/>
      <c r="G185" s="484"/>
      <c r="H185" s="483"/>
      <c r="I185" s="483"/>
      <c r="J185" s="483"/>
      <c r="K185" s="483"/>
      <c r="L185" s="485"/>
      <c r="M185" s="482"/>
      <c r="N185" s="483"/>
      <c r="O185" s="483"/>
      <c r="P185" s="483"/>
      <c r="Q185" s="484"/>
      <c r="R185" s="483"/>
      <c r="S185" s="483"/>
      <c r="T185" s="483"/>
      <c r="U185" s="483"/>
      <c r="V185" s="485"/>
      <c r="W185" s="482"/>
      <c r="X185" s="483"/>
      <c r="Y185" s="483"/>
      <c r="Z185" s="483"/>
      <c r="AA185" s="484"/>
      <c r="AB185" s="483"/>
      <c r="AC185" s="483"/>
      <c r="AD185" s="483"/>
      <c r="AE185" s="483"/>
      <c r="AF185" s="485"/>
      <c r="AG185" s="482"/>
      <c r="AH185" s="483"/>
      <c r="AI185" s="483"/>
      <c r="AJ185" s="483"/>
      <c r="AK185" s="484"/>
      <c r="AL185" s="483"/>
      <c r="AM185" s="483"/>
      <c r="AN185" s="483"/>
      <c r="AO185" s="483"/>
      <c r="AP185" s="485"/>
      <c r="AQ185" s="482"/>
      <c r="AR185" s="483"/>
      <c r="AS185" s="483"/>
      <c r="AT185" s="483"/>
      <c r="AU185" s="484"/>
      <c r="AV185" s="483"/>
      <c r="AW185" s="483"/>
      <c r="AX185" s="483"/>
      <c r="AY185" s="483"/>
      <c r="AZ185" s="485"/>
      <c r="BA185" s="482"/>
      <c r="BB185" s="483"/>
      <c r="BC185" s="483"/>
      <c r="BD185" s="483"/>
      <c r="BE185" s="484"/>
      <c r="BF185" s="483"/>
      <c r="BG185" s="483"/>
      <c r="BH185" s="483"/>
      <c r="BI185" s="483"/>
      <c r="BJ185" s="485"/>
      <c r="BK185" s="482"/>
      <c r="BL185" s="483"/>
      <c r="BM185" s="483"/>
      <c r="BN185" s="483"/>
      <c r="BO185" s="484"/>
      <c r="BP185" s="483"/>
      <c r="BQ185" s="483"/>
      <c r="BR185" s="483"/>
      <c r="BS185" s="483"/>
      <c r="BT185" s="485"/>
      <c r="BU185" s="482"/>
      <c r="BV185" s="483"/>
      <c r="BW185" s="483"/>
      <c r="BX185" s="483"/>
      <c r="BY185" s="484"/>
      <c r="BZ185" s="483"/>
      <c r="CA185" s="483"/>
      <c r="CB185" s="483"/>
      <c r="CC185" s="483"/>
      <c r="CD185" s="485"/>
      <c r="CE185" s="482"/>
      <c r="CF185" s="483"/>
      <c r="CG185" s="483"/>
      <c r="CH185" s="483"/>
      <c r="CI185" s="484"/>
      <c r="CJ185" s="483"/>
      <c r="CK185" s="483"/>
      <c r="CL185" s="483"/>
      <c r="CM185" s="483"/>
      <c r="CN185" s="485"/>
      <c r="CO185" s="482"/>
      <c r="CP185" s="483"/>
      <c r="CQ185" s="483"/>
      <c r="CR185" s="483"/>
      <c r="CS185" s="484"/>
      <c r="CT185" s="483"/>
      <c r="CU185" s="483"/>
      <c r="CV185" s="483"/>
      <c r="CW185" s="483"/>
      <c r="CX185" s="485"/>
      <c r="CY185" s="486"/>
      <c r="CZ185" s="486"/>
    </row>
    <row r="186" spans="2:136" s="468" customFormat="1" ht="8.1" customHeight="1" x14ac:dyDescent="0.3">
      <c r="B186" s="1549" t="s">
        <v>299</v>
      </c>
      <c r="C186" s="487"/>
      <c r="D186" s="488"/>
      <c r="E186" s="488"/>
      <c r="F186" s="488"/>
      <c r="G186" s="488"/>
      <c r="H186" s="488"/>
      <c r="I186" s="488"/>
      <c r="J186" s="488"/>
      <c r="K186" s="488"/>
      <c r="L186" s="489"/>
      <c r="M186" s="487"/>
      <c r="N186" s="488"/>
      <c r="O186" s="488"/>
      <c r="P186" s="488"/>
      <c r="Q186" s="488"/>
      <c r="R186" s="488"/>
      <c r="S186" s="488"/>
      <c r="T186" s="488"/>
      <c r="U186" s="488"/>
      <c r="V186" s="489"/>
      <c r="W186" s="487"/>
      <c r="X186" s="488"/>
      <c r="Y186" s="488"/>
      <c r="Z186" s="488"/>
      <c r="AA186" s="488"/>
      <c r="AB186" s="488"/>
      <c r="AC186" s="488"/>
      <c r="AD186" s="488"/>
      <c r="AE186" s="488"/>
      <c r="AF186" s="489"/>
      <c r="AG186" s="487"/>
      <c r="AH186" s="488"/>
      <c r="AI186" s="488"/>
      <c r="AJ186" s="488"/>
      <c r="AK186" s="488"/>
      <c r="AL186" s="488"/>
      <c r="AM186" s="488"/>
      <c r="AN186" s="488"/>
      <c r="AO186" s="488"/>
      <c r="AP186" s="489"/>
      <c r="AQ186" s="487"/>
      <c r="AR186" s="488"/>
      <c r="AS186" s="488"/>
      <c r="AT186" s="488"/>
      <c r="AU186" s="488"/>
      <c r="AV186" s="488"/>
      <c r="AW186" s="488"/>
      <c r="AX186" s="488"/>
      <c r="AY186" s="488"/>
      <c r="AZ186" s="489"/>
      <c r="BA186" s="487"/>
      <c r="BB186" s="488"/>
      <c r="BC186" s="488"/>
      <c r="BD186" s="488"/>
      <c r="BE186" s="488"/>
      <c r="BF186" s="488"/>
      <c r="BG186" s="488"/>
      <c r="BH186" s="488"/>
      <c r="BI186" s="488"/>
      <c r="BJ186" s="489"/>
      <c r="BK186" s="487"/>
      <c r="BL186" s="488"/>
      <c r="BM186" s="488"/>
      <c r="BN186" s="488"/>
      <c r="BO186" s="488"/>
      <c r="BP186" s="488"/>
      <c r="BQ186" s="488"/>
      <c r="BR186" s="488"/>
      <c r="BS186" s="488"/>
      <c r="BT186" s="489"/>
      <c r="BU186" s="487"/>
      <c r="BV186" s="488"/>
      <c r="BW186" s="488"/>
      <c r="BX186" s="488"/>
      <c r="BY186" s="488"/>
      <c r="BZ186" s="488"/>
      <c r="CA186" s="488"/>
      <c r="CB186" s="488"/>
      <c r="CC186" s="488"/>
      <c r="CD186" s="489"/>
      <c r="CE186" s="487"/>
      <c r="CF186" s="488"/>
      <c r="CG186" s="488"/>
      <c r="CH186" s="488"/>
      <c r="CI186" s="488"/>
      <c r="CJ186" s="488"/>
      <c r="CK186" s="488"/>
      <c r="CL186" s="488"/>
      <c r="CM186" s="488"/>
      <c r="CN186" s="489"/>
      <c r="CO186" s="487"/>
      <c r="CP186" s="488"/>
      <c r="CQ186" s="488"/>
      <c r="CR186" s="488"/>
      <c r="CS186" s="488"/>
      <c r="CT186" s="488"/>
      <c r="CU186" s="488"/>
      <c r="CV186" s="488"/>
      <c r="CW186" s="488"/>
      <c r="CX186" s="489"/>
      <c r="CY186" s="490"/>
    </row>
    <row r="187" spans="2:136" s="468" customFormat="1" ht="8.1" customHeight="1" thickBot="1" x14ac:dyDescent="0.35">
      <c r="B187" s="1549"/>
      <c r="C187" s="491"/>
      <c r="D187" s="492"/>
      <c r="E187" s="492"/>
      <c r="F187" s="492"/>
      <c r="G187" s="492"/>
      <c r="H187" s="492"/>
      <c r="I187" s="492"/>
      <c r="J187" s="492"/>
      <c r="K187" s="492"/>
      <c r="L187" s="493"/>
      <c r="M187" s="491"/>
      <c r="N187" s="492"/>
      <c r="O187" s="492"/>
      <c r="P187" s="492"/>
      <c r="Q187" s="492"/>
      <c r="R187" s="492"/>
      <c r="S187" s="492"/>
      <c r="T187" s="492"/>
      <c r="U187" s="492"/>
      <c r="V187" s="493"/>
      <c r="W187" s="491"/>
      <c r="X187" s="492"/>
      <c r="Y187" s="492"/>
      <c r="Z187" s="492"/>
      <c r="AA187" s="492"/>
      <c r="AB187" s="492"/>
      <c r="AC187" s="492"/>
      <c r="AD187" s="492"/>
      <c r="AE187" s="492"/>
      <c r="AF187" s="493"/>
      <c r="AG187" s="491"/>
      <c r="AH187" s="492"/>
      <c r="AI187" s="492"/>
      <c r="AJ187" s="492"/>
      <c r="AK187" s="492"/>
      <c r="AL187" s="492"/>
      <c r="AM187" s="492"/>
      <c r="AN187" s="492"/>
      <c r="AO187" s="492"/>
      <c r="AP187" s="493"/>
      <c r="AQ187" s="491"/>
      <c r="AR187" s="492"/>
      <c r="AS187" s="492"/>
      <c r="AT187" s="492"/>
      <c r="AU187" s="492"/>
      <c r="AV187" s="492"/>
      <c r="AW187" s="492"/>
      <c r="AX187" s="492"/>
      <c r="AY187" s="492"/>
      <c r="AZ187" s="493"/>
      <c r="BA187" s="491"/>
      <c r="BB187" s="492"/>
      <c r="BC187" s="492"/>
      <c r="BD187" s="492"/>
      <c r="BE187" s="492"/>
      <c r="BF187" s="492"/>
      <c r="BG187" s="492"/>
      <c r="BH187" s="492"/>
      <c r="BI187" s="492"/>
      <c r="BJ187" s="493"/>
      <c r="BK187" s="491"/>
      <c r="BL187" s="492"/>
      <c r="BM187" s="492"/>
      <c r="BN187" s="492"/>
      <c r="BO187" s="492"/>
      <c r="BP187" s="492"/>
      <c r="BQ187" s="492"/>
      <c r="BR187" s="492"/>
      <c r="BS187" s="492"/>
      <c r="BT187" s="493"/>
      <c r="BU187" s="491"/>
      <c r="BV187" s="492"/>
      <c r="BW187" s="492"/>
      <c r="BX187" s="492"/>
      <c r="BY187" s="492"/>
      <c r="BZ187" s="492"/>
      <c r="CA187" s="492"/>
      <c r="CB187" s="492"/>
      <c r="CC187" s="492"/>
      <c r="CD187" s="493"/>
      <c r="CE187" s="491"/>
      <c r="CF187" s="492"/>
      <c r="CG187" s="492"/>
      <c r="CH187" s="492"/>
      <c r="CI187" s="492"/>
      <c r="CJ187" s="492"/>
      <c r="CK187" s="492"/>
      <c r="CL187" s="492"/>
      <c r="CM187" s="492"/>
      <c r="CN187" s="493"/>
      <c r="CO187" s="491"/>
      <c r="CP187" s="492"/>
      <c r="CQ187" s="492"/>
      <c r="CR187" s="492"/>
      <c r="CS187" s="492"/>
      <c r="CT187" s="492"/>
      <c r="CU187" s="492"/>
      <c r="CV187" s="492"/>
      <c r="CW187" s="492"/>
      <c r="CX187" s="493"/>
      <c r="CY187" s="490"/>
    </row>
    <row r="188" spans="2:136" s="468" customFormat="1" ht="8.1" customHeight="1" x14ac:dyDescent="0.3">
      <c r="B188" s="1549"/>
      <c r="C188" s="494"/>
      <c r="D188" s="495"/>
      <c r="E188" s="495"/>
      <c r="F188" s="495"/>
      <c r="G188" s="495"/>
      <c r="H188" s="495"/>
      <c r="I188" s="495"/>
      <c r="J188" s="495"/>
      <c r="K188" s="495"/>
      <c r="L188" s="496"/>
      <c r="M188" s="494"/>
      <c r="N188" s="495"/>
      <c r="O188" s="495"/>
      <c r="P188" s="495"/>
      <c r="Q188" s="495"/>
      <c r="R188" s="495"/>
      <c r="S188" s="495"/>
      <c r="T188" s="495"/>
      <c r="U188" s="495"/>
      <c r="V188" s="496"/>
      <c r="W188" s="494"/>
      <c r="X188" s="495"/>
      <c r="Y188" s="495"/>
      <c r="Z188" s="495"/>
      <c r="AA188" s="495"/>
      <c r="AB188" s="495"/>
      <c r="AC188" s="495"/>
      <c r="AD188" s="495"/>
      <c r="AE188" s="495"/>
      <c r="AF188" s="496"/>
      <c r="AG188" s="494"/>
      <c r="AH188" s="495"/>
      <c r="AI188" s="495"/>
      <c r="AJ188" s="495"/>
      <c r="AK188" s="495"/>
      <c r="AL188" s="495"/>
      <c r="AM188" s="495"/>
      <c r="AN188" s="495"/>
      <c r="AO188" s="495"/>
      <c r="AP188" s="496"/>
      <c r="AQ188" s="494"/>
      <c r="AR188" s="495"/>
      <c r="AS188" s="495"/>
      <c r="AT188" s="495"/>
      <c r="AU188" s="495"/>
      <c r="AV188" s="495"/>
      <c r="AW188" s="495"/>
      <c r="AX188" s="495"/>
      <c r="AY188" s="495"/>
      <c r="AZ188" s="496"/>
      <c r="BA188" s="494"/>
      <c r="BB188" s="495"/>
      <c r="BC188" s="495"/>
      <c r="BD188" s="495"/>
      <c r="BE188" s="495"/>
      <c r="BF188" s="495"/>
      <c r="BG188" s="495"/>
      <c r="BH188" s="495"/>
      <c r="BI188" s="495"/>
      <c r="BJ188" s="496"/>
      <c r="BK188" s="494"/>
      <c r="BL188" s="495"/>
      <c r="BM188" s="495"/>
      <c r="BN188" s="495"/>
      <c r="BO188" s="495"/>
      <c r="BP188" s="495"/>
      <c r="BQ188" s="495"/>
      <c r="BR188" s="495"/>
      <c r="BS188" s="495"/>
      <c r="BT188" s="496"/>
      <c r="BU188" s="494"/>
      <c r="BV188" s="495"/>
      <c r="BW188" s="495"/>
      <c r="BX188" s="495"/>
      <c r="BY188" s="495"/>
      <c r="BZ188" s="495"/>
      <c r="CA188" s="495"/>
      <c r="CB188" s="495"/>
      <c r="CC188" s="495"/>
      <c r="CD188" s="496"/>
      <c r="CE188" s="494"/>
      <c r="CF188" s="495"/>
      <c r="CG188" s="495"/>
      <c r="CH188" s="495"/>
      <c r="CI188" s="495"/>
      <c r="CJ188" s="495"/>
      <c r="CK188" s="495"/>
      <c r="CL188" s="495"/>
      <c r="CM188" s="495"/>
      <c r="CN188" s="496"/>
      <c r="CO188" s="494"/>
      <c r="CP188" s="495"/>
      <c r="CQ188" s="495"/>
      <c r="CR188" s="495"/>
      <c r="CS188" s="495"/>
      <c r="CT188" s="495"/>
      <c r="CU188" s="495"/>
      <c r="CV188" s="495"/>
      <c r="CW188" s="495"/>
      <c r="CX188" s="496"/>
      <c r="CY188" s="490"/>
    </row>
    <row r="189" spans="2:136" s="468" customFormat="1" ht="8.1" customHeight="1" x14ac:dyDescent="0.3">
      <c r="B189" s="1549"/>
      <c r="C189" s="497"/>
      <c r="D189" s="498"/>
      <c r="E189" s="498"/>
      <c r="F189" s="498"/>
      <c r="G189" s="498"/>
      <c r="H189" s="498"/>
      <c r="I189" s="498"/>
      <c r="J189" s="498"/>
      <c r="K189" s="498"/>
      <c r="L189" s="499"/>
      <c r="M189" s="497"/>
      <c r="N189" s="498"/>
      <c r="O189" s="498"/>
      <c r="P189" s="498"/>
      <c r="Q189" s="498"/>
      <c r="R189" s="498"/>
      <c r="S189" s="498"/>
      <c r="T189" s="498"/>
      <c r="U189" s="498"/>
      <c r="V189" s="499"/>
      <c r="W189" s="497"/>
      <c r="X189" s="498"/>
      <c r="Y189" s="498"/>
      <c r="Z189" s="498"/>
      <c r="AA189" s="498"/>
      <c r="AB189" s="498"/>
      <c r="AC189" s="498"/>
      <c r="AD189" s="498"/>
      <c r="AE189" s="498"/>
      <c r="AF189" s="499"/>
      <c r="AG189" s="497"/>
      <c r="AH189" s="498"/>
      <c r="AI189" s="498"/>
      <c r="AJ189" s="498"/>
      <c r="AK189" s="498"/>
      <c r="AL189" s="498"/>
      <c r="AM189" s="498"/>
      <c r="AN189" s="498"/>
      <c r="AO189" s="498"/>
      <c r="AP189" s="499"/>
      <c r="AQ189" s="497"/>
      <c r="AR189" s="498"/>
      <c r="AS189" s="498"/>
      <c r="AT189" s="498"/>
      <c r="AU189" s="498"/>
      <c r="AV189" s="498"/>
      <c r="AW189" s="498"/>
      <c r="AX189" s="498"/>
      <c r="AY189" s="498"/>
      <c r="AZ189" s="499"/>
      <c r="BA189" s="497"/>
      <c r="BB189" s="498"/>
      <c r="BC189" s="498"/>
      <c r="BD189" s="498"/>
      <c r="BE189" s="498"/>
      <c r="BF189" s="498"/>
      <c r="BG189" s="498"/>
      <c r="BH189" s="498"/>
      <c r="BI189" s="498"/>
      <c r="BJ189" s="499"/>
      <c r="BK189" s="497"/>
      <c r="BL189" s="498"/>
      <c r="BM189" s="498"/>
      <c r="BN189" s="498"/>
      <c r="BO189" s="498"/>
      <c r="BP189" s="498"/>
      <c r="BQ189" s="498"/>
      <c r="BR189" s="498"/>
      <c r="BS189" s="498"/>
      <c r="BT189" s="499"/>
      <c r="BU189" s="497"/>
      <c r="BV189" s="498"/>
      <c r="BW189" s="498"/>
      <c r="BX189" s="498"/>
      <c r="BY189" s="498"/>
      <c r="BZ189" s="498"/>
      <c r="CA189" s="498"/>
      <c r="CB189" s="498"/>
      <c r="CC189" s="498"/>
      <c r="CD189" s="499"/>
      <c r="CE189" s="497"/>
      <c r="CF189" s="498"/>
      <c r="CG189" s="498"/>
      <c r="CH189" s="498"/>
      <c r="CI189" s="498"/>
      <c r="CJ189" s="498"/>
      <c r="CK189" s="498"/>
      <c r="CL189" s="498"/>
      <c r="CM189" s="498"/>
      <c r="CN189" s="499"/>
      <c r="CO189" s="497"/>
      <c r="CP189" s="498"/>
      <c r="CQ189" s="498"/>
      <c r="CR189" s="498"/>
      <c r="CS189" s="498"/>
      <c r="CT189" s="498"/>
      <c r="CU189" s="498"/>
      <c r="CV189" s="498"/>
      <c r="CW189" s="498"/>
      <c r="CX189" s="499"/>
      <c r="CY189" s="490"/>
    </row>
    <row r="190" spans="2:136" s="468" customFormat="1" ht="6" customHeight="1" x14ac:dyDescent="0.3">
      <c r="C190" s="596"/>
      <c r="D190" s="597"/>
      <c r="E190" s="597"/>
      <c r="F190" s="597"/>
      <c r="G190" s="597"/>
      <c r="H190" s="598"/>
      <c r="I190" s="597"/>
      <c r="J190" s="597"/>
      <c r="K190" s="597"/>
      <c r="L190" s="597"/>
      <c r="M190" s="596"/>
      <c r="N190" s="597"/>
      <c r="O190" s="597"/>
      <c r="P190" s="597"/>
      <c r="Q190" s="597"/>
      <c r="R190" s="598"/>
      <c r="S190" s="597"/>
      <c r="T190" s="597"/>
      <c r="U190" s="597"/>
      <c r="V190" s="597"/>
      <c r="W190" s="596"/>
      <c r="X190" s="597"/>
      <c r="Y190" s="597"/>
      <c r="Z190" s="597"/>
      <c r="AA190" s="597"/>
      <c r="AB190" s="598"/>
      <c r="AC190" s="597"/>
      <c r="AD190" s="597"/>
      <c r="AE190" s="597"/>
      <c r="AF190" s="597"/>
      <c r="AG190" s="596"/>
      <c r="AH190" s="597"/>
      <c r="AI190" s="597"/>
      <c r="AJ190" s="597"/>
      <c r="AK190" s="597"/>
      <c r="AL190" s="598"/>
      <c r="AM190" s="597"/>
      <c r="AN190" s="597"/>
      <c r="AO190" s="597"/>
      <c r="AP190" s="597"/>
      <c r="AQ190" s="596"/>
      <c r="AR190" s="597"/>
      <c r="AS190" s="597"/>
      <c r="AT190" s="597"/>
      <c r="AU190" s="597"/>
      <c r="AV190" s="598"/>
      <c r="AW190" s="597"/>
      <c r="AX190" s="597"/>
      <c r="AY190" s="597"/>
      <c r="AZ190" s="597"/>
      <c r="BA190" s="596"/>
      <c r="BB190" s="597"/>
      <c r="BC190" s="597"/>
      <c r="BD190" s="597"/>
      <c r="BE190" s="597"/>
      <c r="BF190" s="598"/>
      <c r="BG190" s="597"/>
      <c r="BH190" s="597"/>
      <c r="BI190" s="597"/>
      <c r="BJ190" s="597"/>
      <c r="BK190" s="596"/>
      <c r="BL190" s="597"/>
      <c r="BM190" s="597"/>
      <c r="BN190" s="597"/>
      <c r="BO190" s="597"/>
      <c r="BP190" s="598"/>
      <c r="BQ190" s="597"/>
      <c r="BR190" s="597"/>
      <c r="BS190" s="597"/>
      <c r="BT190" s="597"/>
      <c r="BU190" s="596"/>
      <c r="BV190" s="597"/>
      <c r="BW190" s="597"/>
      <c r="BX190" s="597"/>
      <c r="BY190" s="597"/>
      <c r="BZ190" s="598"/>
      <c r="CA190" s="597"/>
      <c r="CB190" s="597"/>
      <c r="CC190" s="597"/>
      <c r="CD190" s="597"/>
      <c r="CE190" s="596"/>
      <c r="CF190" s="597"/>
      <c r="CG190" s="597"/>
      <c r="CH190" s="597"/>
      <c r="CI190" s="597"/>
      <c r="CJ190" s="598"/>
      <c r="CK190" s="597"/>
      <c r="CL190" s="597"/>
      <c r="CM190" s="597"/>
      <c r="CN190" s="597"/>
      <c r="CO190" s="596"/>
      <c r="CP190" s="597"/>
      <c r="CQ190" s="597"/>
      <c r="CR190" s="597"/>
      <c r="CS190" s="597"/>
      <c r="CT190" s="598"/>
      <c r="CU190" s="597"/>
      <c r="CV190" s="597"/>
      <c r="CW190" s="597"/>
      <c r="CX190" s="597"/>
    </row>
    <row r="191" spans="2:136" s="468" customFormat="1" ht="8.1" customHeight="1" x14ac:dyDescent="0.3">
      <c r="C191" s="500"/>
      <c r="D191" s="501"/>
      <c r="E191" s="501"/>
      <c r="F191" s="501"/>
      <c r="G191" s="501"/>
      <c r="H191" s="501"/>
      <c r="I191" s="502"/>
      <c r="J191" s="501"/>
      <c r="K191" s="501"/>
      <c r="L191" s="501"/>
      <c r="M191" s="500"/>
      <c r="N191" s="501"/>
      <c r="O191" s="501"/>
      <c r="P191" s="501"/>
      <c r="Q191" s="501"/>
      <c r="R191" s="501"/>
      <c r="S191" s="502"/>
      <c r="T191" s="501"/>
      <c r="U191" s="501"/>
      <c r="V191" s="501"/>
      <c r="W191" s="500"/>
      <c r="X191" s="501"/>
      <c r="Y191" s="501"/>
      <c r="Z191" s="501"/>
      <c r="AA191" s="501"/>
      <c r="AB191" s="501"/>
      <c r="AC191" s="502"/>
      <c r="AD191" s="501"/>
      <c r="AE191" s="501"/>
      <c r="AF191" s="501"/>
      <c r="AG191" s="500"/>
      <c r="AH191" s="501"/>
      <c r="AI191" s="501"/>
      <c r="AJ191" s="501"/>
      <c r="AK191" s="501"/>
      <c r="AL191" s="501"/>
      <c r="AM191" s="502"/>
      <c r="AN191" s="501"/>
      <c r="AO191" s="501"/>
      <c r="AP191" s="501"/>
      <c r="AQ191" s="500"/>
      <c r="AR191" s="501"/>
      <c r="AS191" s="501"/>
      <c r="AT191" s="501"/>
      <c r="AU191" s="501"/>
      <c r="AV191" s="501"/>
      <c r="AW191" s="502"/>
      <c r="AX191" s="501"/>
      <c r="AY191" s="501"/>
      <c r="AZ191" s="501"/>
      <c r="BA191" s="500"/>
      <c r="BB191" s="501"/>
      <c r="BC191" s="501"/>
      <c r="BD191" s="501"/>
      <c r="BE191" s="501"/>
      <c r="BF191" s="501"/>
      <c r="BG191" s="502"/>
      <c r="BH191" s="501"/>
      <c r="BI191" s="501"/>
      <c r="BJ191" s="501"/>
      <c r="BK191" s="500"/>
      <c r="BL191" s="501"/>
      <c r="BM191" s="501"/>
      <c r="BN191" s="501"/>
      <c r="BO191" s="501"/>
      <c r="BP191" s="501"/>
      <c r="BQ191" s="502"/>
      <c r="BR191" s="501"/>
      <c r="BS191" s="501"/>
      <c r="BT191" s="501"/>
      <c r="BU191" s="500"/>
      <c r="BV191" s="501"/>
      <c r="BW191" s="501"/>
      <c r="BX191" s="501"/>
      <c r="BY191" s="501"/>
      <c r="BZ191" s="501"/>
      <c r="CA191" s="502"/>
      <c r="CB191" s="501"/>
      <c r="CC191" s="501"/>
      <c r="CD191" s="501"/>
      <c r="CE191" s="500"/>
      <c r="CF191" s="501"/>
      <c r="CG191" s="501"/>
      <c r="CH191" s="501"/>
      <c r="CI191" s="501"/>
      <c r="CJ191" s="501"/>
      <c r="CK191" s="502"/>
      <c r="CL191" s="501"/>
      <c r="CM191" s="501"/>
      <c r="CN191" s="501"/>
      <c r="CO191" s="500"/>
      <c r="CP191" s="501"/>
      <c r="CQ191" s="501"/>
      <c r="CR191" s="501"/>
      <c r="CS191" s="501"/>
      <c r="CT191" s="501"/>
      <c r="CU191" s="502"/>
      <c r="CV191" s="501"/>
      <c r="CW191" s="501"/>
      <c r="CX191" s="501"/>
      <c r="CY191" s="503"/>
      <c r="CZ191" s="503"/>
    </row>
    <row r="192" spans="2:136" s="468" customFormat="1" ht="8.1" customHeight="1" x14ac:dyDescent="0.3">
      <c r="B192" s="464"/>
      <c r="C192" s="465"/>
      <c r="D192" s="466"/>
      <c r="E192" s="466"/>
      <c r="F192" s="466"/>
      <c r="G192" s="466"/>
      <c r="H192" s="466"/>
      <c r="I192" s="466"/>
      <c r="J192" s="466"/>
      <c r="K192" s="466"/>
      <c r="L192" s="466"/>
      <c r="M192" s="466"/>
      <c r="N192" s="466"/>
      <c r="O192" s="466"/>
      <c r="P192" s="466"/>
      <c r="Q192" s="466"/>
      <c r="R192" s="466"/>
      <c r="S192" s="466"/>
      <c r="T192" s="466"/>
      <c r="U192" s="466"/>
      <c r="V192" s="466"/>
      <c r="W192" s="466"/>
      <c r="X192" s="466"/>
      <c r="Y192" s="466"/>
      <c r="Z192" s="466"/>
      <c r="AA192" s="466"/>
      <c r="AB192" s="466"/>
      <c r="AC192" s="466"/>
      <c r="AD192" s="466"/>
      <c r="AE192" s="466"/>
      <c r="AF192" s="466"/>
      <c r="AG192" s="466"/>
      <c r="AH192" s="466"/>
      <c r="AI192" s="466"/>
      <c r="AJ192" s="466"/>
      <c r="AK192" s="466"/>
      <c r="AL192" s="467"/>
      <c r="AM192" s="467"/>
      <c r="AN192" s="467"/>
      <c r="AO192" s="467"/>
      <c r="AP192" s="467"/>
      <c r="AQ192" s="467"/>
      <c r="AR192" s="467"/>
      <c r="AS192" s="467"/>
      <c r="AT192" s="467"/>
      <c r="AU192" s="467"/>
      <c r="AW192" s="467"/>
      <c r="AX192" s="469"/>
      <c r="AY192" s="467"/>
      <c r="AZ192" s="467"/>
      <c r="BB192" s="470"/>
      <c r="BC192" s="465"/>
      <c r="BD192" s="470"/>
      <c r="BE192" s="470"/>
      <c r="BF192" s="470"/>
      <c r="BG192" s="470"/>
      <c r="BH192" s="471"/>
      <c r="BI192" s="470"/>
      <c r="BJ192" s="470"/>
      <c r="BK192" s="470"/>
      <c r="BL192" s="470"/>
      <c r="BM192" s="467"/>
      <c r="BN192" s="467"/>
      <c r="BO192" s="467"/>
      <c r="BP192" s="467"/>
      <c r="BQ192" s="467"/>
      <c r="BR192" s="467"/>
      <c r="BS192" s="467"/>
      <c r="BT192" s="467"/>
      <c r="BU192" s="467"/>
      <c r="BV192" s="467"/>
      <c r="BW192" s="467"/>
      <c r="BX192" s="467"/>
      <c r="BY192" s="467"/>
      <c r="BZ192" s="467"/>
      <c r="CA192" s="467"/>
      <c r="CB192" s="467"/>
      <c r="CC192" s="467"/>
      <c r="CD192" s="467"/>
      <c r="CE192" s="467"/>
      <c r="CF192" s="467"/>
      <c r="CG192" s="467"/>
      <c r="CH192" s="467"/>
      <c r="CI192" s="467"/>
      <c r="CJ192" s="467"/>
      <c r="CK192" s="467"/>
      <c r="CL192" s="467"/>
      <c r="CM192" s="467"/>
      <c r="CN192" s="467"/>
      <c r="CO192" s="467"/>
      <c r="CP192" s="467"/>
      <c r="CQ192" s="467"/>
      <c r="CR192" s="467"/>
      <c r="CS192" s="467"/>
      <c r="CT192" s="467"/>
      <c r="CU192" s="467"/>
      <c r="CV192" s="467"/>
      <c r="CW192" s="467"/>
      <c r="CX192" s="467"/>
      <c r="CY192" s="467"/>
      <c r="CZ192" s="467"/>
      <c r="DA192" s="467"/>
      <c r="DB192" s="467"/>
      <c r="DC192" s="467"/>
      <c r="DD192" s="467"/>
      <c r="DE192" s="467"/>
      <c r="DF192" s="467"/>
      <c r="DG192" s="467"/>
      <c r="DH192" s="467"/>
      <c r="DI192" s="467"/>
      <c r="DJ192" s="467"/>
      <c r="DK192" s="467"/>
      <c r="DL192" s="467"/>
      <c r="DM192" s="467"/>
      <c r="DN192" s="467"/>
      <c r="DO192" s="467"/>
      <c r="DP192" s="467"/>
      <c r="DQ192" s="467"/>
      <c r="DR192" s="467"/>
      <c r="DS192" s="467"/>
      <c r="DT192" s="467"/>
      <c r="DU192" s="467"/>
      <c r="DV192" s="467"/>
      <c r="DW192" s="467"/>
      <c r="DX192" s="467"/>
      <c r="DY192" s="467"/>
      <c r="DZ192" s="467"/>
      <c r="EA192" s="467"/>
      <c r="EB192" s="467"/>
      <c r="EC192" s="467"/>
      <c r="ED192" s="467"/>
      <c r="EE192" s="467"/>
      <c r="EF192" s="472"/>
    </row>
    <row r="193" spans="2:136" ht="35.1" customHeight="1" x14ac:dyDescent="0.3">
      <c r="B193" s="473"/>
      <c r="C193" s="473"/>
      <c r="D193" s="473"/>
      <c r="E193" s="473"/>
      <c r="F193" s="473"/>
      <c r="G193" s="473"/>
      <c r="H193" s="473"/>
      <c r="I193" s="473"/>
      <c r="J193" s="473"/>
      <c r="K193" s="473"/>
      <c r="L193" s="473"/>
      <c r="M193" s="473"/>
      <c r="N193" s="473"/>
      <c r="O193" s="473"/>
      <c r="P193" s="473"/>
      <c r="Q193" s="473"/>
      <c r="R193" s="473"/>
      <c r="S193" s="473"/>
      <c r="T193" s="473"/>
      <c r="U193" s="473"/>
      <c r="V193" s="473"/>
      <c r="W193" s="473"/>
      <c r="X193" s="473"/>
      <c r="Y193" s="473"/>
      <c r="Z193" s="473"/>
      <c r="AA193" s="473"/>
      <c r="AB193" s="473"/>
      <c r="AC193" s="473"/>
      <c r="AD193" s="473"/>
      <c r="AE193" s="473"/>
      <c r="AF193" s="473"/>
      <c r="AG193" s="473"/>
      <c r="AH193" s="473"/>
      <c r="AI193" s="473"/>
      <c r="AJ193" s="473"/>
      <c r="AK193" s="473"/>
      <c r="AL193" s="473"/>
      <c r="AM193" s="473"/>
      <c r="AN193" s="473"/>
      <c r="AO193" s="473"/>
      <c r="AP193" s="473"/>
      <c r="AQ193" s="473"/>
      <c r="AR193" s="473"/>
      <c r="AS193" s="473"/>
      <c r="AT193" s="473"/>
      <c r="AU193" s="473"/>
      <c r="AV193" s="473"/>
      <c r="AW193" s="473"/>
      <c r="AX193" s="473"/>
      <c r="AY193" s="473"/>
      <c r="AZ193" s="473"/>
      <c r="BA193" s="473"/>
      <c r="BB193" s="473"/>
      <c r="BC193" s="473"/>
      <c r="BD193" s="473"/>
      <c r="BE193" s="473"/>
      <c r="BF193" s="473"/>
      <c r="BG193" s="473"/>
      <c r="BH193" s="473"/>
      <c r="BI193" s="473"/>
      <c r="BJ193" s="473"/>
      <c r="BK193" s="473"/>
      <c r="BL193" s="473"/>
      <c r="BM193" s="473"/>
      <c r="BN193" s="473"/>
      <c r="BO193" s="473"/>
      <c r="BP193" s="473"/>
      <c r="BQ193" s="473"/>
      <c r="BR193" s="473"/>
      <c r="BS193" s="473"/>
      <c r="BT193" s="473"/>
      <c r="BU193" s="473"/>
      <c r="BV193" s="473"/>
      <c r="BW193" s="473"/>
      <c r="BX193" s="473"/>
      <c r="BY193" s="473"/>
      <c r="BZ193" s="473"/>
      <c r="CA193" s="473"/>
      <c r="CB193" s="473"/>
      <c r="CC193" s="473"/>
      <c r="CD193" s="473"/>
      <c r="CE193" s="473"/>
      <c r="CF193" s="473"/>
      <c r="CG193" s="473"/>
      <c r="CH193" s="473"/>
      <c r="CI193" s="473"/>
      <c r="CJ193" s="473"/>
      <c r="CK193" s="473"/>
      <c r="CL193" s="473"/>
      <c r="CM193" s="473"/>
      <c r="CN193" s="473"/>
      <c r="CO193" s="473"/>
      <c r="CP193" s="473"/>
      <c r="CQ193" s="473"/>
      <c r="CR193" s="473"/>
      <c r="CS193" s="473"/>
      <c r="CT193" s="473"/>
      <c r="CU193" s="473"/>
      <c r="CV193" s="473"/>
      <c r="CW193" s="473"/>
      <c r="CX193" s="473"/>
      <c r="CY193" s="473"/>
      <c r="EE193" s="475"/>
    </row>
    <row r="194" spans="2:136" s="468" customFormat="1" ht="8.1" customHeight="1" x14ac:dyDescent="0.3">
      <c r="B194" s="465"/>
      <c r="C194" s="469"/>
      <c r="D194" s="467"/>
      <c r="E194" s="467"/>
      <c r="F194" s="465"/>
      <c r="G194" s="470"/>
      <c r="H194" s="470"/>
      <c r="I194" s="470"/>
      <c r="J194" s="470"/>
      <c r="K194" s="470"/>
      <c r="L194" s="470"/>
      <c r="M194" s="470"/>
      <c r="N194" s="470"/>
      <c r="O194" s="470"/>
      <c r="P194" s="470"/>
      <c r="Q194" s="470"/>
      <c r="R194" s="476"/>
      <c r="S194" s="476"/>
      <c r="T194" s="476"/>
      <c r="U194" s="476"/>
      <c r="V194" s="476"/>
      <c r="W194" s="476"/>
      <c r="X194" s="476"/>
      <c r="Y194" s="476"/>
      <c r="Z194" s="476"/>
      <c r="AA194" s="476"/>
      <c r="AB194" s="476"/>
      <c r="AC194" s="476"/>
      <c r="AD194" s="476"/>
      <c r="AE194" s="476"/>
      <c r="AF194" s="476"/>
      <c r="AG194" s="476"/>
      <c r="AH194" s="476"/>
      <c r="AI194" s="476"/>
      <c r="AJ194" s="476"/>
      <c r="AK194" s="476"/>
      <c r="AL194" s="476"/>
      <c r="AM194" s="476"/>
      <c r="AN194" s="476"/>
      <c r="AO194" s="476"/>
      <c r="AP194" s="476"/>
      <c r="AQ194" s="476"/>
      <c r="AR194" s="476"/>
      <c r="AS194" s="476"/>
      <c r="AT194" s="476"/>
      <c r="AU194" s="476"/>
      <c r="AV194" s="476"/>
      <c r="AW194" s="476"/>
      <c r="AX194" s="476"/>
      <c r="AY194" s="476"/>
      <c r="AZ194" s="476"/>
      <c r="BA194" s="476"/>
      <c r="BB194" s="476"/>
      <c r="BC194" s="476"/>
      <c r="BD194" s="476"/>
      <c r="BE194" s="476"/>
      <c r="BF194" s="476"/>
      <c r="BG194" s="476"/>
      <c r="BH194" s="476"/>
      <c r="BI194" s="476"/>
      <c r="BJ194" s="476"/>
      <c r="BK194" s="476"/>
      <c r="BL194" s="476"/>
      <c r="BM194" s="476"/>
      <c r="BN194" s="476"/>
      <c r="BO194" s="476"/>
      <c r="BP194" s="476"/>
      <c r="BQ194" s="476"/>
      <c r="BR194" s="476"/>
      <c r="BS194" s="476"/>
      <c r="BT194" s="476"/>
      <c r="BU194" s="476"/>
      <c r="BV194" s="476"/>
      <c r="BW194" s="476"/>
      <c r="BX194" s="476"/>
      <c r="BY194" s="476"/>
      <c r="BZ194" s="476"/>
      <c r="CA194" s="476"/>
      <c r="CB194" s="476"/>
      <c r="CC194" s="476"/>
      <c r="CD194" s="476"/>
      <c r="CE194" s="476"/>
      <c r="CF194" s="476"/>
      <c r="CG194" s="476"/>
      <c r="CH194" s="476"/>
      <c r="CI194" s="476"/>
      <c r="CJ194" s="476"/>
      <c r="CK194" s="476"/>
      <c r="CL194" s="476"/>
      <c r="CM194" s="476"/>
      <c r="CN194" s="476"/>
      <c r="CO194" s="476"/>
      <c r="CP194" s="476"/>
      <c r="CQ194" s="476"/>
      <c r="CR194" s="476"/>
      <c r="CS194" s="476"/>
      <c r="CT194" s="476"/>
      <c r="CU194" s="476"/>
      <c r="CV194" s="476"/>
      <c r="CW194" s="476"/>
      <c r="CX194" s="476"/>
      <c r="CY194" s="476"/>
      <c r="CZ194" s="476"/>
    </row>
    <row r="195" spans="2:136" s="468" customFormat="1" ht="8.1" customHeight="1" x14ac:dyDescent="0.3">
      <c r="B195" s="477" t="s">
        <v>120</v>
      </c>
      <c r="C195" s="1548">
        <f>CY184</f>
        <v>177</v>
      </c>
      <c r="D195" s="1548"/>
      <c r="E195" s="1548"/>
      <c r="F195" s="478"/>
      <c r="G195" s="478"/>
      <c r="H195" s="479"/>
      <c r="I195" s="478"/>
      <c r="J195" s="478"/>
      <c r="K195" s="478"/>
      <c r="L195" s="478"/>
      <c r="M195" s="1548">
        <f>C195+1</f>
        <v>178</v>
      </c>
      <c r="N195" s="1548"/>
      <c r="O195" s="1548"/>
      <c r="P195" s="478"/>
      <c r="Q195" s="478"/>
      <c r="R195" s="479"/>
      <c r="S195" s="478"/>
      <c r="T195" s="478"/>
      <c r="U195" s="478"/>
      <c r="V195" s="478"/>
      <c r="W195" s="1548">
        <f>M195+1</f>
        <v>179</v>
      </c>
      <c r="X195" s="1548"/>
      <c r="Y195" s="1548"/>
      <c r="Z195" s="478"/>
      <c r="AA195" s="478"/>
      <c r="AB195" s="479"/>
      <c r="AC195" s="478"/>
      <c r="AD195" s="478"/>
      <c r="AE195" s="478"/>
      <c r="AF195" s="478"/>
      <c r="AG195" s="1548">
        <f>W195+1</f>
        <v>180</v>
      </c>
      <c r="AH195" s="1548"/>
      <c r="AI195" s="1548"/>
      <c r="AJ195" s="478"/>
      <c r="AK195" s="478"/>
      <c r="AL195" s="479"/>
      <c r="AM195" s="478"/>
      <c r="AN195" s="478"/>
      <c r="AO195" s="478"/>
      <c r="AP195" s="478"/>
      <c r="AQ195" s="1548">
        <f>AG195+1</f>
        <v>181</v>
      </c>
      <c r="AR195" s="1548"/>
      <c r="AS195" s="1548"/>
      <c r="AT195" s="478"/>
      <c r="AU195" s="478"/>
      <c r="AV195" s="479"/>
      <c r="AW195" s="478"/>
      <c r="AX195" s="478"/>
      <c r="AY195" s="478"/>
      <c r="AZ195" s="478"/>
      <c r="BA195" s="1548">
        <f>AQ195+1</f>
        <v>182</v>
      </c>
      <c r="BB195" s="1548"/>
      <c r="BC195" s="1548"/>
      <c r="BD195" s="478"/>
      <c r="BE195" s="478"/>
      <c r="BF195" s="479"/>
      <c r="BG195" s="478"/>
      <c r="BH195" s="478"/>
      <c r="BI195" s="478"/>
      <c r="BJ195" s="478"/>
      <c r="BK195" s="1548">
        <f>BA195+1</f>
        <v>183</v>
      </c>
      <c r="BL195" s="1548"/>
      <c r="BM195" s="1548"/>
      <c r="BN195" s="478"/>
      <c r="BO195" s="478"/>
      <c r="BP195" s="479"/>
      <c r="BQ195" s="478"/>
      <c r="BR195" s="478"/>
      <c r="BS195" s="478"/>
      <c r="BT195" s="478"/>
      <c r="BU195" s="1548">
        <f>BK195+1</f>
        <v>184</v>
      </c>
      <c r="BV195" s="1548"/>
      <c r="BW195" s="1548"/>
      <c r="BX195" s="478"/>
      <c r="BY195" s="478"/>
      <c r="BZ195" s="479"/>
      <c r="CA195" s="478"/>
      <c r="CB195" s="478"/>
      <c r="CC195" s="478"/>
      <c r="CD195" s="478"/>
      <c r="CE195" s="1548">
        <f>BU195+1</f>
        <v>185</v>
      </c>
      <c r="CF195" s="1548"/>
      <c r="CG195" s="1548"/>
      <c r="CH195" s="478"/>
      <c r="CI195" s="478"/>
      <c r="CJ195" s="479"/>
      <c r="CK195" s="478"/>
      <c r="CL195" s="478"/>
      <c r="CM195" s="478"/>
      <c r="CN195" s="478"/>
      <c r="CO195" s="1548">
        <f>CE195+1</f>
        <v>186</v>
      </c>
      <c r="CP195" s="1548"/>
      <c r="CQ195" s="1548"/>
      <c r="CR195" s="478"/>
      <c r="CS195" s="478"/>
      <c r="CT195" s="479"/>
      <c r="CU195" s="478"/>
      <c r="CV195" s="478"/>
      <c r="CW195" s="478"/>
      <c r="CX195" s="478"/>
      <c r="CY195" s="480">
        <f>CO195+1</f>
        <v>187</v>
      </c>
      <c r="CZ195" s="480"/>
    </row>
    <row r="196" spans="2:136" s="468" customFormat="1" ht="6" customHeight="1" x14ac:dyDescent="0.3">
      <c r="B196" s="481"/>
      <c r="C196" s="482"/>
      <c r="D196" s="483"/>
      <c r="E196" s="483"/>
      <c r="F196" s="483"/>
      <c r="G196" s="484"/>
      <c r="H196" s="483"/>
      <c r="I196" s="483"/>
      <c r="J196" s="483"/>
      <c r="K196" s="483"/>
      <c r="L196" s="485"/>
      <c r="M196" s="482"/>
      <c r="N196" s="483"/>
      <c r="O196" s="483"/>
      <c r="P196" s="483"/>
      <c r="Q196" s="484"/>
      <c r="R196" s="483"/>
      <c r="S196" s="483"/>
      <c r="T196" s="483"/>
      <c r="U196" s="483"/>
      <c r="V196" s="485"/>
      <c r="W196" s="482"/>
      <c r="X196" s="483"/>
      <c r="Y196" s="483"/>
      <c r="Z196" s="483"/>
      <c r="AA196" s="484"/>
      <c r="AB196" s="483"/>
      <c r="AC196" s="483"/>
      <c r="AD196" s="483"/>
      <c r="AE196" s="483"/>
      <c r="AF196" s="485"/>
      <c r="AG196" s="482"/>
      <c r="AH196" s="483"/>
      <c r="AI196" s="483"/>
      <c r="AJ196" s="483"/>
      <c r="AK196" s="484"/>
      <c r="AL196" s="483"/>
      <c r="AM196" s="483"/>
      <c r="AN196" s="483"/>
      <c r="AO196" s="483"/>
      <c r="AP196" s="485"/>
      <c r="AQ196" s="482"/>
      <c r="AR196" s="483"/>
      <c r="AS196" s="483"/>
      <c r="AT196" s="483"/>
      <c r="AU196" s="484"/>
      <c r="AV196" s="483"/>
      <c r="AW196" s="483"/>
      <c r="AX196" s="483"/>
      <c r="AY196" s="483"/>
      <c r="AZ196" s="485"/>
      <c r="BA196" s="482"/>
      <c r="BB196" s="483"/>
      <c r="BC196" s="483"/>
      <c r="BD196" s="483"/>
      <c r="BE196" s="484"/>
      <c r="BF196" s="483"/>
      <c r="BG196" s="483"/>
      <c r="BH196" s="483"/>
      <c r="BI196" s="483"/>
      <c r="BJ196" s="485"/>
      <c r="BK196" s="482"/>
      <c r="BL196" s="483"/>
      <c r="BM196" s="483"/>
      <c r="BN196" s="483"/>
      <c r="BO196" s="484"/>
      <c r="BP196" s="483"/>
      <c r="BQ196" s="483"/>
      <c r="BR196" s="483"/>
      <c r="BS196" s="483"/>
      <c r="BT196" s="485"/>
      <c r="BU196" s="482"/>
      <c r="BV196" s="483"/>
      <c r="BW196" s="483"/>
      <c r="BX196" s="483"/>
      <c r="BY196" s="484"/>
      <c r="BZ196" s="483"/>
      <c r="CA196" s="483"/>
      <c r="CB196" s="483"/>
      <c r="CC196" s="483"/>
      <c r="CD196" s="485"/>
      <c r="CE196" s="482"/>
      <c r="CF196" s="483"/>
      <c r="CG196" s="483"/>
      <c r="CH196" s="483"/>
      <c r="CI196" s="484"/>
      <c r="CJ196" s="483"/>
      <c r="CK196" s="483"/>
      <c r="CL196" s="483"/>
      <c r="CM196" s="483"/>
      <c r="CN196" s="485"/>
      <c r="CO196" s="482"/>
      <c r="CP196" s="483"/>
      <c r="CQ196" s="483"/>
      <c r="CR196" s="483"/>
      <c r="CS196" s="484"/>
      <c r="CT196" s="483"/>
      <c r="CU196" s="483"/>
      <c r="CV196" s="483"/>
      <c r="CW196" s="483"/>
      <c r="CX196" s="485"/>
      <c r="CY196" s="486"/>
      <c r="CZ196" s="486"/>
    </row>
    <row r="197" spans="2:136" s="468" customFormat="1" ht="8.1" customHeight="1" x14ac:dyDescent="0.3">
      <c r="B197" s="1549" t="s">
        <v>299</v>
      </c>
      <c r="C197" s="487"/>
      <c r="D197" s="488"/>
      <c r="E197" s="488"/>
      <c r="F197" s="488"/>
      <c r="G197" s="488"/>
      <c r="H197" s="488"/>
      <c r="I197" s="488"/>
      <c r="J197" s="488"/>
      <c r="K197" s="488"/>
      <c r="L197" s="489"/>
      <c r="M197" s="487"/>
      <c r="N197" s="488"/>
      <c r="O197" s="488"/>
      <c r="P197" s="488"/>
      <c r="Q197" s="488"/>
      <c r="R197" s="488"/>
      <c r="S197" s="488"/>
      <c r="T197" s="488"/>
      <c r="U197" s="488"/>
      <c r="V197" s="489"/>
      <c r="W197" s="487"/>
      <c r="X197" s="488"/>
      <c r="Y197" s="488"/>
      <c r="Z197" s="488"/>
      <c r="AA197" s="488"/>
      <c r="AB197" s="488"/>
      <c r="AC197" s="488"/>
      <c r="AD197" s="488"/>
      <c r="AE197" s="488"/>
      <c r="AF197" s="489"/>
      <c r="AG197" s="487"/>
      <c r="AH197" s="488"/>
      <c r="AI197" s="488"/>
      <c r="AJ197" s="488"/>
      <c r="AK197" s="488"/>
      <c r="AL197" s="488"/>
      <c r="AM197" s="488"/>
      <c r="AN197" s="488"/>
      <c r="AO197" s="488"/>
      <c r="AP197" s="489"/>
      <c r="AQ197" s="487"/>
      <c r="AR197" s="488"/>
      <c r="AS197" s="488"/>
      <c r="AT197" s="488"/>
      <c r="AU197" s="488"/>
      <c r="AV197" s="488"/>
      <c r="AW197" s="488"/>
      <c r="AX197" s="488"/>
      <c r="AY197" s="488"/>
      <c r="AZ197" s="489"/>
      <c r="BA197" s="487"/>
      <c r="BB197" s="488"/>
      <c r="BC197" s="488"/>
      <c r="BD197" s="488"/>
      <c r="BE197" s="488"/>
      <c r="BF197" s="488"/>
      <c r="BG197" s="488"/>
      <c r="BH197" s="488"/>
      <c r="BI197" s="488"/>
      <c r="BJ197" s="489"/>
      <c r="BK197" s="487"/>
      <c r="BL197" s="488"/>
      <c r="BM197" s="488"/>
      <c r="BN197" s="488"/>
      <c r="BO197" s="488"/>
      <c r="BP197" s="488"/>
      <c r="BQ197" s="488"/>
      <c r="BR197" s="488"/>
      <c r="BS197" s="488"/>
      <c r="BT197" s="489"/>
      <c r="BU197" s="487"/>
      <c r="BV197" s="488"/>
      <c r="BW197" s="488"/>
      <c r="BX197" s="488"/>
      <c r="BY197" s="488"/>
      <c r="BZ197" s="488"/>
      <c r="CA197" s="488"/>
      <c r="CB197" s="488"/>
      <c r="CC197" s="488"/>
      <c r="CD197" s="489"/>
      <c r="CE197" s="487"/>
      <c r="CF197" s="488"/>
      <c r="CG197" s="488"/>
      <c r="CH197" s="488"/>
      <c r="CI197" s="488"/>
      <c r="CJ197" s="488"/>
      <c r="CK197" s="488"/>
      <c r="CL197" s="488"/>
      <c r="CM197" s="488"/>
      <c r="CN197" s="489"/>
      <c r="CO197" s="487"/>
      <c r="CP197" s="488"/>
      <c r="CQ197" s="488"/>
      <c r="CR197" s="488"/>
      <c r="CS197" s="488"/>
      <c r="CT197" s="488"/>
      <c r="CU197" s="488"/>
      <c r="CV197" s="488"/>
      <c r="CW197" s="488"/>
      <c r="CX197" s="489"/>
      <c r="CY197" s="490"/>
    </row>
    <row r="198" spans="2:136" s="468" customFormat="1" ht="8.1" customHeight="1" thickBot="1" x14ac:dyDescent="0.35">
      <c r="B198" s="1549"/>
      <c r="C198" s="491"/>
      <c r="D198" s="492"/>
      <c r="E198" s="492"/>
      <c r="F198" s="492"/>
      <c r="G198" s="492"/>
      <c r="H198" s="492"/>
      <c r="I198" s="492"/>
      <c r="J198" s="492"/>
      <c r="K198" s="492"/>
      <c r="L198" s="493"/>
      <c r="M198" s="491"/>
      <c r="N198" s="492"/>
      <c r="O198" s="492"/>
      <c r="P198" s="492"/>
      <c r="Q198" s="492"/>
      <c r="R198" s="492"/>
      <c r="S198" s="492"/>
      <c r="T198" s="492"/>
      <c r="U198" s="492"/>
      <c r="V198" s="493"/>
      <c r="W198" s="491"/>
      <c r="X198" s="492"/>
      <c r="Y198" s="492"/>
      <c r="Z198" s="492"/>
      <c r="AA198" s="492"/>
      <c r="AB198" s="492"/>
      <c r="AC198" s="492"/>
      <c r="AD198" s="492"/>
      <c r="AE198" s="492"/>
      <c r="AF198" s="493"/>
      <c r="AG198" s="491"/>
      <c r="AH198" s="492"/>
      <c r="AI198" s="492"/>
      <c r="AJ198" s="492"/>
      <c r="AK198" s="492"/>
      <c r="AL198" s="492"/>
      <c r="AM198" s="492"/>
      <c r="AN198" s="492"/>
      <c r="AO198" s="492"/>
      <c r="AP198" s="493"/>
      <c r="AQ198" s="491"/>
      <c r="AR198" s="492"/>
      <c r="AS198" s="492"/>
      <c r="AT198" s="492"/>
      <c r="AU198" s="492"/>
      <c r="AV198" s="492"/>
      <c r="AW198" s="492"/>
      <c r="AX198" s="492"/>
      <c r="AY198" s="492"/>
      <c r="AZ198" s="493"/>
      <c r="BA198" s="491"/>
      <c r="BB198" s="492"/>
      <c r="BC198" s="492"/>
      <c r="BD198" s="492"/>
      <c r="BE198" s="492"/>
      <c r="BF198" s="492"/>
      <c r="BG198" s="492"/>
      <c r="BH198" s="492"/>
      <c r="BI198" s="492"/>
      <c r="BJ198" s="493"/>
      <c r="BK198" s="491"/>
      <c r="BL198" s="492"/>
      <c r="BM198" s="492"/>
      <c r="BN198" s="492"/>
      <c r="BO198" s="492"/>
      <c r="BP198" s="492"/>
      <c r="BQ198" s="492"/>
      <c r="BR198" s="492"/>
      <c r="BS198" s="492"/>
      <c r="BT198" s="493"/>
      <c r="BU198" s="491"/>
      <c r="BV198" s="492"/>
      <c r="BW198" s="492"/>
      <c r="BX198" s="492"/>
      <c r="BY198" s="492"/>
      <c r="BZ198" s="492"/>
      <c r="CA198" s="492"/>
      <c r="CB198" s="492"/>
      <c r="CC198" s="492"/>
      <c r="CD198" s="493"/>
      <c r="CE198" s="491"/>
      <c r="CF198" s="492"/>
      <c r="CG198" s="492"/>
      <c r="CH198" s="492"/>
      <c r="CI198" s="492"/>
      <c r="CJ198" s="492"/>
      <c r="CK198" s="492"/>
      <c r="CL198" s="492"/>
      <c r="CM198" s="492"/>
      <c r="CN198" s="493"/>
      <c r="CO198" s="491"/>
      <c r="CP198" s="492"/>
      <c r="CQ198" s="492"/>
      <c r="CR198" s="492"/>
      <c r="CS198" s="492"/>
      <c r="CT198" s="492"/>
      <c r="CU198" s="492"/>
      <c r="CV198" s="492"/>
      <c r="CW198" s="492"/>
      <c r="CX198" s="493"/>
      <c r="CY198" s="490"/>
    </row>
    <row r="199" spans="2:136" s="468" customFormat="1" ht="8.1" customHeight="1" x14ac:dyDescent="0.3">
      <c r="B199" s="1549"/>
      <c r="C199" s="494"/>
      <c r="D199" s="495"/>
      <c r="E199" s="495"/>
      <c r="F199" s="495"/>
      <c r="G199" s="495"/>
      <c r="H199" s="495"/>
      <c r="I199" s="495"/>
      <c r="J199" s="495"/>
      <c r="K199" s="495"/>
      <c r="L199" s="496"/>
      <c r="M199" s="494"/>
      <c r="N199" s="495"/>
      <c r="O199" s="495"/>
      <c r="P199" s="495"/>
      <c r="Q199" s="495"/>
      <c r="R199" s="495"/>
      <c r="S199" s="495"/>
      <c r="T199" s="495"/>
      <c r="U199" s="495"/>
      <c r="V199" s="496"/>
      <c r="W199" s="494"/>
      <c r="X199" s="495"/>
      <c r="Y199" s="495"/>
      <c r="Z199" s="495"/>
      <c r="AA199" s="495"/>
      <c r="AB199" s="495"/>
      <c r="AC199" s="495"/>
      <c r="AD199" s="495"/>
      <c r="AE199" s="495"/>
      <c r="AF199" s="496"/>
      <c r="AG199" s="494"/>
      <c r="AH199" s="495"/>
      <c r="AI199" s="495"/>
      <c r="AJ199" s="495"/>
      <c r="AK199" s="495"/>
      <c r="AL199" s="495"/>
      <c r="AM199" s="495"/>
      <c r="AN199" s="495"/>
      <c r="AO199" s="495"/>
      <c r="AP199" s="496"/>
      <c r="AQ199" s="494"/>
      <c r="AR199" s="495"/>
      <c r="AS199" s="495"/>
      <c r="AT199" s="495"/>
      <c r="AU199" s="495"/>
      <c r="AV199" s="495"/>
      <c r="AW199" s="495"/>
      <c r="AX199" s="495"/>
      <c r="AY199" s="495"/>
      <c r="AZ199" s="496"/>
      <c r="BA199" s="494"/>
      <c r="BB199" s="495"/>
      <c r="BC199" s="495"/>
      <c r="BD199" s="495"/>
      <c r="BE199" s="495"/>
      <c r="BF199" s="495"/>
      <c r="BG199" s="495"/>
      <c r="BH199" s="495"/>
      <c r="BI199" s="495"/>
      <c r="BJ199" s="496"/>
      <c r="BK199" s="494"/>
      <c r="BL199" s="495"/>
      <c r="BM199" s="495"/>
      <c r="BN199" s="495"/>
      <c r="BO199" s="495"/>
      <c r="BP199" s="495"/>
      <c r="BQ199" s="495"/>
      <c r="BR199" s="495"/>
      <c r="BS199" s="495"/>
      <c r="BT199" s="496"/>
      <c r="BU199" s="494"/>
      <c r="BV199" s="495"/>
      <c r="BW199" s="495"/>
      <c r="BX199" s="495"/>
      <c r="BY199" s="495"/>
      <c r="BZ199" s="495"/>
      <c r="CA199" s="495"/>
      <c r="CB199" s="495"/>
      <c r="CC199" s="495"/>
      <c r="CD199" s="496"/>
      <c r="CE199" s="494"/>
      <c r="CF199" s="495"/>
      <c r="CG199" s="495"/>
      <c r="CH199" s="495"/>
      <c r="CI199" s="495"/>
      <c r="CJ199" s="495"/>
      <c r="CK199" s="495"/>
      <c r="CL199" s="495"/>
      <c r="CM199" s="495"/>
      <c r="CN199" s="496"/>
      <c r="CO199" s="494"/>
      <c r="CP199" s="495"/>
      <c r="CQ199" s="495"/>
      <c r="CR199" s="495"/>
      <c r="CS199" s="495"/>
      <c r="CT199" s="495"/>
      <c r="CU199" s="495"/>
      <c r="CV199" s="495"/>
      <c r="CW199" s="495"/>
      <c r="CX199" s="496"/>
      <c r="CY199" s="490"/>
    </row>
    <row r="200" spans="2:136" s="468" customFormat="1" ht="8.1" customHeight="1" x14ac:dyDescent="0.3">
      <c r="B200" s="1549"/>
      <c r="C200" s="497"/>
      <c r="D200" s="498"/>
      <c r="E200" s="498"/>
      <c r="F200" s="498"/>
      <c r="G200" s="498"/>
      <c r="H200" s="498"/>
      <c r="I200" s="498"/>
      <c r="J200" s="498"/>
      <c r="K200" s="498"/>
      <c r="L200" s="499"/>
      <c r="M200" s="497"/>
      <c r="N200" s="498"/>
      <c r="O200" s="498"/>
      <c r="P200" s="498"/>
      <c r="Q200" s="498"/>
      <c r="R200" s="498"/>
      <c r="S200" s="498"/>
      <c r="T200" s="498"/>
      <c r="U200" s="498"/>
      <c r="V200" s="499"/>
      <c r="W200" s="497"/>
      <c r="X200" s="498"/>
      <c r="Y200" s="498"/>
      <c r="Z200" s="498"/>
      <c r="AA200" s="498"/>
      <c r="AB200" s="498"/>
      <c r="AC200" s="498"/>
      <c r="AD200" s="498"/>
      <c r="AE200" s="498"/>
      <c r="AF200" s="499"/>
      <c r="AG200" s="497"/>
      <c r="AH200" s="498"/>
      <c r="AI200" s="498"/>
      <c r="AJ200" s="498"/>
      <c r="AK200" s="498"/>
      <c r="AL200" s="498"/>
      <c r="AM200" s="498"/>
      <c r="AN200" s="498"/>
      <c r="AO200" s="498"/>
      <c r="AP200" s="499"/>
      <c r="AQ200" s="497"/>
      <c r="AR200" s="498"/>
      <c r="AS200" s="498"/>
      <c r="AT200" s="498"/>
      <c r="AU200" s="498"/>
      <c r="AV200" s="498"/>
      <c r="AW200" s="498"/>
      <c r="AX200" s="498"/>
      <c r="AY200" s="498"/>
      <c r="AZ200" s="499"/>
      <c r="BA200" s="497"/>
      <c r="BB200" s="498"/>
      <c r="BC200" s="498"/>
      <c r="BD200" s="498"/>
      <c r="BE200" s="498"/>
      <c r="BF200" s="498"/>
      <c r="BG200" s="498"/>
      <c r="BH200" s="498"/>
      <c r="BI200" s="498"/>
      <c r="BJ200" s="499"/>
      <c r="BK200" s="497"/>
      <c r="BL200" s="498"/>
      <c r="BM200" s="498"/>
      <c r="BN200" s="498"/>
      <c r="BO200" s="498"/>
      <c r="BP200" s="498"/>
      <c r="BQ200" s="498"/>
      <c r="BR200" s="498"/>
      <c r="BS200" s="498"/>
      <c r="BT200" s="499"/>
      <c r="BU200" s="497"/>
      <c r="BV200" s="498"/>
      <c r="BW200" s="498"/>
      <c r="BX200" s="498"/>
      <c r="BY200" s="498"/>
      <c r="BZ200" s="498"/>
      <c r="CA200" s="498"/>
      <c r="CB200" s="498"/>
      <c r="CC200" s="498"/>
      <c r="CD200" s="499"/>
      <c r="CE200" s="497"/>
      <c r="CF200" s="498"/>
      <c r="CG200" s="498"/>
      <c r="CH200" s="498"/>
      <c r="CI200" s="498"/>
      <c r="CJ200" s="498"/>
      <c r="CK200" s="498"/>
      <c r="CL200" s="498"/>
      <c r="CM200" s="498"/>
      <c r="CN200" s="499"/>
      <c r="CO200" s="497"/>
      <c r="CP200" s="498"/>
      <c r="CQ200" s="498"/>
      <c r="CR200" s="498"/>
      <c r="CS200" s="498"/>
      <c r="CT200" s="498"/>
      <c r="CU200" s="498"/>
      <c r="CV200" s="498"/>
      <c r="CW200" s="498"/>
      <c r="CX200" s="499"/>
      <c r="CY200" s="490"/>
    </row>
    <row r="201" spans="2:136" s="468" customFormat="1" ht="6" customHeight="1" x14ac:dyDescent="0.3">
      <c r="C201" s="596"/>
      <c r="D201" s="597"/>
      <c r="E201" s="597"/>
      <c r="F201" s="597"/>
      <c r="G201" s="597"/>
      <c r="H201" s="598"/>
      <c r="I201" s="597"/>
      <c r="J201" s="597"/>
      <c r="K201" s="597"/>
      <c r="L201" s="597"/>
      <c r="M201" s="596"/>
      <c r="N201" s="597"/>
      <c r="O201" s="597"/>
      <c r="P201" s="597"/>
      <c r="Q201" s="597"/>
      <c r="R201" s="598"/>
      <c r="S201" s="597"/>
      <c r="T201" s="597"/>
      <c r="U201" s="597"/>
      <c r="V201" s="597"/>
      <c r="W201" s="596"/>
      <c r="X201" s="597"/>
      <c r="Y201" s="597"/>
      <c r="Z201" s="597"/>
      <c r="AA201" s="597"/>
      <c r="AB201" s="598"/>
      <c r="AC201" s="597"/>
      <c r="AD201" s="597"/>
      <c r="AE201" s="597"/>
      <c r="AF201" s="597"/>
      <c r="AG201" s="596"/>
      <c r="AH201" s="597"/>
      <c r="AI201" s="597"/>
      <c r="AJ201" s="597"/>
      <c r="AK201" s="597"/>
      <c r="AL201" s="598"/>
      <c r="AM201" s="597"/>
      <c r="AN201" s="597"/>
      <c r="AO201" s="597"/>
      <c r="AP201" s="597"/>
      <c r="AQ201" s="596"/>
      <c r="AR201" s="597"/>
      <c r="AS201" s="597"/>
      <c r="AT201" s="597"/>
      <c r="AU201" s="597"/>
      <c r="AV201" s="598"/>
      <c r="AW201" s="597"/>
      <c r="AX201" s="597"/>
      <c r="AY201" s="597"/>
      <c r="AZ201" s="597"/>
      <c r="BA201" s="596"/>
      <c r="BB201" s="597"/>
      <c r="BC201" s="597"/>
      <c r="BD201" s="597"/>
      <c r="BE201" s="597"/>
      <c r="BF201" s="598"/>
      <c r="BG201" s="597"/>
      <c r="BH201" s="597"/>
      <c r="BI201" s="597"/>
      <c r="BJ201" s="597"/>
      <c r="BK201" s="596"/>
      <c r="BL201" s="597"/>
      <c r="BM201" s="597"/>
      <c r="BN201" s="597"/>
      <c r="BO201" s="597"/>
      <c r="BP201" s="598"/>
      <c r="BQ201" s="597"/>
      <c r="BR201" s="597"/>
      <c r="BS201" s="597"/>
      <c r="BT201" s="597"/>
      <c r="BU201" s="596"/>
      <c r="BV201" s="597"/>
      <c r="BW201" s="597"/>
      <c r="BX201" s="597"/>
      <c r="BY201" s="597"/>
      <c r="BZ201" s="598"/>
      <c r="CA201" s="597"/>
      <c r="CB201" s="597"/>
      <c r="CC201" s="597"/>
      <c r="CD201" s="597"/>
      <c r="CE201" s="596"/>
      <c r="CF201" s="597"/>
      <c r="CG201" s="597"/>
      <c r="CH201" s="597"/>
      <c r="CI201" s="597"/>
      <c r="CJ201" s="598"/>
      <c r="CK201" s="597"/>
      <c r="CL201" s="597"/>
      <c r="CM201" s="597"/>
      <c r="CN201" s="597"/>
      <c r="CO201" s="596"/>
      <c r="CP201" s="597"/>
      <c r="CQ201" s="597"/>
      <c r="CR201" s="597"/>
      <c r="CS201" s="597"/>
      <c r="CT201" s="598"/>
      <c r="CU201" s="597"/>
      <c r="CV201" s="597"/>
      <c r="CW201" s="597"/>
      <c r="CX201" s="597"/>
    </row>
    <row r="202" spans="2:136" s="468" customFormat="1" ht="8.1" customHeight="1" x14ac:dyDescent="0.3">
      <c r="C202" s="500"/>
      <c r="D202" s="501"/>
      <c r="E202" s="501"/>
      <c r="F202" s="501"/>
      <c r="G202" s="501"/>
      <c r="H202" s="501"/>
      <c r="I202" s="502"/>
      <c r="J202" s="501"/>
      <c r="K202" s="501"/>
      <c r="L202" s="501"/>
      <c r="M202" s="500"/>
      <c r="N202" s="501"/>
      <c r="O202" s="501"/>
      <c r="P202" s="501"/>
      <c r="Q202" s="501"/>
      <c r="R202" s="501"/>
      <c r="S202" s="502"/>
      <c r="T202" s="501"/>
      <c r="U202" s="501"/>
      <c r="V202" s="501"/>
      <c r="W202" s="500"/>
      <c r="X202" s="501"/>
      <c r="Y202" s="501"/>
      <c r="Z202" s="501"/>
      <c r="AA202" s="501"/>
      <c r="AB202" s="501"/>
      <c r="AC202" s="502"/>
      <c r="AD202" s="501"/>
      <c r="AE202" s="501"/>
      <c r="AF202" s="501"/>
      <c r="AG202" s="500"/>
      <c r="AH202" s="501"/>
      <c r="AI202" s="501"/>
      <c r="AJ202" s="501"/>
      <c r="AK202" s="501"/>
      <c r="AL202" s="501"/>
      <c r="AM202" s="502"/>
      <c r="AN202" s="501"/>
      <c r="AO202" s="501"/>
      <c r="AP202" s="501"/>
      <c r="AQ202" s="500"/>
      <c r="AR202" s="501"/>
      <c r="AS202" s="501"/>
      <c r="AT202" s="501"/>
      <c r="AU202" s="501"/>
      <c r="AV202" s="501"/>
      <c r="AW202" s="502"/>
      <c r="AX202" s="501"/>
      <c r="AY202" s="501"/>
      <c r="AZ202" s="501"/>
      <c r="BA202" s="500"/>
      <c r="BB202" s="501"/>
      <c r="BC202" s="501"/>
      <c r="BD202" s="501"/>
      <c r="BE202" s="501"/>
      <c r="BF202" s="501"/>
      <c r="BG202" s="502"/>
      <c r="BH202" s="501"/>
      <c r="BI202" s="501"/>
      <c r="BJ202" s="501"/>
      <c r="BK202" s="500"/>
      <c r="BL202" s="501"/>
      <c r="BM202" s="501"/>
      <c r="BN202" s="501"/>
      <c r="BO202" s="501"/>
      <c r="BP202" s="501"/>
      <c r="BQ202" s="502"/>
      <c r="BR202" s="501"/>
      <c r="BS202" s="501"/>
      <c r="BT202" s="501"/>
      <c r="BU202" s="500"/>
      <c r="BV202" s="501"/>
      <c r="BW202" s="501"/>
      <c r="BX202" s="501"/>
      <c r="BY202" s="501"/>
      <c r="BZ202" s="501"/>
      <c r="CA202" s="502"/>
      <c r="CB202" s="501"/>
      <c r="CC202" s="501"/>
      <c r="CD202" s="501"/>
      <c r="CE202" s="500"/>
      <c r="CF202" s="501"/>
      <c r="CG202" s="501"/>
      <c r="CH202" s="501"/>
      <c r="CI202" s="501"/>
      <c r="CJ202" s="501"/>
      <c r="CK202" s="502"/>
      <c r="CL202" s="501"/>
      <c r="CM202" s="501"/>
      <c r="CN202" s="501"/>
      <c r="CO202" s="500"/>
      <c r="CP202" s="501"/>
      <c r="CQ202" s="501"/>
      <c r="CR202" s="501"/>
      <c r="CS202" s="501"/>
      <c r="CT202" s="501"/>
      <c r="CU202" s="502"/>
      <c r="CV202" s="501"/>
      <c r="CW202" s="501"/>
      <c r="CX202" s="501"/>
      <c r="CY202" s="503"/>
      <c r="CZ202" s="503"/>
    </row>
    <row r="203" spans="2:136" s="468" customFormat="1" ht="8.1" customHeight="1" x14ac:dyDescent="0.3">
      <c r="B203" s="464"/>
      <c r="C203" s="465"/>
      <c r="D203" s="466"/>
      <c r="E203" s="466"/>
      <c r="F203" s="466"/>
      <c r="G203" s="466"/>
      <c r="H203" s="466"/>
      <c r="I203" s="466"/>
      <c r="J203" s="466"/>
      <c r="K203" s="466"/>
      <c r="L203" s="466"/>
      <c r="M203" s="466"/>
      <c r="N203" s="466"/>
      <c r="O203" s="466"/>
      <c r="P203" s="466"/>
      <c r="Q203" s="466"/>
      <c r="R203" s="466"/>
      <c r="S203" s="466"/>
      <c r="T203" s="466"/>
      <c r="U203" s="466"/>
      <c r="V203" s="466"/>
      <c r="W203" s="466"/>
      <c r="X203" s="466"/>
      <c r="Y203" s="466"/>
      <c r="Z203" s="466"/>
      <c r="AA203" s="466"/>
      <c r="AB203" s="466"/>
      <c r="AC203" s="466"/>
      <c r="AD203" s="466"/>
      <c r="AE203" s="466"/>
      <c r="AF203" s="466"/>
      <c r="AG203" s="466"/>
      <c r="AH203" s="466"/>
      <c r="AI203" s="466"/>
      <c r="AJ203" s="466"/>
      <c r="AK203" s="466"/>
      <c r="AL203" s="467"/>
      <c r="AM203" s="467"/>
      <c r="AN203" s="467"/>
      <c r="AO203" s="467"/>
      <c r="AP203" s="467"/>
      <c r="AQ203" s="467"/>
      <c r="AR203" s="467"/>
      <c r="AS203" s="467"/>
      <c r="AT203" s="467"/>
      <c r="AU203" s="467"/>
      <c r="AW203" s="467"/>
      <c r="AX203" s="469"/>
      <c r="AY203" s="467"/>
      <c r="AZ203" s="467"/>
      <c r="BB203" s="470"/>
      <c r="BC203" s="465"/>
      <c r="BD203" s="470"/>
      <c r="BE203" s="470"/>
      <c r="BF203" s="470"/>
      <c r="BG203" s="470"/>
      <c r="BH203" s="471"/>
      <c r="BI203" s="470"/>
      <c r="BJ203" s="470"/>
      <c r="BK203" s="470"/>
      <c r="BL203" s="470"/>
      <c r="BM203" s="467"/>
      <c r="BN203" s="467"/>
      <c r="BO203" s="467"/>
      <c r="BP203" s="467"/>
      <c r="BQ203" s="467"/>
      <c r="BR203" s="467"/>
      <c r="BS203" s="467"/>
      <c r="BT203" s="467"/>
      <c r="BU203" s="467"/>
      <c r="BV203" s="467"/>
      <c r="BW203" s="467"/>
      <c r="BX203" s="467"/>
      <c r="BY203" s="467"/>
      <c r="BZ203" s="467"/>
      <c r="CA203" s="467"/>
      <c r="CB203" s="467"/>
      <c r="CC203" s="467"/>
      <c r="CD203" s="467"/>
      <c r="CE203" s="467"/>
      <c r="CF203" s="467"/>
      <c r="CG203" s="467"/>
      <c r="CH203" s="467"/>
      <c r="CI203" s="467"/>
      <c r="CJ203" s="467"/>
      <c r="CK203" s="467"/>
      <c r="CL203" s="467"/>
      <c r="CM203" s="467"/>
      <c r="CN203" s="467"/>
      <c r="CO203" s="467"/>
      <c r="CP203" s="467"/>
      <c r="CQ203" s="467"/>
      <c r="CR203" s="467"/>
      <c r="CS203" s="467"/>
      <c r="CT203" s="467"/>
      <c r="CU203" s="467"/>
      <c r="CV203" s="467"/>
      <c r="CW203" s="467"/>
      <c r="CX203" s="467"/>
      <c r="CY203" s="467"/>
      <c r="CZ203" s="467"/>
      <c r="DA203" s="467"/>
      <c r="DB203" s="467"/>
      <c r="DC203" s="467"/>
      <c r="DD203" s="467"/>
      <c r="DE203" s="467"/>
      <c r="DF203" s="467"/>
      <c r="DG203" s="467"/>
      <c r="DH203" s="467"/>
      <c r="DI203" s="467"/>
      <c r="DJ203" s="467"/>
      <c r="DK203" s="467"/>
      <c r="DL203" s="467"/>
      <c r="DM203" s="467"/>
      <c r="DN203" s="467"/>
      <c r="DO203" s="467"/>
      <c r="DP203" s="467"/>
      <c r="DQ203" s="467"/>
      <c r="DR203" s="467"/>
      <c r="DS203" s="467"/>
      <c r="DT203" s="467"/>
      <c r="DU203" s="467"/>
      <c r="DV203" s="467"/>
      <c r="DW203" s="467"/>
      <c r="DX203" s="467"/>
      <c r="DY203" s="467"/>
      <c r="DZ203" s="467"/>
      <c r="EA203" s="467"/>
      <c r="EB203" s="467"/>
      <c r="EC203" s="467"/>
      <c r="ED203" s="467"/>
      <c r="EE203" s="467"/>
      <c r="EF203" s="472"/>
    </row>
    <row r="204" spans="2:136" ht="35.1" customHeight="1" x14ac:dyDescent="0.3">
      <c r="B204" s="473"/>
      <c r="C204" s="473"/>
      <c r="D204" s="473"/>
      <c r="E204" s="473"/>
      <c r="F204" s="473"/>
      <c r="G204" s="473"/>
      <c r="H204" s="473"/>
      <c r="I204" s="473"/>
      <c r="J204" s="473"/>
      <c r="K204" s="473"/>
      <c r="L204" s="473"/>
      <c r="M204" s="473"/>
      <c r="N204" s="473"/>
      <c r="O204" s="473"/>
      <c r="P204" s="473"/>
      <c r="Q204" s="473"/>
      <c r="R204" s="473"/>
      <c r="S204" s="473"/>
      <c r="T204" s="473"/>
      <c r="U204" s="473"/>
      <c r="V204" s="473"/>
      <c r="W204" s="473"/>
      <c r="X204" s="473"/>
      <c r="Y204" s="473"/>
      <c r="Z204" s="473"/>
      <c r="AA204" s="473"/>
      <c r="AB204" s="473"/>
      <c r="AC204" s="473"/>
      <c r="AD204" s="473"/>
      <c r="AE204" s="473"/>
      <c r="AF204" s="473"/>
      <c r="AG204" s="473"/>
      <c r="AH204" s="473"/>
      <c r="AI204" s="473"/>
      <c r="AJ204" s="473"/>
      <c r="AK204" s="473"/>
      <c r="AL204" s="473"/>
      <c r="AM204" s="473"/>
      <c r="AN204" s="473"/>
      <c r="AO204" s="473"/>
      <c r="AP204" s="473"/>
      <c r="AQ204" s="473"/>
      <c r="AR204" s="473"/>
      <c r="AS204" s="473"/>
      <c r="AT204" s="473"/>
      <c r="AU204" s="473"/>
      <c r="AV204" s="473"/>
      <c r="AW204" s="473"/>
      <c r="AX204" s="473"/>
      <c r="AY204" s="473"/>
      <c r="AZ204" s="473"/>
      <c r="BA204" s="473"/>
      <c r="BB204" s="473"/>
      <c r="BC204" s="473"/>
      <c r="BD204" s="473"/>
      <c r="BE204" s="473"/>
      <c r="BF204" s="473"/>
      <c r="BG204" s="473"/>
      <c r="BH204" s="473"/>
      <c r="BI204" s="473"/>
      <c r="BJ204" s="473"/>
      <c r="BK204" s="473"/>
      <c r="BL204" s="473"/>
      <c r="BM204" s="473"/>
      <c r="BN204" s="473"/>
      <c r="BO204" s="473"/>
      <c r="BP204" s="473"/>
      <c r="BQ204" s="473"/>
      <c r="BR204" s="473"/>
      <c r="BS204" s="473"/>
      <c r="BT204" s="473"/>
      <c r="BU204" s="473"/>
      <c r="BV204" s="473"/>
      <c r="BW204" s="473"/>
      <c r="BX204" s="473"/>
      <c r="BY204" s="473"/>
      <c r="BZ204" s="473"/>
      <c r="CA204" s="473"/>
      <c r="CB204" s="473"/>
      <c r="CC204" s="473"/>
      <c r="CD204" s="473"/>
      <c r="CE204" s="473"/>
      <c r="CF204" s="473"/>
      <c r="CG204" s="473"/>
      <c r="CH204" s="473"/>
      <c r="CI204" s="473"/>
      <c r="CJ204" s="473"/>
      <c r="CK204" s="473"/>
      <c r="CL204" s="473"/>
      <c r="CM204" s="473"/>
      <c r="CN204" s="473"/>
      <c r="CO204" s="473"/>
      <c r="CP204" s="473"/>
      <c r="CQ204" s="473"/>
      <c r="CR204" s="473"/>
      <c r="CS204" s="473"/>
      <c r="CT204" s="473"/>
      <c r="CU204" s="473"/>
      <c r="CV204" s="473"/>
      <c r="CW204" s="473"/>
      <c r="CX204" s="473"/>
      <c r="CY204" s="473"/>
      <c r="EE204" s="475"/>
    </row>
    <row r="205" spans="2:136" s="468" customFormat="1" ht="8.1" customHeight="1" x14ac:dyDescent="0.3">
      <c r="B205" s="465"/>
      <c r="C205" s="469"/>
      <c r="D205" s="467"/>
      <c r="E205" s="467"/>
      <c r="F205" s="465"/>
      <c r="G205" s="470"/>
      <c r="H205" s="470"/>
      <c r="I205" s="470"/>
      <c r="J205" s="470"/>
      <c r="K205" s="470"/>
      <c r="L205" s="470"/>
      <c r="M205" s="470"/>
      <c r="N205" s="470"/>
      <c r="O205" s="470"/>
      <c r="P205" s="470"/>
      <c r="Q205" s="470"/>
      <c r="R205" s="476"/>
      <c r="S205" s="476"/>
      <c r="T205" s="476"/>
      <c r="U205" s="476"/>
      <c r="V205" s="476"/>
      <c r="W205" s="476"/>
      <c r="X205" s="476"/>
      <c r="Y205" s="476"/>
      <c r="Z205" s="476"/>
      <c r="AA205" s="476"/>
      <c r="AB205" s="476"/>
      <c r="AC205" s="476"/>
      <c r="AD205" s="476"/>
      <c r="AE205" s="476"/>
      <c r="AF205" s="476"/>
      <c r="AG205" s="476"/>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6"/>
      <c r="BH205" s="476"/>
      <c r="BI205" s="476"/>
      <c r="BJ205" s="476"/>
      <c r="BK205" s="476"/>
      <c r="BL205" s="476"/>
      <c r="BM205" s="476"/>
      <c r="BN205" s="476"/>
      <c r="BO205" s="476"/>
      <c r="BP205" s="476"/>
      <c r="BQ205" s="476"/>
      <c r="BR205" s="476"/>
      <c r="BS205" s="476"/>
      <c r="BT205" s="476"/>
      <c r="BU205" s="476"/>
      <c r="BV205" s="476"/>
      <c r="BW205" s="476"/>
      <c r="BX205" s="476"/>
      <c r="BY205" s="476"/>
      <c r="BZ205" s="476"/>
      <c r="CA205" s="476"/>
      <c r="CB205" s="476"/>
      <c r="CC205" s="476"/>
      <c r="CD205" s="476"/>
      <c r="CE205" s="476"/>
      <c r="CF205" s="476"/>
      <c r="CG205" s="476"/>
      <c r="CH205" s="476"/>
      <c r="CI205" s="476"/>
      <c r="CJ205" s="476"/>
      <c r="CK205" s="476"/>
      <c r="CL205" s="476"/>
      <c r="CM205" s="476"/>
      <c r="CN205" s="476"/>
      <c r="CO205" s="476"/>
      <c r="CP205" s="476"/>
      <c r="CQ205" s="476"/>
      <c r="CR205" s="476"/>
      <c r="CS205" s="476"/>
      <c r="CT205" s="476"/>
      <c r="CU205" s="476"/>
      <c r="CV205" s="476"/>
      <c r="CW205" s="476"/>
      <c r="CX205" s="476"/>
      <c r="CY205" s="476"/>
      <c r="CZ205" s="476"/>
    </row>
    <row r="206" spans="2:136" s="468" customFormat="1" ht="8.1" customHeight="1" x14ac:dyDescent="0.3">
      <c r="B206" s="477" t="s">
        <v>120</v>
      </c>
      <c r="C206" s="1548">
        <f>CY195</f>
        <v>187</v>
      </c>
      <c r="D206" s="1548"/>
      <c r="E206" s="1548"/>
      <c r="F206" s="478"/>
      <c r="G206" s="478"/>
      <c r="H206" s="479"/>
      <c r="I206" s="478"/>
      <c r="J206" s="478"/>
      <c r="K206" s="478"/>
      <c r="L206" s="478"/>
      <c r="M206" s="1548">
        <f>C206+1</f>
        <v>188</v>
      </c>
      <c r="N206" s="1548"/>
      <c r="O206" s="1548"/>
      <c r="P206" s="478"/>
      <c r="Q206" s="478"/>
      <c r="R206" s="479"/>
      <c r="S206" s="478"/>
      <c r="T206" s="478"/>
      <c r="U206" s="478"/>
      <c r="V206" s="478"/>
      <c r="W206" s="1548">
        <f>M206+1</f>
        <v>189</v>
      </c>
      <c r="X206" s="1548"/>
      <c r="Y206" s="1548"/>
      <c r="Z206" s="478"/>
      <c r="AA206" s="478"/>
      <c r="AB206" s="479"/>
      <c r="AC206" s="478"/>
      <c r="AD206" s="478"/>
      <c r="AE206" s="478"/>
      <c r="AF206" s="478"/>
      <c r="AG206" s="1548">
        <f>W206+1</f>
        <v>190</v>
      </c>
      <c r="AH206" s="1548"/>
      <c r="AI206" s="1548"/>
      <c r="AJ206" s="478"/>
      <c r="AK206" s="478"/>
      <c r="AL206" s="479"/>
      <c r="AM206" s="478"/>
      <c r="AN206" s="478"/>
      <c r="AO206" s="478"/>
      <c r="AP206" s="478"/>
      <c r="AQ206" s="1548">
        <f>AG206+1</f>
        <v>191</v>
      </c>
      <c r="AR206" s="1548"/>
      <c r="AS206" s="1548"/>
      <c r="AT206" s="478"/>
      <c r="AU206" s="478"/>
      <c r="AV206" s="479"/>
      <c r="AW206" s="478"/>
      <c r="AX206" s="478"/>
      <c r="AY206" s="478"/>
      <c r="AZ206" s="478"/>
      <c r="BA206" s="1548">
        <f>AQ206+1</f>
        <v>192</v>
      </c>
      <c r="BB206" s="1548"/>
      <c r="BC206" s="1548"/>
      <c r="BD206" s="478"/>
      <c r="BE206" s="478"/>
      <c r="BF206" s="479"/>
      <c r="BG206" s="478"/>
      <c r="BH206" s="478"/>
      <c r="BI206" s="478"/>
      <c r="BJ206" s="478"/>
      <c r="BK206" s="1548">
        <f>BA206+1</f>
        <v>193</v>
      </c>
      <c r="BL206" s="1548"/>
      <c r="BM206" s="1548"/>
      <c r="BN206" s="478"/>
      <c r="BO206" s="478"/>
      <c r="BP206" s="479"/>
      <c r="BQ206" s="478"/>
      <c r="BR206" s="478"/>
      <c r="BS206" s="478"/>
      <c r="BT206" s="478"/>
      <c r="BU206" s="1548">
        <f>BK206+1</f>
        <v>194</v>
      </c>
      <c r="BV206" s="1548"/>
      <c r="BW206" s="1548"/>
      <c r="BX206" s="478"/>
      <c r="BY206" s="478"/>
      <c r="BZ206" s="479"/>
      <c r="CA206" s="478"/>
      <c r="CB206" s="478"/>
      <c r="CC206" s="478"/>
      <c r="CD206" s="478"/>
      <c r="CE206" s="1548">
        <f>BU206+1</f>
        <v>195</v>
      </c>
      <c r="CF206" s="1548"/>
      <c r="CG206" s="1548"/>
      <c r="CH206" s="478"/>
      <c r="CI206" s="478"/>
      <c r="CJ206" s="479"/>
      <c r="CK206" s="478"/>
      <c r="CL206" s="478"/>
      <c r="CM206" s="478"/>
      <c r="CN206" s="478"/>
      <c r="CO206" s="1548">
        <f>CE206+1</f>
        <v>196</v>
      </c>
      <c r="CP206" s="1548"/>
      <c r="CQ206" s="1548"/>
      <c r="CR206" s="478"/>
      <c r="CS206" s="478"/>
      <c r="CT206" s="479"/>
      <c r="CU206" s="478"/>
      <c r="CV206" s="478"/>
      <c r="CW206" s="478"/>
      <c r="CX206" s="478"/>
      <c r="CY206" s="480">
        <f>CO206+1</f>
        <v>197</v>
      </c>
      <c r="CZ206" s="480"/>
    </row>
    <row r="207" spans="2:136" s="468" customFormat="1" ht="6" customHeight="1" x14ac:dyDescent="0.3">
      <c r="B207" s="481"/>
      <c r="C207" s="482"/>
      <c r="D207" s="483"/>
      <c r="E207" s="483"/>
      <c r="F207" s="483"/>
      <c r="G207" s="484"/>
      <c r="H207" s="483"/>
      <c r="I207" s="483"/>
      <c r="J207" s="483"/>
      <c r="K207" s="483"/>
      <c r="L207" s="485"/>
      <c r="M207" s="482"/>
      <c r="N207" s="483"/>
      <c r="O207" s="483"/>
      <c r="P207" s="483"/>
      <c r="Q207" s="484"/>
      <c r="R207" s="483"/>
      <c r="S207" s="483"/>
      <c r="T207" s="483"/>
      <c r="U207" s="483"/>
      <c r="V207" s="485"/>
      <c r="W207" s="482"/>
      <c r="X207" s="483"/>
      <c r="Y207" s="483"/>
      <c r="Z207" s="483"/>
      <c r="AA207" s="484"/>
      <c r="AB207" s="483"/>
      <c r="AC207" s="483"/>
      <c r="AD207" s="483"/>
      <c r="AE207" s="483"/>
      <c r="AF207" s="485"/>
      <c r="AG207" s="482"/>
      <c r="AH207" s="483"/>
      <c r="AI207" s="483"/>
      <c r="AJ207" s="483"/>
      <c r="AK207" s="484"/>
      <c r="AL207" s="483"/>
      <c r="AM207" s="483"/>
      <c r="AN207" s="483"/>
      <c r="AO207" s="483"/>
      <c r="AP207" s="485"/>
      <c r="AQ207" s="482"/>
      <c r="AR207" s="483"/>
      <c r="AS207" s="483"/>
      <c r="AT207" s="483"/>
      <c r="AU207" s="484"/>
      <c r="AV207" s="483"/>
      <c r="AW207" s="483"/>
      <c r="AX207" s="483"/>
      <c r="AY207" s="483"/>
      <c r="AZ207" s="485"/>
      <c r="BA207" s="482"/>
      <c r="BB207" s="483"/>
      <c r="BC207" s="483"/>
      <c r="BD207" s="483"/>
      <c r="BE207" s="484"/>
      <c r="BF207" s="483"/>
      <c r="BG207" s="483"/>
      <c r="BH207" s="483"/>
      <c r="BI207" s="483"/>
      <c r="BJ207" s="485"/>
      <c r="BK207" s="482"/>
      <c r="BL207" s="483"/>
      <c r="BM207" s="483"/>
      <c r="BN207" s="483"/>
      <c r="BO207" s="484"/>
      <c r="BP207" s="483"/>
      <c r="BQ207" s="483"/>
      <c r="BR207" s="483"/>
      <c r="BS207" s="483"/>
      <c r="BT207" s="485"/>
      <c r="BU207" s="482"/>
      <c r="BV207" s="483"/>
      <c r="BW207" s="483"/>
      <c r="BX207" s="483"/>
      <c r="BY207" s="484"/>
      <c r="BZ207" s="483"/>
      <c r="CA207" s="483"/>
      <c r="CB207" s="483"/>
      <c r="CC207" s="483"/>
      <c r="CD207" s="485"/>
      <c r="CE207" s="482"/>
      <c r="CF207" s="483"/>
      <c r="CG207" s="483"/>
      <c r="CH207" s="483"/>
      <c r="CI207" s="484"/>
      <c r="CJ207" s="483"/>
      <c r="CK207" s="483"/>
      <c r="CL207" s="483"/>
      <c r="CM207" s="483"/>
      <c r="CN207" s="485"/>
      <c r="CO207" s="482"/>
      <c r="CP207" s="483"/>
      <c r="CQ207" s="483"/>
      <c r="CR207" s="483"/>
      <c r="CS207" s="484"/>
      <c r="CT207" s="483"/>
      <c r="CU207" s="483"/>
      <c r="CV207" s="483"/>
      <c r="CW207" s="483"/>
      <c r="CX207" s="485"/>
      <c r="CY207" s="486"/>
      <c r="CZ207" s="486"/>
    </row>
    <row r="208" spans="2:136" s="468" customFormat="1" ht="8.1" customHeight="1" x14ac:dyDescent="0.3">
      <c r="B208" s="1549" t="s">
        <v>299</v>
      </c>
      <c r="C208" s="487"/>
      <c r="D208" s="488"/>
      <c r="E208" s="488"/>
      <c r="F208" s="488"/>
      <c r="G208" s="488"/>
      <c r="H208" s="488"/>
      <c r="I208" s="488"/>
      <c r="J208" s="488"/>
      <c r="K208" s="488"/>
      <c r="L208" s="489"/>
      <c r="M208" s="487"/>
      <c r="N208" s="488"/>
      <c r="O208" s="488"/>
      <c r="P208" s="488"/>
      <c r="Q208" s="488"/>
      <c r="R208" s="488"/>
      <c r="S208" s="488"/>
      <c r="T208" s="488"/>
      <c r="U208" s="488"/>
      <c r="V208" s="489"/>
      <c r="W208" s="487"/>
      <c r="X208" s="488"/>
      <c r="Y208" s="488"/>
      <c r="Z208" s="488"/>
      <c r="AA208" s="488"/>
      <c r="AB208" s="488"/>
      <c r="AC208" s="488"/>
      <c r="AD208" s="488"/>
      <c r="AE208" s="488"/>
      <c r="AF208" s="489"/>
      <c r="AG208" s="487"/>
      <c r="AH208" s="488"/>
      <c r="AI208" s="488"/>
      <c r="AJ208" s="488"/>
      <c r="AK208" s="488"/>
      <c r="AL208" s="488"/>
      <c r="AM208" s="488"/>
      <c r="AN208" s="488"/>
      <c r="AO208" s="488"/>
      <c r="AP208" s="489"/>
      <c r="AQ208" s="487"/>
      <c r="AR208" s="488"/>
      <c r="AS208" s="488"/>
      <c r="AT208" s="488"/>
      <c r="AU208" s="488"/>
      <c r="AV208" s="488"/>
      <c r="AW208" s="488"/>
      <c r="AX208" s="488"/>
      <c r="AY208" s="488"/>
      <c r="AZ208" s="489"/>
      <c r="BA208" s="487"/>
      <c r="BB208" s="488"/>
      <c r="BC208" s="488"/>
      <c r="BD208" s="488"/>
      <c r="BE208" s="488"/>
      <c r="BF208" s="488"/>
      <c r="BG208" s="488"/>
      <c r="BH208" s="488"/>
      <c r="BI208" s="488"/>
      <c r="BJ208" s="489"/>
      <c r="BK208" s="487"/>
      <c r="BL208" s="488"/>
      <c r="BM208" s="488"/>
      <c r="BN208" s="488"/>
      <c r="BO208" s="488"/>
      <c r="BP208" s="488"/>
      <c r="BQ208" s="488"/>
      <c r="BR208" s="488"/>
      <c r="BS208" s="488"/>
      <c r="BT208" s="489"/>
      <c r="BU208" s="487"/>
      <c r="BV208" s="488"/>
      <c r="BW208" s="488"/>
      <c r="BX208" s="488"/>
      <c r="BY208" s="488"/>
      <c r="BZ208" s="488"/>
      <c r="CA208" s="488"/>
      <c r="CB208" s="488"/>
      <c r="CC208" s="488"/>
      <c r="CD208" s="489"/>
      <c r="CE208" s="487"/>
      <c r="CF208" s="488"/>
      <c r="CG208" s="488"/>
      <c r="CH208" s="488"/>
      <c r="CI208" s="488"/>
      <c r="CJ208" s="488"/>
      <c r="CK208" s="488"/>
      <c r="CL208" s="488"/>
      <c r="CM208" s="488"/>
      <c r="CN208" s="489"/>
      <c r="CO208" s="487"/>
      <c r="CP208" s="488"/>
      <c r="CQ208" s="488"/>
      <c r="CR208" s="488"/>
      <c r="CS208" s="488"/>
      <c r="CT208" s="488"/>
      <c r="CU208" s="488"/>
      <c r="CV208" s="488"/>
      <c r="CW208" s="488"/>
      <c r="CX208" s="489"/>
      <c r="CY208" s="490"/>
    </row>
    <row r="209" spans="2:136" s="468" customFormat="1" ht="8.1" customHeight="1" thickBot="1" x14ac:dyDescent="0.35">
      <c r="B209" s="1549"/>
      <c r="C209" s="491"/>
      <c r="D209" s="492"/>
      <c r="E209" s="492"/>
      <c r="F209" s="492"/>
      <c r="G209" s="492"/>
      <c r="H209" s="492"/>
      <c r="I209" s="492"/>
      <c r="J209" s="492"/>
      <c r="K209" s="492"/>
      <c r="L209" s="493"/>
      <c r="M209" s="491"/>
      <c r="N209" s="492"/>
      <c r="O209" s="492"/>
      <c r="P209" s="492"/>
      <c r="Q209" s="492"/>
      <c r="R209" s="492"/>
      <c r="S209" s="492"/>
      <c r="T209" s="492"/>
      <c r="U209" s="492"/>
      <c r="V209" s="493"/>
      <c r="W209" s="491"/>
      <c r="X209" s="492"/>
      <c r="Y209" s="492"/>
      <c r="Z209" s="492"/>
      <c r="AA209" s="492"/>
      <c r="AB209" s="492"/>
      <c r="AC209" s="492"/>
      <c r="AD209" s="492"/>
      <c r="AE209" s="492"/>
      <c r="AF209" s="493"/>
      <c r="AG209" s="491"/>
      <c r="AH209" s="492"/>
      <c r="AI209" s="492"/>
      <c r="AJ209" s="492"/>
      <c r="AK209" s="492"/>
      <c r="AL209" s="492"/>
      <c r="AM209" s="492"/>
      <c r="AN209" s="492"/>
      <c r="AO209" s="492"/>
      <c r="AP209" s="493"/>
      <c r="AQ209" s="491"/>
      <c r="AR209" s="492"/>
      <c r="AS209" s="492"/>
      <c r="AT209" s="492"/>
      <c r="AU209" s="492"/>
      <c r="AV209" s="492"/>
      <c r="AW209" s="492"/>
      <c r="AX209" s="492"/>
      <c r="AY209" s="492"/>
      <c r="AZ209" s="493"/>
      <c r="BA209" s="491"/>
      <c r="BB209" s="492"/>
      <c r="BC209" s="492"/>
      <c r="BD209" s="492"/>
      <c r="BE209" s="492"/>
      <c r="BF209" s="492"/>
      <c r="BG209" s="492"/>
      <c r="BH209" s="492"/>
      <c r="BI209" s="492"/>
      <c r="BJ209" s="493"/>
      <c r="BK209" s="491"/>
      <c r="BL209" s="492"/>
      <c r="BM209" s="492"/>
      <c r="BN209" s="492"/>
      <c r="BO209" s="492"/>
      <c r="BP209" s="492"/>
      <c r="BQ209" s="492"/>
      <c r="BR209" s="492"/>
      <c r="BS209" s="492"/>
      <c r="BT209" s="493"/>
      <c r="BU209" s="491"/>
      <c r="BV209" s="492"/>
      <c r="BW209" s="492"/>
      <c r="BX209" s="492"/>
      <c r="BY209" s="492"/>
      <c r="BZ209" s="492"/>
      <c r="CA209" s="492"/>
      <c r="CB209" s="492"/>
      <c r="CC209" s="492"/>
      <c r="CD209" s="493"/>
      <c r="CE209" s="491"/>
      <c r="CF209" s="492"/>
      <c r="CG209" s="492"/>
      <c r="CH209" s="492"/>
      <c r="CI209" s="492"/>
      <c r="CJ209" s="492"/>
      <c r="CK209" s="492"/>
      <c r="CL209" s="492"/>
      <c r="CM209" s="492"/>
      <c r="CN209" s="493"/>
      <c r="CO209" s="491"/>
      <c r="CP209" s="492"/>
      <c r="CQ209" s="492"/>
      <c r="CR209" s="492"/>
      <c r="CS209" s="492"/>
      <c r="CT209" s="492"/>
      <c r="CU209" s="492"/>
      <c r="CV209" s="492"/>
      <c r="CW209" s="492"/>
      <c r="CX209" s="493"/>
      <c r="CY209" s="490"/>
    </row>
    <row r="210" spans="2:136" s="468" customFormat="1" ht="8.1" customHeight="1" x14ac:dyDescent="0.3">
      <c r="B210" s="1549"/>
      <c r="C210" s="494"/>
      <c r="D210" s="495"/>
      <c r="E210" s="495"/>
      <c r="F210" s="495"/>
      <c r="G210" s="495"/>
      <c r="H210" s="495"/>
      <c r="I210" s="495"/>
      <c r="J210" s="495"/>
      <c r="K210" s="495"/>
      <c r="L210" s="496"/>
      <c r="M210" s="494"/>
      <c r="N210" s="495"/>
      <c r="O210" s="495"/>
      <c r="P210" s="495"/>
      <c r="Q210" s="495"/>
      <c r="R210" s="495"/>
      <c r="S210" s="495"/>
      <c r="T210" s="495"/>
      <c r="U210" s="495"/>
      <c r="V210" s="496"/>
      <c r="W210" s="494"/>
      <c r="X210" s="495"/>
      <c r="Y210" s="495"/>
      <c r="Z210" s="495"/>
      <c r="AA210" s="495"/>
      <c r="AB210" s="495"/>
      <c r="AC210" s="495"/>
      <c r="AD210" s="495"/>
      <c r="AE210" s="495"/>
      <c r="AF210" s="496"/>
      <c r="AG210" s="494"/>
      <c r="AH210" s="495"/>
      <c r="AI210" s="495"/>
      <c r="AJ210" s="495"/>
      <c r="AK210" s="495"/>
      <c r="AL210" s="495"/>
      <c r="AM210" s="495"/>
      <c r="AN210" s="495"/>
      <c r="AO210" s="495"/>
      <c r="AP210" s="496"/>
      <c r="AQ210" s="494"/>
      <c r="AR210" s="495"/>
      <c r="AS210" s="495"/>
      <c r="AT210" s="495"/>
      <c r="AU210" s="495"/>
      <c r="AV210" s="495"/>
      <c r="AW210" s="495"/>
      <c r="AX210" s="495"/>
      <c r="AY210" s="495"/>
      <c r="AZ210" s="496"/>
      <c r="BA210" s="494"/>
      <c r="BB210" s="495"/>
      <c r="BC210" s="495"/>
      <c r="BD210" s="495"/>
      <c r="BE210" s="495"/>
      <c r="BF210" s="495"/>
      <c r="BG210" s="495"/>
      <c r="BH210" s="495"/>
      <c r="BI210" s="495"/>
      <c r="BJ210" s="496"/>
      <c r="BK210" s="494"/>
      <c r="BL210" s="495"/>
      <c r="BM210" s="495"/>
      <c r="BN210" s="495"/>
      <c r="BO210" s="495"/>
      <c r="BP210" s="495"/>
      <c r="BQ210" s="495"/>
      <c r="BR210" s="495"/>
      <c r="BS210" s="495"/>
      <c r="BT210" s="496"/>
      <c r="BU210" s="494"/>
      <c r="BV210" s="495"/>
      <c r="BW210" s="495"/>
      <c r="BX210" s="495"/>
      <c r="BY210" s="495"/>
      <c r="BZ210" s="495"/>
      <c r="CA210" s="495"/>
      <c r="CB210" s="495"/>
      <c r="CC210" s="495"/>
      <c r="CD210" s="496"/>
      <c r="CE210" s="494"/>
      <c r="CF210" s="495"/>
      <c r="CG210" s="495"/>
      <c r="CH210" s="495"/>
      <c r="CI210" s="495"/>
      <c r="CJ210" s="495"/>
      <c r="CK210" s="495"/>
      <c r="CL210" s="495"/>
      <c r="CM210" s="495"/>
      <c r="CN210" s="496"/>
      <c r="CO210" s="494"/>
      <c r="CP210" s="495"/>
      <c r="CQ210" s="495"/>
      <c r="CR210" s="495"/>
      <c r="CS210" s="495"/>
      <c r="CT210" s="495"/>
      <c r="CU210" s="495"/>
      <c r="CV210" s="495"/>
      <c r="CW210" s="495"/>
      <c r="CX210" s="496"/>
      <c r="CY210" s="490"/>
    </row>
    <row r="211" spans="2:136" s="468" customFormat="1" ht="8.1" customHeight="1" x14ac:dyDescent="0.3">
      <c r="B211" s="1549"/>
      <c r="C211" s="497"/>
      <c r="D211" s="498"/>
      <c r="E211" s="498"/>
      <c r="F211" s="498"/>
      <c r="G211" s="498"/>
      <c r="H211" s="498"/>
      <c r="I211" s="498"/>
      <c r="J211" s="498"/>
      <c r="K211" s="498"/>
      <c r="L211" s="499"/>
      <c r="M211" s="497"/>
      <c r="N211" s="498"/>
      <c r="O211" s="498"/>
      <c r="P211" s="498"/>
      <c r="Q211" s="498"/>
      <c r="R211" s="498"/>
      <c r="S211" s="498"/>
      <c r="T211" s="498"/>
      <c r="U211" s="498"/>
      <c r="V211" s="499"/>
      <c r="W211" s="497"/>
      <c r="X211" s="498"/>
      <c r="Y211" s="498"/>
      <c r="Z211" s="498"/>
      <c r="AA211" s="498"/>
      <c r="AB211" s="498"/>
      <c r="AC211" s="498"/>
      <c r="AD211" s="498"/>
      <c r="AE211" s="498"/>
      <c r="AF211" s="499"/>
      <c r="AG211" s="497"/>
      <c r="AH211" s="498"/>
      <c r="AI211" s="498"/>
      <c r="AJ211" s="498"/>
      <c r="AK211" s="498"/>
      <c r="AL211" s="498"/>
      <c r="AM211" s="498"/>
      <c r="AN211" s="498"/>
      <c r="AO211" s="498"/>
      <c r="AP211" s="499"/>
      <c r="AQ211" s="497"/>
      <c r="AR211" s="498"/>
      <c r="AS211" s="498"/>
      <c r="AT211" s="498"/>
      <c r="AU211" s="498"/>
      <c r="AV211" s="498"/>
      <c r="AW211" s="498"/>
      <c r="AX211" s="498"/>
      <c r="AY211" s="498"/>
      <c r="AZ211" s="499"/>
      <c r="BA211" s="497"/>
      <c r="BB211" s="498"/>
      <c r="BC211" s="498"/>
      <c r="BD211" s="498"/>
      <c r="BE211" s="498"/>
      <c r="BF211" s="498"/>
      <c r="BG211" s="498"/>
      <c r="BH211" s="498"/>
      <c r="BI211" s="498"/>
      <c r="BJ211" s="499"/>
      <c r="BK211" s="497"/>
      <c r="BL211" s="498"/>
      <c r="BM211" s="498"/>
      <c r="BN211" s="498"/>
      <c r="BO211" s="498"/>
      <c r="BP211" s="498"/>
      <c r="BQ211" s="498"/>
      <c r="BR211" s="498"/>
      <c r="BS211" s="498"/>
      <c r="BT211" s="499"/>
      <c r="BU211" s="497"/>
      <c r="BV211" s="498"/>
      <c r="BW211" s="498"/>
      <c r="BX211" s="498"/>
      <c r="BY211" s="498"/>
      <c r="BZ211" s="498"/>
      <c r="CA211" s="498"/>
      <c r="CB211" s="498"/>
      <c r="CC211" s="498"/>
      <c r="CD211" s="499"/>
      <c r="CE211" s="497"/>
      <c r="CF211" s="498"/>
      <c r="CG211" s="498"/>
      <c r="CH211" s="498"/>
      <c r="CI211" s="498"/>
      <c r="CJ211" s="498"/>
      <c r="CK211" s="498"/>
      <c r="CL211" s="498"/>
      <c r="CM211" s="498"/>
      <c r="CN211" s="499"/>
      <c r="CO211" s="497"/>
      <c r="CP211" s="498"/>
      <c r="CQ211" s="498"/>
      <c r="CR211" s="498"/>
      <c r="CS211" s="498"/>
      <c r="CT211" s="498"/>
      <c r="CU211" s="498"/>
      <c r="CV211" s="498"/>
      <c r="CW211" s="498"/>
      <c r="CX211" s="499"/>
      <c r="CY211" s="490"/>
    </row>
    <row r="212" spans="2:136" s="468" customFormat="1" ht="6" customHeight="1" x14ac:dyDescent="0.3">
      <c r="C212" s="596"/>
      <c r="D212" s="597"/>
      <c r="E212" s="597"/>
      <c r="F212" s="597"/>
      <c r="G212" s="597"/>
      <c r="H212" s="598"/>
      <c r="I212" s="597"/>
      <c r="J212" s="597"/>
      <c r="K212" s="597"/>
      <c r="L212" s="597"/>
      <c r="M212" s="596"/>
      <c r="N212" s="597"/>
      <c r="O212" s="597"/>
      <c r="P212" s="597"/>
      <c r="Q212" s="597"/>
      <c r="R212" s="598"/>
      <c r="S212" s="597"/>
      <c r="T212" s="597"/>
      <c r="U212" s="597"/>
      <c r="V212" s="597"/>
      <c r="W212" s="596"/>
      <c r="X212" s="597"/>
      <c r="Y212" s="597"/>
      <c r="Z212" s="597"/>
      <c r="AA212" s="597"/>
      <c r="AB212" s="598"/>
      <c r="AC212" s="597"/>
      <c r="AD212" s="597"/>
      <c r="AE212" s="597"/>
      <c r="AF212" s="597"/>
      <c r="AG212" s="596"/>
      <c r="AH212" s="597"/>
      <c r="AI212" s="597"/>
      <c r="AJ212" s="597"/>
      <c r="AK212" s="597"/>
      <c r="AL212" s="598"/>
      <c r="AM212" s="597"/>
      <c r="AN212" s="597"/>
      <c r="AO212" s="597"/>
      <c r="AP212" s="597"/>
      <c r="AQ212" s="596"/>
      <c r="AR212" s="597"/>
      <c r="AS212" s="597"/>
      <c r="AT212" s="597"/>
      <c r="AU212" s="597"/>
      <c r="AV212" s="598"/>
      <c r="AW212" s="597"/>
      <c r="AX212" s="597"/>
      <c r="AY212" s="597"/>
      <c r="AZ212" s="597"/>
      <c r="BA212" s="596"/>
      <c r="BB212" s="597"/>
      <c r="BC212" s="597"/>
      <c r="BD212" s="597"/>
      <c r="BE212" s="597"/>
      <c r="BF212" s="598"/>
      <c r="BG212" s="597"/>
      <c r="BH212" s="597"/>
      <c r="BI212" s="597"/>
      <c r="BJ212" s="597"/>
      <c r="BK212" s="596"/>
      <c r="BL212" s="597"/>
      <c r="BM212" s="597"/>
      <c r="BN212" s="597"/>
      <c r="BO212" s="597"/>
      <c r="BP212" s="598"/>
      <c r="BQ212" s="597"/>
      <c r="BR212" s="597"/>
      <c r="BS212" s="597"/>
      <c r="BT212" s="597"/>
      <c r="BU212" s="596"/>
      <c r="BV212" s="597"/>
      <c r="BW212" s="597"/>
      <c r="BX212" s="597"/>
      <c r="BY212" s="597"/>
      <c r="BZ212" s="598"/>
      <c r="CA212" s="597"/>
      <c r="CB212" s="597"/>
      <c r="CC212" s="597"/>
      <c r="CD212" s="597"/>
      <c r="CE212" s="596"/>
      <c r="CF212" s="597"/>
      <c r="CG212" s="597"/>
      <c r="CH212" s="597"/>
      <c r="CI212" s="597"/>
      <c r="CJ212" s="598"/>
      <c r="CK212" s="597"/>
      <c r="CL212" s="597"/>
      <c r="CM212" s="597"/>
      <c r="CN212" s="597"/>
      <c r="CO212" s="596"/>
      <c r="CP212" s="597"/>
      <c r="CQ212" s="597"/>
      <c r="CR212" s="597"/>
      <c r="CS212" s="597"/>
      <c r="CT212" s="598"/>
      <c r="CU212" s="597"/>
      <c r="CV212" s="597"/>
      <c r="CW212" s="597"/>
      <c r="CX212" s="597"/>
    </row>
    <row r="213" spans="2:136" s="468" customFormat="1" ht="8.1" customHeight="1" x14ac:dyDescent="0.3">
      <c r="C213" s="500"/>
      <c r="D213" s="501"/>
      <c r="E213" s="501"/>
      <c r="F213" s="501"/>
      <c r="G213" s="501"/>
      <c r="H213" s="501"/>
      <c r="I213" s="502"/>
      <c r="J213" s="501"/>
      <c r="K213" s="501"/>
      <c r="L213" s="501"/>
      <c r="M213" s="500"/>
      <c r="N213" s="501"/>
      <c r="O213" s="501"/>
      <c r="P213" s="501"/>
      <c r="Q213" s="501"/>
      <c r="R213" s="501"/>
      <c r="S213" s="502"/>
      <c r="T213" s="501"/>
      <c r="U213" s="501"/>
      <c r="V213" s="501"/>
      <c r="W213" s="500"/>
      <c r="X213" s="501"/>
      <c r="Y213" s="501"/>
      <c r="Z213" s="501"/>
      <c r="AA213" s="501"/>
      <c r="AB213" s="501"/>
      <c r="AC213" s="502"/>
      <c r="AD213" s="501"/>
      <c r="AE213" s="501"/>
      <c r="AF213" s="501"/>
      <c r="AG213" s="500"/>
      <c r="AH213" s="501"/>
      <c r="AI213" s="501"/>
      <c r="AJ213" s="501"/>
      <c r="AK213" s="501"/>
      <c r="AL213" s="501"/>
      <c r="AM213" s="502"/>
      <c r="AN213" s="501"/>
      <c r="AO213" s="501"/>
      <c r="AP213" s="501"/>
      <c r="AQ213" s="500"/>
      <c r="AR213" s="501"/>
      <c r="AS213" s="501"/>
      <c r="AT213" s="501"/>
      <c r="AU213" s="501"/>
      <c r="AV213" s="501"/>
      <c r="AW213" s="502"/>
      <c r="AX213" s="501"/>
      <c r="AY213" s="501"/>
      <c r="AZ213" s="501"/>
      <c r="BA213" s="500"/>
      <c r="BB213" s="501"/>
      <c r="BC213" s="501"/>
      <c r="BD213" s="501"/>
      <c r="BE213" s="501"/>
      <c r="BF213" s="501"/>
      <c r="BG213" s="502"/>
      <c r="BH213" s="501"/>
      <c r="BI213" s="501"/>
      <c r="BJ213" s="501"/>
      <c r="BK213" s="500"/>
      <c r="BL213" s="501"/>
      <c r="BM213" s="501"/>
      <c r="BN213" s="501"/>
      <c r="BO213" s="501"/>
      <c r="BP213" s="501"/>
      <c r="BQ213" s="502"/>
      <c r="BR213" s="501"/>
      <c r="BS213" s="501"/>
      <c r="BT213" s="501"/>
      <c r="BU213" s="500"/>
      <c r="BV213" s="501"/>
      <c r="BW213" s="501"/>
      <c r="BX213" s="501"/>
      <c r="BY213" s="501"/>
      <c r="BZ213" s="501"/>
      <c r="CA213" s="502"/>
      <c r="CB213" s="501"/>
      <c r="CC213" s="501"/>
      <c r="CD213" s="501"/>
      <c r="CE213" s="500"/>
      <c r="CF213" s="501"/>
      <c r="CG213" s="501"/>
      <c r="CH213" s="501"/>
      <c r="CI213" s="501"/>
      <c r="CJ213" s="501"/>
      <c r="CK213" s="502"/>
      <c r="CL213" s="501"/>
      <c r="CM213" s="501"/>
      <c r="CN213" s="501"/>
      <c r="CO213" s="500"/>
      <c r="CP213" s="501"/>
      <c r="CQ213" s="501"/>
      <c r="CR213" s="501"/>
      <c r="CS213" s="501"/>
      <c r="CT213" s="501"/>
      <c r="CU213" s="502"/>
      <c r="CV213" s="501"/>
      <c r="CW213" s="501"/>
      <c r="CX213" s="501"/>
      <c r="CY213" s="503"/>
      <c r="CZ213" s="503"/>
    </row>
    <row r="214" spans="2:136" s="468" customFormat="1" ht="8.1" customHeight="1" x14ac:dyDescent="0.3">
      <c r="B214" s="464"/>
      <c r="C214" s="465"/>
      <c r="D214" s="466"/>
      <c r="E214" s="466"/>
      <c r="F214" s="466"/>
      <c r="G214" s="466"/>
      <c r="H214" s="466"/>
      <c r="I214" s="466"/>
      <c r="J214" s="466"/>
      <c r="K214" s="466"/>
      <c r="L214" s="466"/>
      <c r="M214" s="466"/>
      <c r="N214" s="466"/>
      <c r="O214" s="466"/>
      <c r="P214" s="466"/>
      <c r="Q214" s="466"/>
      <c r="R214" s="466"/>
      <c r="S214" s="466"/>
      <c r="T214" s="466"/>
      <c r="U214" s="466"/>
      <c r="V214" s="466"/>
      <c r="W214" s="466"/>
      <c r="X214" s="466"/>
      <c r="Y214" s="466"/>
      <c r="Z214" s="466"/>
      <c r="AA214" s="466"/>
      <c r="AB214" s="466"/>
      <c r="AC214" s="466"/>
      <c r="AD214" s="466"/>
      <c r="AE214" s="466"/>
      <c r="AF214" s="466"/>
      <c r="AG214" s="466"/>
      <c r="AH214" s="466"/>
      <c r="AI214" s="466"/>
      <c r="AJ214" s="466"/>
      <c r="AK214" s="466"/>
      <c r="AL214" s="467"/>
      <c r="AM214" s="467"/>
      <c r="AN214" s="467"/>
      <c r="AO214" s="467"/>
      <c r="AP214" s="467"/>
      <c r="AQ214" s="467"/>
      <c r="AR214" s="467"/>
      <c r="AS214" s="467"/>
      <c r="AT214" s="467"/>
      <c r="AU214" s="467"/>
      <c r="AW214" s="467"/>
      <c r="AX214" s="469"/>
      <c r="AY214" s="467"/>
      <c r="AZ214" s="467"/>
      <c r="BB214" s="470"/>
      <c r="BC214" s="465"/>
      <c r="BD214" s="470"/>
      <c r="BE214" s="470"/>
      <c r="BF214" s="470"/>
      <c r="BG214" s="470"/>
      <c r="BH214" s="471"/>
      <c r="BI214" s="470"/>
      <c r="BJ214" s="470"/>
      <c r="BK214" s="470"/>
      <c r="BL214" s="470"/>
      <c r="BM214" s="467"/>
      <c r="BN214" s="467"/>
      <c r="BO214" s="467"/>
      <c r="BP214" s="467"/>
      <c r="BQ214" s="467"/>
      <c r="BR214" s="467"/>
      <c r="BS214" s="467"/>
      <c r="BT214" s="467"/>
      <c r="BU214" s="467"/>
      <c r="BV214" s="467"/>
      <c r="BW214" s="467"/>
      <c r="BX214" s="467"/>
      <c r="BY214" s="467"/>
      <c r="BZ214" s="467"/>
      <c r="CA214" s="467"/>
      <c r="CB214" s="467"/>
      <c r="CC214" s="467"/>
      <c r="CD214" s="467"/>
      <c r="CE214" s="467"/>
      <c r="CF214" s="467"/>
      <c r="CG214" s="467"/>
      <c r="CH214" s="467"/>
      <c r="CI214" s="467"/>
      <c r="CJ214" s="467"/>
      <c r="CK214" s="467"/>
      <c r="CL214" s="467"/>
      <c r="CM214" s="467"/>
      <c r="CN214" s="467"/>
      <c r="CO214" s="467"/>
      <c r="CP214" s="467"/>
      <c r="CQ214" s="467"/>
      <c r="CR214" s="467"/>
      <c r="CS214" s="467"/>
      <c r="CT214" s="467"/>
      <c r="CU214" s="467"/>
      <c r="CV214" s="467"/>
      <c r="CW214" s="467"/>
      <c r="CX214" s="467"/>
      <c r="CY214" s="467"/>
      <c r="CZ214" s="467"/>
      <c r="DA214" s="467"/>
      <c r="DB214" s="467"/>
      <c r="DC214" s="467"/>
      <c r="DD214" s="467"/>
      <c r="DE214" s="467"/>
      <c r="DF214" s="467"/>
      <c r="DG214" s="467"/>
      <c r="DH214" s="467"/>
      <c r="DI214" s="467"/>
      <c r="DJ214" s="467"/>
      <c r="DK214" s="467"/>
      <c r="DL214" s="467"/>
      <c r="DM214" s="467"/>
      <c r="DN214" s="467"/>
      <c r="DO214" s="467"/>
      <c r="DP214" s="467"/>
      <c r="DQ214" s="467"/>
      <c r="DR214" s="467"/>
      <c r="DS214" s="467"/>
      <c r="DT214" s="467"/>
      <c r="DU214" s="467"/>
      <c r="DV214" s="467"/>
      <c r="DW214" s="467"/>
      <c r="DX214" s="467"/>
      <c r="DY214" s="467"/>
      <c r="DZ214" s="467"/>
      <c r="EA214" s="467"/>
      <c r="EB214" s="467"/>
      <c r="EC214" s="467"/>
      <c r="ED214" s="467"/>
      <c r="EE214" s="467"/>
      <c r="EF214" s="472"/>
    </row>
    <row r="215" spans="2:136" ht="35.1" customHeight="1" x14ac:dyDescent="0.3">
      <c r="B215" s="473"/>
      <c r="C215" s="473"/>
      <c r="D215" s="473"/>
      <c r="E215" s="473"/>
      <c r="F215" s="473"/>
      <c r="G215" s="473"/>
      <c r="H215" s="473"/>
      <c r="I215" s="473"/>
      <c r="J215" s="473"/>
      <c r="K215" s="473"/>
      <c r="L215" s="473"/>
      <c r="M215" s="473"/>
      <c r="N215" s="473"/>
      <c r="O215" s="473"/>
      <c r="P215" s="473"/>
      <c r="Q215" s="473"/>
      <c r="R215" s="473"/>
      <c r="S215" s="473"/>
      <c r="T215" s="473"/>
      <c r="U215" s="473"/>
      <c r="V215" s="473"/>
      <c r="W215" s="473"/>
      <c r="X215" s="473"/>
      <c r="Y215" s="473"/>
      <c r="Z215" s="473"/>
      <c r="AA215" s="473"/>
      <c r="AB215" s="473"/>
      <c r="AC215" s="473"/>
      <c r="AD215" s="473"/>
      <c r="AE215" s="473"/>
      <c r="AF215" s="473"/>
      <c r="AG215" s="473"/>
      <c r="AH215" s="473"/>
      <c r="AI215" s="473"/>
      <c r="AJ215" s="473"/>
      <c r="AK215" s="473"/>
      <c r="AL215" s="473"/>
      <c r="AM215" s="473"/>
      <c r="AN215" s="473"/>
      <c r="AO215" s="473"/>
      <c r="AP215" s="473"/>
      <c r="AQ215" s="473"/>
      <c r="AR215" s="473"/>
      <c r="AS215" s="473"/>
      <c r="AT215" s="473"/>
      <c r="AU215" s="473"/>
      <c r="AV215" s="473"/>
      <c r="AW215" s="473"/>
      <c r="AX215" s="473"/>
      <c r="AY215" s="473"/>
      <c r="AZ215" s="473"/>
      <c r="BA215" s="473"/>
      <c r="BB215" s="473"/>
      <c r="BC215" s="473"/>
      <c r="BD215" s="473"/>
      <c r="BE215" s="473"/>
      <c r="BF215" s="473"/>
      <c r="BG215" s="473"/>
      <c r="BH215" s="473"/>
      <c r="BI215" s="473"/>
      <c r="BJ215" s="473"/>
      <c r="BK215" s="473"/>
      <c r="BL215" s="473"/>
      <c r="BM215" s="473"/>
      <c r="BN215" s="473"/>
      <c r="BO215" s="473"/>
      <c r="BP215" s="473"/>
      <c r="BQ215" s="473"/>
      <c r="BR215" s="473"/>
      <c r="BS215" s="473"/>
      <c r="BT215" s="473"/>
      <c r="BU215" s="473"/>
      <c r="BV215" s="473"/>
      <c r="BW215" s="473"/>
      <c r="BX215" s="473"/>
      <c r="BY215" s="473"/>
      <c r="BZ215" s="473"/>
      <c r="CA215" s="473"/>
      <c r="CB215" s="473"/>
      <c r="CC215" s="473"/>
      <c r="CD215" s="473"/>
      <c r="CE215" s="473"/>
      <c r="CF215" s="473"/>
      <c r="CG215" s="473"/>
      <c r="CH215" s="473"/>
      <c r="CI215" s="473"/>
      <c r="CJ215" s="473"/>
      <c r="CK215" s="473"/>
      <c r="CL215" s="473"/>
      <c r="CM215" s="473"/>
      <c r="CN215" s="473"/>
      <c r="CO215" s="473"/>
      <c r="CP215" s="473"/>
      <c r="CQ215" s="473"/>
      <c r="CR215" s="473"/>
      <c r="CS215" s="473"/>
      <c r="CT215" s="473"/>
      <c r="CU215" s="473"/>
      <c r="CV215" s="473"/>
      <c r="CW215" s="473"/>
      <c r="CX215" s="473"/>
      <c r="CY215" s="473"/>
      <c r="EE215" s="475"/>
    </row>
    <row r="216" spans="2:136" s="468" customFormat="1" ht="8.1" customHeight="1" x14ac:dyDescent="0.3">
      <c r="B216" s="465"/>
      <c r="C216" s="469"/>
      <c r="D216" s="467"/>
      <c r="E216" s="467"/>
      <c r="F216" s="465"/>
      <c r="G216" s="470"/>
      <c r="H216" s="470"/>
      <c r="I216" s="470"/>
      <c r="J216" s="470"/>
      <c r="K216" s="470"/>
      <c r="L216" s="470"/>
      <c r="M216" s="470"/>
      <c r="N216" s="470"/>
      <c r="O216" s="470"/>
      <c r="P216" s="470"/>
      <c r="Q216" s="470"/>
      <c r="R216" s="476"/>
      <c r="S216" s="476"/>
      <c r="T216" s="476"/>
      <c r="U216" s="476"/>
      <c r="V216" s="476"/>
      <c r="W216" s="476"/>
      <c r="X216" s="476"/>
      <c r="Y216" s="476"/>
      <c r="Z216" s="476"/>
      <c r="AA216" s="476"/>
      <c r="AB216" s="476"/>
      <c r="AC216" s="476"/>
      <c r="AD216" s="476"/>
      <c r="AE216" s="476"/>
      <c r="AF216" s="476"/>
      <c r="AG216" s="476"/>
      <c r="AH216" s="476"/>
      <c r="AI216" s="476"/>
      <c r="AJ216" s="476"/>
      <c r="AK216" s="476"/>
      <c r="AL216" s="476"/>
      <c r="AM216" s="476"/>
      <c r="AN216" s="476"/>
      <c r="AO216" s="476"/>
      <c r="AP216" s="476"/>
      <c r="AQ216" s="476"/>
      <c r="AR216" s="476"/>
      <c r="AS216" s="476"/>
      <c r="AT216" s="476"/>
      <c r="AU216" s="476"/>
      <c r="AV216" s="476"/>
      <c r="AW216" s="476"/>
      <c r="AX216" s="476"/>
      <c r="AY216" s="476"/>
      <c r="AZ216" s="476"/>
      <c r="BA216" s="476"/>
      <c r="BB216" s="476"/>
      <c r="BC216" s="476"/>
      <c r="BD216" s="476"/>
      <c r="BE216" s="476"/>
      <c r="BF216" s="476"/>
      <c r="BG216" s="476"/>
      <c r="BH216" s="476"/>
      <c r="BI216" s="476"/>
      <c r="BJ216" s="476"/>
      <c r="BK216" s="476"/>
      <c r="BL216" s="476"/>
      <c r="BM216" s="476"/>
      <c r="BN216" s="476"/>
      <c r="BO216" s="476"/>
      <c r="BP216" s="476"/>
      <c r="BQ216" s="476"/>
      <c r="BR216" s="476"/>
      <c r="BS216" s="476"/>
      <c r="BT216" s="476"/>
      <c r="BU216" s="476"/>
      <c r="BV216" s="476"/>
      <c r="BW216" s="476"/>
      <c r="BX216" s="476"/>
      <c r="BY216" s="476"/>
      <c r="BZ216" s="476"/>
      <c r="CA216" s="476"/>
      <c r="CB216" s="476"/>
      <c r="CC216" s="476"/>
      <c r="CD216" s="476"/>
      <c r="CE216" s="476"/>
      <c r="CF216" s="476"/>
      <c r="CG216" s="476"/>
      <c r="CH216" s="476"/>
      <c r="CI216" s="476"/>
      <c r="CJ216" s="476"/>
      <c r="CK216" s="476"/>
      <c r="CL216" s="476"/>
      <c r="CM216" s="476"/>
      <c r="CN216" s="476"/>
      <c r="CO216" s="476"/>
      <c r="CP216" s="476"/>
      <c r="CQ216" s="476"/>
      <c r="CR216" s="476"/>
      <c r="CS216" s="476"/>
      <c r="CT216" s="476"/>
      <c r="CU216" s="476"/>
      <c r="CV216" s="476"/>
      <c r="CW216" s="476"/>
      <c r="CX216" s="476"/>
      <c r="CY216" s="476"/>
      <c r="CZ216" s="476"/>
    </row>
    <row r="217" spans="2:136" s="468" customFormat="1" ht="8.1" customHeight="1" x14ac:dyDescent="0.3">
      <c r="B217" s="477" t="s">
        <v>120</v>
      </c>
      <c r="C217" s="1548">
        <f>CY206</f>
        <v>197</v>
      </c>
      <c r="D217" s="1548"/>
      <c r="E217" s="1548"/>
      <c r="F217" s="478"/>
      <c r="G217" s="478"/>
      <c r="H217" s="479"/>
      <c r="I217" s="478"/>
      <c r="J217" s="478"/>
      <c r="K217" s="478"/>
      <c r="L217" s="478"/>
      <c r="M217" s="1548">
        <f>C217+1</f>
        <v>198</v>
      </c>
      <c r="N217" s="1548"/>
      <c r="O217" s="1548"/>
      <c r="P217" s="478"/>
      <c r="Q217" s="478"/>
      <c r="R217" s="479"/>
      <c r="S217" s="478"/>
      <c r="T217" s="478"/>
      <c r="U217" s="478"/>
      <c r="V217" s="478"/>
      <c r="W217" s="1548">
        <f>M217+1</f>
        <v>199</v>
      </c>
      <c r="X217" s="1548"/>
      <c r="Y217" s="1548"/>
      <c r="Z217" s="478"/>
      <c r="AA217" s="478"/>
      <c r="AB217" s="479"/>
      <c r="AC217" s="478"/>
      <c r="AD217" s="478"/>
      <c r="AE217" s="478"/>
      <c r="AF217" s="478"/>
      <c r="AG217" s="1548">
        <f>W217+1</f>
        <v>200</v>
      </c>
      <c r="AH217" s="1548"/>
      <c r="AI217" s="1548"/>
      <c r="AJ217" s="478"/>
      <c r="AK217" s="478"/>
      <c r="AL217" s="479"/>
      <c r="AM217" s="478"/>
      <c r="AN217" s="478"/>
      <c r="AO217" s="478"/>
      <c r="AP217" s="478"/>
      <c r="AQ217" s="1548">
        <f>AG217+1</f>
        <v>201</v>
      </c>
      <c r="AR217" s="1548"/>
      <c r="AS217" s="1548"/>
      <c r="AT217" s="478"/>
      <c r="AU217" s="478"/>
      <c r="AV217" s="479"/>
      <c r="AW217" s="478"/>
      <c r="AX217" s="478"/>
      <c r="AY217" s="478"/>
      <c r="AZ217" s="478"/>
      <c r="BA217" s="1548">
        <f>AQ217+1</f>
        <v>202</v>
      </c>
      <c r="BB217" s="1548"/>
      <c r="BC217" s="1548"/>
      <c r="BD217" s="478"/>
      <c r="BE217" s="478"/>
      <c r="BF217" s="479"/>
      <c r="BG217" s="478"/>
      <c r="BH217" s="478"/>
      <c r="BI217" s="478"/>
      <c r="BJ217" s="478"/>
      <c r="BK217" s="1548">
        <f>BA217+1</f>
        <v>203</v>
      </c>
      <c r="BL217" s="1548"/>
      <c r="BM217" s="1548"/>
      <c r="BN217" s="478"/>
      <c r="BO217" s="478"/>
      <c r="BP217" s="479"/>
      <c r="BQ217" s="478"/>
      <c r="BR217" s="478"/>
      <c r="BS217" s="478"/>
      <c r="BT217" s="478"/>
      <c r="BU217" s="1548">
        <f>BK217+1</f>
        <v>204</v>
      </c>
      <c r="BV217" s="1548"/>
      <c r="BW217" s="1548"/>
      <c r="BX217" s="478"/>
      <c r="BY217" s="478"/>
      <c r="BZ217" s="479"/>
      <c r="CA217" s="478"/>
      <c r="CB217" s="478"/>
      <c r="CC217" s="478"/>
      <c r="CD217" s="478"/>
      <c r="CE217" s="1548">
        <f>BU217+1</f>
        <v>205</v>
      </c>
      <c r="CF217" s="1548"/>
      <c r="CG217" s="1548"/>
      <c r="CH217" s="478"/>
      <c r="CI217" s="478"/>
      <c r="CJ217" s="479"/>
      <c r="CK217" s="478"/>
      <c r="CL217" s="478"/>
      <c r="CM217" s="478"/>
      <c r="CN217" s="478"/>
      <c r="CO217" s="1548">
        <f>CE217+1</f>
        <v>206</v>
      </c>
      <c r="CP217" s="1548"/>
      <c r="CQ217" s="1548"/>
      <c r="CR217" s="478"/>
      <c r="CS217" s="478"/>
      <c r="CT217" s="479"/>
      <c r="CU217" s="478"/>
      <c r="CV217" s="478"/>
      <c r="CW217" s="478"/>
      <c r="CX217" s="478"/>
      <c r="CY217" s="480">
        <f>CO217+1</f>
        <v>207</v>
      </c>
      <c r="CZ217" s="480"/>
    </row>
    <row r="218" spans="2:136" s="468" customFormat="1" ht="6" customHeight="1" x14ac:dyDescent="0.3">
      <c r="B218" s="481"/>
      <c r="C218" s="482"/>
      <c r="D218" s="483"/>
      <c r="E218" s="483"/>
      <c r="F218" s="483"/>
      <c r="G218" s="484"/>
      <c r="H218" s="483"/>
      <c r="I218" s="483"/>
      <c r="J218" s="483"/>
      <c r="K218" s="483"/>
      <c r="L218" s="485"/>
      <c r="M218" s="482"/>
      <c r="N218" s="483"/>
      <c r="O218" s="483"/>
      <c r="P218" s="483"/>
      <c r="Q218" s="484"/>
      <c r="R218" s="483"/>
      <c r="S218" s="483"/>
      <c r="T218" s="483"/>
      <c r="U218" s="483"/>
      <c r="V218" s="485"/>
      <c r="W218" s="482"/>
      <c r="X218" s="483"/>
      <c r="Y218" s="483"/>
      <c r="Z218" s="483"/>
      <c r="AA218" s="484"/>
      <c r="AB218" s="483"/>
      <c r="AC218" s="483"/>
      <c r="AD218" s="483"/>
      <c r="AE218" s="483"/>
      <c r="AF218" s="485"/>
      <c r="AG218" s="482"/>
      <c r="AH218" s="483"/>
      <c r="AI218" s="483"/>
      <c r="AJ218" s="483"/>
      <c r="AK218" s="484"/>
      <c r="AL218" s="483"/>
      <c r="AM218" s="483"/>
      <c r="AN218" s="483"/>
      <c r="AO218" s="483"/>
      <c r="AP218" s="485"/>
      <c r="AQ218" s="482"/>
      <c r="AR218" s="483"/>
      <c r="AS218" s="483"/>
      <c r="AT218" s="483"/>
      <c r="AU218" s="484"/>
      <c r="AV218" s="483"/>
      <c r="AW218" s="483"/>
      <c r="AX218" s="483"/>
      <c r="AY218" s="483"/>
      <c r="AZ218" s="483"/>
      <c r="BA218" s="482"/>
      <c r="BB218" s="483"/>
      <c r="BC218" s="483"/>
      <c r="BD218" s="483"/>
      <c r="BE218" s="484"/>
      <c r="BF218" s="483"/>
      <c r="BG218" s="483"/>
      <c r="BH218" s="483"/>
      <c r="BI218" s="483"/>
      <c r="BJ218" s="485"/>
      <c r="BK218" s="482"/>
      <c r="BL218" s="483"/>
      <c r="BM218" s="483"/>
      <c r="BN218" s="483"/>
      <c r="BO218" s="484"/>
      <c r="BP218" s="483"/>
      <c r="BQ218" s="483"/>
      <c r="BR218" s="483"/>
      <c r="BS218" s="483"/>
      <c r="BT218" s="485"/>
      <c r="BU218" s="482"/>
      <c r="BV218" s="483"/>
      <c r="BW218" s="483"/>
      <c r="BX218" s="483"/>
      <c r="BY218" s="484"/>
      <c r="BZ218" s="483"/>
      <c r="CA218" s="483"/>
      <c r="CB218" s="483"/>
      <c r="CC218" s="483"/>
      <c r="CD218" s="485"/>
      <c r="CE218" s="482"/>
      <c r="CF218" s="483"/>
      <c r="CG218" s="483"/>
      <c r="CH218" s="483"/>
      <c r="CI218" s="484"/>
      <c r="CJ218" s="483"/>
      <c r="CK218" s="483"/>
      <c r="CL218" s="483"/>
      <c r="CM218" s="483"/>
      <c r="CN218" s="485"/>
      <c r="CO218" s="482"/>
      <c r="CP218" s="483"/>
      <c r="CQ218" s="483"/>
      <c r="CR218" s="483"/>
      <c r="CS218" s="484"/>
      <c r="CT218" s="483"/>
      <c r="CU218" s="483"/>
      <c r="CV218" s="483"/>
      <c r="CW218" s="483"/>
      <c r="CX218" s="485"/>
      <c r="CY218" s="486"/>
      <c r="CZ218" s="486"/>
    </row>
    <row r="219" spans="2:136" s="468" customFormat="1" ht="8.1" customHeight="1" x14ac:dyDescent="0.3">
      <c r="B219" s="1549" t="s">
        <v>299</v>
      </c>
      <c r="C219" s="487"/>
      <c r="D219" s="488"/>
      <c r="E219" s="488"/>
      <c r="F219" s="488"/>
      <c r="G219" s="488"/>
      <c r="H219" s="488"/>
      <c r="I219" s="488"/>
      <c r="J219" s="488"/>
      <c r="K219" s="488"/>
      <c r="L219" s="489"/>
      <c r="M219" s="487"/>
      <c r="N219" s="488"/>
      <c r="O219" s="488"/>
      <c r="P219" s="488"/>
      <c r="Q219" s="488"/>
      <c r="R219" s="488"/>
      <c r="S219" s="488"/>
      <c r="T219" s="488"/>
      <c r="U219" s="488"/>
      <c r="V219" s="489"/>
      <c r="W219" s="487"/>
      <c r="X219" s="488"/>
      <c r="Y219" s="488"/>
      <c r="Z219" s="488"/>
      <c r="AA219" s="488"/>
      <c r="AB219" s="488"/>
      <c r="AC219" s="488"/>
      <c r="AD219" s="488"/>
      <c r="AE219" s="488"/>
      <c r="AF219" s="489"/>
      <c r="AG219" s="487"/>
      <c r="AH219" s="488"/>
      <c r="AI219" s="488"/>
      <c r="AJ219" s="488"/>
      <c r="AK219" s="488"/>
      <c r="AL219" s="488"/>
      <c r="AM219" s="488"/>
      <c r="AN219" s="488"/>
      <c r="AO219" s="488"/>
      <c r="AP219" s="489"/>
      <c r="AQ219" s="487"/>
      <c r="AR219" s="488"/>
      <c r="AS219" s="488"/>
      <c r="AT219" s="488"/>
      <c r="AU219" s="488"/>
      <c r="AV219" s="488"/>
      <c r="AW219" s="488"/>
      <c r="AX219" s="488"/>
      <c r="AY219" s="488"/>
      <c r="AZ219" s="489"/>
      <c r="BA219" s="487"/>
      <c r="BB219" s="488"/>
      <c r="BC219" s="488"/>
      <c r="BD219" s="488"/>
      <c r="BE219" s="488"/>
      <c r="BF219" s="488"/>
      <c r="BG219" s="488"/>
      <c r="BH219" s="488"/>
      <c r="BI219" s="488"/>
      <c r="BJ219" s="489"/>
      <c r="BK219" s="487"/>
      <c r="BL219" s="488"/>
      <c r="BM219" s="488"/>
      <c r="BN219" s="488"/>
      <c r="BO219" s="488"/>
      <c r="BP219" s="488"/>
      <c r="BQ219" s="488"/>
      <c r="BR219" s="488"/>
      <c r="BS219" s="488"/>
      <c r="BT219" s="489"/>
      <c r="BU219" s="487"/>
      <c r="BV219" s="488"/>
      <c r="BW219" s="488"/>
      <c r="BX219" s="488"/>
      <c r="BY219" s="488"/>
      <c r="BZ219" s="488"/>
      <c r="CA219" s="488"/>
      <c r="CB219" s="488"/>
      <c r="CC219" s="488"/>
      <c r="CD219" s="489"/>
      <c r="CE219" s="487"/>
      <c r="CF219" s="488"/>
      <c r="CG219" s="488"/>
      <c r="CH219" s="488"/>
      <c r="CI219" s="488"/>
      <c r="CJ219" s="488"/>
      <c r="CK219" s="488"/>
      <c r="CL219" s="488"/>
      <c r="CM219" s="488"/>
      <c r="CN219" s="489"/>
      <c r="CO219" s="487"/>
      <c r="CP219" s="488"/>
      <c r="CQ219" s="488"/>
      <c r="CR219" s="488"/>
      <c r="CS219" s="488"/>
      <c r="CT219" s="488"/>
      <c r="CU219" s="488"/>
      <c r="CV219" s="488"/>
      <c r="CW219" s="488"/>
      <c r="CX219" s="489"/>
      <c r="CY219" s="490"/>
    </row>
    <row r="220" spans="2:136" s="468" customFormat="1" ht="8.1" customHeight="1" thickBot="1" x14ac:dyDescent="0.35">
      <c r="B220" s="1549"/>
      <c r="C220" s="491"/>
      <c r="D220" s="492"/>
      <c r="E220" s="492"/>
      <c r="F220" s="492"/>
      <c r="G220" s="492"/>
      <c r="H220" s="492"/>
      <c r="I220" s="492"/>
      <c r="J220" s="492"/>
      <c r="K220" s="492"/>
      <c r="L220" s="493"/>
      <c r="M220" s="491"/>
      <c r="N220" s="492"/>
      <c r="O220" s="492"/>
      <c r="P220" s="492"/>
      <c r="Q220" s="492"/>
      <c r="R220" s="492"/>
      <c r="S220" s="492"/>
      <c r="T220" s="492"/>
      <c r="U220" s="492"/>
      <c r="V220" s="493"/>
      <c r="W220" s="491"/>
      <c r="X220" s="492"/>
      <c r="Y220" s="492"/>
      <c r="Z220" s="492"/>
      <c r="AA220" s="492"/>
      <c r="AB220" s="492"/>
      <c r="AC220" s="492"/>
      <c r="AD220" s="492"/>
      <c r="AE220" s="492"/>
      <c r="AF220" s="493"/>
      <c r="AG220" s="491"/>
      <c r="AH220" s="492"/>
      <c r="AI220" s="492"/>
      <c r="AJ220" s="492"/>
      <c r="AK220" s="492"/>
      <c r="AL220" s="492"/>
      <c r="AM220" s="492"/>
      <c r="AN220" s="492"/>
      <c r="AO220" s="492"/>
      <c r="AP220" s="493"/>
      <c r="AQ220" s="491"/>
      <c r="AR220" s="492"/>
      <c r="AS220" s="492"/>
      <c r="AT220" s="492"/>
      <c r="AU220" s="492"/>
      <c r="AV220" s="492"/>
      <c r="AW220" s="492"/>
      <c r="AX220" s="492"/>
      <c r="AY220" s="492"/>
      <c r="AZ220" s="493"/>
      <c r="BA220" s="491"/>
      <c r="BB220" s="492"/>
      <c r="BC220" s="492"/>
      <c r="BD220" s="492"/>
      <c r="BE220" s="492"/>
      <c r="BF220" s="492"/>
      <c r="BG220" s="492"/>
      <c r="BH220" s="492"/>
      <c r="BI220" s="492"/>
      <c r="BJ220" s="493"/>
      <c r="BK220" s="491"/>
      <c r="BL220" s="492"/>
      <c r="BM220" s="492"/>
      <c r="BN220" s="492"/>
      <c r="BO220" s="492"/>
      <c r="BP220" s="492"/>
      <c r="BQ220" s="492"/>
      <c r="BR220" s="492"/>
      <c r="BS220" s="492"/>
      <c r="BT220" s="493"/>
      <c r="BU220" s="491"/>
      <c r="BV220" s="492"/>
      <c r="BW220" s="492"/>
      <c r="BX220" s="492"/>
      <c r="BY220" s="492"/>
      <c r="BZ220" s="492"/>
      <c r="CA220" s="492"/>
      <c r="CB220" s="492"/>
      <c r="CC220" s="492"/>
      <c r="CD220" s="493"/>
      <c r="CE220" s="491"/>
      <c r="CF220" s="492"/>
      <c r="CG220" s="492"/>
      <c r="CH220" s="492"/>
      <c r="CI220" s="492"/>
      <c r="CJ220" s="492"/>
      <c r="CK220" s="492"/>
      <c r="CL220" s="492"/>
      <c r="CM220" s="492"/>
      <c r="CN220" s="493"/>
      <c r="CO220" s="491"/>
      <c r="CP220" s="492"/>
      <c r="CQ220" s="492"/>
      <c r="CR220" s="492"/>
      <c r="CS220" s="492"/>
      <c r="CT220" s="492"/>
      <c r="CU220" s="492"/>
      <c r="CV220" s="492"/>
      <c r="CW220" s="492"/>
      <c r="CX220" s="493"/>
      <c r="CY220" s="490"/>
    </row>
    <row r="221" spans="2:136" s="468" customFormat="1" ht="8.1" customHeight="1" x14ac:dyDescent="0.3">
      <c r="B221" s="1549"/>
      <c r="C221" s="494"/>
      <c r="D221" s="495"/>
      <c r="E221" s="495"/>
      <c r="F221" s="495"/>
      <c r="G221" s="495"/>
      <c r="H221" s="495"/>
      <c r="I221" s="495"/>
      <c r="J221" s="495"/>
      <c r="K221" s="495"/>
      <c r="L221" s="496"/>
      <c r="M221" s="494"/>
      <c r="N221" s="495"/>
      <c r="O221" s="495"/>
      <c r="P221" s="495"/>
      <c r="Q221" s="495"/>
      <c r="R221" s="495"/>
      <c r="S221" s="495"/>
      <c r="T221" s="495"/>
      <c r="U221" s="495"/>
      <c r="V221" s="496"/>
      <c r="W221" s="494"/>
      <c r="X221" s="495"/>
      <c r="Y221" s="495"/>
      <c r="Z221" s="495"/>
      <c r="AA221" s="495"/>
      <c r="AB221" s="495"/>
      <c r="AC221" s="495"/>
      <c r="AD221" s="495"/>
      <c r="AE221" s="495"/>
      <c r="AF221" s="496"/>
      <c r="AG221" s="494"/>
      <c r="AH221" s="495"/>
      <c r="AI221" s="495"/>
      <c r="AJ221" s="495"/>
      <c r="AK221" s="495"/>
      <c r="AL221" s="495"/>
      <c r="AM221" s="495"/>
      <c r="AN221" s="495"/>
      <c r="AO221" s="495"/>
      <c r="AP221" s="496"/>
      <c r="AQ221" s="494"/>
      <c r="AR221" s="495"/>
      <c r="AS221" s="495"/>
      <c r="AT221" s="495"/>
      <c r="AU221" s="495"/>
      <c r="AV221" s="495"/>
      <c r="AW221" s="495"/>
      <c r="AX221" s="495"/>
      <c r="AY221" s="495"/>
      <c r="AZ221" s="496"/>
      <c r="BA221" s="494"/>
      <c r="BB221" s="495"/>
      <c r="BC221" s="495"/>
      <c r="BD221" s="495"/>
      <c r="BE221" s="495"/>
      <c r="BF221" s="495"/>
      <c r="BG221" s="495"/>
      <c r="BH221" s="495"/>
      <c r="BI221" s="495"/>
      <c r="BJ221" s="496"/>
      <c r="BK221" s="494"/>
      <c r="BL221" s="495"/>
      <c r="BM221" s="495"/>
      <c r="BN221" s="495"/>
      <c r="BO221" s="495"/>
      <c r="BP221" s="495"/>
      <c r="BQ221" s="495"/>
      <c r="BR221" s="495"/>
      <c r="BS221" s="495"/>
      <c r="BT221" s="496"/>
      <c r="BU221" s="494"/>
      <c r="BV221" s="495"/>
      <c r="BW221" s="495"/>
      <c r="BX221" s="495"/>
      <c r="BY221" s="495"/>
      <c r="BZ221" s="495"/>
      <c r="CA221" s="495"/>
      <c r="CB221" s="495"/>
      <c r="CC221" s="495"/>
      <c r="CD221" s="496"/>
      <c r="CE221" s="494"/>
      <c r="CF221" s="495"/>
      <c r="CG221" s="495"/>
      <c r="CH221" s="495"/>
      <c r="CI221" s="495"/>
      <c r="CJ221" s="495"/>
      <c r="CK221" s="495"/>
      <c r="CL221" s="495"/>
      <c r="CM221" s="495"/>
      <c r="CN221" s="496"/>
      <c r="CO221" s="494"/>
      <c r="CP221" s="495"/>
      <c r="CQ221" s="495"/>
      <c r="CR221" s="495"/>
      <c r="CS221" s="495"/>
      <c r="CT221" s="495"/>
      <c r="CU221" s="495"/>
      <c r="CV221" s="495"/>
      <c r="CW221" s="495"/>
      <c r="CX221" s="496"/>
      <c r="CY221" s="490"/>
    </row>
    <row r="222" spans="2:136" s="468" customFormat="1" ht="8.1" customHeight="1" x14ac:dyDescent="0.3">
      <c r="B222" s="1549"/>
      <c r="C222" s="497"/>
      <c r="D222" s="498"/>
      <c r="E222" s="498"/>
      <c r="F222" s="498"/>
      <c r="G222" s="498"/>
      <c r="H222" s="498"/>
      <c r="I222" s="498"/>
      <c r="J222" s="498"/>
      <c r="K222" s="498"/>
      <c r="L222" s="499"/>
      <c r="M222" s="497"/>
      <c r="N222" s="498"/>
      <c r="O222" s="498"/>
      <c r="P222" s="498"/>
      <c r="Q222" s="498"/>
      <c r="R222" s="498"/>
      <c r="S222" s="498"/>
      <c r="T222" s="498"/>
      <c r="U222" s="498"/>
      <c r="V222" s="499"/>
      <c r="W222" s="497"/>
      <c r="X222" s="498"/>
      <c r="Y222" s="498"/>
      <c r="Z222" s="498"/>
      <c r="AA222" s="498"/>
      <c r="AB222" s="498"/>
      <c r="AC222" s="498"/>
      <c r="AD222" s="498"/>
      <c r="AE222" s="498"/>
      <c r="AF222" s="499"/>
      <c r="AG222" s="497"/>
      <c r="AH222" s="498"/>
      <c r="AI222" s="498"/>
      <c r="AJ222" s="498"/>
      <c r="AK222" s="498"/>
      <c r="AL222" s="498"/>
      <c r="AM222" s="498"/>
      <c r="AN222" s="498"/>
      <c r="AO222" s="498"/>
      <c r="AP222" s="499"/>
      <c r="AQ222" s="497"/>
      <c r="AR222" s="498"/>
      <c r="AS222" s="498"/>
      <c r="AT222" s="498"/>
      <c r="AU222" s="498"/>
      <c r="AV222" s="498"/>
      <c r="AW222" s="498"/>
      <c r="AX222" s="498"/>
      <c r="AY222" s="498"/>
      <c r="AZ222" s="499"/>
      <c r="BA222" s="497"/>
      <c r="BB222" s="498"/>
      <c r="BC222" s="498"/>
      <c r="BD222" s="498"/>
      <c r="BE222" s="498"/>
      <c r="BF222" s="498"/>
      <c r="BG222" s="498"/>
      <c r="BH222" s="498"/>
      <c r="BI222" s="498"/>
      <c r="BJ222" s="499"/>
      <c r="BK222" s="497"/>
      <c r="BL222" s="498"/>
      <c r="BM222" s="498"/>
      <c r="BN222" s="498"/>
      <c r="BO222" s="498"/>
      <c r="BP222" s="498"/>
      <c r="BQ222" s="498"/>
      <c r="BR222" s="498"/>
      <c r="BS222" s="498"/>
      <c r="BT222" s="499"/>
      <c r="BU222" s="497"/>
      <c r="BV222" s="498"/>
      <c r="BW222" s="498"/>
      <c r="BX222" s="498"/>
      <c r="BY222" s="498"/>
      <c r="BZ222" s="498"/>
      <c r="CA222" s="498"/>
      <c r="CB222" s="498"/>
      <c r="CC222" s="498"/>
      <c r="CD222" s="499"/>
      <c r="CE222" s="497"/>
      <c r="CF222" s="498"/>
      <c r="CG222" s="498"/>
      <c r="CH222" s="498"/>
      <c r="CI222" s="498"/>
      <c r="CJ222" s="498"/>
      <c r="CK222" s="498"/>
      <c r="CL222" s="498"/>
      <c r="CM222" s="498"/>
      <c r="CN222" s="499"/>
      <c r="CO222" s="497"/>
      <c r="CP222" s="498"/>
      <c r="CQ222" s="498"/>
      <c r="CR222" s="498"/>
      <c r="CS222" s="498"/>
      <c r="CT222" s="498"/>
      <c r="CU222" s="498"/>
      <c r="CV222" s="498"/>
      <c r="CW222" s="498"/>
      <c r="CX222" s="499"/>
      <c r="CY222" s="490"/>
    </row>
    <row r="223" spans="2:136" s="468" customFormat="1" ht="6" customHeight="1" x14ac:dyDescent="0.3">
      <c r="C223" s="596"/>
      <c r="D223" s="597"/>
      <c r="E223" s="597"/>
      <c r="F223" s="597"/>
      <c r="G223" s="597"/>
      <c r="H223" s="598"/>
      <c r="I223" s="597"/>
      <c r="J223" s="597"/>
      <c r="K223" s="597"/>
      <c r="L223" s="597"/>
      <c r="M223" s="596"/>
      <c r="N223" s="597"/>
      <c r="O223" s="597"/>
      <c r="P223" s="597"/>
      <c r="Q223" s="597"/>
      <c r="R223" s="598"/>
      <c r="S223" s="597"/>
      <c r="T223" s="597"/>
      <c r="U223" s="597"/>
      <c r="V223" s="597"/>
      <c r="W223" s="596"/>
      <c r="X223" s="597"/>
      <c r="Y223" s="597"/>
      <c r="Z223" s="597"/>
      <c r="AA223" s="597"/>
      <c r="AB223" s="598"/>
      <c r="AC223" s="597"/>
      <c r="AD223" s="597"/>
      <c r="AE223" s="597"/>
      <c r="AF223" s="597"/>
      <c r="AG223" s="596"/>
      <c r="AH223" s="597"/>
      <c r="AI223" s="597"/>
      <c r="AJ223" s="597"/>
      <c r="AK223" s="597"/>
      <c r="AL223" s="598"/>
      <c r="AM223" s="597"/>
      <c r="AN223" s="597"/>
      <c r="AO223" s="597"/>
      <c r="AP223" s="597"/>
      <c r="AQ223" s="596"/>
      <c r="AR223" s="597"/>
      <c r="AS223" s="597"/>
      <c r="AT223" s="597"/>
      <c r="AU223" s="597"/>
      <c r="AV223" s="598"/>
      <c r="AW223" s="597"/>
      <c r="AX223" s="597"/>
      <c r="AY223" s="597"/>
      <c r="AZ223" s="597"/>
      <c r="BA223" s="596"/>
      <c r="BB223" s="597"/>
      <c r="BC223" s="597"/>
      <c r="BD223" s="597"/>
      <c r="BE223" s="597"/>
      <c r="BF223" s="598"/>
      <c r="BG223" s="597"/>
      <c r="BH223" s="597"/>
      <c r="BI223" s="597"/>
      <c r="BJ223" s="597"/>
      <c r="BK223" s="596"/>
      <c r="BL223" s="597"/>
      <c r="BM223" s="597"/>
      <c r="BN223" s="597"/>
      <c r="BO223" s="597"/>
      <c r="BP223" s="598"/>
      <c r="BQ223" s="597"/>
      <c r="BR223" s="597"/>
      <c r="BS223" s="597"/>
      <c r="BT223" s="597"/>
      <c r="BU223" s="596"/>
      <c r="BV223" s="597"/>
      <c r="BW223" s="597"/>
      <c r="BX223" s="597"/>
      <c r="BY223" s="597"/>
      <c r="BZ223" s="598"/>
      <c r="CA223" s="597"/>
      <c r="CB223" s="597"/>
      <c r="CC223" s="597"/>
      <c r="CD223" s="597"/>
      <c r="CE223" s="596"/>
      <c r="CF223" s="597"/>
      <c r="CG223" s="597"/>
      <c r="CH223" s="597"/>
      <c r="CI223" s="597"/>
      <c r="CJ223" s="598"/>
      <c r="CK223" s="597"/>
      <c r="CL223" s="597"/>
      <c r="CM223" s="597"/>
      <c r="CN223" s="597"/>
      <c r="CO223" s="596"/>
      <c r="CP223" s="597"/>
      <c r="CQ223" s="597"/>
      <c r="CR223" s="597"/>
      <c r="CS223" s="597"/>
      <c r="CT223" s="598"/>
      <c r="CU223" s="597"/>
      <c r="CV223" s="597"/>
      <c r="CW223" s="597"/>
      <c r="CX223" s="597"/>
    </row>
    <row r="224" spans="2:136" s="468" customFormat="1" ht="8.1" customHeight="1" x14ac:dyDescent="0.3">
      <c r="C224" s="500"/>
      <c r="D224" s="501"/>
      <c r="E224" s="501"/>
      <c r="F224" s="501"/>
      <c r="G224" s="501"/>
      <c r="H224" s="501"/>
      <c r="I224" s="502"/>
      <c r="J224" s="501"/>
      <c r="K224" s="501"/>
      <c r="L224" s="501"/>
      <c r="M224" s="500"/>
      <c r="N224" s="501"/>
      <c r="O224" s="501"/>
      <c r="P224" s="501"/>
      <c r="Q224" s="501"/>
      <c r="R224" s="501"/>
      <c r="S224" s="502"/>
      <c r="T224" s="501"/>
      <c r="U224" s="501"/>
      <c r="V224" s="501"/>
      <c r="W224" s="500"/>
      <c r="X224" s="501"/>
      <c r="Y224" s="501"/>
      <c r="Z224" s="501"/>
      <c r="AA224" s="501"/>
      <c r="AB224" s="501"/>
      <c r="AC224" s="502"/>
      <c r="AD224" s="501"/>
      <c r="AE224" s="501"/>
      <c r="AF224" s="501"/>
      <c r="AG224" s="500"/>
      <c r="AH224" s="501"/>
      <c r="AI224" s="501"/>
      <c r="AJ224" s="501"/>
      <c r="AK224" s="501"/>
      <c r="AL224" s="501"/>
      <c r="AM224" s="502"/>
      <c r="AN224" s="501"/>
      <c r="AO224" s="501"/>
      <c r="AP224" s="501"/>
      <c r="AQ224" s="500"/>
      <c r="AR224" s="501"/>
      <c r="AS224" s="501"/>
      <c r="AT224" s="501"/>
      <c r="AU224" s="501"/>
      <c r="AV224" s="501"/>
      <c r="AW224" s="502"/>
      <c r="AX224" s="501"/>
      <c r="AY224" s="501"/>
      <c r="AZ224" s="501"/>
      <c r="BA224" s="500"/>
      <c r="BB224" s="501"/>
      <c r="BC224" s="501"/>
      <c r="BD224" s="501"/>
      <c r="BE224" s="501"/>
      <c r="BF224" s="501"/>
      <c r="BG224" s="502"/>
      <c r="BH224" s="501"/>
      <c r="BI224" s="501"/>
      <c r="BJ224" s="501"/>
      <c r="BK224" s="500"/>
      <c r="BL224" s="501"/>
      <c r="BM224" s="501"/>
      <c r="BN224" s="501"/>
      <c r="BO224" s="501"/>
      <c r="BP224" s="501"/>
      <c r="BQ224" s="502"/>
      <c r="BR224" s="501"/>
      <c r="BS224" s="501"/>
      <c r="BT224" s="501"/>
      <c r="BU224" s="500"/>
      <c r="BV224" s="501"/>
      <c r="BW224" s="501"/>
      <c r="BX224" s="501"/>
      <c r="BY224" s="501"/>
      <c r="BZ224" s="501"/>
      <c r="CA224" s="502"/>
      <c r="CB224" s="501"/>
      <c r="CC224" s="501"/>
      <c r="CD224" s="501"/>
      <c r="CE224" s="500"/>
      <c r="CF224" s="501"/>
      <c r="CG224" s="501"/>
      <c r="CH224" s="501"/>
      <c r="CI224" s="501"/>
      <c r="CJ224" s="501"/>
      <c r="CK224" s="502"/>
      <c r="CL224" s="501"/>
      <c r="CM224" s="501"/>
      <c r="CN224" s="501"/>
      <c r="CO224" s="500"/>
      <c r="CP224" s="501"/>
      <c r="CQ224" s="501"/>
      <c r="CR224" s="501"/>
      <c r="CS224" s="501"/>
      <c r="CT224" s="501"/>
      <c r="CU224" s="502"/>
      <c r="CV224" s="501"/>
      <c r="CW224" s="501"/>
      <c r="CX224" s="501"/>
      <c r="CY224" s="503"/>
      <c r="CZ224" s="503"/>
    </row>
    <row r="225" spans="2:136" s="468" customFormat="1" ht="8.1" customHeight="1" x14ac:dyDescent="0.3">
      <c r="B225" s="464"/>
      <c r="C225" s="465"/>
      <c r="D225" s="466"/>
      <c r="E225" s="466"/>
      <c r="F225" s="466"/>
      <c r="G225" s="466"/>
      <c r="H225" s="466"/>
      <c r="I225" s="466"/>
      <c r="J225" s="466"/>
      <c r="K225" s="466"/>
      <c r="L225" s="466"/>
      <c r="M225" s="466"/>
      <c r="N225" s="466"/>
      <c r="O225" s="466"/>
      <c r="P225" s="466"/>
      <c r="Q225" s="466"/>
      <c r="R225" s="466"/>
      <c r="S225" s="466"/>
      <c r="T225" s="466"/>
      <c r="U225" s="466"/>
      <c r="V225" s="466"/>
      <c r="W225" s="466"/>
      <c r="X225" s="466"/>
      <c r="Y225" s="466"/>
      <c r="Z225" s="466"/>
      <c r="AA225" s="466"/>
      <c r="AB225" s="466"/>
      <c r="AC225" s="466"/>
      <c r="AD225" s="466"/>
      <c r="AE225" s="466"/>
      <c r="AF225" s="466"/>
      <c r="AG225" s="466"/>
      <c r="AH225" s="466"/>
      <c r="AI225" s="466"/>
      <c r="AJ225" s="466"/>
      <c r="AK225" s="466"/>
      <c r="AL225" s="467"/>
      <c r="AM225" s="467"/>
      <c r="AN225" s="467"/>
      <c r="AO225" s="467"/>
      <c r="AP225" s="467"/>
      <c r="AQ225" s="467"/>
      <c r="AR225" s="467"/>
      <c r="AS225" s="467"/>
      <c r="AT225" s="467"/>
      <c r="AU225" s="467"/>
      <c r="AW225" s="467"/>
      <c r="AX225" s="469"/>
      <c r="AY225" s="467"/>
      <c r="AZ225" s="467"/>
      <c r="BB225" s="470"/>
      <c r="BC225" s="465"/>
      <c r="BD225" s="470"/>
      <c r="BE225" s="470"/>
      <c r="BF225" s="470"/>
      <c r="BG225" s="470"/>
      <c r="BH225" s="471"/>
      <c r="BI225" s="470"/>
      <c r="BJ225" s="470"/>
      <c r="BK225" s="470"/>
      <c r="BL225" s="470"/>
      <c r="BM225" s="467"/>
      <c r="BN225" s="467"/>
      <c r="BO225" s="467"/>
      <c r="BP225" s="467"/>
      <c r="BQ225" s="467"/>
      <c r="BR225" s="467"/>
      <c r="BS225" s="467"/>
      <c r="BT225" s="467"/>
      <c r="BU225" s="467"/>
      <c r="BV225" s="467"/>
      <c r="BW225" s="467"/>
      <c r="BX225" s="467"/>
      <c r="BY225" s="467"/>
      <c r="BZ225" s="467"/>
      <c r="CA225" s="467"/>
      <c r="CB225" s="467"/>
      <c r="CC225" s="467"/>
      <c r="CD225" s="467"/>
      <c r="CE225" s="467"/>
      <c r="CF225" s="467"/>
      <c r="CG225" s="467"/>
      <c r="CH225" s="467"/>
      <c r="CI225" s="467"/>
      <c r="CJ225" s="467"/>
      <c r="CK225" s="467"/>
      <c r="CL225" s="467"/>
      <c r="CM225" s="467"/>
      <c r="CN225" s="467"/>
      <c r="CO225" s="467"/>
      <c r="CP225" s="467"/>
      <c r="CQ225" s="467"/>
      <c r="CR225" s="467"/>
      <c r="CS225" s="467"/>
      <c r="CT225" s="467"/>
      <c r="CU225" s="467"/>
      <c r="CV225" s="467"/>
      <c r="CW225" s="467"/>
      <c r="CX225" s="467"/>
      <c r="CY225" s="467"/>
      <c r="CZ225" s="467"/>
      <c r="DA225" s="467"/>
      <c r="DB225" s="467"/>
      <c r="DC225" s="467"/>
      <c r="DD225" s="467"/>
      <c r="DE225" s="467"/>
      <c r="DF225" s="467"/>
      <c r="DG225" s="467"/>
      <c r="DH225" s="467"/>
      <c r="DI225" s="467"/>
      <c r="DJ225" s="467"/>
      <c r="DK225" s="467"/>
      <c r="DL225" s="467"/>
      <c r="DM225" s="467"/>
      <c r="DN225" s="467"/>
      <c r="DO225" s="467"/>
      <c r="DP225" s="467"/>
      <c r="DQ225" s="467"/>
      <c r="DR225" s="467"/>
      <c r="DS225" s="467"/>
      <c r="DT225" s="467"/>
      <c r="DU225" s="467"/>
      <c r="DV225" s="467"/>
      <c r="DW225" s="467"/>
      <c r="DX225" s="467"/>
      <c r="DY225" s="467"/>
      <c r="DZ225" s="467"/>
      <c r="EA225" s="467"/>
      <c r="EB225" s="467"/>
      <c r="EC225" s="467"/>
      <c r="ED225" s="467"/>
      <c r="EE225" s="467"/>
      <c r="EF225" s="472"/>
    </row>
    <row r="226" spans="2:136" ht="35.1" customHeight="1" x14ac:dyDescent="0.3">
      <c r="B226" s="473"/>
      <c r="C226" s="473"/>
      <c r="D226" s="473"/>
      <c r="E226" s="473"/>
      <c r="F226" s="473"/>
      <c r="G226" s="473"/>
      <c r="H226" s="473"/>
      <c r="I226" s="473"/>
      <c r="J226" s="473"/>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473"/>
      <c r="AK226" s="473"/>
      <c r="AL226" s="473"/>
      <c r="AM226" s="473"/>
      <c r="AN226" s="473"/>
      <c r="AO226" s="473"/>
      <c r="AP226" s="473"/>
      <c r="AQ226" s="473"/>
      <c r="AR226" s="473"/>
      <c r="AS226" s="473"/>
      <c r="AT226" s="473"/>
      <c r="AU226" s="473"/>
      <c r="AV226" s="473"/>
      <c r="AW226" s="473"/>
      <c r="AX226" s="473"/>
      <c r="AY226" s="473"/>
      <c r="AZ226" s="473"/>
      <c r="BA226" s="473"/>
      <c r="BB226" s="473"/>
      <c r="BC226" s="473"/>
      <c r="BD226" s="473"/>
      <c r="BE226" s="473"/>
      <c r="BF226" s="473"/>
      <c r="BG226" s="473"/>
      <c r="BH226" s="473"/>
      <c r="BI226" s="473"/>
      <c r="BJ226" s="473"/>
      <c r="BK226" s="473"/>
      <c r="BL226" s="473"/>
      <c r="BM226" s="473"/>
      <c r="BN226" s="473"/>
      <c r="BO226" s="473"/>
      <c r="BP226" s="473"/>
      <c r="BQ226" s="473"/>
      <c r="BR226" s="473"/>
      <c r="BS226" s="473"/>
      <c r="BT226" s="473"/>
      <c r="BU226" s="473"/>
      <c r="BV226" s="473"/>
      <c r="BW226" s="473"/>
      <c r="BX226" s="473"/>
      <c r="BY226" s="473"/>
      <c r="BZ226" s="473"/>
      <c r="CA226" s="473"/>
      <c r="CB226" s="473"/>
      <c r="CC226" s="473"/>
      <c r="CD226" s="473"/>
      <c r="CE226" s="473"/>
      <c r="CF226" s="473"/>
      <c r="CG226" s="473"/>
      <c r="CH226" s="473"/>
      <c r="CI226" s="473"/>
      <c r="CJ226" s="473"/>
      <c r="CK226" s="473"/>
      <c r="CL226" s="473"/>
      <c r="CM226" s="473"/>
      <c r="CN226" s="473"/>
      <c r="CO226" s="473"/>
      <c r="CP226" s="473"/>
      <c r="CQ226" s="473"/>
      <c r="CR226" s="473"/>
      <c r="CS226" s="473"/>
      <c r="CT226" s="473"/>
      <c r="CU226" s="473"/>
      <c r="CV226" s="473"/>
      <c r="CW226" s="473"/>
      <c r="CX226" s="473"/>
      <c r="CY226" s="473"/>
      <c r="EE226" s="475"/>
    </row>
    <row r="227" spans="2:136" s="468" customFormat="1" ht="8.1" customHeight="1" thickBot="1" x14ac:dyDescent="0.35">
      <c r="B227" s="465"/>
      <c r="C227" s="469"/>
      <c r="D227" s="467"/>
      <c r="E227" s="467"/>
      <c r="F227" s="465"/>
      <c r="G227" s="470"/>
      <c r="H227" s="470"/>
      <c r="I227" s="470"/>
      <c r="J227" s="470"/>
      <c r="K227" s="470"/>
      <c r="L227" s="470"/>
      <c r="M227" s="470"/>
      <c r="N227" s="470"/>
      <c r="O227" s="470"/>
      <c r="P227" s="470"/>
      <c r="Q227" s="470"/>
      <c r="R227" s="476"/>
      <c r="S227" s="476"/>
      <c r="T227" s="476"/>
      <c r="U227" s="476"/>
      <c r="V227" s="476"/>
      <c r="W227" s="476"/>
      <c r="X227" s="476"/>
      <c r="Y227" s="476"/>
      <c r="Z227" s="476"/>
      <c r="AA227" s="476"/>
      <c r="AB227" s="476"/>
      <c r="AC227" s="476"/>
      <c r="AD227" s="476"/>
      <c r="AE227" s="476"/>
      <c r="AF227" s="476"/>
      <c r="AG227" s="476"/>
      <c r="AH227" s="476"/>
      <c r="AI227" s="476"/>
      <c r="AJ227" s="476"/>
      <c r="AK227" s="476"/>
      <c r="AL227" s="476"/>
      <c r="AM227" s="476"/>
      <c r="AN227" s="476"/>
      <c r="AO227" s="476"/>
      <c r="AP227" s="476"/>
      <c r="AQ227" s="476"/>
      <c r="AR227" s="476"/>
      <c r="AS227" s="476"/>
      <c r="AT227" s="476"/>
      <c r="AU227" s="476"/>
      <c r="AV227" s="476"/>
      <c r="AW227" s="476"/>
      <c r="AX227" s="476"/>
      <c r="AY227" s="476"/>
      <c r="AZ227" s="476"/>
      <c r="BA227" s="476"/>
      <c r="BB227" s="476"/>
      <c r="BC227" s="476"/>
      <c r="BD227" s="476"/>
      <c r="BE227" s="476"/>
      <c r="BF227" s="476"/>
      <c r="BG227" s="476"/>
      <c r="BH227" s="476"/>
      <c r="BI227" s="476"/>
      <c r="BJ227" s="476"/>
      <c r="BK227" s="476"/>
      <c r="BL227" s="476"/>
      <c r="BM227" s="476"/>
      <c r="BN227" s="476"/>
      <c r="BO227" s="476"/>
      <c r="BP227" s="476"/>
      <c r="BQ227" s="476"/>
      <c r="BR227" s="476"/>
      <c r="BS227" s="476"/>
      <c r="BT227" s="476"/>
      <c r="BU227" s="476"/>
      <c r="BV227" s="476"/>
      <c r="BW227" s="476"/>
      <c r="BX227" s="476"/>
      <c r="BY227" s="476"/>
      <c r="BZ227" s="476"/>
      <c r="CA227" s="476"/>
      <c r="CB227" s="476"/>
      <c r="CC227" s="476"/>
      <c r="CD227" s="476"/>
      <c r="CE227" s="476"/>
      <c r="CF227" s="476"/>
      <c r="CG227" s="476"/>
      <c r="CH227" s="476"/>
      <c r="CI227" s="476"/>
      <c r="CJ227" s="476"/>
      <c r="CK227" s="476"/>
      <c r="CL227" s="476"/>
      <c r="CM227" s="476"/>
      <c r="CN227" s="476"/>
      <c r="CO227" s="476"/>
      <c r="CP227" s="476"/>
      <c r="CQ227" s="476"/>
      <c r="CR227" s="476"/>
      <c r="CS227" s="476"/>
      <c r="CT227" s="476"/>
      <c r="CU227" s="476"/>
      <c r="CV227" s="476"/>
      <c r="CW227" s="476"/>
      <c r="CX227" s="476"/>
      <c r="CY227" s="476"/>
      <c r="CZ227" s="476"/>
    </row>
    <row r="228" spans="2:136" s="468" customFormat="1" ht="8.1" customHeight="1" x14ac:dyDescent="0.3">
      <c r="B228" s="517"/>
      <c r="C228" s="518"/>
      <c r="D228" s="519"/>
      <c r="E228" s="519"/>
      <c r="F228" s="520"/>
      <c r="G228" s="521"/>
      <c r="H228" s="521"/>
      <c r="I228" s="521"/>
      <c r="J228" s="521"/>
      <c r="K228" s="521"/>
      <c r="L228" s="521"/>
      <c r="M228" s="521"/>
      <c r="N228" s="521"/>
      <c r="O228" s="521"/>
      <c r="P228" s="521"/>
      <c r="Q228" s="521"/>
      <c r="R228" s="522"/>
      <c r="S228" s="522"/>
      <c r="T228" s="522"/>
      <c r="U228" s="522"/>
      <c r="V228" s="522"/>
      <c r="W228" s="522"/>
      <c r="X228" s="522"/>
      <c r="Y228" s="522"/>
      <c r="Z228" s="522"/>
      <c r="AA228" s="522"/>
      <c r="AB228" s="522"/>
      <c r="AC228" s="522"/>
      <c r="AD228" s="522"/>
      <c r="AE228" s="522"/>
      <c r="AF228" s="522"/>
      <c r="AG228" s="522"/>
      <c r="AH228" s="522"/>
      <c r="AI228" s="522"/>
      <c r="AJ228" s="522"/>
      <c r="AK228" s="522"/>
      <c r="AL228" s="522"/>
      <c r="AM228" s="522"/>
      <c r="AN228" s="522"/>
      <c r="AO228" s="522"/>
      <c r="AP228" s="522"/>
      <c r="AQ228" s="522"/>
      <c r="AR228" s="522"/>
      <c r="AS228" s="522"/>
      <c r="AT228" s="522"/>
      <c r="AU228" s="522"/>
      <c r="AV228" s="522"/>
      <c r="AW228" s="522"/>
      <c r="AX228" s="522"/>
      <c r="AY228" s="522"/>
      <c r="AZ228" s="522"/>
      <c r="BA228" s="522"/>
      <c r="BB228" s="522"/>
      <c r="BC228" s="522"/>
      <c r="BD228" s="522"/>
      <c r="BE228" s="522"/>
      <c r="BF228" s="522"/>
      <c r="BG228" s="522"/>
      <c r="BH228" s="522"/>
      <c r="BI228" s="522"/>
      <c r="BJ228" s="522"/>
      <c r="BK228" s="522"/>
      <c r="BL228" s="522"/>
      <c r="BM228" s="522"/>
      <c r="BN228" s="522"/>
      <c r="BO228" s="522"/>
      <c r="BP228" s="522"/>
      <c r="BQ228" s="522"/>
      <c r="BR228" s="522"/>
      <c r="BS228" s="522"/>
      <c r="BT228" s="522"/>
      <c r="BU228" s="522"/>
      <c r="BV228" s="522"/>
      <c r="BW228" s="522"/>
      <c r="BX228" s="522"/>
      <c r="BY228" s="522"/>
      <c r="BZ228" s="522"/>
      <c r="CA228" s="522"/>
      <c r="CB228" s="522"/>
      <c r="CC228" s="522"/>
      <c r="CD228" s="522"/>
      <c r="CE228" s="522"/>
      <c r="CF228" s="522"/>
      <c r="CG228" s="522"/>
      <c r="CH228" s="522"/>
      <c r="CI228" s="522"/>
      <c r="CJ228" s="522"/>
      <c r="CK228" s="522"/>
      <c r="CL228" s="522"/>
      <c r="CM228" s="522"/>
      <c r="CN228" s="522"/>
      <c r="CO228" s="522"/>
      <c r="CP228" s="522"/>
      <c r="CQ228" s="522"/>
      <c r="CR228" s="522"/>
      <c r="CS228" s="522"/>
      <c r="CT228" s="522"/>
      <c r="CU228" s="522"/>
      <c r="CV228" s="522"/>
      <c r="CW228" s="522"/>
      <c r="CX228" s="522"/>
      <c r="CY228" s="523"/>
      <c r="CZ228" s="476"/>
    </row>
    <row r="229" spans="2:136" s="468" customFormat="1" ht="11.4" x14ac:dyDescent="0.3">
      <c r="B229" s="524" t="s">
        <v>300</v>
      </c>
      <c r="C229" s="525"/>
      <c r="D229" s="525"/>
      <c r="E229" s="525"/>
      <c r="F229" s="525"/>
      <c r="G229" s="525"/>
      <c r="H229" s="525"/>
      <c r="I229" s="525"/>
      <c r="J229" s="525"/>
      <c r="K229" s="525"/>
      <c r="L229" s="525"/>
      <c r="M229" s="525"/>
      <c r="N229" s="525"/>
      <c r="O229" s="525"/>
      <c r="P229" s="525"/>
      <c r="Q229" s="525"/>
      <c r="R229" s="525"/>
      <c r="S229" s="525"/>
      <c r="T229" s="525"/>
      <c r="U229" s="525"/>
      <c r="V229" s="525"/>
      <c r="W229" s="525"/>
      <c r="X229" s="525"/>
      <c r="Y229" s="525"/>
      <c r="Z229" s="525"/>
      <c r="AA229" s="525"/>
      <c r="AB229" s="525"/>
      <c r="AC229" s="525"/>
      <c r="AD229" s="525"/>
      <c r="AE229" s="525"/>
      <c r="AF229" s="525"/>
      <c r="AG229" s="525"/>
      <c r="AH229" s="525"/>
      <c r="AI229" s="525"/>
      <c r="AJ229" s="525"/>
      <c r="AK229" s="525"/>
      <c r="AL229" s="525"/>
      <c r="AM229" s="525"/>
      <c r="AN229" s="525"/>
      <c r="AO229" s="525"/>
      <c r="AP229" s="525"/>
      <c r="AQ229" s="526"/>
      <c r="AR229" s="526"/>
      <c r="AS229" s="526"/>
      <c r="AT229" s="526"/>
      <c r="AU229" s="526"/>
      <c r="AV229" s="525"/>
      <c r="AW229" s="525"/>
      <c r="AX229" s="525"/>
      <c r="AY229" s="525"/>
      <c r="AZ229" s="525"/>
      <c r="BA229" s="525"/>
      <c r="BB229" s="525"/>
      <c r="BC229" s="525"/>
      <c r="BD229" s="525"/>
      <c r="BE229" s="525"/>
      <c r="BF229" s="525"/>
      <c r="BG229" s="525"/>
      <c r="BH229" s="525"/>
      <c r="BI229" s="525"/>
      <c r="BJ229" s="525"/>
      <c r="BK229" s="525"/>
      <c r="BL229" s="525"/>
      <c r="BM229" s="525"/>
      <c r="BN229" s="525"/>
      <c r="BO229" s="525"/>
      <c r="BP229" s="525"/>
      <c r="BQ229" s="525"/>
      <c r="BR229" s="525"/>
      <c r="BS229" s="525"/>
      <c r="BT229" s="525"/>
      <c r="BU229" s="525"/>
      <c r="BV229" s="525"/>
      <c r="BW229" s="525"/>
      <c r="BX229" s="525"/>
      <c r="BY229" s="525"/>
      <c r="BZ229" s="525"/>
      <c r="CA229" s="525"/>
      <c r="CB229" s="525"/>
      <c r="CC229" s="527" t="s">
        <v>301</v>
      </c>
      <c r="CD229" s="525"/>
      <c r="CE229" s="525"/>
      <c r="CF229" s="525"/>
      <c r="CG229" s="525"/>
      <c r="CH229" s="525"/>
      <c r="CI229" s="525"/>
      <c r="CJ229" s="525"/>
      <c r="CK229" s="525"/>
      <c r="CL229" s="525"/>
      <c r="CM229" s="525"/>
      <c r="CN229" s="525"/>
      <c r="CO229" s="525"/>
      <c r="CP229" s="525"/>
      <c r="CQ229" s="525"/>
      <c r="CR229" s="525"/>
      <c r="CS229" s="525"/>
      <c r="CT229" s="525"/>
      <c r="CU229" s="525"/>
      <c r="CV229" s="525"/>
      <c r="CW229" s="525"/>
      <c r="CX229" s="525"/>
      <c r="CY229" s="528"/>
      <c r="CZ229" s="480"/>
    </row>
    <row r="230" spans="2:136" s="468" customFormat="1" ht="5.0999999999999996" customHeight="1" x14ac:dyDescent="0.3">
      <c r="B230" s="529"/>
      <c r="C230" s="486"/>
      <c r="D230" s="486"/>
      <c r="E230" s="486"/>
      <c r="F230" s="486"/>
      <c r="G230" s="486"/>
      <c r="H230" s="486"/>
      <c r="I230" s="486"/>
      <c r="J230" s="486"/>
      <c r="K230" s="486"/>
      <c r="L230" s="486"/>
      <c r="M230" s="486"/>
      <c r="N230" s="486"/>
      <c r="O230" s="486"/>
      <c r="P230" s="486"/>
      <c r="Q230" s="486"/>
      <c r="R230" s="486"/>
      <c r="S230" s="486"/>
      <c r="T230" s="486"/>
      <c r="U230" s="486"/>
      <c r="V230" s="486"/>
      <c r="W230" s="486"/>
      <c r="X230" s="486"/>
      <c r="Y230" s="486"/>
      <c r="Z230" s="486"/>
      <c r="AA230" s="486"/>
      <c r="AB230" s="486"/>
      <c r="AC230" s="486"/>
      <c r="AD230" s="486"/>
      <c r="AE230" s="486"/>
      <c r="AF230" s="486"/>
      <c r="AG230" s="486"/>
      <c r="AH230" s="486"/>
      <c r="AI230" s="486"/>
      <c r="AJ230" s="486"/>
      <c r="AK230" s="486"/>
      <c r="AL230" s="486"/>
      <c r="AM230" s="486"/>
      <c r="AN230" s="486"/>
      <c r="AO230" s="486"/>
      <c r="AP230" s="486"/>
      <c r="AQ230" s="526"/>
      <c r="AR230" s="526"/>
      <c r="AS230" s="526"/>
      <c r="AT230" s="526"/>
      <c r="AU230" s="526"/>
      <c r="AV230" s="486"/>
      <c r="AW230" s="486"/>
      <c r="AX230" s="486"/>
      <c r="AY230" s="486"/>
      <c r="AZ230" s="486"/>
      <c r="BA230" s="486"/>
      <c r="BB230" s="486"/>
      <c r="BC230" s="486"/>
      <c r="BD230" s="486"/>
      <c r="BE230" s="486"/>
      <c r="BF230" s="486"/>
      <c r="BG230" s="486"/>
      <c r="BH230" s="486"/>
      <c r="BI230" s="486"/>
      <c r="BJ230" s="486"/>
      <c r="BK230" s="486"/>
      <c r="BL230" s="486"/>
      <c r="BM230" s="486"/>
      <c r="BN230" s="486"/>
      <c r="BO230" s="486"/>
      <c r="BP230" s="486"/>
      <c r="BQ230" s="486"/>
      <c r="BR230" s="486"/>
      <c r="BS230" s="486"/>
      <c r="BT230" s="486"/>
      <c r="BU230" s="486"/>
      <c r="BV230" s="486"/>
      <c r="BW230" s="486"/>
      <c r="BX230" s="486"/>
      <c r="BY230" s="486"/>
      <c r="BZ230" s="486"/>
      <c r="CA230" s="486"/>
      <c r="CB230" s="486"/>
      <c r="CC230" s="486"/>
      <c r="CD230" s="486"/>
      <c r="CE230" s="486"/>
      <c r="CF230" s="486"/>
      <c r="CG230" s="486"/>
      <c r="CH230" s="486"/>
      <c r="CI230" s="486"/>
      <c r="CJ230" s="486"/>
      <c r="CK230" s="486"/>
      <c r="CL230" s="486"/>
      <c r="CM230" s="486"/>
      <c r="CN230" s="486"/>
      <c r="CO230" s="486"/>
      <c r="CP230" s="486"/>
      <c r="CQ230" s="486"/>
      <c r="CR230" s="486"/>
      <c r="CS230" s="486"/>
      <c r="CT230" s="486"/>
      <c r="CU230" s="486"/>
      <c r="CV230" s="486"/>
      <c r="CW230" s="486"/>
      <c r="CX230" s="486"/>
      <c r="CY230" s="530"/>
      <c r="CZ230" s="486"/>
    </row>
    <row r="231" spans="2:136" ht="12.9" customHeight="1" x14ac:dyDescent="0.3">
      <c r="B231" s="531"/>
      <c r="C231" s="1550"/>
      <c r="D231" s="1551"/>
      <c r="E231" s="532"/>
      <c r="F231" s="533" t="s">
        <v>302</v>
      </c>
      <c r="G231" s="532"/>
      <c r="H231" s="532"/>
      <c r="I231" s="532"/>
      <c r="J231" s="532"/>
      <c r="K231" s="532"/>
      <c r="L231" s="532"/>
      <c r="M231" s="534"/>
      <c r="N231" s="534"/>
      <c r="O231" s="534"/>
      <c r="P231" s="534"/>
      <c r="Q231" s="534"/>
      <c r="R231" s="534"/>
      <c r="S231" s="534"/>
      <c r="T231" s="534"/>
      <c r="U231" s="534"/>
      <c r="V231" s="534"/>
      <c r="W231" s="534"/>
      <c r="X231" s="534"/>
      <c r="Y231" s="534"/>
      <c r="Z231" s="534"/>
      <c r="AA231" s="534"/>
      <c r="AB231" s="534"/>
      <c r="AC231" s="534"/>
      <c r="AD231" s="534"/>
      <c r="AE231" s="534"/>
      <c r="AF231" s="534"/>
      <c r="AG231" s="534"/>
      <c r="AH231" s="532"/>
      <c r="AI231" s="532"/>
      <c r="AJ231" s="532"/>
      <c r="AK231" s="1552"/>
      <c r="AL231" s="1553"/>
      <c r="AM231" s="532"/>
      <c r="AN231" s="533" t="s">
        <v>303</v>
      </c>
      <c r="AO231" s="532"/>
      <c r="AP231" s="532"/>
      <c r="AQ231" s="532"/>
      <c r="AR231" s="534"/>
      <c r="AS231" s="534"/>
      <c r="AT231" s="534"/>
      <c r="AU231" s="534"/>
      <c r="AV231" s="534"/>
      <c r="AW231" s="534"/>
      <c r="AX231" s="534"/>
      <c r="AY231" s="534"/>
      <c r="AZ231" s="534"/>
      <c r="BA231" s="534"/>
      <c r="BB231" s="534"/>
      <c r="BC231" s="534"/>
      <c r="BD231" s="534"/>
      <c r="BE231" s="534"/>
      <c r="BF231" s="534"/>
      <c r="BG231" s="534"/>
      <c r="BH231" s="534"/>
      <c r="BI231" s="534"/>
      <c r="BJ231" s="534"/>
      <c r="BK231" s="534"/>
      <c r="BL231" s="534"/>
      <c r="BM231" s="532"/>
      <c r="BN231" s="532"/>
      <c r="BO231" s="532"/>
      <c r="BP231" s="532"/>
      <c r="BQ231" s="532"/>
      <c r="BR231" s="532"/>
      <c r="BS231" s="532"/>
      <c r="BT231" s="532"/>
      <c r="BU231" s="532"/>
      <c r="BV231" s="532"/>
      <c r="BW231" s="534"/>
      <c r="BX231" s="534"/>
      <c r="BY231" s="534"/>
      <c r="BZ231" s="534"/>
      <c r="CA231" s="534"/>
      <c r="CB231" s="534"/>
      <c r="CC231" s="534"/>
      <c r="CD231" s="534"/>
      <c r="CE231" s="1554" t="s">
        <v>304</v>
      </c>
      <c r="CF231" s="1554"/>
      <c r="CG231" s="1554"/>
      <c r="CH231" s="1554"/>
      <c r="CI231" s="1554"/>
      <c r="CJ231" s="1554"/>
      <c r="CK231" s="1554"/>
      <c r="CL231" s="1554"/>
      <c r="CM231" s="1554"/>
      <c r="CN231" s="1554"/>
      <c r="CO231" s="1554"/>
      <c r="CP231" s="1554"/>
      <c r="CQ231" s="1554"/>
      <c r="CR231" s="1554"/>
      <c r="CS231" s="1554"/>
      <c r="CT231" s="1554"/>
      <c r="CU231" s="1554"/>
      <c r="CV231" s="1554"/>
      <c r="CW231" s="1554"/>
      <c r="CX231" s="532"/>
      <c r="CY231" s="535"/>
    </row>
    <row r="232" spans="2:136" ht="5.0999999999999996" customHeight="1" x14ac:dyDescent="0.3">
      <c r="B232" s="531"/>
      <c r="C232" s="532"/>
      <c r="D232" s="532"/>
      <c r="E232" s="532"/>
      <c r="F232" s="532"/>
      <c r="G232" s="532"/>
      <c r="H232" s="532"/>
      <c r="I232" s="532"/>
      <c r="J232" s="532"/>
      <c r="K232" s="532"/>
      <c r="L232" s="532"/>
      <c r="M232" s="534"/>
      <c r="N232" s="534"/>
      <c r="O232" s="534"/>
      <c r="P232" s="534"/>
      <c r="Q232" s="534"/>
      <c r="R232" s="534"/>
      <c r="S232" s="534"/>
      <c r="T232" s="534"/>
      <c r="U232" s="534"/>
      <c r="V232" s="534"/>
      <c r="W232" s="534"/>
      <c r="X232" s="534"/>
      <c r="Y232" s="534"/>
      <c r="Z232" s="534"/>
      <c r="AA232" s="534"/>
      <c r="AB232" s="534"/>
      <c r="AC232" s="534"/>
      <c r="AD232" s="534"/>
      <c r="AE232" s="534"/>
      <c r="AF232" s="534"/>
      <c r="AG232" s="534"/>
      <c r="AH232" s="532"/>
      <c r="AI232" s="532"/>
      <c r="AJ232" s="532"/>
      <c r="AK232" s="532"/>
      <c r="AL232" s="532"/>
      <c r="AM232" s="532"/>
      <c r="AN232" s="532"/>
      <c r="AO232" s="532"/>
      <c r="AP232" s="532"/>
      <c r="AQ232" s="532"/>
      <c r="AR232" s="534"/>
      <c r="AS232" s="534"/>
      <c r="AT232" s="534"/>
      <c r="AU232" s="534"/>
      <c r="AV232" s="534"/>
      <c r="AW232" s="534"/>
      <c r="AX232" s="534"/>
      <c r="AY232" s="534"/>
      <c r="AZ232" s="534"/>
      <c r="BA232" s="534"/>
      <c r="BB232" s="534"/>
      <c r="BC232" s="534"/>
      <c r="BD232" s="534"/>
      <c r="BE232" s="534"/>
      <c r="BF232" s="534"/>
      <c r="BG232" s="534"/>
      <c r="BH232" s="534"/>
      <c r="BI232" s="534"/>
      <c r="BJ232" s="534"/>
      <c r="BK232" s="534"/>
      <c r="BL232" s="534"/>
      <c r="BM232" s="532"/>
      <c r="BN232" s="532"/>
      <c r="BO232" s="532"/>
      <c r="BP232" s="532"/>
      <c r="BQ232" s="532"/>
      <c r="BR232" s="532"/>
      <c r="BS232" s="532"/>
      <c r="BT232" s="532"/>
      <c r="BU232" s="532"/>
      <c r="BV232" s="532"/>
      <c r="BW232" s="534"/>
      <c r="BX232" s="534"/>
      <c r="BY232" s="534"/>
      <c r="BZ232" s="534"/>
      <c r="CA232" s="534"/>
      <c r="CB232" s="534"/>
      <c r="CC232" s="534"/>
      <c r="CD232" s="534"/>
      <c r="CE232" s="1554"/>
      <c r="CF232" s="1554"/>
      <c r="CG232" s="1554"/>
      <c r="CH232" s="1554"/>
      <c r="CI232" s="1554"/>
      <c r="CJ232" s="1554"/>
      <c r="CK232" s="1554"/>
      <c r="CL232" s="1554"/>
      <c r="CM232" s="1554"/>
      <c r="CN232" s="1554"/>
      <c r="CO232" s="1554"/>
      <c r="CP232" s="1554"/>
      <c r="CQ232" s="1554"/>
      <c r="CR232" s="1554"/>
      <c r="CS232" s="1554"/>
      <c r="CT232" s="1554"/>
      <c r="CU232" s="1554"/>
      <c r="CV232" s="1554"/>
      <c r="CW232" s="1554"/>
      <c r="CX232" s="532"/>
      <c r="CY232" s="535"/>
    </row>
    <row r="233" spans="2:136" ht="12.9" customHeight="1" x14ac:dyDescent="0.3">
      <c r="B233" s="536"/>
      <c r="C233" s="1555"/>
      <c r="D233" s="1556"/>
      <c r="E233" s="532"/>
      <c r="F233" s="533" t="s">
        <v>305</v>
      </c>
      <c r="AK233" s="1559"/>
      <c r="AL233" s="1560"/>
      <c r="AM233" s="532"/>
      <c r="AN233" s="533" t="s">
        <v>342</v>
      </c>
      <c r="AO233" s="532"/>
      <c r="AP233" s="532"/>
      <c r="AQ233" s="532"/>
      <c r="AR233" s="534"/>
      <c r="AS233" s="534"/>
      <c r="AT233" s="534"/>
      <c r="AU233" s="534"/>
      <c r="AV233" s="534"/>
      <c r="AW233" s="533"/>
      <c r="AX233" s="533"/>
      <c r="AY233" s="533"/>
      <c r="AZ233" s="533"/>
      <c r="BA233" s="533"/>
      <c r="BB233" s="533"/>
      <c r="BC233" s="533"/>
      <c r="BD233" s="533"/>
      <c r="CE233" s="1554"/>
      <c r="CF233" s="1554"/>
      <c r="CG233" s="1554"/>
      <c r="CH233" s="1554"/>
      <c r="CI233" s="1554"/>
      <c r="CJ233" s="1554"/>
      <c r="CK233" s="1554"/>
      <c r="CL233" s="1554"/>
      <c r="CM233" s="1554"/>
      <c r="CN233" s="1554"/>
      <c r="CO233" s="1554"/>
      <c r="CP233" s="1554"/>
      <c r="CQ233" s="1554"/>
      <c r="CR233" s="1554"/>
      <c r="CS233" s="1554"/>
      <c r="CT233" s="1554"/>
      <c r="CU233" s="1554"/>
      <c r="CV233" s="1554"/>
      <c r="CW233" s="1554"/>
      <c r="CY233" s="538"/>
    </row>
    <row r="234" spans="2:136" ht="5.0999999999999996" customHeight="1" x14ac:dyDescent="0.3">
      <c r="B234" s="536"/>
      <c r="AK234" s="537"/>
      <c r="AL234" s="537"/>
      <c r="AN234" s="533"/>
      <c r="AO234" s="533"/>
      <c r="AP234" s="533"/>
      <c r="AQ234" s="533"/>
      <c r="AR234" s="533"/>
      <c r="AS234" s="533"/>
      <c r="AT234" s="533"/>
      <c r="AU234" s="533"/>
      <c r="AV234" s="533"/>
      <c r="AW234" s="533"/>
      <c r="AX234" s="533"/>
      <c r="AY234" s="533"/>
      <c r="AZ234" s="533"/>
      <c r="BA234" s="533"/>
      <c r="BB234" s="533"/>
      <c r="BC234" s="533"/>
      <c r="BD234" s="533"/>
      <c r="CE234" s="1554"/>
      <c r="CF234" s="1554"/>
      <c r="CG234" s="1554"/>
      <c r="CH234" s="1554"/>
      <c r="CI234" s="1554"/>
      <c r="CJ234" s="1554"/>
      <c r="CK234" s="1554"/>
      <c r="CL234" s="1554"/>
      <c r="CM234" s="1554"/>
      <c r="CN234" s="1554"/>
      <c r="CO234" s="1554"/>
      <c r="CP234" s="1554"/>
      <c r="CQ234" s="1554"/>
      <c r="CR234" s="1554"/>
      <c r="CS234" s="1554"/>
      <c r="CT234" s="1554"/>
      <c r="CU234" s="1554"/>
      <c r="CV234" s="1554"/>
      <c r="CW234" s="1554"/>
      <c r="CY234" s="538"/>
    </row>
    <row r="235" spans="2:136" ht="12.9" customHeight="1" x14ac:dyDescent="0.3">
      <c r="B235" s="536"/>
      <c r="C235" s="1557"/>
      <c r="D235" s="1558"/>
      <c r="E235" s="532"/>
      <c r="F235" s="533" t="s">
        <v>307</v>
      </c>
      <c r="AK235" s="1561"/>
      <c r="AL235" s="1562"/>
      <c r="AM235" s="532"/>
      <c r="AN235" s="533" t="s">
        <v>343</v>
      </c>
      <c r="AO235" s="532"/>
      <c r="AP235" s="532"/>
      <c r="AQ235" s="532"/>
      <c r="AR235" s="534"/>
      <c r="AS235" s="534"/>
      <c r="AT235" s="534"/>
      <c r="AU235" s="534"/>
      <c r="AV235" s="534"/>
      <c r="AW235" s="533"/>
      <c r="AX235" s="533"/>
      <c r="AY235" s="533"/>
      <c r="AZ235" s="533"/>
      <c r="BA235" s="533"/>
      <c r="BB235" s="533"/>
      <c r="BC235" s="533"/>
      <c r="BD235" s="533"/>
      <c r="CE235" s="1554"/>
      <c r="CF235" s="1554"/>
      <c r="CG235" s="1554"/>
      <c r="CH235" s="1554"/>
      <c r="CI235" s="1554"/>
      <c r="CJ235" s="1554"/>
      <c r="CK235" s="1554"/>
      <c r="CL235" s="1554"/>
      <c r="CM235" s="1554"/>
      <c r="CN235" s="1554"/>
      <c r="CO235" s="1554"/>
      <c r="CP235" s="1554"/>
      <c r="CQ235" s="1554"/>
      <c r="CR235" s="1554"/>
      <c r="CS235" s="1554"/>
      <c r="CT235" s="1554"/>
      <c r="CU235" s="1554"/>
      <c r="CV235" s="1554"/>
      <c r="CW235" s="1554"/>
      <c r="CY235" s="538"/>
    </row>
    <row r="236" spans="2:136" ht="5.0999999999999996" customHeight="1" thickBot="1" x14ac:dyDescent="0.35">
      <c r="B236" s="539"/>
      <c r="C236" s="540"/>
      <c r="D236" s="540"/>
      <c r="E236" s="540"/>
      <c r="F236" s="540"/>
      <c r="G236" s="540"/>
      <c r="H236" s="540"/>
      <c r="I236" s="540"/>
      <c r="J236" s="540"/>
      <c r="K236" s="540"/>
      <c r="L236" s="540"/>
      <c r="M236" s="540"/>
      <c r="N236" s="540"/>
      <c r="O236" s="540"/>
      <c r="P236" s="540"/>
      <c r="Q236" s="540"/>
      <c r="R236" s="540"/>
      <c r="S236" s="540"/>
      <c r="T236" s="540"/>
      <c r="U236" s="540"/>
      <c r="V236" s="540"/>
      <c r="W236" s="540"/>
      <c r="X236" s="540"/>
      <c r="Y236" s="540"/>
      <c r="Z236" s="540"/>
      <c r="AA236" s="540"/>
      <c r="AB236" s="540"/>
      <c r="AC236" s="540"/>
      <c r="AD236" s="540"/>
      <c r="AE236" s="540"/>
      <c r="AF236" s="540"/>
      <c r="AG236" s="540"/>
      <c r="AH236" s="540"/>
      <c r="AI236" s="540"/>
      <c r="AJ236" s="540"/>
      <c r="AK236" s="540"/>
      <c r="AL236" s="540"/>
      <c r="AM236" s="540"/>
      <c r="AN236" s="540"/>
      <c r="AO236" s="540"/>
      <c r="AP236" s="540"/>
      <c r="AQ236" s="540"/>
      <c r="AR236" s="540"/>
      <c r="AS236" s="540"/>
      <c r="AT236" s="540"/>
      <c r="AU236" s="540"/>
      <c r="AV236" s="540"/>
      <c r="AW236" s="540"/>
      <c r="AX236" s="540"/>
      <c r="AY236" s="540"/>
      <c r="AZ236" s="540"/>
      <c r="BA236" s="540"/>
      <c r="BB236" s="540"/>
      <c r="BC236" s="540"/>
      <c r="BD236" s="540"/>
      <c r="BE236" s="540"/>
      <c r="BF236" s="540"/>
      <c r="BG236" s="540"/>
      <c r="BH236" s="540"/>
      <c r="BI236" s="540"/>
      <c r="BJ236" s="540"/>
      <c r="BK236" s="540"/>
      <c r="BL236" s="540"/>
      <c r="BM236" s="540"/>
      <c r="BN236" s="540"/>
      <c r="BO236" s="540"/>
      <c r="BP236" s="540"/>
      <c r="BQ236" s="540"/>
      <c r="BR236" s="540"/>
      <c r="BS236" s="540"/>
      <c r="BT236" s="540"/>
      <c r="BU236" s="540"/>
      <c r="BV236" s="540"/>
      <c r="BW236" s="540"/>
      <c r="BX236" s="540"/>
      <c r="BY236" s="540"/>
      <c r="BZ236" s="540"/>
      <c r="CA236" s="540"/>
      <c r="CB236" s="540"/>
      <c r="CC236" s="540"/>
      <c r="CD236" s="540"/>
      <c r="CE236" s="540"/>
      <c r="CF236" s="540"/>
      <c r="CG236" s="540"/>
      <c r="CH236" s="540"/>
      <c r="CI236" s="540"/>
      <c r="CJ236" s="540"/>
      <c r="CK236" s="540"/>
      <c r="CL236" s="540"/>
      <c r="CM236" s="540"/>
      <c r="CN236" s="540"/>
      <c r="CO236" s="540"/>
      <c r="CP236" s="540"/>
      <c r="CQ236" s="540"/>
      <c r="CR236" s="540"/>
      <c r="CS236" s="540"/>
      <c r="CT236" s="540"/>
      <c r="CU236" s="540"/>
      <c r="CV236" s="540"/>
      <c r="CW236" s="540"/>
      <c r="CX236" s="540"/>
      <c r="CY236" s="541"/>
    </row>
    <row r="238" spans="2:136" s="468" customFormat="1" ht="8.1" customHeight="1" x14ac:dyDescent="0.3">
      <c r="B238" s="464"/>
      <c r="C238" s="465"/>
      <c r="D238" s="466"/>
      <c r="E238" s="466"/>
      <c r="F238" s="466"/>
      <c r="G238" s="466"/>
      <c r="H238" s="466"/>
      <c r="I238" s="466"/>
      <c r="J238" s="466"/>
      <c r="K238" s="466"/>
      <c r="L238" s="466"/>
      <c r="M238" s="466"/>
      <c r="N238" s="466"/>
      <c r="O238" s="466"/>
      <c r="P238" s="466"/>
      <c r="Q238" s="466"/>
      <c r="R238" s="466"/>
      <c r="S238" s="466"/>
      <c r="T238" s="466"/>
      <c r="U238" s="466"/>
      <c r="V238" s="466"/>
      <c r="W238" s="466"/>
      <c r="X238" s="466"/>
      <c r="Y238" s="466"/>
      <c r="Z238" s="466"/>
      <c r="AA238" s="466"/>
      <c r="AB238" s="466"/>
      <c r="AC238" s="466"/>
      <c r="AD238" s="466"/>
      <c r="AE238" s="466"/>
      <c r="AF238" s="466"/>
      <c r="AG238" s="466"/>
      <c r="AH238" s="466"/>
      <c r="AI238" s="466"/>
      <c r="AJ238" s="466"/>
      <c r="AK238" s="466"/>
      <c r="AL238" s="467"/>
      <c r="AM238" s="467"/>
      <c r="AN238" s="467"/>
      <c r="AO238" s="467"/>
      <c r="AP238" s="467"/>
      <c r="AQ238" s="467"/>
      <c r="AR238" s="467"/>
      <c r="AS238" s="467"/>
      <c r="AT238" s="467"/>
      <c r="AU238" s="467"/>
      <c r="AW238" s="467"/>
      <c r="AX238" s="469"/>
      <c r="AY238" s="467"/>
      <c r="AZ238" s="467"/>
      <c r="BB238" s="470"/>
      <c r="BC238" s="465"/>
      <c r="BD238" s="470"/>
      <c r="BE238" s="470"/>
      <c r="BF238" s="470"/>
      <c r="BG238" s="470"/>
      <c r="BH238" s="471"/>
      <c r="BI238" s="470"/>
      <c r="BJ238" s="470"/>
      <c r="BK238" s="470"/>
      <c r="BL238" s="470"/>
      <c r="BM238" s="467"/>
      <c r="BN238" s="467"/>
      <c r="BO238" s="467"/>
      <c r="BP238" s="467"/>
      <c r="BQ238" s="467"/>
      <c r="BR238" s="467"/>
      <c r="BS238" s="467"/>
      <c r="BT238" s="467"/>
      <c r="BU238" s="467"/>
      <c r="BV238" s="467"/>
      <c r="BW238" s="467"/>
      <c r="BX238" s="467"/>
      <c r="BY238" s="467"/>
      <c r="BZ238" s="467"/>
      <c r="CA238" s="467"/>
      <c r="CB238" s="467"/>
      <c r="CC238" s="467"/>
      <c r="CD238" s="467"/>
      <c r="CE238" s="467"/>
      <c r="CF238" s="467"/>
      <c r="CG238" s="467"/>
      <c r="CH238" s="467"/>
      <c r="CI238" s="467"/>
      <c r="CJ238" s="467"/>
      <c r="CK238" s="467"/>
      <c r="CL238" s="467"/>
      <c r="CM238" s="467"/>
      <c r="CN238" s="467"/>
      <c r="CO238" s="467"/>
      <c r="CP238" s="467"/>
      <c r="CQ238" s="467"/>
      <c r="CR238" s="467"/>
      <c r="CS238" s="467"/>
      <c r="CT238" s="467"/>
      <c r="CU238" s="467"/>
      <c r="CV238" s="467"/>
      <c r="CW238" s="467"/>
      <c r="CX238" s="467"/>
      <c r="CY238" s="467"/>
      <c r="CZ238" s="467"/>
      <c r="DA238" s="467"/>
      <c r="DB238" s="467"/>
      <c r="DC238" s="467"/>
      <c r="DD238" s="467"/>
      <c r="DE238" s="467"/>
      <c r="DF238" s="467"/>
      <c r="DG238" s="467"/>
      <c r="DH238" s="467"/>
      <c r="DI238" s="467"/>
      <c r="DJ238" s="467"/>
      <c r="DK238" s="467"/>
      <c r="DL238" s="467"/>
      <c r="DM238" s="467"/>
      <c r="DN238" s="467"/>
      <c r="DO238" s="467"/>
      <c r="DP238" s="467"/>
      <c r="DQ238" s="467"/>
      <c r="DR238" s="467"/>
      <c r="DS238" s="467"/>
      <c r="DT238" s="467"/>
      <c r="DU238" s="467"/>
      <c r="DV238" s="467"/>
      <c r="DW238" s="467"/>
      <c r="DX238" s="467"/>
      <c r="DY238" s="467"/>
      <c r="DZ238" s="467"/>
      <c r="EA238" s="467"/>
      <c r="EB238" s="467"/>
      <c r="EC238" s="467"/>
      <c r="ED238" s="467"/>
      <c r="EE238" s="467"/>
      <c r="EF238" s="472"/>
    </row>
    <row r="239" spans="2:136" ht="35.1" customHeight="1" x14ac:dyDescent="0.3">
      <c r="B239" s="473"/>
      <c r="C239" s="473"/>
      <c r="D239" s="473"/>
      <c r="E239" s="473"/>
      <c r="F239" s="473"/>
      <c r="G239" s="473"/>
      <c r="H239" s="473"/>
      <c r="I239" s="473"/>
      <c r="J239" s="473"/>
      <c r="K239" s="473"/>
      <c r="L239" s="473"/>
      <c r="M239" s="473"/>
      <c r="N239" s="473"/>
      <c r="O239" s="473"/>
      <c r="P239" s="473"/>
      <c r="Q239" s="473"/>
      <c r="R239" s="473"/>
      <c r="S239" s="473"/>
      <c r="T239" s="473"/>
      <c r="U239" s="473"/>
      <c r="V239" s="473"/>
      <c r="W239" s="473"/>
      <c r="X239" s="473"/>
      <c r="Y239" s="473"/>
      <c r="Z239" s="473"/>
      <c r="AA239" s="473"/>
      <c r="AB239" s="473"/>
      <c r="AC239" s="473"/>
      <c r="AD239" s="473"/>
      <c r="AE239" s="473"/>
      <c r="AF239" s="473"/>
      <c r="AG239" s="473"/>
      <c r="AH239" s="473"/>
      <c r="AI239" s="473"/>
      <c r="AJ239" s="473"/>
      <c r="AK239" s="473"/>
      <c r="AL239" s="473"/>
      <c r="AM239" s="473"/>
      <c r="AN239" s="473"/>
      <c r="AO239" s="473"/>
      <c r="AP239" s="473"/>
      <c r="AQ239" s="473"/>
      <c r="AR239" s="473"/>
      <c r="AS239" s="473"/>
      <c r="AT239" s="473"/>
      <c r="AU239" s="473"/>
      <c r="AV239" s="473"/>
      <c r="AW239" s="473"/>
      <c r="AX239" s="473"/>
      <c r="AY239" s="473"/>
      <c r="AZ239" s="473"/>
      <c r="BA239" s="473"/>
      <c r="BB239" s="473"/>
      <c r="BC239" s="473"/>
      <c r="BD239" s="473"/>
      <c r="BE239" s="473"/>
      <c r="BF239" s="473"/>
      <c r="BG239" s="473"/>
      <c r="BH239" s="473"/>
      <c r="BI239" s="473"/>
      <c r="BJ239" s="473"/>
      <c r="BK239" s="473"/>
      <c r="BL239" s="473"/>
      <c r="BM239" s="473"/>
      <c r="BN239" s="473"/>
      <c r="BO239" s="473"/>
      <c r="BP239" s="473"/>
      <c r="BQ239" s="473"/>
      <c r="BR239" s="473"/>
      <c r="BS239" s="473"/>
      <c r="BT239" s="473"/>
      <c r="BU239" s="473"/>
      <c r="BV239" s="473"/>
      <c r="BW239" s="473"/>
      <c r="BX239" s="473"/>
      <c r="BY239" s="473"/>
      <c r="BZ239" s="473"/>
      <c r="CA239" s="473"/>
      <c r="CB239" s="473"/>
      <c r="CC239" s="473"/>
      <c r="CD239" s="473"/>
      <c r="CE239" s="473"/>
      <c r="CF239" s="473"/>
      <c r="CG239" s="473"/>
      <c r="CH239" s="473"/>
      <c r="CI239" s="473"/>
      <c r="CJ239" s="473"/>
      <c r="CK239" s="473"/>
      <c r="CL239" s="473"/>
      <c r="CM239" s="473"/>
      <c r="CN239" s="473"/>
      <c r="CO239" s="473"/>
      <c r="CP239" s="473"/>
      <c r="CQ239" s="473"/>
      <c r="CR239" s="473"/>
      <c r="CS239" s="473"/>
      <c r="CT239" s="473"/>
      <c r="CU239" s="473"/>
      <c r="CV239" s="473"/>
      <c r="CW239" s="473"/>
      <c r="CX239" s="473"/>
      <c r="CY239" s="473"/>
      <c r="EE239" s="475"/>
    </row>
    <row r="240" spans="2:136" s="468" customFormat="1" ht="8.1" customHeight="1" x14ac:dyDescent="0.3">
      <c r="B240" s="465"/>
      <c r="C240" s="469"/>
      <c r="D240" s="467"/>
      <c r="E240" s="467"/>
      <c r="F240" s="465"/>
      <c r="G240" s="470"/>
      <c r="H240" s="470"/>
      <c r="I240" s="470"/>
      <c r="J240" s="470"/>
      <c r="K240" s="470"/>
      <c r="L240" s="470"/>
      <c r="M240" s="470"/>
      <c r="N240" s="470"/>
      <c r="O240" s="470"/>
      <c r="P240" s="470"/>
      <c r="Q240" s="470"/>
      <c r="R240" s="476"/>
      <c r="S240" s="476"/>
      <c r="T240" s="476"/>
      <c r="U240" s="476"/>
      <c r="V240" s="476"/>
      <c r="W240" s="476"/>
      <c r="X240" s="476"/>
      <c r="Y240" s="476"/>
      <c r="Z240" s="476"/>
      <c r="AA240" s="476"/>
      <c r="AB240" s="476"/>
      <c r="AC240" s="476"/>
      <c r="AD240" s="476"/>
      <c r="AE240" s="476"/>
      <c r="AF240" s="476"/>
      <c r="AG240" s="476"/>
      <c r="AH240" s="476"/>
      <c r="AI240" s="476"/>
      <c r="AJ240" s="476"/>
      <c r="AK240" s="476"/>
      <c r="AL240" s="476"/>
      <c r="AM240" s="476"/>
      <c r="AN240" s="476"/>
      <c r="AO240" s="476"/>
      <c r="AP240" s="476"/>
      <c r="AQ240" s="476"/>
      <c r="AR240" s="476"/>
      <c r="AS240" s="476"/>
      <c r="AT240" s="476"/>
      <c r="AU240" s="476"/>
      <c r="AV240" s="476"/>
      <c r="AW240" s="476"/>
      <c r="AX240" s="476"/>
      <c r="AY240" s="476"/>
      <c r="AZ240" s="476"/>
      <c r="BA240" s="476"/>
      <c r="BB240" s="476"/>
      <c r="BC240" s="476"/>
      <c r="BD240" s="476"/>
      <c r="BE240" s="476"/>
      <c r="BF240" s="476"/>
      <c r="BG240" s="476"/>
      <c r="BH240" s="476"/>
      <c r="BI240" s="476"/>
      <c r="BJ240" s="476"/>
      <c r="BK240" s="476"/>
      <c r="BL240" s="476"/>
      <c r="BM240" s="476"/>
      <c r="BN240" s="476"/>
      <c r="BO240" s="476"/>
      <c r="BP240" s="476"/>
      <c r="BQ240" s="476"/>
      <c r="BR240" s="476"/>
      <c r="BS240" s="476"/>
      <c r="BT240" s="476"/>
      <c r="BU240" s="476"/>
      <c r="BV240" s="476"/>
      <c r="BW240" s="476"/>
      <c r="BX240" s="476"/>
      <c r="BY240" s="476"/>
      <c r="BZ240" s="476"/>
      <c r="CA240" s="476"/>
      <c r="CB240" s="476"/>
      <c r="CC240" s="476"/>
      <c r="CD240" s="476"/>
      <c r="CE240" s="476"/>
      <c r="CF240" s="476"/>
      <c r="CG240" s="476"/>
      <c r="CH240" s="476"/>
      <c r="CI240" s="476"/>
      <c r="CJ240" s="476"/>
      <c r="CK240" s="476"/>
      <c r="CL240" s="476"/>
      <c r="CM240" s="476"/>
      <c r="CN240" s="476"/>
      <c r="CO240" s="476"/>
      <c r="CP240" s="476"/>
      <c r="CQ240" s="476"/>
      <c r="CR240" s="476"/>
      <c r="CS240" s="476"/>
      <c r="CT240" s="476"/>
      <c r="CU240" s="476"/>
      <c r="CV240" s="476"/>
      <c r="CW240" s="476"/>
      <c r="CX240" s="476"/>
      <c r="CY240" s="476"/>
      <c r="CZ240" s="476"/>
    </row>
    <row r="241" spans="2:136" s="468" customFormat="1" ht="8.1" customHeight="1" x14ac:dyDescent="0.3">
      <c r="B241" s="477" t="s">
        <v>120</v>
      </c>
      <c r="C241" s="1548">
        <f>CY217</f>
        <v>207</v>
      </c>
      <c r="D241" s="1548"/>
      <c r="E241" s="1548"/>
      <c r="F241" s="478"/>
      <c r="G241" s="478"/>
      <c r="H241" s="479"/>
      <c r="I241" s="478"/>
      <c r="J241" s="478"/>
      <c r="K241" s="478"/>
      <c r="L241" s="478"/>
      <c r="M241" s="1548">
        <f>C241+1</f>
        <v>208</v>
      </c>
      <c r="N241" s="1548"/>
      <c r="O241" s="1548"/>
      <c r="P241" s="478"/>
      <c r="Q241" s="478"/>
      <c r="R241" s="479"/>
      <c r="S241" s="478"/>
      <c r="T241" s="478"/>
      <c r="U241" s="478"/>
      <c r="V241" s="478"/>
      <c r="W241" s="1548">
        <f>M241+1</f>
        <v>209</v>
      </c>
      <c r="X241" s="1548"/>
      <c r="Y241" s="1548"/>
      <c r="Z241" s="478"/>
      <c r="AA241" s="478"/>
      <c r="AB241" s="479"/>
      <c r="AC241" s="478"/>
      <c r="AD241" s="478"/>
      <c r="AE241" s="478"/>
      <c r="AF241" s="478"/>
      <c r="AG241" s="1548">
        <f>W241+1</f>
        <v>210</v>
      </c>
      <c r="AH241" s="1548"/>
      <c r="AI241" s="1548"/>
      <c r="AJ241" s="478"/>
      <c r="AK241" s="478"/>
      <c r="AL241" s="479"/>
      <c r="AM241" s="478"/>
      <c r="AN241" s="478"/>
      <c r="AO241" s="478"/>
      <c r="AP241" s="478"/>
      <c r="AQ241" s="1548">
        <f>AG241+1</f>
        <v>211</v>
      </c>
      <c r="AR241" s="1548"/>
      <c r="AS241" s="1548"/>
      <c r="AT241" s="478"/>
      <c r="AU241" s="478"/>
      <c r="AV241" s="479"/>
      <c r="AW241" s="478"/>
      <c r="AX241" s="478"/>
      <c r="AY241" s="478"/>
      <c r="AZ241" s="478"/>
      <c r="BA241" s="1548">
        <f>AQ241+1</f>
        <v>212</v>
      </c>
      <c r="BB241" s="1548"/>
      <c r="BC241" s="1548"/>
      <c r="BD241" s="478"/>
      <c r="BE241" s="478"/>
      <c r="BF241" s="479"/>
      <c r="BG241" s="478"/>
      <c r="BH241" s="478"/>
      <c r="BI241" s="478"/>
      <c r="BJ241" s="478"/>
      <c r="BK241" s="1548">
        <f>BA241+1</f>
        <v>213</v>
      </c>
      <c r="BL241" s="1548"/>
      <c r="BM241" s="1548"/>
      <c r="BN241" s="478"/>
      <c r="BO241" s="478"/>
      <c r="BP241" s="479"/>
      <c r="BQ241" s="478"/>
      <c r="BR241" s="478"/>
      <c r="BS241" s="478"/>
      <c r="BT241" s="478"/>
      <c r="BU241" s="1548">
        <f>BK241+1</f>
        <v>214</v>
      </c>
      <c r="BV241" s="1548"/>
      <c r="BW241" s="1548"/>
      <c r="BX241" s="478"/>
      <c r="BY241" s="478"/>
      <c r="BZ241" s="479"/>
      <c r="CA241" s="478"/>
      <c r="CB241" s="478"/>
      <c r="CC241" s="478"/>
      <c r="CD241" s="478"/>
      <c r="CE241" s="1548">
        <f>BU241+1</f>
        <v>215</v>
      </c>
      <c r="CF241" s="1548"/>
      <c r="CG241" s="1548"/>
      <c r="CH241" s="478"/>
      <c r="CI241" s="478"/>
      <c r="CJ241" s="479"/>
      <c r="CK241" s="478"/>
      <c r="CL241" s="478"/>
      <c r="CM241" s="478"/>
      <c r="CN241" s="478"/>
      <c r="CO241" s="1548">
        <f>CE241+1</f>
        <v>216</v>
      </c>
      <c r="CP241" s="1548"/>
      <c r="CQ241" s="1548"/>
      <c r="CR241" s="478"/>
      <c r="CS241" s="478"/>
      <c r="CT241" s="479"/>
      <c r="CU241" s="478"/>
      <c r="CV241" s="478"/>
      <c r="CW241" s="478"/>
      <c r="CX241" s="478"/>
      <c r="CY241" s="480">
        <f>CO241+1</f>
        <v>217</v>
      </c>
      <c r="CZ241" s="480"/>
    </row>
    <row r="242" spans="2:136" s="468" customFormat="1" ht="6" customHeight="1" x14ac:dyDescent="0.3">
      <c r="B242" s="481"/>
      <c r="C242" s="482"/>
      <c r="D242" s="483"/>
      <c r="E242" s="483"/>
      <c r="F242" s="483"/>
      <c r="G242" s="484"/>
      <c r="H242" s="483"/>
      <c r="I242" s="483"/>
      <c r="J242" s="483"/>
      <c r="K242" s="483"/>
      <c r="L242" s="485"/>
      <c r="M242" s="482"/>
      <c r="N242" s="483"/>
      <c r="O242" s="483"/>
      <c r="P242" s="483"/>
      <c r="Q242" s="484"/>
      <c r="R242" s="483"/>
      <c r="S242" s="483"/>
      <c r="T242" s="483"/>
      <c r="U242" s="483"/>
      <c r="V242" s="485"/>
      <c r="W242" s="482"/>
      <c r="X242" s="483"/>
      <c r="Y242" s="483"/>
      <c r="Z242" s="483"/>
      <c r="AA242" s="484"/>
      <c r="AB242" s="483"/>
      <c r="AC242" s="483"/>
      <c r="AD242" s="483"/>
      <c r="AE242" s="483"/>
      <c r="AF242" s="485"/>
      <c r="AG242" s="482"/>
      <c r="AH242" s="483"/>
      <c r="AI242" s="483"/>
      <c r="AJ242" s="483"/>
      <c r="AK242" s="484"/>
      <c r="AL242" s="483"/>
      <c r="AM242" s="483"/>
      <c r="AN242" s="483"/>
      <c r="AO242" s="483"/>
      <c r="AP242" s="485"/>
      <c r="AQ242" s="482"/>
      <c r="AR242" s="483"/>
      <c r="AS242" s="483"/>
      <c r="AT242" s="483"/>
      <c r="AU242" s="484"/>
      <c r="AV242" s="483"/>
      <c r="AW242" s="483"/>
      <c r="AX242" s="483"/>
      <c r="AY242" s="483"/>
      <c r="AZ242" s="485"/>
      <c r="BA242" s="482"/>
      <c r="BB242" s="483"/>
      <c r="BC242" s="483"/>
      <c r="BD242" s="483"/>
      <c r="BE242" s="484"/>
      <c r="BF242" s="483"/>
      <c r="BG242" s="483"/>
      <c r="BH242" s="483"/>
      <c r="BI242" s="483"/>
      <c r="BJ242" s="485"/>
      <c r="BK242" s="482"/>
      <c r="BL242" s="483"/>
      <c r="BM242" s="483"/>
      <c r="BN242" s="483"/>
      <c r="BO242" s="484"/>
      <c r="BP242" s="483"/>
      <c r="BQ242" s="483"/>
      <c r="BR242" s="483"/>
      <c r="BS242" s="483"/>
      <c r="BT242" s="485"/>
      <c r="BU242" s="482"/>
      <c r="BV242" s="483"/>
      <c r="BW242" s="483"/>
      <c r="BX242" s="483"/>
      <c r="BY242" s="484"/>
      <c r="BZ242" s="483"/>
      <c r="CA242" s="483"/>
      <c r="CB242" s="483"/>
      <c r="CC242" s="483"/>
      <c r="CD242" s="485"/>
      <c r="CE242" s="482"/>
      <c r="CF242" s="483"/>
      <c r="CG242" s="483"/>
      <c r="CH242" s="483"/>
      <c r="CI242" s="484"/>
      <c r="CJ242" s="483"/>
      <c r="CK242" s="483"/>
      <c r="CL242" s="483"/>
      <c r="CM242" s="483"/>
      <c r="CN242" s="485"/>
      <c r="CO242" s="482"/>
      <c r="CP242" s="483"/>
      <c r="CQ242" s="483"/>
      <c r="CR242" s="483"/>
      <c r="CS242" s="484"/>
      <c r="CT242" s="483"/>
      <c r="CU242" s="483"/>
      <c r="CV242" s="483"/>
      <c r="CW242" s="483"/>
      <c r="CX242" s="485"/>
      <c r="CY242" s="486"/>
      <c r="CZ242" s="486"/>
    </row>
    <row r="243" spans="2:136" s="468" customFormat="1" ht="8.1" customHeight="1" x14ac:dyDescent="0.3">
      <c r="B243" s="1549" t="s">
        <v>299</v>
      </c>
      <c r="C243" s="487"/>
      <c r="D243" s="488"/>
      <c r="E243" s="488"/>
      <c r="F243" s="488"/>
      <c r="G243" s="488"/>
      <c r="H243" s="488"/>
      <c r="I243" s="488"/>
      <c r="J243" s="488"/>
      <c r="K243" s="488"/>
      <c r="L243" s="489"/>
      <c r="M243" s="487"/>
      <c r="N243" s="488"/>
      <c r="O243" s="488"/>
      <c r="P243" s="488"/>
      <c r="Q243" s="488"/>
      <c r="R243" s="488"/>
      <c r="S243" s="488"/>
      <c r="T243" s="488"/>
      <c r="U243" s="488"/>
      <c r="V243" s="489"/>
      <c r="W243" s="487"/>
      <c r="X243" s="488"/>
      <c r="Y243" s="488"/>
      <c r="Z243" s="488"/>
      <c r="AA243" s="488"/>
      <c r="AB243" s="488"/>
      <c r="AC243" s="488"/>
      <c r="AD243" s="488"/>
      <c r="AE243" s="488"/>
      <c r="AF243" s="489"/>
      <c r="AG243" s="487"/>
      <c r="AH243" s="488"/>
      <c r="AI243" s="488"/>
      <c r="AJ243" s="488"/>
      <c r="AK243" s="488"/>
      <c r="AL243" s="488"/>
      <c r="AM243" s="488"/>
      <c r="AN243" s="488"/>
      <c r="AO243" s="488"/>
      <c r="AP243" s="489"/>
      <c r="AQ243" s="487"/>
      <c r="AR243" s="488"/>
      <c r="AS243" s="488"/>
      <c r="AT243" s="488"/>
      <c r="AU243" s="488"/>
      <c r="AV243" s="488"/>
      <c r="AW243" s="488"/>
      <c r="AX243" s="488"/>
      <c r="AY243" s="488"/>
      <c r="AZ243" s="489"/>
      <c r="BA243" s="487"/>
      <c r="BB243" s="488"/>
      <c r="BC243" s="488"/>
      <c r="BD243" s="488"/>
      <c r="BE243" s="488"/>
      <c r="BF243" s="488"/>
      <c r="BG243" s="488"/>
      <c r="BH243" s="488"/>
      <c r="BI243" s="488"/>
      <c r="BJ243" s="489"/>
      <c r="BK243" s="487"/>
      <c r="BL243" s="488"/>
      <c r="BM243" s="488"/>
      <c r="BN243" s="488"/>
      <c r="BO243" s="488"/>
      <c r="BP243" s="488"/>
      <c r="BQ243" s="488"/>
      <c r="BR243" s="488"/>
      <c r="BS243" s="488"/>
      <c r="BT243" s="489"/>
      <c r="BU243" s="487"/>
      <c r="BV243" s="488"/>
      <c r="BW243" s="488"/>
      <c r="BX243" s="488"/>
      <c r="BY243" s="488"/>
      <c r="BZ243" s="488"/>
      <c r="CA243" s="488"/>
      <c r="CB243" s="488"/>
      <c r="CC243" s="488"/>
      <c r="CD243" s="489"/>
      <c r="CE243" s="487"/>
      <c r="CF243" s="488"/>
      <c r="CG243" s="488"/>
      <c r="CH243" s="488"/>
      <c r="CI243" s="488"/>
      <c r="CJ243" s="488"/>
      <c r="CK243" s="488"/>
      <c r="CL243" s="488"/>
      <c r="CM243" s="488"/>
      <c r="CN243" s="489"/>
      <c r="CO243" s="487"/>
      <c r="CP243" s="488"/>
      <c r="CQ243" s="488"/>
      <c r="CR243" s="488"/>
      <c r="CS243" s="488"/>
      <c r="CT243" s="488"/>
      <c r="CU243" s="488"/>
      <c r="CV243" s="488"/>
      <c r="CW243" s="488"/>
      <c r="CX243" s="489"/>
      <c r="CY243" s="490"/>
    </row>
    <row r="244" spans="2:136" s="468" customFormat="1" ht="8.1" customHeight="1" thickBot="1" x14ac:dyDescent="0.35">
      <c r="B244" s="1549"/>
      <c r="C244" s="491"/>
      <c r="D244" s="492"/>
      <c r="E244" s="492"/>
      <c r="F244" s="492"/>
      <c r="G244" s="492"/>
      <c r="H244" s="492"/>
      <c r="I244" s="492"/>
      <c r="J244" s="492"/>
      <c r="K244" s="492"/>
      <c r="L244" s="493"/>
      <c r="M244" s="491"/>
      <c r="N244" s="492"/>
      <c r="O244" s="492"/>
      <c r="P244" s="492"/>
      <c r="Q244" s="492"/>
      <c r="R244" s="492"/>
      <c r="S244" s="492"/>
      <c r="T244" s="492"/>
      <c r="U244" s="492"/>
      <c r="V244" s="493"/>
      <c r="W244" s="491"/>
      <c r="X244" s="492"/>
      <c r="Y244" s="492"/>
      <c r="Z244" s="492"/>
      <c r="AA244" s="492"/>
      <c r="AB244" s="492"/>
      <c r="AC244" s="492"/>
      <c r="AD244" s="492"/>
      <c r="AE244" s="492"/>
      <c r="AF244" s="493"/>
      <c r="AG244" s="491"/>
      <c r="AH244" s="492"/>
      <c r="AI244" s="492"/>
      <c r="AJ244" s="492"/>
      <c r="AK244" s="492"/>
      <c r="AL244" s="492"/>
      <c r="AM244" s="492"/>
      <c r="AN244" s="492"/>
      <c r="AO244" s="492"/>
      <c r="AP244" s="493"/>
      <c r="AQ244" s="491"/>
      <c r="AR244" s="492"/>
      <c r="AS244" s="492"/>
      <c r="AT244" s="492"/>
      <c r="AU244" s="492"/>
      <c r="AV244" s="492"/>
      <c r="AW244" s="492"/>
      <c r="AX244" s="492"/>
      <c r="AY244" s="492"/>
      <c r="AZ244" s="493"/>
      <c r="BA244" s="491"/>
      <c r="BB244" s="492"/>
      <c r="BC244" s="492"/>
      <c r="BD244" s="492"/>
      <c r="BE244" s="492"/>
      <c r="BF244" s="492"/>
      <c r="BG244" s="492"/>
      <c r="BH244" s="492"/>
      <c r="BI244" s="492"/>
      <c r="BJ244" s="493"/>
      <c r="BK244" s="491"/>
      <c r="BL244" s="492"/>
      <c r="BM244" s="492"/>
      <c r="BN244" s="492"/>
      <c r="BO244" s="492"/>
      <c r="BP244" s="492"/>
      <c r="BQ244" s="492"/>
      <c r="BR244" s="492"/>
      <c r="BS244" s="492"/>
      <c r="BT244" s="493"/>
      <c r="BU244" s="491"/>
      <c r="BV244" s="492"/>
      <c r="BW244" s="492"/>
      <c r="BX244" s="492"/>
      <c r="BY244" s="492"/>
      <c r="BZ244" s="492"/>
      <c r="CA244" s="492"/>
      <c r="CB244" s="492"/>
      <c r="CC244" s="492"/>
      <c r="CD244" s="493"/>
      <c r="CE244" s="491"/>
      <c r="CF244" s="492"/>
      <c r="CG244" s="492"/>
      <c r="CH244" s="492"/>
      <c r="CI244" s="492"/>
      <c r="CJ244" s="492"/>
      <c r="CK244" s="492"/>
      <c r="CL244" s="492"/>
      <c r="CM244" s="492"/>
      <c r="CN244" s="493"/>
      <c r="CO244" s="491"/>
      <c r="CP244" s="492"/>
      <c r="CQ244" s="492"/>
      <c r="CR244" s="492"/>
      <c r="CS244" s="492"/>
      <c r="CT244" s="492"/>
      <c r="CU244" s="492"/>
      <c r="CV244" s="492"/>
      <c r="CW244" s="492"/>
      <c r="CX244" s="493"/>
      <c r="CY244" s="490"/>
    </row>
    <row r="245" spans="2:136" s="468" customFormat="1" ht="8.1" customHeight="1" x14ac:dyDescent="0.3">
      <c r="B245" s="1549"/>
      <c r="C245" s="494"/>
      <c r="D245" s="495"/>
      <c r="E245" s="495"/>
      <c r="F245" s="495"/>
      <c r="G245" s="495"/>
      <c r="H245" s="495"/>
      <c r="I245" s="495"/>
      <c r="J245" s="495"/>
      <c r="K245" s="495"/>
      <c r="L245" s="496"/>
      <c r="M245" s="494"/>
      <c r="N245" s="495"/>
      <c r="O245" s="495"/>
      <c r="P245" s="495"/>
      <c r="Q245" s="495"/>
      <c r="R245" s="495"/>
      <c r="S245" s="495"/>
      <c r="T245" s="495"/>
      <c r="U245" s="495"/>
      <c r="V245" s="496"/>
      <c r="W245" s="494"/>
      <c r="X245" s="495"/>
      <c r="Y245" s="495"/>
      <c r="Z245" s="495"/>
      <c r="AA245" s="495"/>
      <c r="AB245" s="495"/>
      <c r="AC245" s="495"/>
      <c r="AD245" s="495"/>
      <c r="AE245" s="495"/>
      <c r="AF245" s="496"/>
      <c r="AG245" s="494"/>
      <c r="AH245" s="495"/>
      <c r="AI245" s="495"/>
      <c r="AJ245" s="495"/>
      <c r="AK245" s="495"/>
      <c r="AL245" s="495"/>
      <c r="AM245" s="495"/>
      <c r="AN245" s="495"/>
      <c r="AO245" s="495"/>
      <c r="AP245" s="496"/>
      <c r="AQ245" s="494"/>
      <c r="AR245" s="495"/>
      <c r="AS245" s="495"/>
      <c r="AT245" s="495"/>
      <c r="AU245" s="495"/>
      <c r="AV245" s="495"/>
      <c r="AW245" s="495"/>
      <c r="AX245" s="495"/>
      <c r="AY245" s="495"/>
      <c r="AZ245" s="496"/>
      <c r="BA245" s="494"/>
      <c r="BB245" s="495"/>
      <c r="BC245" s="495"/>
      <c r="BD245" s="495"/>
      <c r="BE245" s="495"/>
      <c r="BF245" s="495"/>
      <c r="BG245" s="495"/>
      <c r="BH245" s="495"/>
      <c r="BI245" s="495"/>
      <c r="BJ245" s="496"/>
      <c r="BK245" s="494"/>
      <c r="BL245" s="495"/>
      <c r="BM245" s="495"/>
      <c r="BN245" s="495"/>
      <c r="BO245" s="495"/>
      <c r="BP245" s="495"/>
      <c r="BQ245" s="495"/>
      <c r="BR245" s="495"/>
      <c r="BS245" s="495"/>
      <c r="BT245" s="496"/>
      <c r="BU245" s="494"/>
      <c r="BV245" s="495"/>
      <c r="BW245" s="495"/>
      <c r="BX245" s="495"/>
      <c r="BY245" s="495"/>
      <c r="BZ245" s="495"/>
      <c r="CA245" s="495"/>
      <c r="CB245" s="495"/>
      <c r="CC245" s="495"/>
      <c r="CD245" s="496"/>
      <c r="CE245" s="494"/>
      <c r="CF245" s="495"/>
      <c r="CG245" s="495"/>
      <c r="CH245" s="495"/>
      <c r="CI245" s="495"/>
      <c r="CJ245" s="495"/>
      <c r="CK245" s="495"/>
      <c r="CL245" s="495"/>
      <c r="CM245" s="495"/>
      <c r="CN245" s="496"/>
      <c r="CO245" s="494"/>
      <c r="CP245" s="495"/>
      <c r="CQ245" s="495"/>
      <c r="CR245" s="495"/>
      <c r="CS245" s="495"/>
      <c r="CT245" s="495"/>
      <c r="CU245" s="495"/>
      <c r="CV245" s="495"/>
      <c r="CW245" s="495"/>
      <c r="CX245" s="496"/>
      <c r="CY245" s="490"/>
    </row>
    <row r="246" spans="2:136" s="468" customFormat="1" ht="8.1" customHeight="1" x14ac:dyDescent="0.3">
      <c r="B246" s="1549"/>
      <c r="C246" s="497"/>
      <c r="D246" s="498"/>
      <c r="E246" s="498"/>
      <c r="F246" s="498"/>
      <c r="G246" s="498"/>
      <c r="H246" s="498"/>
      <c r="I246" s="498"/>
      <c r="J246" s="498"/>
      <c r="K246" s="498"/>
      <c r="L246" s="499"/>
      <c r="M246" s="497"/>
      <c r="N246" s="498"/>
      <c r="O246" s="498"/>
      <c r="P246" s="498"/>
      <c r="Q246" s="498"/>
      <c r="R246" s="498"/>
      <c r="S246" s="498"/>
      <c r="T246" s="498"/>
      <c r="U246" s="498"/>
      <c r="V246" s="499"/>
      <c r="W246" s="497"/>
      <c r="X246" s="498"/>
      <c r="Y246" s="498"/>
      <c r="Z246" s="498"/>
      <c r="AA246" s="498"/>
      <c r="AB246" s="498"/>
      <c r="AC246" s="498"/>
      <c r="AD246" s="498"/>
      <c r="AE246" s="498"/>
      <c r="AF246" s="499"/>
      <c r="AG246" s="497"/>
      <c r="AH246" s="498"/>
      <c r="AI246" s="498"/>
      <c r="AJ246" s="498"/>
      <c r="AK246" s="498"/>
      <c r="AL246" s="498"/>
      <c r="AM246" s="498"/>
      <c r="AN246" s="498"/>
      <c r="AO246" s="498"/>
      <c r="AP246" s="499"/>
      <c r="AQ246" s="497"/>
      <c r="AR246" s="498"/>
      <c r="AS246" s="498"/>
      <c r="AT246" s="498"/>
      <c r="AU246" s="498"/>
      <c r="AV246" s="498"/>
      <c r="AW246" s="498"/>
      <c r="AX246" s="498"/>
      <c r="AY246" s="498"/>
      <c r="AZ246" s="499"/>
      <c r="BA246" s="497"/>
      <c r="BB246" s="498"/>
      <c r="BC246" s="498"/>
      <c r="BD246" s="498"/>
      <c r="BE246" s="498"/>
      <c r="BF246" s="498"/>
      <c r="BG246" s="498"/>
      <c r="BH246" s="498"/>
      <c r="BI246" s="498"/>
      <c r="BJ246" s="499"/>
      <c r="BK246" s="497"/>
      <c r="BL246" s="498"/>
      <c r="BM246" s="498"/>
      <c r="BN246" s="498"/>
      <c r="BO246" s="498"/>
      <c r="BP246" s="498"/>
      <c r="BQ246" s="498"/>
      <c r="BR246" s="498"/>
      <c r="BS246" s="498"/>
      <c r="BT246" s="499"/>
      <c r="BU246" s="497"/>
      <c r="BV246" s="498"/>
      <c r="BW246" s="498"/>
      <c r="BX246" s="498"/>
      <c r="BY246" s="498"/>
      <c r="BZ246" s="498"/>
      <c r="CA246" s="498"/>
      <c r="CB246" s="498"/>
      <c r="CC246" s="498"/>
      <c r="CD246" s="499"/>
      <c r="CE246" s="497"/>
      <c r="CF246" s="498"/>
      <c r="CG246" s="498"/>
      <c r="CH246" s="498"/>
      <c r="CI246" s="498"/>
      <c r="CJ246" s="498"/>
      <c r="CK246" s="498"/>
      <c r="CL246" s="498"/>
      <c r="CM246" s="498"/>
      <c r="CN246" s="499"/>
      <c r="CO246" s="497"/>
      <c r="CP246" s="498"/>
      <c r="CQ246" s="498"/>
      <c r="CR246" s="498"/>
      <c r="CS246" s="498"/>
      <c r="CT246" s="498"/>
      <c r="CU246" s="498"/>
      <c r="CV246" s="498"/>
      <c r="CW246" s="498"/>
      <c r="CX246" s="499"/>
      <c r="CY246" s="490"/>
    </row>
    <row r="247" spans="2:136" s="468" customFormat="1" ht="6" customHeight="1" x14ac:dyDescent="0.3">
      <c r="C247" s="596"/>
      <c r="D247" s="597"/>
      <c r="E247" s="597"/>
      <c r="F247" s="597"/>
      <c r="G247" s="597"/>
      <c r="H247" s="598"/>
      <c r="I247" s="597"/>
      <c r="J247" s="597"/>
      <c r="K247" s="597"/>
      <c r="L247" s="597"/>
      <c r="M247" s="596"/>
      <c r="N247" s="597"/>
      <c r="O247" s="597"/>
      <c r="P247" s="597"/>
      <c r="Q247" s="597"/>
      <c r="R247" s="598"/>
      <c r="S247" s="597"/>
      <c r="T247" s="597"/>
      <c r="U247" s="597"/>
      <c r="V247" s="597"/>
      <c r="W247" s="596"/>
      <c r="X247" s="597"/>
      <c r="Y247" s="597"/>
      <c r="Z247" s="597"/>
      <c r="AA247" s="597"/>
      <c r="AB247" s="598"/>
      <c r="AC247" s="597"/>
      <c r="AD247" s="597"/>
      <c r="AE247" s="597"/>
      <c r="AF247" s="597"/>
      <c r="AG247" s="596"/>
      <c r="AH247" s="597"/>
      <c r="AI247" s="597"/>
      <c r="AJ247" s="597"/>
      <c r="AK247" s="597"/>
      <c r="AL247" s="598"/>
      <c r="AM247" s="597"/>
      <c r="AN247" s="597"/>
      <c r="AO247" s="597"/>
      <c r="AP247" s="597"/>
      <c r="AQ247" s="596"/>
      <c r="AR247" s="597"/>
      <c r="AS247" s="597"/>
      <c r="AT247" s="597"/>
      <c r="AU247" s="597"/>
      <c r="AV247" s="598"/>
      <c r="AW247" s="597"/>
      <c r="AX247" s="597"/>
      <c r="AY247" s="597"/>
      <c r="AZ247" s="597"/>
      <c r="BA247" s="596"/>
      <c r="BB247" s="597"/>
      <c r="BC247" s="597"/>
      <c r="BD247" s="597"/>
      <c r="BE247" s="597"/>
      <c r="BF247" s="598"/>
      <c r="BG247" s="597"/>
      <c r="BH247" s="597"/>
      <c r="BI247" s="597"/>
      <c r="BJ247" s="597"/>
      <c r="BK247" s="596"/>
      <c r="BL247" s="597"/>
      <c r="BM247" s="597"/>
      <c r="BN247" s="597"/>
      <c r="BO247" s="597"/>
      <c r="BP247" s="598"/>
      <c r="BQ247" s="597"/>
      <c r="BR247" s="597"/>
      <c r="BS247" s="597"/>
      <c r="BT247" s="597"/>
      <c r="BU247" s="596"/>
      <c r="BV247" s="597"/>
      <c r="BW247" s="597"/>
      <c r="BX247" s="597"/>
      <c r="BY247" s="597"/>
      <c r="BZ247" s="598"/>
      <c r="CA247" s="597"/>
      <c r="CB247" s="597"/>
      <c r="CC247" s="597"/>
      <c r="CD247" s="597"/>
      <c r="CE247" s="596"/>
      <c r="CF247" s="597"/>
      <c r="CG247" s="597"/>
      <c r="CH247" s="597"/>
      <c r="CI247" s="597"/>
      <c r="CJ247" s="598"/>
      <c r="CK247" s="597"/>
      <c r="CL247" s="597"/>
      <c r="CM247" s="597"/>
      <c r="CN247" s="597"/>
      <c r="CO247" s="596"/>
      <c r="CP247" s="597"/>
      <c r="CQ247" s="597"/>
      <c r="CR247" s="597"/>
      <c r="CS247" s="597"/>
      <c r="CT247" s="598"/>
      <c r="CU247" s="597"/>
      <c r="CV247" s="597"/>
      <c r="CW247" s="597"/>
      <c r="CX247" s="597"/>
    </row>
    <row r="248" spans="2:136" s="468" customFormat="1" ht="8.1" customHeight="1" x14ac:dyDescent="0.3">
      <c r="C248" s="500"/>
      <c r="D248" s="501"/>
      <c r="E248" s="501"/>
      <c r="F248" s="501"/>
      <c r="G248" s="501"/>
      <c r="H248" s="501"/>
      <c r="I248" s="502"/>
      <c r="J248" s="501"/>
      <c r="K248" s="501"/>
      <c r="L248" s="501"/>
      <c r="M248" s="500"/>
      <c r="N248" s="501"/>
      <c r="O248" s="501"/>
      <c r="P248" s="501"/>
      <c r="Q248" s="501"/>
      <c r="R248" s="501"/>
      <c r="S248" s="502"/>
      <c r="T248" s="501"/>
      <c r="U248" s="501"/>
      <c r="V248" s="501"/>
      <c r="W248" s="500"/>
      <c r="X248" s="501"/>
      <c r="Y248" s="501"/>
      <c r="Z248" s="501"/>
      <c r="AA248" s="501"/>
      <c r="AB248" s="501"/>
      <c r="AC248" s="502"/>
      <c r="AD248" s="501"/>
      <c r="AE248" s="501"/>
      <c r="AF248" s="501"/>
      <c r="AG248" s="500"/>
      <c r="AH248" s="501"/>
      <c r="AI248" s="501"/>
      <c r="AJ248" s="501"/>
      <c r="AK248" s="501"/>
      <c r="AL248" s="501"/>
      <c r="AM248" s="502"/>
      <c r="AN248" s="501"/>
      <c r="AO248" s="501"/>
      <c r="AP248" s="501"/>
      <c r="AQ248" s="500"/>
      <c r="AR248" s="501"/>
      <c r="AS248" s="501"/>
      <c r="AT248" s="501"/>
      <c r="AU248" s="501"/>
      <c r="AV248" s="501"/>
      <c r="AW248" s="502"/>
      <c r="AX248" s="501"/>
      <c r="AY248" s="501"/>
      <c r="AZ248" s="501"/>
      <c r="BA248" s="500"/>
      <c r="BB248" s="501"/>
      <c r="BC248" s="501"/>
      <c r="BD248" s="501"/>
      <c r="BE248" s="501"/>
      <c r="BF248" s="501"/>
      <c r="BG248" s="502"/>
      <c r="BH248" s="501"/>
      <c r="BI248" s="501"/>
      <c r="BJ248" s="501"/>
      <c r="BK248" s="500"/>
      <c r="BL248" s="501"/>
      <c r="BM248" s="501"/>
      <c r="BN248" s="501"/>
      <c r="BO248" s="501"/>
      <c r="BP248" s="501"/>
      <c r="BQ248" s="502"/>
      <c r="BR248" s="501"/>
      <c r="BS248" s="501"/>
      <c r="BT248" s="501"/>
      <c r="BU248" s="500"/>
      <c r="BV248" s="501"/>
      <c r="BW248" s="501"/>
      <c r="BX248" s="501"/>
      <c r="BY248" s="501"/>
      <c r="BZ248" s="501"/>
      <c r="CA248" s="502"/>
      <c r="CB248" s="501"/>
      <c r="CC248" s="501"/>
      <c r="CD248" s="501"/>
      <c r="CE248" s="500"/>
      <c r="CF248" s="501"/>
      <c r="CG248" s="501"/>
      <c r="CH248" s="501"/>
      <c r="CI248" s="501"/>
      <c r="CJ248" s="501"/>
      <c r="CK248" s="502"/>
      <c r="CL248" s="501"/>
      <c r="CM248" s="501"/>
      <c r="CN248" s="501"/>
      <c r="CO248" s="500"/>
      <c r="CP248" s="501"/>
      <c r="CQ248" s="501"/>
      <c r="CR248" s="501"/>
      <c r="CS248" s="501"/>
      <c r="CT248" s="501"/>
      <c r="CU248" s="502"/>
      <c r="CV248" s="501"/>
      <c r="CW248" s="501"/>
      <c r="CX248" s="501"/>
      <c r="CY248" s="503"/>
      <c r="CZ248" s="503"/>
    </row>
    <row r="249" spans="2:136" s="468" customFormat="1" ht="8.1" customHeight="1" x14ac:dyDescent="0.3">
      <c r="B249" s="464"/>
      <c r="C249" s="465"/>
      <c r="D249" s="466"/>
      <c r="E249" s="466"/>
      <c r="F249" s="466"/>
      <c r="G249" s="466"/>
      <c r="H249" s="466"/>
      <c r="I249" s="466"/>
      <c r="J249" s="466"/>
      <c r="K249" s="466"/>
      <c r="L249" s="466"/>
      <c r="M249" s="466"/>
      <c r="N249" s="466"/>
      <c r="O249" s="466"/>
      <c r="P249" s="466"/>
      <c r="Q249" s="466"/>
      <c r="R249" s="466"/>
      <c r="S249" s="466"/>
      <c r="T249" s="466"/>
      <c r="U249" s="466"/>
      <c r="V249" s="466"/>
      <c r="W249" s="466"/>
      <c r="X249" s="466"/>
      <c r="Y249" s="466"/>
      <c r="Z249" s="466"/>
      <c r="AA249" s="466"/>
      <c r="AB249" s="466"/>
      <c r="AC249" s="466"/>
      <c r="AD249" s="466"/>
      <c r="AE249" s="466"/>
      <c r="AF249" s="466"/>
      <c r="AG249" s="466"/>
      <c r="AH249" s="466"/>
      <c r="AI249" s="466"/>
      <c r="AJ249" s="466"/>
      <c r="AK249" s="466"/>
      <c r="AL249" s="467"/>
      <c r="AM249" s="467"/>
      <c r="AN249" s="467"/>
      <c r="AO249" s="467"/>
      <c r="AP249" s="467"/>
      <c r="AQ249" s="467"/>
      <c r="AR249" s="467"/>
      <c r="AS249" s="467"/>
      <c r="AT249" s="467"/>
      <c r="AU249" s="467"/>
      <c r="AW249" s="467"/>
      <c r="AX249" s="469"/>
      <c r="AY249" s="467"/>
      <c r="AZ249" s="467"/>
      <c r="BB249" s="470"/>
      <c r="BC249" s="465"/>
      <c r="BD249" s="470"/>
      <c r="BE249" s="470"/>
      <c r="BF249" s="470"/>
      <c r="BG249" s="470"/>
      <c r="BH249" s="471"/>
      <c r="BI249" s="470"/>
      <c r="BJ249" s="470"/>
      <c r="BK249" s="470"/>
      <c r="BL249" s="470"/>
      <c r="BM249" s="467"/>
      <c r="BN249" s="467"/>
      <c r="BO249" s="467"/>
      <c r="BP249" s="467"/>
      <c r="BQ249" s="467"/>
      <c r="BR249" s="467"/>
      <c r="BS249" s="467"/>
      <c r="BT249" s="467"/>
      <c r="BU249" s="467"/>
      <c r="BV249" s="467"/>
      <c r="BW249" s="467"/>
      <c r="BX249" s="467"/>
      <c r="BY249" s="467"/>
      <c r="BZ249" s="467"/>
      <c r="CA249" s="467"/>
      <c r="CB249" s="467"/>
      <c r="CC249" s="467"/>
      <c r="CD249" s="467"/>
      <c r="CE249" s="467"/>
      <c r="CF249" s="467"/>
      <c r="CG249" s="467"/>
      <c r="CH249" s="467"/>
      <c r="CI249" s="467"/>
      <c r="CJ249" s="467"/>
      <c r="CK249" s="467"/>
      <c r="CL249" s="467"/>
      <c r="CM249" s="467"/>
      <c r="CN249" s="467"/>
      <c r="CO249" s="467"/>
      <c r="CP249" s="467"/>
      <c r="CQ249" s="467"/>
      <c r="CR249" s="467"/>
      <c r="CS249" s="467"/>
      <c r="CT249" s="467"/>
      <c r="CU249" s="467"/>
      <c r="CV249" s="467"/>
      <c r="CW249" s="467"/>
      <c r="CX249" s="467"/>
      <c r="CY249" s="467"/>
      <c r="CZ249" s="467"/>
      <c r="DA249" s="467"/>
      <c r="DB249" s="467"/>
      <c r="DC249" s="467"/>
      <c r="DD249" s="467"/>
      <c r="DE249" s="467"/>
      <c r="DF249" s="467"/>
      <c r="DG249" s="467"/>
      <c r="DH249" s="467"/>
      <c r="DI249" s="467"/>
      <c r="DJ249" s="467"/>
      <c r="DK249" s="467"/>
      <c r="DL249" s="467"/>
      <c r="DM249" s="467"/>
      <c r="DN249" s="467"/>
      <c r="DO249" s="467"/>
      <c r="DP249" s="467"/>
      <c r="DQ249" s="467"/>
      <c r="DR249" s="467"/>
      <c r="DS249" s="467"/>
      <c r="DT249" s="467"/>
      <c r="DU249" s="467"/>
      <c r="DV249" s="467"/>
      <c r="DW249" s="467"/>
      <c r="DX249" s="467"/>
      <c r="DY249" s="467"/>
      <c r="DZ249" s="467"/>
      <c r="EA249" s="467"/>
      <c r="EB249" s="467"/>
      <c r="EC249" s="467"/>
      <c r="ED249" s="467"/>
      <c r="EE249" s="467"/>
      <c r="EF249" s="472"/>
    </row>
    <row r="250" spans="2:136" ht="35.1" customHeight="1" x14ac:dyDescent="0.3">
      <c r="B250" s="473"/>
      <c r="C250" s="473"/>
      <c r="D250" s="473"/>
      <c r="E250" s="473"/>
      <c r="F250" s="473"/>
      <c r="G250" s="473"/>
      <c r="H250" s="473"/>
      <c r="I250" s="473"/>
      <c r="J250" s="473"/>
      <c r="K250" s="473"/>
      <c r="L250" s="473"/>
      <c r="M250" s="473"/>
      <c r="N250" s="473"/>
      <c r="O250" s="473"/>
      <c r="P250" s="473"/>
      <c r="Q250" s="473"/>
      <c r="R250" s="473"/>
      <c r="S250" s="473"/>
      <c r="T250" s="473"/>
      <c r="U250" s="473"/>
      <c r="V250" s="473"/>
      <c r="W250" s="473"/>
      <c r="X250" s="473"/>
      <c r="Y250" s="473"/>
      <c r="Z250" s="473"/>
      <c r="AA250" s="473"/>
      <c r="AB250" s="473"/>
      <c r="AC250" s="473"/>
      <c r="AD250" s="473"/>
      <c r="AE250" s="473"/>
      <c r="AF250" s="473"/>
      <c r="AG250" s="473"/>
      <c r="AH250" s="473"/>
      <c r="AI250" s="473"/>
      <c r="AJ250" s="473"/>
      <c r="AK250" s="473"/>
      <c r="AL250" s="473"/>
      <c r="AM250" s="473"/>
      <c r="AN250" s="473"/>
      <c r="AO250" s="473"/>
      <c r="AP250" s="473"/>
      <c r="AQ250" s="473"/>
      <c r="AR250" s="473"/>
      <c r="AS250" s="473"/>
      <c r="AT250" s="473"/>
      <c r="AU250" s="473"/>
      <c r="AV250" s="473"/>
      <c r="AW250" s="473"/>
      <c r="AX250" s="473"/>
      <c r="AY250" s="473"/>
      <c r="AZ250" s="473"/>
      <c r="BA250" s="473"/>
      <c r="BB250" s="473"/>
      <c r="BC250" s="473"/>
      <c r="BD250" s="473"/>
      <c r="BE250" s="473"/>
      <c r="BF250" s="473"/>
      <c r="BG250" s="473"/>
      <c r="BH250" s="473"/>
      <c r="BI250" s="473"/>
      <c r="BJ250" s="473"/>
      <c r="BK250" s="473"/>
      <c r="BL250" s="473"/>
      <c r="BM250" s="473"/>
      <c r="BN250" s="473"/>
      <c r="BO250" s="473"/>
      <c r="BP250" s="473"/>
      <c r="BQ250" s="473"/>
      <c r="BR250" s="473"/>
      <c r="BS250" s="473"/>
      <c r="BT250" s="473"/>
      <c r="BU250" s="473"/>
      <c r="BV250" s="473"/>
      <c r="BW250" s="473"/>
      <c r="BX250" s="473"/>
      <c r="BY250" s="473"/>
      <c r="BZ250" s="473"/>
      <c r="CA250" s="473"/>
      <c r="CB250" s="473"/>
      <c r="CC250" s="473"/>
      <c r="CD250" s="473"/>
      <c r="CE250" s="473"/>
      <c r="CF250" s="473"/>
      <c r="CG250" s="473"/>
      <c r="CH250" s="473"/>
      <c r="CI250" s="473"/>
      <c r="CJ250" s="473"/>
      <c r="CK250" s="473"/>
      <c r="CL250" s="473"/>
      <c r="CM250" s="473"/>
      <c r="CN250" s="473"/>
      <c r="CO250" s="473"/>
      <c r="CP250" s="473"/>
      <c r="CQ250" s="473"/>
      <c r="CR250" s="473"/>
      <c r="CS250" s="473"/>
      <c r="CT250" s="473"/>
      <c r="CU250" s="473"/>
      <c r="CV250" s="473"/>
      <c r="CW250" s="473"/>
      <c r="CX250" s="473"/>
      <c r="CY250" s="473"/>
      <c r="EE250" s="475"/>
    </row>
    <row r="251" spans="2:136" s="468" customFormat="1" ht="8.1" customHeight="1" x14ac:dyDescent="0.3">
      <c r="B251" s="465"/>
      <c r="C251" s="469"/>
      <c r="D251" s="467"/>
      <c r="E251" s="467"/>
      <c r="F251" s="465"/>
      <c r="G251" s="470"/>
      <c r="H251" s="470"/>
      <c r="I251" s="470"/>
      <c r="J251" s="470"/>
      <c r="K251" s="470"/>
      <c r="L251" s="470"/>
      <c r="M251" s="470"/>
      <c r="N251" s="470"/>
      <c r="O251" s="470"/>
      <c r="P251" s="470"/>
      <c r="Q251" s="470"/>
      <c r="R251" s="476"/>
      <c r="S251" s="476"/>
      <c r="T251" s="476"/>
      <c r="U251" s="476"/>
      <c r="V251" s="476"/>
      <c r="W251" s="476"/>
      <c r="X251" s="476"/>
      <c r="Y251" s="476"/>
      <c r="Z251" s="476"/>
      <c r="AA251" s="476"/>
      <c r="AB251" s="476"/>
      <c r="AC251" s="476"/>
      <c r="AD251" s="476"/>
      <c r="AE251" s="476"/>
      <c r="AF251" s="476"/>
      <c r="AG251" s="476"/>
      <c r="AH251" s="476"/>
      <c r="AI251" s="476"/>
      <c r="AJ251" s="476"/>
      <c r="AK251" s="476"/>
      <c r="AL251" s="476"/>
      <c r="AM251" s="476"/>
      <c r="AN251" s="476"/>
      <c r="AO251" s="476"/>
      <c r="AP251" s="476"/>
      <c r="AQ251" s="476"/>
      <c r="AR251" s="476"/>
      <c r="AS251" s="476"/>
      <c r="AT251" s="476"/>
      <c r="AU251" s="476"/>
      <c r="AV251" s="476"/>
      <c r="AW251" s="476"/>
      <c r="AX251" s="476"/>
      <c r="AY251" s="476"/>
      <c r="AZ251" s="476"/>
      <c r="BA251" s="476"/>
      <c r="BB251" s="476"/>
      <c r="BC251" s="476"/>
      <c r="BD251" s="476"/>
      <c r="BE251" s="476"/>
      <c r="BF251" s="476"/>
      <c r="BG251" s="476"/>
      <c r="BH251" s="476"/>
      <c r="BI251" s="476"/>
      <c r="BJ251" s="476"/>
      <c r="BK251" s="476"/>
      <c r="BL251" s="476"/>
      <c r="BM251" s="476"/>
      <c r="BN251" s="476"/>
      <c r="BO251" s="476"/>
      <c r="BP251" s="476"/>
      <c r="BQ251" s="476"/>
      <c r="BR251" s="476"/>
      <c r="BS251" s="476"/>
      <c r="BT251" s="476"/>
      <c r="BU251" s="476"/>
      <c r="BV251" s="476"/>
      <c r="BW251" s="476"/>
      <c r="BX251" s="476"/>
      <c r="BY251" s="476"/>
      <c r="BZ251" s="476"/>
      <c r="CA251" s="476"/>
      <c r="CB251" s="476"/>
      <c r="CC251" s="476"/>
      <c r="CD251" s="476"/>
      <c r="CE251" s="476"/>
      <c r="CF251" s="476"/>
      <c r="CG251" s="476"/>
      <c r="CH251" s="476"/>
      <c r="CI251" s="476"/>
      <c r="CJ251" s="476"/>
      <c r="CK251" s="476"/>
      <c r="CL251" s="476"/>
      <c r="CM251" s="476"/>
      <c r="CN251" s="476"/>
      <c r="CO251" s="476"/>
      <c r="CP251" s="476"/>
      <c r="CQ251" s="476"/>
      <c r="CR251" s="476"/>
      <c r="CS251" s="476"/>
      <c r="CT251" s="476"/>
      <c r="CU251" s="476"/>
      <c r="CV251" s="476"/>
      <c r="CW251" s="476"/>
      <c r="CX251" s="476"/>
      <c r="CY251" s="476"/>
      <c r="CZ251" s="476"/>
    </row>
    <row r="252" spans="2:136" s="468" customFormat="1" ht="8.1" customHeight="1" x14ac:dyDescent="0.3">
      <c r="B252" s="477" t="s">
        <v>120</v>
      </c>
      <c r="C252" s="1548">
        <f>CY241</f>
        <v>217</v>
      </c>
      <c r="D252" s="1548"/>
      <c r="E252" s="1548"/>
      <c r="F252" s="478"/>
      <c r="G252" s="478"/>
      <c r="H252" s="479"/>
      <c r="I252" s="478"/>
      <c r="J252" s="478"/>
      <c r="K252" s="478"/>
      <c r="L252" s="478"/>
      <c r="M252" s="1548">
        <f>C252+1</f>
        <v>218</v>
      </c>
      <c r="N252" s="1548"/>
      <c r="O252" s="1548"/>
      <c r="P252" s="478"/>
      <c r="Q252" s="478"/>
      <c r="R252" s="479"/>
      <c r="S252" s="478"/>
      <c r="T252" s="478"/>
      <c r="U252" s="478"/>
      <c r="V252" s="478"/>
      <c r="W252" s="1548">
        <f>M252+1</f>
        <v>219</v>
      </c>
      <c r="X252" s="1548"/>
      <c r="Y252" s="1548"/>
      <c r="Z252" s="478"/>
      <c r="AA252" s="478"/>
      <c r="AB252" s="479"/>
      <c r="AC252" s="478"/>
      <c r="AD252" s="478"/>
      <c r="AE252" s="478"/>
      <c r="AF252" s="478"/>
      <c r="AG252" s="1548">
        <f>W252+1</f>
        <v>220</v>
      </c>
      <c r="AH252" s="1548"/>
      <c r="AI252" s="1548"/>
      <c r="AJ252" s="478"/>
      <c r="AK252" s="478"/>
      <c r="AL252" s="479"/>
      <c r="AM252" s="478"/>
      <c r="AN252" s="478"/>
      <c r="AO252" s="478"/>
      <c r="AP252" s="478"/>
      <c r="AQ252" s="1548">
        <f>AG252+1</f>
        <v>221</v>
      </c>
      <c r="AR252" s="1548"/>
      <c r="AS252" s="1548"/>
      <c r="AT252" s="478"/>
      <c r="AU252" s="478"/>
      <c r="AV252" s="479"/>
      <c r="AW252" s="478"/>
      <c r="AX252" s="478"/>
      <c r="AY252" s="478"/>
      <c r="AZ252" s="478"/>
      <c r="BA252" s="1548">
        <f>AQ252+1</f>
        <v>222</v>
      </c>
      <c r="BB252" s="1548"/>
      <c r="BC252" s="1548"/>
      <c r="BD252" s="478"/>
      <c r="BE252" s="478"/>
      <c r="BF252" s="479"/>
      <c r="BG252" s="478"/>
      <c r="BH252" s="478"/>
      <c r="BI252" s="478"/>
      <c r="BJ252" s="478"/>
      <c r="BK252" s="1548">
        <f>BA252+1</f>
        <v>223</v>
      </c>
      <c r="BL252" s="1548"/>
      <c r="BM252" s="1548"/>
      <c r="BN252" s="478"/>
      <c r="BO252" s="478"/>
      <c r="BP252" s="479"/>
      <c r="BQ252" s="478"/>
      <c r="BR252" s="478"/>
      <c r="BS252" s="478"/>
      <c r="BT252" s="478"/>
      <c r="BU252" s="1548">
        <f>BK252+1</f>
        <v>224</v>
      </c>
      <c r="BV252" s="1548"/>
      <c r="BW252" s="1548"/>
      <c r="BX252" s="478"/>
      <c r="BY252" s="478"/>
      <c r="BZ252" s="479"/>
      <c r="CA252" s="478"/>
      <c r="CB252" s="478"/>
      <c r="CC252" s="478"/>
      <c r="CD252" s="478"/>
      <c r="CE252" s="1548">
        <f>BU252+1</f>
        <v>225</v>
      </c>
      <c r="CF252" s="1548"/>
      <c r="CG252" s="1548"/>
      <c r="CH252" s="478"/>
      <c r="CI252" s="478"/>
      <c r="CJ252" s="479"/>
      <c r="CK252" s="478"/>
      <c r="CL252" s="478"/>
      <c r="CM252" s="478"/>
      <c r="CN252" s="478"/>
      <c r="CO252" s="1548">
        <f>CE252+1</f>
        <v>226</v>
      </c>
      <c r="CP252" s="1548"/>
      <c r="CQ252" s="1548"/>
      <c r="CR252" s="478"/>
      <c r="CS252" s="478"/>
      <c r="CT252" s="479"/>
      <c r="CU252" s="478"/>
      <c r="CV252" s="478"/>
      <c r="CW252" s="478"/>
      <c r="CX252" s="478"/>
      <c r="CY252" s="480">
        <f>CO252+1</f>
        <v>227</v>
      </c>
      <c r="CZ252" s="480"/>
    </row>
    <row r="253" spans="2:136" s="468" customFormat="1" ht="6" customHeight="1" x14ac:dyDescent="0.3">
      <c r="B253" s="481"/>
      <c r="C253" s="482"/>
      <c r="D253" s="483"/>
      <c r="E253" s="483"/>
      <c r="F253" s="483"/>
      <c r="G253" s="484"/>
      <c r="H253" s="483"/>
      <c r="I253" s="483"/>
      <c r="J253" s="483"/>
      <c r="K253" s="483"/>
      <c r="L253" s="485"/>
      <c r="M253" s="482"/>
      <c r="N253" s="483"/>
      <c r="O253" s="483"/>
      <c r="P253" s="483"/>
      <c r="Q253" s="484"/>
      <c r="R253" s="483"/>
      <c r="S253" s="483"/>
      <c r="T253" s="483"/>
      <c r="U253" s="483"/>
      <c r="V253" s="485"/>
      <c r="W253" s="482"/>
      <c r="X253" s="483"/>
      <c r="Y253" s="483"/>
      <c r="Z253" s="483"/>
      <c r="AA253" s="484"/>
      <c r="AB253" s="483"/>
      <c r="AC253" s="483"/>
      <c r="AD253" s="483"/>
      <c r="AE253" s="483"/>
      <c r="AF253" s="485"/>
      <c r="AG253" s="482"/>
      <c r="AH253" s="483"/>
      <c r="AI253" s="483"/>
      <c r="AJ253" s="483"/>
      <c r="AK253" s="484"/>
      <c r="AL253" s="483"/>
      <c r="AM253" s="483"/>
      <c r="AN253" s="483"/>
      <c r="AO253" s="483"/>
      <c r="AP253" s="485"/>
      <c r="AQ253" s="482"/>
      <c r="AR253" s="483"/>
      <c r="AS253" s="483"/>
      <c r="AT253" s="483"/>
      <c r="AU253" s="484"/>
      <c r="AV253" s="483"/>
      <c r="AW253" s="483"/>
      <c r="AX253" s="483"/>
      <c r="AY253" s="483"/>
      <c r="AZ253" s="485"/>
      <c r="BA253" s="482"/>
      <c r="BB253" s="483"/>
      <c r="BC253" s="483"/>
      <c r="BD253" s="483"/>
      <c r="BE253" s="484"/>
      <c r="BF253" s="483"/>
      <c r="BG253" s="483"/>
      <c r="BH253" s="483"/>
      <c r="BI253" s="483"/>
      <c r="BJ253" s="485"/>
      <c r="BK253" s="482"/>
      <c r="BL253" s="483"/>
      <c r="BM253" s="483"/>
      <c r="BN253" s="483"/>
      <c r="BO253" s="484"/>
      <c r="BP253" s="483"/>
      <c r="BQ253" s="483"/>
      <c r="BR253" s="483"/>
      <c r="BS253" s="483"/>
      <c r="BT253" s="485"/>
      <c r="BU253" s="482"/>
      <c r="BV253" s="483"/>
      <c r="BW253" s="483"/>
      <c r="BX253" s="483"/>
      <c r="BY253" s="484"/>
      <c r="BZ253" s="483"/>
      <c r="CA253" s="483"/>
      <c r="CB253" s="483"/>
      <c r="CC253" s="483"/>
      <c r="CD253" s="485"/>
      <c r="CE253" s="482"/>
      <c r="CF253" s="483"/>
      <c r="CG253" s="483"/>
      <c r="CH253" s="483"/>
      <c r="CI253" s="484"/>
      <c r="CJ253" s="483"/>
      <c r="CK253" s="483"/>
      <c r="CL253" s="483"/>
      <c r="CM253" s="483"/>
      <c r="CN253" s="485"/>
      <c r="CO253" s="482"/>
      <c r="CP253" s="483"/>
      <c r="CQ253" s="483"/>
      <c r="CR253" s="483"/>
      <c r="CS253" s="484"/>
      <c r="CT253" s="483"/>
      <c r="CU253" s="483"/>
      <c r="CV253" s="483"/>
      <c r="CW253" s="483"/>
      <c r="CX253" s="485"/>
      <c r="CY253" s="486"/>
      <c r="CZ253" s="486"/>
    </row>
    <row r="254" spans="2:136" s="468" customFormat="1" ht="8.1" customHeight="1" x14ac:dyDescent="0.3">
      <c r="B254" s="1549" t="s">
        <v>299</v>
      </c>
      <c r="C254" s="487"/>
      <c r="D254" s="488"/>
      <c r="E254" s="488"/>
      <c r="F254" s="488"/>
      <c r="G254" s="488"/>
      <c r="H254" s="488"/>
      <c r="I254" s="488"/>
      <c r="J254" s="488"/>
      <c r="K254" s="488"/>
      <c r="L254" s="489"/>
      <c r="M254" s="487"/>
      <c r="N254" s="488"/>
      <c r="O254" s="488"/>
      <c r="P254" s="488"/>
      <c r="Q254" s="488"/>
      <c r="R254" s="488"/>
      <c r="S254" s="488"/>
      <c r="T254" s="488"/>
      <c r="U254" s="488"/>
      <c r="V254" s="489"/>
      <c r="W254" s="487"/>
      <c r="X254" s="488"/>
      <c r="Y254" s="488"/>
      <c r="Z254" s="488"/>
      <c r="AA254" s="488"/>
      <c r="AB254" s="488"/>
      <c r="AC254" s="488"/>
      <c r="AD254" s="488"/>
      <c r="AE254" s="488"/>
      <c r="AF254" s="489"/>
      <c r="AG254" s="487"/>
      <c r="AH254" s="488"/>
      <c r="AI254" s="488"/>
      <c r="AJ254" s="488"/>
      <c r="AK254" s="488"/>
      <c r="AL254" s="488"/>
      <c r="AM254" s="488"/>
      <c r="AN254" s="488"/>
      <c r="AO254" s="488"/>
      <c r="AP254" s="489"/>
      <c r="AQ254" s="487"/>
      <c r="AR254" s="488"/>
      <c r="AS254" s="488"/>
      <c r="AT254" s="488"/>
      <c r="AU254" s="488"/>
      <c r="AV254" s="488"/>
      <c r="AW254" s="488"/>
      <c r="AX254" s="488"/>
      <c r="AY254" s="488"/>
      <c r="AZ254" s="489"/>
      <c r="BA254" s="487"/>
      <c r="BB254" s="488"/>
      <c r="BC254" s="488"/>
      <c r="BD254" s="488"/>
      <c r="BE254" s="488"/>
      <c r="BF254" s="488"/>
      <c r="BG254" s="488"/>
      <c r="BH254" s="488"/>
      <c r="BI254" s="488"/>
      <c r="BJ254" s="489"/>
      <c r="BK254" s="487"/>
      <c r="BL254" s="488"/>
      <c r="BM254" s="488"/>
      <c r="BN254" s="488"/>
      <c r="BO254" s="488"/>
      <c r="BP254" s="488"/>
      <c r="BQ254" s="488"/>
      <c r="BR254" s="488"/>
      <c r="BS254" s="488"/>
      <c r="BT254" s="489"/>
      <c r="BU254" s="487"/>
      <c r="BV254" s="488"/>
      <c r="BW254" s="488"/>
      <c r="BX254" s="488"/>
      <c r="BY254" s="488"/>
      <c r="BZ254" s="488"/>
      <c r="CA254" s="488"/>
      <c r="CB254" s="488"/>
      <c r="CC254" s="488"/>
      <c r="CD254" s="489"/>
      <c r="CE254" s="487"/>
      <c r="CF254" s="488"/>
      <c r="CG254" s="488"/>
      <c r="CH254" s="488"/>
      <c r="CI254" s="488"/>
      <c r="CJ254" s="488"/>
      <c r="CK254" s="488"/>
      <c r="CL254" s="488"/>
      <c r="CM254" s="488"/>
      <c r="CN254" s="489"/>
      <c r="CO254" s="487"/>
      <c r="CP254" s="488"/>
      <c r="CQ254" s="488"/>
      <c r="CR254" s="488"/>
      <c r="CS254" s="488"/>
      <c r="CT254" s="488"/>
      <c r="CU254" s="488"/>
      <c r="CV254" s="488"/>
      <c r="CW254" s="488"/>
      <c r="CX254" s="489"/>
      <c r="CY254" s="490"/>
    </row>
    <row r="255" spans="2:136" s="468" customFormat="1" ht="8.1" customHeight="1" thickBot="1" x14ac:dyDescent="0.35">
      <c r="B255" s="1549"/>
      <c r="C255" s="491"/>
      <c r="D255" s="492"/>
      <c r="E255" s="492"/>
      <c r="F255" s="492"/>
      <c r="G255" s="492"/>
      <c r="H255" s="492"/>
      <c r="I255" s="492"/>
      <c r="J255" s="492"/>
      <c r="K255" s="492"/>
      <c r="L255" s="493"/>
      <c r="M255" s="491"/>
      <c r="N255" s="492"/>
      <c r="O255" s="492"/>
      <c r="P255" s="492"/>
      <c r="Q255" s="492"/>
      <c r="R255" s="492"/>
      <c r="S255" s="492"/>
      <c r="T255" s="492"/>
      <c r="U255" s="492"/>
      <c r="V255" s="493"/>
      <c r="W255" s="491"/>
      <c r="X255" s="492"/>
      <c r="Y255" s="492"/>
      <c r="Z255" s="492"/>
      <c r="AA255" s="492"/>
      <c r="AB255" s="492"/>
      <c r="AC255" s="492"/>
      <c r="AD255" s="492"/>
      <c r="AE255" s="492"/>
      <c r="AF255" s="493"/>
      <c r="AG255" s="491"/>
      <c r="AH255" s="492"/>
      <c r="AI255" s="492"/>
      <c r="AJ255" s="492"/>
      <c r="AK255" s="492"/>
      <c r="AL255" s="492"/>
      <c r="AM255" s="492"/>
      <c r="AN255" s="492"/>
      <c r="AO255" s="492"/>
      <c r="AP255" s="493"/>
      <c r="AQ255" s="491"/>
      <c r="AR255" s="492"/>
      <c r="AS255" s="492"/>
      <c r="AT255" s="492"/>
      <c r="AU255" s="492"/>
      <c r="AV255" s="492"/>
      <c r="AW255" s="492"/>
      <c r="AX255" s="492"/>
      <c r="AY255" s="492"/>
      <c r="AZ255" s="493"/>
      <c r="BA255" s="491"/>
      <c r="BB255" s="492"/>
      <c r="BC255" s="492"/>
      <c r="BD255" s="492"/>
      <c r="BE255" s="492"/>
      <c r="BF255" s="492"/>
      <c r="BG255" s="492"/>
      <c r="BH255" s="492"/>
      <c r="BI255" s="492"/>
      <c r="BJ255" s="493"/>
      <c r="BK255" s="491"/>
      <c r="BL255" s="492"/>
      <c r="BM255" s="492"/>
      <c r="BN255" s="492"/>
      <c r="BO255" s="492"/>
      <c r="BP255" s="492"/>
      <c r="BQ255" s="492"/>
      <c r="BR255" s="492"/>
      <c r="BS255" s="492"/>
      <c r="BT255" s="493"/>
      <c r="BU255" s="491"/>
      <c r="BV255" s="492"/>
      <c r="BW255" s="492"/>
      <c r="BX255" s="492"/>
      <c r="BY255" s="492"/>
      <c r="BZ255" s="492"/>
      <c r="CA255" s="492"/>
      <c r="CB255" s="492"/>
      <c r="CC255" s="492"/>
      <c r="CD255" s="493"/>
      <c r="CE255" s="491"/>
      <c r="CF255" s="492"/>
      <c r="CG255" s="492"/>
      <c r="CH255" s="492"/>
      <c r="CI255" s="492"/>
      <c r="CJ255" s="492"/>
      <c r="CK255" s="492"/>
      <c r="CL255" s="492"/>
      <c r="CM255" s="492"/>
      <c r="CN255" s="493"/>
      <c r="CO255" s="491"/>
      <c r="CP255" s="492"/>
      <c r="CQ255" s="492"/>
      <c r="CR255" s="492"/>
      <c r="CS255" s="492"/>
      <c r="CT255" s="492"/>
      <c r="CU255" s="492"/>
      <c r="CV255" s="492"/>
      <c r="CW255" s="492"/>
      <c r="CX255" s="493"/>
      <c r="CY255" s="490"/>
    </row>
    <row r="256" spans="2:136" s="468" customFormat="1" ht="8.1" customHeight="1" x14ac:dyDescent="0.3">
      <c r="B256" s="1549"/>
      <c r="C256" s="494"/>
      <c r="D256" s="495"/>
      <c r="E256" s="495"/>
      <c r="F256" s="495"/>
      <c r="G256" s="495"/>
      <c r="H256" s="495"/>
      <c r="I256" s="495"/>
      <c r="J256" s="495"/>
      <c r="K256" s="495"/>
      <c r="L256" s="496"/>
      <c r="M256" s="494"/>
      <c r="N256" s="495"/>
      <c r="O256" s="495"/>
      <c r="P256" s="495"/>
      <c r="Q256" s="495"/>
      <c r="R256" s="495"/>
      <c r="S256" s="495"/>
      <c r="T256" s="495"/>
      <c r="U256" s="495"/>
      <c r="V256" s="496"/>
      <c r="W256" s="494"/>
      <c r="X256" s="495"/>
      <c r="Y256" s="495"/>
      <c r="Z256" s="495"/>
      <c r="AA256" s="495"/>
      <c r="AB256" s="495"/>
      <c r="AC256" s="495"/>
      <c r="AD256" s="495"/>
      <c r="AE256" s="495"/>
      <c r="AF256" s="496"/>
      <c r="AG256" s="494"/>
      <c r="AH256" s="495"/>
      <c r="AI256" s="495"/>
      <c r="AJ256" s="495"/>
      <c r="AK256" s="495"/>
      <c r="AL256" s="495"/>
      <c r="AM256" s="495"/>
      <c r="AN256" s="495"/>
      <c r="AO256" s="495"/>
      <c r="AP256" s="496"/>
      <c r="AQ256" s="494"/>
      <c r="AR256" s="495"/>
      <c r="AS256" s="495"/>
      <c r="AT256" s="495"/>
      <c r="AU256" s="495"/>
      <c r="AV256" s="495"/>
      <c r="AW256" s="495"/>
      <c r="AX256" s="495"/>
      <c r="AY256" s="495"/>
      <c r="AZ256" s="496"/>
      <c r="BA256" s="494"/>
      <c r="BB256" s="495"/>
      <c r="BC256" s="495"/>
      <c r="BD256" s="495"/>
      <c r="BE256" s="495"/>
      <c r="BF256" s="495"/>
      <c r="BG256" s="495"/>
      <c r="BH256" s="495"/>
      <c r="BI256" s="495"/>
      <c r="BJ256" s="496"/>
      <c r="BK256" s="494"/>
      <c r="BL256" s="495"/>
      <c r="BM256" s="495"/>
      <c r="BN256" s="495"/>
      <c r="BO256" s="495"/>
      <c r="BP256" s="495"/>
      <c r="BQ256" s="495"/>
      <c r="BR256" s="495"/>
      <c r="BS256" s="495"/>
      <c r="BT256" s="496"/>
      <c r="BU256" s="494"/>
      <c r="BV256" s="495"/>
      <c r="BW256" s="495"/>
      <c r="BX256" s="495"/>
      <c r="BY256" s="495"/>
      <c r="BZ256" s="495"/>
      <c r="CA256" s="495"/>
      <c r="CB256" s="495"/>
      <c r="CC256" s="495"/>
      <c r="CD256" s="496"/>
      <c r="CE256" s="494"/>
      <c r="CF256" s="495"/>
      <c r="CG256" s="495"/>
      <c r="CH256" s="495"/>
      <c r="CI256" s="495"/>
      <c r="CJ256" s="495"/>
      <c r="CK256" s="495"/>
      <c r="CL256" s="495"/>
      <c r="CM256" s="495"/>
      <c r="CN256" s="496"/>
      <c r="CO256" s="494"/>
      <c r="CP256" s="495"/>
      <c r="CQ256" s="495"/>
      <c r="CR256" s="495"/>
      <c r="CS256" s="495"/>
      <c r="CT256" s="495"/>
      <c r="CU256" s="495"/>
      <c r="CV256" s="495"/>
      <c r="CW256" s="495"/>
      <c r="CX256" s="496"/>
      <c r="CY256" s="490"/>
    </row>
    <row r="257" spans="2:136" s="468" customFormat="1" ht="8.1" customHeight="1" x14ac:dyDescent="0.3">
      <c r="B257" s="1549"/>
      <c r="C257" s="497"/>
      <c r="D257" s="498"/>
      <c r="E257" s="498"/>
      <c r="F257" s="498"/>
      <c r="G257" s="498"/>
      <c r="H257" s="498"/>
      <c r="I257" s="498"/>
      <c r="J257" s="498"/>
      <c r="K257" s="498"/>
      <c r="L257" s="499"/>
      <c r="M257" s="497"/>
      <c r="N257" s="498"/>
      <c r="O257" s="498"/>
      <c r="P257" s="498"/>
      <c r="Q257" s="498"/>
      <c r="R257" s="498"/>
      <c r="S257" s="498"/>
      <c r="T257" s="498"/>
      <c r="U257" s="498"/>
      <c r="V257" s="499"/>
      <c r="W257" s="497"/>
      <c r="X257" s="498"/>
      <c r="Y257" s="498"/>
      <c r="Z257" s="498"/>
      <c r="AA257" s="498"/>
      <c r="AB257" s="498"/>
      <c r="AC257" s="498"/>
      <c r="AD257" s="498"/>
      <c r="AE257" s="498"/>
      <c r="AF257" s="499"/>
      <c r="AG257" s="497"/>
      <c r="AH257" s="498"/>
      <c r="AI257" s="498"/>
      <c r="AJ257" s="498"/>
      <c r="AK257" s="498"/>
      <c r="AL257" s="498"/>
      <c r="AM257" s="498"/>
      <c r="AN257" s="498"/>
      <c r="AO257" s="498"/>
      <c r="AP257" s="499"/>
      <c r="AQ257" s="497"/>
      <c r="AR257" s="498"/>
      <c r="AS257" s="498"/>
      <c r="AT257" s="498"/>
      <c r="AU257" s="498"/>
      <c r="AV257" s="498"/>
      <c r="AW257" s="498"/>
      <c r="AX257" s="498"/>
      <c r="AY257" s="498"/>
      <c r="AZ257" s="499"/>
      <c r="BA257" s="497"/>
      <c r="BB257" s="498"/>
      <c r="BC257" s="498"/>
      <c r="BD257" s="498"/>
      <c r="BE257" s="498"/>
      <c r="BF257" s="498"/>
      <c r="BG257" s="498"/>
      <c r="BH257" s="498"/>
      <c r="BI257" s="498"/>
      <c r="BJ257" s="499"/>
      <c r="BK257" s="497"/>
      <c r="BL257" s="498"/>
      <c r="BM257" s="498"/>
      <c r="BN257" s="498"/>
      <c r="BO257" s="498"/>
      <c r="BP257" s="498"/>
      <c r="BQ257" s="498"/>
      <c r="BR257" s="498"/>
      <c r="BS257" s="498"/>
      <c r="BT257" s="499"/>
      <c r="BU257" s="497"/>
      <c r="BV257" s="498"/>
      <c r="BW257" s="498"/>
      <c r="BX257" s="498"/>
      <c r="BY257" s="498"/>
      <c r="BZ257" s="498"/>
      <c r="CA257" s="498"/>
      <c r="CB257" s="498"/>
      <c r="CC257" s="498"/>
      <c r="CD257" s="499"/>
      <c r="CE257" s="497"/>
      <c r="CF257" s="498"/>
      <c r="CG257" s="498"/>
      <c r="CH257" s="498"/>
      <c r="CI257" s="498"/>
      <c r="CJ257" s="498"/>
      <c r="CK257" s="498"/>
      <c r="CL257" s="498"/>
      <c r="CM257" s="498"/>
      <c r="CN257" s="499"/>
      <c r="CO257" s="497"/>
      <c r="CP257" s="498"/>
      <c r="CQ257" s="498"/>
      <c r="CR257" s="498"/>
      <c r="CS257" s="498"/>
      <c r="CT257" s="498"/>
      <c r="CU257" s="498"/>
      <c r="CV257" s="498"/>
      <c r="CW257" s="498"/>
      <c r="CX257" s="499"/>
      <c r="CY257" s="490"/>
    </row>
    <row r="258" spans="2:136" s="468" customFormat="1" ht="6" customHeight="1" x14ac:dyDescent="0.3">
      <c r="C258" s="596"/>
      <c r="D258" s="597"/>
      <c r="E258" s="597"/>
      <c r="F258" s="597"/>
      <c r="G258" s="597"/>
      <c r="H258" s="598"/>
      <c r="I258" s="597"/>
      <c r="J258" s="597"/>
      <c r="K258" s="597"/>
      <c r="L258" s="597"/>
      <c r="M258" s="596"/>
      <c r="N258" s="597"/>
      <c r="O258" s="597"/>
      <c r="P258" s="597"/>
      <c r="Q258" s="597"/>
      <c r="R258" s="598"/>
      <c r="S258" s="597"/>
      <c r="T258" s="597"/>
      <c r="U258" s="597"/>
      <c r="V258" s="597"/>
      <c r="W258" s="596"/>
      <c r="X258" s="597"/>
      <c r="Y258" s="597"/>
      <c r="Z258" s="597"/>
      <c r="AA258" s="597"/>
      <c r="AB258" s="598"/>
      <c r="AC258" s="597"/>
      <c r="AD258" s="597"/>
      <c r="AE258" s="597"/>
      <c r="AF258" s="597"/>
      <c r="AG258" s="596"/>
      <c r="AH258" s="597"/>
      <c r="AI258" s="597"/>
      <c r="AJ258" s="597"/>
      <c r="AK258" s="597"/>
      <c r="AL258" s="598"/>
      <c r="AM258" s="597"/>
      <c r="AN258" s="597"/>
      <c r="AO258" s="597"/>
      <c r="AP258" s="597"/>
      <c r="AQ258" s="596"/>
      <c r="AR258" s="597"/>
      <c r="AS258" s="597"/>
      <c r="AT258" s="597"/>
      <c r="AU258" s="597"/>
      <c r="AV258" s="598"/>
      <c r="AW258" s="597"/>
      <c r="AX258" s="597"/>
      <c r="AY258" s="597"/>
      <c r="AZ258" s="597"/>
      <c r="BA258" s="596"/>
      <c r="BB258" s="597"/>
      <c r="BC258" s="597"/>
      <c r="BD258" s="597"/>
      <c r="BE258" s="597"/>
      <c r="BF258" s="598"/>
      <c r="BG258" s="597"/>
      <c r="BH258" s="597"/>
      <c r="BI258" s="597"/>
      <c r="BJ258" s="597"/>
      <c r="BK258" s="596"/>
      <c r="BL258" s="597"/>
      <c r="BM258" s="597"/>
      <c r="BN258" s="597"/>
      <c r="BO258" s="597"/>
      <c r="BP258" s="598"/>
      <c r="BQ258" s="597"/>
      <c r="BR258" s="597"/>
      <c r="BS258" s="597"/>
      <c r="BT258" s="597"/>
      <c r="BU258" s="596"/>
      <c r="BV258" s="597"/>
      <c r="BW258" s="597"/>
      <c r="BX258" s="597"/>
      <c r="BY258" s="597"/>
      <c r="BZ258" s="598"/>
      <c r="CA258" s="597"/>
      <c r="CB258" s="597"/>
      <c r="CC258" s="597"/>
      <c r="CD258" s="597"/>
      <c r="CE258" s="596"/>
      <c r="CF258" s="597"/>
      <c r="CG258" s="597"/>
      <c r="CH258" s="597"/>
      <c r="CI258" s="597"/>
      <c r="CJ258" s="598"/>
      <c r="CK258" s="597"/>
      <c r="CL258" s="597"/>
      <c r="CM258" s="597"/>
      <c r="CN258" s="597"/>
      <c r="CO258" s="596"/>
      <c r="CP258" s="597"/>
      <c r="CQ258" s="597"/>
      <c r="CR258" s="597"/>
      <c r="CS258" s="597"/>
      <c r="CT258" s="598"/>
      <c r="CU258" s="597"/>
      <c r="CV258" s="597"/>
      <c r="CW258" s="597"/>
      <c r="CX258" s="597"/>
    </row>
    <row r="259" spans="2:136" s="468" customFormat="1" ht="8.1" customHeight="1" x14ac:dyDescent="0.3">
      <c r="C259" s="500"/>
      <c r="D259" s="501"/>
      <c r="E259" s="501"/>
      <c r="F259" s="501"/>
      <c r="G259" s="501"/>
      <c r="H259" s="501"/>
      <c r="I259" s="502"/>
      <c r="J259" s="501"/>
      <c r="K259" s="501"/>
      <c r="L259" s="501"/>
      <c r="M259" s="500"/>
      <c r="N259" s="501"/>
      <c r="O259" s="501"/>
      <c r="P259" s="501"/>
      <c r="Q259" s="501"/>
      <c r="R259" s="501"/>
      <c r="S259" s="502"/>
      <c r="T259" s="501"/>
      <c r="U259" s="501"/>
      <c r="V259" s="501"/>
      <c r="W259" s="500"/>
      <c r="X259" s="501"/>
      <c r="Y259" s="501"/>
      <c r="Z259" s="501"/>
      <c r="AA259" s="501"/>
      <c r="AB259" s="501"/>
      <c r="AC259" s="502"/>
      <c r="AD259" s="501"/>
      <c r="AE259" s="501"/>
      <c r="AF259" s="501"/>
      <c r="AG259" s="500"/>
      <c r="AH259" s="501"/>
      <c r="AI259" s="501"/>
      <c r="AJ259" s="501"/>
      <c r="AK259" s="501"/>
      <c r="AL259" s="501"/>
      <c r="AM259" s="502"/>
      <c r="AN259" s="501"/>
      <c r="AO259" s="501"/>
      <c r="AP259" s="501"/>
      <c r="AQ259" s="500"/>
      <c r="AR259" s="501"/>
      <c r="AS259" s="501"/>
      <c r="AT259" s="501"/>
      <c r="AU259" s="501"/>
      <c r="AV259" s="501"/>
      <c r="AW259" s="502"/>
      <c r="AX259" s="501"/>
      <c r="AY259" s="501"/>
      <c r="AZ259" s="501"/>
      <c r="BA259" s="500"/>
      <c r="BB259" s="501"/>
      <c r="BC259" s="501"/>
      <c r="BD259" s="501"/>
      <c r="BE259" s="501"/>
      <c r="BF259" s="501"/>
      <c r="BG259" s="502"/>
      <c r="BH259" s="501"/>
      <c r="BI259" s="501"/>
      <c r="BJ259" s="501"/>
      <c r="BK259" s="500"/>
      <c r="BL259" s="501"/>
      <c r="BM259" s="501"/>
      <c r="BN259" s="501"/>
      <c r="BO259" s="501"/>
      <c r="BP259" s="501"/>
      <c r="BQ259" s="502"/>
      <c r="BR259" s="501"/>
      <c r="BS259" s="501"/>
      <c r="BT259" s="501"/>
      <c r="BU259" s="500"/>
      <c r="BV259" s="501"/>
      <c r="BW259" s="501"/>
      <c r="BX259" s="501"/>
      <c r="BY259" s="501"/>
      <c r="BZ259" s="501"/>
      <c r="CA259" s="502"/>
      <c r="CB259" s="501"/>
      <c r="CC259" s="501"/>
      <c r="CD259" s="501"/>
      <c r="CE259" s="500"/>
      <c r="CF259" s="501"/>
      <c r="CG259" s="501"/>
      <c r="CH259" s="501"/>
      <c r="CI259" s="501"/>
      <c r="CJ259" s="501"/>
      <c r="CK259" s="502"/>
      <c r="CL259" s="501"/>
      <c r="CM259" s="501"/>
      <c r="CN259" s="501"/>
      <c r="CO259" s="500"/>
      <c r="CP259" s="501"/>
      <c r="CQ259" s="501"/>
      <c r="CR259" s="501"/>
      <c r="CS259" s="501"/>
      <c r="CT259" s="501"/>
      <c r="CU259" s="502"/>
      <c r="CV259" s="501"/>
      <c r="CW259" s="501"/>
      <c r="CX259" s="501"/>
      <c r="CY259" s="503"/>
      <c r="CZ259" s="503"/>
    </row>
    <row r="260" spans="2:136" s="468" customFormat="1" ht="8.1" customHeight="1" x14ac:dyDescent="0.3">
      <c r="B260" s="464"/>
      <c r="C260" s="465"/>
      <c r="D260" s="466"/>
      <c r="E260" s="466"/>
      <c r="F260" s="466"/>
      <c r="G260" s="466"/>
      <c r="H260" s="466"/>
      <c r="I260" s="466"/>
      <c r="J260" s="466"/>
      <c r="K260" s="466"/>
      <c r="L260" s="466"/>
      <c r="M260" s="466"/>
      <c r="N260" s="466"/>
      <c r="O260" s="466"/>
      <c r="P260" s="466"/>
      <c r="Q260" s="466"/>
      <c r="R260" s="466"/>
      <c r="S260" s="466"/>
      <c r="T260" s="466"/>
      <c r="U260" s="466"/>
      <c r="V260" s="466"/>
      <c r="W260" s="466"/>
      <c r="X260" s="466"/>
      <c r="Y260" s="466"/>
      <c r="Z260" s="466"/>
      <c r="AA260" s="466"/>
      <c r="AB260" s="466"/>
      <c r="AC260" s="466"/>
      <c r="AD260" s="466"/>
      <c r="AE260" s="466"/>
      <c r="AF260" s="466"/>
      <c r="AG260" s="466"/>
      <c r="AH260" s="466"/>
      <c r="AI260" s="466"/>
      <c r="AJ260" s="466"/>
      <c r="AK260" s="466"/>
      <c r="AL260" s="467"/>
      <c r="AM260" s="467"/>
      <c r="AN260" s="467"/>
      <c r="AO260" s="467"/>
      <c r="AP260" s="467"/>
      <c r="AQ260" s="467"/>
      <c r="AR260" s="467"/>
      <c r="AS260" s="467"/>
      <c r="AT260" s="467"/>
      <c r="AU260" s="467"/>
      <c r="AW260" s="467"/>
      <c r="AX260" s="469"/>
      <c r="AY260" s="467"/>
      <c r="AZ260" s="467"/>
      <c r="BB260" s="470"/>
      <c r="BC260" s="465"/>
      <c r="BD260" s="470"/>
      <c r="BE260" s="470"/>
      <c r="BF260" s="470"/>
      <c r="BG260" s="470"/>
      <c r="BH260" s="471"/>
      <c r="BI260" s="470"/>
      <c r="BJ260" s="470"/>
      <c r="BK260" s="470"/>
      <c r="BL260" s="470"/>
      <c r="BM260" s="467"/>
      <c r="BN260" s="467"/>
      <c r="BO260" s="467"/>
      <c r="BP260" s="467"/>
      <c r="BQ260" s="467"/>
      <c r="BR260" s="467"/>
      <c r="BS260" s="467"/>
      <c r="BT260" s="467"/>
      <c r="BU260" s="467"/>
      <c r="BV260" s="467"/>
      <c r="BW260" s="467"/>
      <c r="BX260" s="467"/>
      <c r="BY260" s="467"/>
      <c r="BZ260" s="467"/>
      <c r="CA260" s="467"/>
      <c r="CB260" s="467"/>
      <c r="CC260" s="467"/>
      <c r="CD260" s="467"/>
      <c r="CE260" s="467"/>
      <c r="CF260" s="467"/>
      <c r="CG260" s="467"/>
      <c r="CH260" s="467"/>
      <c r="CI260" s="467"/>
      <c r="CJ260" s="467"/>
      <c r="CK260" s="467"/>
      <c r="CL260" s="467"/>
      <c r="CM260" s="467"/>
      <c r="CN260" s="467"/>
      <c r="CO260" s="467"/>
      <c r="CP260" s="467"/>
      <c r="CQ260" s="467"/>
      <c r="CR260" s="467"/>
      <c r="CS260" s="467"/>
      <c r="CT260" s="467"/>
      <c r="CU260" s="467"/>
      <c r="CV260" s="467"/>
      <c r="CW260" s="467"/>
      <c r="CX260" s="467"/>
      <c r="CY260" s="467"/>
      <c r="CZ260" s="467"/>
      <c r="DA260" s="467"/>
      <c r="DB260" s="467"/>
      <c r="DC260" s="467"/>
      <c r="DD260" s="467"/>
      <c r="DE260" s="467"/>
      <c r="DF260" s="467"/>
      <c r="DG260" s="467"/>
      <c r="DH260" s="467"/>
      <c r="DI260" s="467"/>
      <c r="DJ260" s="467"/>
      <c r="DK260" s="467"/>
      <c r="DL260" s="467"/>
      <c r="DM260" s="467"/>
      <c r="DN260" s="467"/>
      <c r="DO260" s="467"/>
      <c r="DP260" s="467"/>
      <c r="DQ260" s="467"/>
      <c r="DR260" s="467"/>
      <c r="DS260" s="467"/>
      <c r="DT260" s="467"/>
      <c r="DU260" s="467"/>
      <c r="DV260" s="467"/>
      <c r="DW260" s="467"/>
      <c r="DX260" s="467"/>
      <c r="DY260" s="467"/>
      <c r="DZ260" s="467"/>
      <c r="EA260" s="467"/>
      <c r="EB260" s="467"/>
      <c r="EC260" s="467"/>
      <c r="ED260" s="467"/>
      <c r="EE260" s="467"/>
      <c r="EF260" s="472"/>
    </row>
    <row r="261" spans="2:136" ht="35.1" customHeight="1" x14ac:dyDescent="0.3">
      <c r="B261" s="473"/>
      <c r="C261" s="473"/>
      <c r="D261" s="473"/>
      <c r="E261" s="473"/>
      <c r="F261" s="473"/>
      <c r="G261" s="473"/>
      <c r="H261" s="473"/>
      <c r="I261" s="473"/>
      <c r="J261" s="473"/>
      <c r="K261" s="473"/>
      <c r="L261" s="473"/>
      <c r="M261" s="473"/>
      <c r="N261" s="473"/>
      <c r="O261" s="473"/>
      <c r="P261" s="473"/>
      <c r="Q261" s="473"/>
      <c r="R261" s="473"/>
      <c r="S261" s="473"/>
      <c r="T261" s="473"/>
      <c r="U261" s="473"/>
      <c r="V261" s="473"/>
      <c r="W261" s="473"/>
      <c r="X261" s="473"/>
      <c r="Y261" s="473"/>
      <c r="Z261" s="473"/>
      <c r="AA261" s="473"/>
      <c r="AB261" s="473"/>
      <c r="AC261" s="473"/>
      <c r="AD261" s="473"/>
      <c r="AE261" s="473"/>
      <c r="AF261" s="473"/>
      <c r="AG261" s="473"/>
      <c r="AH261" s="473"/>
      <c r="AI261" s="473"/>
      <c r="AJ261" s="473"/>
      <c r="AK261" s="473"/>
      <c r="AL261" s="473"/>
      <c r="AM261" s="473"/>
      <c r="AN261" s="473"/>
      <c r="AO261" s="473"/>
      <c r="AP261" s="473"/>
      <c r="AQ261" s="473"/>
      <c r="AR261" s="473"/>
      <c r="AS261" s="473"/>
      <c r="AT261" s="473"/>
      <c r="AU261" s="473"/>
      <c r="AV261" s="473"/>
      <c r="AW261" s="473"/>
      <c r="AX261" s="473"/>
      <c r="AY261" s="473"/>
      <c r="AZ261" s="473"/>
      <c r="BA261" s="473"/>
      <c r="BB261" s="473"/>
      <c r="BC261" s="473"/>
      <c r="BD261" s="473"/>
      <c r="BE261" s="473"/>
      <c r="BF261" s="473"/>
      <c r="BG261" s="473"/>
      <c r="BH261" s="473"/>
      <c r="BI261" s="473"/>
      <c r="BJ261" s="473"/>
      <c r="BK261" s="473"/>
      <c r="BL261" s="473"/>
      <c r="BM261" s="473"/>
      <c r="BN261" s="473"/>
      <c r="BO261" s="473"/>
      <c r="BP261" s="473"/>
      <c r="BQ261" s="473"/>
      <c r="BR261" s="473"/>
      <c r="BS261" s="473"/>
      <c r="BT261" s="473"/>
      <c r="BU261" s="473"/>
      <c r="BV261" s="473"/>
      <c r="BW261" s="473"/>
      <c r="BX261" s="473"/>
      <c r="BY261" s="473"/>
      <c r="BZ261" s="473"/>
      <c r="CA261" s="473"/>
      <c r="CB261" s="473"/>
      <c r="CC261" s="473"/>
      <c r="CD261" s="473"/>
      <c r="CE261" s="473"/>
      <c r="CF261" s="473"/>
      <c r="CG261" s="473"/>
      <c r="CH261" s="473"/>
      <c r="CI261" s="473"/>
      <c r="CJ261" s="473"/>
      <c r="CK261" s="473"/>
      <c r="CL261" s="473"/>
      <c r="CM261" s="473"/>
      <c r="CN261" s="473"/>
      <c r="CO261" s="473"/>
      <c r="CP261" s="473"/>
      <c r="CQ261" s="473"/>
      <c r="CR261" s="473"/>
      <c r="CS261" s="473"/>
      <c r="CT261" s="473"/>
      <c r="CU261" s="473"/>
      <c r="CV261" s="473"/>
      <c r="CW261" s="473"/>
      <c r="CX261" s="473"/>
      <c r="CY261" s="473"/>
      <c r="EE261" s="475"/>
    </row>
    <row r="262" spans="2:136" s="468" customFormat="1" ht="8.1" customHeight="1" x14ac:dyDescent="0.3">
      <c r="B262" s="465"/>
      <c r="C262" s="469"/>
      <c r="D262" s="467"/>
      <c r="E262" s="467"/>
      <c r="F262" s="465"/>
      <c r="G262" s="470"/>
      <c r="H262" s="470"/>
      <c r="I262" s="470"/>
      <c r="J262" s="470"/>
      <c r="K262" s="470"/>
      <c r="L262" s="470"/>
      <c r="M262" s="470"/>
      <c r="N262" s="470"/>
      <c r="O262" s="470"/>
      <c r="P262" s="470"/>
      <c r="Q262" s="470"/>
      <c r="R262" s="476"/>
      <c r="S262" s="476"/>
      <c r="T262" s="476"/>
      <c r="U262" s="476"/>
      <c r="V262" s="476"/>
      <c r="W262" s="476"/>
      <c r="X262" s="476"/>
      <c r="Y262" s="476"/>
      <c r="Z262" s="476"/>
      <c r="AA262" s="476"/>
      <c r="AB262" s="476"/>
      <c r="AC262" s="476"/>
      <c r="AD262" s="476"/>
      <c r="AE262" s="476"/>
      <c r="AF262" s="476"/>
      <c r="AG262" s="476"/>
      <c r="AH262" s="476"/>
      <c r="AI262" s="476"/>
      <c r="AJ262" s="476"/>
      <c r="AK262" s="476"/>
      <c r="AL262" s="476"/>
      <c r="AM262" s="476"/>
      <c r="AN262" s="476"/>
      <c r="AO262" s="476"/>
      <c r="AP262" s="476"/>
      <c r="AQ262" s="476"/>
      <c r="AR262" s="476"/>
      <c r="AS262" s="476"/>
      <c r="AT262" s="476"/>
      <c r="AU262" s="476"/>
      <c r="AV262" s="476"/>
      <c r="AW262" s="476"/>
      <c r="AX262" s="476"/>
      <c r="AY262" s="476"/>
      <c r="AZ262" s="476"/>
      <c r="BA262" s="476"/>
      <c r="BB262" s="476"/>
      <c r="BC262" s="476"/>
      <c r="BD262" s="476"/>
      <c r="BE262" s="476"/>
      <c r="BF262" s="476"/>
      <c r="BG262" s="476"/>
      <c r="BH262" s="476"/>
      <c r="BI262" s="476"/>
      <c r="BJ262" s="476"/>
      <c r="BK262" s="476"/>
      <c r="BL262" s="476"/>
      <c r="BM262" s="476"/>
      <c r="BN262" s="476"/>
      <c r="BO262" s="476"/>
      <c r="BP262" s="476"/>
      <c r="BQ262" s="476"/>
      <c r="BR262" s="476"/>
      <c r="BS262" s="476"/>
      <c r="BT262" s="476"/>
      <c r="BU262" s="476"/>
      <c r="BV262" s="476"/>
      <c r="BW262" s="476"/>
      <c r="BX262" s="476"/>
      <c r="BY262" s="476"/>
      <c r="BZ262" s="476"/>
      <c r="CA262" s="476"/>
      <c r="CB262" s="476"/>
      <c r="CC262" s="476"/>
      <c r="CD262" s="476"/>
      <c r="CE262" s="476"/>
      <c r="CF262" s="476"/>
      <c r="CG262" s="476"/>
      <c r="CH262" s="476"/>
      <c r="CI262" s="476"/>
      <c r="CJ262" s="476"/>
      <c r="CK262" s="476"/>
      <c r="CL262" s="476"/>
      <c r="CM262" s="476"/>
      <c r="CN262" s="476"/>
      <c r="CO262" s="476"/>
      <c r="CP262" s="476"/>
      <c r="CQ262" s="476"/>
      <c r="CR262" s="476"/>
      <c r="CS262" s="476"/>
      <c r="CT262" s="476"/>
      <c r="CU262" s="476"/>
      <c r="CV262" s="476"/>
      <c r="CW262" s="476"/>
      <c r="CX262" s="476"/>
      <c r="CY262" s="476"/>
      <c r="CZ262" s="476"/>
    </row>
    <row r="263" spans="2:136" s="468" customFormat="1" ht="8.1" customHeight="1" x14ac:dyDescent="0.3">
      <c r="B263" s="477" t="s">
        <v>120</v>
      </c>
      <c r="C263" s="1548">
        <f>CY252</f>
        <v>227</v>
      </c>
      <c r="D263" s="1548"/>
      <c r="E263" s="1548"/>
      <c r="F263" s="478"/>
      <c r="G263" s="478"/>
      <c r="H263" s="479"/>
      <c r="I263" s="478"/>
      <c r="J263" s="478"/>
      <c r="K263" s="478"/>
      <c r="L263" s="478"/>
      <c r="M263" s="1548">
        <f>C263+1</f>
        <v>228</v>
      </c>
      <c r="N263" s="1548"/>
      <c r="O263" s="1548"/>
      <c r="P263" s="478"/>
      <c r="Q263" s="478"/>
      <c r="R263" s="479"/>
      <c r="S263" s="478"/>
      <c r="T263" s="478"/>
      <c r="U263" s="478"/>
      <c r="V263" s="478"/>
      <c r="W263" s="1548">
        <f>M263+1</f>
        <v>229</v>
      </c>
      <c r="X263" s="1548"/>
      <c r="Y263" s="1548"/>
      <c r="Z263" s="478"/>
      <c r="AA263" s="478"/>
      <c r="AB263" s="479"/>
      <c r="AC263" s="478"/>
      <c r="AD263" s="478"/>
      <c r="AE263" s="478"/>
      <c r="AF263" s="478"/>
      <c r="AG263" s="1548">
        <f>W263+1</f>
        <v>230</v>
      </c>
      <c r="AH263" s="1548"/>
      <c r="AI263" s="1548"/>
      <c r="AJ263" s="478"/>
      <c r="AK263" s="478"/>
      <c r="AL263" s="479"/>
      <c r="AM263" s="478"/>
      <c r="AN263" s="478"/>
      <c r="AO263" s="478"/>
      <c r="AP263" s="478"/>
      <c r="AQ263" s="1548">
        <f>AG263+1</f>
        <v>231</v>
      </c>
      <c r="AR263" s="1548"/>
      <c r="AS263" s="1548"/>
      <c r="AT263" s="478"/>
      <c r="AU263" s="478"/>
      <c r="AV263" s="479"/>
      <c r="AW263" s="478"/>
      <c r="AX263" s="478"/>
      <c r="AY263" s="478"/>
      <c r="AZ263" s="478"/>
      <c r="BA263" s="1548">
        <f>AQ263+1</f>
        <v>232</v>
      </c>
      <c r="BB263" s="1548"/>
      <c r="BC263" s="1548"/>
      <c r="BD263" s="478"/>
      <c r="BE263" s="478"/>
      <c r="BF263" s="479"/>
      <c r="BG263" s="478"/>
      <c r="BH263" s="478"/>
      <c r="BI263" s="478"/>
      <c r="BJ263" s="478"/>
      <c r="BK263" s="1548">
        <f>BA263+1</f>
        <v>233</v>
      </c>
      <c r="BL263" s="1548"/>
      <c r="BM263" s="1548"/>
      <c r="BN263" s="478"/>
      <c r="BO263" s="478"/>
      <c r="BP263" s="479"/>
      <c r="BQ263" s="478"/>
      <c r="BR263" s="478"/>
      <c r="BS263" s="478"/>
      <c r="BT263" s="478"/>
      <c r="BU263" s="1548">
        <f>BK263+1</f>
        <v>234</v>
      </c>
      <c r="BV263" s="1548"/>
      <c r="BW263" s="1548"/>
      <c r="BX263" s="478"/>
      <c r="BY263" s="478"/>
      <c r="BZ263" s="479"/>
      <c r="CA263" s="478"/>
      <c r="CB263" s="478"/>
      <c r="CC263" s="478"/>
      <c r="CD263" s="478"/>
      <c r="CE263" s="1548">
        <f>BU263+1</f>
        <v>235</v>
      </c>
      <c r="CF263" s="1548"/>
      <c r="CG263" s="1548"/>
      <c r="CH263" s="478"/>
      <c r="CI263" s="478"/>
      <c r="CJ263" s="479"/>
      <c r="CK263" s="478"/>
      <c r="CL263" s="478"/>
      <c r="CM263" s="478"/>
      <c r="CN263" s="478"/>
      <c r="CO263" s="1548">
        <f>CE263+1</f>
        <v>236</v>
      </c>
      <c r="CP263" s="1548"/>
      <c r="CQ263" s="1548"/>
      <c r="CR263" s="478"/>
      <c r="CS263" s="478"/>
      <c r="CT263" s="479"/>
      <c r="CU263" s="478"/>
      <c r="CV263" s="478"/>
      <c r="CW263" s="478"/>
      <c r="CX263" s="478"/>
      <c r="CY263" s="480">
        <f>CO263+1</f>
        <v>237</v>
      </c>
      <c r="CZ263" s="480"/>
    </row>
    <row r="264" spans="2:136" s="468" customFormat="1" ht="6" customHeight="1" x14ac:dyDescent="0.3">
      <c r="B264" s="481"/>
      <c r="C264" s="482"/>
      <c r="D264" s="483"/>
      <c r="E264" s="483"/>
      <c r="F264" s="483"/>
      <c r="G264" s="484"/>
      <c r="H264" s="483"/>
      <c r="I264" s="483"/>
      <c r="J264" s="483"/>
      <c r="K264" s="483"/>
      <c r="L264" s="485"/>
      <c r="M264" s="482"/>
      <c r="N264" s="483"/>
      <c r="O264" s="483"/>
      <c r="P264" s="483"/>
      <c r="Q264" s="484"/>
      <c r="R264" s="483"/>
      <c r="S264" s="483"/>
      <c r="T264" s="483"/>
      <c r="U264" s="483"/>
      <c r="V264" s="485"/>
      <c r="W264" s="482"/>
      <c r="X264" s="483"/>
      <c r="Y264" s="483"/>
      <c r="Z264" s="483"/>
      <c r="AA264" s="484"/>
      <c r="AB264" s="483"/>
      <c r="AC264" s="483"/>
      <c r="AD264" s="483"/>
      <c r="AE264" s="483"/>
      <c r="AF264" s="485"/>
      <c r="AG264" s="482"/>
      <c r="AH264" s="483"/>
      <c r="AI264" s="483"/>
      <c r="AJ264" s="483"/>
      <c r="AK264" s="484"/>
      <c r="AL264" s="483"/>
      <c r="AM264" s="483"/>
      <c r="AN264" s="483"/>
      <c r="AO264" s="483"/>
      <c r="AP264" s="485"/>
      <c r="AQ264" s="482"/>
      <c r="AR264" s="483"/>
      <c r="AS264" s="483"/>
      <c r="AT264" s="483"/>
      <c r="AU264" s="484"/>
      <c r="AV264" s="483"/>
      <c r="AW264" s="483"/>
      <c r="AX264" s="483"/>
      <c r="AY264" s="483"/>
      <c r="AZ264" s="485"/>
      <c r="BA264" s="482"/>
      <c r="BB264" s="483"/>
      <c r="BC264" s="483"/>
      <c r="BD264" s="483"/>
      <c r="BE264" s="484"/>
      <c r="BF264" s="483"/>
      <c r="BG264" s="483"/>
      <c r="BH264" s="483"/>
      <c r="BI264" s="483"/>
      <c r="BJ264" s="485"/>
      <c r="BK264" s="482"/>
      <c r="BL264" s="483"/>
      <c r="BM264" s="483"/>
      <c r="BN264" s="483"/>
      <c r="BO264" s="484"/>
      <c r="BP264" s="483"/>
      <c r="BQ264" s="483"/>
      <c r="BR264" s="483"/>
      <c r="BS264" s="483"/>
      <c r="BT264" s="485"/>
      <c r="BU264" s="482"/>
      <c r="BV264" s="483"/>
      <c r="BW264" s="483"/>
      <c r="BX264" s="483"/>
      <c r="BY264" s="484"/>
      <c r="BZ264" s="483"/>
      <c r="CA264" s="483"/>
      <c r="CB264" s="483"/>
      <c r="CC264" s="483"/>
      <c r="CD264" s="485"/>
      <c r="CE264" s="482"/>
      <c r="CF264" s="483"/>
      <c r="CG264" s="483"/>
      <c r="CH264" s="483"/>
      <c r="CI264" s="484"/>
      <c r="CJ264" s="483"/>
      <c r="CK264" s="483"/>
      <c r="CL264" s="483"/>
      <c r="CM264" s="483"/>
      <c r="CN264" s="485"/>
      <c r="CO264" s="482"/>
      <c r="CP264" s="483"/>
      <c r="CQ264" s="483"/>
      <c r="CR264" s="483"/>
      <c r="CS264" s="484"/>
      <c r="CT264" s="483"/>
      <c r="CU264" s="483"/>
      <c r="CV264" s="483"/>
      <c r="CW264" s="483"/>
      <c r="CX264" s="485"/>
      <c r="CY264" s="486"/>
      <c r="CZ264" s="486"/>
    </row>
    <row r="265" spans="2:136" s="468" customFormat="1" ht="8.1" customHeight="1" x14ac:dyDescent="0.3">
      <c r="B265" s="1549" t="s">
        <v>299</v>
      </c>
      <c r="C265" s="487"/>
      <c r="D265" s="488"/>
      <c r="E265" s="488"/>
      <c r="F265" s="488"/>
      <c r="G265" s="488"/>
      <c r="H265" s="488"/>
      <c r="I265" s="488"/>
      <c r="J265" s="488"/>
      <c r="K265" s="488"/>
      <c r="L265" s="489"/>
      <c r="M265" s="487"/>
      <c r="N265" s="488"/>
      <c r="O265" s="488"/>
      <c r="P265" s="488"/>
      <c r="Q265" s="488"/>
      <c r="R265" s="488"/>
      <c r="S265" s="488"/>
      <c r="T265" s="488"/>
      <c r="U265" s="488"/>
      <c r="V265" s="489"/>
      <c r="W265" s="487"/>
      <c r="X265" s="488"/>
      <c r="Y265" s="488"/>
      <c r="Z265" s="488"/>
      <c r="AA265" s="488"/>
      <c r="AB265" s="488"/>
      <c r="AC265" s="488"/>
      <c r="AD265" s="488"/>
      <c r="AE265" s="488"/>
      <c r="AF265" s="489"/>
      <c r="AG265" s="487"/>
      <c r="AH265" s="488"/>
      <c r="AI265" s="488"/>
      <c r="AJ265" s="488"/>
      <c r="AK265" s="488"/>
      <c r="AL265" s="488"/>
      <c r="AM265" s="488"/>
      <c r="AN265" s="488"/>
      <c r="AO265" s="488"/>
      <c r="AP265" s="489"/>
      <c r="AQ265" s="487"/>
      <c r="AR265" s="488"/>
      <c r="AS265" s="488"/>
      <c r="AT265" s="488"/>
      <c r="AU265" s="488"/>
      <c r="AV265" s="488"/>
      <c r="AW265" s="488"/>
      <c r="AX265" s="488"/>
      <c r="AY265" s="488"/>
      <c r="AZ265" s="489"/>
      <c r="BA265" s="487"/>
      <c r="BB265" s="488"/>
      <c r="BC265" s="488"/>
      <c r="BD265" s="488"/>
      <c r="BE265" s="488"/>
      <c r="BF265" s="488"/>
      <c r="BG265" s="488"/>
      <c r="BH265" s="488"/>
      <c r="BI265" s="488"/>
      <c r="BJ265" s="489"/>
      <c r="BK265" s="487"/>
      <c r="BL265" s="488"/>
      <c r="BM265" s="488"/>
      <c r="BN265" s="488"/>
      <c r="BO265" s="488"/>
      <c r="BP265" s="488"/>
      <c r="BQ265" s="488"/>
      <c r="BR265" s="488"/>
      <c r="BS265" s="488"/>
      <c r="BT265" s="489"/>
      <c r="BU265" s="487"/>
      <c r="BV265" s="488"/>
      <c r="BW265" s="488"/>
      <c r="BX265" s="488"/>
      <c r="BY265" s="488"/>
      <c r="BZ265" s="488"/>
      <c r="CA265" s="488"/>
      <c r="CB265" s="488"/>
      <c r="CC265" s="488"/>
      <c r="CD265" s="489"/>
      <c r="CE265" s="487"/>
      <c r="CF265" s="488"/>
      <c r="CG265" s="488"/>
      <c r="CH265" s="488"/>
      <c r="CI265" s="488"/>
      <c r="CJ265" s="488"/>
      <c r="CK265" s="488"/>
      <c r="CL265" s="488"/>
      <c r="CM265" s="488"/>
      <c r="CN265" s="489"/>
      <c r="CO265" s="487"/>
      <c r="CP265" s="488"/>
      <c r="CQ265" s="488"/>
      <c r="CR265" s="488"/>
      <c r="CS265" s="488"/>
      <c r="CT265" s="488"/>
      <c r="CU265" s="488"/>
      <c r="CV265" s="488"/>
      <c r="CW265" s="488"/>
      <c r="CX265" s="489"/>
    </row>
    <row r="266" spans="2:136" s="468" customFormat="1" ht="8.1" customHeight="1" thickBot="1" x14ac:dyDescent="0.35">
      <c r="B266" s="1549"/>
      <c r="C266" s="491"/>
      <c r="D266" s="492"/>
      <c r="E266" s="492"/>
      <c r="F266" s="492"/>
      <c r="G266" s="492"/>
      <c r="H266" s="492"/>
      <c r="I266" s="492"/>
      <c r="J266" s="492"/>
      <c r="K266" s="492"/>
      <c r="L266" s="493"/>
      <c r="M266" s="491"/>
      <c r="N266" s="492"/>
      <c r="O266" s="492"/>
      <c r="P266" s="492"/>
      <c r="Q266" s="492"/>
      <c r="R266" s="492"/>
      <c r="S266" s="492"/>
      <c r="T266" s="492"/>
      <c r="U266" s="492"/>
      <c r="V266" s="493"/>
      <c r="W266" s="491"/>
      <c r="X266" s="492"/>
      <c r="Y266" s="492"/>
      <c r="Z266" s="492"/>
      <c r="AA266" s="492"/>
      <c r="AB266" s="492"/>
      <c r="AC266" s="492"/>
      <c r="AD266" s="492"/>
      <c r="AE266" s="492"/>
      <c r="AF266" s="493"/>
      <c r="AG266" s="491"/>
      <c r="AH266" s="492"/>
      <c r="AI266" s="492"/>
      <c r="AJ266" s="492"/>
      <c r="AK266" s="492"/>
      <c r="AL266" s="492"/>
      <c r="AM266" s="492"/>
      <c r="AN266" s="492"/>
      <c r="AO266" s="492"/>
      <c r="AP266" s="493"/>
      <c r="AQ266" s="491"/>
      <c r="AR266" s="492"/>
      <c r="AS266" s="492"/>
      <c r="AT266" s="492"/>
      <c r="AU266" s="492"/>
      <c r="AV266" s="492"/>
      <c r="AW266" s="492"/>
      <c r="AX266" s="492"/>
      <c r="AY266" s="492"/>
      <c r="AZ266" s="493"/>
      <c r="BA266" s="491"/>
      <c r="BB266" s="492"/>
      <c r="BC266" s="492"/>
      <c r="BD266" s="492"/>
      <c r="BE266" s="492"/>
      <c r="BF266" s="492"/>
      <c r="BG266" s="492"/>
      <c r="BH266" s="492"/>
      <c r="BI266" s="492"/>
      <c r="BJ266" s="493"/>
      <c r="BK266" s="491"/>
      <c r="BL266" s="492"/>
      <c r="BM266" s="492"/>
      <c r="BN266" s="492"/>
      <c r="BO266" s="492"/>
      <c r="BP266" s="492"/>
      <c r="BQ266" s="492"/>
      <c r="BR266" s="492"/>
      <c r="BS266" s="492"/>
      <c r="BT266" s="493"/>
      <c r="BU266" s="491"/>
      <c r="BV266" s="492"/>
      <c r="BW266" s="492"/>
      <c r="BX266" s="492"/>
      <c r="BY266" s="492"/>
      <c r="BZ266" s="492"/>
      <c r="CA266" s="492"/>
      <c r="CB266" s="492"/>
      <c r="CC266" s="492"/>
      <c r="CD266" s="493"/>
      <c r="CE266" s="491"/>
      <c r="CF266" s="492"/>
      <c r="CG266" s="492"/>
      <c r="CH266" s="492"/>
      <c r="CI266" s="492"/>
      <c r="CJ266" s="492"/>
      <c r="CK266" s="492"/>
      <c r="CL266" s="492"/>
      <c r="CM266" s="492"/>
      <c r="CN266" s="493"/>
      <c r="CO266" s="491"/>
      <c r="CP266" s="492"/>
      <c r="CQ266" s="492"/>
      <c r="CR266" s="492"/>
      <c r="CS266" s="492"/>
      <c r="CT266" s="492"/>
      <c r="CU266" s="492"/>
      <c r="CV266" s="492"/>
      <c r="CW266" s="492"/>
      <c r="CX266" s="493"/>
    </row>
    <row r="267" spans="2:136" s="468" customFormat="1" ht="8.1" customHeight="1" x14ac:dyDescent="0.3">
      <c r="B267" s="1549"/>
      <c r="C267" s="494"/>
      <c r="D267" s="495"/>
      <c r="E267" s="495"/>
      <c r="F267" s="495"/>
      <c r="G267" s="495"/>
      <c r="H267" s="495"/>
      <c r="I267" s="495"/>
      <c r="J267" s="495"/>
      <c r="K267" s="495"/>
      <c r="L267" s="496"/>
      <c r="M267" s="494"/>
      <c r="N267" s="495"/>
      <c r="O267" s="495"/>
      <c r="P267" s="495"/>
      <c r="Q267" s="495"/>
      <c r="R267" s="495"/>
      <c r="S267" s="495"/>
      <c r="T267" s="495"/>
      <c r="U267" s="495"/>
      <c r="V267" s="496"/>
      <c r="W267" s="494"/>
      <c r="X267" s="495"/>
      <c r="Y267" s="495"/>
      <c r="Z267" s="495"/>
      <c r="AA267" s="495"/>
      <c r="AB267" s="495"/>
      <c r="AC267" s="495"/>
      <c r="AD267" s="495"/>
      <c r="AE267" s="495"/>
      <c r="AF267" s="496"/>
      <c r="AG267" s="494"/>
      <c r="AH267" s="495"/>
      <c r="AI267" s="495"/>
      <c r="AJ267" s="495"/>
      <c r="AK267" s="495"/>
      <c r="AL267" s="495"/>
      <c r="AM267" s="495"/>
      <c r="AN267" s="495"/>
      <c r="AO267" s="495"/>
      <c r="AP267" s="496"/>
      <c r="AQ267" s="494"/>
      <c r="AR267" s="495"/>
      <c r="AS267" s="495"/>
      <c r="AT267" s="495"/>
      <c r="AU267" s="495"/>
      <c r="AV267" s="495"/>
      <c r="AW267" s="495"/>
      <c r="AX267" s="495"/>
      <c r="AY267" s="495"/>
      <c r="AZ267" s="496"/>
      <c r="BA267" s="494"/>
      <c r="BB267" s="495"/>
      <c r="BC267" s="495"/>
      <c r="BD267" s="495"/>
      <c r="BE267" s="495"/>
      <c r="BF267" s="495"/>
      <c r="BG267" s="495"/>
      <c r="BH267" s="495"/>
      <c r="BI267" s="495"/>
      <c r="BJ267" s="496"/>
      <c r="BK267" s="494"/>
      <c r="BL267" s="495"/>
      <c r="BM267" s="495"/>
      <c r="BN267" s="495"/>
      <c r="BO267" s="495"/>
      <c r="BP267" s="495"/>
      <c r="BQ267" s="495"/>
      <c r="BR267" s="495"/>
      <c r="BS267" s="495"/>
      <c r="BT267" s="496"/>
      <c r="BU267" s="494"/>
      <c r="BV267" s="495"/>
      <c r="BW267" s="495"/>
      <c r="BX267" s="495"/>
      <c r="BY267" s="495"/>
      <c r="BZ267" s="495"/>
      <c r="CA267" s="495"/>
      <c r="CB267" s="495"/>
      <c r="CC267" s="495"/>
      <c r="CD267" s="496"/>
      <c r="CE267" s="494"/>
      <c r="CF267" s="495"/>
      <c r="CG267" s="495"/>
      <c r="CH267" s="495"/>
      <c r="CI267" s="495"/>
      <c r="CJ267" s="495"/>
      <c r="CK267" s="495"/>
      <c r="CL267" s="495"/>
      <c r="CM267" s="495"/>
      <c r="CN267" s="496"/>
      <c r="CO267" s="494"/>
      <c r="CP267" s="495"/>
      <c r="CQ267" s="495"/>
      <c r="CR267" s="495"/>
      <c r="CS267" s="495"/>
      <c r="CT267" s="495"/>
      <c r="CU267" s="495"/>
      <c r="CV267" s="495"/>
      <c r="CW267" s="495"/>
      <c r="CX267" s="496"/>
    </row>
    <row r="268" spans="2:136" s="468" customFormat="1" ht="8.1" customHeight="1" x14ac:dyDescent="0.3">
      <c r="B268" s="1549"/>
      <c r="C268" s="497"/>
      <c r="D268" s="498"/>
      <c r="E268" s="498"/>
      <c r="F268" s="498"/>
      <c r="G268" s="498"/>
      <c r="H268" s="498"/>
      <c r="I268" s="498"/>
      <c r="J268" s="498"/>
      <c r="K268" s="498"/>
      <c r="L268" s="499"/>
      <c r="M268" s="497"/>
      <c r="N268" s="498"/>
      <c r="O268" s="498"/>
      <c r="P268" s="498"/>
      <c r="Q268" s="498"/>
      <c r="R268" s="498"/>
      <c r="S268" s="498"/>
      <c r="T268" s="498"/>
      <c r="U268" s="498"/>
      <c r="V268" s="499"/>
      <c r="W268" s="497"/>
      <c r="X268" s="498"/>
      <c r="Y268" s="498"/>
      <c r="Z268" s="498"/>
      <c r="AA268" s="498"/>
      <c r="AB268" s="498"/>
      <c r="AC268" s="498"/>
      <c r="AD268" s="498"/>
      <c r="AE268" s="498"/>
      <c r="AF268" s="499"/>
      <c r="AG268" s="497"/>
      <c r="AH268" s="498"/>
      <c r="AI268" s="498"/>
      <c r="AJ268" s="498"/>
      <c r="AK268" s="498"/>
      <c r="AL268" s="498"/>
      <c r="AM268" s="498"/>
      <c r="AN268" s="498"/>
      <c r="AO268" s="498"/>
      <c r="AP268" s="499"/>
      <c r="AQ268" s="497"/>
      <c r="AR268" s="498"/>
      <c r="AS268" s="498"/>
      <c r="AT268" s="498"/>
      <c r="AU268" s="498"/>
      <c r="AV268" s="498"/>
      <c r="AW268" s="498"/>
      <c r="AX268" s="498"/>
      <c r="AY268" s="498"/>
      <c r="AZ268" s="499"/>
      <c r="BA268" s="497"/>
      <c r="BB268" s="498"/>
      <c r="BC268" s="498"/>
      <c r="BD268" s="498"/>
      <c r="BE268" s="498"/>
      <c r="BF268" s="498"/>
      <c r="BG268" s="498"/>
      <c r="BH268" s="498"/>
      <c r="BI268" s="498"/>
      <c r="BJ268" s="499"/>
      <c r="BK268" s="497"/>
      <c r="BL268" s="498"/>
      <c r="BM268" s="498"/>
      <c r="BN268" s="498"/>
      <c r="BO268" s="498"/>
      <c r="BP268" s="498"/>
      <c r="BQ268" s="498"/>
      <c r="BR268" s="498"/>
      <c r="BS268" s="498"/>
      <c r="BT268" s="499"/>
      <c r="BU268" s="497"/>
      <c r="BV268" s="498"/>
      <c r="BW268" s="498"/>
      <c r="BX268" s="498"/>
      <c r="BY268" s="498"/>
      <c r="BZ268" s="498"/>
      <c r="CA268" s="498"/>
      <c r="CB268" s="498"/>
      <c r="CC268" s="498"/>
      <c r="CD268" s="499"/>
      <c r="CE268" s="497"/>
      <c r="CF268" s="498"/>
      <c r="CG268" s="498"/>
      <c r="CH268" s="498"/>
      <c r="CI268" s="498"/>
      <c r="CJ268" s="498"/>
      <c r="CK268" s="498"/>
      <c r="CL268" s="498"/>
      <c r="CM268" s="498"/>
      <c r="CN268" s="499"/>
      <c r="CO268" s="497"/>
      <c r="CP268" s="498"/>
      <c r="CQ268" s="498"/>
      <c r="CR268" s="498"/>
      <c r="CS268" s="498"/>
      <c r="CT268" s="498"/>
      <c r="CU268" s="498"/>
      <c r="CV268" s="498"/>
      <c r="CW268" s="498"/>
      <c r="CX268" s="499"/>
    </row>
    <row r="269" spans="2:136" s="468" customFormat="1" ht="6" customHeight="1" x14ac:dyDescent="0.3">
      <c r="C269" s="596"/>
      <c r="D269" s="597"/>
      <c r="E269" s="597"/>
      <c r="F269" s="597"/>
      <c r="G269" s="597"/>
      <c r="H269" s="598"/>
      <c r="I269" s="597"/>
      <c r="J269" s="597"/>
      <c r="K269" s="597"/>
      <c r="L269" s="597"/>
      <c r="M269" s="596"/>
      <c r="N269" s="597"/>
      <c r="O269" s="597"/>
      <c r="P269" s="597"/>
      <c r="Q269" s="597"/>
      <c r="R269" s="598"/>
      <c r="S269" s="597"/>
      <c r="T269" s="597"/>
      <c r="U269" s="597"/>
      <c r="V269" s="597"/>
      <c r="W269" s="596"/>
      <c r="X269" s="597"/>
      <c r="Y269" s="597"/>
      <c r="Z269" s="597"/>
      <c r="AA269" s="597"/>
      <c r="AB269" s="598"/>
      <c r="AC269" s="597"/>
      <c r="AD269" s="597"/>
      <c r="AE269" s="597"/>
      <c r="AF269" s="597"/>
      <c r="AG269" s="596"/>
      <c r="AH269" s="597"/>
      <c r="AI269" s="597"/>
      <c r="AJ269" s="597"/>
      <c r="AK269" s="597"/>
      <c r="AL269" s="598"/>
      <c r="AM269" s="597"/>
      <c r="AN269" s="597"/>
      <c r="AO269" s="597"/>
      <c r="AP269" s="597"/>
      <c r="AQ269" s="596"/>
      <c r="AR269" s="597"/>
      <c r="AS269" s="597"/>
      <c r="AT269" s="597"/>
      <c r="AU269" s="597"/>
      <c r="AV269" s="598"/>
      <c r="AW269" s="597"/>
      <c r="AX269" s="597"/>
      <c r="AY269" s="597"/>
      <c r="AZ269" s="597"/>
      <c r="BA269" s="596"/>
      <c r="BB269" s="597"/>
      <c r="BC269" s="597"/>
      <c r="BD269" s="597"/>
      <c r="BE269" s="597"/>
      <c r="BF269" s="598"/>
      <c r="BG269" s="597"/>
      <c r="BH269" s="597"/>
      <c r="BI269" s="597"/>
      <c r="BJ269" s="597"/>
      <c r="BK269" s="596"/>
      <c r="BL269" s="597"/>
      <c r="BM269" s="597"/>
      <c r="BN269" s="597"/>
      <c r="BO269" s="597"/>
      <c r="BP269" s="598"/>
      <c r="BQ269" s="597"/>
      <c r="BR269" s="597"/>
      <c r="BS269" s="597"/>
      <c r="BT269" s="597"/>
      <c r="BU269" s="596"/>
      <c r="BV269" s="597"/>
      <c r="BW269" s="597"/>
      <c r="BX269" s="597"/>
      <c r="BY269" s="597"/>
      <c r="BZ269" s="598"/>
      <c r="CA269" s="597"/>
      <c r="CB269" s="597"/>
      <c r="CC269" s="597"/>
      <c r="CD269" s="597"/>
      <c r="CE269" s="596"/>
      <c r="CF269" s="597"/>
      <c r="CG269" s="597"/>
      <c r="CH269" s="597"/>
      <c r="CI269" s="597"/>
      <c r="CJ269" s="598"/>
      <c r="CK269" s="597"/>
      <c r="CL269" s="597"/>
      <c r="CM269" s="597"/>
      <c r="CN269" s="597"/>
      <c r="CO269" s="596"/>
      <c r="CP269" s="597"/>
      <c r="CQ269" s="597"/>
      <c r="CR269" s="597"/>
      <c r="CS269" s="597"/>
      <c r="CT269" s="598"/>
      <c r="CU269" s="597"/>
      <c r="CV269" s="597"/>
      <c r="CW269" s="597"/>
      <c r="CX269" s="597"/>
    </row>
    <row r="270" spans="2:136" s="468" customFormat="1" ht="8.1" customHeight="1" x14ac:dyDescent="0.3">
      <c r="C270" s="500"/>
      <c r="D270" s="501"/>
      <c r="E270" s="501"/>
      <c r="F270" s="501"/>
      <c r="G270" s="501"/>
      <c r="H270" s="501"/>
      <c r="I270" s="502"/>
      <c r="J270" s="501"/>
      <c r="K270" s="501"/>
      <c r="L270" s="501"/>
      <c r="M270" s="500"/>
      <c r="N270" s="501"/>
      <c r="O270" s="501"/>
      <c r="P270" s="501"/>
      <c r="Q270" s="501"/>
      <c r="R270" s="501"/>
      <c r="S270" s="502"/>
      <c r="T270" s="501"/>
      <c r="U270" s="501"/>
      <c r="V270" s="501"/>
      <c r="W270" s="500"/>
      <c r="X270" s="501"/>
      <c r="Y270" s="501"/>
      <c r="Z270" s="501"/>
      <c r="AA270" s="501"/>
      <c r="AB270" s="501"/>
      <c r="AC270" s="502"/>
      <c r="AD270" s="501"/>
      <c r="AE270" s="501"/>
      <c r="AF270" s="501"/>
      <c r="AG270" s="500"/>
      <c r="AH270" s="501"/>
      <c r="AI270" s="501"/>
      <c r="AJ270" s="501"/>
      <c r="AK270" s="501"/>
      <c r="AL270" s="501"/>
      <c r="AM270" s="502"/>
      <c r="AN270" s="501"/>
      <c r="AO270" s="501"/>
      <c r="AP270" s="501"/>
      <c r="AQ270" s="500"/>
      <c r="AR270" s="501"/>
      <c r="AS270" s="501"/>
      <c r="AT270" s="501"/>
      <c r="AU270" s="501"/>
      <c r="AV270" s="501"/>
      <c r="AW270" s="502"/>
      <c r="AX270" s="501"/>
      <c r="AY270" s="501"/>
      <c r="AZ270" s="501"/>
      <c r="BA270" s="500"/>
      <c r="BB270" s="501"/>
      <c r="BC270" s="501"/>
      <c r="BD270" s="501"/>
      <c r="BE270" s="501"/>
      <c r="BF270" s="501"/>
      <c r="BG270" s="502"/>
      <c r="BH270" s="501"/>
      <c r="BI270" s="501"/>
      <c r="BJ270" s="501"/>
      <c r="BK270" s="500"/>
      <c r="BL270" s="501"/>
      <c r="BM270" s="501"/>
      <c r="BN270" s="501"/>
      <c r="BO270" s="501"/>
      <c r="BP270" s="501"/>
      <c r="BQ270" s="502"/>
      <c r="BR270" s="501"/>
      <c r="BS270" s="501"/>
      <c r="BT270" s="501"/>
      <c r="BU270" s="500"/>
      <c r="BV270" s="501"/>
      <c r="BW270" s="501"/>
      <c r="BX270" s="501"/>
      <c r="BY270" s="501"/>
      <c r="BZ270" s="501"/>
      <c r="CA270" s="502"/>
      <c r="CB270" s="501"/>
      <c r="CC270" s="501"/>
      <c r="CD270" s="501"/>
      <c r="CE270" s="500"/>
      <c r="CF270" s="501"/>
      <c r="CG270" s="501"/>
      <c r="CH270" s="501"/>
      <c r="CI270" s="501"/>
      <c r="CJ270" s="501"/>
      <c r="CK270" s="502"/>
      <c r="CL270" s="501"/>
      <c r="CM270" s="501"/>
      <c r="CN270" s="501"/>
      <c r="CO270" s="500"/>
      <c r="CP270" s="501"/>
      <c r="CQ270" s="501"/>
      <c r="CR270" s="501"/>
      <c r="CS270" s="501"/>
      <c r="CT270" s="501"/>
      <c r="CU270" s="502"/>
      <c r="CV270" s="501"/>
      <c r="CW270" s="501"/>
      <c r="CX270" s="501"/>
      <c r="CY270" s="503"/>
      <c r="CZ270" s="503"/>
    </row>
    <row r="271" spans="2:136" s="468" customFormat="1" ht="8.1" customHeight="1" x14ac:dyDescent="0.3">
      <c r="B271" s="464"/>
      <c r="C271" s="465"/>
      <c r="D271" s="466"/>
      <c r="E271" s="466"/>
      <c r="F271" s="466"/>
      <c r="G271" s="466"/>
      <c r="H271" s="466"/>
      <c r="I271" s="466"/>
      <c r="J271" s="466"/>
      <c r="K271" s="466"/>
      <c r="L271" s="466"/>
      <c r="M271" s="466"/>
      <c r="N271" s="466"/>
      <c r="O271" s="466"/>
      <c r="P271" s="466"/>
      <c r="Q271" s="466"/>
      <c r="R271" s="466"/>
      <c r="S271" s="466"/>
      <c r="T271" s="466"/>
      <c r="U271" s="466"/>
      <c r="V271" s="466"/>
      <c r="W271" s="466"/>
      <c r="X271" s="466"/>
      <c r="Y271" s="466"/>
      <c r="Z271" s="466"/>
      <c r="AA271" s="466"/>
      <c r="AB271" s="466"/>
      <c r="AC271" s="466"/>
      <c r="AD271" s="466"/>
      <c r="AE271" s="466"/>
      <c r="AF271" s="466"/>
      <c r="AG271" s="466"/>
      <c r="AH271" s="466"/>
      <c r="AI271" s="466"/>
      <c r="AJ271" s="466"/>
      <c r="AK271" s="466"/>
      <c r="AL271" s="467"/>
      <c r="AM271" s="467"/>
      <c r="AN271" s="467"/>
      <c r="AO271" s="467"/>
      <c r="AP271" s="467"/>
      <c r="AQ271" s="467"/>
      <c r="AR271" s="467"/>
      <c r="AS271" s="467"/>
      <c r="AT271" s="467"/>
      <c r="AU271" s="467"/>
      <c r="AW271" s="467"/>
      <c r="AX271" s="469"/>
      <c r="AY271" s="467"/>
      <c r="AZ271" s="467"/>
      <c r="BB271" s="470"/>
      <c r="BC271" s="465"/>
      <c r="BD271" s="470"/>
      <c r="BE271" s="470"/>
      <c r="BF271" s="470"/>
      <c r="BG271" s="470"/>
      <c r="BH271" s="471"/>
      <c r="BI271" s="470"/>
      <c r="BJ271" s="470"/>
      <c r="BK271" s="470"/>
      <c r="BL271" s="470"/>
      <c r="BM271" s="467"/>
      <c r="BN271" s="467"/>
      <c r="BO271" s="467"/>
      <c r="BP271" s="467"/>
      <c r="BQ271" s="467"/>
      <c r="BR271" s="467"/>
      <c r="BS271" s="467"/>
      <c r="BT271" s="467"/>
      <c r="BU271" s="467"/>
      <c r="BV271" s="467"/>
      <c r="BW271" s="467"/>
      <c r="BX271" s="467"/>
      <c r="BY271" s="467"/>
      <c r="BZ271" s="467"/>
      <c r="CA271" s="467"/>
      <c r="CB271" s="467"/>
      <c r="CC271" s="467"/>
      <c r="CD271" s="467"/>
      <c r="CE271" s="467"/>
      <c r="CF271" s="467"/>
      <c r="CG271" s="467"/>
      <c r="CH271" s="467"/>
      <c r="CI271" s="467"/>
      <c r="CJ271" s="467"/>
      <c r="CK271" s="467"/>
      <c r="CL271" s="467"/>
      <c r="CM271" s="467"/>
      <c r="CN271" s="467"/>
      <c r="CO271" s="467"/>
      <c r="CP271" s="467"/>
      <c r="CQ271" s="467"/>
      <c r="CR271" s="467"/>
      <c r="CS271" s="467"/>
      <c r="CT271" s="467"/>
      <c r="CU271" s="467"/>
      <c r="CV271" s="467"/>
      <c r="CW271" s="467"/>
      <c r="CX271" s="467"/>
      <c r="CY271" s="467"/>
      <c r="CZ271" s="467"/>
      <c r="DA271" s="467"/>
      <c r="DB271" s="467"/>
      <c r="DC271" s="467"/>
      <c r="DD271" s="467"/>
      <c r="DE271" s="467"/>
      <c r="DF271" s="467"/>
      <c r="DG271" s="467"/>
      <c r="DH271" s="467"/>
      <c r="DI271" s="467"/>
      <c r="DJ271" s="467"/>
      <c r="DK271" s="467"/>
      <c r="DL271" s="467"/>
      <c r="DM271" s="467"/>
      <c r="DN271" s="467"/>
      <c r="DO271" s="467"/>
      <c r="DP271" s="467"/>
      <c r="DQ271" s="467"/>
      <c r="DR271" s="467"/>
      <c r="DS271" s="467"/>
      <c r="DT271" s="467"/>
      <c r="DU271" s="467"/>
      <c r="DV271" s="467"/>
      <c r="DW271" s="467"/>
      <c r="DX271" s="467"/>
      <c r="DY271" s="467"/>
      <c r="DZ271" s="467"/>
      <c r="EA271" s="467"/>
      <c r="EB271" s="467"/>
      <c r="EC271" s="467"/>
      <c r="ED271" s="467"/>
      <c r="EE271" s="467"/>
      <c r="EF271" s="472"/>
    </row>
    <row r="272" spans="2:136" ht="35.1" customHeight="1" x14ac:dyDescent="0.3">
      <c r="B272" s="474"/>
      <c r="EE272" s="475"/>
    </row>
    <row r="273" spans="2:136" s="468" customFormat="1" ht="8.1" customHeight="1" x14ac:dyDescent="0.3">
      <c r="CZ273" s="476"/>
    </row>
    <row r="274" spans="2:136" s="468" customFormat="1" ht="8.1" customHeight="1" x14ac:dyDescent="0.3">
      <c r="B274" s="477" t="s">
        <v>120</v>
      </c>
      <c r="C274" s="1548">
        <f>CY263</f>
        <v>237</v>
      </c>
      <c r="D274" s="1548"/>
      <c r="E274" s="1548"/>
      <c r="F274" s="478"/>
      <c r="G274" s="478"/>
      <c r="H274" s="479"/>
      <c r="I274" s="478"/>
      <c r="J274" s="478"/>
      <c r="K274" s="478"/>
      <c r="L274" s="478"/>
      <c r="M274" s="1548">
        <f>C274+1</f>
        <v>238</v>
      </c>
      <c r="N274" s="1548"/>
      <c r="O274" s="1548"/>
      <c r="P274" s="478"/>
      <c r="Q274" s="478"/>
      <c r="R274" s="479"/>
      <c r="S274" s="478"/>
      <c r="T274" s="478"/>
      <c r="U274" s="478"/>
      <c r="V274" s="478"/>
      <c r="W274" s="1548">
        <f>M274+1</f>
        <v>239</v>
      </c>
      <c r="X274" s="1548"/>
      <c r="Y274" s="1548"/>
      <c r="Z274" s="478"/>
      <c r="AA274" s="478"/>
      <c r="AB274" s="479"/>
      <c r="AC274" s="478"/>
      <c r="AD274" s="478"/>
      <c r="AE274" s="478"/>
      <c r="AF274" s="478"/>
      <c r="AG274" s="1548">
        <f>W274+1</f>
        <v>240</v>
      </c>
      <c r="AH274" s="1548"/>
      <c r="AI274" s="1548"/>
      <c r="AJ274" s="478"/>
      <c r="AK274" s="478"/>
      <c r="AL274" s="479"/>
      <c r="AM274" s="478"/>
      <c r="AN274" s="478"/>
      <c r="AO274" s="478"/>
      <c r="AP274" s="478"/>
      <c r="AQ274" s="1548">
        <f>AG274+1</f>
        <v>241</v>
      </c>
      <c r="AR274" s="1548"/>
      <c r="AS274" s="1548"/>
      <c r="AT274" s="478"/>
      <c r="AU274" s="478"/>
      <c r="AV274" s="479"/>
      <c r="AW274" s="478"/>
      <c r="AX274" s="478"/>
      <c r="AY274" s="478"/>
      <c r="AZ274" s="478"/>
      <c r="BA274" s="1548">
        <f>AQ274+1</f>
        <v>242</v>
      </c>
      <c r="BB274" s="1548"/>
      <c r="BC274" s="1548"/>
      <c r="BD274" s="478"/>
      <c r="BE274" s="478"/>
      <c r="BF274" s="479"/>
      <c r="BG274" s="478"/>
      <c r="BH274" s="478"/>
      <c r="BI274" s="478"/>
      <c r="BJ274" s="478"/>
      <c r="BK274" s="1548">
        <f>BA274+1</f>
        <v>243</v>
      </c>
      <c r="BL274" s="1548"/>
      <c r="BM274" s="1548"/>
      <c r="BN274" s="478"/>
      <c r="BO274" s="478"/>
      <c r="BP274" s="479"/>
      <c r="BQ274" s="478"/>
      <c r="BR274" s="478"/>
      <c r="BS274" s="478"/>
      <c r="BT274" s="478"/>
      <c r="BU274" s="1548">
        <f>BK274+1</f>
        <v>244</v>
      </c>
      <c r="BV274" s="1548"/>
      <c r="BW274" s="1548"/>
      <c r="BX274" s="478"/>
      <c r="BY274" s="478"/>
      <c r="BZ274" s="479"/>
      <c r="CA274" s="478"/>
      <c r="CB274" s="478"/>
      <c r="CC274" s="478"/>
      <c r="CD274" s="478"/>
      <c r="CE274" s="1548">
        <f>BU274+1</f>
        <v>245</v>
      </c>
      <c r="CF274" s="1548"/>
      <c r="CG274" s="1548"/>
      <c r="CH274" s="478"/>
      <c r="CI274" s="478"/>
      <c r="CJ274" s="479"/>
      <c r="CK274" s="478"/>
      <c r="CL274" s="478"/>
      <c r="CM274" s="478"/>
      <c r="CN274" s="478"/>
      <c r="CO274" s="1548">
        <f>CE274+1</f>
        <v>246</v>
      </c>
      <c r="CP274" s="1548"/>
      <c r="CQ274" s="1548"/>
      <c r="CR274" s="478"/>
      <c r="CS274" s="478"/>
      <c r="CT274" s="479"/>
      <c r="CU274" s="478"/>
      <c r="CV274" s="478"/>
      <c r="CW274" s="478"/>
      <c r="CX274" s="478"/>
      <c r="CY274" s="480">
        <f>CO274+1</f>
        <v>247</v>
      </c>
      <c r="CZ274" s="480"/>
    </row>
    <row r="275" spans="2:136" s="468" customFormat="1" ht="6" customHeight="1" x14ac:dyDescent="0.3">
      <c r="B275" s="481"/>
      <c r="C275" s="482"/>
      <c r="D275" s="483"/>
      <c r="E275" s="483"/>
      <c r="F275" s="483"/>
      <c r="G275" s="484"/>
      <c r="H275" s="483"/>
      <c r="I275" s="483"/>
      <c r="J275" s="483"/>
      <c r="K275" s="483"/>
      <c r="L275" s="485"/>
      <c r="M275" s="482"/>
      <c r="N275" s="483"/>
      <c r="O275" s="483"/>
      <c r="P275" s="483"/>
      <c r="Q275" s="484"/>
      <c r="R275" s="483"/>
      <c r="S275" s="483"/>
      <c r="T275" s="483"/>
      <c r="U275" s="483"/>
      <c r="V275" s="485"/>
      <c r="W275" s="482"/>
      <c r="X275" s="483"/>
      <c r="Y275" s="483"/>
      <c r="Z275" s="483"/>
      <c r="AA275" s="484"/>
      <c r="AB275" s="483"/>
      <c r="AC275" s="483"/>
      <c r="AD275" s="483"/>
      <c r="AE275" s="483"/>
      <c r="AF275" s="485"/>
      <c r="AG275" s="482"/>
      <c r="AH275" s="483"/>
      <c r="AI275" s="483"/>
      <c r="AJ275" s="483"/>
      <c r="AK275" s="484"/>
      <c r="AL275" s="483"/>
      <c r="AM275" s="483"/>
      <c r="AN275" s="483"/>
      <c r="AO275" s="483"/>
      <c r="AP275" s="485"/>
      <c r="AQ275" s="482"/>
      <c r="AR275" s="483"/>
      <c r="AS275" s="483"/>
      <c r="AT275" s="483"/>
      <c r="AU275" s="484"/>
      <c r="AV275" s="483"/>
      <c r="AW275" s="483"/>
      <c r="AX275" s="483"/>
      <c r="AY275" s="483"/>
      <c r="AZ275" s="485"/>
      <c r="BA275" s="482"/>
      <c r="BB275" s="483"/>
      <c r="BC275" s="483"/>
      <c r="BD275" s="483"/>
      <c r="BE275" s="484"/>
      <c r="BF275" s="483"/>
      <c r="BG275" s="483"/>
      <c r="BH275" s="483"/>
      <c r="BI275" s="483"/>
      <c r="BJ275" s="485"/>
      <c r="BK275" s="482"/>
      <c r="BL275" s="483"/>
      <c r="BM275" s="483"/>
      <c r="BN275" s="483"/>
      <c r="BO275" s="484"/>
      <c r="BP275" s="483"/>
      <c r="BQ275" s="483"/>
      <c r="BR275" s="483"/>
      <c r="BS275" s="483"/>
      <c r="BT275" s="485"/>
      <c r="BU275" s="482"/>
      <c r="BV275" s="483"/>
      <c r="BW275" s="483"/>
      <c r="BX275" s="483"/>
      <c r="BY275" s="484"/>
      <c r="BZ275" s="483"/>
      <c r="CA275" s="483"/>
      <c r="CB275" s="483"/>
      <c r="CC275" s="483"/>
      <c r="CD275" s="485"/>
      <c r="CE275" s="482"/>
      <c r="CF275" s="483"/>
      <c r="CG275" s="483"/>
      <c r="CH275" s="483"/>
      <c r="CI275" s="484"/>
      <c r="CJ275" s="483"/>
      <c r="CK275" s="483"/>
      <c r="CL275" s="483"/>
      <c r="CM275" s="483"/>
      <c r="CN275" s="485"/>
      <c r="CO275" s="482"/>
      <c r="CP275" s="483"/>
      <c r="CQ275" s="483"/>
      <c r="CR275" s="483"/>
      <c r="CS275" s="484"/>
      <c r="CT275" s="483"/>
      <c r="CU275" s="483"/>
      <c r="CV275" s="483"/>
      <c r="CW275" s="483"/>
      <c r="CX275" s="485"/>
      <c r="CY275" s="486"/>
      <c r="CZ275" s="486"/>
    </row>
    <row r="276" spans="2:136" s="468" customFormat="1" ht="8.1" customHeight="1" x14ac:dyDescent="0.3">
      <c r="B276" s="1549" t="s">
        <v>299</v>
      </c>
      <c r="C276" s="487"/>
      <c r="D276" s="488"/>
      <c r="E276" s="488"/>
      <c r="F276" s="488"/>
      <c r="G276" s="488"/>
      <c r="H276" s="488"/>
      <c r="I276" s="488"/>
      <c r="J276" s="488"/>
      <c r="K276" s="488"/>
      <c r="L276" s="489"/>
      <c r="M276" s="487"/>
      <c r="N276" s="488"/>
      <c r="O276" s="488"/>
      <c r="P276" s="488"/>
      <c r="Q276" s="488"/>
      <c r="R276" s="488"/>
      <c r="S276" s="488"/>
      <c r="T276" s="488"/>
      <c r="U276" s="488"/>
      <c r="V276" s="489"/>
      <c r="W276" s="487"/>
      <c r="X276" s="488"/>
      <c r="Y276" s="488"/>
      <c r="Z276" s="488"/>
      <c r="AA276" s="488"/>
      <c r="AB276" s="488"/>
      <c r="AC276" s="488"/>
      <c r="AD276" s="488"/>
      <c r="AE276" s="488"/>
      <c r="AF276" s="489"/>
      <c r="AG276" s="487"/>
      <c r="AH276" s="488"/>
      <c r="AI276" s="488"/>
      <c r="AJ276" s="488"/>
      <c r="AK276" s="488"/>
      <c r="AL276" s="488"/>
      <c r="AM276" s="488"/>
      <c r="AN276" s="488"/>
      <c r="AO276" s="488"/>
      <c r="AP276" s="489"/>
      <c r="AQ276" s="487"/>
      <c r="AR276" s="488"/>
      <c r="AS276" s="488"/>
      <c r="AT276" s="488"/>
      <c r="AU276" s="488"/>
      <c r="AV276" s="488"/>
      <c r="AW276" s="488"/>
      <c r="AX276" s="488"/>
      <c r="AY276" s="488"/>
      <c r="AZ276" s="489"/>
      <c r="BA276" s="487"/>
      <c r="BB276" s="488"/>
      <c r="BC276" s="488"/>
      <c r="BD276" s="488"/>
      <c r="BE276" s="488"/>
      <c r="BF276" s="488"/>
      <c r="BG276" s="488"/>
      <c r="BH276" s="488"/>
      <c r="BI276" s="488"/>
      <c r="BJ276" s="489"/>
      <c r="BK276" s="487"/>
      <c r="BL276" s="488"/>
      <c r="BM276" s="488"/>
      <c r="BN276" s="488"/>
      <c r="BO276" s="488"/>
      <c r="BP276" s="488"/>
      <c r="BQ276" s="488"/>
      <c r="BR276" s="488"/>
      <c r="BS276" s="488"/>
      <c r="BT276" s="489"/>
      <c r="BU276" s="487"/>
      <c r="BV276" s="488"/>
      <c r="BW276" s="488"/>
      <c r="BX276" s="488"/>
      <c r="BY276" s="488"/>
      <c r="BZ276" s="488"/>
      <c r="CA276" s="488"/>
      <c r="CB276" s="488"/>
      <c r="CC276" s="488"/>
      <c r="CD276" s="489"/>
      <c r="CE276" s="487"/>
      <c r="CF276" s="488"/>
      <c r="CG276" s="488"/>
      <c r="CH276" s="488"/>
      <c r="CI276" s="488"/>
      <c r="CJ276" s="488"/>
      <c r="CK276" s="488"/>
      <c r="CL276" s="488"/>
      <c r="CM276" s="488"/>
      <c r="CN276" s="489"/>
      <c r="CO276" s="487"/>
      <c r="CP276" s="488"/>
      <c r="CQ276" s="488"/>
      <c r="CR276" s="488"/>
      <c r="CS276" s="488"/>
      <c r="CT276" s="488"/>
      <c r="CU276" s="488"/>
      <c r="CV276" s="488"/>
      <c r="CW276" s="488"/>
      <c r="CX276" s="489"/>
    </row>
    <row r="277" spans="2:136" s="468" customFormat="1" ht="8.1" customHeight="1" thickBot="1" x14ac:dyDescent="0.35">
      <c r="B277" s="1549"/>
      <c r="C277" s="491"/>
      <c r="D277" s="492"/>
      <c r="E277" s="492"/>
      <c r="F277" s="492"/>
      <c r="G277" s="492"/>
      <c r="H277" s="492"/>
      <c r="I277" s="492"/>
      <c r="J277" s="492"/>
      <c r="K277" s="492"/>
      <c r="L277" s="493"/>
      <c r="M277" s="491"/>
      <c r="N277" s="492"/>
      <c r="O277" s="492"/>
      <c r="P277" s="492"/>
      <c r="Q277" s="492"/>
      <c r="R277" s="492"/>
      <c r="S277" s="492"/>
      <c r="T277" s="492"/>
      <c r="U277" s="492"/>
      <c r="V277" s="493"/>
      <c r="W277" s="491"/>
      <c r="X277" s="492"/>
      <c r="Y277" s="492"/>
      <c r="Z277" s="492"/>
      <c r="AA277" s="492"/>
      <c r="AB277" s="492"/>
      <c r="AC277" s="492"/>
      <c r="AD277" s="492"/>
      <c r="AE277" s="492"/>
      <c r="AF277" s="493"/>
      <c r="AG277" s="491"/>
      <c r="AH277" s="492"/>
      <c r="AI277" s="492"/>
      <c r="AJ277" s="492"/>
      <c r="AK277" s="492"/>
      <c r="AL277" s="492"/>
      <c r="AM277" s="492"/>
      <c r="AN277" s="492"/>
      <c r="AO277" s="492"/>
      <c r="AP277" s="493"/>
      <c r="AQ277" s="491"/>
      <c r="AR277" s="492"/>
      <c r="AS277" s="492"/>
      <c r="AT277" s="492"/>
      <c r="AU277" s="492"/>
      <c r="AV277" s="492"/>
      <c r="AW277" s="492"/>
      <c r="AX277" s="492"/>
      <c r="AY277" s="492"/>
      <c r="AZ277" s="493"/>
      <c r="BA277" s="491"/>
      <c r="BB277" s="492"/>
      <c r="BC277" s="492"/>
      <c r="BD277" s="492"/>
      <c r="BE277" s="492"/>
      <c r="BF277" s="492"/>
      <c r="BG277" s="492"/>
      <c r="BH277" s="492"/>
      <c r="BI277" s="492"/>
      <c r="BJ277" s="493"/>
      <c r="BK277" s="491"/>
      <c r="BL277" s="492"/>
      <c r="BM277" s="492"/>
      <c r="BN277" s="492"/>
      <c r="BO277" s="492"/>
      <c r="BP277" s="492"/>
      <c r="BQ277" s="492"/>
      <c r="BR277" s="492"/>
      <c r="BS277" s="492"/>
      <c r="BT277" s="493"/>
      <c r="BU277" s="491"/>
      <c r="BV277" s="492"/>
      <c r="BW277" s="492"/>
      <c r="BX277" s="492"/>
      <c r="BY277" s="492"/>
      <c r="BZ277" s="492"/>
      <c r="CA277" s="492"/>
      <c r="CB277" s="492"/>
      <c r="CC277" s="492"/>
      <c r="CD277" s="493"/>
      <c r="CE277" s="491"/>
      <c r="CF277" s="492"/>
      <c r="CG277" s="492"/>
      <c r="CH277" s="492"/>
      <c r="CI277" s="492"/>
      <c r="CJ277" s="492"/>
      <c r="CK277" s="492"/>
      <c r="CL277" s="492"/>
      <c r="CM277" s="492"/>
      <c r="CN277" s="493"/>
      <c r="CO277" s="491"/>
      <c r="CP277" s="492"/>
      <c r="CQ277" s="492"/>
      <c r="CR277" s="492"/>
      <c r="CS277" s="492"/>
      <c r="CT277" s="492"/>
      <c r="CU277" s="492"/>
      <c r="CV277" s="492"/>
      <c r="CW277" s="492"/>
      <c r="CX277" s="493"/>
    </row>
    <row r="278" spans="2:136" s="468" customFormat="1" ht="8.1" customHeight="1" x14ac:dyDescent="0.3">
      <c r="B278" s="1549"/>
      <c r="C278" s="494"/>
      <c r="D278" s="495"/>
      <c r="E278" s="495"/>
      <c r="F278" s="495"/>
      <c r="G278" s="495"/>
      <c r="H278" s="495"/>
      <c r="I278" s="495"/>
      <c r="J278" s="495"/>
      <c r="K278" s="495"/>
      <c r="L278" s="496"/>
      <c r="M278" s="494"/>
      <c r="N278" s="495"/>
      <c r="O278" s="495"/>
      <c r="P278" s="495"/>
      <c r="Q278" s="495"/>
      <c r="R278" s="495"/>
      <c r="S278" s="495"/>
      <c r="T278" s="495"/>
      <c r="U278" s="495"/>
      <c r="V278" s="496"/>
      <c r="W278" s="494"/>
      <c r="X278" s="495"/>
      <c r="Y278" s="495"/>
      <c r="Z278" s="495"/>
      <c r="AA278" s="495"/>
      <c r="AB278" s="495"/>
      <c r="AC278" s="495"/>
      <c r="AD278" s="495"/>
      <c r="AE278" s="495"/>
      <c r="AF278" s="496"/>
      <c r="AG278" s="494"/>
      <c r="AH278" s="495"/>
      <c r="AI278" s="495"/>
      <c r="AJ278" s="495"/>
      <c r="AK278" s="495"/>
      <c r="AL278" s="495"/>
      <c r="AM278" s="495"/>
      <c r="AN278" s="495"/>
      <c r="AO278" s="495"/>
      <c r="AP278" s="496"/>
      <c r="AQ278" s="494"/>
      <c r="AR278" s="495"/>
      <c r="AS278" s="495"/>
      <c r="AT278" s="495"/>
      <c r="AU278" s="495"/>
      <c r="AV278" s="495"/>
      <c r="AW278" s="495"/>
      <c r="AX278" s="495"/>
      <c r="AY278" s="495"/>
      <c r="AZ278" s="496"/>
      <c r="BA278" s="494"/>
      <c r="BB278" s="495"/>
      <c r="BC278" s="495"/>
      <c r="BD278" s="495"/>
      <c r="BE278" s="495"/>
      <c r="BF278" s="495"/>
      <c r="BG278" s="495"/>
      <c r="BH278" s="495"/>
      <c r="BI278" s="495"/>
      <c r="BJ278" s="496"/>
      <c r="BK278" s="494"/>
      <c r="BL278" s="495"/>
      <c r="BM278" s="495"/>
      <c r="BN278" s="495"/>
      <c r="BO278" s="495"/>
      <c r="BP278" s="495"/>
      <c r="BQ278" s="495"/>
      <c r="BR278" s="495"/>
      <c r="BS278" s="495"/>
      <c r="BT278" s="496"/>
      <c r="BU278" s="494"/>
      <c r="BV278" s="495"/>
      <c r="BW278" s="495"/>
      <c r="BX278" s="495"/>
      <c r="BY278" s="495"/>
      <c r="BZ278" s="495"/>
      <c r="CA278" s="495"/>
      <c r="CB278" s="495"/>
      <c r="CC278" s="495"/>
      <c r="CD278" s="496"/>
      <c r="CE278" s="494"/>
      <c r="CF278" s="495"/>
      <c r="CG278" s="495"/>
      <c r="CH278" s="495"/>
      <c r="CI278" s="495"/>
      <c r="CJ278" s="495"/>
      <c r="CK278" s="495"/>
      <c r="CL278" s="495"/>
      <c r="CM278" s="495"/>
      <c r="CN278" s="496"/>
      <c r="CO278" s="494"/>
      <c r="CP278" s="495"/>
      <c r="CQ278" s="495"/>
      <c r="CR278" s="495"/>
      <c r="CS278" s="495"/>
      <c r="CT278" s="495"/>
      <c r="CU278" s="495"/>
      <c r="CV278" s="495"/>
      <c r="CW278" s="495"/>
      <c r="CX278" s="496"/>
    </row>
    <row r="279" spans="2:136" s="468" customFormat="1" ht="8.1" customHeight="1" x14ac:dyDescent="0.3">
      <c r="B279" s="1549"/>
      <c r="C279" s="497"/>
      <c r="D279" s="498"/>
      <c r="E279" s="498"/>
      <c r="F279" s="498"/>
      <c r="G279" s="498"/>
      <c r="H279" s="498"/>
      <c r="I279" s="498"/>
      <c r="J279" s="498"/>
      <c r="K279" s="498"/>
      <c r="L279" s="499"/>
      <c r="M279" s="497"/>
      <c r="N279" s="498"/>
      <c r="O279" s="498"/>
      <c r="P279" s="498"/>
      <c r="Q279" s="498"/>
      <c r="R279" s="498"/>
      <c r="S279" s="498"/>
      <c r="T279" s="498"/>
      <c r="U279" s="498"/>
      <c r="V279" s="499"/>
      <c r="W279" s="497"/>
      <c r="X279" s="498"/>
      <c r="Y279" s="498"/>
      <c r="Z279" s="498"/>
      <c r="AA279" s="498"/>
      <c r="AB279" s="498"/>
      <c r="AC279" s="498"/>
      <c r="AD279" s="498"/>
      <c r="AE279" s="498"/>
      <c r="AF279" s="499"/>
      <c r="AG279" s="497"/>
      <c r="AH279" s="498"/>
      <c r="AI279" s="498"/>
      <c r="AJ279" s="498"/>
      <c r="AK279" s="498"/>
      <c r="AL279" s="498"/>
      <c r="AM279" s="498"/>
      <c r="AN279" s="498"/>
      <c r="AO279" s="498"/>
      <c r="AP279" s="499"/>
      <c r="AQ279" s="497"/>
      <c r="AR279" s="498"/>
      <c r="AS279" s="498"/>
      <c r="AT279" s="498"/>
      <c r="AU279" s="498"/>
      <c r="AV279" s="498"/>
      <c r="AW279" s="498"/>
      <c r="AX279" s="498"/>
      <c r="AY279" s="498"/>
      <c r="AZ279" s="499"/>
      <c r="BA279" s="497"/>
      <c r="BB279" s="498"/>
      <c r="BC279" s="498"/>
      <c r="BD279" s="498"/>
      <c r="BE279" s="498"/>
      <c r="BF279" s="498"/>
      <c r="BG279" s="498"/>
      <c r="BH279" s="498"/>
      <c r="BI279" s="498"/>
      <c r="BJ279" s="499"/>
      <c r="BK279" s="497"/>
      <c r="BL279" s="498"/>
      <c r="BM279" s="498"/>
      <c r="BN279" s="498"/>
      <c r="BO279" s="498"/>
      <c r="BP279" s="498"/>
      <c r="BQ279" s="498"/>
      <c r="BR279" s="498"/>
      <c r="BS279" s="498"/>
      <c r="BT279" s="499"/>
      <c r="BU279" s="497"/>
      <c r="BV279" s="498"/>
      <c r="BW279" s="498"/>
      <c r="BX279" s="498"/>
      <c r="BY279" s="498"/>
      <c r="BZ279" s="498"/>
      <c r="CA279" s="498"/>
      <c r="CB279" s="498"/>
      <c r="CC279" s="498"/>
      <c r="CD279" s="499"/>
      <c r="CE279" s="497"/>
      <c r="CF279" s="498"/>
      <c r="CG279" s="498"/>
      <c r="CH279" s="498"/>
      <c r="CI279" s="498"/>
      <c r="CJ279" s="498"/>
      <c r="CK279" s="498"/>
      <c r="CL279" s="498"/>
      <c r="CM279" s="498"/>
      <c r="CN279" s="499"/>
      <c r="CO279" s="497"/>
      <c r="CP279" s="498"/>
      <c r="CQ279" s="498"/>
      <c r="CR279" s="498"/>
      <c r="CS279" s="498"/>
      <c r="CT279" s="498"/>
      <c r="CU279" s="498"/>
      <c r="CV279" s="498"/>
      <c r="CW279" s="498"/>
      <c r="CX279" s="499"/>
    </row>
    <row r="280" spans="2:136" s="468" customFormat="1" ht="6" customHeight="1" x14ac:dyDescent="0.3">
      <c r="C280" s="596"/>
      <c r="D280" s="597"/>
      <c r="E280" s="597"/>
      <c r="F280" s="597"/>
      <c r="G280" s="597"/>
      <c r="H280" s="598"/>
      <c r="I280" s="597"/>
      <c r="J280" s="597"/>
      <c r="K280" s="597"/>
      <c r="L280" s="597"/>
      <c r="M280" s="596"/>
      <c r="N280" s="597"/>
      <c r="O280" s="597"/>
      <c r="P280" s="597"/>
      <c r="Q280" s="597"/>
      <c r="R280" s="598"/>
      <c r="S280" s="597"/>
      <c r="T280" s="597"/>
      <c r="U280" s="597"/>
      <c r="V280" s="597"/>
      <c r="W280" s="596"/>
      <c r="X280" s="597"/>
      <c r="Y280" s="597"/>
      <c r="Z280" s="597"/>
      <c r="AA280" s="597"/>
      <c r="AB280" s="598"/>
      <c r="AC280" s="597"/>
      <c r="AD280" s="597"/>
      <c r="AE280" s="597"/>
      <c r="AF280" s="597"/>
      <c r="AG280" s="596"/>
      <c r="AH280" s="597"/>
      <c r="AI280" s="597"/>
      <c r="AJ280" s="597"/>
      <c r="AK280" s="597"/>
      <c r="AL280" s="598"/>
      <c r="AM280" s="597"/>
      <c r="AN280" s="597"/>
      <c r="AO280" s="597"/>
      <c r="AP280" s="597"/>
      <c r="AQ280" s="596"/>
      <c r="AR280" s="597"/>
      <c r="AS280" s="597"/>
      <c r="AT280" s="597"/>
      <c r="AU280" s="597"/>
      <c r="AV280" s="598"/>
      <c r="AW280" s="597"/>
      <c r="AX280" s="597"/>
      <c r="AY280" s="597"/>
      <c r="AZ280" s="597"/>
      <c r="BA280" s="596"/>
      <c r="BB280" s="597"/>
      <c r="BC280" s="597"/>
      <c r="BD280" s="597"/>
      <c r="BE280" s="597"/>
      <c r="BF280" s="598"/>
      <c r="BG280" s="597"/>
      <c r="BH280" s="597"/>
      <c r="BI280" s="597"/>
      <c r="BJ280" s="597"/>
      <c r="BK280" s="596"/>
      <c r="BL280" s="597"/>
      <c r="BM280" s="597"/>
      <c r="BN280" s="597"/>
      <c r="BO280" s="597"/>
      <c r="BP280" s="598"/>
      <c r="BQ280" s="597"/>
      <c r="BR280" s="597"/>
      <c r="BS280" s="597"/>
      <c r="BT280" s="597"/>
      <c r="BU280" s="596"/>
      <c r="BV280" s="597"/>
      <c r="BW280" s="597"/>
      <c r="BX280" s="597"/>
      <c r="BY280" s="597"/>
      <c r="BZ280" s="598"/>
      <c r="CA280" s="597"/>
      <c r="CB280" s="597"/>
      <c r="CC280" s="597"/>
      <c r="CD280" s="597"/>
      <c r="CE280" s="596"/>
      <c r="CF280" s="597"/>
      <c r="CG280" s="597"/>
      <c r="CH280" s="597"/>
      <c r="CI280" s="597"/>
      <c r="CJ280" s="598"/>
      <c r="CK280" s="597"/>
      <c r="CL280" s="597"/>
      <c r="CM280" s="597"/>
      <c r="CN280" s="597"/>
      <c r="CO280" s="596"/>
      <c r="CP280" s="597"/>
      <c r="CQ280" s="597"/>
      <c r="CR280" s="597"/>
      <c r="CS280" s="597"/>
      <c r="CT280" s="598"/>
      <c r="CU280" s="597"/>
      <c r="CV280" s="597"/>
      <c r="CW280" s="597"/>
      <c r="CX280" s="597"/>
    </row>
    <row r="281" spans="2:136" s="468" customFormat="1" ht="8.1" customHeight="1" x14ac:dyDescent="0.3">
      <c r="C281" s="500"/>
      <c r="D281" s="501"/>
      <c r="E281" s="501"/>
      <c r="F281" s="501"/>
      <c r="G281" s="501"/>
      <c r="H281" s="501"/>
      <c r="I281" s="502"/>
      <c r="J281" s="501"/>
      <c r="K281" s="501"/>
      <c r="L281" s="501"/>
      <c r="M281" s="500"/>
      <c r="N281" s="501"/>
      <c r="O281" s="501"/>
      <c r="P281" s="501"/>
      <c r="Q281" s="501"/>
      <c r="R281" s="501"/>
      <c r="S281" s="502"/>
      <c r="T281" s="501"/>
      <c r="U281" s="501"/>
      <c r="V281" s="501"/>
      <c r="W281" s="500"/>
      <c r="X281" s="501"/>
      <c r="Y281" s="501"/>
      <c r="Z281" s="501"/>
      <c r="AA281" s="501"/>
      <c r="AB281" s="501"/>
      <c r="AC281" s="502"/>
      <c r="AD281" s="501"/>
      <c r="AE281" s="501"/>
      <c r="AF281" s="501"/>
      <c r="AG281" s="500"/>
      <c r="AH281" s="501"/>
      <c r="AI281" s="501"/>
      <c r="AJ281" s="501"/>
      <c r="AK281" s="501"/>
      <c r="AL281" s="501"/>
      <c r="AM281" s="502"/>
      <c r="AN281" s="501"/>
      <c r="AO281" s="501"/>
      <c r="AP281" s="501"/>
      <c r="AQ281" s="500"/>
      <c r="AR281" s="501"/>
      <c r="AS281" s="501"/>
      <c r="AT281" s="501"/>
      <c r="AU281" s="501"/>
      <c r="AV281" s="501"/>
      <c r="AW281" s="502"/>
      <c r="AX281" s="501"/>
      <c r="AY281" s="501"/>
      <c r="AZ281" s="501"/>
      <c r="BA281" s="500"/>
      <c r="BB281" s="501"/>
      <c r="BC281" s="501"/>
      <c r="BD281" s="501"/>
      <c r="BE281" s="501"/>
      <c r="BF281" s="501"/>
      <c r="BG281" s="502"/>
      <c r="BH281" s="501"/>
      <c r="BI281" s="501"/>
      <c r="BJ281" s="501"/>
      <c r="BK281" s="500"/>
      <c r="BL281" s="501"/>
      <c r="BM281" s="501"/>
      <c r="BN281" s="501"/>
      <c r="BO281" s="501"/>
      <c r="BP281" s="501"/>
      <c r="BQ281" s="502"/>
      <c r="BR281" s="501"/>
      <c r="BS281" s="501"/>
      <c r="BT281" s="501"/>
      <c r="BU281" s="500"/>
      <c r="BV281" s="501"/>
      <c r="BW281" s="501"/>
      <c r="BX281" s="501"/>
      <c r="BY281" s="501"/>
      <c r="BZ281" s="501"/>
      <c r="CA281" s="502"/>
      <c r="CB281" s="501"/>
      <c r="CC281" s="501"/>
      <c r="CD281" s="501"/>
      <c r="CE281" s="500"/>
      <c r="CF281" s="501"/>
      <c r="CG281" s="501"/>
      <c r="CH281" s="501"/>
      <c r="CI281" s="501"/>
      <c r="CJ281" s="501"/>
      <c r="CK281" s="502"/>
      <c r="CL281" s="501"/>
      <c r="CM281" s="501"/>
      <c r="CN281" s="501"/>
      <c r="CO281" s="500"/>
      <c r="CP281" s="501"/>
      <c r="CQ281" s="501"/>
      <c r="CR281" s="501"/>
      <c r="CS281" s="501"/>
      <c r="CT281" s="501"/>
      <c r="CU281" s="502"/>
      <c r="CV281" s="501"/>
      <c r="CW281" s="501"/>
      <c r="CX281" s="501"/>
      <c r="CY281" s="503"/>
      <c r="CZ281" s="503"/>
    </row>
    <row r="282" spans="2:136" s="468" customFormat="1" ht="8.1" customHeight="1" x14ac:dyDescent="0.3">
      <c r="B282" s="464"/>
      <c r="C282" s="465"/>
      <c r="D282" s="466"/>
      <c r="E282" s="466"/>
      <c r="F282" s="466"/>
      <c r="G282" s="466"/>
      <c r="H282" s="466"/>
      <c r="I282" s="466"/>
      <c r="J282" s="466"/>
      <c r="K282" s="466"/>
      <c r="L282" s="466"/>
      <c r="M282" s="466"/>
      <c r="N282" s="466"/>
      <c r="O282" s="466"/>
      <c r="P282" s="466"/>
      <c r="Q282" s="466"/>
      <c r="R282" s="466"/>
      <c r="S282" s="466"/>
      <c r="T282" s="466"/>
      <c r="U282" s="466"/>
      <c r="V282" s="466"/>
      <c r="W282" s="466"/>
      <c r="X282" s="466"/>
      <c r="Y282" s="466"/>
      <c r="Z282" s="466"/>
      <c r="AA282" s="466"/>
      <c r="AB282" s="466"/>
      <c r="AC282" s="466"/>
      <c r="AD282" s="466"/>
      <c r="AE282" s="466"/>
      <c r="AF282" s="466"/>
      <c r="AG282" s="466"/>
      <c r="AH282" s="466"/>
      <c r="AI282" s="466"/>
      <c r="AJ282" s="466"/>
      <c r="AK282" s="466"/>
      <c r="AL282" s="467"/>
      <c r="AM282" s="467"/>
      <c r="AN282" s="467"/>
      <c r="AO282" s="467"/>
      <c r="AP282" s="467"/>
      <c r="AQ282" s="467"/>
      <c r="AR282" s="467"/>
      <c r="AS282" s="467"/>
      <c r="AT282" s="467"/>
      <c r="AU282" s="467"/>
      <c r="AW282" s="467"/>
      <c r="AX282" s="469"/>
      <c r="AY282" s="467"/>
      <c r="AZ282" s="467"/>
      <c r="BB282" s="470"/>
      <c r="BC282" s="465"/>
      <c r="BD282" s="470"/>
      <c r="BE282" s="470"/>
      <c r="BF282" s="470"/>
      <c r="BG282" s="470"/>
      <c r="BH282" s="471"/>
      <c r="BI282" s="470"/>
      <c r="BJ282" s="470"/>
      <c r="BK282" s="470"/>
      <c r="BL282" s="470"/>
      <c r="BM282" s="467"/>
      <c r="BN282" s="467"/>
      <c r="BO282" s="467"/>
      <c r="BP282" s="467"/>
      <c r="BQ282" s="467"/>
      <c r="BR282" s="467"/>
      <c r="BS282" s="467"/>
      <c r="BT282" s="467"/>
      <c r="BU282" s="467"/>
      <c r="BV282" s="467"/>
      <c r="BW282" s="467"/>
      <c r="BX282" s="467"/>
      <c r="BY282" s="467"/>
      <c r="BZ282" s="467"/>
      <c r="CA282" s="467"/>
      <c r="CB282" s="467"/>
      <c r="CC282" s="467"/>
      <c r="CD282" s="467"/>
      <c r="CE282" s="467"/>
      <c r="CF282" s="467"/>
      <c r="CG282" s="467"/>
      <c r="CH282" s="467"/>
      <c r="CI282" s="467"/>
      <c r="CJ282" s="467"/>
      <c r="CK282" s="467"/>
      <c r="CL282" s="467"/>
      <c r="CM282" s="467"/>
      <c r="CN282" s="467"/>
      <c r="CO282" s="467"/>
      <c r="CP282" s="467"/>
      <c r="CQ282" s="467"/>
      <c r="CR282" s="467"/>
      <c r="CS282" s="467"/>
      <c r="CT282" s="467"/>
      <c r="CU282" s="467"/>
      <c r="CV282" s="467"/>
      <c r="CW282" s="467"/>
      <c r="CX282" s="467"/>
      <c r="CY282" s="467"/>
      <c r="CZ282" s="467"/>
      <c r="DA282" s="467"/>
      <c r="DB282" s="467"/>
      <c r="DC282" s="467"/>
      <c r="DD282" s="467"/>
      <c r="DE282" s="467"/>
      <c r="DF282" s="467"/>
      <c r="DG282" s="467"/>
      <c r="DH282" s="467"/>
      <c r="DI282" s="467"/>
      <c r="DJ282" s="467"/>
      <c r="DK282" s="467"/>
      <c r="DL282" s="467"/>
      <c r="DM282" s="467"/>
      <c r="DN282" s="467"/>
      <c r="DO282" s="467"/>
      <c r="DP282" s="467"/>
      <c r="DQ282" s="467"/>
      <c r="DR282" s="467"/>
      <c r="DS282" s="467"/>
      <c r="DT282" s="467"/>
      <c r="DU282" s="467"/>
      <c r="DV282" s="467"/>
      <c r="DW282" s="467"/>
      <c r="DX282" s="467"/>
      <c r="DY282" s="467"/>
      <c r="DZ282" s="467"/>
      <c r="EA282" s="467"/>
      <c r="EB282" s="467"/>
      <c r="EC282" s="467"/>
      <c r="ED282" s="467"/>
      <c r="EE282" s="467"/>
      <c r="EF282" s="472"/>
    </row>
    <row r="283" spans="2:136" ht="35.1" customHeight="1" x14ac:dyDescent="0.3">
      <c r="B283" s="474"/>
      <c r="EE283" s="475"/>
    </row>
    <row r="284" spans="2:136" s="468" customFormat="1" ht="8.1" customHeight="1" x14ac:dyDescent="0.3">
      <c r="CZ284" s="476"/>
    </row>
    <row r="285" spans="2:136" s="468" customFormat="1" ht="8.1" customHeight="1" x14ac:dyDescent="0.3">
      <c r="B285" s="477"/>
      <c r="C285" s="1548">
        <f>CY274</f>
        <v>247</v>
      </c>
      <c r="D285" s="1548"/>
      <c r="E285" s="1548"/>
      <c r="F285" s="478"/>
      <c r="G285" s="478"/>
      <c r="H285" s="479"/>
      <c r="I285" s="478"/>
      <c r="J285" s="478"/>
      <c r="K285" s="478"/>
      <c r="L285" s="478"/>
      <c r="M285" s="1548">
        <f>C285+1</f>
        <v>248</v>
      </c>
      <c r="N285" s="1548"/>
      <c r="O285" s="1548"/>
      <c r="P285" s="478"/>
      <c r="Q285" s="478"/>
      <c r="R285" s="479"/>
      <c r="S285" s="478"/>
      <c r="T285" s="478"/>
      <c r="U285" s="478"/>
      <c r="V285" s="478"/>
      <c r="W285" s="1548">
        <f>M285+1</f>
        <v>249</v>
      </c>
      <c r="X285" s="1548"/>
      <c r="Y285" s="1548"/>
      <c r="Z285" s="478"/>
      <c r="AA285" s="478"/>
      <c r="AB285" s="479"/>
      <c r="AC285" s="478"/>
      <c r="AD285" s="478"/>
      <c r="AE285" s="478"/>
      <c r="AF285" s="478"/>
      <c r="AG285" s="1548">
        <f>W285+1</f>
        <v>250</v>
      </c>
      <c r="AH285" s="1548"/>
      <c r="AI285" s="1548"/>
      <c r="AJ285" s="478"/>
      <c r="AK285" s="478"/>
      <c r="AL285" s="479"/>
      <c r="AM285" s="478"/>
      <c r="AN285" s="478"/>
      <c r="AO285" s="478"/>
      <c r="AP285" s="478"/>
      <c r="AQ285" s="1548">
        <f>AG285+1</f>
        <v>251</v>
      </c>
      <c r="AR285" s="1548"/>
      <c r="AS285" s="1548"/>
      <c r="AT285" s="478"/>
      <c r="AU285" s="478"/>
      <c r="AV285" s="479"/>
      <c r="AW285" s="478"/>
      <c r="AX285" s="478"/>
      <c r="AY285" s="478"/>
      <c r="AZ285" s="478"/>
      <c r="BA285" s="1548">
        <f>AQ285+1</f>
        <v>252</v>
      </c>
      <c r="BB285" s="1548"/>
      <c r="BC285" s="1548"/>
      <c r="BD285" s="478"/>
      <c r="BE285" s="478"/>
      <c r="BF285" s="479"/>
      <c r="BG285" s="478"/>
      <c r="BH285" s="478"/>
      <c r="BI285" s="478"/>
      <c r="BJ285" s="478"/>
    </row>
    <row r="286" spans="2:136" s="468" customFormat="1" ht="6" customHeight="1" x14ac:dyDescent="0.3">
      <c r="B286" s="481"/>
      <c r="C286" s="482"/>
      <c r="D286" s="483"/>
      <c r="E286" s="483"/>
      <c r="F286" s="483"/>
      <c r="G286" s="484"/>
      <c r="H286" s="483"/>
      <c r="I286" s="483"/>
      <c r="J286" s="483"/>
      <c r="K286" s="483"/>
      <c r="L286" s="485"/>
      <c r="M286" s="482"/>
      <c r="N286" s="483"/>
      <c r="O286" s="483"/>
      <c r="P286" s="483"/>
      <c r="Q286" s="484"/>
      <c r="R286" s="483"/>
      <c r="S286" s="483"/>
      <c r="T286" s="483"/>
      <c r="U286" s="483"/>
      <c r="V286" s="485"/>
      <c r="W286" s="482"/>
      <c r="X286" s="483"/>
      <c r="Y286" s="483"/>
      <c r="Z286" s="483"/>
      <c r="AA286" s="484"/>
      <c r="AB286" s="483"/>
      <c r="AC286" s="483"/>
      <c r="AD286" s="483"/>
      <c r="AE286" s="483"/>
      <c r="AF286" s="485"/>
      <c r="AG286" s="482"/>
      <c r="AH286" s="483"/>
      <c r="AI286" s="483"/>
      <c r="AJ286" s="483"/>
      <c r="AK286" s="484"/>
      <c r="AL286" s="483"/>
      <c r="AM286" s="483"/>
      <c r="AN286" s="483"/>
      <c r="AO286" s="483"/>
      <c r="AP286" s="485"/>
      <c r="AQ286" s="482"/>
      <c r="AR286" s="483"/>
      <c r="AS286" s="483"/>
      <c r="AT286" s="483"/>
      <c r="AU286" s="484"/>
      <c r="AV286" s="483"/>
      <c r="AW286" s="483"/>
      <c r="AX286" s="483"/>
      <c r="AY286" s="483"/>
      <c r="AZ286" s="485"/>
      <c r="BA286" s="482"/>
      <c r="BB286" s="483"/>
      <c r="BC286" s="483"/>
      <c r="BD286" s="483"/>
      <c r="BE286" s="484"/>
      <c r="BF286" s="483"/>
      <c r="BG286" s="483"/>
      <c r="BH286" s="483"/>
      <c r="BI286" s="483"/>
      <c r="BJ286" s="485"/>
    </row>
    <row r="287" spans="2:136" s="468" customFormat="1" ht="8.1" customHeight="1" x14ac:dyDescent="0.3">
      <c r="B287" s="1549" t="s">
        <v>299</v>
      </c>
      <c r="C287" s="487"/>
      <c r="D287" s="488"/>
      <c r="E287" s="488"/>
      <c r="F287" s="488"/>
      <c r="G287" s="488"/>
      <c r="H287" s="488"/>
      <c r="I287" s="488"/>
      <c r="J287" s="488"/>
      <c r="K287" s="488"/>
      <c r="L287" s="489"/>
      <c r="M287" s="487"/>
      <c r="N287" s="488"/>
      <c r="O287" s="488"/>
      <c r="P287" s="488"/>
      <c r="Q287" s="488"/>
      <c r="R287" s="488"/>
      <c r="S287" s="488"/>
      <c r="T287" s="488"/>
      <c r="U287" s="488"/>
      <c r="V287" s="489"/>
      <c r="W287" s="487"/>
      <c r="X287" s="488"/>
      <c r="Y287" s="488"/>
      <c r="Z287" s="488"/>
      <c r="AA287" s="488"/>
      <c r="AB287" s="488"/>
      <c r="AC287" s="488"/>
      <c r="AD287" s="488"/>
      <c r="AE287" s="488"/>
      <c r="AF287" s="489"/>
      <c r="AG287" s="487"/>
      <c r="AH287" s="488"/>
      <c r="AI287" s="488"/>
      <c r="AJ287" s="488"/>
      <c r="AK287" s="488"/>
      <c r="AL287" s="488"/>
      <c r="AM287" s="488"/>
      <c r="AN287" s="488"/>
      <c r="AO287" s="488"/>
      <c r="AP287" s="489"/>
      <c r="AQ287" s="487"/>
      <c r="AR287" s="488"/>
      <c r="AS287" s="488"/>
      <c r="AT287" s="488"/>
      <c r="AU287" s="488"/>
      <c r="AV287" s="488"/>
      <c r="AW287" s="488"/>
      <c r="AX287" s="488"/>
      <c r="AY287" s="488"/>
      <c r="AZ287" s="489"/>
      <c r="BA287" s="487"/>
      <c r="BB287" s="488"/>
      <c r="BC287" s="488"/>
      <c r="BD287" s="488"/>
      <c r="BE287" s="488"/>
      <c r="BF287" s="488"/>
      <c r="BG287" s="488"/>
      <c r="BH287" s="488"/>
      <c r="BI287" s="488"/>
      <c r="BJ287" s="489"/>
    </row>
    <row r="288" spans="2:136" s="468" customFormat="1" ht="8.1" customHeight="1" thickBot="1" x14ac:dyDescent="0.35">
      <c r="B288" s="1549"/>
      <c r="C288" s="491"/>
      <c r="D288" s="492"/>
      <c r="E288" s="492"/>
      <c r="F288" s="492"/>
      <c r="G288" s="492"/>
      <c r="H288" s="492"/>
      <c r="I288" s="492"/>
      <c r="J288" s="492"/>
      <c r="K288" s="492"/>
      <c r="L288" s="493"/>
      <c r="M288" s="491"/>
      <c r="N288" s="492"/>
      <c r="O288" s="492"/>
      <c r="P288" s="492"/>
      <c r="Q288" s="492"/>
      <c r="R288" s="492"/>
      <c r="S288" s="492"/>
      <c r="T288" s="492"/>
      <c r="U288" s="492"/>
      <c r="V288" s="493"/>
      <c r="W288" s="491"/>
      <c r="X288" s="492"/>
      <c r="Y288" s="492"/>
      <c r="Z288" s="492"/>
      <c r="AA288" s="492"/>
      <c r="AB288" s="492"/>
      <c r="AC288" s="492"/>
      <c r="AD288" s="492"/>
      <c r="AE288" s="492"/>
      <c r="AF288" s="493"/>
      <c r="AG288" s="491"/>
      <c r="AH288" s="492"/>
      <c r="AI288" s="492"/>
      <c r="AJ288" s="492"/>
      <c r="AK288" s="492"/>
      <c r="AL288" s="492"/>
      <c r="AM288" s="492"/>
      <c r="AN288" s="492"/>
      <c r="AO288" s="492"/>
      <c r="AP288" s="493"/>
      <c r="AQ288" s="491"/>
      <c r="AR288" s="492"/>
      <c r="AS288" s="492"/>
      <c r="AT288" s="492"/>
      <c r="AU288" s="492"/>
      <c r="AV288" s="492"/>
      <c r="AW288" s="492"/>
      <c r="AX288" s="492"/>
      <c r="AY288" s="492"/>
      <c r="AZ288" s="493"/>
      <c r="BA288" s="491"/>
      <c r="BB288" s="492"/>
      <c r="BC288" s="492"/>
      <c r="BD288" s="492"/>
      <c r="BE288" s="492"/>
      <c r="BF288" s="492"/>
      <c r="BG288" s="492"/>
      <c r="BH288" s="492"/>
      <c r="BI288" s="492"/>
      <c r="BJ288" s="493"/>
      <c r="CI288" s="544"/>
    </row>
    <row r="289" spans="2:135" s="468" customFormat="1" ht="8.1" customHeight="1" x14ac:dyDescent="0.3">
      <c r="B289" s="1549"/>
      <c r="C289" s="494"/>
      <c r="D289" s="495"/>
      <c r="E289" s="495"/>
      <c r="F289" s="495"/>
      <c r="G289" s="495"/>
      <c r="H289" s="495"/>
      <c r="I289" s="495"/>
      <c r="J289" s="495"/>
      <c r="K289" s="495"/>
      <c r="L289" s="496"/>
      <c r="M289" s="494"/>
      <c r="N289" s="495"/>
      <c r="O289" s="495"/>
      <c r="P289" s="495"/>
      <c r="Q289" s="495"/>
      <c r="R289" s="495"/>
      <c r="S289" s="495"/>
      <c r="T289" s="495"/>
      <c r="U289" s="495"/>
      <c r="V289" s="496"/>
      <c r="W289" s="494"/>
      <c r="X289" s="495"/>
      <c r="Y289" s="495"/>
      <c r="Z289" s="495"/>
      <c r="AA289" s="495"/>
      <c r="AB289" s="495"/>
      <c r="AC289" s="495"/>
      <c r="AD289" s="495"/>
      <c r="AE289" s="495"/>
      <c r="AF289" s="496"/>
      <c r="AG289" s="494"/>
      <c r="AH289" s="495"/>
      <c r="AI289" s="495"/>
      <c r="AJ289" s="495"/>
      <c r="AK289" s="495"/>
      <c r="AL289" s="495"/>
      <c r="AM289" s="495"/>
      <c r="AN289" s="495"/>
      <c r="AO289" s="495"/>
      <c r="AP289" s="496"/>
      <c r="AQ289" s="494"/>
      <c r="AR289" s="495"/>
      <c r="AS289" s="495"/>
      <c r="AT289" s="495"/>
      <c r="AU289" s="495"/>
      <c r="AV289" s="495"/>
      <c r="AW289" s="495"/>
      <c r="AX289" s="495"/>
      <c r="AY289" s="495"/>
      <c r="AZ289" s="496"/>
      <c r="BA289" s="494"/>
      <c r="BB289" s="495"/>
      <c r="BC289" s="495"/>
      <c r="BD289" s="495"/>
      <c r="BE289" s="495"/>
      <c r="BF289" s="495"/>
      <c r="BG289" s="495"/>
      <c r="BH289" s="495"/>
      <c r="BI289" s="495"/>
      <c r="BJ289" s="496"/>
    </row>
    <row r="290" spans="2:135" s="468" customFormat="1" ht="8.1" customHeight="1" x14ac:dyDescent="0.3">
      <c r="B290" s="1549"/>
      <c r="C290" s="497"/>
      <c r="D290" s="498"/>
      <c r="E290" s="498"/>
      <c r="F290" s="498"/>
      <c r="G290" s="498"/>
      <c r="H290" s="498"/>
      <c r="I290" s="498"/>
      <c r="J290" s="498"/>
      <c r="K290" s="498"/>
      <c r="L290" s="499"/>
      <c r="M290" s="497"/>
      <c r="N290" s="498"/>
      <c r="O290" s="498"/>
      <c r="P290" s="498"/>
      <c r="Q290" s="498"/>
      <c r="R290" s="498"/>
      <c r="S290" s="498"/>
      <c r="T290" s="498"/>
      <c r="U290" s="498"/>
      <c r="V290" s="499"/>
      <c r="W290" s="497"/>
      <c r="X290" s="498"/>
      <c r="Y290" s="498"/>
      <c r="Z290" s="498"/>
      <c r="AA290" s="498"/>
      <c r="AB290" s="498"/>
      <c r="AC290" s="498"/>
      <c r="AD290" s="498"/>
      <c r="AE290" s="498"/>
      <c r="AF290" s="499"/>
      <c r="AG290" s="497"/>
      <c r="AH290" s="498"/>
      <c r="AI290" s="498"/>
      <c r="AJ290" s="498"/>
      <c r="AK290" s="498"/>
      <c r="AL290" s="498"/>
      <c r="AM290" s="498"/>
      <c r="AN290" s="498"/>
      <c r="AO290" s="498"/>
      <c r="AP290" s="499"/>
      <c r="AQ290" s="497"/>
      <c r="AR290" s="498"/>
      <c r="AS290" s="498"/>
      <c r="AT290" s="498"/>
      <c r="AU290" s="498"/>
      <c r="AV290" s="498"/>
      <c r="AW290" s="498"/>
      <c r="AX290" s="498"/>
      <c r="AY290" s="498"/>
      <c r="AZ290" s="499"/>
      <c r="BA290" s="497"/>
      <c r="BB290" s="498"/>
      <c r="BC290" s="498"/>
      <c r="BD290" s="498"/>
      <c r="BE290" s="498"/>
      <c r="BF290" s="498"/>
      <c r="BG290" s="498"/>
      <c r="BH290" s="498"/>
      <c r="BI290" s="498"/>
      <c r="BJ290" s="499"/>
      <c r="CB290" s="544"/>
    </row>
    <row r="291" spans="2:135" s="468" customFormat="1" ht="6" customHeight="1" x14ac:dyDescent="0.3">
      <c r="C291" s="596"/>
      <c r="D291" s="597"/>
      <c r="E291" s="597"/>
      <c r="F291" s="597"/>
      <c r="G291" s="597"/>
      <c r="H291" s="598"/>
      <c r="I291" s="597"/>
      <c r="J291" s="597"/>
      <c r="K291" s="597"/>
      <c r="L291" s="597"/>
      <c r="M291" s="596"/>
      <c r="N291" s="597"/>
      <c r="O291" s="597"/>
      <c r="P291" s="597"/>
      <c r="Q291" s="597"/>
      <c r="R291" s="598"/>
      <c r="S291" s="597"/>
      <c r="T291" s="597"/>
      <c r="U291" s="597"/>
      <c r="V291" s="597"/>
      <c r="W291" s="596"/>
      <c r="X291" s="597"/>
      <c r="Y291" s="597"/>
      <c r="Z291" s="597"/>
      <c r="AA291" s="597"/>
      <c r="AB291" s="598"/>
      <c r="AC291" s="597"/>
      <c r="AD291" s="597"/>
      <c r="AE291" s="597"/>
      <c r="AF291" s="597"/>
      <c r="AG291" s="596"/>
      <c r="AH291" s="597"/>
      <c r="AI291" s="597"/>
      <c r="AJ291" s="597"/>
      <c r="AK291" s="597"/>
      <c r="AL291" s="598"/>
      <c r="AM291" s="597"/>
      <c r="AN291" s="597"/>
      <c r="AO291" s="597"/>
      <c r="AP291" s="597"/>
      <c r="AQ291" s="596"/>
      <c r="AR291" s="597"/>
      <c r="AS291" s="597"/>
      <c r="AT291" s="597"/>
      <c r="AU291" s="597"/>
      <c r="AV291" s="598"/>
      <c r="AW291" s="597"/>
      <c r="AX291" s="597"/>
      <c r="AY291" s="597"/>
      <c r="AZ291" s="597"/>
      <c r="BA291" s="596"/>
      <c r="BB291" s="597"/>
      <c r="BC291" s="597"/>
      <c r="BD291" s="597"/>
      <c r="BE291" s="597"/>
      <c r="BF291" s="598"/>
      <c r="BG291" s="597"/>
      <c r="BH291" s="597"/>
      <c r="BI291" s="597"/>
      <c r="BJ291" s="597"/>
    </row>
    <row r="292" spans="2:135" s="468" customFormat="1" ht="8.1" customHeight="1" x14ac:dyDescent="0.3">
      <c r="C292" s="500"/>
      <c r="D292" s="501"/>
      <c r="E292" s="501"/>
      <c r="F292" s="501"/>
      <c r="G292" s="501"/>
      <c r="H292" s="501"/>
      <c r="I292" s="502"/>
      <c r="J292" s="501"/>
      <c r="K292" s="501"/>
      <c r="L292" s="501"/>
      <c r="M292" s="500"/>
      <c r="N292" s="501"/>
      <c r="O292" s="501"/>
      <c r="P292" s="501"/>
      <c r="Q292" s="501"/>
      <c r="R292" s="501"/>
      <c r="S292" s="502"/>
      <c r="T292" s="501"/>
      <c r="U292" s="501"/>
      <c r="V292" s="501"/>
      <c r="W292" s="500"/>
      <c r="X292" s="501"/>
      <c r="Y292" s="501"/>
      <c r="Z292" s="501"/>
      <c r="AA292" s="501"/>
      <c r="AB292" s="501"/>
      <c r="AC292" s="502"/>
      <c r="AD292" s="501"/>
      <c r="AE292" s="501"/>
      <c r="AF292" s="501"/>
      <c r="AG292" s="500"/>
      <c r="AH292" s="501"/>
      <c r="AI292" s="501"/>
      <c r="AJ292" s="501"/>
      <c r="AK292" s="501"/>
      <c r="AL292" s="501"/>
      <c r="AM292" s="502"/>
      <c r="AN292" s="501"/>
      <c r="AO292" s="501"/>
      <c r="AP292" s="501"/>
      <c r="AQ292" s="500"/>
      <c r="AR292" s="501"/>
      <c r="AS292" s="501"/>
      <c r="AT292" s="501"/>
      <c r="AU292" s="501"/>
      <c r="AV292" s="501"/>
      <c r="AW292" s="502"/>
      <c r="AX292" s="501"/>
      <c r="AY292" s="501"/>
      <c r="AZ292" s="501"/>
      <c r="BA292" s="500"/>
      <c r="BB292" s="501"/>
      <c r="BC292" s="501"/>
      <c r="BD292" s="501"/>
      <c r="BE292" s="501"/>
      <c r="BF292" s="501"/>
      <c r="BG292" s="502"/>
      <c r="BH292" s="501"/>
      <c r="BI292" s="501"/>
      <c r="BJ292" s="501"/>
    </row>
    <row r="293" spans="2:135" s="468" customFormat="1" ht="8.1" customHeight="1" x14ac:dyDescent="0.3">
      <c r="B293" s="464"/>
      <c r="C293" s="465"/>
      <c r="D293" s="466"/>
      <c r="E293" s="466"/>
      <c r="F293" s="466"/>
      <c r="G293" s="466"/>
      <c r="H293" s="466"/>
      <c r="I293" s="466"/>
      <c r="J293" s="466"/>
      <c r="K293" s="466"/>
      <c r="L293" s="466"/>
      <c r="M293" s="466"/>
      <c r="N293" s="466"/>
      <c r="O293" s="466"/>
      <c r="P293" s="466"/>
      <c r="Q293" s="466"/>
      <c r="R293" s="466"/>
      <c r="S293" s="466"/>
      <c r="T293" s="466"/>
      <c r="U293" s="466"/>
      <c r="V293" s="466"/>
      <c r="W293" s="466"/>
      <c r="X293" s="466"/>
      <c r="Y293" s="466"/>
      <c r="Z293" s="466"/>
      <c r="AA293" s="466"/>
      <c r="AB293" s="466"/>
      <c r="AC293" s="466"/>
      <c r="AD293" s="466"/>
      <c r="AE293" s="466"/>
      <c r="AF293" s="466"/>
      <c r="AG293" s="466"/>
      <c r="AH293" s="466"/>
      <c r="AI293" s="466"/>
      <c r="AJ293" s="466"/>
      <c r="AK293" s="466"/>
      <c r="AL293" s="467"/>
      <c r="AM293" s="467"/>
      <c r="AN293" s="467"/>
      <c r="AO293" s="467"/>
      <c r="AP293" s="467"/>
      <c r="AQ293" s="467"/>
      <c r="AR293" s="467"/>
      <c r="AS293" s="467"/>
      <c r="AT293" s="467"/>
      <c r="AU293" s="467"/>
      <c r="AW293" s="467"/>
      <c r="AX293" s="469"/>
      <c r="AY293" s="467"/>
      <c r="AZ293" s="467"/>
      <c r="BA293" s="467"/>
      <c r="BB293" s="467"/>
      <c r="BC293" s="467"/>
      <c r="BD293" s="467"/>
      <c r="BE293" s="467"/>
      <c r="BG293" s="467"/>
      <c r="BH293" s="469"/>
      <c r="BI293" s="467"/>
      <c r="BJ293" s="467"/>
      <c r="BK293" s="467"/>
      <c r="BL293" s="467"/>
      <c r="BM293" s="467"/>
      <c r="BN293" s="467"/>
      <c r="BO293" s="467"/>
      <c r="BP293" s="467"/>
      <c r="BQ293" s="467"/>
      <c r="BR293" s="467"/>
      <c r="BS293" s="467"/>
      <c r="BT293" s="467"/>
      <c r="BU293" s="467"/>
      <c r="BV293" s="467"/>
      <c r="BW293" s="467"/>
      <c r="BX293" s="467"/>
      <c r="BY293" s="467"/>
      <c r="BZ293" s="467"/>
      <c r="CA293" s="467"/>
      <c r="CB293" s="467"/>
      <c r="CC293" s="467"/>
      <c r="CD293" s="467"/>
      <c r="CE293" s="467"/>
      <c r="CF293" s="467"/>
    </row>
    <row r="294" spans="2:135" ht="35.1" customHeight="1" x14ac:dyDescent="0.3">
      <c r="B294" s="473"/>
      <c r="C294" s="473"/>
      <c r="D294" s="473"/>
      <c r="E294" s="473"/>
      <c r="F294" s="473"/>
      <c r="G294" s="473"/>
      <c r="H294" s="473"/>
      <c r="I294" s="473"/>
      <c r="J294" s="473"/>
      <c r="K294" s="473"/>
      <c r="L294" s="473"/>
      <c r="M294" s="473"/>
      <c r="N294" s="473"/>
      <c r="O294" s="473"/>
      <c r="P294" s="473"/>
      <c r="Q294" s="473"/>
      <c r="R294" s="473"/>
      <c r="S294" s="473"/>
      <c r="T294" s="473"/>
      <c r="U294" s="473"/>
      <c r="V294" s="473"/>
      <c r="W294" s="473"/>
      <c r="X294" s="473"/>
      <c r="Y294" s="473"/>
      <c r="Z294" s="473"/>
      <c r="AA294" s="473"/>
      <c r="AB294" s="473"/>
      <c r="AC294" s="473"/>
      <c r="AD294" s="473"/>
      <c r="AE294" s="473"/>
      <c r="AF294" s="473"/>
      <c r="AG294" s="473"/>
      <c r="AH294" s="473"/>
      <c r="AI294" s="473"/>
      <c r="AJ294" s="473"/>
      <c r="AK294" s="473"/>
      <c r="AL294" s="473"/>
      <c r="AM294" s="473"/>
      <c r="AN294" s="473"/>
      <c r="AO294" s="473"/>
      <c r="AP294" s="473"/>
      <c r="AQ294" s="473"/>
      <c r="AR294" s="473"/>
      <c r="AS294" s="473"/>
      <c r="AT294" s="473"/>
      <c r="AU294" s="473"/>
      <c r="AV294" s="473"/>
      <c r="AW294" s="473"/>
      <c r="AX294" s="473"/>
      <c r="AY294" s="473"/>
      <c r="AZ294" s="473"/>
      <c r="BA294" s="473"/>
      <c r="BB294" s="473"/>
      <c r="BC294" s="473"/>
      <c r="BD294" s="473"/>
      <c r="BE294" s="473"/>
      <c r="BF294" s="473"/>
      <c r="BG294" s="473"/>
      <c r="BH294" s="473"/>
      <c r="BI294" s="473"/>
      <c r="BJ294" s="473"/>
      <c r="BK294" s="473"/>
      <c r="BL294" s="473"/>
      <c r="BM294" s="473"/>
      <c r="BN294" s="473"/>
      <c r="BO294" s="473"/>
      <c r="BP294" s="473"/>
      <c r="BQ294" s="473"/>
      <c r="BR294" s="473"/>
      <c r="BS294" s="473"/>
      <c r="BT294" s="473"/>
      <c r="BU294" s="473"/>
      <c r="BV294" s="473"/>
      <c r="BW294" s="473"/>
      <c r="BX294" s="473"/>
      <c r="BY294" s="473"/>
      <c r="BZ294" s="473"/>
      <c r="CA294" s="473"/>
      <c r="CB294" s="473"/>
      <c r="CC294" s="473"/>
      <c r="CD294" s="473"/>
      <c r="CE294" s="473"/>
      <c r="CF294" s="473"/>
      <c r="CG294" s="473"/>
      <c r="CH294" s="473"/>
      <c r="CI294" s="473"/>
      <c r="CJ294" s="473"/>
      <c r="CK294" s="473"/>
      <c r="CL294" s="473"/>
      <c r="CM294" s="473"/>
      <c r="CN294" s="473"/>
      <c r="CO294" s="473"/>
      <c r="CP294" s="473"/>
      <c r="CQ294" s="473"/>
      <c r="CR294" s="473"/>
      <c r="CS294" s="473"/>
      <c r="CT294" s="473"/>
      <c r="CU294" s="473"/>
      <c r="CV294" s="473"/>
      <c r="CW294" s="473"/>
      <c r="CX294" s="473"/>
      <c r="CY294" s="473"/>
      <c r="EE294" s="475"/>
    </row>
    <row r="295" spans="2:135" s="468" customFormat="1" ht="8.1" customHeight="1" thickBot="1" x14ac:dyDescent="0.35">
      <c r="B295" s="465"/>
      <c r="C295" s="469"/>
      <c r="D295" s="467"/>
      <c r="E295" s="467"/>
      <c r="F295" s="465"/>
      <c r="G295" s="470"/>
      <c r="H295" s="470"/>
      <c r="I295" s="470"/>
      <c r="J295" s="470"/>
      <c r="K295" s="470"/>
      <c r="L295" s="470"/>
      <c r="M295" s="470"/>
      <c r="N295" s="470"/>
      <c r="O295" s="470"/>
      <c r="P295" s="470"/>
      <c r="Q295" s="470"/>
      <c r="R295" s="476"/>
      <c r="S295" s="476"/>
      <c r="T295" s="476"/>
      <c r="U295" s="476"/>
      <c r="V295" s="476"/>
      <c r="W295" s="476"/>
      <c r="X295" s="476"/>
      <c r="Y295" s="476"/>
      <c r="Z295" s="476"/>
      <c r="AA295" s="476"/>
      <c r="AB295" s="476"/>
      <c r="AC295" s="476"/>
      <c r="AD295" s="476"/>
      <c r="AE295" s="476"/>
      <c r="AF295" s="476"/>
      <c r="AG295" s="476"/>
      <c r="AH295" s="476"/>
      <c r="AI295" s="476"/>
      <c r="AJ295" s="476"/>
      <c r="AK295" s="476"/>
      <c r="AL295" s="476"/>
      <c r="AM295" s="476"/>
      <c r="AN295" s="476"/>
      <c r="AO295" s="476"/>
      <c r="AP295" s="476"/>
      <c r="AQ295" s="476"/>
      <c r="AR295" s="476"/>
      <c r="AS295" s="476"/>
      <c r="AT295" s="476"/>
      <c r="AU295" s="476"/>
      <c r="AV295" s="476"/>
      <c r="AW295" s="476"/>
      <c r="AX295" s="476"/>
      <c r="AY295" s="476"/>
      <c r="AZ295" s="476"/>
      <c r="BA295" s="476"/>
      <c r="BB295" s="476"/>
      <c r="BC295" s="476"/>
      <c r="BD295" s="476"/>
      <c r="BE295" s="476"/>
      <c r="BF295" s="476"/>
      <c r="BG295" s="476"/>
      <c r="BH295" s="476"/>
      <c r="BI295" s="476"/>
      <c r="BJ295" s="476"/>
      <c r="BK295" s="476"/>
      <c r="BL295" s="476"/>
      <c r="BM295" s="476"/>
      <c r="BN295" s="476"/>
      <c r="BO295" s="476"/>
      <c r="BP295" s="476"/>
      <c r="BQ295" s="476"/>
      <c r="BR295" s="476"/>
      <c r="BS295" s="476"/>
      <c r="BT295" s="476"/>
      <c r="BU295" s="476"/>
      <c r="BV295" s="476"/>
      <c r="BW295" s="476"/>
      <c r="BX295" s="476"/>
      <c r="BY295" s="476"/>
      <c r="BZ295" s="476"/>
      <c r="CA295" s="476"/>
      <c r="CB295" s="476"/>
      <c r="CC295" s="476"/>
      <c r="CD295" s="476"/>
      <c r="CE295" s="476"/>
      <c r="CF295" s="476"/>
      <c r="CG295" s="476"/>
      <c r="CH295" s="476"/>
      <c r="CI295" s="476"/>
      <c r="CJ295" s="476"/>
      <c r="CK295" s="476"/>
      <c r="CL295" s="476"/>
      <c r="CM295" s="476"/>
      <c r="CN295" s="476"/>
      <c r="CO295" s="476"/>
      <c r="CP295" s="476"/>
      <c r="CQ295" s="476"/>
      <c r="CR295" s="476"/>
      <c r="CS295" s="476"/>
      <c r="CT295" s="476"/>
      <c r="CU295" s="476"/>
      <c r="CV295" s="476"/>
      <c r="CW295" s="476"/>
      <c r="CX295" s="476"/>
      <c r="CY295" s="476"/>
      <c r="CZ295" s="476"/>
    </row>
    <row r="296" spans="2:135" s="468" customFormat="1" ht="8.1" customHeight="1" x14ac:dyDescent="0.3">
      <c r="B296" s="517"/>
      <c r="C296" s="518"/>
      <c r="D296" s="519"/>
      <c r="E296" s="519"/>
      <c r="F296" s="520"/>
      <c r="G296" s="521"/>
      <c r="H296" s="521"/>
      <c r="I296" s="521"/>
      <c r="J296" s="521"/>
      <c r="K296" s="521"/>
      <c r="L296" s="521"/>
      <c r="M296" s="521"/>
      <c r="N296" s="521"/>
      <c r="O296" s="521"/>
      <c r="P296" s="521"/>
      <c r="Q296" s="521"/>
      <c r="R296" s="522"/>
      <c r="S296" s="522"/>
      <c r="T296" s="522"/>
      <c r="U296" s="522"/>
      <c r="V296" s="522"/>
      <c r="W296" s="522"/>
      <c r="X296" s="522"/>
      <c r="Y296" s="522"/>
      <c r="Z296" s="522"/>
      <c r="AA296" s="522"/>
      <c r="AB296" s="522"/>
      <c r="AC296" s="522"/>
      <c r="AD296" s="522"/>
      <c r="AE296" s="522"/>
      <c r="AF296" s="522"/>
      <c r="AG296" s="522"/>
      <c r="AH296" s="522"/>
      <c r="AI296" s="522"/>
      <c r="AJ296" s="522"/>
      <c r="AK296" s="522"/>
      <c r="AL296" s="522"/>
      <c r="AM296" s="522"/>
      <c r="AN296" s="522"/>
      <c r="AO296" s="522"/>
      <c r="AP296" s="522"/>
      <c r="AQ296" s="522"/>
      <c r="AR296" s="522"/>
      <c r="AS296" s="522"/>
      <c r="AT296" s="522"/>
      <c r="AU296" s="522"/>
      <c r="AV296" s="522"/>
      <c r="AW296" s="522"/>
      <c r="AX296" s="522"/>
      <c r="AY296" s="522"/>
      <c r="AZ296" s="522"/>
      <c r="BA296" s="522"/>
      <c r="BB296" s="522"/>
      <c r="BC296" s="522"/>
      <c r="BD296" s="522"/>
      <c r="BE296" s="522"/>
      <c r="BF296" s="522"/>
      <c r="BG296" s="522"/>
      <c r="BH296" s="522"/>
      <c r="BI296" s="522"/>
      <c r="BJ296" s="522"/>
      <c r="BK296" s="522"/>
      <c r="BL296" s="522"/>
      <c r="BM296" s="522"/>
      <c r="BN296" s="522"/>
      <c r="BO296" s="522"/>
      <c r="BP296" s="522"/>
      <c r="BQ296" s="522"/>
      <c r="BR296" s="522"/>
      <c r="BS296" s="522"/>
      <c r="BT296" s="522"/>
      <c r="BU296" s="522"/>
      <c r="BV296" s="522"/>
      <c r="BW296" s="522"/>
      <c r="BX296" s="522"/>
      <c r="BY296" s="522"/>
      <c r="BZ296" s="522"/>
      <c r="CA296" s="522"/>
      <c r="CB296" s="522"/>
      <c r="CC296" s="522"/>
      <c r="CD296" s="522"/>
      <c r="CE296" s="522"/>
      <c r="CF296" s="522"/>
      <c r="CG296" s="522"/>
      <c r="CH296" s="522"/>
      <c r="CI296" s="522"/>
      <c r="CJ296" s="522"/>
      <c r="CK296" s="522"/>
      <c r="CL296" s="522"/>
      <c r="CM296" s="522"/>
      <c r="CN296" s="522"/>
      <c r="CO296" s="522"/>
      <c r="CP296" s="522"/>
      <c r="CQ296" s="522"/>
      <c r="CR296" s="522"/>
      <c r="CS296" s="522"/>
      <c r="CT296" s="522"/>
      <c r="CU296" s="522"/>
      <c r="CV296" s="522"/>
      <c r="CW296" s="522"/>
      <c r="CX296" s="522"/>
      <c r="CY296" s="523"/>
      <c r="CZ296" s="476"/>
    </row>
    <row r="297" spans="2:135" s="468" customFormat="1" ht="11.4" x14ac:dyDescent="0.3">
      <c r="B297" s="524" t="s">
        <v>300</v>
      </c>
      <c r="C297" s="525"/>
      <c r="D297" s="525"/>
      <c r="E297" s="525"/>
      <c r="F297" s="525"/>
      <c r="G297" s="525"/>
      <c r="H297" s="525"/>
      <c r="I297" s="525"/>
      <c r="J297" s="525"/>
      <c r="K297" s="525"/>
      <c r="L297" s="525"/>
      <c r="M297" s="525"/>
      <c r="N297" s="525"/>
      <c r="O297" s="525"/>
      <c r="P297" s="525"/>
      <c r="Q297" s="525"/>
      <c r="R297" s="525"/>
      <c r="S297" s="525"/>
      <c r="T297" s="525"/>
      <c r="U297" s="525"/>
      <c r="V297" s="525"/>
      <c r="W297" s="525"/>
      <c r="X297" s="525"/>
      <c r="Y297" s="525"/>
      <c r="Z297" s="525"/>
      <c r="AA297" s="525"/>
      <c r="AB297" s="525"/>
      <c r="AC297" s="525"/>
      <c r="AD297" s="525"/>
      <c r="AE297" s="525"/>
      <c r="AF297" s="525"/>
      <c r="AG297" s="525"/>
      <c r="AH297" s="525"/>
      <c r="AI297" s="525"/>
      <c r="AJ297" s="525"/>
      <c r="AK297" s="525"/>
      <c r="AL297" s="525"/>
      <c r="AM297" s="525"/>
      <c r="AN297" s="525"/>
      <c r="AO297" s="525"/>
      <c r="AP297" s="525"/>
      <c r="AQ297" s="526"/>
      <c r="AR297" s="526"/>
      <c r="AS297" s="526"/>
      <c r="AT297" s="526"/>
      <c r="AU297" s="526"/>
      <c r="AV297" s="525"/>
      <c r="AW297" s="525"/>
      <c r="AX297" s="525"/>
      <c r="AY297" s="525"/>
      <c r="AZ297" s="525"/>
      <c r="BA297" s="525"/>
      <c r="BB297" s="525"/>
      <c r="BC297" s="525"/>
      <c r="BD297" s="525"/>
      <c r="BE297" s="525"/>
      <c r="BF297" s="525"/>
      <c r="BG297" s="525"/>
      <c r="BH297" s="525"/>
      <c r="BI297" s="525"/>
      <c r="BJ297" s="525"/>
      <c r="BK297" s="525"/>
      <c r="BL297" s="525"/>
      <c r="BM297" s="525"/>
      <c r="BN297" s="525"/>
      <c r="BO297" s="525"/>
      <c r="BP297" s="525"/>
      <c r="BQ297" s="525"/>
      <c r="BR297" s="525"/>
      <c r="BS297" s="525"/>
      <c r="BT297" s="525"/>
      <c r="BU297" s="525"/>
      <c r="BV297" s="525"/>
      <c r="BW297" s="525"/>
      <c r="BX297" s="525"/>
      <c r="BY297" s="525"/>
      <c r="BZ297" s="525"/>
      <c r="CA297" s="525"/>
      <c r="CB297" s="525"/>
      <c r="CC297" s="527" t="s">
        <v>301</v>
      </c>
      <c r="CD297" s="525"/>
      <c r="CE297" s="525"/>
      <c r="CF297" s="525"/>
      <c r="CG297" s="525"/>
      <c r="CH297" s="525"/>
      <c r="CI297" s="525"/>
      <c r="CJ297" s="525"/>
      <c r="CK297" s="525"/>
      <c r="CL297" s="525"/>
      <c r="CM297" s="525"/>
      <c r="CN297" s="525"/>
      <c r="CO297" s="525"/>
      <c r="CP297" s="525"/>
      <c r="CQ297" s="525"/>
      <c r="CR297" s="525"/>
      <c r="CS297" s="525"/>
      <c r="CT297" s="525"/>
      <c r="CU297" s="525"/>
      <c r="CV297" s="525"/>
      <c r="CW297" s="525"/>
      <c r="CX297" s="525"/>
      <c r="CY297" s="528"/>
      <c r="CZ297" s="480"/>
    </row>
    <row r="298" spans="2:135" s="468" customFormat="1" ht="5.0999999999999996" customHeight="1" x14ac:dyDescent="0.3">
      <c r="B298" s="529"/>
      <c r="C298" s="486"/>
      <c r="D298" s="486"/>
      <c r="E298" s="486"/>
      <c r="F298" s="486"/>
      <c r="G298" s="486"/>
      <c r="H298" s="486"/>
      <c r="I298" s="486"/>
      <c r="J298" s="486"/>
      <c r="K298" s="486"/>
      <c r="L298" s="486"/>
      <c r="M298" s="486"/>
      <c r="N298" s="486"/>
      <c r="O298" s="486"/>
      <c r="P298" s="486"/>
      <c r="Q298" s="486"/>
      <c r="R298" s="486"/>
      <c r="S298" s="486"/>
      <c r="T298" s="486"/>
      <c r="U298" s="486"/>
      <c r="V298" s="486"/>
      <c r="W298" s="486"/>
      <c r="X298" s="486"/>
      <c r="Y298" s="486"/>
      <c r="Z298" s="486"/>
      <c r="AA298" s="486"/>
      <c r="AB298" s="486"/>
      <c r="AC298" s="486"/>
      <c r="AD298" s="486"/>
      <c r="AE298" s="486"/>
      <c r="AF298" s="486"/>
      <c r="AG298" s="486"/>
      <c r="AH298" s="486"/>
      <c r="AI298" s="486"/>
      <c r="AJ298" s="486"/>
      <c r="AK298" s="486"/>
      <c r="AL298" s="486"/>
      <c r="AM298" s="486"/>
      <c r="AN298" s="486"/>
      <c r="AO298" s="486"/>
      <c r="AP298" s="486"/>
      <c r="AQ298" s="526"/>
      <c r="AR298" s="526"/>
      <c r="AS298" s="526"/>
      <c r="AT298" s="526"/>
      <c r="AU298" s="526"/>
      <c r="AV298" s="486"/>
      <c r="AW298" s="486"/>
      <c r="AX298" s="486"/>
      <c r="AY298" s="486"/>
      <c r="AZ298" s="486"/>
      <c r="BA298" s="486"/>
      <c r="BB298" s="486"/>
      <c r="BC298" s="486"/>
      <c r="BD298" s="486"/>
      <c r="BE298" s="486"/>
      <c r="BF298" s="486"/>
      <c r="BG298" s="486"/>
      <c r="BH298" s="486"/>
      <c r="BI298" s="486"/>
      <c r="BJ298" s="486"/>
      <c r="BK298" s="486"/>
      <c r="BL298" s="486"/>
      <c r="BM298" s="486"/>
      <c r="BN298" s="486"/>
      <c r="BO298" s="486"/>
      <c r="BP298" s="486"/>
      <c r="BQ298" s="486"/>
      <c r="BR298" s="486"/>
      <c r="BS298" s="486"/>
      <c r="BT298" s="486"/>
      <c r="BU298" s="486"/>
      <c r="BV298" s="486"/>
      <c r="BW298" s="486"/>
      <c r="BX298" s="486"/>
      <c r="BY298" s="486"/>
      <c r="BZ298" s="486"/>
      <c r="CA298" s="486"/>
      <c r="CB298" s="486"/>
      <c r="CC298" s="486"/>
      <c r="CD298" s="486"/>
      <c r="CE298" s="486"/>
      <c r="CF298" s="486"/>
      <c r="CG298" s="486"/>
      <c r="CH298" s="486"/>
      <c r="CI298" s="486"/>
      <c r="CJ298" s="486"/>
      <c r="CK298" s="486"/>
      <c r="CL298" s="486"/>
      <c r="CM298" s="486"/>
      <c r="CN298" s="486"/>
      <c r="CO298" s="486"/>
      <c r="CP298" s="486"/>
      <c r="CQ298" s="486"/>
      <c r="CR298" s="486"/>
      <c r="CS298" s="486"/>
      <c r="CT298" s="486"/>
      <c r="CU298" s="486"/>
      <c r="CV298" s="486"/>
      <c r="CW298" s="486"/>
      <c r="CX298" s="486"/>
      <c r="CY298" s="530"/>
      <c r="CZ298" s="486"/>
    </row>
    <row r="299" spans="2:135" ht="12.9" customHeight="1" x14ac:dyDescent="0.3">
      <c r="B299" s="531"/>
      <c r="C299" s="1550"/>
      <c r="D299" s="1551"/>
      <c r="E299" s="532"/>
      <c r="F299" s="533" t="s">
        <v>302</v>
      </c>
      <c r="G299" s="532"/>
      <c r="H299" s="532"/>
      <c r="I299" s="532"/>
      <c r="J299" s="532"/>
      <c r="K299" s="532"/>
      <c r="L299" s="532"/>
      <c r="M299" s="534"/>
      <c r="N299" s="534"/>
      <c r="O299" s="534"/>
      <c r="P299" s="534"/>
      <c r="Q299" s="534"/>
      <c r="R299" s="534"/>
      <c r="S299" s="534"/>
      <c r="T299" s="534"/>
      <c r="U299" s="534"/>
      <c r="V299" s="534"/>
      <c r="W299" s="534"/>
      <c r="X299" s="534"/>
      <c r="Y299" s="534"/>
      <c r="Z299" s="534"/>
      <c r="AA299" s="534"/>
      <c r="AB299" s="534"/>
      <c r="AC299" s="534"/>
      <c r="AD299" s="534"/>
      <c r="AE299" s="534"/>
      <c r="AF299" s="534"/>
      <c r="AG299" s="534"/>
      <c r="AH299" s="532"/>
      <c r="AI299" s="532"/>
      <c r="AJ299" s="532"/>
      <c r="AK299" s="1552"/>
      <c r="AL299" s="1553"/>
      <c r="AM299" s="532"/>
      <c r="AN299" s="533" t="s">
        <v>303</v>
      </c>
      <c r="AO299" s="532"/>
      <c r="AP299" s="532"/>
      <c r="AQ299" s="532"/>
      <c r="AR299" s="534"/>
      <c r="AS299" s="534"/>
      <c r="AT299" s="534"/>
      <c r="AU299" s="534"/>
      <c r="AV299" s="534"/>
      <c r="AW299" s="534"/>
      <c r="AX299" s="534"/>
      <c r="AY299" s="534"/>
      <c r="AZ299" s="534"/>
      <c r="BA299" s="534"/>
      <c r="BB299" s="534"/>
      <c r="BC299" s="534"/>
      <c r="BD299" s="534"/>
      <c r="BE299" s="534"/>
      <c r="BF299" s="534"/>
      <c r="BG299" s="534"/>
      <c r="BH299" s="534"/>
      <c r="BI299" s="534"/>
      <c r="BJ299" s="534"/>
      <c r="BK299" s="534"/>
      <c r="BL299" s="534"/>
      <c r="BM299" s="532"/>
      <c r="BN299" s="532"/>
      <c r="BO299" s="532"/>
      <c r="BP299" s="532"/>
      <c r="BQ299" s="532"/>
      <c r="BR299" s="532"/>
      <c r="BS299" s="532"/>
      <c r="BT299" s="532"/>
      <c r="BU299" s="532"/>
      <c r="BV299" s="532"/>
      <c r="BW299" s="534"/>
      <c r="BX299" s="534"/>
      <c r="BY299" s="534"/>
      <c r="BZ299" s="534"/>
      <c r="CA299" s="534"/>
      <c r="CB299" s="534"/>
      <c r="CC299" s="534"/>
      <c r="CD299" s="534"/>
      <c r="CE299" s="1554" t="s">
        <v>304</v>
      </c>
      <c r="CF299" s="1554"/>
      <c r="CG299" s="1554"/>
      <c r="CH299" s="1554"/>
      <c r="CI299" s="1554"/>
      <c r="CJ299" s="1554"/>
      <c r="CK299" s="1554"/>
      <c r="CL299" s="1554"/>
      <c r="CM299" s="1554"/>
      <c r="CN299" s="1554"/>
      <c r="CO299" s="1554"/>
      <c r="CP299" s="1554"/>
      <c r="CQ299" s="1554"/>
      <c r="CR299" s="1554"/>
      <c r="CS299" s="1554"/>
      <c r="CT299" s="1554"/>
      <c r="CU299" s="1554"/>
      <c r="CV299" s="1554"/>
      <c r="CW299" s="1554"/>
      <c r="CX299" s="532"/>
      <c r="CY299" s="535"/>
    </row>
    <row r="300" spans="2:135" ht="5.0999999999999996" customHeight="1" x14ac:dyDescent="0.3">
      <c r="B300" s="531"/>
      <c r="C300" s="532"/>
      <c r="D300" s="532"/>
      <c r="E300" s="532"/>
      <c r="F300" s="532"/>
      <c r="G300" s="532"/>
      <c r="H300" s="532"/>
      <c r="I300" s="532"/>
      <c r="J300" s="532"/>
      <c r="K300" s="532"/>
      <c r="L300" s="532"/>
      <c r="M300" s="534"/>
      <c r="N300" s="534"/>
      <c r="O300" s="534"/>
      <c r="P300" s="534"/>
      <c r="Q300" s="534"/>
      <c r="R300" s="534"/>
      <c r="S300" s="534"/>
      <c r="T300" s="534"/>
      <c r="U300" s="534"/>
      <c r="V300" s="534"/>
      <c r="W300" s="534"/>
      <c r="X300" s="534"/>
      <c r="Y300" s="534"/>
      <c r="Z300" s="534"/>
      <c r="AA300" s="534"/>
      <c r="AB300" s="534"/>
      <c r="AC300" s="534"/>
      <c r="AD300" s="534"/>
      <c r="AE300" s="534"/>
      <c r="AF300" s="534"/>
      <c r="AG300" s="534"/>
      <c r="AH300" s="532"/>
      <c r="AI300" s="532"/>
      <c r="AJ300" s="532"/>
      <c r="AK300" s="532"/>
      <c r="AL300" s="532"/>
      <c r="AM300" s="532"/>
      <c r="AN300" s="532"/>
      <c r="AO300" s="532"/>
      <c r="AP300" s="532"/>
      <c r="AQ300" s="532"/>
      <c r="AR300" s="534"/>
      <c r="AS300" s="534"/>
      <c r="AT300" s="534"/>
      <c r="AU300" s="534"/>
      <c r="AV300" s="534"/>
      <c r="AW300" s="534"/>
      <c r="AX300" s="534"/>
      <c r="AY300" s="534"/>
      <c r="AZ300" s="534"/>
      <c r="BA300" s="534"/>
      <c r="BB300" s="534"/>
      <c r="BC300" s="534"/>
      <c r="BD300" s="534"/>
      <c r="BE300" s="534"/>
      <c r="BF300" s="534"/>
      <c r="BG300" s="534"/>
      <c r="BH300" s="534"/>
      <c r="BI300" s="534"/>
      <c r="BJ300" s="534"/>
      <c r="BK300" s="534"/>
      <c r="BL300" s="534"/>
      <c r="BM300" s="532"/>
      <c r="BN300" s="532"/>
      <c r="BO300" s="532"/>
      <c r="BP300" s="532"/>
      <c r="BQ300" s="532"/>
      <c r="BR300" s="532"/>
      <c r="BS300" s="532"/>
      <c r="BT300" s="532"/>
      <c r="BU300" s="532"/>
      <c r="BV300" s="532"/>
      <c r="BW300" s="534"/>
      <c r="BX300" s="534"/>
      <c r="BY300" s="534"/>
      <c r="BZ300" s="534"/>
      <c r="CA300" s="534"/>
      <c r="CB300" s="534"/>
      <c r="CC300" s="534"/>
      <c r="CD300" s="534"/>
      <c r="CE300" s="1554"/>
      <c r="CF300" s="1554"/>
      <c r="CG300" s="1554"/>
      <c r="CH300" s="1554"/>
      <c r="CI300" s="1554"/>
      <c r="CJ300" s="1554"/>
      <c r="CK300" s="1554"/>
      <c r="CL300" s="1554"/>
      <c r="CM300" s="1554"/>
      <c r="CN300" s="1554"/>
      <c r="CO300" s="1554"/>
      <c r="CP300" s="1554"/>
      <c r="CQ300" s="1554"/>
      <c r="CR300" s="1554"/>
      <c r="CS300" s="1554"/>
      <c r="CT300" s="1554"/>
      <c r="CU300" s="1554"/>
      <c r="CV300" s="1554"/>
      <c r="CW300" s="1554"/>
      <c r="CX300" s="532"/>
      <c r="CY300" s="535"/>
    </row>
    <row r="301" spans="2:135" ht="12.9" customHeight="1" x14ac:dyDescent="0.3">
      <c r="B301" s="536"/>
      <c r="C301" s="1555"/>
      <c r="D301" s="1556"/>
      <c r="E301" s="532"/>
      <c r="F301" s="533" t="s">
        <v>305</v>
      </c>
      <c r="AK301" s="1559"/>
      <c r="AL301" s="1560"/>
      <c r="AM301" s="532"/>
      <c r="AN301" s="533" t="s">
        <v>342</v>
      </c>
      <c r="AO301" s="532"/>
      <c r="AP301" s="532"/>
      <c r="AQ301" s="532"/>
      <c r="AR301" s="534"/>
      <c r="AS301" s="534"/>
      <c r="AT301" s="534"/>
      <c r="AU301" s="534"/>
      <c r="AV301" s="534"/>
      <c r="AW301" s="533"/>
      <c r="AX301" s="533"/>
      <c r="AY301" s="533"/>
      <c r="AZ301" s="533"/>
      <c r="BA301" s="533"/>
      <c r="BB301" s="533"/>
      <c r="BC301" s="533"/>
      <c r="BD301" s="533"/>
      <c r="CE301" s="1554"/>
      <c r="CF301" s="1554"/>
      <c r="CG301" s="1554"/>
      <c r="CH301" s="1554"/>
      <c r="CI301" s="1554"/>
      <c r="CJ301" s="1554"/>
      <c r="CK301" s="1554"/>
      <c r="CL301" s="1554"/>
      <c r="CM301" s="1554"/>
      <c r="CN301" s="1554"/>
      <c r="CO301" s="1554"/>
      <c r="CP301" s="1554"/>
      <c r="CQ301" s="1554"/>
      <c r="CR301" s="1554"/>
      <c r="CS301" s="1554"/>
      <c r="CT301" s="1554"/>
      <c r="CU301" s="1554"/>
      <c r="CV301" s="1554"/>
      <c r="CW301" s="1554"/>
      <c r="CY301" s="538"/>
    </row>
    <row r="302" spans="2:135" ht="5.0999999999999996" customHeight="1" x14ac:dyDescent="0.3">
      <c r="B302" s="536"/>
      <c r="AK302" s="537"/>
      <c r="AL302" s="537"/>
      <c r="AN302" s="533"/>
      <c r="AO302" s="533"/>
      <c r="AP302" s="533"/>
      <c r="AQ302" s="533"/>
      <c r="AR302" s="533"/>
      <c r="AS302" s="533"/>
      <c r="AT302" s="533"/>
      <c r="AU302" s="533"/>
      <c r="AV302" s="533"/>
      <c r="AW302" s="533"/>
      <c r="AX302" s="533"/>
      <c r="AY302" s="533"/>
      <c r="AZ302" s="533"/>
      <c r="BA302" s="533"/>
      <c r="BB302" s="533"/>
      <c r="BC302" s="533"/>
      <c r="BD302" s="533"/>
      <c r="CE302" s="1554"/>
      <c r="CF302" s="1554"/>
      <c r="CG302" s="1554"/>
      <c r="CH302" s="1554"/>
      <c r="CI302" s="1554"/>
      <c r="CJ302" s="1554"/>
      <c r="CK302" s="1554"/>
      <c r="CL302" s="1554"/>
      <c r="CM302" s="1554"/>
      <c r="CN302" s="1554"/>
      <c r="CO302" s="1554"/>
      <c r="CP302" s="1554"/>
      <c r="CQ302" s="1554"/>
      <c r="CR302" s="1554"/>
      <c r="CS302" s="1554"/>
      <c r="CT302" s="1554"/>
      <c r="CU302" s="1554"/>
      <c r="CV302" s="1554"/>
      <c r="CW302" s="1554"/>
      <c r="CY302" s="538"/>
    </row>
    <row r="303" spans="2:135" ht="12.9" customHeight="1" x14ac:dyDescent="0.3">
      <c r="B303" s="536"/>
      <c r="C303" s="1557"/>
      <c r="D303" s="1558"/>
      <c r="E303" s="532"/>
      <c r="F303" s="533" t="s">
        <v>307</v>
      </c>
      <c r="AK303" s="1561"/>
      <c r="AL303" s="1562"/>
      <c r="AM303" s="532"/>
      <c r="AN303" s="533" t="s">
        <v>343</v>
      </c>
      <c r="AO303" s="532"/>
      <c r="AP303" s="532"/>
      <c r="AQ303" s="532"/>
      <c r="AR303" s="534"/>
      <c r="AS303" s="534"/>
      <c r="AT303" s="534"/>
      <c r="AU303" s="534"/>
      <c r="AV303" s="534"/>
      <c r="AW303" s="533"/>
      <c r="AX303" s="533"/>
      <c r="AY303" s="533"/>
      <c r="AZ303" s="533"/>
      <c r="BA303" s="533"/>
      <c r="BB303" s="533"/>
      <c r="BC303" s="533"/>
      <c r="BD303" s="533"/>
      <c r="CE303" s="1554"/>
      <c r="CF303" s="1554"/>
      <c r="CG303" s="1554"/>
      <c r="CH303" s="1554"/>
      <c r="CI303" s="1554"/>
      <c r="CJ303" s="1554"/>
      <c r="CK303" s="1554"/>
      <c r="CL303" s="1554"/>
      <c r="CM303" s="1554"/>
      <c r="CN303" s="1554"/>
      <c r="CO303" s="1554"/>
      <c r="CP303" s="1554"/>
      <c r="CQ303" s="1554"/>
      <c r="CR303" s="1554"/>
      <c r="CS303" s="1554"/>
      <c r="CT303" s="1554"/>
      <c r="CU303" s="1554"/>
      <c r="CV303" s="1554"/>
      <c r="CW303" s="1554"/>
      <c r="CY303" s="538"/>
    </row>
    <row r="304" spans="2:135" ht="5.0999999999999996" customHeight="1" thickBot="1" x14ac:dyDescent="0.35">
      <c r="B304" s="539"/>
      <c r="C304" s="540"/>
      <c r="D304" s="540"/>
      <c r="E304" s="540"/>
      <c r="F304" s="540"/>
      <c r="G304" s="540"/>
      <c r="H304" s="540"/>
      <c r="I304" s="540"/>
      <c r="J304" s="540"/>
      <c r="K304" s="540"/>
      <c r="L304" s="540"/>
      <c r="M304" s="540"/>
      <c r="N304" s="540"/>
      <c r="O304" s="540"/>
      <c r="P304" s="540"/>
      <c r="Q304" s="540"/>
      <c r="R304" s="540"/>
      <c r="S304" s="540"/>
      <c r="T304" s="540"/>
      <c r="U304" s="540"/>
      <c r="V304" s="540"/>
      <c r="W304" s="540"/>
      <c r="X304" s="540"/>
      <c r="Y304" s="540"/>
      <c r="Z304" s="540"/>
      <c r="AA304" s="540"/>
      <c r="AB304" s="540"/>
      <c r="AC304" s="540"/>
      <c r="AD304" s="540"/>
      <c r="AE304" s="540"/>
      <c r="AF304" s="540"/>
      <c r="AG304" s="540"/>
      <c r="AH304" s="540"/>
      <c r="AI304" s="540"/>
      <c r="AJ304" s="540"/>
      <c r="AK304" s="540"/>
      <c r="AL304" s="540"/>
      <c r="AM304" s="540"/>
      <c r="AN304" s="540"/>
      <c r="AO304" s="540"/>
      <c r="AP304" s="540"/>
      <c r="AQ304" s="540"/>
      <c r="AR304" s="540"/>
      <c r="AS304" s="540"/>
      <c r="AT304" s="540"/>
      <c r="AU304" s="540"/>
      <c r="AV304" s="540"/>
      <c r="AW304" s="540"/>
      <c r="AX304" s="540"/>
      <c r="AY304" s="540"/>
      <c r="AZ304" s="540"/>
      <c r="BA304" s="540"/>
      <c r="BB304" s="540"/>
      <c r="BC304" s="540"/>
      <c r="BD304" s="540"/>
      <c r="BE304" s="540"/>
      <c r="BF304" s="540"/>
      <c r="BG304" s="540"/>
      <c r="BH304" s="540"/>
      <c r="BI304" s="540"/>
      <c r="BJ304" s="540"/>
      <c r="BK304" s="540"/>
      <c r="BL304" s="540"/>
      <c r="BM304" s="540"/>
      <c r="BN304" s="540"/>
      <c r="BO304" s="540"/>
      <c r="BP304" s="540"/>
      <c r="BQ304" s="540"/>
      <c r="BR304" s="540"/>
      <c r="BS304" s="540"/>
      <c r="BT304" s="540"/>
      <c r="BU304" s="540"/>
      <c r="BV304" s="540"/>
      <c r="BW304" s="540"/>
      <c r="BX304" s="540"/>
      <c r="BY304" s="540"/>
      <c r="BZ304" s="540"/>
      <c r="CA304" s="540"/>
      <c r="CB304" s="540"/>
      <c r="CC304" s="540"/>
      <c r="CD304" s="540"/>
      <c r="CE304" s="540"/>
      <c r="CF304" s="540"/>
      <c r="CG304" s="540"/>
      <c r="CH304" s="540"/>
      <c r="CI304" s="540"/>
      <c r="CJ304" s="540"/>
      <c r="CK304" s="540"/>
      <c r="CL304" s="540"/>
      <c r="CM304" s="540"/>
      <c r="CN304" s="540"/>
      <c r="CO304" s="540"/>
      <c r="CP304" s="540"/>
      <c r="CQ304" s="540"/>
      <c r="CR304" s="540"/>
      <c r="CS304" s="540"/>
      <c r="CT304" s="540"/>
      <c r="CU304" s="540"/>
      <c r="CV304" s="540"/>
      <c r="CW304" s="540"/>
      <c r="CX304" s="540"/>
      <c r="CY304" s="541"/>
    </row>
  </sheetData>
  <mergeCells count="277">
    <mergeCell ref="AK303:AL303"/>
    <mergeCell ref="BA15:BB15"/>
    <mergeCell ref="BK15:BL15"/>
    <mergeCell ref="BU15:BV15"/>
    <mergeCell ref="CE15:CF15"/>
    <mergeCell ref="CO15:CP15"/>
    <mergeCell ref="B17:B20"/>
    <mergeCell ref="BK4:BL4"/>
    <mergeCell ref="BU4:BV4"/>
    <mergeCell ref="CE4:CF4"/>
    <mergeCell ref="CO4:CP4"/>
    <mergeCell ref="B6:B9"/>
    <mergeCell ref="C15:D15"/>
    <mergeCell ref="M15:N15"/>
    <mergeCell ref="W15:X15"/>
    <mergeCell ref="AG15:AH15"/>
    <mergeCell ref="AQ15:AR15"/>
    <mergeCell ref="C4:D4"/>
    <mergeCell ref="M4:N4"/>
    <mergeCell ref="W4:X4"/>
    <mergeCell ref="AG4:AH4"/>
    <mergeCell ref="AQ4:AR4"/>
    <mergeCell ref="BA4:BB4"/>
    <mergeCell ref="BA37:BB37"/>
    <mergeCell ref="BK37:BL37"/>
    <mergeCell ref="BU37:BV37"/>
    <mergeCell ref="CE37:CF37"/>
    <mergeCell ref="CO37:CP37"/>
    <mergeCell ref="B39:B42"/>
    <mergeCell ref="BK26:BL26"/>
    <mergeCell ref="BU26:BV26"/>
    <mergeCell ref="CE26:CF26"/>
    <mergeCell ref="CO26:CP26"/>
    <mergeCell ref="B28:B31"/>
    <mergeCell ref="C37:D37"/>
    <mergeCell ref="M37:N37"/>
    <mergeCell ref="W37:X37"/>
    <mergeCell ref="AG37:AH37"/>
    <mergeCell ref="AQ37:AR37"/>
    <mergeCell ref="C26:D26"/>
    <mergeCell ref="M26:N26"/>
    <mergeCell ref="W26:X26"/>
    <mergeCell ref="AG26:AH26"/>
    <mergeCell ref="AQ26:AR26"/>
    <mergeCell ref="BA26:BB26"/>
    <mergeCell ref="BA59:BB59"/>
    <mergeCell ref="BK59:BL59"/>
    <mergeCell ref="BU59:BV59"/>
    <mergeCell ref="CE59:CF59"/>
    <mergeCell ref="CO59:CP59"/>
    <mergeCell ref="B61:B64"/>
    <mergeCell ref="BK48:BL48"/>
    <mergeCell ref="BU48:BV48"/>
    <mergeCell ref="CE48:CF48"/>
    <mergeCell ref="CO48:CP48"/>
    <mergeCell ref="B50:B53"/>
    <mergeCell ref="C59:D59"/>
    <mergeCell ref="M59:N59"/>
    <mergeCell ref="W59:X59"/>
    <mergeCell ref="AG59:AH59"/>
    <mergeCell ref="AQ59:AR59"/>
    <mergeCell ref="C48:D48"/>
    <mergeCell ref="M48:N48"/>
    <mergeCell ref="W48:X48"/>
    <mergeCell ref="AG48:AH48"/>
    <mergeCell ref="AQ48:AR48"/>
    <mergeCell ref="BA48:BB48"/>
    <mergeCell ref="BA83:BB83"/>
    <mergeCell ref="BK83:BL83"/>
    <mergeCell ref="BU83:BV83"/>
    <mergeCell ref="CE83:CF83"/>
    <mergeCell ref="CO83:CP83"/>
    <mergeCell ref="B85:B88"/>
    <mergeCell ref="C73:D73"/>
    <mergeCell ref="AK73:AL73"/>
    <mergeCell ref="CE73:CW77"/>
    <mergeCell ref="C75:D75"/>
    <mergeCell ref="C77:D77"/>
    <mergeCell ref="C83:D83"/>
    <mergeCell ref="M83:N83"/>
    <mergeCell ref="W83:X83"/>
    <mergeCell ref="AG83:AH83"/>
    <mergeCell ref="AQ83:AR83"/>
    <mergeCell ref="AK75:AL75"/>
    <mergeCell ref="AK77:AL77"/>
    <mergeCell ref="BA105:BB105"/>
    <mergeCell ref="BK105:BL105"/>
    <mergeCell ref="BU105:BV105"/>
    <mergeCell ref="CE105:CF105"/>
    <mergeCell ref="CO105:CP105"/>
    <mergeCell ref="B107:B110"/>
    <mergeCell ref="BK94:BL94"/>
    <mergeCell ref="BU94:BV94"/>
    <mergeCell ref="CE94:CF94"/>
    <mergeCell ref="CO94:CP94"/>
    <mergeCell ref="B96:B99"/>
    <mergeCell ref="C105:D105"/>
    <mergeCell ref="M105:N105"/>
    <mergeCell ref="W105:X105"/>
    <mergeCell ref="AG105:AH105"/>
    <mergeCell ref="AQ105:AR105"/>
    <mergeCell ref="C94:D94"/>
    <mergeCell ref="M94:N94"/>
    <mergeCell ref="W94:X94"/>
    <mergeCell ref="AG94:AH94"/>
    <mergeCell ref="AQ94:AR94"/>
    <mergeCell ref="BA94:BB94"/>
    <mergeCell ref="BA127:BC127"/>
    <mergeCell ref="BK127:BM127"/>
    <mergeCell ref="BU127:BW127"/>
    <mergeCell ref="CE127:CG127"/>
    <mergeCell ref="CO127:CQ127"/>
    <mergeCell ref="B129:B132"/>
    <mergeCell ref="BK116:BL116"/>
    <mergeCell ref="BU116:BV116"/>
    <mergeCell ref="CE116:CF116"/>
    <mergeCell ref="CO116:CP116"/>
    <mergeCell ref="B118:B121"/>
    <mergeCell ref="C127:E127"/>
    <mergeCell ref="M127:O127"/>
    <mergeCell ref="W127:Y127"/>
    <mergeCell ref="AG127:AI127"/>
    <mergeCell ref="AQ127:AS127"/>
    <mergeCell ref="C116:D116"/>
    <mergeCell ref="M116:N116"/>
    <mergeCell ref="W116:X116"/>
    <mergeCell ref="AG116:AH116"/>
    <mergeCell ref="AQ116:AR116"/>
    <mergeCell ref="BA116:BB116"/>
    <mergeCell ref="BK138:BM138"/>
    <mergeCell ref="BU138:BW138"/>
    <mergeCell ref="CE138:CG138"/>
    <mergeCell ref="CO138:CQ138"/>
    <mergeCell ref="B140:B143"/>
    <mergeCell ref="C152:D152"/>
    <mergeCell ref="AK152:AL152"/>
    <mergeCell ref="CE152:CW156"/>
    <mergeCell ref="C154:D154"/>
    <mergeCell ref="C156:D156"/>
    <mergeCell ref="C138:E138"/>
    <mergeCell ref="M138:O138"/>
    <mergeCell ref="W138:Y138"/>
    <mergeCell ref="AG138:AI138"/>
    <mergeCell ref="AQ138:AS138"/>
    <mergeCell ref="BA138:BC138"/>
    <mergeCell ref="AK154:AL154"/>
    <mergeCell ref="AK156:AL156"/>
    <mergeCell ref="BA173:BC173"/>
    <mergeCell ref="BK173:BM173"/>
    <mergeCell ref="BU173:BW173"/>
    <mergeCell ref="CE173:CG173"/>
    <mergeCell ref="CO173:CQ173"/>
    <mergeCell ref="B175:B178"/>
    <mergeCell ref="BK162:BM162"/>
    <mergeCell ref="BU162:BW162"/>
    <mergeCell ref="CE162:CG162"/>
    <mergeCell ref="CO162:CQ162"/>
    <mergeCell ref="B164:B167"/>
    <mergeCell ref="C173:E173"/>
    <mergeCell ref="M173:O173"/>
    <mergeCell ref="W173:Y173"/>
    <mergeCell ref="AG173:AI173"/>
    <mergeCell ref="AQ173:AS173"/>
    <mergeCell ref="C162:E162"/>
    <mergeCell ref="M162:O162"/>
    <mergeCell ref="W162:Y162"/>
    <mergeCell ref="AG162:AI162"/>
    <mergeCell ref="AQ162:AS162"/>
    <mergeCell ref="BA162:BC162"/>
    <mergeCell ref="BA195:BC195"/>
    <mergeCell ref="BK195:BM195"/>
    <mergeCell ref="BU195:BW195"/>
    <mergeCell ref="CE195:CG195"/>
    <mergeCell ref="CO195:CQ195"/>
    <mergeCell ref="B197:B200"/>
    <mergeCell ref="BK184:BM184"/>
    <mergeCell ref="BU184:BW184"/>
    <mergeCell ref="CE184:CG184"/>
    <mergeCell ref="CO184:CQ184"/>
    <mergeCell ref="B186:B189"/>
    <mergeCell ref="C195:E195"/>
    <mergeCell ref="M195:O195"/>
    <mergeCell ref="W195:Y195"/>
    <mergeCell ref="AG195:AI195"/>
    <mergeCell ref="AQ195:AS195"/>
    <mergeCell ref="C184:E184"/>
    <mergeCell ref="M184:O184"/>
    <mergeCell ref="W184:Y184"/>
    <mergeCell ref="AG184:AI184"/>
    <mergeCell ref="AQ184:AS184"/>
    <mergeCell ref="BA184:BC184"/>
    <mergeCell ref="BA217:BC217"/>
    <mergeCell ref="BK217:BM217"/>
    <mergeCell ref="BU217:BW217"/>
    <mergeCell ref="CE217:CG217"/>
    <mergeCell ref="CO217:CQ217"/>
    <mergeCell ref="B219:B222"/>
    <mergeCell ref="BK206:BM206"/>
    <mergeCell ref="BU206:BW206"/>
    <mergeCell ref="CE206:CG206"/>
    <mergeCell ref="CO206:CQ206"/>
    <mergeCell ref="B208:B211"/>
    <mergeCell ref="C217:E217"/>
    <mergeCell ref="M217:O217"/>
    <mergeCell ref="W217:Y217"/>
    <mergeCell ref="AG217:AI217"/>
    <mergeCell ref="AQ217:AS217"/>
    <mergeCell ref="C206:E206"/>
    <mergeCell ref="M206:O206"/>
    <mergeCell ref="W206:Y206"/>
    <mergeCell ref="AG206:AI206"/>
    <mergeCell ref="AQ206:AS206"/>
    <mergeCell ref="BA206:BC206"/>
    <mergeCell ref="BA241:BC241"/>
    <mergeCell ref="BK241:BM241"/>
    <mergeCell ref="BU241:BW241"/>
    <mergeCell ref="CE241:CG241"/>
    <mergeCell ref="CO241:CQ241"/>
    <mergeCell ref="B243:B246"/>
    <mergeCell ref="C231:D231"/>
    <mergeCell ref="AK231:AL231"/>
    <mergeCell ref="CE231:CW235"/>
    <mergeCell ref="C233:D233"/>
    <mergeCell ref="C235:D235"/>
    <mergeCell ref="C241:E241"/>
    <mergeCell ref="M241:O241"/>
    <mergeCell ref="W241:Y241"/>
    <mergeCell ref="AG241:AI241"/>
    <mergeCell ref="AQ241:AS241"/>
    <mergeCell ref="AK233:AL233"/>
    <mergeCell ref="AK235:AL235"/>
    <mergeCell ref="BA263:BC263"/>
    <mergeCell ref="BK263:BM263"/>
    <mergeCell ref="BU263:BW263"/>
    <mergeCell ref="CE263:CG263"/>
    <mergeCell ref="CO263:CQ263"/>
    <mergeCell ref="B265:B268"/>
    <mergeCell ref="BK252:BM252"/>
    <mergeCell ref="BU252:BW252"/>
    <mergeCell ref="CE252:CG252"/>
    <mergeCell ref="CO252:CQ252"/>
    <mergeCell ref="B254:B257"/>
    <mergeCell ref="C263:E263"/>
    <mergeCell ref="M263:O263"/>
    <mergeCell ref="W263:Y263"/>
    <mergeCell ref="AG263:AI263"/>
    <mergeCell ref="AQ263:AS263"/>
    <mergeCell ref="C252:E252"/>
    <mergeCell ref="M252:O252"/>
    <mergeCell ref="W252:Y252"/>
    <mergeCell ref="AG252:AI252"/>
    <mergeCell ref="AQ252:AS252"/>
    <mergeCell ref="BA252:BC252"/>
    <mergeCell ref="BA285:BC285"/>
    <mergeCell ref="B287:B290"/>
    <mergeCell ref="C299:D299"/>
    <mergeCell ref="AK299:AL299"/>
    <mergeCell ref="CE299:CW303"/>
    <mergeCell ref="C301:D301"/>
    <mergeCell ref="C303:D303"/>
    <mergeCell ref="BK274:BM274"/>
    <mergeCell ref="BU274:BW274"/>
    <mergeCell ref="CE274:CG274"/>
    <mergeCell ref="CO274:CQ274"/>
    <mergeCell ref="B276:B279"/>
    <mergeCell ref="C285:E285"/>
    <mergeCell ref="M285:O285"/>
    <mergeCell ref="W285:Y285"/>
    <mergeCell ref="AG285:AI285"/>
    <mergeCell ref="AQ285:AS285"/>
    <mergeCell ref="C274:E274"/>
    <mergeCell ref="M274:O274"/>
    <mergeCell ref="W274:Y274"/>
    <mergeCell ref="AG274:AI274"/>
    <mergeCell ref="AQ274:AS274"/>
    <mergeCell ref="BA274:BC274"/>
    <mergeCell ref="AK301:AL301"/>
  </mergeCells>
  <printOptions horizontalCentered="1"/>
  <pageMargins left="0.98425196850393704" right="0.98425196850393704" top="1.299212598425197" bottom="0.78740157480314965" header="0.31496062992125984" footer="0.31496062992125984"/>
  <pageSetup paperSize="8" scale="52" fitToHeight="0" orientation="landscape" r:id="rId1"/>
  <headerFooter scaleWithDoc="0" alignWithMargins="0"/>
  <rowBreaks count="5" manualBreakCount="5">
    <brk id="80" max="103" man="1"/>
    <brk id="158" max="103" man="1"/>
    <brk id="237" max="16383" man="1"/>
    <brk id="307" max="103" man="1"/>
    <brk id="313" max="10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13">
    <pageSetUpPr fitToPage="1"/>
  </sheetPr>
  <dimension ref="A1:M54"/>
  <sheetViews>
    <sheetView view="pageBreakPreview" topLeftCell="A28" zoomScale="130" zoomScaleNormal="100" zoomScaleSheetLayoutView="130" workbookViewId="0">
      <selection activeCell="H23" sqref="H23"/>
    </sheetView>
  </sheetViews>
  <sheetFormatPr defaultColWidth="9.109375" defaultRowHeight="13.2" x14ac:dyDescent="0.25"/>
  <cols>
    <col min="1" max="1" width="50.33203125" style="25" customWidth="1"/>
    <col min="2" max="2" width="11.88671875" style="25" customWidth="1"/>
    <col min="3" max="3" width="10" style="25" customWidth="1"/>
    <col min="4" max="4" width="12.5546875" style="25" customWidth="1"/>
    <col min="5" max="5" width="18.5546875" style="25" customWidth="1"/>
    <col min="6" max="6" width="9.109375" style="25"/>
    <col min="7" max="7" width="17" style="25" customWidth="1"/>
    <col min="8" max="16384" width="9.109375" style="25"/>
  </cols>
  <sheetData>
    <row r="1" spans="1:13" ht="18" thickBot="1" x14ac:dyDescent="0.35">
      <c r="A1" s="1564" t="s">
        <v>41</v>
      </c>
      <c r="B1" s="1565"/>
      <c r="C1" s="1565"/>
      <c r="D1" s="1565"/>
      <c r="E1" s="1566"/>
      <c r="F1" s="22"/>
      <c r="G1" s="23"/>
      <c r="H1" s="24"/>
    </row>
    <row r="2" spans="1:13" ht="3" customHeight="1" x14ac:dyDescent="0.25">
      <c r="A2" s="26"/>
      <c r="B2" s="27"/>
      <c r="C2" s="27"/>
      <c r="D2" s="27"/>
      <c r="E2" s="28"/>
      <c r="F2" s="22"/>
      <c r="G2" s="23"/>
      <c r="H2" s="24"/>
    </row>
    <row r="3" spans="1:13" x14ac:dyDescent="0.25">
      <c r="A3" s="29" t="e">
        <f>#REF!</f>
        <v>#REF!</v>
      </c>
      <c r="B3" s="85" t="e">
        <f>#REF!</f>
        <v>#REF!</v>
      </c>
      <c r="C3" s="30"/>
      <c r="D3" s="30"/>
      <c r="E3" s="31"/>
      <c r="F3" s="32"/>
      <c r="G3" s="33"/>
      <c r="H3" s="34"/>
    </row>
    <row r="4" spans="1:13" x14ac:dyDescent="0.25">
      <c r="A4" s="29" t="e">
        <f>#REF!</f>
        <v>#REF!</v>
      </c>
      <c r="B4" s="85" t="e">
        <f>#REF!</f>
        <v>#REF!</v>
      </c>
      <c r="C4" s="35"/>
      <c r="D4" s="35"/>
      <c r="E4" s="36"/>
      <c r="F4" s="32"/>
      <c r="G4" s="37"/>
      <c r="H4" s="34"/>
    </row>
    <row r="5" spans="1:13" ht="47.4" customHeight="1" x14ac:dyDescent="0.25">
      <c r="A5" s="29" t="e">
        <f>#REF!</f>
        <v>#REF!</v>
      </c>
      <c r="B5" s="1582" t="e">
        <f>#REF!</f>
        <v>#REF!</v>
      </c>
      <c r="C5" s="1582"/>
      <c r="D5" s="1582"/>
      <c r="E5" s="1583"/>
      <c r="F5" s="32"/>
      <c r="G5" s="37"/>
      <c r="H5" s="38"/>
    </row>
    <row r="6" spans="1:13" ht="16.5" customHeight="1" x14ac:dyDescent="0.25">
      <c r="A6" s="29" t="e">
        <f>#REF!</f>
        <v>#REF!</v>
      </c>
      <c r="B6" s="85" t="e">
        <f>#REF!</f>
        <v>#REF!</v>
      </c>
      <c r="C6" s="35"/>
      <c r="D6" s="35"/>
      <c r="E6" s="36"/>
      <c r="F6" s="22"/>
      <c r="G6" s="23"/>
      <c r="H6" s="24"/>
    </row>
    <row r="7" spans="1:13" ht="1.5" customHeight="1" x14ac:dyDescent="0.25">
      <c r="A7" s="39"/>
      <c r="B7" s="35"/>
      <c r="C7" s="35"/>
      <c r="D7" s="35"/>
      <c r="E7" s="36"/>
      <c r="F7" s="22"/>
      <c r="G7" s="23"/>
      <c r="H7" s="24"/>
    </row>
    <row r="8" spans="1:13" ht="13.8" thickBot="1" x14ac:dyDescent="0.3">
      <c r="A8" s="1567" t="s">
        <v>81</v>
      </c>
      <c r="B8" s="1568"/>
      <c r="C8" s="1568"/>
      <c r="D8" s="1569"/>
      <c r="E8" s="40"/>
      <c r="F8" s="32"/>
      <c r="G8" s="37"/>
      <c r="H8" s="41"/>
    </row>
    <row r="9" spans="1:13" x14ac:dyDescent="0.25">
      <c r="A9" s="42" t="s">
        <v>42</v>
      </c>
      <c r="B9" s="43" t="s">
        <v>43</v>
      </c>
      <c r="C9" s="43" t="s">
        <v>44</v>
      </c>
      <c r="D9" s="44" t="s">
        <v>45</v>
      </c>
      <c r="E9" s="28"/>
      <c r="F9" s="32"/>
      <c r="G9" s="37"/>
      <c r="H9" s="34"/>
    </row>
    <row r="10" spans="1:13" ht="13.8" thickBot="1" x14ac:dyDescent="0.3">
      <c r="A10" s="45" t="s">
        <v>97</v>
      </c>
      <c r="B10" s="46">
        <v>19.600000000000001</v>
      </c>
      <c r="C10" s="46">
        <v>20.97</v>
      </c>
      <c r="D10" s="47">
        <v>24.23</v>
      </c>
      <c r="E10" s="48"/>
      <c r="F10" s="32"/>
      <c r="G10" s="37"/>
      <c r="H10" s="34"/>
    </row>
    <row r="11" spans="1:13" ht="1.5" customHeight="1" thickBot="1" x14ac:dyDescent="0.3">
      <c r="A11" s="1570"/>
      <c r="B11" s="1571"/>
      <c r="C11" s="1571"/>
      <c r="D11" s="1571"/>
      <c r="E11" s="49"/>
      <c r="F11" s="22"/>
      <c r="G11" s="23"/>
      <c r="H11" s="24"/>
    </row>
    <row r="12" spans="1:13" x14ac:dyDescent="0.25">
      <c r="A12" s="1572" t="s">
        <v>17</v>
      </c>
      <c r="B12" s="1574" t="s">
        <v>46</v>
      </c>
      <c r="C12" s="1575"/>
      <c r="D12" s="1576"/>
      <c r="E12" s="1577" t="s">
        <v>47</v>
      </c>
      <c r="F12" s="22"/>
      <c r="G12" s="23"/>
      <c r="H12" s="24"/>
    </row>
    <row r="13" spans="1:13" x14ac:dyDescent="0.25">
      <c r="A13" s="1573"/>
      <c r="B13" s="50" t="s">
        <v>48</v>
      </c>
      <c r="C13" s="50" t="s">
        <v>49</v>
      </c>
      <c r="D13" s="50" t="s">
        <v>50</v>
      </c>
      <c r="E13" s="1578"/>
      <c r="F13" s="32"/>
      <c r="G13" s="33"/>
      <c r="H13" s="34"/>
    </row>
    <row r="14" spans="1:13" x14ac:dyDescent="0.25">
      <c r="A14" s="51" t="s">
        <v>51</v>
      </c>
      <c r="B14" s="52">
        <v>3.8</v>
      </c>
      <c r="C14" s="52">
        <v>4.01</v>
      </c>
      <c r="D14" s="52">
        <v>4.67</v>
      </c>
      <c r="E14" s="53">
        <v>3.8</v>
      </c>
      <c r="F14" s="22"/>
      <c r="G14" s="54"/>
      <c r="H14" s="24"/>
      <c r="J14" s="52">
        <v>3.8</v>
      </c>
      <c r="K14" s="52">
        <v>4.01</v>
      </c>
      <c r="L14" s="52">
        <v>4.67</v>
      </c>
      <c r="M14" s="53">
        <v>3.8</v>
      </c>
    </row>
    <row r="15" spans="1:13" x14ac:dyDescent="0.25">
      <c r="A15" s="51" t="s">
        <v>52</v>
      </c>
      <c r="B15" s="55">
        <v>0.32</v>
      </c>
      <c r="C15" s="55">
        <v>0.4</v>
      </c>
      <c r="D15" s="55">
        <v>0.74</v>
      </c>
      <c r="E15" s="53">
        <v>0</v>
      </c>
      <c r="F15" s="32"/>
      <c r="G15" s="37"/>
      <c r="H15" s="34"/>
      <c r="J15" s="55">
        <v>0.32</v>
      </c>
      <c r="K15" s="55">
        <v>0.4</v>
      </c>
      <c r="L15" s="55">
        <v>0.74</v>
      </c>
      <c r="M15" s="53">
        <v>0.32</v>
      </c>
    </row>
    <row r="16" spans="1:13" x14ac:dyDescent="0.25">
      <c r="A16" s="51" t="s">
        <v>53</v>
      </c>
      <c r="B16" s="55">
        <v>0.5</v>
      </c>
      <c r="C16" s="55">
        <v>0.56000000000000005</v>
      </c>
      <c r="D16" s="55">
        <v>0.97</v>
      </c>
      <c r="E16" s="53">
        <v>0.5</v>
      </c>
      <c r="F16" s="22"/>
      <c r="G16" s="23"/>
      <c r="H16" s="24"/>
      <c r="J16" s="55">
        <v>0.5</v>
      </c>
      <c r="K16" s="55">
        <v>0.56000000000000005</v>
      </c>
      <c r="L16" s="55">
        <v>0.97</v>
      </c>
      <c r="M16" s="53">
        <v>0.5</v>
      </c>
    </row>
    <row r="17" spans="1:13" x14ac:dyDescent="0.25">
      <c r="A17" s="51" t="s">
        <v>54</v>
      </c>
      <c r="B17" s="55">
        <v>1.02</v>
      </c>
      <c r="C17" s="55">
        <v>1.1100000000000001</v>
      </c>
      <c r="D17" s="55">
        <v>1.21</v>
      </c>
      <c r="E17" s="53">
        <v>0</v>
      </c>
      <c r="F17" s="32"/>
      <c r="G17" s="37"/>
      <c r="H17" s="34"/>
      <c r="J17" s="55">
        <v>1.02</v>
      </c>
      <c r="K17" s="55">
        <v>1.1100000000000001</v>
      </c>
      <c r="L17" s="55">
        <v>1.21</v>
      </c>
      <c r="M17" s="53">
        <v>1.02</v>
      </c>
    </row>
    <row r="18" spans="1:13" x14ac:dyDescent="0.25">
      <c r="A18" s="51" t="s">
        <v>55</v>
      </c>
      <c r="B18" s="55">
        <v>6.64</v>
      </c>
      <c r="C18" s="55">
        <v>7.3</v>
      </c>
      <c r="D18" s="55">
        <v>8.69</v>
      </c>
      <c r="E18" s="53">
        <f>B18*60%</f>
        <v>3.9839999999999995</v>
      </c>
      <c r="F18" s="22"/>
      <c r="G18" s="23"/>
      <c r="H18" s="24"/>
      <c r="J18" s="55">
        <v>6.64</v>
      </c>
      <c r="K18" s="55">
        <v>7.3</v>
      </c>
      <c r="L18" s="55">
        <v>8.69</v>
      </c>
      <c r="M18" s="53">
        <v>6.64</v>
      </c>
    </row>
    <row r="19" spans="1:13" x14ac:dyDescent="0.25">
      <c r="A19" s="56" t="s">
        <v>56</v>
      </c>
      <c r="B19" s="57">
        <f>SUM(B20:B22)</f>
        <v>5.15</v>
      </c>
      <c r="C19" s="57">
        <f>SUM(C20:C22)</f>
        <v>6.65</v>
      </c>
      <c r="D19" s="57">
        <f>SUM(D20:D22)</f>
        <v>8.65</v>
      </c>
      <c r="E19" s="58">
        <f>SUM(E20:E22)</f>
        <v>6.3900000000000006</v>
      </c>
      <c r="F19" s="22"/>
      <c r="G19" s="23"/>
      <c r="H19" s="24"/>
    </row>
    <row r="20" spans="1:13" x14ac:dyDescent="0.25">
      <c r="A20" s="51" t="s">
        <v>57</v>
      </c>
      <c r="B20" s="55">
        <v>3</v>
      </c>
      <c r="C20" s="55">
        <v>3</v>
      </c>
      <c r="D20" s="55">
        <v>3</v>
      </c>
      <c r="E20" s="53">
        <v>3</v>
      </c>
      <c r="F20" s="22"/>
      <c r="G20" s="23"/>
      <c r="H20" s="59"/>
    </row>
    <row r="21" spans="1:13" x14ac:dyDescent="0.25">
      <c r="A21" s="51" t="s">
        <v>58</v>
      </c>
      <c r="B21" s="55">
        <v>0.65</v>
      </c>
      <c r="C21" s="55">
        <v>0.65</v>
      </c>
      <c r="D21" s="55">
        <v>0.65</v>
      </c>
      <c r="E21" s="53">
        <f>C21*60%</f>
        <v>0.39</v>
      </c>
      <c r="F21" s="22"/>
      <c r="G21" s="23"/>
      <c r="H21" s="59"/>
    </row>
    <row r="22" spans="1:13" x14ac:dyDescent="0.25">
      <c r="A22" s="51" t="s">
        <v>59</v>
      </c>
      <c r="B22" s="55">
        <v>1.5</v>
      </c>
      <c r="C22" s="55">
        <v>3</v>
      </c>
      <c r="D22" s="55">
        <v>5</v>
      </c>
      <c r="E22" s="53">
        <v>3</v>
      </c>
      <c r="F22" s="22"/>
      <c r="G22" s="23"/>
      <c r="H22" s="24"/>
    </row>
    <row r="23" spans="1:13" x14ac:dyDescent="0.25">
      <c r="A23" s="60" t="s">
        <v>60</v>
      </c>
      <c r="B23" s="61"/>
      <c r="C23" s="61"/>
      <c r="D23" s="61"/>
      <c r="E23" s="62">
        <f>ROUND((((((1+E14/100+E15/100+E16/100)*(1+E17/100)*(1+E18/100))/(1-E19/100))-1)*100),2)</f>
        <v>15.86</v>
      </c>
      <c r="F23" s="63">
        <f>E23/100</f>
        <v>0.15859999999999999</v>
      </c>
      <c r="G23" s="25">
        <f>E23/100</f>
        <v>0.15859999999999999</v>
      </c>
      <c r="H23" s="64">
        <f>G23+1</f>
        <v>1.1586000000000001</v>
      </c>
    </row>
    <row r="24" spans="1:13" ht="1.5" customHeight="1" x14ac:dyDescent="0.25">
      <c r="A24" s="65"/>
      <c r="B24" s="66"/>
      <c r="C24" s="66"/>
      <c r="D24" s="66"/>
      <c r="E24" s="48"/>
    </row>
    <row r="25" spans="1:13" ht="12" customHeight="1" x14ac:dyDescent="0.25">
      <c r="A25" s="65" t="s">
        <v>61</v>
      </c>
      <c r="B25" s="66"/>
      <c r="C25" s="66"/>
      <c r="D25" s="66"/>
      <c r="E25" s="48"/>
      <c r="F25" s="67"/>
      <c r="G25" s="67"/>
      <c r="H25" s="67"/>
    </row>
    <row r="26" spans="1:13" ht="1.5" customHeight="1" x14ac:dyDescent="0.25">
      <c r="A26" s="65"/>
      <c r="B26" s="66"/>
      <c r="C26" s="66"/>
      <c r="D26" s="66"/>
      <c r="E26" s="48"/>
      <c r="F26" s="67"/>
      <c r="G26" s="68">
        <f>E14+E15+E16+E17+E18+E19</f>
        <v>14.673999999999999</v>
      </c>
      <c r="H26" s="69"/>
    </row>
    <row r="27" spans="1:13" x14ac:dyDescent="0.25">
      <c r="A27" s="1584" t="s">
        <v>62</v>
      </c>
      <c r="B27" s="1585"/>
      <c r="C27" s="1585"/>
      <c r="D27" s="1585"/>
      <c r="E27" s="48"/>
      <c r="F27" s="67"/>
      <c r="G27" s="70"/>
      <c r="H27" s="71"/>
    </row>
    <row r="28" spans="1:13" ht="10.5" customHeight="1" x14ac:dyDescent="0.25">
      <c r="A28" s="65"/>
      <c r="B28" s="66"/>
      <c r="C28" s="66"/>
      <c r="D28" s="66"/>
      <c r="E28" s="48"/>
      <c r="F28" s="67"/>
      <c r="G28" s="70"/>
      <c r="H28" s="69"/>
    </row>
    <row r="29" spans="1:13" ht="11.25" customHeight="1" x14ac:dyDescent="0.25">
      <c r="A29" s="65"/>
      <c r="B29" s="66"/>
      <c r="C29" s="66"/>
      <c r="D29" s="66"/>
      <c r="E29" s="48"/>
      <c r="F29" s="67"/>
      <c r="G29" s="72"/>
      <c r="H29" s="69"/>
    </row>
    <row r="30" spans="1:13" ht="11.25" customHeight="1" x14ac:dyDescent="0.25">
      <c r="A30" s="65"/>
      <c r="B30" s="66"/>
      <c r="C30" s="66"/>
      <c r="D30" s="66"/>
      <c r="E30" s="48"/>
      <c r="F30" s="67"/>
      <c r="G30" s="72"/>
      <c r="H30" s="69"/>
    </row>
    <row r="31" spans="1:13" ht="2.25" customHeight="1" x14ac:dyDescent="0.25">
      <c r="A31" s="65"/>
      <c r="B31" s="66"/>
      <c r="C31" s="66"/>
      <c r="D31" s="66"/>
      <c r="E31" s="48"/>
      <c r="F31" s="67"/>
      <c r="G31" s="72"/>
      <c r="H31" s="73"/>
    </row>
    <row r="32" spans="1:13" x14ac:dyDescent="0.25">
      <c r="A32" s="74" t="s">
        <v>63</v>
      </c>
      <c r="B32" s="66"/>
      <c r="C32" s="66"/>
      <c r="D32" s="66"/>
      <c r="E32" s="48"/>
      <c r="F32" s="67"/>
      <c r="G32" s="72"/>
      <c r="H32" s="73"/>
    </row>
    <row r="33" spans="1:8" x14ac:dyDescent="0.25">
      <c r="A33" s="1586" t="s">
        <v>64</v>
      </c>
      <c r="B33" s="1587"/>
      <c r="C33" s="1587"/>
      <c r="D33" s="1587"/>
      <c r="E33" s="48"/>
      <c r="F33" s="67"/>
      <c r="G33" s="72"/>
      <c r="H33" s="73"/>
    </row>
    <row r="34" spans="1:8" x14ac:dyDescent="0.25">
      <c r="A34" s="1586" t="s">
        <v>65</v>
      </c>
      <c r="B34" s="1587"/>
      <c r="C34" s="1587"/>
      <c r="D34" s="1587"/>
      <c r="E34" s="48"/>
      <c r="F34" s="67"/>
      <c r="G34" s="70"/>
      <c r="H34" s="73"/>
    </row>
    <row r="35" spans="1:8" x14ac:dyDescent="0.25">
      <c r="A35" s="1586" t="s">
        <v>66</v>
      </c>
      <c r="B35" s="1587"/>
      <c r="C35" s="1587"/>
      <c r="D35" s="1587"/>
      <c r="E35" s="48"/>
      <c r="F35" s="67"/>
      <c r="G35" s="70"/>
      <c r="H35" s="69"/>
    </row>
    <row r="36" spans="1:8" x14ac:dyDescent="0.25">
      <c r="A36" s="1586" t="s">
        <v>67</v>
      </c>
      <c r="B36" s="1587"/>
      <c r="C36" s="1587"/>
      <c r="D36" s="1587"/>
      <c r="E36" s="48"/>
      <c r="F36" s="67"/>
      <c r="G36" s="72"/>
      <c r="H36" s="73"/>
    </row>
    <row r="37" spans="1:8" x14ac:dyDescent="0.25">
      <c r="A37" s="1586" t="s">
        <v>68</v>
      </c>
      <c r="B37" s="1587"/>
      <c r="C37" s="1587"/>
      <c r="D37" s="1587"/>
      <c r="E37" s="48"/>
      <c r="F37" s="67"/>
      <c r="G37" s="72"/>
      <c r="H37" s="69"/>
    </row>
    <row r="38" spans="1:8" ht="1.5" customHeight="1" x14ac:dyDescent="0.25">
      <c r="A38" s="75"/>
      <c r="B38" s="76"/>
      <c r="C38" s="76"/>
      <c r="D38" s="76"/>
      <c r="E38" s="48"/>
      <c r="F38" s="67"/>
      <c r="G38" s="70"/>
      <c r="H38" s="69"/>
    </row>
    <row r="39" spans="1:8" ht="9" customHeight="1" x14ac:dyDescent="0.25">
      <c r="A39" s="77" t="s">
        <v>69</v>
      </c>
      <c r="B39" s="78"/>
      <c r="C39" s="78"/>
      <c r="D39" s="78"/>
      <c r="E39" s="79"/>
      <c r="F39" s="67"/>
      <c r="G39" s="70"/>
      <c r="H39" s="73"/>
    </row>
    <row r="40" spans="1:8" ht="12.75" customHeight="1" x14ac:dyDescent="0.25">
      <c r="A40" s="77" t="s">
        <v>70</v>
      </c>
      <c r="B40" s="80"/>
      <c r="C40" s="80"/>
      <c r="D40" s="80"/>
      <c r="E40" s="81"/>
      <c r="F40" s="67"/>
      <c r="G40" s="70"/>
      <c r="H40" s="73"/>
    </row>
    <row r="41" spans="1:8" ht="12.75" customHeight="1" x14ac:dyDescent="0.25">
      <c r="A41" s="77" t="s">
        <v>71</v>
      </c>
      <c r="B41" s="80"/>
      <c r="C41" s="80"/>
      <c r="D41" s="80"/>
      <c r="E41" s="81"/>
      <c r="F41" s="67"/>
      <c r="G41" s="72"/>
      <c r="H41" s="73"/>
    </row>
    <row r="42" spans="1:8" ht="21.75" customHeight="1" x14ac:dyDescent="0.25">
      <c r="A42" s="1579" t="s">
        <v>72</v>
      </c>
      <c r="B42" s="1580"/>
      <c r="C42" s="1580"/>
      <c r="D42" s="1580"/>
      <c r="E42" s="1581"/>
      <c r="F42" s="67"/>
      <c r="G42" s="72"/>
      <c r="H42" s="73"/>
    </row>
    <row r="43" spans="1:8" ht="5.25" customHeight="1" thickBot="1" x14ac:dyDescent="0.3">
      <c r="A43" s="82"/>
      <c r="B43" s="83"/>
      <c r="C43" s="83"/>
      <c r="D43" s="83"/>
      <c r="E43" s="49"/>
      <c r="F43" s="67"/>
      <c r="G43" s="72"/>
      <c r="H43" s="73"/>
    </row>
    <row r="44" spans="1:8" x14ac:dyDescent="0.25">
      <c r="F44" s="67"/>
      <c r="G44" s="70"/>
      <c r="H44" s="73"/>
    </row>
    <row r="45" spans="1:8" x14ac:dyDescent="0.25">
      <c r="F45" s="67"/>
      <c r="G45" s="70"/>
      <c r="H45" s="73"/>
    </row>
    <row r="46" spans="1:8" x14ac:dyDescent="0.25">
      <c r="F46" s="67"/>
      <c r="G46" s="72"/>
      <c r="H46" s="73"/>
    </row>
    <row r="47" spans="1:8" x14ac:dyDescent="0.25">
      <c r="F47" s="67"/>
      <c r="G47" s="70"/>
      <c r="H47" s="73"/>
    </row>
    <row r="48" spans="1:8" x14ac:dyDescent="0.25">
      <c r="F48" s="67"/>
      <c r="G48" s="72"/>
      <c r="H48" s="73"/>
    </row>
    <row r="49" spans="6:8" x14ac:dyDescent="0.25">
      <c r="F49" s="67"/>
      <c r="G49" s="72"/>
      <c r="H49" s="73"/>
    </row>
    <row r="50" spans="6:8" x14ac:dyDescent="0.25">
      <c r="F50" s="67"/>
      <c r="G50" s="72"/>
      <c r="H50" s="71"/>
    </row>
    <row r="51" spans="6:8" x14ac:dyDescent="0.25">
      <c r="F51" s="67"/>
      <c r="G51" s="72"/>
      <c r="H51" s="73"/>
    </row>
    <row r="52" spans="6:8" x14ac:dyDescent="0.25">
      <c r="F52" s="67"/>
      <c r="G52" s="72"/>
      <c r="H52" s="73"/>
    </row>
    <row r="53" spans="6:8" x14ac:dyDescent="0.25">
      <c r="F53" s="67"/>
      <c r="G53" s="72"/>
      <c r="H53" s="73"/>
    </row>
    <row r="54" spans="6:8" x14ac:dyDescent="0.25">
      <c r="F54" s="67"/>
      <c r="G54" s="72"/>
      <c r="H54" s="84"/>
    </row>
  </sheetData>
  <sheetProtection formatCells="0" formatColumns="0" formatRows="0" insertColumns="0" insertRows="0" insertHyperlinks="0" deleteColumns="0" deleteRows="0" sort="0" autoFilter="0" pivotTables="0"/>
  <protectedRanges>
    <protectedRange sqref="E20:E22" name="Intervalo1_1"/>
  </protectedRanges>
  <mergeCells count="14">
    <mergeCell ref="A42:E42"/>
    <mergeCell ref="B5:E5"/>
    <mergeCell ref="A27:D27"/>
    <mergeCell ref="A33:D33"/>
    <mergeCell ref="A34:D34"/>
    <mergeCell ref="A35:D35"/>
    <mergeCell ref="A36:D36"/>
    <mergeCell ref="A37:D37"/>
    <mergeCell ref="A1:E1"/>
    <mergeCell ref="A8:D8"/>
    <mergeCell ref="A11:D11"/>
    <mergeCell ref="A12:A13"/>
    <mergeCell ref="B12:D12"/>
    <mergeCell ref="E12:E13"/>
  </mergeCells>
  <printOptions horizontalCentered="1"/>
  <pageMargins left="0.59055118110236227" right="0.39370078740157483" top="0.59055118110236227" bottom="0.39370078740157483" header="0.39370078740157483" footer="0.39370078740157483"/>
  <pageSetup paperSize="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L34"/>
  <sheetViews>
    <sheetView tabSelected="1" view="pageBreakPreview" zoomScaleNormal="85" zoomScaleSheetLayoutView="100" workbookViewId="0">
      <selection sqref="A1:L1"/>
    </sheetView>
  </sheetViews>
  <sheetFormatPr defaultColWidth="8.88671875" defaultRowHeight="14.4" x14ac:dyDescent="0.3"/>
  <cols>
    <col min="1" max="1" width="10" style="124" customWidth="1"/>
    <col min="2" max="2" width="6.44140625" style="124" customWidth="1"/>
    <col min="3" max="3" width="12.5546875" style="124" customWidth="1"/>
    <col min="4" max="4" width="45.88671875" style="124" customWidth="1"/>
    <col min="5" max="5" width="8" style="124" customWidth="1"/>
    <col min="6" max="6" width="11.44140625" style="124" customWidth="1"/>
    <col min="7" max="7" width="14.44140625" style="124" bestFit="1" customWidth="1"/>
    <col min="8" max="10" width="14.44140625" style="124" customWidth="1"/>
    <col min="11" max="12" width="18.88671875" style="124" customWidth="1"/>
    <col min="13" max="16384" width="8.88671875" style="124"/>
  </cols>
  <sheetData>
    <row r="1" spans="1:12" ht="72.599999999999994" customHeight="1" thickBot="1" x14ac:dyDescent="0.35">
      <c r="A1" s="984" t="s">
        <v>778</v>
      </c>
      <c r="B1" s="985"/>
      <c r="C1" s="985"/>
      <c r="D1" s="985"/>
      <c r="E1" s="985"/>
      <c r="F1" s="985"/>
      <c r="G1" s="985"/>
      <c r="H1" s="985"/>
      <c r="I1" s="985"/>
      <c r="J1" s="985"/>
      <c r="K1" s="985"/>
      <c r="L1" s="986"/>
    </row>
    <row r="2" spans="1:12" ht="33" customHeight="1" thickBot="1" x14ac:dyDescent="0.35">
      <c r="A2" s="984" t="s">
        <v>462</v>
      </c>
      <c r="B2" s="985"/>
      <c r="C2" s="985"/>
      <c r="D2" s="985"/>
      <c r="E2" s="985"/>
      <c r="F2" s="985"/>
      <c r="G2" s="985"/>
      <c r="H2" s="985"/>
      <c r="I2" s="985"/>
      <c r="J2" s="986"/>
      <c r="K2" s="984" t="s">
        <v>773</v>
      </c>
      <c r="L2" s="986"/>
    </row>
    <row r="3" spans="1:12" ht="16.2" customHeight="1" thickBot="1" x14ac:dyDescent="0.35">
      <c r="A3" s="984"/>
      <c r="B3" s="985"/>
      <c r="C3" s="985"/>
      <c r="D3" s="985"/>
      <c r="E3" s="985"/>
      <c r="F3" s="985"/>
      <c r="G3" s="985"/>
      <c r="H3" s="985"/>
      <c r="I3" s="985"/>
      <c r="J3" s="985"/>
      <c r="K3" s="985"/>
      <c r="L3" s="986"/>
    </row>
    <row r="4" spans="1:12" ht="21.6" customHeight="1" thickBot="1" x14ac:dyDescent="0.35">
      <c r="A4" s="994" t="s">
        <v>271</v>
      </c>
      <c r="B4" s="995"/>
      <c r="C4" s="995"/>
      <c r="D4" s="995"/>
      <c r="E4" s="995"/>
      <c r="F4" s="995"/>
      <c r="G4" s="995"/>
      <c r="H4" s="995"/>
      <c r="I4" s="995"/>
      <c r="J4" s="995"/>
      <c r="K4" s="995"/>
      <c r="L4" s="996"/>
    </row>
    <row r="5" spans="1:12" ht="15" thickBot="1" x14ac:dyDescent="0.35">
      <c r="A5" s="997" t="s">
        <v>146</v>
      </c>
      <c r="B5" s="999" t="s">
        <v>123</v>
      </c>
      <c r="C5" s="1001" t="s">
        <v>16</v>
      </c>
      <c r="D5" s="999" t="s">
        <v>147</v>
      </c>
      <c r="E5" s="997" t="s">
        <v>9</v>
      </c>
      <c r="F5" s="999" t="s">
        <v>76</v>
      </c>
      <c r="G5" s="1003" t="s">
        <v>148</v>
      </c>
      <c r="H5" s="1004"/>
      <c r="I5" s="1003" t="s">
        <v>149</v>
      </c>
      <c r="J5" s="1004"/>
      <c r="K5" s="999" t="s">
        <v>124</v>
      </c>
      <c r="L5" s="999" t="s">
        <v>150</v>
      </c>
    </row>
    <row r="6" spans="1:12" ht="23.4" customHeight="1" thickBot="1" x14ac:dyDescent="0.35">
      <c r="A6" s="998"/>
      <c r="B6" s="1000"/>
      <c r="C6" s="1002"/>
      <c r="D6" s="1000"/>
      <c r="E6" s="998"/>
      <c r="F6" s="1000"/>
      <c r="G6" s="114" t="s">
        <v>151</v>
      </c>
      <c r="H6" s="114" t="s">
        <v>152</v>
      </c>
      <c r="I6" s="114" t="s">
        <v>151</v>
      </c>
      <c r="J6" s="114" t="s">
        <v>152</v>
      </c>
      <c r="K6" s="1000"/>
      <c r="L6" s="1000"/>
    </row>
    <row r="7" spans="1:12" ht="14.4" customHeight="1" x14ac:dyDescent="0.3">
      <c r="A7" s="630" t="s">
        <v>762</v>
      </c>
      <c r="B7" s="1005" t="s">
        <v>730</v>
      </c>
      <c r="C7" s="1005"/>
      <c r="D7" s="1005"/>
      <c r="E7" s="1005"/>
      <c r="F7" s="1005"/>
      <c r="G7" s="1005"/>
      <c r="H7" s="1005"/>
      <c r="I7" s="1005"/>
      <c r="J7" s="1005"/>
      <c r="K7" s="1005"/>
      <c r="L7" s="1006"/>
    </row>
    <row r="8" spans="1:12" x14ac:dyDescent="0.3">
      <c r="A8" s="631" t="s">
        <v>763</v>
      </c>
      <c r="B8" s="629">
        <v>36</v>
      </c>
      <c r="C8" s="117" t="s">
        <v>200</v>
      </c>
      <c r="D8" s="123" t="s">
        <v>201</v>
      </c>
      <c r="E8" s="118" t="s">
        <v>122</v>
      </c>
      <c r="F8" s="143">
        <f>'Mem Calc Pontes'!J35</f>
        <v>46</v>
      </c>
      <c r="G8" s="119">
        <f>'Comp. Pontes'!H19</f>
        <v>327.01</v>
      </c>
      <c r="H8" s="119">
        <f>TRUNC(G8*(1+K20),2)</f>
        <v>431.06</v>
      </c>
      <c r="I8" s="119">
        <f>'Comp. Pontes Com Des'!H19</f>
        <v>314.89000000000004</v>
      </c>
      <c r="J8" s="120">
        <f>TRUNC(I8*(1+L20),2)</f>
        <v>432.46</v>
      </c>
      <c r="K8" s="121">
        <f t="shared" ref="K8" si="0">TRUNC(F8*H8,2)</f>
        <v>19828.759999999998</v>
      </c>
      <c r="L8" s="122">
        <f t="shared" ref="L8" si="1">TRUNC(F8*J8,2)</f>
        <v>19893.16</v>
      </c>
    </row>
    <row r="9" spans="1:12" ht="27.6" x14ac:dyDescent="0.3">
      <c r="A9" s="115" t="s">
        <v>11</v>
      </c>
      <c r="B9" s="116">
        <v>36</v>
      </c>
      <c r="C9" s="117" t="s">
        <v>227</v>
      </c>
      <c r="D9" s="123" t="s">
        <v>228</v>
      </c>
      <c r="E9" s="118" t="s">
        <v>122</v>
      </c>
      <c r="F9" s="143">
        <f>'Mem Calc Pontes'!J43</f>
        <v>170</v>
      </c>
      <c r="G9" s="119">
        <f>'Comp. Pontes'!H35</f>
        <v>148.18</v>
      </c>
      <c r="H9" s="119">
        <f>TRUNC(G9*(1+K20),2)</f>
        <v>195.33</v>
      </c>
      <c r="I9" s="119">
        <f>'Comp. Pontes Com Des'!H35</f>
        <v>137.41</v>
      </c>
      <c r="J9" s="120">
        <f>TRUNC(I9*(1+L20),2)</f>
        <v>188.71</v>
      </c>
      <c r="K9" s="121">
        <f t="shared" ref="K9:K16" si="2">TRUNC(F9*H9,2)</f>
        <v>33206.1</v>
      </c>
      <c r="L9" s="122">
        <f t="shared" ref="L9:L16" si="3">TRUNC(F9*J9,2)</f>
        <v>32080.7</v>
      </c>
    </row>
    <row r="10" spans="1:12" ht="27.6" x14ac:dyDescent="0.3">
      <c r="A10" s="115" t="s">
        <v>764</v>
      </c>
      <c r="B10" s="116">
        <v>36</v>
      </c>
      <c r="C10" s="117" t="s">
        <v>227</v>
      </c>
      <c r="D10" s="123" t="s">
        <v>236</v>
      </c>
      <c r="E10" s="118" t="s">
        <v>122</v>
      </c>
      <c r="F10" s="143">
        <f>'Mem Calc Pontes'!J51</f>
        <v>204</v>
      </c>
      <c r="G10" s="119">
        <f>'Comp. Pontes'!H50</f>
        <v>148.18</v>
      </c>
      <c r="H10" s="119">
        <f>TRUNC(G10*(1+K20),2)</f>
        <v>195.33</v>
      </c>
      <c r="I10" s="119">
        <f>'Comp. Pontes Com Des'!H50</f>
        <v>137.41</v>
      </c>
      <c r="J10" s="120">
        <f>TRUNC(I10*(1+L20),2)</f>
        <v>188.71</v>
      </c>
      <c r="K10" s="121">
        <f t="shared" si="2"/>
        <v>39847.32</v>
      </c>
      <c r="L10" s="122">
        <f t="shared" si="3"/>
        <v>38496.839999999997</v>
      </c>
    </row>
    <row r="11" spans="1:12" ht="27.6" x14ac:dyDescent="0.3">
      <c r="A11" s="115" t="s">
        <v>765</v>
      </c>
      <c r="B11" s="116">
        <v>36</v>
      </c>
      <c r="C11" s="117" t="s">
        <v>237</v>
      </c>
      <c r="D11" s="123" t="s">
        <v>276</v>
      </c>
      <c r="E11" s="118" t="s">
        <v>122</v>
      </c>
      <c r="F11" s="143">
        <f>'Mem Calc Pontes'!J61</f>
        <v>55</v>
      </c>
      <c r="G11" s="119">
        <f>'Comp. Pontes'!H63</f>
        <v>142.71</v>
      </c>
      <c r="H11" s="119">
        <f>TRUNC(G11*(1+K20),2)</f>
        <v>188.12</v>
      </c>
      <c r="I11" s="119">
        <f>'Comp. Pontes Com Des'!H63</f>
        <v>132.34</v>
      </c>
      <c r="J11" s="120">
        <f>TRUNC(I11*(1+L20),2)</f>
        <v>181.75</v>
      </c>
      <c r="K11" s="121">
        <f t="shared" si="2"/>
        <v>10346.6</v>
      </c>
      <c r="L11" s="122">
        <f t="shared" si="3"/>
        <v>9996.25</v>
      </c>
    </row>
    <row r="12" spans="1:12" ht="27.6" x14ac:dyDescent="0.3">
      <c r="A12" s="115" t="s">
        <v>766</v>
      </c>
      <c r="B12" s="116">
        <v>36</v>
      </c>
      <c r="C12" s="117" t="s">
        <v>240</v>
      </c>
      <c r="D12" s="123" t="s">
        <v>277</v>
      </c>
      <c r="E12" s="118" t="s">
        <v>122</v>
      </c>
      <c r="F12" s="143">
        <f>'Mem Calc Pontes'!J69</f>
        <v>164.8</v>
      </c>
      <c r="G12" s="119">
        <f>'Comp. Pontes'!H77</f>
        <v>142.71</v>
      </c>
      <c r="H12" s="119">
        <f>TRUNC(G12*(1+K20),2)</f>
        <v>188.12</v>
      </c>
      <c r="I12" s="119">
        <f>'Comp. Pontes Com Des'!H77</f>
        <v>132.34</v>
      </c>
      <c r="J12" s="120">
        <f>TRUNC(I12*(1+L20),2)</f>
        <v>181.75</v>
      </c>
      <c r="K12" s="121">
        <f t="shared" si="2"/>
        <v>31002.17</v>
      </c>
      <c r="L12" s="122">
        <f t="shared" si="3"/>
        <v>29952.400000000001</v>
      </c>
    </row>
    <row r="13" spans="1:12" ht="27.6" x14ac:dyDescent="0.3">
      <c r="A13" s="115" t="s">
        <v>767</v>
      </c>
      <c r="B13" s="116">
        <v>36</v>
      </c>
      <c r="C13" s="117" t="s">
        <v>242</v>
      </c>
      <c r="D13" s="123" t="s">
        <v>278</v>
      </c>
      <c r="E13" s="118" t="s">
        <v>122</v>
      </c>
      <c r="F13" s="143">
        <f>'Mem Calc Pontes'!J99</f>
        <v>516.24</v>
      </c>
      <c r="G13" s="119">
        <f>'Comp. Pontes'!H91</f>
        <v>142.71</v>
      </c>
      <c r="H13" s="119">
        <f>TRUNC(G13*(1+K20),2)</f>
        <v>188.12</v>
      </c>
      <c r="I13" s="119">
        <f>'Comp. Pontes Com Des'!H91</f>
        <v>132.34</v>
      </c>
      <c r="J13" s="120">
        <f>TRUNC(I13*(1+L20),2)</f>
        <v>181.75</v>
      </c>
      <c r="K13" s="121">
        <f t="shared" si="2"/>
        <v>97115.06</v>
      </c>
      <c r="L13" s="122">
        <f t="shared" si="3"/>
        <v>93826.62</v>
      </c>
    </row>
    <row r="14" spans="1:12" ht="27.6" x14ac:dyDescent="0.3">
      <c r="A14" s="115" t="s">
        <v>768</v>
      </c>
      <c r="B14" s="116">
        <v>36</v>
      </c>
      <c r="C14" s="117" t="s">
        <v>244</v>
      </c>
      <c r="D14" s="123" t="s">
        <v>245</v>
      </c>
      <c r="E14" s="118" t="s">
        <v>10</v>
      </c>
      <c r="F14" s="143">
        <f>'Mem Calc Pontes'!J109</f>
        <v>547.5</v>
      </c>
      <c r="G14" s="119">
        <f>'Comp. Pontes'!H105</f>
        <v>130.26000000000002</v>
      </c>
      <c r="H14" s="119">
        <f>TRUNC(G14*(1+K20),2)</f>
        <v>171.7</v>
      </c>
      <c r="I14" s="119">
        <f>'Comp. Pontes Com Des'!H105</f>
        <v>120.85000000000001</v>
      </c>
      <c r="J14" s="120">
        <f>TRUNC(I14*(1+L20),2)</f>
        <v>165.97</v>
      </c>
      <c r="K14" s="121">
        <f t="shared" si="2"/>
        <v>94005.75</v>
      </c>
      <c r="L14" s="122">
        <f t="shared" si="3"/>
        <v>90868.57</v>
      </c>
    </row>
    <row r="15" spans="1:12" ht="27.6" x14ac:dyDescent="0.3">
      <c r="A15" s="115" t="s">
        <v>769</v>
      </c>
      <c r="B15" s="116">
        <v>36</v>
      </c>
      <c r="C15" s="117" t="s">
        <v>249</v>
      </c>
      <c r="D15" s="123" t="s">
        <v>250</v>
      </c>
      <c r="E15" s="118" t="s">
        <v>10</v>
      </c>
      <c r="F15" s="143">
        <f>'Mem Calc Pontes'!J117</f>
        <v>215.09999999999997</v>
      </c>
      <c r="G15" s="119">
        <f>'Comp. Pontes'!H120</f>
        <v>130.26000000000002</v>
      </c>
      <c r="H15" s="119">
        <f>TRUNC(G15*(1+K20),2)</f>
        <v>171.7</v>
      </c>
      <c r="I15" s="119">
        <f>'Comp. Pontes Com Des'!H120</f>
        <v>120.85000000000001</v>
      </c>
      <c r="J15" s="120">
        <f>TRUNC(I15*(1+L20),2)</f>
        <v>165.97</v>
      </c>
      <c r="K15" s="121">
        <f t="shared" si="2"/>
        <v>36932.67</v>
      </c>
      <c r="L15" s="122">
        <f t="shared" si="3"/>
        <v>35700.14</v>
      </c>
    </row>
    <row r="16" spans="1:12" ht="27.6" x14ac:dyDescent="0.3">
      <c r="A16" s="115" t="s">
        <v>770</v>
      </c>
      <c r="B16" s="116">
        <v>36</v>
      </c>
      <c r="C16" s="117" t="s">
        <v>251</v>
      </c>
      <c r="D16" s="123" t="s">
        <v>279</v>
      </c>
      <c r="E16" s="118" t="s">
        <v>122</v>
      </c>
      <c r="F16" s="143">
        <f>'Mem Calc Pontes'!J125</f>
        <v>239</v>
      </c>
      <c r="G16" s="119">
        <f>'Comp. Pontes'!H133</f>
        <v>133.9</v>
      </c>
      <c r="H16" s="119">
        <f>TRUNC(G16*(1+K20),2)</f>
        <v>176.5</v>
      </c>
      <c r="I16" s="119">
        <f>'Comp. Pontes Com Des'!H133</f>
        <v>124.5</v>
      </c>
      <c r="J16" s="120">
        <f>TRUNC(I16*(1+L20),2)</f>
        <v>170.98</v>
      </c>
      <c r="K16" s="121">
        <f t="shared" si="2"/>
        <v>42183.5</v>
      </c>
      <c r="L16" s="122">
        <f t="shared" si="3"/>
        <v>40864.22</v>
      </c>
    </row>
    <row r="17" spans="1:12" ht="13.2" customHeight="1" thickBot="1" x14ac:dyDescent="0.35">
      <c r="A17" s="1007"/>
      <c r="B17" s="1008"/>
      <c r="C17" s="1008"/>
      <c r="D17" s="1008"/>
      <c r="E17" s="1008"/>
      <c r="F17" s="1008"/>
      <c r="G17" s="1008"/>
      <c r="H17" s="1008"/>
      <c r="I17" s="1008"/>
      <c r="J17" s="1008"/>
      <c r="K17" s="1008"/>
      <c r="L17" s="1009"/>
    </row>
    <row r="18" spans="1:12" ht="15" thickBot="1" x14ac:dyDescent="0.35">
      <c r="A18" s="990" t="s">
        <v>153</v>
      </c>
      <c r="B18" s="991"/>
      <c r="C18" s="991"/>
      <c r="D18" s="991"/>
      <c r="E18" s="991"/>
      <c r="F18" s="991"/>
      <c r="G18" s="991"/>
      <c r="H18" s="991"/>
      <c r="I18" s="991"/>
      <c r="J18" s="991"/>
      <c r="K18" s="561">
        <f>SUM(K8:K17)</f>
        <v>404467.93</v>
      </c>
      <c r="L18" s="561">
        <f>SUM(L8:L17)</f>
        <v>391678.9</v>
      </c>
    </row>
    <row r="19" spans="1:12" ht="15" thickBot="1" x14ac:dyDescent="0.35">
      <c r="A19" s="900"/>
      <c r="B19" s="992"/>
      <c r="C19" s="992"/>
      <c r="D19" s="992"/>
      <c r="E19" s="992"/>
      <c r="F19" s="992"/>
      <c r="G19" s="992"/>
      <c r="H19" s="992"/>
      <c r="I19" s="992"/>
      <c r="J19" s="992"/>
      <c r="K19" s="992"/>
      <c r="L19" s="993"/>
    </row>
    <row r="20" spans="1:12" ht="15" thickBot="1" x14ac:dyDescent="0.35">
      <c r="A20" s="987" t="s">
        <v>154</v>
      </c>
      <c r="B20" s="988"/>
      <c r="C20" s="988"/>
      <c r="D20" s="988"/>
      <c r="E20" s="988"/>
      <c r="F20" s="988"/>
      <c r="G20" s="988"/>
      <c r="H20" s="988"/>
      <c r="I20" s="988"/>
      <c r="J20" s="989"/>
      <c r="K20" s="558">
        <f>BDI!F28</f>
        <v>0.31819999999999998</v>
      </c>
      <c r="L20" s="559">
        <f>BDI!H28</f>
        <v>0.37340000000000001</v>
      </c>
    </row>
    <row r="21" spans="1:12" ht="15" customHeight="1" thickBot="1" x14ac:dyDescent="0.35">
      <c r="A21" s="987" t="s">
        <v>272</v>
      </c>
      <c r="B21" s="988"/>
      <c r="C21" s="988"/>
      <c r="D21" s="988"/>
      <c r="E21" s="988"/>
      <c r="F21" s="988"/>
      <c r="G21" s="988"/>
      <c r="H21" s="988"/>
      <c r="I21" s="988"/>
      <c r="J21" s="989"/>
      <c r="K21" s="560">
        <f>SUM(K18)</f>
        <v>404467.93</v>
      </c>
      <c r="L21" s="560">
        <f>SUM(L18)</f>
        <v>391678.9</v>
      </c>
    </row>
    <row r="22" spans="1:12" ht="15" thickBot="1" x14ac:dyDescent="0.35">
      <c r="A22" s="562"/>
      <c r="B22" s="563"/>
      <c r="C22" s="563"/>
      <c r="D22" s="563"/>
      <c r="E22" s="563"/>
      <c r="F22" s="563"/>
      <c r="G22" s="563"/>
      <c r="H22" s="563"/>
      <c r="I22" s="563"/>
      <c r="J22" s="634"/>
      <c r="K22" s="563"/>
      <c r="L22" s="564"/>
    </row>
    <row r="23" spans="1:12" ht="15" thickBot="1" x14ac:dyDescent="0.35">
      <c r="A23" s="987" t="s">
        <v>154</v>
      </c>
      <c r="B23" s="988"/>
      <c r="C23" s="988"/>
      <c r="D23" s="988"/>
      <c r="E23" s="988"/>
      <c r="F23" s="988"/>
      <c r="G23" s="988"/>
      <c r="H23" s="988"/>
      <c r="I23" s="988"/>
      <c r="J23" s="989"/>
      <c r="K23" s="558">
        <f>K20</f>
        <v>0.31819999999999998</v>
      </c>
      <c r="L23" s="559">
        <f>L20</f>
        <v>0.37340000000000001</v>
      </c>
    </row>
    <row r="24" spans="1:12" ht="15" customHeight="1" thickBot="1" x14ac:dyDescent="0.35">
      <c r="A24" s="987" t="s">
        <v>273</v>
      </c>
      <c r="B24" s="988"/>
      <c r="C24" s="988"/>
      <c r="D24" s="988"/>
      <c r="E24" s="988"/>
      <c r="F24" s="988"/>
      <c r="G24" s="988"/>
      <c r="H24" s="988"/>
      <c r="I24" s="988"/>
      <c r="J24" s="989"/>
      <c r="K24" s="560">
        <f>SUM(K21)</f>
        <v>404467.93</v>
      </c>
      <c r="L24" s="560">
        <f>SUM(L21)</f>
        <v>391678.9</v>
      </c>
    </row>
    <row r="27" spans="1:12" x14ac:dyDescent="0.3">
      <c r="K27" s="607"/>
      <c r="L27" s="607"/>
    </row>
    <row r="30" spans="1:12" ht="15" thickBot="1" x14ac:dyDescent="0.35"/>
    <row r="31" spans="1:12" ht="15" thickBot="1" x14ac:dyDescent="0.35">
      <c r="D31" s="901"/>
    </row>
    <row r="34" spans="11:11" x14ac:dyDescent="0.3">
      <c r="K34" s="608">
        <f>K24/114</f>
        <v>3547.9642982456139</v>
      </c>
    </row>
  </sheetData>
  <mergeCells count="23">
    <mergeCell ref="A24:J24"/>
    <mergeCell ref="A4:L4"/>
    <mergeCell ref="A5:A6"/>
    <mergeCell ref="B5:B6"/>
    <mergeCell ref="C5:C6"/>
    <mergeCell ref="D5:D6"/>
    <mergeCell ref="E5:E6"/>
    <mergeCell ref="F5:F6"/>
    <mergeCell ref="G5:H5"/>
    <mergeCell ref="I5:J5"/>
    <mergeCell ref="K5:K6"/>
    <mergeCell ref="L5:L6"/>
    <mergeCell ref="A21:J21"/>
    <mergeCell ref="B7:L7"/>
    <mergeCell ref="A17:L17"/>
    <mergeCell ref="A20:J20"/>
    <mergeCell ref="A1:L1"/>
    <mergeCell ref="A3:L3"/>
    <mergeCell ref="K2:L2"/>
    <mergeCell ref="A2:J2"/>
    <mergeCell ref="A23:J23"/>
    <mergeCell ref="A18:J18"/>
    <mergeCell ref="B19:L19"/>
  </mergeCells>
  <phoneticPr fontId="8" type="noConversion"/>
  <printOptions horizontalCentered="1" verticalCentered="1"/>
  <pageMargins left="0" right="0" top="0.19685039370078741" bottom="0.19685039370078741" header="0" footer="0"/>
  <pageSetup paperSize="9" scale="76"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H34"/>
  <sheetViews>
    <sheetView showGridLines="0" view="pageBreakPreview" zoomScale="130" zoomScaleSheetLayoutView="130" workbookViewId="0">
      <selection activeCell="C7" sqref="C7"/>
    </sheetView>
  </sheetViews>
  <sheetFormatPr defaultColWidth="9.109375" defaultRowHeight="15.6" x14ac:dyDescent="0.3"/>
  <cols>
    <col min="1" max="1" width="12" style="267" customWidth="1"/>
    <col min="2" max="2" width="20.109375" style="267" customWidth="1"/>
    <col min="3" max="3" width="18.6640625" style="267" customWidth="1"/>
    <col min="4" max="8" width="15.6640625" style="267" customWidth="1"/>
    <col min="9" max="16384" width="9.109375" style="267"/>
  </cols>
  <sheetData>
    <row r="1" spans="1:8" ht="18" customHeight="1" x14ac:dyDescent="0.3">
      <c r="A1" s="547"/>
      <c r="B1" s="548"/>
      <c r="C1" s="548"/>
      <c r="D1" s="548"/>
      <c r="E1" s="548"/>
      <c r="F1" s="548"/>
      <c r="G1" s="548"/>
      <c r="H1" s="908"/>
    </row>
    <row r="2" spans="1:8" ht="18" customHeight="1" x14ac:dyDescent="0.3">
      <c r="A2" s="549"/>
      <c r="B2" s="909"/>
      <c r="C2" s="909"/>
      <c r="D2" s="909"/>
      <c r="E2" s="909"/>
      <c r="F2" s="909"/>
      <c r="G2" s="909"/>
      <c r="H2" s="910"/>
    </row>
    <row r="3" spans="1:8" ht="18" customHeight="1" x14ac:dyDescent="0.3">
      <c r="A3" s="549"/>
      <c r="B3" s="909"/>
      <c r="C3" s="909"/>
      <c r="D3" s="909"/>
      <c r="E3" s="909"/>
      <c r="F3" s="909"/>
      <c r="G3" s="909"/>
      <c r="H3" s="910"/>
    </row>
    <row r="4" spans="1:8" ht="15.6" customHeight="1" x14ac:dyDescent="0.3">
      <c r="A4" s="549"/>
      <c r="B4" s="909"/>
      <c r="C4" s="909"/>
      <c r="D4" s="909"/>
      <c r="E4" s="909"/>
      <c r="F4" s="909"/>
      <c r="G4" s="909"/>
      <c r="H4" s="910"/>
    </row>
    <row r="5" spans="1:8" ht="15.6" customHeight="1" x14ac:dyDescent="0.3">
      <c r="A5" s="549"/>
      <c r="B5" s="909"/>
      <c r="C5" s="909"/>
      <c r="D5" s="909"/>
      <c r="E5" s="909"/>
      <c r="F5" s="909"/>
      <c r="G5" s="909"/>
      <c r="H5" s="910"/>
    </row>
    <row r="6" spans="1:8" ht="15.6" customHeight="1" x14ac:dyDescent="0.3">
      <c r="A6" s="549"/>
      <c r="B6" s="909"/>
      <c r="C6" s="1588" t="s">
        <v>776</v>
      </c>
      <c r="D6" s="1588"/>
      <c r="E6" s="1588"/>
      <c r="F6" s="909"/>
      <c r="G6" s="909"/>
      <c r="H6" s="910"/>
    </row>
    <row r="7" spans="1:8" ht="15.6" customHeight="1" x14ac:dyDescent="0.3">
      <c r="A7" s="549"/>
      <c r="B7" s="909"/>
      <c r="C7" s="909" t="s">
        <v>777</v>
      </c>
      <c r="D7" s="909"/>
      <c r="E7" s="909"/>
      <c r="F7" s="909"/>
      <c r="G7" s="909"/>
      <c r="H7" s="910"/>
    </row>
    <row r="8" spans="1:8" ht="15.6" customHeight="1" x14ac:dyDescent="0.3">
      <c r="A8" s="549"/>
      <c r="B8" s="909"/>
      <c r="C8" s="909"/>
      <c r="D8" s="909"/>
      <c r="E8" s="909"/>
      <c r="F8" s="909"/>
      <c r="G8" s="909"/>
      <c r="H8" s="910"/>
    </row>
    <row r="9" spans="1:8" ht="15.6" customHeight="1" x14ac:dyDescent="0.3">
      <c r="A9" s="549"/>
      <c r="B9" s="909"/>
      <c r="C9" s="909"/>
      <c r="D9" s="909"/>
      <c r="E9" s="909"/>
      <c r="F9" s="909"/>
      <c r="G9" s="909"/>
      <c r="H9" s="910"/>
    </row>
    <row r="10" spans="1:8" ht="15.6" customHeight="1" x14ac:dyDescent="0.3">
      <c r="A10" s="549"/>
      <c r="B10" s="909"/>
      <c r="C10" s="909"/>
      <c r="D10" s="909"/>
      <c r="E10" s="909"/>
      <c r="F10" s="909"/>
      <c r="G10" s="909"/>
      <c r="H10" s="910"/>
    </row>
    <row r="11" spans="1:8" ht="16.2" customHeight="1" thickBot="1" x14ac:dyDescent="0.35">
      <c r="A11" s="550"/>
      <c r="B11" s="551"/>
      <c r="C11" s="551"/>
      <c r="D11" s="551"/>
      <c r="E11" s="551"/>
      <c r="F11" s="551"/>
      <c r="G11" s="551"/>
      <c r="H11" s="911"/>
    </row>
    <row r="12" spans="1:8" ht="18" x14ac:dyDescent="0.3">
      <c r="A12" s="449" t="s">
        <v>25</v>
      </c>
      <c r="B12" s="450" t="str">
        <f>Orçamento!A2</f>
        <v>LEVANTAMENTO TÉCNICO COM ESTIMATIVA DE CUSTO DE OBRA - MT-198 - MATO GROSSO</v>
      </c>
      <c r="C12" s="451"/>
      <c r="D12" s="451"/>
      <c r="E12" s="451"/>
      <c r="F12" s="452"/>
      <c r="G12" s="452"/>
      <c r="H12" s="912"/>
    </row>
    <row r="13" spans="1:8" ht="18" x14ac:dyDescent="0.3">
      <c r="A13" s="113" t="s">
        <v>28</v>
      </c>
      <c r="B13" s="913" t="s">
        <v>779</v>
      </c>
      <c r="C13" s="914"/>
      <c r="D13" s="914"/>
      <c r="E13" s="914"/>
      <c r="F13" s="915"/>
      <c r="G13" s="915"/>
      <c r="H13" s="916"/>
    </row>
    <row r="14" spans="1:8" ht="18" x14ac:dyDescent="0.3">
      <c r="A14" s="113" t="s">
        <v>27</v>
      </c>
      <c r="B14" s="913" t="s">
        <v>33</v>
      </c>
      <c r="C14" s="914"/>
      <c r="D14" s="914"/>
      <c r="E14" s="914"/>
      <c r="F14" s="915"/>
      <c r="G14" s="915"/>
      <c r="H14" s="916"/>
    </row>
    <row r="15" spans="1:8" ht="16.2" thickBot="1" x14ac:dyDescent="0.35">
      <c r="A15" s="268"/>
      <c r="B15" s="269"/>
      <c r="C15" s="270"/>
      <c r="D15" s="270"/>
      <c r="E15" s="270"/>
      <c r="F15" s="270"/>
      <c r="G15" s="270"/>
      <c r="H15" s="917"/>
    </row>
    <row r="16" spans="1:8" s="271" customFormat="1" ht="30" customHeight="1" thickBot="1" x14ac:dyDescent="0.35">
      <c r="A16" s="1010" t="s">
        <v>270</v>
      </c>
      <c r="B16" s="1011"/>
      <c r="C16" s="1011"/>
      <c r="D16" s="1011"/>
      <c r="E16" s="1011"/>
      <c r="F16" s="1011"/>
      <c r="G16" s="1011"/>
      <c r="H16" s="1012"/>
    </row>
    <row r="17" spans="1:8" s="271" customFormat="1" ht="30" customHeight="1" thickBot="1" x14ac:dyDescent="0.35">
      <c r="A17" s="1013" t="s">
        <v>0</v>
      </c>
      <c r="B17" s="1015" t="s">
        <v>17</v>
      </c>
      <c r="C17" s="1016"/>
      <c r="D17" s="1013" t="s">
        <v>20</v>
      </c>
      <c r="E17" s="1010" t="s">
        <v>155</v>
      </c>
      <c r="F17" s="1011"/>
      <c r="G17" s="1011"/>
      <c r="H17" s="1012"/>
    </row>
    <row r="18" spans="1:8" s="271" customFormat="1" ht="30" customHeight="1" x14ac:dyDescent="0.3">
      <c r="A18" s="1014"/>
      <c r="B18" s="1017"/>
      <c r="C18" s="1018"/>
      <c r="D18" s="1014"/>
      <c r="E18" s="272">
        <v>30</v>
      </c>
      <c r="F18" s="273">
        <f>E18+30</f>
        <v>60</v>
      </c>
      <c r="G18" s="273">
        <f t="shared" ref="G18" si="0">F18+30</f>
        <v>90</v>
      </c>
      <c r="H18" s="273">
        <f t="shared" ref="H18" si="1">G18+30</f>
        <v>120</v>
      </c>
    </row>
    <row r="19" spans="1:8" s="274" customFormat="1" ht="30" customHeight="1" x14ac:dyDescent="0.3">
      <c r="A19" s="1019" t="str">
        <f>Orçamento!A7</f>
        <v>1.0</v>
      </c>
      <c r="B19" s="1023" t="str">
        <f>Orçamento!B7</f>
        <v>RIO BRANCO EXT: 109,50 M</v>
      </c>
      <c r="C19" s="1023"/>
      <c r="D19" s="1024">
        <f>Orçamento!L21</f>
        <v>391678.9</v>
      </c>
      <c r="E19" s="276">
        <v>0.4</v>
      </c>
      <c r="F19" s="276">
        <v>0.3</v>
      </c>
      <c r="G19" s="276">
        <v>0.2</v>
      </c>
      <c r="H19" s="918">
        <v>0.1</v>
      </c>
    </row>
    <row r="20" spans="1:8" s="274" customFormat="1" ht="30" customHeight="1" x14ac:dyDescent="0.3">
      <c r="A20" s="1019"/>
      <c r="B20" s="1023"/>
      <c r="C20" s="1023"/>
      <c r="D20" s="1024"/>
      <c r="E20" s="275">
        <f t="shared" ref="E20:H20" si="2">E19*$D$19</f>
        <v>156671.56000000003</v>
      </c>
      <c r="F20" s="275">
        <f t="shared" si="2"/>
        <v>117503.67</v>
      </c>
      <c r="G20" s="275">
        <f t="shared" si="2"/>
        <v>78335.780000000013</v>
      </c>
      <c r="H20" s="919">
        <f t="shared" si="2"/>
        <v>39167.890000000007</v>
      </c>
    </row>
    <row r="21" spans="1:8" s="274" customFormat="1" ht="30" customHeight="1" x14ac:dyDescent="0.3">
      <c r="A21" s="1019"/>
      <c r="B21" s="1023"/>
      <c r="C21" s="1023"/>
      <c r="D21" s="1024"/>
      <c r="E21" s="276"/>
      <c r="F21" s="276"/>
      <c r="G21" s="276"/>
      <c r="H21" s="918"/>
    </row>
    <row r="22" spans="1:8" s="274" customFormat="1" ht="30" customHeight="1" x14ac:dyDescent="0.3">
      <c r="A22" s="1019"/>
      <c r="B22" s="1023"/>
      <c r="C22" s="1023"/>
      <c r="D22" s="1024"/>
      <c r="E22" s="275"/>
      <c r="F22" s="275"/>
      <c r="G22" s="275"/>
      <c r="H22" s="919"/>
    </row>
    <row r="23" spans="1:8" s="274" customFormat="1" ht="30" customHeight="1" thickBot="1" x14ac:dyDescent="0.35">
      <c r="A23" s="554"/>
      <c r="B23" s="555"/>
      <c r="C23" s="555"/>
      <c r="D23" s="555"/>
      <c r="E23" s="555"/>
      <c r="F23" s="555"/>
      <c r="G23" s="555"/>
      <c r="H23" s="920"/>
    </row>
    <row r="24" spans="1:8" s="274" customFormat="1" ht="30" customHeight="1" thickBot="1" x14ac:dyDescent="0.35">
      <c r="A24" s="1020" t="s">
        <v>21</v>
      </c>
      <c r="B24" s="1021"/>
      <c r="C24" s="1022"/>
      <c r="D24" s="277">
        <f>ROUND(SUM(D19:D22),2)</f>
        <v>391678.9</v>
      </c>
      <c r="E24" s="545"/>
      <c r="F24" s="546"/>
      <c r="G24" s="546"/>
      <c r="H24" s="921"/>
    </row>
    <row r="25" spans="1:8" ht="30" customHeight="1" x14ac:dyDescent="0.3">
      <c r="A25" s="278"/>
      <c r="B25" s="279" t="s">
        <v>22</v>
      </c>
      <c r="C25" s="279"/>
      <c r="D25" s="280"/>
      <c r="E25" s="281">
        <f>E26/$D$24</f>
        <v>0.4</v>
      </c>
      <c r="F25" s="282">
        <f t="shared" ref="F25:H25" si="3">F26/$D$24</f>
        <v>0.3</v>
      </c>
      <c r="G25" s="282">
        <f t="shared" si="3"/>
        <v>0.2</v>
      </c>
      <c r="H25" s="282">
        <f t="shared" si="3"/>
        <v>0.1</v>
      </c>
    </row>
    <row r="26" spans="1:8" ht="30" customHeight="1" x14ac:dyDescent="0.3">
      <c r="A26" s="283"/>
      <c r="B26" s="922" t="s">
        <v>126</v>
      </c>
      <c r="C26" s="922"/>
      <c r="D26" s="284"/>
      <c r="E26" s="285">
        <f>SUM(E20,E22)</f>
        <v>156671.56000000003</v>
      </c>
      <c r="F26" s="285">
        <f>SUM(F20,F22)</f>
        <v>117503.67</v>
      </c>
      <c r="G26" s="285">
        <f>SUM(G20,G22)</f>
        <v>78335.780000000013</v>
      </c>
      <c r="H26" s="285">
        <f>SUM(H20,H22)</f>
        <v>39167.890000000007</v>
      </c>
    </row>
    <row r="27" spans="1:8" ht="30" customHeight="1" x14ac:dyDescent="0.3">
      <c r="A27" s="283"/>
      <c r="B27" s="922" t="s">
        <v>23</v>
      </c>
      <c r="C27" s="922"/>
      <c r="D27" s="284"/>
      <c r="E27" s="286">
        <f>E25</f>
        <v>0.4</v>
      </c>
      <c r="F27" s="287">
        <f t="shared" ref="F27:F28" si="4">F25+E27</f>
        <v>0.7</v>
      </c>
      <c r="G27" s="287">
        <f t="shared" ref="G27:G28" si="5">G25+F27</f>
        <v>0.89999999999999991</v>
      </c>
      <c r="H27" s="287">
        <f t="shared" ref="H27:H28" si="6">H25+G27</f>
        <v>0.99999999999999989</v>
      </c>
    </row>
    <row r="28" spans="1:8" ht="30" customHeight="1" thickBot="1" x14ac:dyDescent="0.35">
      <c r="A28" s="283"/>
      <c r="B28" s="922" t="s">
        <v>73</v>
      </c>
      <c r="C28" s="922"/>
      <c r="D28" s="288"/>
      <c r="E28" s="289">
        <f>E26</f>
        <v>156671.56000000003</v>
      </c>
      <c r="F28" s="290">
        <f t="shared" si="4"/>
        <v>274175.23000000004</v>
      </c>
      <c r="G28" s="290">
        <f t="shared" si="5"/>
        <v>352511.01000000007</v>
      </c>
      <c r="H28" s="290">
        <f t="shared" si="6"/>
        <v>391678.90000000008</v>
      </c>
    </row>
    <row r="29" spans="1:8" ht="16.2" thickBot="1" x14ac:dyDescent="0.35">
      <c r="A29" s="292"/>
      <c r="B29" s="293"/>
      <c r="C29" s="293"/>
      <c r="D29" s="294"/>
      <c r="E29" s="552"/>
      <c r="F29" s="553"/>
      <c r="G29" s="553"/>
      <c r="H29" s="923"/>
    </row>
    <row r="30" spans="1:8" x14ac:dyDescent="0.3">
      <c r="D30" s="295"/>
    </row>
    <row r="31" spans="1:8" x14ac:dyDescent="0.3">
      <c r="D31" s="291" t="e">
        <f>'PLANILHA RESUMO GERAL'!#REF!</f>
        <v>#REF!</v>
      </c>
    </row>
    <row r="34" spans="4:4" x14ac:dyDescent="0.3">
      <c r="D34" s="291" t="e">
        <f>D31-D24</f>
        <v>#REF!</v>
      </c>
    </row>
  </sheetData>
  <mergeCells count="13">
    <mergeCell ref="C6:E6"/>
    <mergeCell ref="A24:C24"/>
    <mergeCell ref="B19:C20"/>
    <mergeCell ref="D19:D20"/>
    <mergeCell ref="A21:A22"/>
    <mergeCell ref="B21:C22"/>
    <mergeCell ref="D21:D22"/>
    <mergeCell ref="A16:H16"/>
    <mergeCell ref="A17:A18"/>
    <mergeCell ref="B17:C18"/>
    <mergeCell ref="D17:D18"/>
    <mergeCell ref="A19:A20"/>
    <mergeCell ref="E17:H17"/>
  </mergeCells>
  <printOptions horizontalCentered="1"/>
  <pageMargins left="0.19685039370078741" right="0.19685039370078741" top="0.39370078740157483" bottom="0.19685039370078741" header="0.39370078740157483" footer="0.39370078740157483"/>
  <pageSetup paperSize="8" scale="7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pageSetUpPr fitToPage="1"/>
  </sheetPr>
  <dimension ref="B1:K31"/>
  <sheetViews>
    <sheetView showGridLines="0" topLeftCell="A2" zoomScale="85" zoomScaleNormal="85" zoomScaleSheetLayoutView="115" workbookViewId="0">
      <selection activeCell="D32" sqref="D32"/>
    </sheetView>
  </sheetViews>
  <sheetFormatPr defaultColWidth="10.109375" defaultRowHeight="14.4" x14ac:dyDescent="0.3"/>
  <cols>
    <col min="1" max="1" width="2.44140625" style="240" customWidth="1"/>
    <col min="2" max="2" width="11.6640625" style="240" customWidth="1"/>
    <col min="3" max="3" width="24.6640625" style="240" customWidth="1"/>
    <col min="4" max="4" width="17.44140625" style="240" bestFit="1" customWidth="1"/>
    <col min="5" max="8" width="12.6640625" style="240" bestFit="1" customWidth="1"/>
    <col min="9" max="10" width="10.109375" style="240"/>
    <col min="11" max="11" width="10.109375" style="240" customWidth="1"/>
    <col min="12" max="237" width="10.109375" style="240"/>
    <col min="238" max="238" width="11.6640625" style="240" customWidth="1"/>
    <col min="239" max="240" width="24.6640625" style="240" customWidth="1"/>
    <col min="241" max="244" width="14.6640625" style="240" customWidth="1"/>
    <col min="245" max="493" width="10.109375" style="240"/>
    <col min="494" max="494" width="11.6640625" style="240" customWidth="1"/>
    <col min="495" max="496" width="24.6640625" style="240" customWidth="1"/>
    <col min="497" max="500" width="14.6640625" style="240" customWidth="1"/>
    <col min="501" max="749" width="10.109375" style="240"/>
    <col min="750" max="750" width="11.6640625" style="240" customWidth="1"/>
    <col min="751" max="752" width="24.6640625" style="240" customWidth="1"/>
    <col min="753" max="756" width="14.6640625" style="240" customWidth="1"/>
    <col min="757" max="1005" width="10.109375" style="240"/>
    <col min="1006" max="1006" width="11.6640625" style="240" customWidth="1"/>
    <col min="1007" max="1008" width="24.6640625" style="240" customWidth="1"/>
    <col min="1009" max="1012" width="14.6640625" style="240" customWidth="1"/>
    <col min="1013" max="1261" width="10.109375" style="240"/>
    <col min="1262" max="1262" width="11.6640625" style="240" customWidth="1"/>
    <col min="1263" max="1264" width="24.6640625" style="240" customWidth="1"/>
    <col min="1265" max="1268" width="14.6640625" style="240" customWidth="1"/>
    <col min="1269" max="1517" width="10.109375" style="240"/>
    <col min="1518" max="1518" width="11.6640625" style="240" customWidth="1"/>
    <col min="1519" max="1520" width="24.6640625" style="240" customWidth="1"/>
    <col min="1521" max="1524" width="14.6640625" style="240" customWidth="1"/>
    <col min="1525" max="1773" width="10.109375" style="240"/>
    <col min="1774" max="1774" width="11.6640625" style="240" customWidth="1"/>
    <col min="1775" max="1776" width="24.6640625" style="240" customWidth="1"/>
    <col min="1777" max="1780" width="14.6640625" style="240" customWidth="1"/>
    <col min="1781" max="2029" width="10.109375" style="240"/>
    <col min="2030" max="2030" width="11.6640625" style="240" customWidth="1"/>
    <col min="2031" max="2032" width="24.6640625" style="240" customWidth="1"/>
    <col min="2033" max="2036" width="14.6640625" style="240" customWidth="1"/>
    <col min="2037" max="2285" width="10.109375" style="240"/>
    <col min="2286" max="2286" width="11.6640625" style="240" customWidth="1"/>
    <col min="2287" max="2288" width="24.6640625" style="240" customWidth="1"/>
    <col min="2289" max="2292" width="14.6640625" style="240" customWidth="1"/>
    <col min="2293" max="2541" width="10.109375" style="240"/>
    <col min="2542" max="2542" width="11.6640625" style="240" customWidth="1"/>
    <col min="2543" max="2544" width="24.6640625" style="240" customWidth="1"/>
    <col min="2545" max="2548" width="14.6640625" style="240" customWidth="1"/>
    <col min="2549" max="2797" width="10.109375" style="240"/>
    <col min="2798" max="2798" width="11.6640625" style="240" customWidth="1"/>
    <col min="2799" max="2800" width="24.6640625" style="240" customWidth="1"/>
    <col min="2801" max="2804" width="14.6640625" style="240" customWidth="1"/>
    <col min="2805" max="3053" width="10.109375" style="240"/>
    <col min="3054" max="3054" width="11.6640625" style="240" customWidth="1"/>
    <col min="3055" max="3056" width="24.6640625" style="240" customWidth="1"/>
    <col min="3057" max="3060" width="14.6640625" style="240" customWidth="1"/>
    <col min="3061" max="3309" width="10.109375" style="240"/>
    <col min="3310" max="3310" width="11.6640625" style="240" customWidth="1"/>
    <col min="3311" max="3312" width="24.6640625" style="240" customWidth="1"/>
    <col min="3313" max="3316" width="14.6640625" style="240" customWidth="1"/>
    <col min="3317" max="3565" width="10.109375" style="240"/>
    <col min="3566" max="3566" width="11.6640625" style="240" customWidth="1"/>
    <col min="3567" max="3568" width="24.6640625" style="240" customWidth="1"/>
    <col min="3569" max="3572" width="14.6640625" style="240" customWidth="1"/>
    <col min="3573" max="3821" width="10.109375" style="240"/>
    <col min="3822" max="3822" width="11.6640625" style="240" customWidth="1"/>
    <col min="3823" max="3824" width="24.6640625" style="240" customWidth="1"/>
    <col min="3825" max="3828" width="14.6640625" style="240" customWidth="1"/>
    <col min="3829" max="4077" width="10.109375" style="240"/>
    <col min="4078" max="4078" width="11.6640625" style="240" customWidth="1"/>
    <col min="4079" max="4080" width="24.6640625" style="240" customWidth="1"/>
    <col min="4081" max="4084" width="14.6640625" style="240" customWidth="1"/>
    <col min="4085" max="4333" width="10.109375" style="240"/>
    <col min="4334" max="4334" width="11.6640625" style="240" customWidth="1"/>
    <col min="4335" max="4336" width="24.6640625" style="240" customWidth="1"/>
    <col min="4337" max="4340" width="14.6640625" style="240" customWidth="1"/>
    <col min="4341" max="4589" width="10.109375" style="240"/>
    <col min="4590" max="4590" width="11.6640625" style="240" customWidth="1"/>
    <col min="4591" max="4592" width="24.6640625" style="240" customWidth="1"/>
    <col min="4593" max="4596" width="14.6640625" style="240" customWidth="1"/>
    <col min="4597" max="4845" width="10.109375" style="240"/>
    <col min="4846" max="4846" width="11.6640625" style="240" customWidth="1"/>
    <col min="4847" max="4848" width="24.6640625" style="240" customWidth="1"/>
    <col min="4849" max="4852" width="14.6640625" style="240" customWidth="1"/>
    <col min="4853" max="5101" width="10.109375" style="240"/>
    <col min="5102" max="5102" width="11.6640625" style="240" customWidth="1"/>
    <col min="5103" max="5104" width="24.6640625" style="240" customWidth="1"/>
    <col min="5105" max="5108" width="14.6640625" style="240" customWidth="1"/>
    <col min="5109" max="5357" width="10.109375" style="240"/>
    <col min="5358" max="5358" width="11.6640625" style="240" customWidth="1"/>
    <col min="5359" max="5360" width="24.6640625" style="240" customWidth="1"/>
    <col min="5361" max="5364" width="14.6640625" style="240" customWidth="1"/>
    <col min="5365" max="5613" width="10.109375" style="240"/>
    <col min="5614" max="5614" width="11.6640625" style="240" customWidth="1"/>
    <col min="5615" max="5616" width="24.6640625" style="240" customWidth="1"/>
    <col min="5617" max="5620" width="14.6640625" style="240" customWidth="1"/>
    <col min="5621" max="5869" width="10.109375" style="240"/>
    <col min="5870" max="5870" width="11.6640625" style="240" customWidth="1"/>
    <col min="5871" max="5872" width="24.6640625" style="240" customWidth="1"/>
    <col min="5873" max="5876" width="14.6640625" style="240" customWidth="1"/>
    <col min="5877" max="6125" width="10.109375" style="240"/>
    <col min="6126" max="6126" width="11.6640625" style="240" customWidth="1"/>
    <col min="6127" max="6128" width="24.6640625" style="240" customWidth="1"/>
    <col min="6129" max="6132" width="14.6640625" style="240" customWidth="1"/>
    <col min="6133" max="6381" width="10.109375" style="240"/>
    <col min="6382" max="6382" width="11.6640625" style="240" customWidth="1"/>
    <col min="6383" max="6384" width="24.6640625" style="240" customWidth="1"/>
    <col min="6385" max="6388" width="14.6640625" style="240" customWidth="1"/>
    <col min="6389" max="6637" width="10.109375" style="240"/>
    <col min="6638" max="6638" width="11.6640625" style="240" customWidth="1"/>
    <col min="6639" max="6640" width="24.6640625" style="240" customWidth="1"/>
    <col min="6641" max="6644" width="14.6640625" style="240" customWidth="1"/>
    <col min="6645" max="6893" width="10.109375" style="240"/>
    <col min="6894" max="6894" width="11.6640625" style="240" customWidth="1"/>
    <col min="6895" max="6896" width="24.6640625" style="240" customWidth="1"/>
    <col min="6897" max="6900" width="14.6640625" style="240" customWidth="1"/>
    <col min="6901" max="7149" width="10.109375" style="240"/>
    <col min="7150" max="7150" width="11.6640625" style="240" customWidth="1"/>
    <col min="7151" max="7152" width="24.6640625" style="240" customWidth="1"/>
    <col min="7153" max="7156" width="14.6640625" style="240" customWidth="1"/>
    <col min="7157" max="7405" width="10.109375" style="240"/>
    <col min="7406" max="7406" width="11.6640625" style="240" customWidth="1"/>
    <col min="7407" max="7408" width="24.6640625" style="240" customWidth="1"/>
    <col min="7409" max="7412" width="14.6640625" style="240" customWidth="1"/>
    <col min="7413" max="7661" width="10.109375" style="240"/>
    <col min="7662" max="7662" width="11.6640625" style="240" customWidth="1"/>
    <col min="7663" max="7664" width="24.6640625" style="240" customWidth="1"/>
    <col min="7665" max="7668" width="14.6640625" style="240" customWidth="1"/>
    <col min="7669" max="7917" width="10.109375" style="240"/>
    <col min="7918" max="7918" width="11.6640625" style="240" customWidth="1"/>
    <col min="7919" max="7920" width="24.6640625" style="240" customWidth="1"/>
    <col min="7921" max="7924" width="14.6640625" style="240" customWidth="1"/>
    <col min="7925" max="8173" width="10.109375" style="240"/>
    <col min="8174" max="8174" width="11.6640625" style="240" customWidth="1"/>
    <col min="8175" max="8176" width="24.6640625" style="240" customWidth="1"/>
    <col min="8177" max="8180" width="14.6640625" style="240" customWidth="1"/>
    <col min="8181" max="8429" width="10.109375" style="240"/>
    <col min="8430" max="8430" width="11.6640625" style="240" customWidth="1"/>
    <col min="8431" max="8432" width="24.6640625" style="240" customWidth="1"/>
    <col min="8433" max="8436" width="14.6640625" style="240" customWidth="1"/>
    <col min="8437" max="8685" width="10.109375" style="240"/>
    <col min="8686" max="8686" width="11.6640625" style="240" customWidth="1"/>
    <col min="8687" max="8688" width="24.6640625" style="240" customWidth="1"/>
    <col min="8689" max="8692" width="14.6640625" style="240" customWidth="1"/>
    <col min="8693" max="8941" width="10.109375" style="240"/>
    <col min="8942" max="8942" width="11.6640625" style="240" customWidth="1"/>
    <col min="8943" max="8944" width="24.6640625" style="240" customWidth="1"/>
    <col min="8945" max="8948" width="14.6640625" style="240" customWidth="1"/>
    <col min="8949" max="9197" width="10.109375" style="240"/>
    <col min="9198" max="9198" width="11.6640625" style="240" customWidth="1"/>
    <col min="9199" max="9200" width="24.6640625" style="240" customWidth="1"/>
    <col min="9201" max="9204" width="14.6640625" style="240" customWidth="1"/>
    <col min="9205" max="9453" width="10.109375" style="240"/>
    <col min="9454" max="9454" width="11.6640625" style="240" customWidth="1"/>
    <col min="9455" max="9456" width="24.6640625" style="240" customWidth="1"/>
    <col min="9457" max="9460" width="14.6640625" style="240" customWidth="1"/>
    <col min="9461" max="9709" width="10.109375" style="240"/>
    <col min="9710" max="9710" width="11.6640625" style="240" customWidth="1"/>
    <col min="9711" max="9712" width="24.6640625" style="240" customWidth="1"/>
    <col min="9713" max="9716" width="14.6640625" style="240" customWidth="1"/>
    <col min="9717" max="9965" width="10.109375" style="240"/>
    <col min="9966" max="9966" width="11.6640625" style="240" customWidth="1"/>
    <col min="9967" max="9968" width="24.6640625" style="240" customWidth="1"/>
    <col min="9969" max="9972" width="14.6640625" style="240" customWidth="1"/>
    <col min="9973" max="10221" width="10.109375" style="240"/>
    <col min="10222" max="10222" width="11.6640625" style="240" customWidth="1"/>
    <col min="10223" max="10224" width="24.6640625" style="240" customWidth="1"/>
    <col min="10225" max="10228" width="14.6640625" style="240" customWidth="1"/>
    <col min="10229" max="10477" width="10.109375" style="240"/>
    <col min="10478" max="10478" width="11.6640625" style="240" customWidth="1"/>
    <col min="10479" max="10480" width="24.6640625" style="240" customWidth="1"/>
    <col min="10481" max="10484" width="14.6640625" style="240" customWidth="1"/>
    <col min="10485" max="10733" width="10.109375" style="240"/>
    <col min="10734" max="10734" width="11.6640625" style="240" customWidth="1"/>
    <col min="10735" max="10736" width="24.6640625" style="240" customWidth="1"/>
    <col min="10737" max="10740" width="14.6640625" style="240" customWidth="1"/>
    <col min="10741" max="10989" width="10.109375" style="240"/>
    <col min="10990" max="10990" width="11.6640625" style="240" customWidth="1"/>
    <col min="10991" max="10992" width="24.6640625" style="240" customWidth="1"/>
    <col min="10993" max="10996" width="14.6640625" style="240" customWidth="1"/>
    <col min="10997" max="11245" width="10.109375" style="240"/>
    <col min="11246" max="11246" width="11.6640625" style="240" customWidth="1"/>
    <col min="11247" max="11248" width="24.6640625" style="240" customWidth="1"/>
    <col min="11249" max="11252" width="14.6640625" style="240" customWidth="1"/>
    <col min="11253" max="11501" width="10.109375" style="240"/>
    <col min="11502" max="11502" width="11.6640625" style="240" customWidth="1"/>
    <col min="11503" max="11504" width="24.6640625" style="240" customWidth="1"/>
    <col min="11505" max="11508" width="14.6640625" style="240" customWidth="1"/>
    <col min="11509" max="11757" width="10.109375" style="240"/>
    <col min="11758" max="11758" width="11.6640625" style="240" customWidth="1"/>
    <col min="11759" max="11760" width="24.6640625" style="240" customWidth="1"/>
    <col min="11761" max="11764" width="14.6640625" style="240" customWidth="1"/>
    <col min="11765" max="12013" width="10.109375" style="240"/>
    <col min="12014" max="12014" width="11.6640625" style="240" customWidth="1"/>
    <col min="12015" max="12016" width="24.6640625" style="240" customWidth="1"/>
    <col min="12017" max="12020" width="14.6640625" style="240" customWidth="1"/>
    <col min="12021" max="12269" width="10.109375" style="240"/>
    <col min="12270" max="12270" width="11.6640625" style="240" customWidth="1"/>
    <col min="12271" max="12272" width="24.6640625" style="240" customWidth="1"/>
    <col min="12273" max="12276" width="14.6640625" style="240" customWidth="1"/>
    <col min="12277" max="12525" width="10.109375" style="240"/>
    <col min="12526" max="12526" width="11.6640625" style="240" customWidth="1"/>
    <col min="12527" max="12528" width="24.6640625" style="240" customWidth="1"/>
    <col min="12529" max="12532" width="14.6640625" style="240" customWidth="1"/>
    <col min="12533" max="12781" width="10.109375" style="240"/>
    <col min="12782" max="12782" width="11.6640625" style="240" customWidth="1"/>
    <col min="12783" max="12784" width="24.6640625" style="240" customWidth="1"/>
    <col min="12785" max="12788" width="14.6640625" style="240" customWidth="1"/>
    <col min="12789" max="13037" width="10.109375" style="240"/>
    <col min="13038" max="13038" width="11.6640625" style="240" customWidth="1"/>
    <col min="13039" max="13040" width="24.6640625" style="240" customWidth="1"/>
    <col min="13041" max="13044" width="14.6640625" style="240" customWidth="1"/>
    <col min="13045" max="13293" width="10.109375" style="240"/>
    <col min="13294" max="13294" width="11.6640625" style="240" customWidth="1"/>
    <col min="13295" max="13296" width="24.6640625" style="240" customWidth="1"/>
    <col min="13297" max="13300" width="14.6640625" style="240" customWidth="1"/>
    <col min="13301" max="13549" width="10.109375" style="240"/>
    <col min="13550" max="13550" width="11.6640625" style="240" customWidth="1"/>
    <col min="13551" max="13552" width="24.6640625" style="240" customWidth="1"/>
    <col min="13553" max="13556" width="14.6640625" style="240" customWidth="1"/>
    <col min="13557" max="13805" width="10.109375" style="240"/>
    <col min="13806" max="13806" width="11.6640625" style="240" customWidth="1"/>
    <col min="13807" max="13808" width="24.6640625" style="240" customWidth="1"/>
    <col min="13809" max="13812" width="14.6640625" style="240" customWidth="1"/>
    <col min="13813" max="14061" width="10.109375" style="240"/>
    <col min="14062" max="14062" width="11.6640625" style="240" customWidth="1"/>
    <col min="14063" max="14064" width="24.6640625" style="240" customWidth="1"/>
    <col min="14065" max="14068" width="14.6640625" style="240" customWidth="1"/>
    <col min="14069" max="14317" width="10.109375" style="240"/>
    <col min="14318" max="14318" width="11.6640625" style="240" customWidth="1"/>
    <col min="14319" max="14320" width="24.6640625" style="240" customWidth="1"/>
    <col min="14321" max="14324" width="14.6640625" style="240" customWidth="1"/>
    <col min="14325" max="14573" width="10.109375" style="240"/>
    <col min="14574" max="14574" width="11.6640625" style="240" customWidth="1"/>
    <col min="14575" max="14576" width="24.6640625" style="240" customWidth="1"/>
    <col min="14577" max="14580" width="14.6640625" style="240" customWidth="1"/>
    <col min="14581" max="14829" width="10.109375" style="240"/>
    <col min="14830" max="14830" width="11.6640625" style="240" customWidth="1"/>
    <col min="14831" max="14832" width="24.6640625" style="240" customWidth="1"/>
    <col min="14833" max="14836" width="14.6640625" style="240" customWidth="1"/>
    <col min="14837" max="15085" width="10.109375" style="240"/>
    <col min="15086" max="15086" width="11.6640625" style="240" customWidth="1"/>
    <col min="15087" max="15088" width="24.6640625" style="240" customWidth="1"/>
    <col min="15089" max="15092" width="14.6640625" style="240" customWidth="1"/>
    <col min="15093" max="15341" width="10.109375" style="240"/>
    <col min="15342" max="15342" width="11.6640625" style="240" customWidth="1"/>
    <col min="15343" max="15344" width="24.6640625" style="240" customWidth="1"/>
    <col min="15345" max="15348" width="14.6640625" style="240" customWidth="1"/>
    <col min="15349" max="15597" width="10.109375" style="240"/>
    <col min="15598" max="15598" width="11.6640625" style="240" customWidth="1"/>
    <col min="15599" max="15600" width="24.6640625" style="240" customWidth="1"/>
    <col min="15601" max="15604" width="14.6640625" style="240" customWidth="1"/>
    <col min="15605" max="15853" width="10.109375" style="240"/>
    <col min="15854" max="15854" width="11.6640625" style="240" customWidth="1"/>
    <col min="15855" max="15856" width="24.6640625" style="240" customWidth="1"/>
    <col min="15857" max="15860" width="14.6640625" style="240" customWidth="1"/>
    <col min="15861" max="16109" width="10.109375" style="240"/>
    <col min="16110" max="16110" width="11.6640625" style="240" customWidth="1"/>
    <col min="16111" max="16112" width="24.6640625" style="240" customWidth="1"/>
    <col min="16113" max="16116" width="14.6640625" style="240" customWidth="1"/>
    <col min="16117" max="16384" width="10.109375" style="240"/>
  </cols>
  <sheetData>
    <row r="1" spans="2:11" ht="8.4" customHeight="1" x14ac:dyDescent="0.7">
      <c r="C1" s="125"/>
      <c r="D1" s="125"/>
      <c r="E1" s="125"/>
      <c r="F1" s="125"/>
      <c r="G1" s="125"/>
      <c r="H1" s="125"/>
      <c r="I1" s="125"/>
    </row>
    <row r="2" spans="2:11" ht="15" thickBot="1" x14ac:dyDescent="0.35"/>
    <row r="3" spans="2:11" s="126" customFormat="1" ht="22.2" customHeight="1" thickBot="1" x14ac:dyDescent="0.4">
      <c r="B3" s="1025" t="s">
        <v>156</v>
      </c>
      <c r="C3" s="1026"/>
      <c r="D3" s="1026"/>
      <c r="E3" s="1026"/>
      <c r="F3" s="1026"/>
      <c r="G3" s="1026"/>
      <c r="H3" s="1027"/>
    </row>
    <row r="4" spans="2:11" s="126" customFormat="1" ht="19.2" customHeight="1" x14ac:dyDescent="0.35">
      <c r="B4" s="1028" t="s">
        <v>463</v>
      </c>
      <c r="C4" s="1029"/>
      <c r="D4" s="1029"/>
      <c r="E4" s="1032" t="s">
        <v>157</v>
      </c>
      <c r="F4" s="1033"/>
      <c r="G4" s="1032" t="s">
        <v>158</v>
      </c>
      <c r="H4" s="1034"/>
    </row>
    <row r="5" spans="2:11" ht="15" customHeight="1" x14ac:dyDescent="0.3">
      <c r="B5" s="1030"/>
      <c r="C5" s="1031"/>
      <c r="D5" s="1031"/>
      <c r="E5" s="1035" t="s">
        <v>326</v>
      </c>
      <c r="F5" s="1036"/>
      <c r="G5" s="1035" t="s">
        <v>326</v>
      </c>
      <c r="H5" s="1039"/>
    </row>
    <row r="6" spans="2:11" x14ac:dyDescent="0.3">
      <c r="B6" s="1030"/>
      <c r="C6" s="1031"/>
      <c r="D6" s="1031"/>
      <c r="E6" s="1037"/>
      <c r="F6" s="1038"/>
      <c r="G6" s="1037"/>
      <c r="H6" s="1040"/>
    </row>
    <row r="7" spans="2:11" x14ac:dyDescent="0.3">
      <c r="B7" s="1041" t="s">
        <v>98</v>
      </c>
      <c r="C7" s="1042"/>
      <c r="D7" s="1042"/>
      <c r="E7" s="127" t="s">
        <v>99</v>
      </c>
      <c r="F7" s="127" t="s">
        <v>100</v>
      </c>
      <c r="G7" s="127" t="s">
        <v>99</v>
      </c>
      <c r="H7" s="128" t="s">
        <v>100</v>
      </c>
    </row>
    <row r="8" spans="2:11" x14ac:dyDescent="0.3">
      <c r="B8" s="241"/>
      <c r="C8" s="242"/>
      <c r="D8" s="242"/>
      <c r="E8" s="242"/>
      <c r="F8" s="242"/>
      <c r="G8" s="242"/>
      <c r="H8" s="243"/>
    </row>
    <row r="9" spans="2:11" x14ac:dyDescent="0.3">
      <c r="B9" s="1043" t="s">
        <v>51</v>
      </c>
      <c r="C9" s="1044"/>
      <c r="D9" s="244" t="s">
        <v>101</v>
      </c>
      <c r="E9" s="245">
        <f>F9/(1+F28)</f>
        <v>6.0688818085267791E-2</v>
      </c>
      <c r="F9" s="556">
        <v>0.08</v>
      </c>
      <c r="G9" s="245">
        <f>H9/(1+H28)</f>
        <v>5.8249599534003209E-2</v>
      </c>
      <c r="H9" s="246">
        <v>0.08</v>
      </c>
    </row>
    <row r="10" spans="2:11" x14ac:dyDescent="0.3">
      <c r="B10" s="1043" t="s">
        <v>54</v>
      </c>
      <c r="C10" s="1044"/>
      <c r="D10" s="578" t="s">
        <v>731</v>
      </c>
      <c r="E10" s="245">
        <v>1.082E-2</v>
      </c>
      <c r="F10" s="247">
        <f>E10*(1+F$28)</f>
        <v>1.4262924E-2</v>
      </c>
      <c r="G10" s="245">
        <v>1.082E-2</v>
      </c>
      <c r="H10" s="246">
        <f>G10*(1+H$28)</f>
        <v>1.4860188E-2</v>
      </c>
    </row>
    <row r="11" spans="2:11" x14ac:dyDescent="0.3">
      <c r="B11" s="1043" t="s">
        <v>102</v>
      </c>
      <c r="C11" s="1044"/>
      <c r="D11" s="244" t="s">
        <v>103</v>
      </c>
      <c r="E11" s="245">
        <v>2.5000000000000001E-3</v>
      </c>
      <c r="F11" s="247">
        <f>E11*(1+F$28)</f>
        <v>3.2955000000000003E-3</v>
      </c>
      <c r="G11" s="245">
        <v>2.5000000000000001E-3</v>
      </c>
      <c r="H11" s="246">
        <f>G11*(1+H$28)</f>
        <v>3.4334999999999999E-3</v>
      </c>
    </row>
    <row r="12" spans="2:11" x14ac:dyDescent="0.3">
      <c r="B12" s="1043" t="s">
        <v>104</v>
      </c>
      <c r="C12" s="1044"/>
      <c r="D12" s="244" t="s">
        <v>105</v>
      </c>
      <c r="E12" s="245">
        <v>5.0000000000000001E-3</v>
      </c>
      <c r="F12" s="247">
        <f>E12*(1+F$28)</f>
        <v>6.5910000000000005E-3</v>
      </c>
      <c r="G12" s="245">
        <v>5.0000000000000001E-3</v>
      </c>
      <c r="H12" s="246">
        <f>G12*(1+H$28)</f>
        <v>6.8669999999999998E-3</v>
      </c>
    </row>
    <row r="13" spans="2:11" x14ac:dyDescent="0.3">
      <c r="B13" s="1045" t="s">
        <v>106</v>
      </c>
      <c r="C13" s="1046"/>
      <c r="D13" s="129"/>
      <c r="E13" s="130">
        <f>SUM(E9:E12)</f>
        <v>7.9008818085267801E-2</v>
      </c>
      <c r="F13" s="130">
        <f>SUM(F9:F12)</f>
        <v>0.104149424</v>
      </c>
      <c r="G13" s="130">
        <f>SUM(G9:G12)</f>
        <v>7.6569599534003219E-2</v>
      </c>
      <c r="H13" s="131">
        <f>SUM(H9:H12)</f>
        <v>0.105160688</v>
      </c>
    </row>
    <row r="14" spans="2:11" x14ac:dyDescent="0.3">
      <c r="B14" s="241"/>
      <c r="C14" s="242"/>
      <c r="D14" s="242"/>
      <c r="E14" s="248"/>
      <c r="F14" s="248"/>
      <c r="G14" s="248"/>
      <c r="H14" s="249"/>
      <c r="K14" s="240" t="e">
        <f>F17/(1+#REF!)</f>
        <v>#REF!</v>
      </c>
    </row>
    <row r="15" spans="2:11" x14ac:dyDescent="0.3">
      <c r="B15" s="1047" t="s">
        <v>107</v>
      </c>
      <c r="C15" s="1048"/>
      <c r="D15" s="1049"/>
      <c r="E15" s="132" t="s">
        <v>99</v>
      </c>
      <c r="F15" s="132" t="s">
        <v>100</v>
      </c>
      <c r="G15" s="132" t="s">
        <v>99</v>
      </c>
      <c r="H15" s="133" t="s">
        <v>100</v>
      </c>
    </row>
    <row r="16" spans="2:11" x14ac:dyDescent="0.3">
      <c r="B16" s="241"/>
      <c r="C16" s="242"/>
      <c r="D16" s="242"/>
      <c r="E16" s="248"/>
      <c r="F16" s="248"/>
      <c r="G16" s="248"/>
      <c r="H16" s="249"/>
    </row>
    <row r="17" spans="2:11" x14ac:dyDescent="0.3">
      <c r="B17" s="1043" t="s">
        <v>55</v>
      </c>
      <c r="C17" s="1044"/>
      <c r="D17" s="244" t="s">
        <v>101</v>
      </c>
      <c r="E17" s="245">
        <f>F17/(1+F28)</f>
        <v>7.5861022606584741E-2</v>
      </c>
      <c r="F17" s="247">
        <v>0.1</v>
      </c>
      <c r="G17" s="245">
        <f>H17/(1+H28)</f>
        <v>7.2811999417504006E-2</v>
      </c>
      <c r="H17" s="246">
        <v>0.1</v>
      </c>
      <c r="K17" s="245" t="e">
        <f>L17/(1+#REF!)</f>
        <v>#REF!</v>
      </c>
    </row>
    <row r="18" spans="2:11" x14ac:dyDescent="0.3">
      <c r="B18" s="1045" t="s">
        <v>108</v>
      </c>
      <c r="C18" s="1046"/>
      <c r="D18" s="129"/>
      <c r="E18" s="130">
        <f>E17</f>
        <v>7.5861022606584741E-2</v>
      </c>
      <c r="F18" s="130">
        <f>F17</f>
        <v>0.1</v>
      </c>
      <c r="G18" s="130">
        <f>G17</f>
        <v>7.2811999417504006E-2</v>
      </c>
      <c r="H18" s="131">
        <f>H17</f>
        <v>0.1</v>
      </c>
    </row>
    <row r="19" spans="2:11" x14ac:dyDescent="0.3">
      <c r="B19" s="241"/>
      <c r="C19" s="242"/>
      <c r="D19" s="242"/>
      <c r="E19" s="248"/>
      <c r="F19" s="248"/>
      <c r="G19" s="248"/>
      <c r="H19" s="249"/>
    </row>
    <row r="20" spans="2:11" x14ac:dyDescent="0.3">
      <c r="B20" s="1047" t="s">
        <v>109</v>
      </c>
      <c r="C20" s="1048"/>
      <c r="D20" s="1049"/>
      <c r="E20" s="132" t="s">
        <v>99</v>
      </c>
      <c r="F20" s="132" t="s">
        <v>100</v>
      </c>
      <c r="G20" s="132" t="s">
        <v>99</v>
      </c>
      <c r="H20" s="133" t="s">
        <v>100</v>
      </c>
    </row>
    <row r="21" spans="2:11" x14ac:dyDescent="0.3">
      <c r="B21" s="241"/>
      <c r="C21" s="242"/>
      <c r="D21" s="242"/>
      <c r="E21" s="248"/>
      <c r="F21" s="248"/>
      <c r="G21" s="248"/>
      <c r="H21" s="249"/>
    </row>
    <row r="22" spans="2:11" x14ac:dyDescent="0.3">
      <c r="B22" s="1043" t="s">
        <v>58</v>
      </c>
      <c r="C22" s="1044"/>
      <c r="D22" s="244" t="s">
        <v>110</v>
      </c>
      <c r="E22" s="134">
        <v>6.4999999999999997E-3</v>
      </c>
      <c r="F22" s="247">
        <f>(2.16*0.4)/100</f>
        <v>8.6400000000000018E-3</v>
      </c>
      <c r="G22" s="135">
        <v>6.4999999999999997E-3</v>
      </c>
      <c r="H22" s="246">
        <f>(2.214*0.4)/100</f>
        <v>8.856000000000001E-3</v>
      </c>
    </row>
    <row r="23" spans="2:11" x14ac:dyDescent="0.3">
      <c r="B23" s="1043" t="s">
        <v>57</v>
      </c>
      <c r="C23" s="1044"/>
      <c r="D23" s="244" t="s">
        <v>111</v>
      </c>
      <c r="E23" s="134">
        <v>0.03</v>
      </c>
      <c r="F23" s="247">
        <f>E23*(1+F$28)</f>
        <v>3.9545999999999998E-2</v>
      </c>
      <c r="G23" s="135">
        <v>0.03</v>
      </c>
      <c r="H23" s="246">
        <f>G23*(1+H$28)</f>
        <v>4.1201999999999996E-2</v>
      </c>
    </row>
    <row r="24" spans="2:11" x14ac:dyDescent="0.3">
      <c r="B24" s="1043" t="s">
        <v>112</v>
      </c>
      <c r="C24" s="1044"/>
      <c r="D24" s="578" t="s">
        <v>733</v>
      </c>
      <c r="E24" s="134">
        <v>0.05</v>
      </c>
      <c r="F24" s="247">
        <f>E24*(1+F$28)</f>
        <v>6.591000000000001E-2</v>
      </c>
      <c r="G24" s="135">
        <f>E24</f>
        <v>0.05</v>
      </c>
      <c r="H24" s="246">
        <f>G24*(1+H$28)</f>
        <v>6.8669999999999995E-2</v>
      </c>
    </row>
    <row r="25" spans="2:11" x14ac:dyDescent="0.3">
      <c r="B25" s="1043" t="s">
        <v>159</v>
      </c>
      <c r="C25" s="1044"/>
      <c r="D25" s="578" t="s">
        <v>732</v>
      </c>
      <c r="E25" s="134"/>
      <c r="F25" s="247"/>
      <c r="G25" s="135">
        <v>3.5999999999999997E-2</v>
      </c>
      <c r="H25" s="246">
        <f>G25*(1+H$28)</f>
        <v>4.9442399999999997E-2</v>
      </c>
    </row>
    <row r="26" spans="2:11" x14ac:dyDescent="0.3">
      <c r="B26" s="1045" t="s">
        <v>113</v>
      </c>
      <c r="C26" s="1046"/>
      <c r="D26" s="129"/>
      <c r="E26" s="130">
        <f>SUM(E22:E25)</f>
        <v>8.6499999999999994E-2</v>
      </c>
      <c r="F26" s="136">
        <f>SUM(F22:F25)</f>
        <v>0.114096</v>
      </c>
      <c r="G26" s="137">
        <f>SUM(G22:G25)</f>
        <v>0.1225</v>
      </c>
      <c r="H26" s="138">
        <f>SUM(H22:H25)</f>
        <v>0.1681704</v>
      </c>
    </row>
    <row r="27" spans="2:11" ht="15" thickBot="1" x14ac:dyDescent="0.35">
      <c r="B27" s="250"/>
      <c r="C27" s="251"/>
      <c r="D27" s="251"/>
      <c r="E27" s="251"/>
      <c r="F27" s="251"/>
      <c r="G27" s="251"/>
      <c r="H27" s="252"/>
    </row>
    <row r="28" spans="2:11" ht="15" thickBot="1" x14ac:dyDescent="0.35">
      <c r="B28" s="1050" t="s">
        <v>114</v>
      </c>
      <c r="C28" s="1051"/>
      <c r="D28" s="1051"/>
      <c r="E28" s="139">
        <f>E26+E18+E13</f>
        <v>0.24136984069185255</v>
      </c>
      <c r="F28" s="142">
        <f>ROUND((F9+F18+SUM(E10:E12,E22:E24))/(1-SUM(E10:E12,E22:E24)),4)</f>
        <v>0.31819999999999998</v>
      </c>
      <c r="G28" s="140">
        <f>G26+G18+G13</f>
        <v>0.27188159895150721</v>
      </c>
      <c r="H28" s="141">
        <f>ROUND((H9+H18+SUM(G10:G12,G22:G25))/(1-SUM(G10:G12,G22:G25)),4)</f>
        <v>0.37340000000000001</v>
      </c>
    </row>
    <row r="29" spans="2:11" ht="14.4" customHeight="1" x14ac:dyDescent="0.3">
      <c r="B29" s="1052" t="s">
        <v>115</v>
      </c>
      <c r="C29" s="1055" t="s">
        <v>734</v>
      </c>
      <c r="D29" s="1056"/>
      <c r="E29" s="1056"/>
      <c r="F29" s="1056"/>
      <c r="G29" s="1056"/>
      <c r="H29" s="1057"/>
    </row>
    <row r="30" spans="2:11" x14ac:dyDescent="0.3">
      <c r="B30" s="1053"/>
      <c r="C30" s="1058"/>
      <c r="D30" s="1058"/>
      <c r="E30" s="1058"/>
      <c r="F30" s="1058"/>
      <c r="G30" s="1058"/>
      <c r="H30" s="1059"/>
    </row>
    <row r="31" spans="2:11" ht="15" thickBot="1" x14ac:dyDescent="0.35">
      <c r="B31" s="1054"/>
      <c r="C31" s="1060"/>
      <c r="D31" s="1060"/>
      <c r="E31" s="1060"/>
      <c r="F31" s="1060"/>
      <c r="G31" s="1060"/>
      <c r="H31" s="1061"/>
    </row>
  </sheetData>
  <mergeCells count="24">
    <mergeCell ref="B28:D28"/>
    <mergeCell ref="B29:B31"/>
    <mergeCell ref="C29:H31"/>
    <mergeCell ref="B22:C22"/>
    <mergeCell ref="B23:C23"/>
    <mergeCell ref="B24:C24"/>
    <mergeCell ref="B25:C25"/>
    <mergeCell ref="B26:C26"/>
    <mergeCell ref="B13:C13"/>
    <mergeCell ref="B15:D15"/>
    <mergeCell ref="B17:C17"/>
    <mergeCell ref="B18:C18"/>
    <mergeCell ref="B20:D20"/>
    <mergeCell ref="B7:D7"/>
    <mergeCell ref="B9:C9"/>
    <mergeCell ref="B10:C10"/>
    <mergeCell ref="B11:C11"/>
    <mergeCell ref="B12:C12"/>
    <mergeCell ref="B3:H3"/>
    <mergeCell ref="B4:D6"/>
    <mergeCell ref="E4:F4"/>
    <mergeCell ref="G4:H4"/>
    <mergeCell ref="E5:F6"/>
    <mergeCell ref="G5:H6"/>
  </mergeCells>
  <pageMargins left="0.70866141732283472" right="0.70866141732283472" top="0.55118110236220474" bottom="0.55118110236220474" header="0.31496062992125984" footer="0.31496062992125984"/>
  <pageSetup paperSize="9" scale="83"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
  <sheetViews>
    <sheetView view="pageBreakPreview" topLeftCell="A25" zoomScaleNormal="100" zoomScaleSheetLayoutView="100" workbookViewId="0">
      <selection activeCell="K37" sqref="K37"/>
    </sheetView>
  </sheetViews>
  <sheetFormatPr defaultRowHeight="14.4" x14ac:dyDescent="0.3"/>
  <cols>
    <col min="11" max="11" width="11.6640625" customWidth="1"/>
  </cols>
  <sheetData/>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H202"/>
  <sheetViews>
    <sheetView showZeros="0" view="pageBreakPreview" topLeftCell="A4" zoomScaleNormal="130" zoomScaleSheetLayoutView="100" zoomScalePageLayoutView="205" workbookViewId="0">
      <selection activeCell="E18" sqref="E18"/>
    </sheetView>
  </sheetViews>
  <sheetFormatPr defaultColWidth="9.33203125" defaultRowHeight="13.8" x14ac:dyDescent="0.3"/>
  <cols>
    <col min="1" max="1" width="3" style="297" customWidth="1"/>
    <col min="2" max="2" width="16.109375" style="296" customWidth="1"/>
    <col min="3" max="3" width="66.33203125" style="297" customWidth="1"/>
    <col min="4" max="4" width="20.33203125" style="296" customWidth="1"/>
    <col min="5" max="5" width="26.6640625" style="296" customWidth="1"/>
    <col min="6" max="6" width="26.6640625" style="333" customWidth="1"/>
    <col min="7" max="7" width="11.44140625" style="296" bestFit="1" customWidth="1"/>
    <col min="8" max="16384" width="9.33203125" style="297"/>
  </cols>
  <sheetData>
    <row r="1" spans="2:7" ht="73.5" customHeight="1" thickBot="1" x14ac:dyDescent="0.35">
      <c r="B1" s="1062"/>
      <c r="C1" s="1063"/>
      <c r="D1" s="1063"/>
      <c r="E1" s="1063"/>
      <c r="F1" s="1064"/>
    </row>
    <row r="2" spans="2:7" ht="18" customHeight="1" x14ac:dyDescent="0.3">
      <c r="B2" s="144" t="s">
        <v>256</v>
      </c>
      <c r="C2" s="360" t="s">
        <v>293</v>
      </c>
      <c r="D2" s="361"/>
      <c r="E2" s="361"/>
      <c r="F2" s="362"/>
    </row>
    <row r="3" spans="2:7" ht="18" customHeight="1" thickBot="1" x14ac:dyDescent="0.35">
      <c r="B3" s="150" t="s">
        <v>258</v>
      </c>
      <c r="C3" s="298" t="s">
        <v>197</v>
      </c>
      <c r="D3" s="299"/>
      <c r="E3" s="299"/>
      <c r="F3" s="300"/>
    </row>
    <row r="4" spans="2:7" ht="14.4" thickBot="1" x14ac:dyDescent="0.35">
      <c r="B4" s="301"/>
      <c r="C4" s="302"/>
      <c r="D4" s="303"/>
      <c r="E4" s="303"/>
      <c r="F4" s="304"/>
    </row>
    <row r="5" spans="2:7" ht="24" customHeight="1" thickBot="1" x14ac:dyDescent="0.35">
      <c r="B5" s="1065" t="s">
        <v>280</v>
      </c>
      <c r="C5" s="1066"/>
      <c r="D5" s="1066"/>
      <c r="E5" s="1066"/>
      <c r="F5" s="1067"/>
    </row>
    <row r="6" spans="2:7" ht="13.5" customHeight="1" thickBot="1" x14ac:dyDescent="0.35">
      <c r="B6" s="305"/>
      <c r="C6" s="385"/>
      <c r="D6" s="385"/>
      <c r="E6" s="385"/>
      <c r="F6" s="306"/>
    </row>
    <row r="7" spans="2:7" ht="40.5" customHeight="1" thickBot="1" x14ac:dyDescent="0.35">
      <c r="B7" s="386" t="s">
        <v>0</v>
      </c>
      <c r="C7" s="387" t="s">
        <v>140</v>
      </c>
      <c r="D7" s="388" t="s">
        <v>281</v>
      </c>
      <c r="E7" s="387" t="s">
        <v>282</v>
      </c>
      <c r="F7" s="389" t="s">
        <v>283</v>
      </c>
      <c r="G7" s="307"/>
    </row>
    <row r="8" spans="2:7" ht="22.5" customHeight="1" x14ac:dyDescent="0.3">
      <c r="B8" s="372" t="e">
        <f>Orçamento!#REF!</f>
        <v>#REF!</v>
      </c>
      <c r="C8" s="373" t="s">
        <v>129</v>
      </c>
      <c r="D8" s="374" t="e">
        <f>F8-E8</f>
        <v>#REF!</v>
      </c>
      <c r="E8" s="375" t="e">
        <f>F8*0.001</f>
        <v>#REF!</v>
      </c>
      <c r="F8" s="376" t="e">
        <f>Orçamento!#REF!</f>
        <v>#REF!</v>
      </c>
    </row>
    <row r="9" spans="2:7" ht="22.5" customHeight="1" x14ac:dyDescent="0.3">
      <c r="B9" s="377" t="s">
        <v>79</v>
      </c>
      <c r="C9" s="369" t="s">
        <v>295</v>
      </c>
      <c r="D9" s="370" t="e">
        <f>F9-E9</f>
        <v>#REF!</v>
      </c>
      <c r="E9" s="371" t="e">
        <f t="shared" ref="E9:E11" si="0">F9*0.001</f>
        <v>#REF!</v>
      </c>
      <c r="F9" s="378" t="e">
        <f>Orçamento!#REF!</f>
        <v>#REF!</v>
      </c>
    </row>
    <row r="10" spans="2:7" ht="22.5" customHeight="1" x14ac:dyDescent="0.3">
      <c r="B10" s="377" t="s">
        <v>80</v>
      </c>
      <c r="C10" s="369" t="s">
        <v>294</v>
      </c>
      <c r="D10" s="370" t="e">
        <f>F10-E10</f>
        <v>#REF!</v>
      </c>
      <c r="E10" s="371" t="e">
        <f t="shared" si="0"/>
        <v>#REF!</v>
      </c>
      <c r="F10" s="378" t="e">
        <f>Orçamento!#REF!</f>
        <v>#REF!</v>
      </c>
    </row>
    <row r="11" spans="2:7" ht="22.5" customHeight="1" thickBot="1" x14ac:dyDescent="0.35">
      <c r="B11" s="379" t="s">
        <v>24</v>
      </c>
      <c r="C11" s="380" t="s">
        <v>257</v>
      </c>
      <c r="D11" s="381">
        <f>F11-E11</f>
        <v>404063.46207000001</v>
      </c>
      <c r="E11" s="382">
        <f t="shared" si="0"/>
        <v>404.46793000000002</v>
      </c>
      <c r="F11" s="383">
        <f>Orçamento!K21</f>
        <v>404467.93</v>
      </c>
    </row>
    <row r="12" spans="2:7" ht="22.5" customHeight="1" thickBot="1" x14ac:dyDescent="0.35">
      <c r="B12" s="308"/>
      <c r="C12" s="363"/>
      <c r="D12" s="384" t="e">
        <f>SUM(D8:D11)</f>
        <v>#REF!</v>
      </c>
      <c r="E12" s="384" t="e">
        <f>SUM(E8:E11)</f>
        <v>#REF!</v>
      </c>
      <c r="F12" s="384" t="e">
        <f>SUM(F8:F11)</f>
        <v>#REF!</v>
      </c>
    </row>
    <row r="13" spans="2:7" ht="16.2" thickBot="1" x14ac:dyDescent="0.35">
      <c r="B13" s="308"/>
      <c r="C13" s="363"/>
      <c r="D13" s="366" t="e">
        <f>D8/F8</f>
        <v>#REF!</v>
      </c>
      <c r="E13" s="367" t="e">
        <f>E8/F8</f>
        <v>#REF!</v>
      </c>
      <c r="F13" s="368" t="e">
        <f>E13+D13</f>
        <v>#REF!</v>
      </c>
    </row>
    <row r="14" spans="2:7" ht="9.75" customHeight="1" x14ac:dyDescent="0.3">
      <c r="B14" s="309"/>
      <c r="C14" s="364"/>
      <c r="D14" s="364"/>
      <c r="E14" s="365"/>
      <c r="F14" s="310"/>
    </row>
    <row r="15" spans="2:7" ht="19.2" customHeight="1" thickBot="1" x14ac:dyDescent="0.35">
      <c r="B15" s="1068" t="s">
        <v>296</v>
      </c>
      <c r="C15" s="1069"/>
      <c r="D15" s="1069"/>
      <c r="E15" s="1069"/>
      <c r="F15" s="1070"/>
    </row>
    <row r="16" spans="2:7" x14ac:dyDescent="0.3">
      <c r="B16" s="312"/>
      <c r="D16" s="312"/>
      <c r="E16" s="311"/>
      <c r="F16" s="313"/>
    </row>
    <row r="17" spans="1:8" x14ac:dyDescent="0.3">
      <c r="B17" s="312"/>
      <c r="D17" s="312"/>
      <c r="E17" s="311"/>
      <c r="F17" s="313"/>
    </row>
    <row r="18" spans="1:8" ht="14.4" x14ac:dyDescent="0.3">
      <c r="B18" s="314"/>
      <c r="C18" s="315"/>
      <c r="D18" s="314"/>
      <c r="E18" s="316"/>
      <c r="F18" s="311"/>
    </row>
    <row r="19" spans="1:8" s="296" customFormat="1" x14ac:dyDescent="0.3">
      <c r="A19" s="297"/>
      <c r="B19" s="297"/>
      <c r="C19" s="297"/>
      <c r="D19" s="297"/>
      <c r="E19" s="297"/>
      <c r="F19" s="297"/>
      <c r="H19" s="297"/>
    </row>
    <row r="20" spans="1:8" s="296" customFormat="1" ht="14.4" x14ac:dyDescent="0.3">
      <c r="A20" s="297"/>
      <c r="B20" s="317"/>
      <c r="C20" s="318"/>
      <c r="D20" s="318"/>
      <c r="E20" s="318"/>
      <c r="F20" s="318"/>
      <c r="H20" s="297"/>
    </row>
    <row r="21" spans="1:8" s="296" customFormat="1" x14ac:dyDescent="0.3">
      <c r="A21" s="297"/>
      <c r="C21" s="297"/>
      <c r="D21" s="314"/>
      <c r="E21" s="311"/>
      <c r="F21" s="311"/>
      <c r="H21" s="297"/>
    </row>
    <row r="22" spans="1:8" s="296" customFormat="1" ht="14.4" x14ac:dyDescent="0.3">
      <c r="A22" s="297"/>
      <c r="C22" s="315"/>
      <c r="D22" s="314"/>
      <c r="E22" s="316"/>
      <c r="F22" s="311"/>
      <c r="H22" s="297"/>
    </row>
    <row r="23" spans="1:8" s="296" customFormat="1" ht="21" x14ac:dyDescent="0.3">
      <c r="A23" s="297"/>
      <c r="B23" s="297"/>
      <c r="C23" s="319"/>
      <c r="D23" s="320"/>
      <c r="E23" s="319"/>
      <c r="F23" s="319"/>
      <c r="H23" s="297"/>
    </row>
    <row r="24" spans="1:8" s="296" customFormat="1" ht="21" x14ac:dyDescent="0.3">
      <c r="A24" s="297"/>
      <c r="B24" s="297"/>
      <c r="C24" s="319"/>
      <c r="D24" s="319"/>
      <c r="E24" s="319"/>
      <c r="F24" s="319"/>
      <c r="H24" s="297"/>
    </row>
    <row r="25" spans="1:8" s="296" customFormat="1" x14ac:dyDescent="0.3">
      <c r="A25" s="297"/>
      <c r="B25" s="307"/>
      <c r="C25" s="307"/>
      <c r="D25" s="307"/>
      <c r="E25" s="307"/>
      <c r="F25" s="321"/>
      <c r="H25" s="297"/>
    </row>
    <row r="26" spans="1:8" s="296" customFormat="1" x14ac:dyDescent="0.3">
      <c r="A26" s="297"/>
      <c r="B26" s="322"/>
      <c r="C26" s="323"/>
      <c r="D26" s="324"/>
      <c r="E26" s="325"/>
      <c r="F26" s="311"/>
      <c r="H26" s="297"/>
    </row>
    <row r="27" spans="1:8" s="296" customFormat="1" x14ac:dyDescent="0.3">
      <c r="A27" s="297"/>
      <c r="B27" s="322"/>
      <c r="C27" s="323"/>
      <c r="D27" s="324"/>
      <c r="E27" s="325"/>
      <c r="F27" s="311"/>
      <c r="H27" s="297"/>
    </row>
    <row r="28" spans="1:8" s="296" customFormat="1" x14ac:dyDescent="0.3">
      <c r="A28" s="297"/>
      <c r="B28" s="314"/>
      <c r="C28" s="326"/>
      <c r="D28" s="327"/>
      <c r="E28" s="325"/>
      <c r="F28" s="311"/>
      <c r="H28" s="297"/>
    </row>
    <row r="29" spans="1:8" s="296" customFormat="1" x14ac:dyDescent="0.3">
      <c r="A29" s="297"/>
      <c r="B29" s="328"/>
      <c r="C29" s="329"/>
      <c r="D29" s="324"/>
      <c r="E29" s="325"/>
      <c r="F29" s="321"/>
      <c r="H29" s="297"/>
    </row>
    <row r="30" spans="1:8" s="296" customFormat="1" x14ac:dyDescent="0.3">
      <c r="A30" s="297"/>
      <c r="B30" s="322"/>
      <c r="C30" s="323"/>
      <c r="D30" s="324"/>
      <c r="E30" s="325"/>
      <c r="F30" s="311"/>
      <c r="H30" s="297"/>
    </row>
    <row r="31" spans="1:8" s="296" customFormat="1" x14ac:dyDescent="0.3">
      <c r="A31" s="297"/>
      <c r="B31" s="322"/>
      <c r="C31" s="323"/>
      <c r="D31" s="324"/>
      <c r="E31" s="325"/>
      <c r="F31" s="311"/>
      <c r="H31" s="297"/>
    </row>
    <row r="32" spans="1:8" s="296" customFormat="1" x14ac:dyDescent="0.3">
      <c r="A32" s="297"/>
      <c r="B32" s="314"/>
      <c r="C32" s="323"/>
      <c r="D32" s="324"/>
      <c r="E32" s="325"/>
      <c r="F32" s="311"/>
      <c r="H32" s="297"/>
    </row>
    <row r="33" spans="1:8" s="296" customFormat="1" x14ac:dyDescent="0.3">
      <c r="A33" s="297"/>
      <c r="B33" s="328"/>
      <c r="C33" s="329"/>
      <c r="D33" s="324"/>
      <c r="E33" s="325"/>
      <c r="F33" s="321"/>
      <c r="H33" s="297"/>
    </row>
    <row r="34" spans="1:8" s="296" customFormat="1" x14ac:dyDescent="0.3">
      <c r="A34" s="297"/>
      <c r="B34" s="322"/>
      <c r="C34" s="323"/>
      <c r="D34" s="324"/>
      <c r="E34" s="325"/>
      <c r="F34" s="311"/>
      <c r="H34" s="297"/>
    </row>
    <row r="35" spans="1:8" s="296" customFormat="1" x14ac:dyDescent="0.3">
      <c r="A35" s="297"/>
      <c r="B35" s="322"/>
      <c r="C35" s="323"/>
      <c r="D35" s="324"/>
      <c r="E35" s="325"/>
      <c r="F35" s="311"/>
      <c r="H35" s="297"/>
    </row>
    <row r="36" spans="1:8" s="296" customFormat="1" x14ac:dyDescent="0.3">
      <c r="A36" s="297"/>
      <c r="B36" s="322"/>
      <c r="C36" s="323"/>
      <c r="D36" s="324"/>
      <c r="E36" s="325"/>
      <c r="F36" s="311"/>
      <c r="H36" s="297"/>
    </row>
    <row r="37" spans="1:8" s="296" customFormat="1" x14ac:dyDescent="0.3">
      <c r="A37" s="297"/>
      <c r="B37" s="314"/>
      <c r="C37" s="326"/>
      <c r="D37" s="327"/>
      <c r="E37" s="325"/>
      <c r="F37" s="311"/>
      <c r="H37" s="297"/>
    </row>
    <row r="38" spans="1:8" s="296" customFormat="1" x14ac:dyDescent="0.3">
      <c r="A38" s="297"/>
      <c r="B38" s="328"/>
      <c r="C38" s="329"/>
      <c r="D38" s="324"/>
      <c r="E38" s="325"/>
      <c r="F38" s="321"/>
      <c r="H38" s="297"/>
    </row>
    <row r="39" spans="1:8" s="296" customFormat="1" x14ac:dyDescent="0.3">
      <c r="A39" s="297"/>
      <c r="B39" s="322"/>
      <c r="C39" s="323"/>
      <c r="D39" s="324"/>
      <c r="E39" s="325"/>
      <c r="F39" s="311"/>
      <c r="H39" s="297"/>
    </row>
    <row r="40" spans="1:8" s="296" customFormat="1" x14ac:dyDescent="0.3">
      <c r="A40" s="297"/>
      <c r="B40" s="322"/>
      <c r="C40" s="323"/>
      <c r="D40" s="324"/>
      <c r="E40" s="325"/>
      <c r="F40" s="311"/>
      <c r="H40" s="297"/>
    </row>
    <row r="41" spans="1:8" s="296" customFormat="1" x14ac:dyDescent="0.3">
      <c r="A41" s="297"/>
      <c r="B41" s="322"/>
      <c r="C41" s="323"/>
      <c r="D41" s="324"/>
      <c r="E41" s="325"/>
      <c r="F41" s="311"/>
      <c r="H41" s="297"/>
    </row>
    <row r="42" spans="1:8" s="296" customFormat="1" x14ac:dyDescent="0.3">
      <c r="A42" s="297"/>
      <c r="B42" s="322"/>
      <c r="C42" s="323"/>
      <c r="D42" s="324"/>
      <c r="E42" s="325"/>
      <c r="F42" s="311"/>
      <c r="H42" s="297"/>
    </row>
    <row r="43" spans="1:8" s="296" customFormat="1" x14ac:dyDescent="0.3">
      <c r="A43" s="297"/>
      <c r="B43" s="330"/>
      <c r="C43" s="330"/>
      <c r="D43" s="327"/>
      <c r="E43" s="325"/>
      <c r="F43" s="311"/>
      <c r="H43" s="297"/>
    </row>
    <row r="44" spans="1:8" s="296" customFormat="1" x14ac:dyDescent="0.3">
      <c r="A44" s="297"/>
      <c r="B44" s="330"/>
      <c r="C44" s="330"/>
      <c r="D44" s="327"/>
      <c r="E44" s="325"/>
      <c r="F44" s="311"/>
      <c r="H44" s="297"/>
    </row>
    <row r="56" spans="1:8" s="296" customFormat="1" x14ac:dyDescent="0.3">
      <c r="A56" s="297"/>
      <c r="C56" s="297"/>
      <c r="F56" s="321"/>
      <c r="H56" s="297"/>
    </row>
    <row r="57" spans="1:8" s="296" customFormat="1" x14ac:dyDescent="0.3">
      <c r="A57" s="297"/>
      <c r="C57" s="297"/>
      <c r="F57" s="321"/>
      <c r="H57" s="297"/>
    </row>
    <row r="58" spans="1:8" s="296" customFormat="1" x14ac:dyDescent="0.3">
      <c r="A58" s="297"/>
      <c r="C58" s="297"/>
      <c r="F58" s="321"/>
      <c r="H58" s="297"/>
    </row>
    <row r="59" spans="1:8" s="296" customFormat="1" x14ac:dyDescent="0.3">
      <c r="A59" s="297"/>
      <c r="C59" s="297"/>
      <c r="F59" s="321"/>
      <c r="H59" s="297"/>
    </row>
    <row r="60" spans="1:8" s="296" customFormat="1" x14ac:dyDescent="0.3">
      <c r="A60" s="297"/>
      <c r="B60" s="331"/>
      <c r="C60" s="332"/>
      <c r="F60" s="321"/>
      <c r="H60" s="297"/>
    </row>
    <row r="61" spans="1:8" s="296" customFormat="1" x14ac:dyDescent="0.3">
      <c r="A61" s="297"/>
      <c r="B61" s="331"/>
      <c r="C61" s="332"/>
      <c r="F61" s="333"/>
      <c r="H61" s="297"/>
    </row>
    <row r="62" spans="1:8" s="296" customFormat="1" x14ac:dyDescent="0.3">
      <c r="A62" s="297"/>
      <c r="B62" s="334"/>
      <c r="C62" s="334"/>
      <c r="F62" s="333"/>
      <c r="H62" s="297"/>
    </row>
    <row r="63" spans="1:8" s="296" customFormat="1" x14ac:dyDescent="0.3">
      <c r="A63" s="297"/>
      <c r="B63" s="331"/>
      <c r="C63" s="335"/>
      <c r="F63" s="333"/>
      <c r="H63" s="297"/>
    </row>
    <row r="64" spans="1:8" s="296" customFormat="1" x14ac:dyDescent="0.3">
      <c r="A64" s="297"/>
      <c r="B64" s="307"/>
      <c r="C64" s="307"/>
      <c r="D64" s="307"/>
      <c r="E64" s="307"/>
      <c r="F64" s="321"/>
      <c r="H64" s="297"/>
    </row>
    <row r="65" spans="1:8" s="296" customFormat="1" x14ac:dyDescent="0.3">
      <c r="A65" s="297"/>
      <c r="B65" s="322"/>
      <c r="C65" s="323"/>
      <c r="D65" s="324"/>
      <c r="E65" s="325"/>
      <c r="F65" s="311"/>
      <c r="H65" s="297"/>
    </row>
    <row r="66" spans="1:8" s="296" customFormat="1" x14ac:dyDescent="0.3">
      <c r="A66" s="297"/>
      <c r="B66" s="322"/>
      <c r="C66" s="323"/>
      <c r="D66" s="324"/>
      <c r="E66" s="325"/>
      <c r="F66" s="311"/>
      <c r="H66" s="297"/>
    </row>
    <row r="67" spans="1:8" s="296" customFormat="1" x14ac:dyDescent="0.3">
      <c r="A67" s="297"/>
      <c r="B67" s="328"/>
      <c r="C67" s="329"/>
      <c r="D67" s="324"/>
      <c r="E67" s="325"/>
      <c r="F67" s="321"/>
      <c r="H67" s="297"/>
    </row>
    <row r="68" spans="1:8" s="296" customFormat="1" x14ac:dyDescent="0.3">
      <c r="A68" s="297"/>
      <c r="B68" s="322"/>
      <c r="C68" s="323"/>
      <c r="D68" s="324"/>
      <c r="E68" s="325"/>
      <c r="F68" s="311"/>
      <c r="H68" s="297"/>
    </row>
    <row r="69" spans="1:8" s="296" customFormat="1" x14ac:dyDescent="0.3">
      <c r="A69" s="297"/>
      <c r="B69" s="322"/>
      <c r="C69" s="323"/>
      <c r="D69" s="324"/>
      <c r="E69" s="325"/>
      <c r="F69" s="311"/>
      <c r="H69" s="297"/>
    </row>
    <row r="70" spans="1:8" s="296" customFormat="1" x14ac:dyDescent="0.3">
      <c r="A70" s="297"/>
      <c r="B70" s="322"/>
      <c r="C70" s="323"/>
      <c r="D70" s="324"/>
      <c r="E70" s="325"/>
      <c r="F70" s="311"/>
      <c r="H70" s="297"/>
    </row>
    <row r="71" spans="1:8" s="296" customFormat="1" x14ac:dyDescent="0.3">
      <c r="A71" s="297"/>
      <c r="B71" s="322"/>
      <c r="C71" s="323"/>
      <c r="D71" s="324"/>
      <c r="E71" s="325"/>
      <c r="F71" s="311"/>
      <c r="H71" s="297"/>
    </row>
    <row r="72" spans="1:8" s="296" customFormat="1" x14ac:dyDescent="0.3">
      <c r="A72" s="297"/>
      <c r="B72" s="314"/>
      <c r="C72" s="326"/>
      <c r="D72" s="327"/>
      <c r="E72" s="325"/>
      <c r="F72" s="311"/>
      <c r="H72" s="297"/>
    </row>
    <row r="73" spans="1:8" s="296" customFormat="1" x14ac:dyDescent="0.3">
      <c r="A73" s="297"/>
      <c r="B73" s="328"/>
      <c r="C73" s="329"/>
      <c r="D73" s="324"/>
      <c r="E73" s="325"/>
      <c r="F73" s="321"/>
      <c r="H73" s="297"/>
    </row>
    <row r="74" spans="1:8" s="296" customFormat="1" x14ac:dyDescent="0.3">
      <c r="A74" s="297"/>
      <c r="B74" s="322"/>
      <c r="C74" s="323"/>
      <c r="D74" s="324"/>
      <c r="E74" s="325"/>
      <c r="F74" s="311"/>
      <c r="H74" s="297"/>
    </row>
    <row r="75" spans="1:8" s="296" customFormat="1" x14ac:dyDescent="0.3">
      <c r="A75" s="297"/>
      <c r="B75" s="322"/>
      <c r="C75" s="323"/>
      <c r="D75" s="324"/>
      <c r="E75" s="325"/>
      <c r="F75" s="311"/>
      <c r="H75" s="297"/>
    </row>
    <row r="76" spans="1:8" s="296" customFormat="1" x14ac:dyDescent="0.3">
      <c r="A76" s="297"/>
      <c r="B76" s="322"/>
      <c r="C76" s="323"/>
      <c r="D76" s="324"/>
      <c r="E76" s="325"/>
      <c r="F76" s="311"/>
      <c r="H76" s="297"/>
    </row>
    <row r="77" spans="1:8" s="296" customFormat="1" x14ac:dyDescent="0.3">
      <c r="A77" s="297"/>
      <c r="B77" s="322"/>
      <c r="C77" s="323"/>
      <c r="D77" s="324"/>
      <c r="E77" s="325"/>
      <c r="F77" s="311"/>
      <c r="H77" s="297"/>
    </row>
    <row r="78" spans="1:8" s="296" customFormat="1" x14ac:dyDescent="0.3">
      <c r="A78" s="297"/>
      <c r="B78" s="322"/>
      <c r="C78" s="323"/>
      <c r="D78" s="324"/>
      <c r="E78" s="325"/>
      <c r="F78" s="311"/>
      <c r="H78" s="297"/>
    </row>
    <row r="79" spans="1:8" s="296" customFormat="1" x14ac:dyDescent="0.3">
      <c r="A79" s="297"/>
      <c r="B79" s="322"/>
      <c r="C79" s="323"/>
      <c r="D79" s="324"/>
      <c r="E79" s="325"/>
      <c r="F79" s="311"/>
      <c r="H79" s="297"/>
    </row>
    <row r="80" spans="1:8" s="296" customFormat="1" x14ac:dyDescent="0.3">
      <c r="A80" s="297"/>
      <c r="B80" s="328"/>
      <c r="C80" s="329"/>
      <c r="D80" s="324"/>
      <c r="E80" s="325"/>
      <c r="F80" s="321"/>
      <c r="H80" s="297"/>
    </row>
    <row r="81" spans="1:8" s="296" customFormat="1" x14ac:dyDescent="0.3">
      <c r="A81" s="297"/>
      <c r="B81" s="322"/>
      <c r="C81" s="323"/>
      <c r="D81" s="324"/>
      <c r="E81" s="325"/>
      <c r="F81" s="311"/>
      <c r="H81" s="297"/>
    </row>
    <row r="82" spans="1:8" s="296" customFormat="1" x14ac:dyDescent="0.3">
      <c r="A82" s="297"/>
      <c r="B82" s="322"/>
      <c r="C82" s="323"/>
      <c r="D82" s="324"/>
      <c r="E82" s="325"/>
      <c r="F82" s="311"/>
      <c r="H82" s="297"/>
    </row>
    <row r="83" spans="1:8" s="296" customFormat="1" x14ac:dyDescent="0.3">
      <c r="A83" s="297"/>
      <c r="B83" s="322"/>
      <c r="C83" s="323"/>
      <c r="D83" s="324"/>
      <c r="E83" s="325"/>
      <c r="F83" s="311"/>
      <c r="H83" s="297"/>
    </row>
    <row r="84" spans="1:8" s="296" customFormat="1" x14ac:dyDescent="0.3">
      <c r="A84" s="297"/>
      <c r="B84" s="322"/>
      <c r="C84" s="323"/>
      <c r="D84" s="324"/>
      <c r="E84" s="325"/>
      <c r="F84" s="311"/>
      <c r="H84" s="297"/>
    </row>
    <row r="85" spans="1:8" s="296" customFormat="1" x14ac:dyDescent="0.3">
      <c r="A85" s="297"/>
      <c r="B85" s="328"/>
      <c r="C85" s="329"/>
      <c r="D85" s="324"/>
      <c r="E85" s="325"/>
      <c r="F85" s="321"/>
      <c r="H85" s="297"/>
    </row>
    <row r="86" spans="1:8" s="296" customFormat="1" x14ac:dyDescent="0.3">
      <c r="A86" s="297"/>
      <c r="B86" s="322"/>
      <c r="C86" s="323"/>
      <c r="D86" s="324"/>
      <c r="E86" s="325"/>
      <c r="F86" s="311"/>
      <c r="H86" s="297"/>
    </row>
    <row r="87" spans="1:8" s="296" customFormat="1" x14ac:dyDescent="0.3">
      <c r="A87" s="297"/>
      <c r="B87" s="322"/>
      <c r="C87" s="323"/>
      <c r="D87" s="324"/>
      <c r="E87" s="325"/>
      <c r="F87" s="311"/>
      <c r="H87" s="297"/>
    </row>
    <row r="88" spans="1:8" s="296" customFormat="1" x14ac:dyDescent="0.3">
      <c r="A88" s="297"/>
      <c r="B88" s="330"/>
      <c r="C88" s="330"/>
      <c r="D88" s="327"/>
      <c r="E88" s="325"/>
      <c r="F88" s="311"/>
      <c r="H88" s="297"/>
    </row>
    <row r="89" spans="1:8" s="296" customFormat="1" x14ac:dyDescent="0.3">
      <c r="A89" s="297"/>
      <c r="B89" s="330"/>
      <c r="C89" s="330"/>
      <c r="D89" s="327"/>
      <c r="E89" s="325"/>
      <c r="F89" s="311"/>
      <c r="H89" s="297"/>
    </row>
    <row r="97" spans="1:8" s="296" customFormat="1" x14ac:dyDescent="0.3">
      <c r="A97" s="297"/>
      <c r="C97" s="297"/>
      <c r="F97" s="321"/>
      <c r="H97" s="297"/>
    </row>
    <row r="98" spans="1:8" s="296" customFormat="1" x14ac:dyDescent="0.3">
      <c r="A98" s="297"/>
      <c r="B98" s="331"/>
      <c r="C98" s="332"/>
      <c r="F98" s="321"/>
      <c r="H98" s="297"/>
    </row>
    <row r="99" spans="1:8" s="296" customFormat="1" x14ac:dyDescent="0.3">
      <c r="A99" s="297"/>
      <c r="B99" s="331"/>
      <c r="C99" s="332"/>
      <c r="F99" s="333"/>
      <c r="H99" s="297"/>
    </row>
    <row r="100" spans="1:8" s="296" customFormat="1" x14ac:dyDescent="0.3">
      <c r="A100" s="297"/>
      <c r="B100" s="334"/>
      <c r="C100" s="334"/>
      <c r="F100" s="333"/>
      <c r="H100" s="297"/>
    </row>
    <row r="101" spans="1:8" s="296" customFormat="1" x14ac:dyDescent="0.3">
      <c r="A101" s="297"/>
      <c r="B101" s="331"/>
      <c r="C101" s="335"/>
      <c r="F101" s="333"/>
      <c r="H101" s="297"/>
    </row>
    <row r="102" spans="1:8" s="296" customFormat="1" x14ac:dyDescent="0.3">
      <c r="A102" s="297"/>
      <c r="B102" s="307"/>
      <c r="C102" s="307"/>
      <c r="D102" s="307"/>
      <c r="E102" s="307"/>
      <c r="F102" s="321"/>
      <c r="H102" s="297"/>
    </row>
    <row r="103" spans="1:8" s="296" customFormat="1" x14ac:dyDescent="0.3">
      <c r="A103" s="297"/>
      <c r="B103" s="322"/>
      <c r="C103" s="323"/>
      <c r="D103" s="324"/>
      <c r="E103" s="325"/>
      <c r="F103" s="311"/>
      <c r="H103" s="297"/>
    </row>
    <row r="104" spans="1:8" s="296" customFormat="1" x14ac:dyDescent="0.3">
      <c r="A104" s="297"/>
      <c r="B104" s="328"/>
      <c r="C104" s="329"/>
      <c r="D104" s="324"/>
      <c r="E104" s="325"/>
      <c r="F104" s="321"/>
      <c r="H104" s="297"/>
    </row>
    <row r="105" spans="1:8" s="296" customFormat="1" x14ac:dyDescent="0.3">
      <c r="A105" s="297"/>
      <c r="B105" s="322"/>
      <c r="C105" s="323"/>
      <c r="D105" s="324"/>
      <c r="E105" s="325"/>
      <c r="F105" s="311"/>
      <c r="H105" s="297"/>
    </row>
    <row r="106" spans="1:8" s="296" customFormat="1" x14ac:dyDescent="0.3">
      <c r="A106" s="297"/>
      <c r="B106" s="336"/>
      <c r="C106" s="337"/>
      <c r="D106" s="338"/>
      <c r="E106" s="325"/>
      <c r="F106" s="313"/>
      <c r="H106" s="297"/>
    </row>
    <row r="107" spans="1:8" s="296" customFormat="1" x14ac:dyDescent="0.3">
      <c r="A107" s="297"/>
      <c r="B107" s="336"/>
      <c r="C107" s="337"/>
      <c r="D107" s="338"/>
      <c r="E107" s="325"/>
      <c r="F107" s="313"/>
      <c r="H107" s="297"/>
    </row>
    <row r="108" spans="1:8" s="296" customFormat="1" x14ac:dyDescent="0.3">
      <c r="A108" s="297"/>
      <c r="B108" s="322"/>
      <c r="C108" s="323"/>
      <c r="D108" s="324"/>
      <c r="E108" s="325"/>
      <c r="F108" s="311"/>
      <c r="H108" s="297"/>
    </row>
    <row r="109" spans="1:8" s="296" customFormat="1" x14ac:dyDescent="0.3">
      <c r="A109" s="297"/>
      <c r="B109" s="314"/>
      <c r="C109" s="326"/>
      <c r="D109" s="327"/>
      <c r="E109" s="325"/>
      <c r="F109" s="311"/>
      <c r="H109" s="297"/>
    </row>
    <row r="110" spans="1:8" s="296" customFormat="1" x14ac:dyDescent="0.3">
      <c r="A110" s="297"/>
      <c r="B110" s="314"/>
      <c r="C110" s="326"/>
      <c r="D110" s="327"/>
      <c r="E110" s="325"/>
      <c r="F110" s="311"/>
      <c r="H110" s="297"/>
    </row>
    <row r="111" spans="1:8" s="296" customFormat="1" x14ac:dyDescent="0.3">
      <c r="A111" s="297"/>
      <c r="B111" s="328"/>
      <c r="C111" s="329"/>
      <c r="D111" s="327"/>
      <c r="E111" s="325"/>
      <c r="F111" s="321"/>
      <c r="H111" s="297"/>
    </row>
    <row r="112" spans="1:8" s="296" customFormat="1" x14ac:dyDescent="0.3">
      <c r="A112" s="297"/>
      <c r="B112" s="328"/>
      <c r="C112" s="329"/>
      <c r="D112" s="327"/>
      <c r="E112" s="325"/>
      <c r="F112" s="311"/>
      <c r="H112" s="297"/>
    </row>
    <row r="113" spans="1:8" s="296" customFormat="1" x14ac:dyDescent="0.3">
      <c r="A113" s="297"/>
      <c r="B113" s="322"/>
      <c r="C113" s="323"/>
      <c r="D113" s="327"/>
      <c r="E113" s="325"/>
      <c r="F113" s="311"/>
      <c r="H113" s="297"/>
    </row>
    <row r="114" spans="1:8" s="296" customFormat="1" x14ac:dyDescent="0.3">
      <c r="A114" s="297"/>
      <c r="B114" s="322"/>
      <c r="C114" s="323"/>
      <c r="D114" s="327"/>
      <c r="E114" s="325"/>
      <c r="F114" s="311"/>
      <c r="H114" s="297"/>
    </row>
    <row r="115" spans="1:8" s="296" customFormat="1" x14ac:dyDescent="0.3">
      <c r="A115" s="297"/>
      <c r="B115" s="322"/>
      <c r="C115" s="323"/>
      <c r="D115" s="327"/>
      <c r="E115" s="325"/>
      <c r="F115" s="311"/>
      <c r="H115" s="297"/>
    </row>
    <row r="116" spans="1:8" s="296" customFormat="1" x14ac:dyDescent="0.3">
      <c r="A116" s="297"/>
      <c r="B116" s="322"/>
      <c r="C116" s="323"/>
      <c r="D116" s="327"/>
      <c r="E116" s="325"/>
      <c r="F116" s="311"/>
      <c r="H116" s="297"/>
    </row>
    <row r="117" spans="1:8" s="296" customFormat="1" x14ac:dyDescent="0.3">
      <c r="A117" s="297"/>
      <c r="B117" s="322"/>
      <c r="C117" s="323"/>
      <c r="D117" s="327"/>
      <c r="E117" s="325"/>
      <c r="F117" s="311"/>
      <c r="H117" s="297"/>
    </row>
    <row r="118" spans="1:8" s="296" customFormat="1" x14ac:dyDescent="0.3">
      <c r="A118" s="297"/>
      <c r="B118" s="322"/>
      <c r="C118" s="323"/>
      <c r="D118" s="327"/>
      <c r="E118" s="325"/>
      <c r="F118" s="311"/>
      <c r="H118" s="297"/>
    </row>
    <row r="119" spans="1:8" s="296" customFormat="1" x14ac:dyDescent="0.3">
      <c r="A119" s="297"/>
      <c r="B119" s="322"/>
      <c r="C119" s="323"/>
      <c r="D119" s="327"/>
      <c r="E119" s="325"/>
      <c r="F119" s="311"/>
      <c r="H119" s="297"/>
    </row>
    <row r="120" spans="1:8" s="296" customFormat="1" x14ac:dyDescent="0.3">
      <c r="A120" s="297"/>
      <c r="B120" s="322"/>
      <c r="C120" s="323"/>
      <c r="D120" s="327"/>
      <c r="E120" s="325"/>
      <c r="F120" s="311"/>
      <c r="H120" s="297"/>
    </row>
    <row r="121" spans="1:8" s="296" customFormat="1" x14ac:dyDescent="0.3">
      <c r="A121" s="297"/>
      <c r="B121" s="322"/>
      <c r="C121" s="323"/>
      <c r="D121" s="327"/>
      <c r="E121" s="325"/>
      <c r="F121" s="311"/>
      <c r="H121" s="297"/>
    </row>
    <row r="122" spans="1:8" s="296" customFormat="1" x14ac:dyDescent="0.3">
      <c r="A122" s="297"/>
      <c r="B122" s="322"/>
      <c r="C122" s="323"/>
      <c r="D122" s="327"/>
      <c r="E122" s="339"/>
      <c r="F122" s="311"/>
      <c r="H122" s="297"/>
    </row>
    <row r="123" spans="1:8" s="296" customFormat="1" x14ac:dyDescent="0.3">
      <c r="A123" s="297"/>
      <c r="B123" s="314"/>
      <c r="C123" s="326"/>
      <c r="D123" s="327"/>
      <c r="E123" s="339"/>
      <c r="F123" s="311"/>
      <c r="H123" s="297"/>
    </row>
    <row r="124" spans="1:8" s="296" customFormat="1" x14ac:dyDescent="0.3">
      <c r="A124" s="297"/>
      <c r="B124" s="330"/>
      <c r="C124" s="330"/>
      <c r="D124" s="327"/>
      <c r="E124" s="325"/>
      <c r="F124" s="311"/>
      <c r="H124" s="297"/>
    </row>
    <row r="125" spans="1:8" s="296" customFormat="1" x14ac:dyDescent="0.3">
      <c r="A125" s="297"/>
      <c r="B125" s="330"/>
      <c r="C125" s="330"/>
      <c r="D125" s="327"/>
      <c r="E125" s="325"/>
      <c r="F125" s="311"/>
      <c r="H125" s="297"/>
    </row>
    <row r="133" spans="1:8" s="296" customFormat="1" x14ac:dyDescent="0.3">
      <c r="A133" s="297"/>
      <c r="C133" s="297"/>
      <c r="F133" s="321"/>
      <c r="H133" s="297"/>
    </row>
    <row r="134" spans="1:8" s="296" customFormat="1" x14ac:dyDescent="0.3">
      <c r="A134" s="297"/>
      <c r="C134" s="297"/>
      <c r="F134" s="321"/>
      <c r="H134" s="297"/>
    </row>
    <row r="135" spans="1:8" s="296" customFormat="1" x14ac:dyDescent="0.3">
      <c r="A135" s="297"/>
      <c r="C135" s="297"/>
      <c r="F135" s="321"/>
      <c r="H135" s="297"/>
    </row>
    <row r="136" spans="1:8" s="296" customFormat="1" x14ac:dyDescent="0.3">
      <c r="A136" s="297"/>
      <c r="C136" s="297"/>
      <c r="F136" s="321"/>
      <c r="H136" s="297"/>
    </row>
    <row r="137" spans="1:8" s="296" customFormat="1" x14ac:dyDescent="0.3">
      <c r="A137" s="297"/>
      <c r="C137" s="297"/>
      <c r="F137" s="321"/>
      <c r="H137" s="297"/>
    </row>
    <row r="138" spans="1:8" s="296" customFormat="1" x14ac:dyDescent="0.3">
      <c r="A138" s="297"/>
      <c r="B138" s="331"/>
      <c r="C138" s="332"/>
      <c r="F138" s="321"/>
      <c r="H138" s="297"/>
    </row>
    <row r="139" spans="1:8" s="296" customFormat="1" x14ac:dyDescent="0.3">
      <c r="A139" s="297"/>
      <c r="B139" s="331"/>
      <c r="C139" s="332"/>
      <c r="F139" s="333"/>
      <c r="H139" s="297"/>
    </row>
    <row r="140" spans="1:8" s="296" customFormat="1" x14ac:dyDescent="0.3">
      <c r="A140" s="297"/>
      <c r="B140" s="334"/>
      <c r="C140" s="334"/>
      <c r="F140" s="333"/>
      <c r="H140" s="297"/>
    </row>
    <row r="141" spans="1:8" s="296" customFormat="1" x14ac:dyDescent="0.3">
      <c r="A141" s="297"/>
      <c r="B141" s="331"/>
      <c r="C141" s="335"/>
      <c r="F141" s="333"/>
      <c r="H141" s="297"/>
    </row>
    <row r="142" spans="1:8" s="296" customFormat="1" x14ac:dyDescent="0.3">
      <c r="A142" s="297"/>
      <c r="B142" s="307"/>
      <c r="C142" s="307"/>
      <c r="D142" s="307"/>
      <c r="E142" s="307"/>
      <c r="F142" s="321"/>
      <c r="H142" s="297"/>
    </row>
    <row r="143" spans="1:8" s="296" customFormat="1" x14ac:dyDescent="0.3">
      <c r="A143" s="297"/>
      <c r="B143" s="322"/>
      <c r="C143" s="326"/>
      <c r="D143" s="327"/>
      <c r="E143" s="325"/>
      <c r="F143" s="311"/>
      <c r="H143" s="297"/>
    </row>
    <row r="144" spans="1:8" s="296" customFormat="1" x14ac:dyDescent="0.3">
      <c r="A144" s="297"/>
      <c r="B144" s="328"/>
      <c r="C144" s="329"/>
      <c r="D144" s="327"/>
      <c r="E144" s="325"/>
      <c r="F144" s="321"/>
      <c r="H144" s="297"/>
    </row>
    <row r="145" spans="1:8" s="296" customFormat="1" x14ac:dyDescent="0.3">
      <c r="A145" s="297"/>
      <c r="B145" s="328"/>
      <c r="C145" s="329"/>
      <c r="D145" s="327"/>
      <c r="E145" s="325"/>
      <c r="F145" s="311"/>
      <c r="H145" s="297"/>
    </row>
    <row r="146" spans="1:8" s="296" customFormat="1" x14ac:dyDescent="0.3">
      <c r="A146" s="297"/>
      <c r="B146" s="322"/>
      <c r="C146" s="323"/>
      <c r="D146" s="327"/>
      <c r="E146" s="325"/>
      <c r="F146" s="311"/>
      <c r="H146" s="297"/>
    </row>
    <row r="147" spans="1:8" s="296" customFormat="1" x14ac:dyDescent="0.3">
      <c r="A147" s="297"/>
      <c r="B147" s="328"/>
      <c r="C147" s="329"/>
      <c r="D147" s="327"/>
      <c r="E147" s="325"/>
      <c r="F147" s="311"/>
      <c r="H147" s="297"/>
    </row>
    <row r="148" spans="1:8" s="296" customFormat="1" x14ac:dyDescent="0.3">
      <c r="A148" s="297"/>
      <c r="B148" s="322"/>
      <c r="C148" s="323"/>
      <c r="D148" s="324"/>
      <c r="E148" s="325"/>
      <c r="F148" s="311"/>
      <c r="H148" s="297"/>
    </row>
    <row r="149" spans="1:8" s="296" customFormat="1" x14ac:dyDescent="0.3">
      <c r="A149" s="297"/>
      <c r="B149" s="328"/>
      <c r="C149" s="329"/>
      <c r="D149" s="327"/>
      <c r="E149" s="325"/>
      <c r="F149" s="311"/>
      <c r="H149" s="297"/>
    </row>
    <row r="150" spans="1:8" s="296" customFormat="1" x14ac:dyDescent="0.3">
      <c r="A150" s="297"/>
      <c r="B150" s="322"/>
      <c r="C150" s="340"/>
      <c r="D150" s="324"/>
      <c r="E150" s="325"/>
      <c r="F150" s="311"/>
      <c r="H150" s="297"/>
    </row>
    <row r="151" spans="1:8" s="296" customFormat="1" x14ac:dyDescent="0.3">
      <c r="A151" s="297"/>
      <c r="B151" s="322"/>
      <c r="C151" s="340"/>
      <c r="D151" s="324"/>
      <c r="E151" s="325"/>
      <c r="F151" s="311"/>
      <c r="H151" s="297"/>
    </row>
    <row r="152" spans="1:8" s="296" customFormat="1" x14ac:dyDescent="0.3">
      <c r="A152" s="297"/>
      <c r="B152" s="322"/>
      <c r="C152" s="323"/>
      <c r="D152" s="324"/>
      <c r="E152" s="325"/>
      <c r="F152" s="311"/>
      <c r="H152" s="297"/>
    </row>
    <row r="153" spans="1:8" s="296" customFormat="1" x14ac:dyDescent="0.3">
      <c r="A153" s="297"/>
      <c r="B153" s="322"/>
      <c r="C153" s="341"/>
      <c r="D153" s="324"/>
      <c r="E153" s="325"/>
      <c r="F153" s="311"/>
      <c r="H153" s="297"/>
    </row>
    <row r="154" spans="1:8" s="296" customFormat="1" x14ac:dyDescent="0.3">
      <c r="A154" s="297"/>
      <c r="B154" s="322"/>
      <c r="C154" s="341"/>
      <c r="D154" s="324"/>
      <c r="E154" s="325"/>
      <c r="F154" s="311"/>
      <c r="H154" s="297"/>
    </row>
    <row r="155" spans="1:8" s="296" customFormat="1" x14ac:dyDescent="0.3">
      <c r="A155" s="297"/>
      <c r="B155" s="322"/>
      <c r="C155" s="341"/>
      <c r="D155" s="324"/>
      <c r="E155" s="325"/>
      <c r="F155" s="311"/>
      <c r="H155" s="297"/>
    </row>
    <row r="156" spans="1:8" s="296" customFormat="1" x14ac:dyDescent="0.3">
      <c r="A156" s="297"/>
      <c r="B156" s="322"/>
      <c r="C156" s="323"/>
      <c r="D156" s="324"/>
      <c r="E156" s="325"/>
      <c r="F156" s="311"/>
      <c r="H156" s="297"/>
    </row>
    <row r="157" spans="1:8" s="296" customFormat="1" x14ac:dyDescent="0.3">
      <c r="A157" s="297"/>
      <c r="B157" s="322"/>
      <c r="C157" s="323"/>
      <c r="D157" s="324"/>
      <c r="E157" s="325"/>
      <c r="F157" s="311"/>
      <c r="H157" s="297"/>
    </row>
    <row r="158" spans="1:8" s="296" customFormat="1" x14ac:dyDescent="0.3">
      <c r="A158" s="297"/>
      <c r="B158" s="322"/>
      <c r="C158" s="323"/>
      <c r="D158" s="324"/>
      <c r="E158" s="325"/>
      <c r="F158" s="311"/>
      <c r="H158" s="297"/>
    </row>
    <row r="159" spans="1:8" s="296" customFormat="1" x14ac:dyDescent="0.3">
      <c r="A159" s="297"/>
      <c r="B159" s="322"/>
      <c r="C159" s="323"/>
      <c r="D159" s="324"/>
      <c r="E159" s="325"/>
      <c r="F159" s="311"/>
      <c r="H159" s="297"/>
    </row>
    <row r="160" spans="1:8" s="296" customFormat="1" x14ac:dyDescent="0.3">
      <c r="A160" s="297"/>
      <c r="B160" s="322"/>
      <c r="C160" s="323"/>
      <c r="D160" s="324"/>
      <c r="E160" s="325"/>
      <c r="F160" s="311"/>
      <c r="H160" s="297"/>
    </row>
    <row r="161" spans="1:8" s="296" customFormat="1" x14ac:dyDescent="0.3">
      <c r="A161" s="297"/>
      <c r="B161" s="328"/>
      <c r="C161" s="329"/>
      <c r="D161" s="327"/>
      <c r="E161" s="325"/>
      <c r="F161" s="311"/>
      <c r="H161" s="297"/>
    </row>
    <row r="162" spans="1:8" s="296" customFormat="1" x14ac:dyDescent="0.3">
      <c r="A162" s="297"/>
      <c r="B162" s="322"/>
      <c r="C162" s="323"/>
      <c r="D162" s="327"/>
      <c r="E162" s="325"/>
      <c r="F162" s="311"/>
      <c r="H162" s="297"/>
    </row>
    <row r="163" spans="1:8" s="296" customFormat="1" x14ac:dyDescent="0.3">
      <c r="A163" s="297"/>
      <c r="B163" s="328"/>
      <c r="C163" s="329"/>
      <c r="D163" s="327"/>
      <c r="E163" s="325"/>
      <c r="F163" s="311"/>
      <c r="H163" s="297"/>
    </row>
    <row r="164" spans="1:8" s="296" customFormat="1" x14ac:dyDescent="0.3">
      <c r="A164" s="297"/>
      <c r="B164" s="322"/>
      <c r="C164" s="323"/>
      <c r="D164" s="324"/>
      <c r="E164" s="325"/>
      <c r="F164" s="311"/>
      <c r="H164" s="297"/>
    </row>
    <row r="165" spans="1:8" s="296" customFormat="1" x14ac:dyDescent="0.3">
      <c r="A165" s="297"/>
      <c r="B165" s="322"/>
      <c r="C165" s="323"/>
      <c r="D165" s="324"/>
      <c r="E165" s="325"/>
      <c r="F165" s="311"/>
      <c r="H165" s="297"/>
    </row>
    <row r="166" spans="1:8" s="296" customFormat="1" x14ac:dyDescent="0.3">
      <c r="A166" s="297"/>
      <c r="B166" s="322"/>
      <c r="C166" s="323"/>
      <c r="D166" s="327"/>
      <c r="E166" s="325"/>
      <c r="F166" s="311"/>
      <c r="H166" s="297"/>
    </row>
    <row r="167" spans="1:8" s="296" customFormat="1" x14ac:dyDescent="0.3">
      <c r="A167" s="297"/>
      <c r="B167" s="330"/>
      <c r="C167" s="330"/>
      <c r="D167" s="327"/>
      <c r="E167" s="325"/>
      <c r="F167" s="311"/>
      <c r="H167" s="297"/>
    </row>
    <row r="168" spans="1:8" s="296" customFormat="1" x14ac:dyDescent="0.3">
      <c r="A168" s="297"/>
      <c r="B168" s="330"/>
      <c r="C168" s="297"/>
      <c r="D168" s="327"/>
      <c r="E168" s="325"/>
      <c r="F168" s="311"/>
      <c r="H168" s="297"/>
    </row>
    <row r="176" spans="1:8" s="296" customFormat="1" x14ac:dyDescent="0.3">
      <c r="A176" s="297"/>
      <c r="C176" s="297"/>
      <c r="F176" s="321"/>
      <c r="H176" s="297"/>
    </row>
    <row r="177" spans="1:8" s="296" customFormat="1" x14ac:dyDescent="0.3">
      <c r="A177" s="297"/>
      <c r="B177" s="331"/>
      <c r="C177" s="332"/>
      <c r="F177" s="321"/>
      <c r="H177" s="297"/>
    </row>
    <row r="178" spans="1:8" s="296" customFormat="1" x14ac:dyDescent="0.3">
      <c r="A178" s="297"/>
      <c r="B178" s="331"/>
      <c r="C178" s="332"/>
      <c r="F178" s="333"/>
      <c r="H178" s="297"/>
    </row>
    <row r="179" spans="1:8" s="296" customFormat="1" x14ac:dyDescent="0.3">
      <c r="A179" s="297"/>
      <c r="B179" s="334"/>
      <c r="C179" s="334"/>
      <c r="F179" s="333"/>
      <c r="H179" s="297"/>
    </row>
    <row r="180" spans="1:8" s="296" customFormat="1" x14ac:dyDescent="0.3">
      <c r="A180" s="297"/>
      <c r="B180" s="331"/>
      <c r="C180" s="335"/>
      <c r="F180" s="333"/>
      <c r="H180" s="297"/>
    </row>
    <row r="181" spans="1:8" s="296" customFormat="1" x14ac:dyDescent="0.3">
      <c r="A181" s="297"/>
      <c r="B181" s="307"/>
      <c r="C181" s="307"/>
      <c r="D181" s="307"/>
      <c r="E181" s="307"/>
      <c r="F181" s="321"/>
      <c r="H181" s="297"/>
    </row>
    <row r="182" spans="1:8" s="296" customFormat="1" x14ac:dyDescent="0.3">
      <c r="A182" s="297"/>
      <c r="B182" s="322"/>
      <c r="C182" s="323"/>
      <c r="D182" s="324"/>
      <c r="E182" s="325"/>
      <c r="F182" s="311"/>
      <c r="H182" s="297"/>
    </row>
    <row r="183" spans="1:8" s="296" customFormat="1" x14ac:dyDescent="0.3">
      <c r="A183" s="297"/>
      <c r="B183" s="328"/>
      <c r="C183" s="329"/>
      <c r="D183" s="324"/>
      <c r="E183" s="325"/>
      <c r="F183" s="321"/>
      <c r="H183" s="297"/>
    </row>
    <row r="184" spans="1:8" s="296" customFormat="1" x14ac:dyDescent="0.3">
      <c r="A184" s="297"/>
      <c r="B184" s="322"/>
      <c r="C184" s="323"/>
      <c r="D184" s="324"/>
      <c r="E184" s="325"/>
      <c r="F184" s="311"/>
      <c r="H184" s="297"/>
    </row>
    <row r="185" spans="1:8" s="296" customFormat="1" x14ac:dyDescent="0.3">
      <c r="A185" s="297"/>
      <c r="B185" s="322"/>
      <c r="C185" s="323"/>
      <c r="D185" s="324"/>
      <c r="E185" s="325"/>
      <c r="F185" s="311"/>
      <c r="H185" s="297"/>
    </row>
    <row r="186" spans="1:8" s="296" customFormat="1" x14ac:dyDescent="0.3">
      <c r="A186" s="297"/>
      <c r="B186" s="322"/>
      <c r="C186" s="323"/>
      <c r="D186" s="324"/>
      <c r="E186" s="325"/>
      <c r="F186" s="311"/>
      <c r="H186" s="297"/>
    </row>
    <row r="187" spans="1:8" s="296" customFormat="1" x14ac:dyDescent="0.3">
      <c r="A187" s="297"/>
      <c r="B187" s="322"/>
      <c r="C187" s="323"/>
      <c r="D187" s="324"/>
      <c r="E187" s="325"/>
      <c r="F187" s="311"/>
      <c r="H187" s="297"/>
    </row>
    <row r="188" spans="1:8" s="296" customFormat="1" x14ac:dyDescent="0.3">
      <c r="A188" s="297"/>
      <c r="B188" s="322"/>
      <c r="C188" s="323"/>
      <c r="D188" s="324"/>
      <c r="E188" s="325"/>
      <c r="F188" s="311"/>
      <c r="H188" s="297"/>
    </row>
    <row r="189" spans="1:8" s="296" customFormat="1" x14ac:dyDescent="0.3">
      <c r="A189" s="297"/>
      <c r="B189" s="322"/>
      <c r="C189" s="326"/>
      <c r="D189" s="327"/>
      <c r="E189" s="325"/>
      <c r="F189" s="311"/>
      <c r="H189" s="297"/>
    </row>
    <row r="190" spans="1:8" s="296" customFormat="1" x14ac:dyDescent="0.3">
      <c r="A190" s="297"/>
      <c r="B190" s="322"/>
      <c r="C190" s="329"/>
      <c r="D190" s="327"/>
      <c r="E190" s="325"/>
      <c r="F190" s="311"/>
      <c r="H190" s="297"/>
    </row>
    <row r="191" spans="1:8" s="296" customFormat="1" x14ac:dyDescent="0.3">
      <c r="A191" s="297"/>
      <c r="B191" s="322"/>
      <c r="C191" s="323"/>
      <c r="D191" s="324"/>
      <c r="E191" s="325"/>
      <c r="F191" s="311"/>
      <c r="H191" s="297"/>
    </row>
    <row r="192" spans="1:8" s="296" customFormat="1" x14ac:dyDescent="0.3">
      <c r="A192" s="297"/>
      <c r="B192" s="322"/>
      <c r="C192" s="323"/>
      <c r="D192" s="327"/>
      <c r="E192" s="325"/>
      <c r="F192" s="311"/>
      <c r="H192" s="297"/>
    </row>
    <row r="193" spans="1:8" s="296" customFormat="1" x14ac:dyDescent="0.3">
      <c r="A193" s="297"/>
      <c r="B193" s="330"/>
      <c r="C193" s="330"/>
      <c r="D193" s="327"/>
      <c r="E193" s="325"/>
      <c r="F193" s="311"/>
      <c r="H193" s="297"/>
    </row>
    <row r="194" spans="1:8" s="296" customFormat="1" x14ac:dyDescent="0.3">
      <c r="A194" s="297"/>
      <c r="B194" s="330"/>
      <c r="C194" s="297"/>
      <c r="D194" s="327"/>
      <c r="E194" s="325"/>
      <c r="F194" s="321"/>
      <c r="H194" s="297"/>
    </row>
    <row r="195" spans="1:8" s="296" customFormat="1" x14ac:dyDescent="0.3">
      <c r="A195" s="297"/>
      <c r="C195" s="297"/>
      <c r="D195" s="327"/>
      <c r="E195" s="325"/>
      <c r="F195" s="311"/>
      <c r="H195" s="297"/>
    </row>
    <row r="202" spans="1:8" s="296" customFormat="1" x14ac:dyDescent="0.3">
      <c r="A202" s="297"/>
      <c r="C202" s="297"/>
      <c r="F202" s="321"/>
      <c r="H202" s="297"/>
    </row>
  </sheetData>
  <mergeCells count="3">
    <mergeCell ref="B1:F1"/>
    <mergeCell ref="B5:F5"/>
    <mergeCell ref="B15:F15"/>
  </mergeCells>
  <printOptions horizontalCentered="1"/>
  <pageMargins left="0.19685039370078741" right="0.19685039370078741" top="0.9055118110236221" bottom="0.62992125984251968" header="0.31496062992125984" footer="0.27559055118110237"/>
  <pageSetup paperSize="9" scale="64" fitToHeight="100" orientation="portrait" r:id="rId1"/>
  <headerFooter scaleWithDoc="0" alignWithMargins="0">
    <oddHeader>&amp;RPágina &amp;P de &amp;N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I55"/>
  <sheetViews>
    <sheetView showGridLines="0" view="pageBreakPreview" topLeftCell="A4" zoomScaleNormal="100" zoomScaleSheetLayoutView="100" workbookViewId="0">
      <selection activeCell="I8" sqref="I8"/>
    </sheetView>
  </sheetViews>
  <sheetFormatPr defaultColWidth="9.109375" defaultRowHeight="13.8" x14ac:dyDescent="0.3"/>
  <cols>
    <col min="1" max="1" width="6.5546875" style="256" customWidth="1"/>
    <col min="2" max="2" width="11.6640625" style="256" customWidth="1"/>
    <col min="3" max="3" width="73.77734375" style="256" customWidth="1"/>
    <col min="4" max="4" width="7.109375" style="256" customWidth="1"/>
    <col min="5" max="5" width="12.21875" style="256" customWidth="1"/>
    <col min="6" max="6" width="11.33203125" style="256" customWidth="1"/>
    <col min="7" max="7" width="12.77734375" style="256" customWidth="1"/>
    <col min="8" max="8" width="8" style="256" customWidth="1"/>
    <col min="9" max="9" width="9.77734375" style="256" customWidth="1"/>
    <col min="10" max="10" width="9.109375" style="256"/>
    <col min="11" max="11" width="14.5546875" style="256" bestFit="1" customWidth="1"/>
    <col min="12" max="16384" width="9.109375" style="256"/>
  </cols>
  <sheetData>
    <row r="1" spans="1:9" ht="20.100000000000001" hidden="1" customHeight="1" x14ac:dyDescent="0.3">
      <c r="A1" s="253" t="s">
        <v>134</v>
      </c>
      <c r="B1" s="1071" t="s">
        <v>135</v>
      </c>
      <c r="C1" s="1071"/>
      <c r="D1" s="254"/>
      <c r="E1" s="254"/>
      <c r="F1" s="255"/>
      <c r="G1" s="255"/>
      <c r="H1" s="1072"/>
      <c r="I1" s="1073"/>
    </row>
    <row r="2" spans="1:9" ht="20.100000000000001" hidden="1" customHeight="1" x14ac:dyDescent="0.3">
      <c r="A2" s="257" t="s">
        <v>136</v>
      </c>
      <c r="B2" s="1074" t="s">
        <v>137</v>
      </c>
      <c r="C2" s="1074"/>
      <c r="D2" s="1074"/>
      <c r="E2" s="1074"/>
      <c r="F2" s="1074"/>
      <c r="G2" s="258"/>
      <c r="H2" s="1075"/>
      <c r="I2" s="1076"/>
    </row>
    <row r="3" spans="1:9" ht="20.100000000000001" hidden="1" customHeight="1" x14ac:dyDescent="0.3">
      <c r="A3" s="257" t="s">
        <v>133</v>
      </c>
      <c r="B3" s="1074" t="s">
        <v>138</v>
      </c>
      <c r="C3" s="1074"/>
      <c r="D3" s="259"/>
      <c r="E3" s="259"/>
      <c r="F3" s="260"/>
      <c r="G3" s="259"/>
      <c r="H3" s="1077"/>
      <c r="I3" s="1078"/>
    </row>
    <row r="4" spans="1:9" ht="30" customHeight="1" x14ac:dyDescent="0.3">
      <c r="A4" s="1083" t="s">
        <v>139</v>
      </c>
      <c r="B4" s="1083"/>
      <c r="C4" s="1083"/>
      <c r="D4" s="1083"/>
      <c r="E4" s="1083"/>
      <c r="F4" s="1083"/>
      <c r="G4" s="1083"/>
      <c r="H4" s="1083"/>
      <c r="I4" s="1083"/>
    </row>
    <row r="5" spans="1:9" ht="20.100000000000001" customHeight="1" x14ac:dyDescent="0.3">
      <c r="A5" s="1084" t="s">
        <v>0</v>
      </c>
      <c r="B5" s="1084" t="s">
        <v>16</v>
      </c>
      <c r="C5" s="1084" t="s">
        <v>140</v>
      </c>
      <c r="D5" s="1086" t="s">
        <v>141</v>
      </c>
      <c r="E5" s="1084" t="s">
        <v>76</v>
      </c>
      <c r="F5" s="1088" t="s">
        <v>142</v>
      </c>
      <c r="G5" s="1089"/>
      <c r="H5" s="1086" t="s">
        <v>117</v>
      </c>
      <c r="I5" s="1086" t="s">
        <v>143</v>
      </c>
    </row>
    <row r="6" spans="1:9" ht="44.4" customHeight="1" x14ac:dyDescent="0.3">
      <c r="A6" s="1085"/>
      <c r="B6" s="1085"/>
      <c r="C6" s="1085"/>
      <c r="D6" s="1087"/>
      <c r="E6" s="1085"/>
      <c r="F6" s="262" t="s">
        <v>144</v>
      </c>
      <c r="G6" s="261" t="s">
        <v>19</v>
      </c>
      <c r="H6" s="1087"/>
      <c r="I6" s="1087"/>
    </row>
    <row r="7" spans="1:9" x14ac:dyDescent="0.3">
      <c r="A7" s="461" t="str">
        <f>Orçamento!A8</f>
        <v>1.1</v>
      </c>
      <c r="B7" s="456" t="str">
        <f>Orçamento!C8</f>
        <v>6 S 03 400 01</v>
      </c>
      <c r="C7" s="457" t="str">
        <f>Orçamento!D8</f>
        <v>CRAVAÇÃO DE ESTACAS COM BATE ESTACA</v>
      </c>
      <c r="D7" s="456" t="str">
        <f>Orçamento!E8</f>
        <v>m</v>
      </c>
      <c r="E7" s="458">
        <f>Orçamento!F8</f>
        <v>46</v>
      </c>
      <c r="F7" s="557">
        <f>Orçamento!H8</f>
        <v>431.06</v>
      </c>
      <c r="G7" s="462">
        <f t="shared" ref="G7:G15" si="0">TRUNC(F7*E7,2)</f>
        <v>19828.759999999998</v>
      </c>
      <c r="H7" s="460">
        <f t="shared" ref="H7:H15" si="1">G7/$G$16</f>
        <v>4.9024327674472741E-2</v>
      </c>
      <c r="I7" s="463">
        <f>H7</f>
        <v>4.9024327674472741E-2</v>
      </c>
    </row>
    <row r="8" spans="1:9" x14ac:dyDescent="0.3">
      <c r="A8" s="459" t="str">
        <f>Orçamento!A9</f>
        <v>1.2</v>
      </c>
      <c r="B8" s="456" t="str">
        <f>Orçamento!C9</f>
        <v>6 S 04 810 03</v>
      </c>
      <c r="C8" s="457" t="str">
        <f>Orçamento!D9</f>
        <v>Substituição de Viga de Contraventamento em Ponte de Madeira (Linha D`água)</v>
      </c>
      <c r="D8" s="456" t="str">
        <f>Orçamento!E9</f>
        <v>m</v>
      </c>
      <c r="E8" s="458">
        <f>Orçamento!F9</f>
        <v>170</v>
      </c>
      <c r="F8" s="557">
        <f>Orçamento!H9</f>
        <v>195.33</v>
      </c>
      <c r="G8" s="462">
        <f t="shared" si="0"/>
        <v>33206.1</v>
      </c>
      <c r="H8" s="463">
        <f t="shared" si="1"/>
        <v>8.2098261676035678E-2</v>
      </c>
      <c r="I8" s="463">
        <f t="shared" ref="I8" si="2">I7+H8</f>
        <v>0.13112258935050841</v>
      </c>
    </row>
    <row r="9" spans="1:9" x14ac:dyDescent="0.3">
      <c r="A9" s="461" t="str">
        <f>Orçamento!A10</f>
        <v>1.3</v>
      </c>
      <c r="B9" s="456" t="str">
        <f>Orçamento!C10</f>
        <v>6 S 04 810 03</v>
      </c>
      <c r="C9" s="457" t="str">
        <f>Orçamento!D10</f>
        <v>Substituição de Viga de Contraventamento em Ponte de Madeira ("X")</v>
      </c>
      <c r="D9" s="456" t="str">
        <f>Orçamento!E10</f>
        <v>m</v>
      </c>
      <c r="E9" s="458">
        <f>Orçamento!F10</f>
        <v>204</v>
      </c>
      <c r="F9" s="557">
        <f>Orçamento!H10</f>
        <v>195.33</v>
      </c>
      <c r="G9" s="462">
        <f t="shared" si="0"/>
        <v>39847.32</v>
      </c>
      <c r="H9" s="463">
        <f t="shared" si="1"/>
        <v>9.8517914011242824E-2</v>
      </c>
      <c r="I9" s="463">
        <f t="shared" ref="I9:I15" si="3">I8+H9</f>
        <v>0.22964050336175124</v>
      </c>
    </row>
    <row r="10" spans="1:9" x14ac:dyDescent="0.3">
      <c r="A10" s="459" t="str">
        <f>Orçamento!A11</f>
        <v>1.4</v>
      </c>
      <c r="B10" s="456" t="str">
        <f>Orçamento!C11</f>
        <v>6 S 04 810 02</v>
      </c>
      <c r="C10" s="457" t="str">
        <f>Orçamento!D11</f>
        <v>Substituição de Transversinas (Peia ou Travesseiro) em Ponte de Madeira - 30 cm x 30 cm</v>
      </c>
      <c r="D10" s="456" t="str">
        <f>Orçamento!E11</f>
        <v>m</v>
      </c>
      <c r="E10" s="458">
        <f>Orçamento!F11</f>
        <v>55</v>
      </c>
      <c r="F10" s="557">
        <f>Orçamento!H11</f>
        <v>188.12</v>
      </c>
      <c r="G10" s="462">
        <f t="shared" si="0"/>
        <v>10346.6</v>
      </c>
      <c r="H10" s="463">
        <f t="shared" si="1"/>
        <v>2.5580778057563848E-2</v>
      </c>
      <c r="I10" s="463">
        <f t="shared" si="3"/>
        <v>0.2552212814193151</v>
      </c>
    </row>
    <row r="11" spans="1:9" x14ac:dyDescent="0.3">
      <c r="A11" s="461" t="str">
        <f>Orçamento!A12</f>
        <v>1.5</v>
      </c>
      <c r="B11" s="456" t="str">
        <f>Orçamento!C12</f>
        <v>6 S 04 810 04</v>
      </c>
      <c r="C11" s="457" t="str">
        <f>Orçamento!D12</f>
        <v>Substituição de Sub Viga em Ponte de Madeira (Balancins) 30 cm x 30 cm</v>
      </c>
      <c r="D11" s="456" t="str">
        <f>Orçamento!E12</f>
        <v>m</v>
      </c>
      <c r="E11" s="458">
        <f>Orçamento!F12</f>
        <v>164.8</v>
      </c>
      <c r="F11" s="557">
        <f>Orçamento!H12</f>
        <v>188.12</v>
      </c>
      <c r="G11" s="462">
        <f t="shared" si="0"/>
        <v>31002.17</v>
      </c>
      <c r="H11" s="463">
        <f t="shared" si="1"/>
        <v>7.6649298327263457E-2</v>
      </c>
      <c r="I11" s="463">
        <f t="shared" si="3"/>
        <v>0.33187057974657858</v>
      </c>
    </row>
    <row r="12" spans="1:9" x14ac:dyDescent="0.3">
      <c r="A12" s="459" t="str">
        <f>Orçamento!A13</f>
        <v>1.6</v>
      </c>
      <c r="B12" s="456" t="str">
        <f>Orçamento!C13</f>
        <v>6 S 04 810 05</v>
      </c>
      <c r="C12" s="457" t="str">
        <f>Orçamento!D13</f>
        <v>Substituição de Viga em Ponte de Madeira (Longarinas) 30 cm x 30 cm</v>
      </c>
      <c r="D12" s="456" t="str">
        <f>Orçamento!E13</f>
        <v>m</v>
      </c>
      <c r="E12" s="458">
        <f>Orçamento!F13</f>
        <v>516.24</v>
      </c>
      <c r="F12" s="557">
        <f>Orçamento!H13</f>
        <v>188.12</v>
      </c>
      <c r="G12" s="462">
        <f t="shared" si="0"/>
        <v>97115.06</v>
      </c>
      <c r="H12" s="463">
        <f t="shared" si="1"/>
        <v>0.24010581214186266</v>
      </c>
      <c r="I12" s="463">
        <f t="shared" si="3"/>
        <v>0.57197639188844129</v>
      </c>
    </row>
    <row r="13" spans="1:9" x14ac:dyDescent="0.3">
      <c r="A13" s="461" t="str">
        <f>Orçamento!A14</f>
        <v>1.7</v>
      </c>
      <c r="B13" s="456" t="str">
        <f>Orçamento!C14</f>
        <v>6 S 04 810 06</v>
      </c>
      <c r="C13" s="457" t="str">
        <f>Orçamento!D14</f>
        <v>Substituição  de "Pranchão"  de Assoalho Ponte   de   Madeira (100%)</v>
      </c>
      <c r="D13" s="456" t="str">
        <f>Orçamento!E14</f>
        <v>m²</v>
      </c>
      <c r="E13" s="458">
        <f>Orçamento!F14</f>
        <v>547.5</v>
      </c>
      <c r="F13" s="557">
        <f>Orçamento!H14</f>
        <v>171.7</v>
      </c>
      <c r="G13" s="462">
        <f t="shared" si="0"/>
        <v>94005.75</v>
      </c>
      <c r="H13" s="463">
        <f t="shared" si="1"/>
        <v>0.23241840091284408</v>
      </c>
      <c r="I13" s="463">
        <f t="shared" si="3"/>
        <v>0.80439479280128534</v>
      </c>
    </row>
    <row r="14" spans="1:9" x14ac:dyDescent="0.3">
      <c r="A14" s="459" t="str">
        <f>Orçamento!A15</f>
        <v>1.8</v>
      </c>
      <c r="B14" s="456" t="str">
        <f>Orçamento!C15</f>
        <v>6 S 04 810 07</v>
      </c>
      <c r="C14" s="457" t="str">
        <f>Orçamento!D15</f>
        <v>Substituição  de "Pranchão"  de Rodeiro em Ponte de Madeira</v>
      </c>
      <c r="D14" s="456" t="str">
        <f>Orçamento!E15</f>
        <v>m²</v>
      </c>
      <c r="E14" s="458">
        <f>Orçamento!F15</f>
        <v>215.09999999999997</v>
      </c>
      <c r="F14" s="557">
        <f>Orçamento!H15</f>
        <v>171.7</v>
      </c>
      <c r="G14" s="462">
        <f t="shared" si="0"/>
        <v>36932.67</v>
      </c>
      <c r="H14" s="463">
        <f t="shared" si="1"/>
        <v>9.1311777235347502E-2</v>
      </c>
      <c r="I14" s="463">
        <f t="shared" si="3"/>
        <v>0.8957065700366329</v>
      </c>
    </row>
    <row r="15" spans="1:9" x14ac:dyDescent="0.3">
      <c r="A15" s="461" t="str">
        <f>Orçamento!A16</f>
        <v>1.9</v>
      </c>
      <c r="B15" s="456" t="str">
        <f>Orçamento!C16</f>
        <v>6 S 04 810 08</v>
      </c>
      <c r="C15" s="457" t="str">
        <f>Orçamento!D16</f>
        <v>Substituição de Guarda Rodas em Ponte de Madeira (m) 25 cm x 25 cm</v>
      </c>
      <c r="D15" s="456" t="str">
        <f>Orçamento!E16</f>
        <v>m</v>
      </c>
      <c r="E15" s="458">
        <f>Orçamento!F16</f>
        <v>239</v>
      </c>
      <c r="F15" s="557">
        <f>Orçamento!H16</f>
        <v>176.5</v>
      </c>
      <c r="G15" s="462">
        <f t="shared" si="0"/>
        <v>42183.5</v>
      </c>
      <c r="H15" s="463">
        <f t="shared" si="1"/>
        <v>0.10429385026880758</v>
      </c>
      <c r="I15" s="463">
        <f t="shared" si="3"/>
        <v>1.0000004203054405</v>
      </c>
    </row>
    <row r="16" spans="1:9" ht="20.100000000000001" customHeight="1" x14ac:dyDescent="0.3">
      <c r="A16" s="1079" t="s">
        <v>145</v>
      </c>
      <c r="B16" s="1080"/>
      <c r="C16" s="1080"/>
      <c r="D16" s="1080"/>
      <c r="E16" s="1080"/>
      <c r="F16" s="1080"/>
      <c r="G16" s="263">
        <f>SUM(G7:G15)-0.17</f>
        <v>404467.76</v>
      </c>
      <c r="H16" s="1081"/>
      <c r="I16" s="1082"/>
    </row>
    <row r="17" spans="1:9" x14ac:dyDescent="0.3">
      <c r="A17" s="264"/>
      <c r="B17" s="264"/>
      <c r="C17" s="264"/>
      <c r="D17" s="264"/>
      <c r="E17" s="264"/>
      <c r="F17" s="264"/>
      <c r="G17" s="265"/>
      <c r="H17" s="264"/>
      <c r="I17" s="264"/>
    </row>
    <row r="18" spans="1:9" x14ac:dyDescent="0.3">
      <c r="A18" s="264"/>
      <c r="B18" s="264"/>
      <c r="C18" s="264"/>
      <c r="D18" s="264"/>
      <c r="E18" s="264"/>
      <c r="F18" s="264"/>
      <c r="G18" s="265"/>
      <c r="H18" s="264"/>
      <c r="I18" s="264"/>
    </row>
    <row r="19" spans="1:9" x14ac:dyDescent="0.3">
      <c r="A19" s="264"/>
      <c r="B19" s="264"/>
      <c r="C19" s="264"/>
      <c r="D19" s="264"/>
      <c r="E19" s="264"/>
      <c r="F19" s="264"/>
      <c r="G19" s="265"/>
      <c r="H19" s="264"/>
      <c r="I19" s="264"/>
    </row>
    <row r="20" spans="1:9" x14ac:dyDescent="0.3">
      <c r="A20" s="264"/>
      <c r="B20" s="264"/>
      <c r="C20" s="264"/>
      <c r="D20" s="264"/>
      <c r="E20" s="266"/>
      <c r="F20" s="264"/>
      <c r="G20" s="265"/>
      <c r="H20" s="264"/>
      <c r="I20" s="264"/>
    </row>
    <row r="21" spans="1:9" x14ac:dyDescent="0.3">
      <c r="A21" s="264"/>
      <c r="B21" s="264"/>
      <c r="C21" s="264"/>
      <c r="D21" s="264"/>
      <c r="E21" s="264"/>
      <c r="F21" s="264"/>
      <c r="G21" s="265"/>
      <c r="H21" s="264"/>
      <c r="I21" s="264"/>
    </row>
    <row r="22" spans="1:9" x14ac:dyDescent="0.3">
      <c r="A22" s="264"/>
      <c r="B22" s="264"/>
      <c r="C22" s="264"/>
      <c r="D22" s="264"/>
      <c r="E22" s="264"/>
      <c r="F22" s="264"/>
      <c r="G22" s="265"/>
      <c r="H22" s="264"/>
      <c r="I22" s="264"/>
    </row>
    <row r="23" spans="1:9" x14ac:dyDescent="0.3">
      <c r="G23" s="265"/>
    </row>
    <row r="24" spans="1:9" x14ac:dyDescent="0.3">
      <c r="G24" s="265"/>
    </row>
    <row r="25" spans="1:9" x14ac:dyDescent="0.3">
      <c r="G25" s="265"/>
    </row>
    <row r="26" spans="1:9" x14ac:dyDescent="0.3">
      <c r="G26" s="265"/>
    </row>
    <row r="27" spans="1:9" x14ac:dyDescent="0.3">
      <c r="G27" s="265"/>
    </row>
    <row r="28" spans="1:9" x14ac:dyDescent="0.3">
      <c r="G28" s="265"/>
    </row>
    <row r="29" spans="1:9" x14ac:dyDescent="0.3">
      <c r="G29" s="265"/>
    </row>
    <row r="30" spans="1:9" x14ac:dyDescent="0.3">
      <c r="G30" s="265"/>
    </row>
    <row r="31" spans="1:9" x14ac:dyDescent="0.3">
      <c r="G31" s="265"/>
    </row>
    <row r="32" spans="1:9" x14ac:dyDescent="0.3">
      <c r="G32" s="265"/>
    </row>
    <row r="33" spans="7:7" x14ac:dyDescent="0.3">
      <c r="G33" s="265"/>
    </row>
    <row r="34" spans="7:7" x14ac:dyDescent="0.3">
      <c r="G34" s="265"/>
    </row>
    <row r="35" spans="7:7" x14ac:dyDescent="0.3">
      <c r="G35" s="265"/>
    </row>
    <row r="36" spans="7:7" x14ac:dyDescent="0.3">
      <c r="G36" s="265"/>
    </row>
    <row r="37" spans="7:7" x14ac:dyDescent="0.3">
      <c r="G37" s="265"/>
    </row>
    <row r="38" spans="7:7" x14ac:dyDescent="0.3">
      <c r="G38" s="265"/>
    </row>
    <row r="39" spans="7:7" x14ac:dyDescent="0.3">
      <c r="G39" s="265"/>
    </row>
    <row r="40" spans="7:7" x14ac:dyDescent="0.3">
      <c r="G40" s="265"/>
    </row>
    <row r="41" spans="7:7" x14ac:dyDescent="0.3">
      <c r="G41" s="265"/>
    </row>
    <row r="42" spans="7:7" x14ac:dyDescent="0.3">
      <c r="G42" s="265"/>
    </row>
    <row r="43" spans="7:7" x14ac:dyDescent="0.3">
      <c r="G43" s="265"/>
    </row>
    <row r="44" spans="7:7" x14ac:dyDescent="0.3">
      <c r="G44" s="265"/>
    </row>
    <row r="45" spans="7:7" x14ac:dyDescent="0.3">
      <c r="G45" s="265"/>
    </row>
    <row r="46" spans="7:7" x14ac:dyDescent="0.3">
      <c r="G46" s="265"/>
    </row>
    <row r="47" spans="7:7" x14ac:dyDescent="0.3">
      <c r="G47" s="265"/>
    </row>
    <row r="48" spans="7:7" x14ac:dyDescent="0.3">
      <c r="G48" s="265"/>
    </row>
    <row r="49" spans="7:7" x14ac:dyDescent="0.3">
      <c r="G49" s="265"/>
    </row>
    <row r="50" spans="7:7" x14ac:dyDescent="0.3">
      <c r="G50" s="265"/>
    </row>
    <row r="51" spans="7:7" x14ac:dyDescent="0.3">
      <c r="G51" s="265"/>
    </row>
    <row r="52" spans="7:7" x14ac:dyDescent="0.3">
      <c r="G52" s="265"/>
    </row>
    <row r="53" spans="7:7" x14ac:dyDescent="0.3">
      <c r="G53" s="265"/>
    </row>
    <row r="54" spans="7:7" x14ac:dyDescent="0.3">
      <c r="G54" s="265"/>
    </row>
    <row r="55" spans="7:7" x14ac:dyDescent="0.3">
      <c r="G55" s="265"/>
    </row>
  </sheetData>
  <sortState xmlns:xlrd2="http://schemas.microsoft.com/office/spreadsheetml/2017/richdata2" ref="B7:G15">
    <sortCondition descending="1" ref="G6:G15"/>
  </sortState>
  <mergeCells count="17">
    <mergeCell ref="A16:F16"/>
    <mergeCell ref="H16:I16"/>
    <mergeCell ref="A4:I4"/>
    <mergeCell ref="A5:A6"/>
    <mergeCell ref="B5:B6"/>
    <mergeCell ref="C5:C6"/>
    <mergeCell ref="D5:D6"/>
    <mergeCell ref="E5:E6"/>
    <mergeCell ref="F5:G5"/>
    <mergeCell ref="H5:H6"/>
    <mergeCell ref="I5:I6"/>
    <mergeCell ref="B1:C1"/>
    <mergeCell ref="H1:I1"/>
    <mergeCell ref="B2:F2"/>
    <mergeCell ref="H2:I2"/>
    <mergeCell ref="B3:C3"/>
    <mergeCell ref="H3:I3"/>
  </mergeCells>
  <pageMargins left="1.6929133858267718" right="0.51181102362204722" top="0.39370078740157483" bottom="0.19685039370078741" header="0.31496062992125984" footer="0.31496062992125984"/>
  <pageSetup paperSize="9" scale="7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sheetPr>
  <dimension ref="A1:V208"/>
  <sheetViews>
    <sheetView view="pageBreakPreview" topLeftCell="A91" zoomScale="115" zoomScaleNormal="100" zoomScaleSheetLayoutView="115" workbookViewId="0">
      <selection activeCell="F203" sqref="F203"/>
    </sheetView>
  </sheetViews>
  <sheetFormatPr defaultColWidth="8.88671875" defaultRowHeight="13.8" x14ac:dyDescent="0.3"/>
  <cols>
    <col min="1" max="1" width="7.44140625" style="175" customWidth="1"/>
    <col min="2" max="2" width="16.6640625" style="175" customWidth="1"/>
    <col min="3" max="3" width="8.44140625" style="175" customWidth="1"/>
    <col min="4" max="4" width="8.88671875" style="175"/>
    <col min="5" max="5" width="10.44140625" style="175" customWidth="1"/>
    <col min="6" max="6" width="16.6640625" style="175" customWidth="1"/>
    <col min="7" max="7" width="11.44140625" style="175" customWidth="1"/>
    <col min="8" max="8" width="11.6640625" style="175" bestFit="1" customWidth="1"/>
    <col min="9" max="9" width="15.33203125" style="175" customWidth="1"/>
    <col min="10" max="10" width="15.44140625" style="175" customWidth="1"/>
    <col min="11" max="11" width="9.109375" style="175" customWidth="1"/>
    <col min="12" max="12" width="25.6640625" style="175" customWidth="1"/>
    <col min="13" max="16384" width="8.88671875" style="175"/>
  </cols>
  <sheetData>
    <row r="1" spans="1:22" ht="22.5" customHeight="1" x14ac:dyDescent="0.3">
      <c r="A1" s="1092" t="s">
        <v>269</v>
      </c>
      <c r="B1" s="1093"/>
      <c r="C1" s="1093"/>
      <c r="D1" s="1093"/>
      <c r="E1" s="1093"/>
      <c r="F1" s="1093"/>
      <c r="G1" s="1093"/>
      <c r="H1" s="1093"/>
      <c r="I1" s="1093"/>
      <c r="J1" s="1093"/>
      <c r="K1" s="1093"/>
      <c r="L1" s="1094"/>
    </row>
    <row r="2" spans="1:22" ht="19.5" customHeight="1" x14ac:dyDescent="0.3">
      <c r="A2" s="1095"/>
      <c r="B2" s="1096"/>
      <c r="C2" s="1096"/>
      <c r="D2" s="1096"/>
      <c r="E2" s="1096"/>
      <c r="F2" s="1096"/>
      <c r="G2" s="1096"/>
      <c r="H2" s="1096"/>
      <c r="I2" s="1096"/>
      <c r="J2" s="1096"/>
      <c r="K2" s="1096"/>
      <c r="L2" s="1097"/>
    </row>
    <row r="3" spans="1:22" ht="20.25" customHeight="1" x14ac:dyDescent="0.3">
      <c r="A3" s="1095"/>
      <c r="B3" s="1096"/>
      <c r="C3" s="1096"/>
      <c r="D3" s="1096"/>
      <c r="E3" s="1096"/>
      <c r="F3" s="1096"/>
      <c r="G3" s="1096"/>
      <c r="H3" s="1096"/>
      <c r="I3" s="1096"/>
      <c r="J3" s="1096"/>
      <c r="K3" s="1096"/>
      <c r="L3" s="1097"/>
    </row>
    <row r="4" spans="1:22" ht="15.6" x14ac:dyDescent="0.3">
      <c r="A4" s="1098" t="s">
        <v>130</v>
      </c>
      <c r="B4" s="1099"/>
      <c r="C4" s="1099"/>
      <c r="D4" s="1099"/>
      <c r="E4" s="1099"/>
      <c r="F4" s="1099"/>
      <c r="G4" s="1099"/>
      <c r="H4" s="1099"/>
      <c r="I4" s="1099"/>
      <c r="J4" s="1099"/>
      <c r="K4" s="1099"/>
      <c r="L4" s="1100"/>
    </row>
    <row r="5" spans="1:22" ht="15.6" x14ac:dyDescent="0.3">
      <c r="A5" s="1101" t="s">
        <v>345</v>
      </c>
      <c r="B5" s="1102"/>
      <c r="C5" s="1102"/>
      <c r="D5" s="1102"/>
      <c r="E5" s="1102"/>
      <c r="F5" s="1102"/>
      <c r="G5" s="1102"/>
      <c r="H5" s="1102"/>
      <c r="I5" s="1102"/>
      <c r="J5" s="1102"/>
      <c r="K5" s="1102"/>
      <c r="L5" s="1103"/>
    </row>
    <row r="6" spans="1:22" ht="15.6" x14ac:dyDescent="0.3">
      <c r="A6" s="1098" t="s">
        <v>308</v>
      </c>
      <c r="B6" s="1099"/>
      <c r="C6" s="1099"/>
      <c r="D6" s="1099"/>
      <c r="E6" s="1099"/>
      <c r="F6" s="1099"/>
      <c r="G6" s="1099"/>
      <c r="H6" s="1099"/>
      <c r="I6" s="1099"/>
      <c r="J6" s="1099"/>
      <c r="K6" s="1099"/>
      <c r="L6" s="1100"/>
    </row>
    <row r="7" spans="1:22" ht="16.2" thickBot="1" x14ac:dyDescent="0.35">
      <c r="A7" s="1104" t="s">
        <v>160</v>
      </c>
      <c r="B7" s="1105"/>
      <c r="C7" s="1105"/>
      <c r="D7" s="1105"/>
      <c r="E7" s="1105"/>
      <c r="F7" s="1105"/>
      <c r="G7" s="1105"/>
      <c r="H7" s="1105"/>
      <c r="I7" s="1105"/>
      <c r="J7" s="1105"/>
      <c r="K7" s="1105"/>
      <c r="L7" s="1106"/>
    </row>
    <row r="8" spans="1:22" ht="21.6" thickBot="1" x14ac:dyDescent="0.45">
      <c r="A8" s="1107" t="s">
        <v>161</v>
      </c>
      <c r="B8" s="1108"/>
      <c r="C8" s="1108"/>
      <c r="D8" s="1108"/>
      <c r="E8" s="1108"/>
      <c r="F8" s="1108"/>
      <c r="G8" s="1108"/>
      <c r="H8" s="1108"/>
      <c r="I8" s="1108"/>
      <c r="J8" s="1108"/>
      <c r="K8" s="1108"/>
      <c r="L8" s="1109"/>
    </row>
    <row r="9" spans="1:22" ht="15" thickBot="1" x14ac:dyDescent="0.35">
      <c r="A9" s="183"/>
      <c r="B9" s="184"/>
      <c r="C9" s="184"/>
      <c r="D9" s="184"/>
      <c r="E9" s="184"/>
      <c r="F9" s="184"/>
      <c r="G9" s="184"/>
      <c r="H9" s="184"/>
      <c r="I9" s="184"/>
      <c r="J9" s="181"/>
      <c r="K9" s="181"/>
      <c r="L9" s="185"/>
    </row>
    <row r="10" spans="1:22" ht="14.4" thickBot="1" x14ac:dyDescent="0.35">
      <c r="A10" s="186" t="s">
        <v>88</v>
      </c>
      <c r="B10" s="1090" t="s">
        <v>89</v>
      </c>
      <c r="C10" s="1091"/>
      <c r="D10" s="1091"/>
      <c r="E10" s="1091"/>
      <c r="F10" s="186"/>
      <c r="G10" s="187"/>
      <c r="H10" s="188"/>
      <c r="I10" s="186"/>
      <c r="J10" s="187" t="s">
        <v>90</v>
      </c>
      <c r="K10" s="188" t="s">
        <v>91</v>
      </c>
      <c r="L10" s="189" t="s">
        <v>162</v>
      </c>
    </row>
    <row r="11" spans="1:22" ht="14.4" x14ac:dyDescent="0.3">
      <c r="A11" s="183"/>
      <c r="B11" s="190"/>
      <c r="C11" s="191"/>
      <c r="D11" s="191"/>
      <c r="E11" s="191"/>
      <c r="F11" s="191"/>
      <c r="G11" s="191"/>
      <c r="H11" s="191"/>
      <c r="I11" s="191"/>
      <c r="J11" s="192"/>
      <c r="K11" s="192"/>
      <c r="L11" s="185"/>
    </row>
    <row r="12" spans="1:22" ht="14.4" x14ac:dyDescent="0.3">
      <c r="A12" s="193"/>
      <c r="B12" s="194"/>
      <c r="C12" s="195" t="s">
        <v>82</v>
      </c>
      <c r="D12" s="195"/>
      <c r="E12" s="195"/>
      <c r="F12" s="195"/>
      <c r="G12" s="195"/>
      <c r="H12" s="195"/>
      <c r="I12" s="196"/>
      <c r="J12" s="181"/>
      <c r="K12" s="181"/>
      <c r="L12" s="197"/>
    </row>
    <row r="13" spans="1:22" ht="14.4" x14ac:dyDescent="0.3">
      <c r="A13" s="198"/>
      <c r="B13" s="195"/>
      <c r="C13" s="199" t="s">
        <v>36</v>
      </c>
      <c r="D13" s="195">
        <v>30</v>
      </c>
      <c r="E13" s="199" t="s">
        <v>163</v>
      </c>
      <c r="F13" s="195"/>
      <c r="G13" s="199"/>
      <c r="H13" s="200">
        <f>51*1000</f>
        <v>51000</v>
      </c>
      <c r="I13" s="201" t="s">
        <v>164</v>
      </c>
      <c r="J13" s="195">
        <f>D13*H13</f>
        <v>1530000</v>
      </c>
      <c r="K13" s="155"/>
      <c r="L13" s="197"/>
      <c r="P13" s="175">
        <v>1811.44847</v>
      </c>
      <c r="S13" s="175">
        <v>1</v>
      </c>
    </row>
    <row r="14" spans="1:22" ht="14.4" x14ac:dyDescent="0.3">
      <c r="A14" s="202"/>
      <c r="B14" s="195"/>
      <c r="C14" s="199" t="s">
        <v>37</v>
      </c>
      <c r="D14" s="195">
        <f>MEDIAN(12+9+10+10+7.8+10.4+9+9.3+9+9+10+7.3+8+12+9+11+11+7.6+9+12+9+9+10+9+8+8+12+11+10+12.5+10.2+9+8+10+15+8+9+8+8+15+15+15+12+12+10+11+7+10+10+11)/50</f>
        <v>10.081999999999999</v>
      </c>
      <c r="E14" s="199" t="s">
        <v>163</v>
      </c>
      <c r="F14" s="195"/>
      <c r="G14" s="199"/>
      <c r="H14" s="200">
        <f>50*1000</f>
        <v>50000</v>
      </c>
      <c r="I14" s="201" t="s">
        <v>164</v>
      </c>
      <c r="J14" s="195">
        <f>D14*H14</f>
        <v>504099.99999999994</v>
      </c>
      <c r="K14" s="204"/>
      <c r="L14" s="197"/>
      <c r="O14" s="205">
        <v>0.75</v>
      </c>
      <c r="T14" s="175" t="s">
        <v>166</v>
      </c>
      <c r="V14" s="206"/>
    </row>
    <row r="15" spans="1:22" ht="14.4" x14ac:dyDescent="0.3">
      <c r="A15" s="202"/>
      <c r="B15" s="195"/>
      <c r="C15" s="199" t="s">
        <v>38</v>
      </c>
      <c r="D15" s="195">
        <f>MEDIAN(12+11+12+12+10+12+12+12+10+11+12+12+10+11+12+12+12+10+10+10+12+11+12+12+12+12+12+12+12+12+12+12+12+12+12+12+12+12+12+12+12+12+12+12+12+12+12+12+12+12)/50</f>
        <v>11.68</v>
      </c>
      <c r="E15" s="199" t="s">
        <v>163</v>
      </c>
      <c r="F15" s="195"/>
      <c r="G15" s="199"/>
      <c r="H15" s="200">
        <f>50*1000</f>
        <v>50000</v>
      </c>
      <c r="I15" s="201" t="s">
        <v>164</v>
      </c>
      <c r="J15" s="195">
        <f>D15*H15</f>
        <v>584000</v>
      </c>
      <c r="K15" s="204"/>
      <c r="L15" s="197"/>
      <c r="O15" s="205"/>
      <c r="V15" s="206"/>
    </row>
    <row r="16" spans="1:22" ht="14.4" x14ac:dyDescent="0.3">
      <c r="A16" s="202"/>
      <c r="B16" s="195"/>
      <c r="C16" s="199" t="s">
        <v>39</v>
      </c>
      <c r="D16" s="195">
        <f>MEDIAN(12+12+12+12+12+12+12+12+12+12+12+12+12+12+12+12+12+12+12+10+12+12+10+11+10+12+12+15+10+12+13+11+10+11+10+11.4+12+10.5+11+10+8+9+7+10+10+11+10+12+12+11)/50</f>
        <v>11.277999999999999</v>
      </c>
      <c r="E16" s="199" t="s">
        <v>163</v>
      </c>
      <c r="F16" s="195"/>
      <c r="G16" s="199"/>
      <c r="H16" s="200">
        <f>50*1000</f>
        <v>50000</v>
      </c>
      <c r="I16" s="201" t="s">
        <v>164</v>
      </c>
      <c r="J16" s="195">
        <f>D16*H16</f>
        <v>563899.99999999988</v>
      </c>
      <c r="K16" s="204"/>
      <c r="L16" s="197"/>
      <c r="O16" s="205"/>
      <c r="V16" s="206"/>
    </row>
    <row r="17" spans="1:22" ht="14.4" x14ac:dyDescent="0.3">
      <c r="A17" s="202"/>
      <c r="B17" s="195"/>
      <c r="C17" s="199" t="s">
        <v>40</v>
      </c>
      <c r="D17" s="195">
        <f>MEDIAN(13+14+11+12+13+14+13+12+12+11+12+13+11+10+14+13+12+12+13+12+11.5+12+13+12+12.4+12+12+15+12+12+12+13+11.4+12+14+12+12+15+11+10+10+10+12+13+16)/44</f>
        <v>12.597727272727271</v>
      </c>
      <c r="E17" s="199" t="s">
        <v>163</v>
      </c>
      <c r="F17" s="195"/>
      <c r="G17" s="199"/>
      <c r="H17" s="200">
        <f>43.2*1000</f>
        <v>43200</v>
      </c>
      <c r="I17" s="201" t="s">
        <v>164</v>
      </c>
      <c r="J17" s="195">
        <f>D17*H17</f>
        <v>544221.81818181812</v>
      </c>
      <c r="K17" s="204"/>
      <c r="L17" s="197"/>
      <c r="O17" s="205"/>
      <c r="V17" s="206"/>
    </row>
    <row r="18" spans="1:22" ht="15" thickBot="1" x14ac:dyDescent="0.35">
      <c r="A18" s="202"/>
      <c r="B18" s="195"/>
      <c r="C18" s="195"/>
      <c r="D18" s="195"/>
      <c r="E18" s="194"/>
      <c r="F18" s="194"/>
      <c r="H18" s="194"/>
      <c r="I18" s="194"/>
      <c r="J18" s="203"/>
      <c r="K18" s="204"/>
      <c r="L18" s="197"/>
      <c r="O18" s="205"/>
      <c r="V18" s="206"/>
    </row>
    <row r="19" spans="1:22" ht="15" thickBot="1" x14ac:dyDescent="0.35">
      <c r="A19" s="202"/>
      <c r="B19" s="195"/>
      <c r="C19" s="195"/>
      <c r="D19" s="195"/>
      <c r="E19" s="195"/>
      <c r="F19" s="195"/>
      <c r="G19" s="195"/>
      <c r="H19" s="207"/>
      <c r="I19" s="208" t="s">
        <v>167</v>
      </c>
      <c r="J19" s="209">
        <f>SUM(J13:J17)</f>
        <v>3726221.8181818184</v>
      </c>
      <c r="K19" s="210" t="s">
        <v>10</v>
      </c>
      <c r="L19" s="211"/>
      <c r="S19" s="175">
        <f>9*1000/10000</f>
        <v>0.9</v>
      </c>
      <c r="T19" s="175" t="s">
        <v>168</v>
      </c>
    </row>
    <row r="20" spans="1:22" ht="14.4" x14ac:dyDescent="0.3">
      <c r="A20" s="202"/>
      <c r="B20" s="195"/>
      <c r="C20" s="195"/>
      <c r="D20" s="195"/>
      <c r="E20" s="195"/>
      <c r="G20" s="195"/>
      <c r="H20" s="212"/>
      <c r="I20" s="200"/>
      <c r="J20" s="213"/>
      <c r="K20" s="200"/>
      <c r="L20" s="197"/>
      <c r="O20" s="175" t="e">
        <f>TRUNC(#REF!*O14,3)</f>
        <v>#REF!</v>
      </c>
      <c r="Q20" s="214">
        <f>TRUNC(O14*F13,3)/1000</f>
        <v>0</v>
      </c>
      <c r="T20" s="175">
        <f>1000* 9/10000*250</f>
        <v>225</v>
      </c>
    </row>
    <row r="21" spans="1:22" ht="14.4" x14ac:dyDescent="0.3">
      <c r="A21" s="202"/>
      <c r="B21" s="195"/>
      <c r="C21" s="217" t="s">
        <v>87</v>
      </c>
      <c r="D21" s="215"/>
      <c r="E21" s="215"/>
      <c r="F21" s="215"/>
      <c r="G21" s="215"/>
      <c r="H21" s="215"/>
      <c r="I21" s="215"/>
      <c r="J21" s="215">
        <f>G27</f>
        <v>0</v>
      </c>
      <c r="K21" s="215" t="s">
        <v>169</v>
      </c>
      <c r="L21" s="216"/>
      <c r="Q21" s="214"/>
    </row>
    <row r="22" spans="1:22" ht="14.4" x14ac:dyDescent="0.3">
      <c r="A22" s="202"/>
      <c r="B22" s="195"/>
      <c r="C22" s="199" t="s">
        <v>36</v>
      </c>
      <c r="D22" s="215"/>
      <c r="E22" s="215"/>
      <c r="F22" s="215"/>
      <c r="G22" s="215"/>
      <c r="H22" s="215"/>
      <c r="I22" s="215"/>
      <c r="J22" s="215"/>
      <c r="K22" s="215"/>
      <c r="L22" s="216"/>
      <c r="Q22" s="214"/>
    </row>
    <row r="23" spans="1:22" ht="14.4" x14ac:dyDescent="0.3">
      <c r="A23" s="202"/>
      <c r="B23" s="195"/>
      <c r="C23" s="215"/>
      <c r="D23" s="215" t="s">
        <v>170</v>
      </c>
      <c r="E23" s="215"/>
      <c r="F23" s="215"/>
      <c r="G23" s="215"/>
      <c r="H23" s="215"/>
      <c r="I23" s="215"/>
      <c r="J23" s="215"/>
      <c r="K23" s="215"/>
      <c r="L23" s="216"/>
      <c r="Q23" s="214"/>
    </row>
    <row r="24" spans="1:22" ht="14.4" x14ac:dyDescent="0.3">
      <c r="A24" s="202"/>
      <c r="B24" s="195"/>
      <c r="C24" s="215"/>
      <c r="D24" s="215" t="s">
        <v>75</v>
      </c>
      <c r="E24" s="215"/>
      <c r="F24" s="215" t="s">
        <v>92</v>
      </c>
      <c r="G24" s="215"/>
      <c r="H24" s="215" t="s">
        <v>9</v>
      </c>
      <c r="I24" s="215"/>
      <c r="J24" s="215" t="s">
        <v>96</v>
      </c>
      <c r="K24" s="215"/>
      <c r="L24" s="216"/>
      <c r="Q24" s="214"/>
    </row>
    <row r="25" spans="1:22" ht="14.4" x14ac:dyDescent="0.3">
      <c r="A25" s="202"/>
      <c r="B25" s="195"/>
      <c r="C25" s="215"/>
      <c r="D25" s="215">
        <f>MEDIAN(21.1+19.8+19.8+19.5+19.5+17.4+19.4+17.1+21.7+17.4+21.6+23.7+22.5+18.9+17.8+22+21.7+21.3+21.3+20.8+19.6+21.3+18+20.4+20.4+21+21+20+21.6+22+19.5+22+22.4+18+19+22.5+20.4+18+18+23+22+22.2+18.5+22+22+21.8+23.7+21+21+21+20)/51</f>
        <v>20.541176470588233</v>
      </c>
      <c r="E25" s="215" t="s">
        <v>93</v>
      </c>
      <c r="F25" s="200">
        <f>51*1000</f>
        <v>51000</v>
      </c>
      <c r="G25" s="215" t="s">
        <v>94</v>
      </c>
      <c r="H25" s="215">
        <v>1</v>
      </c>
      <c r="I25" s="215" t="s">
        <v>95</v>
      </c>
      <c r="J25" s="215">
        <f>ROUND(D25*F25*H25,2)</f>
        <v>1047600</v>
      </c>
      <c r="K25" s="215" t="s">
        <v>169</v>
      </c>
      <c r="L25" s="216"/>
      <c r="Q25" s="214"/>
    </row>
    <row r="26" spans="1:22" ht="15" thickBot="1" x14ac:dyDescent="0.35">
      <c r="A26" s="202"/>
      <c r="B26" s="195"/>
      <c r="C26" s="215"/>
      <c r="D26" s="215"/>
      <c r="E26" s="215"/>
      <c r="F26" s="215"/>
      <c r="G26" s="215"/>
      <c r="H26" s="215"/>
      <c r="I26" s="215"/>
      <c r="J26" s="215"/>
      <c r="K26" s="215"/>
      <c r="L26" s="216"/>
      <c r="Q26" s="214"/>
    </row>
    <row r="27" spans="1:22" ht="14.4" x14ac:dyDescent="0.3">
      <c r="A27" s="202"/>
      <c r="B27" s="195"/>
      <c r="C27" s="195"/>
      <c r="D27" s="195"/>
      <c r="E27" s="195"/>
      <c r="F27" s="195"/>
      <c r="G27" s="218"/>
      <c r="H27" s="219"/>
      <c r="I27" s="220" t="s">
        <v>167</v>
      </c>
      <c r="J27" s="221">
        <f>J25</f>
        <v>1047600</v>
      </c>
      <c r="K27" s="222" t="s">
        <v>10</v>
      </c>
      <c r="L27" s="218"/>
      <c r="Q27" s="214"/>
    </row>
    <row r="28" spans="1:22" ht="14.4" x14ac:dyDescent="0.3">
      <c r="A28" s="202"/>
      <c r="B28" s="195"/>
      <c r="C28" s="195"/>
      <c r="D28" s="195"/>
      <c r="E28" s="195"/>
      <c r="F28" s="195"/>
      <c r="G28" s="195"/>
      <c r="H28" s="195"/>
      <c r="I28" s="195"/>
      <c r="J28" s="195"/>
      <c r="K28" s="195"/>
      <c r="L28" s="218"/>
      <c r="Q28" s="214"/>
    </row>
    <row r="29" spans="1:22" ht="14.4" x14ac:dyDescent="0.3">
      <c r="A29" s="202"/>
      <c r="B29" s="195"/>
      <c r="C29" s="217" t="s">
        <v>346</v>
      </c>
      <c r="D29" s="215"/>
      <c r="E29" s="215"/>
      <c r="F29" s="215"/>
      <c r="G29" s="215"/>
      <c r="H29" s="215"/>
      <c r="I29" s="215"/>
      <c r="J29" s="215">
        <f>G35</f>
        <v>0</v>
      </c>
      <c r="K29" s="215" t="s">
        <v>169</v>
      </c>
      <c r="L29" s="216"/>
      <c r="Q29" s="214"/>
    </row>
    <row r="30" spans="1:22" ht="14.4" x14ac:dyDescent="0.3">
      <c r="A30" s="202"/>
      <c r="B30" s="195"/>
      <c r="C30" s="199" t="s">
        <v>36</v>
      </c>
      <c r="D30" s="215"/>
      <c r="E30" s="215"/>
      <c r="F30" s="215"/>
      <c r="G30" s="215"/>
      <c r="H30" s="215"/>
      <c r="I30" s="215"/>
      <c r="J30" s="215"/>
      <c r="K30" s="215"/>
      <c r="L30" s="216"/>
      <c r="Q30" s="214"/>
    </row>
    <row r="31" spans="1:22" ht="14.4" x14ac:dyDescent="0.3">
      <c r="A31" s="202"/>
      <c r="B31" s="195"/>
      <c r="C31" s="215"/>
      <c r="D31" s="215" t="s">
        <v>170</v>
      </c>
      <c r="E31" s="215"/>
      <c r="F31" s="215"/>
      <c r="G31" s="215"/>
      <c r="H31" s="215"/>
      <c r="I31" s="215"/>
      <c r="J31" s="215"/>
      <c r="K31" s="215"/>
      <c r="L31" s="216"/>
      <c r="Q31" s="214"/>
    </row>
    <row r="32" spans="1:22" ht="14.4" x14ac:dyDescent="0.3">
      <c r="A32" s="202"/>
      <c r="B32" s="195"/>
      <c r="C32" s="215"/>
      <c r="D32" s="215" t="s">
        <v>75</v>
      </c>
      <c r="E32" s="215"/>
      <c r="F32" s="215" t="s">
        <v>92</v>
      </c>
      <c r="G32" s="215"/>
      <c r="H32" s="215" t="s">
        <v>9</v>
      </c>
      <c r="I32" s="215"/>
      <c r="J32" s="215" t="s">
        <v>96</v>
      </c>
      <c r="K32" s="215"/>
      <c r="L32" s="216"/>
      <c r="Q32" s="214"/>
    </row>
    <row r="33" spans="1:17" ht="14.4" x14ac:dyDescent="0.3">
      <c r="A33" s="202"/>
      <c r="B33" s="195"/>
      <c r="C33" s="215"/>
      <c r="D33" s="215">
        <v>2.5</v>
      </c>
      <c r="E33" s="215" t="s">
        <v>93</v>
      </c>
      <c r="F33" s="200">
        <f>50.6*1000</f>
        <v>50600</v>
      </c>
      <c r="G33" s="215" t="s">
        <v>94</v>
      </c>
      <c r="H33" s="215">
        <v>2</v>
      </c>
      <c r="I33" s="215" t="s">
        <v>95</v>
      </c>
      <c r="J33" s="215">
        <f>ROUND(D33*F33*H33,2)</f>
        <v>253000</v>
      </c>
      <c r="K33" s="215" t="s">
        <v>169</v>
      </c>
      <c r="L33" s="216"/>
      <c r="Q33" s="214"/>
    </row>
    <row r="34" spans="1:17" ht="15" thickBot="1" x14ac:dyDescent="0.35">
      <c r="A34" s="202"/>
      <c r="B34" s="195"/>
      <c r="C34" s="215"/>
      <c r="D34" s="215"/>
      <c r="E34" s="215"/>
      <c r="F34" s="215"/>
      <c r="G34" s="215"/>
      <c r="H34" s="215"/>
      <c r="I34" s="215"/>
      <c r="J34" s="215"/>
      <c r="K34" s="215"/>
      <c r="L34" s="216"/>
      <c r="Q34" s="214"/>
    </row>
    <row r="35" spans="1:17" ht="15" thickBot="1" x14ac:dyDescent="0.35">
      <c r="A35" s="223"/>
      <c r="B35" s="224"/>
      <c r="C35" s="224"/>
      <c r="D35" s="224"/>
      <c r="E35" s="224"/>
      <c r="F35" s="224"/>
      <c r="G35" s="224"/>
      <c r="H35" s="207"/>
      <c r="I35" s="208" t="s">
        <v>167</v>
      </c>
      <c r="J35" s="209">
        <f>J33</f>
        <v>253000</v>
      </c>
      <c r="K35" s="210" t="s">
        <v>10</v>
      </c>
      <c r="L35" s="225"/>
      <c r="Q35" s="214"/>
    </row>
    <row r="36" spans="1:17" ht="14.4" x14ac:dyDescent="0.3">
      <c r="A36" s="202"/>
      <c r="B36" s="195"/>
      <c r="C36" s="195"/>
      <c r="D36" s="195"/>
      <c r="E36" s="195"/>
      <c r="F36" s="195"/>
      <c r="G36" s="195"/>
      <c r="H36" s="195"/>
      <c r="I36" s="195"/>
      <c r="J36" s="195"/>
      <c r="K36" s="195"/>
      <c r="L36" s="218"/>
      <c r="Q36" s="214"/>
    </row>
    <row r="37" spans="1:17" ht="14.4" x14ac:dyDescent="0.3">
      <c r="A37" s="202"/>
      <c r="B37" s="195"/>
      <c r="C37" s="217" t="s">
        <v>346</v>
      </c>
      <c r="D37" s="215"/>
      <c r="E37" s="215"/>
      <c r="F37" s="215"/>
      <c r="G37" s="215"/>
      <c r="H37" s="215"/>
      <c r="I37" s="215"/>
      <c r="J37" s="215">
        <f>G43</f>
        <v>0</v>
      </c>
      <c r="K37" s="215" t="s">
        <v>169</v>
      </c>
      <c r="L37" s="218"/>
      <c r="Q37" s="214"/>
    </row>
    <row r="38" spans="1:17" ht="14.4" x14ac:dyDescent="0.3">
      <c r="A38" s="202"/>
      <c r="B38" s="195"/>
      <c r="C38" s="199" t="s">
        <v>37</v>
      </c>
      <c r="D38" s="215"/>
      <c r="E38" s="215"/>
      <c r="F38" s="215"/>
      <c r="G38" s="215"/>
      <c r="H38" s="215"/>
      <c r="I38" s="215"/>
      <c r="J38" s="215"/>
      <c r="K38" s="215"/>
      <c r="L38" s="218"/>
      <c r="Q38" s="214"/>
    </row>
    <row r="39" spans="1:17" ht="14.4" x14ac:dyDescent="0.3">
      <c r="A39" s="202"/>
      <c r="B39" s="195"/>
      <c r="C39" s="215"/>
      <c r="D39" s="215" t="s">
        <v>170</v>
      </c>
      <c r="E39" s="215"/>
      <c r="F39" s="215"/>
      <c r="G39" s="215"/>
      <c r="H39" s="215"/>
      <c r="I39" s="215"/>
      <c r="J39" s="215"/>
      <c r="K39" s="215"/>
      <c r="L39" s="218"/>
      <c r="Q39" s="214"/>
    </row>
    <row r="40" spans="1:17" ht="14.4" x14ac:dyDescent="0.3">
      <c r="A40" s="202"/>
      <c r="B40" s="195"/>
      <c r="C40" s="215"/>
      <c r="D40" s="215" t="s">
        <v>75</v>
      </c>
      <c r="E40" s="215"/>
      <c r="F40" s="215" t="s">
        <v>92</v>
      </c>
      <c r="G40" s="215"/>
      <c r="H40" s="215" t="s">
        <v>9</v>
      </c>
      <c r="I40" s="215"/>
      <c r="J40" s="215" t="s">
        <v>96</v>
      </c>
      <c r="K40" s="215"/>
      <c r="L40" s="218"/>
      <c r="Q40" s="214"/>
    </row>
    <row r="41" spans="1:17" ht="14.4" x14ac:dyDescent="0.3">
      <c r="A41" s="202"/>
      <c r="B41" s="195"/>
      <c r="C41" s="215"/>
      <c r="D41" s="215">
        <v>2.5</v>
      </c>
      <c r="E41" s="215" t="s">
        <v>93</v>
      </c>
      <c r="F41" s="200">
        <f>49.2*1000</f>
        <v>49200</v>
      </c>
      <c r="G41" s="215" t="s">
        <v>94</v>
      </c>
      <c r="H41" s="215">
        <v>2</v>
      </c>
      <c r="I41" s="215" t="s">
        <v>95</v>
      </c>
      <c r="J41" s="215">
        <f>ROUND(D41*F41*H41,2)</f>
        <v>246000</v>
      </c>
      <c r="K41" s="215" t="s">
        <v>169</v>
      </c>
      <c r="L41" s="218"/>
      <c r="Q41" s="214"/>
    </row>
    <row r="42" spans="1:17" ht="15" thickBot="1" x14ac:dyDescent="0.35">
      <c r="A42" s="202"/>
      <c r="B42" s="195"/>
      <c r="C42" s="215"/>
      <c r="D42" s="215"/>
      <c r="E42" s="215"/>
      <c r="F42" s="215"/>
      <c r="G42" s="215"/>
      <c r="H42" s="215"/>
      <c r="I42" s="215"/>
      <c r="J42" s="215"/>
      <c r="K42" s="215"/>
      <c r="L42" s="218"/>
      <c r="Q42" s="214"/>
    </row>
    <row r="43" spans="1:17" ht="15" thickBot="1" x14ac:dyDescent="0.35">
      <c r="A43" s="202"/>
      <c r="B43" s="195"/>
      <c r="C43" s="195"/>
      <c r="D43" s="195"/>
      <c r="E43" s="195"/>
      <c r="F43" s="195"/>
      <c r="G43" s="195"/>
      <c r="H43" s="207"/>
      <c r="I43" s="208" t="s">
        <v>167</v>
      </c>
      <c r="J43" s="209">
        <f>J41</f>
        <v>246000</v>
      </c>
      <c r="K43" s="210" t="s">
        <v>10</v>
      </c>
      <c r="L43" s="218"/>
      <c r="Q43" s="214"/>
    </row>
    <row r="44" spans="1:17" ht="14.4" x14ac:dyDescent="0.3">
      <c r="A44" s="202"/>
      <c r="B44" s="195"/>
      <c r="C44" s="195"/>
      <c r="D44" s="195"/>
      <c r="E44" s="195"/>
      <c r="F44" s="195"/>
      <c r="G44" s="195"/>
      <c r="H44" s="195"/>
      <c r="I44" s="195"/>
      <c r="J44" s="195"/>
      <c r="K44" s="195"/>
      <c r="L44" s="218"/>
      <c r="Q44" s="214"/>
    </row>
    <row r="45" spans="1:17" ht="14.4" x14ac:dyDescent="0.3">
      <c r="A45" s="202"/>
      <c r="B45" s="195"/>
      <c r="C45" s="217" t="s">
        <v>346</v>
      </c>
      <c r="D45" s="215"/>
      <c r="E45" s="215"/>
      <c r="F45" s="215"/>
      <c r="G45" s="215"/>
      <c r="H45" s="215"/>
      <c r="I45" s="215"/>
      <c r="J45" s="215">
        <f>G51</f>
        <v>0</v>
      </c>
      <c r="K45" s="215" t="s">
        <v>169</v>
      </c>
      <c r="L45" s="218"/>
      <c r="Q45" s="214"/>
    </row>
    <row r="46" spans="1:17" ht="14.4" x14ac:dyDescent="0.3">
      <c r="A46" s="202"/>
      <c r="B46" s="195"/>
      <c r="C46" s="199" t="s">
        <v>38</v>
      </c>
      <c r="D46" s="215"/>
      <c r="E46" s="215"/>
      <c r="F46" s="215"/>
      <c r="G46" s="215"/>
      <c r="H46" s="215"/>
      <c r="I46" s="215"/>
      <c r="J46" s="215"/>
      <c r="K46" s="215"/>
      <c r="L46" s="218"/>
      <c r="Q46" s="214"/>
    </row>
    <row r="47" spans="1:17" ht="14.4" x14ac:dyDescent="0.3">
      <c r="A47" s="202"/>
      <c r="B47" s="195"/>
      <c r="C47" s="215"/>
      <c r="D47" s="215" t="s">
        <v>170</v>
      </c>
      <c r="E47" s="215"/>
      <c r="F47" s="215"/>
      <c r="G47" s="215"/>
      <c r="H47" s="215"/>
      <c r="I47" s="215"/>
      <c r="J47" s="215"/>
      <c r="K47" s="215"/>
      <c r="L47" s="218"/>
      <c r="Q47" s="214"/>
    </row>
    <row r="48" spans="1:17" ht="14.4" x14ac:dyDescent="0.3">
      <c r="A48" s="202"/>
      <c r="B48" s="195"/>
      <c r="C48" s="215"/>
      <c r="D48" s="215" t="s">
        <v>75</v>
      </c>
      <c r="E48" s="215"/>
      <c r="F48" s="215" t="s">
        <v>92</v>
      </c>
      <c r="G48" s="215"/>
      <c r="H48" s="215" t="s">
        <v>9</v>
      </c>
      <c r="I48" s="215"/>
      <c r="J48" s="215" t="s">
        <v>96</v>
      </c>
      <c r="K48" s="215"/>
      <c r="L48" s="218"/>
      <c r="Q48" s="214"/>
    </row>
    <row r="49" spans="1:17" ht="14.4" x14ac:dyDescent="0.3">
      <c r="A49" s="202"/>
      <c r="B49" s="195"/>
      <c r="C49" s="215"/>
      <c r="D49" s="215">
        <v>2.5</v>
      </c>
      <c r="E49" s="215" t="s">
        <v>93</v>
      </c>
      <c r="F49" s="200">
        <f>49.8*1000</f>
        <v>49800</v>
      </c>
      <c r="G49" s="215" t="s">
        <v>94</v>
      </c>
      <c r="H49" s="215">
        <v>2</v>
      </c>
      <c r="I49" s="215" t="s">
        <v>95</v>
      </c>
      <c r="J49" s="215">
        <f>ROUND(D49*F49*H49,2)</f>
        <v>249000</v>
      </c>
      <c r="K49" s="215" t="s">
        <v>169</v>
      </c>
      <c r="L49" s="218"/>
      <c r="Q49" s="214"/>
    </row>
    <row r="50" spans="1:17" ht="15" thickBot="1" x14ac:dyDescent="0.35">
      <c r="A50" s="202"/>
      <c r="B50" s="195"/>
      <c r="C50" s="215"/>
      <c r="D50" s="215"/>
      <c r="E50" s="215"/>
      <c r="F50" s="215"/>
      <c r="G50" s="215"/>
      <c r="H50" s="215"/>
      <c r="I50" s="215"/>
      <c r="J50" s="215"/>
      <c r="K50" s="215"/>
      <c r="L50" s="218"/>
      <c r="Q50" s="214"/>
    </row>
    <row r="51" spans="1:17" ht="15" thickBot="1" x14ac:dyDescent="0.35">
      <c r="A51" s="202"/>
      <c r="B51" s="195"/>
      <c r="C51" s="195"/>
      <c r="D51" s="195"/>
      <c r="E51" s="195"/>
      <c r="F51" s="195"/>
      <c r="G51" s="195"/>
      <c r="H51" s="207"/>
      <c r="I51" s="208" t="s">
        <v>167</v>
      </c>
      <c r="J51" s="209">
        <f>J49</f>
        <v>249000</v>
      </c>
      <c r="K51" s="210" t="s">
        <v>10</v>
      </c>
      <c r="L51" s="218"/>
      <c r="Q51" s="214"/>
    </row>
    <row r="52" spans="1:17" ht="14.4" x14ac:dyDescent="0.3">
      <c r="A52" s="202"/>
      <c r="B52" s="195"/>
      <c r="C52" s="195"/>
      <c r="D52" s="195"/>
      <c r="E52" s="195"/>
      <c r="F52" s="195"/>
      <c r="G52" s="195"/>
      <c r="H52" s="195"/>
      <c r="I52" s="195"/>
      <c r="J52" s="195"/>
      <c r="K52" s="195"/>
      <c r="L52" s="218"/>
      <c r="Q52" s="214"/>
    </row>
    <row r="53" spans="1:17" ht="14.4" x14ac:dyDescent="0.3">
      <c r="A53" s="202"/>
      <c r="B53" s="195"/>
      <c r="C53" s="217" t="s">
        <v>346</v>
      </c>
      <c r="D53" s="215"/>
      <c r="E53" s="215"/>
      <c r="F53" s="215"/>
      <c r="G53" s="215"/>
      <c r="H53" s="215"/>
      <c r="I53" s="215"/>
      <c r="J53" s="215">
        <f>G59</f>
        <v>0</v>
      </c>
      <c r="K53" s="215" t="s">
        <v>169</v>
      </c>
      <c r="L53" s="218"/>
      <c r="Q53" s="214"/>
    </row>
    <row r="54" spans="1:17" ht="14.4" x14ac:dyDescent="0.3">
      <c r="A54" s="202"/>
      <c r="B54" s="195"/>
      <c r="C54" s="199" t="s">
        <v>39</v>
      </c>
      <c r="D54" s="215"/>
      <c r="E54" s="215"/>
      <c r="F54" s="215"/>
      <c r="G54" s="215"/>
      <c r="H54" s="215"/>
      <c r="I54" s="215"/>
      <c r="J54" s="215"/>
      <c r="K54" s="215"/>
      <c r="L54" s="218"/>
      <c r="Q54" s="214"/>
    </row>
    <row r="55" spans="1:17" ht="14.4" x14ac:dyDescent="0.3">
      <c r="A55" s="202"/>
      <c r="B55" s="195"/>
      <c r="C55" s="215"/>
      <c r="D55" s="215" t="s">
        <v>170</v>
      </c>
      <c r="E55" s="215"/>
      <c r="F55" s="215"/>
      <c r="G55" s="215"/>
      <c r="H55" s="215"/>
      <c r="I55" s="215"/>
      <c r="J55" s="215"/>
      <c r="K55" s="215"/>
      <c r="L55" s="218"/>
      <c r="Q55" s="214"/>
    </row>
    <row r="56" spans="1:17" ht="14.4" x14ac:dyDescent="0.3">
      <c r="A56" s="202"/>
      <c r="B56" s="195"/>
      <c r="C56" s="215"/>
      <c r="D56" s="215" t="s">
        <v>75</v>
      </c>
      <c r="E56" s="215"/>
      <c r="F56" s="215" t="s">
        <v>92</v>
      </c>
      <c r="G56" s="215"/>
      <c r="H56" s="215" t="s">
        <v>9</v>
      </c>
      <c r="I56" s="215"/>
      <c r="J56" s="215" t="s">
        <v>96</v>
      </c>
      <c r="K56" s="215"/>
      <c r="L56" s="218"/>
      <c r="Q56" s="214"/>
    </row>
    <row r="57" spans="1:17" ht="14.4" x14ac:dyDescent="0.3">
      <c r="A57" s="202"/>
      <c r="B57" s="195"/>
      <c r="C57" s="215"/>
      <c r="D57" s="215">
        <v>2.5</v>
      </c>
      <c r="E57" s="215" t="s">
        <v>93</v>
      </c>
      <c r="F57" s="200">
        <f>50*1000</f>
        <v>50000</v>
      </c>
      <c r="G57" s="215" t="s">
        <v>94</v>
      </c>
      <c r="H57" s="215">
        <v>2</v>
      </c>
      <c r="I57" s="215" t="s">
        <v>95</v>
      </c>
      <c r="J57" s="215">
        <f>ROUND(D57*F57*H57,2)</f>
        <v>250000</v>
      </c>
      <c r="K57" s="215" t="s">
        <v>169</v>
      </c>
      <c r="L57" s="218"/>
      <c r="Q57" s="214"/>
    </row>
    <row r="58" spans="1:17" ht="15" thickBot="1" x14ac:dyDescent="0.35">
      <c r="A58" s="202"/>
      <c r="B58" s="195"/>
      <c r="C58" s="215"/>
      <c r="D58" s="215"/>
      <c r="E58" s="215"/>
      <c r="F58" s="215"/>
      <c r="G58" s="215"/>
      <c r="H58" s="215"/>
      <c r="I58" s="215"/>
      <c r="J58" s="215"/>
      <c r="K58" s="215"/>
      <c r="L58" s="218"/>
      <c r="Q58" s="214"/>
    </row>
    <row r="59" spans="1:17" ht="15" thickBot="1" x14ac:dyDescent="0.35">
      <c r="A59" s="202"/>
      <c r="B59" s="195"/>
      <c r="C59" s="195"/>
      <c r="D59" s="195"/>
      <c r="E59" s="195"/>
      <c r="F59" s="195"/>
      <c r="G59" s="195"/>
      <c r="H59" s="207"/>
      <c r="I59" s="208" t="s">
        <v>167</v>
      </c>
      <c r="J59" s="209">
        <f>J57</f>
        <v>250000</v>
      </c>
      <c r="K59" s="210" t="s">
        <v>10</v>
      </c>
      <c r="L59" s="218"/>
      <c r="Q59" s="214"/>
    </row>
    <row r="60" spans="1:17" ht="15" thickBot="1" x14ac:dyDescent="0.35">
      <c r="A60" s="223"/>
      <c r="B60" s="224"/>
      <c r="C60" s="224"/>
      <c r="D60" s="224"/>
      <c r="E60" s="224"/>
      <c r="F60" s="224"/>
      <c r="G60" s="224"/>
      <c r="H60" s="224"/>
      <c r="I60" s="224"/>
      <c r="J60" s="224"/>
      <c r="K60" s="224"/>
      <c r="L60" s="225"/>
      <c r="Q60" s="214"/>
    </row>
    <row r="61" spans="1:17" ht="14.4" x14ac:dyDescent="0.3">
      <c r="A61" s="202"/>
      <c r="B61" s="195"/>
      <c r="C61" s="217" t="s">
        <v>346</v>
      </c>
      <c r="D61" s="215"/>
      <c r="E61" s="215"/>
      <c r="F61" s="215"/>
      <c r="G61" s="215"/>
      <c r="H61" s="215"/>
      <c r="I61" s="215"/>
      <c r="J61" s="215">
        <f>G67</f>
        <v>0</v>
      </c>
      <c r="K61" s="215" t="s">
        <v>169</v>
      </c>
      <c r="L61" s="218"/>
      <c r="Q61" s="214"/>
    </row>
    <row r="62" spans="1:17" ht="14.4" x14ac:dyDescent="0.3">
      <c r="A62" s="202"/>
      <c r="B62" s="195"/>
      <c r="C62" s="199" t="s">
        <v>40</v>
      </c>
      <c r="D62" s="215"/>
      <c r="E62" s="215"/>
      <c r="F62" s="215"/>
      <c r="G62" s="215"/>
      <c r="H62" s="215"/>
      <c r="I62" s="215"/>
      <c r="J62" s="215"/>
      <c r="K62" s="215"/>
      <c r="L62" s="218"/>
      <c r="Q62" s="214"/>
    </row>
    <row r="63" spans="1:17" ht="14.4" x14ac:dyDescent="0.3">
      <c r="A63" s="202"/>
      <c r="B63" s="195"/>
      <c r="C63" s="215"/>
      <c r="D63" s="215" t="s">
        <v>170</v>
      </c>
      <c r="E63" s="215"/>
      <c r="F63" s="215"/>
      <c r="G63" s="215"/>
      <c r="H63" s="215"/>
      <c r="I63" s="215"/>
      <c r="J63" s="215"/>
      <c r="K63" s="215"/>
      <c r="L63" s="218"/>
      <c r="Q63" s="214"/>
    </row>
    <row r="64" spans="1:17" ht="14.4" x14ac:dyDescent="0.3">
      <c r="A64" s="202"/>
      <c r="B64" s="195"/>
      <c r="C64" s="215"/>
      <c r="D64" s="215" t="s">
        <v>75</v>
      </c>
      <c r="E64" s="215"/>
      <c r="F64" s="215" t="s">
        <v>92</v>
      </c>
      <c r="G64" s="215"/>
      <c r="H64" s="215" t="s">
        <v>9</v>
      </c>
      <c r="I64" s="215"/>
      <c r="J64" s="215" t="s">
        <v>96</v>
      </c>
      <c r="K64" s="215"/>
      <c r="L64" s="218"/>
      <c r="Q64" s="214"/>
    </row>
    <row r="65" spans="1:17" ht="14.4" x14ac:dyDescent="0.3">
      <c r="A65" s="202"/>
      <c r="B65" s="195"/>
      <c r="C65" s="215"/>
      <c r="D65" s="215">
        <v>2.5</v>
      </c>
      <c r="E65" s="215" t="s">
        <v>93</v>
      </c>
      <c r="F65" s="200">
        <f>42*1000</f>
        <v>42000</v>
      </c>
      <c r="G65" s="215" t="s">
        <v>94</v>
      </c>
      <c r="H65" s="215">
        <v>2</v>
      </c>
      <c r="I65" s="215" t="s">
        <v>95</v>
      </c>
      <c r="J65" s="215">
        <f>ROUND(D65*F65*H65,2)</f>
        <v>210000</v>
      </c>
      <c r="K65" s="215" t="s">
        <v>169</v>
      </c>
      <c r="L65" s="218"/>
      <c r="Q65" s="214"/>
    </row>
    <row r="66" spans="1:17" ht="15" thickBot="1" x14ac:dyDescent="0.35">
      <c r="A66" s="202"/>
      <c r="B66" s="195"/>
      <c r="C66" s="215"/>
      <c r="D66" s="215"/>
      <c r="E66" s="215"/>
      <c r="F66" s="215"/>
      <c r="G66" s="215"/>
      <c r="H66" s="215"/>
      <c r="I66" s="215"/>
      <c r="J66" s="215"/>
      <c r="K66" s="215"/>
      <c r="L66" s="218"/>
      <c r="Q66" s="214"/>
    </row>
    <row r="67" spans="1:17" ht="15" thickBot="1" x14ac:dyDescent="0.35">
      <c r="A67" s="202"/>
      <c r="B67" s="195"/>
      <c r="C67" s="195"/>
      <c r="D67" s="195"/>
      <c r="E67" s="195"/>
      <c r="F67" s="195"/>
      <c r="G67" s="195"/>
      <c r="H67" s="207"/>
      <c r="I67" s="208" t="s">
        <v>167</v>
      </c>
      <c r="J67" s="209">
        <f>J65</f>
        <v>210000</v>
      </c>
      <c r="K67" s="210" t="s">
        <v>10</v>
      </c>
      <c r="L67" s="218"/>
      <c r="Q67" s="214"/>
    </row>
    <row r="68" spans="1:17" ht="14.4" x14ac:dyDescent="0.3">
      <c r="A68" s="202"/>
      <c r="B68" s="195"/>
      <c r="C68" s="195"/>
      <c r="D68" s="195"/>
      <c r="E68" s="195"/>
      <c r="F68" s="195"/>
      <c r="G68" s="195"/>
      <c r="H68" s="195"/>
      <c r="I68" s="195"/>
      <c r="J68" s="195"/>
      <c r="K68" s="195"/>
      <c r="L68" s="218"/>
      <c r="Q68" s="214"/>
    </row>
    <row r="69" spans="1:17" ht="14.4" x14ac:dyDescent="0.3">
      <c r="A69" s="193"/>
      <c r="B69" s="194"/>
      <c r="C69" s="194" t="s">
        <v>171</v>
      </c>
      <c r="D69" s="195"/>
      <c r="E69" s="195"/>
      <c r="F69" s="195"/>
      <c r="G69" s="195"/>
      <c r="H69" s="195"/>
      <c r="I69" s="196"/>
      <c r="J69" s="181"/>
      <c r="K69" s="181"/>
      <c r="L69" s="197"/>
    </row>
    <row r="70" spans="1:17" ht="14.4" x14ac:dyDescent="0.3">
      <c r="A70" s="193"/>
      <c r="B70" s="194" t="s">
        <v>172</v>
      </c>
      <c r="C70" s="194"/>
      <c r="D70" s="195"/>
      <c r="E70" s="195"/>
      <c r="F70" s="195"/>
      <c r="G70" s="195"/>
      <c r="H70" s="195"/>
      <c r="I70" s="196"/>
      <c r="J70" s="181"/>
      <c r="K70" s="181"/>
      <c r="L70" s="197"/>
    </row>
    <row r="71" spans="1:17" ht="14.4" x14ac:dyDescent="0.3">
      <c r="A71" s="198"/>
      <c r="B71" s="195" t="s">
        <v>173</v>
      </c>
      <c r="C71" s="199"/>
      <c r="D71" s="195">
        <f>SUM(D13:D17)/5</f>
        <v>15.127545454545455</v>
      </c>
      <c r="E71" s="199" t="s">
        <v>174</v>
      </c>
      <c r="F71" s="200">
        <f>SUM(H13:H16)+5000</f>
        <v>206000</v>
      </c>
      <c r="G71" s="199" t="s">
        <v>174</v>
      </c>
      <c r="H71" s="200">
        <v>0.15</v>
      </c>
      <c r="I71" s="201" t="s">
        <v>175</v>
      </c>
      <c r="J71" s="195">
        <f>D71*F71*H71</f>
        <v>467441.15454545454</v>
      </c>
      <c r="K71" s="155" t="s">
        <v>8</v>
      </c>
      <c r="L71" s="197"/>
    </row>
    <row r="72" spans="1:17" ht="15" thickBot="1" x14ac:dyDescent="0.35">
      <c r="A72" s="202"/>
      <c r="B72" s="195"/>
      <c r="C72" s="195"/>
      <c r="D72" s="195"/>
      <c r="E72" s="195"/>
      <c r="F72" s="195"/>
      <c r="G72" s="195"/>
      <c r="H72" s="195"/>
      <c r="I72" s="195"/>
      <c r="J72" s="181"/>
      <c r="K72" s="181"/>
      <c r="L72" s="197"/>
    </row>
    <row r="73" spans="1:17" ht="15" thickBot="1" x14ac:dyDescent="0.35">
      <c r="A73" s="202"/>
      <c r="B73" s="195"/>
      <c r="C73" s="195"/>
      <c r="D73" s="195"/>
      <c r="E73" s="195"/>
      <c r="F73" s="195"/>
      <c r="G73" s="218"/>
      <c r="H73" s="207"/>
      <c r="I73" s="208" t="s">
        <v>167</v>
      </c>
      <c r="J73" s="209">
        <f>J71</f>
        <v>467441.15454545454</v>
      </c>
      <c r="K73" s="210" t="s">
        <v>8</v>
      </c>
      <c r="L73" s="226"/>
    </row>
    <row r="74" spans="1:17" ht="14.4" x14ac:dyDescent="0.3">
      <c r="A74" s="202"/>
      <c r="B74" s="195"/>
      <c r="C74" s="195"/>
      <c r="D74" s="195"/>
      <c r="E74" s="195"/>
      <c r="F74" s="195"/>
      <c r="G74" s="195"/>
      <c r="H74" s="212"/>
      <c r="I74" s="200"/>
      <c r="J74" s="213"/>
      <c r="K74" s="604"/>
      <c r="L74" s="197"/>
    </row>
    <row r="75" spans="1:17" ht="14.4" x14ac:dyDescent="0.3">
      <c r="A75" s="202"/>
      <c r="B75" s="195"/>
      <c r="C75" s="195" t="s">
        <v>431</v>
      </c>
      <c r="D75" s="195"/>
      <c r="E75" s="195"/>
      <c r="F75" s="195"/>
      <c r="G75" s="195"/>
      <c r="H75" s="212"/>
      <c r="I75" s="200"/>
      <c r="J75" s="213"/>
      <c r="K75" s="200"/>
      <c r="L75" s="197"/>
    </row>
    <row r="76" spans="1:17" ht="14.4" x14ac:dyDescent="0.3">
      <c r="A76" s="202"/>
      <c r="B76" s="195" t="s">
        <v>173</v>
      </c>
      <c r="C76" s="199"/>
      <c r="D76" s="195">
        <f>SUM(D13:D17)/5</f>
        <v>15.127545454545455</v>
      </c>
      <c r="E76" s="199" t="s">
        <v>174</v>
      </c>
      <c r="F76" s="200">
        <f>SUM(H13)</f>
        <v>51000</v>
      </c>
      <c r="G76" s="199" t="s">
        <v>174</v>
      </c>
      <c r="H76" s="200">
        <v>0.15</v>
      </c>
      <c r="I76" s="201" t="s">
        <v>175</v>
      </c>
      <c r="J76" s="195">
        <f>D76*F76*H76</f>
        <v>115725.72272727273</v>
      </c>
      <c r="K76" s="155" t="s">
        <v>8</v>
      </c>
      <c r="L76" s="197"/>
    </row>
    <row r="77" spans="1:17" ht="15" thickBot="1" x14ac:dyDescent="0.35">
      <c r="A77" s="202"/>
      <c r="B77" s="195"/>
      <c r="C77" s="195"/>
      <c r="D77" s="195"/>
      <c r="E77" s="195"/>
      <c r="F77" s="195"/>
      <c r="G77" s="195"/>
      <c r="H77" s="212"/>
      <c r="I77" s="200"/>
      <c r="J77" s="213"/>
      <c r="K77" s="200"/>
      <c r="L77" s="197"/>
    </row>
    <row r="78" spans="1:17" ht="15" thickBot="1" x14ac:dyDescent="0.35">
      <c r="A78" s="202"/>
      <c r="B78" s="195"/>
      <c r="C78" s="195"/>
      <c r="D78" s="195"/>
      <c r="E78" s="195"/>
      <c r="F78" s="195"/>
      <c r="G78" s="218"/>
      <c r="H78" s="207"/>
      <c r="I78" s="208" t="s">
        <v>167</v>
      </c>
      <c r="J78" s="209">
        <f>J76</f>
        <v>115725.72272727273</v>
      </c>
      <c r="K78" s="210" t="s">
        <v>8</v>
      </c>
      <c r="L78" s="226"/>
    </row>
    <row r="79" spans="1:17" ht="14.4" x14ac:dyDescent="0.3">
      <c r="A79" s="202"/>
      <c r="B79" s="195"/>
      <c r="C79" s="195"/>
      <c r="D79" s="195"/>
      <c r="E79" s="195"/>
      <c r="F79" s="195"/>
      <c r="G79" s="195"/>
      <c r="H79" s="212"/>
      <c r="I79" s="200"/>
      <c r="J79" s="213"/>
      <c r="K79" s="200"/>
      <c r="L79" s="197"/>
    </row>
    <row r="80" spans="1:17" ht="14.4" x14ac:dyDescent="0.3">
      <c r="A80" s="202"/>
      <c r="B80" s="194"/>
      <c r="C80" s="194" t="s">
        <v>119</v>
      </c>
      <c r="D80" s="195"/>
      <c r="E80" s="195"/>
      <c r="F80" s="195"/>
      <c r="G80" s="195"/>
      <c r="H80" s="195"/>
      <c r="I80" s="196"/>
      <c r="J80" s="181"/>
      <c r="K80" s="181"/>
      <c r="L80" s="197"/>
    </row>
    <row r="81" spans="1:17" ht="14.4" x14ac:dyDescent="0.3">
      <c r="A81" s="202"/>
      <c r="B81" s="195" t="s">
        <v>173</v>
      </c>
      <c r="C81" s="199"/>
      <c r="D81" s="195">
        <f>SUM(D13:D17)/5</f>
        <v>15.127545454545455</v>
      </c>
      <c r="E81" s="199" t="s">
        <v>174</v>
      </c>
      <c r="F81" s="200">
        <f>SUM(H13:H17)</f>
        <v>244200</v>
      </c>
      <c r="G81" s="199" t="s">
        <v>174</v>
      </c>
      <c r="H81" s="195">
        <v>1</v>
      </c>
      <c r="I81" s="201" t="s">
        <v>176</v>
      </c>
      <c r="J81" s="195">
        <f>D81*F81*H81</f>
        <v>3694146.6</v>
      </c>
      <c r="K81" s="155" t="s">
        <v>10</v>
      </c>
      <c r="L81" s="197"/>
    </row>
    <row r="82" spans="1:17" ht="15" thickBot="1" x14ac:dyDescent="0.35">
      <c r="A82" s="202"/>
      <c r="B82" s="194" t="s">
        <v>177</v>
      </c>
      <c r="C82" s="195"/>
      <c r="D82" s="195"/>
      <c r="E82" s="194" t="s">
        <v>165</v>
      </c>
      <c r="F82" s="195"/>
      <c r="G82" s="194" t="s">
        <v>178</v>
      </c>
      <c r="H82" s="224"/>
      <c r="I82" s="224"/>
      <c r="J82" s="228">
        <v>1000</v>
      </c>
      <c r="K82" s="229" t="s">
        <v>179</v>
      </c>
      <c r="L82" s="197"/>
    </row>
    <row r="83" spans="1:17" ht="15" thickBot="1" x14ac:dyDescent="0.35">
      <c r="A83" s="202"/>
      <c r="B83" s="195"/>
      <c r="C83" s="195"/>
      <c r="D83" s="195"/>
      <c r="E83" s="195"/>
      <c r="F83" s="195"/>
      <c r="G83" s="195"/>
      <c r="H83" s="230"/>
      <c r="I83" s="231" t="s">
        <v>167</v>
      </c>
      <c r="J83" s="209">
        <f>F81/J82</f>
        <v>244.2</v>
      </c>
      <c r="K83" s="232" t="s">
        <v>120</v>
      </c>
      <c r="L83" s="197"/>
    </row>
    <row r="84" spans="1:17" ht="14.4" x14ac:dyDescent="0.3">
      <c r="A84" s="202"/>
      <c r="B84" s="195"/>
      <c r="C84" s="195"/>
      <c r="D84" s="195"/>
      <c r="E84" s="195"/>
      <c r="F84" s="195"/>
      <c r="G84" s="195"/>
      <c r="H84" s="212"/>
      <c r="I84" s="200"/>
      <c r="J84" s="213"/>
      <c r="K84" s="200"/>
      <c r="L84" s="197"/>
    </row>
    <row r="85" spans="1:17" ht="14.4" x14ac:dyDescent="0.3">
      <c r="A85" s="202"/>
      <c r="B85" s="194"/>
      <c r="C85" s="195" t="s">
        <v>85</v>
      </c>
      <c r="D85" s="199"/>
      <c r="E85" s="195"/>
      <c r="F85" s="199"/>
      <c r="G85" s="195"/>
      <c r="H85" s="199"/>
      <c r="I85" s="195"/>
      <c r="J85" s="201"/>
      <c r="K85" s="195"/>
      <c r="L85" s="197"/>
    </row>
    <row r="86" spans="1:17" ht="14.4" x14ac:dyDescent="0.3">
      <c r="A86" s="202"/>
      <c r="B86" s="195">
        <v>1</v>
      </c>
      <c r="C86" s="199" t="s">
        <v>180</v>
      </c>
      <c r="D86" s="195">
        <v>3</v>
      </c>
      <c r="E86" s="199" t="s">
        <v>181</v>
      </c>
      <c r="F86" s="195">
        <v>0.8</v>
      </c>
      <c r="G86" s="199" t="s">
        <v>182</v>
      </c>
      <c r="H86" s="195">
        <v>92</v>
      </c>
      <c r="I86" s="201" t="s">
        <v>176</v>
      </c>
      <c r="J86" s="195">
        <f>SUM(B86*D86*F86)*H86</f>
        <v>220.80000000000004</v>
      </c>
      <c r="K86" s="194" t="s">
        <v>8</v>
      </c>
      <c r="L86" s="197"/>
    </row>
    <row r="87" spans="1:17" ht="15" thickBot="1" x14ac:dyDescent="0.35">
      <c r="A87" s="202"/>
      <c r="B87" s="195"/>
      <c r="C87" s="195"/>
      <c r="D87" s="195"/>
      <c r="E87" s="195"/>
      <c r="F87" s="195"/>
      <c r="G87" s="195"/>
      <c r="H87" s="212"/>
      <c r="I87" s="200"/>
      <c r="J87" s="213"/>
      <c r="K87" s="200"/>
      <c r="L87" s="197"/>
    </row>
    <row r="88" spans="1:17" ht="15" thickBot="1" x14ac:dyDescent="0.35">
      <c r="A88" s="202"/>
      <c r="B88" s="195"/>
      <c r="C88" s="195"/>
      <c r="D88" s="195"/>
      <c r="E88" s="195"/>
      <c r="F88" s="195"/>
      <c r="G88" s="195"/>
      <c r="H88" s="207"/>
      <c r="I88" s="208" t="s">
        <v>167</v>
      </c>
      <c r="J88" s="209">
        <f>J86</f>
        <v>220.80000000000004</v>
      </c>
      <c r="K88" s="210" t="s">
        <v>8</v>
      </c>
      <c r="L88" s="197"/>
    </row>
    <row r="89" spans="1:17" ht="15" thickBot="1" x14ac:dyDescent="0.35">
      <c r="A89" s="223"/>
      <c r="B89" s="224"/>
      <c r="C89" s="224"/>
      <c r="D89" s="224"/>
      <c r="E89" s="224"/>
      <c r="F89" s="224"/>
      <c r="G89" s="224"/>
      <c r="H89" s="224"/>
      <c r="I89" s="224"/>
      <c r="J89" s="224"/>
      <c r="K89" s="224"/>
      <c r="L89" s="227"/>
    </row>
    <row r="90" spans="1:17" ht="14.4" x14ac:dyDescent="0.3">
      <c r="A90" s="202"/>
      <c r="B90" s="195"/>
      <c r="C90" s="195"/>
      <c r="D90" s="195"/>
      <c r="E90" s="195"/>
      <c r="F90" s="195"/>
      <c r="G90" s="195"/>
      <c r="H90" s="195"/>
      <c r="I90" s="195"/>
      <c r="J90" s="195"/>
      <c r="K90" s="195"/>
      <c r="L90" s="218"/>
      <c r="Q90" s="214"/>
    </row>
    <row r="91" spans="1:17" ht="14.4" x14ac:dyDescent="0.3">
      <c r="A91" s="202"/>
      <c r="B91" s="195"/>
      <c r="C91" s="600" t="s">
        <v>349</v>
      </c>
      <c r="D91" s="195"/>
      <c r="E91" s="195"/>
      <c r="F91" s="195"/>
      <c r="G91" s="195"/>
      <c r="H91" s="195"/>
      <c r="I91" s="195"/>
      <c r="J91" s="195"/>
      <c r="K91" s="195"/>
      <c r="L91" s="218"/>
      <c r="Q91" s="214"/>
    </row>
    <row r="92" spans="1:17" ht="14.4" x14ac:dyDescent="0.3">
      <c r="A92" s="202"/>
      <c r="B92" s="195"/>
      <c r="C92" s="195"/>
      <c r="D92" s="195"/>
      <c r="E92" s="195"/>
      <c r="F92" s="195"/>
      <c r="G92" s="195"/>
      <c r="H92" s="195"/>
      <c r="I92" s="195"/>
      <c r="J92" s="195"/>
      <c r="K92" s="195"/>
      <c r="L92" s="218"/>
      <c r="Q92" s="214"/>
    </row>
    <row r="93" spans="1:17" ht="14.4" x14ac:dyDescent="0.3">
      <c r="A93" s="202"/>
      <c r="B93" s="195"/>
      <c r="C93" s="583" t="s">
        <v>350</v>
      </c>
      <c r="D93" s="195"/>
      <c r="E93" s="195"/>
      <c r="F93" s="195"/>
      <c r="G93" s="583"/>
      <c r="H93" s="195"/>
      <c r="I93" s="195"/>
      <c r="J93" s="195"/>
      <c r="K93" s="195"/>
      <c r="L93" s="218"/>
      <c r="Q93" s="214"/>
    </row>
    <row r="94" spans="1:17" ht="14.4" x14ac:dyDescent="0.3">
      <c r="A94" s="202"/>
      <c r="B94" s="195"/>
      <c r="C94" s="195"/>
      <c r="D94" s="195"/>
      <c r="E94" s="195"/>
      <c r="F94" s="195"/>
      <c r="G94" s="195"/>
      <c r="H94" s="195"/>
      <c r="I94" s="195"/>
      <c r="J94" s="195"/>
      <c r="K94" s="195"/>
      <c r="L94" s="218"/>
      <c r="Q94" s="214"/>
    </row>
    <row r="95" spans="1:17" ht="14.4" x14ac:dyDescent="0.3">
      <c r="A95" s="202"/>
      <c r="B95" s="195"/>
      <c r="C95" s="195"/>
      <c r="D95" s="601">
        <v>1</v>
      </c>
      <c r="E95" s="602" t="s">
        <v>94</v>
      </c>
      <c r="F95" s="601">
        <v>2</v>
      </c>
      <c r="G95" s="602" t="s">
        <v>95</v>
      </c>
      <c r="H95" s="601">
        <f>D95*F95</f>
        <v>2</v>
      </c>
      <c r="I95" s="602" t="s">
        <v>10</v>
      </c>
      <c r="J95" s="195"/>
      <c r="K95" s="195"/>
      <c r="L95" s="218"/>
      <c r="Q95" s="214"/>
    </row>
    <row r="96" spans="1:17" ht="15" thickBot="1" x14ac:dyDescent="0.35">
      <c r="A96" s="202"/>
      <c r="B96" s="583"/>
      <c r="C96" s="195"/>
      <c r="D96" s="195"/>
      <c r="E96" s="195"/>
      <c r="F96" s="195"/>
      <c r="G96" s="195"/>
      <c r="H96" s="195"/>
      <c r="I96" s="195"/>
      <c r="J96" s="195"/>
      <c r="K96" s="195"/>
      <c r="L96" s="218"/>
      <c r="Q96" s="214"/>
    </row>
    <row r="97" spans="1:17" ht="15" thickBot="1" x14ac:dyDescent="0.35">
      <c r="A97" s="202"/>
      <c r="B97" s="195"/>
      <c r="C97" s="195"/>
      <c r="D97" s="195"/>
      <c r="E97" s="195"/>
      <c r="F97" s="195"/>
      <c r="G97" s="195"/>
      <c r="H97" s="207"/>
      <c r="I97" s="208" t="s">
        <v>167</v>
      </c>
      <c r="J97" s="209">
        <f>H95</f>
        <v>2</v>
      </c>
      <c r="K97" s="210" t="s">
        <v>10</v>
      </c>
      <c r="L97" s="197"/>
    </row>
    <row r="98" spans="1:17" ht="14.4" x14ac:dyDescent="0.3">
      <c r="A98" s="202"/>
      <c r="B98" s="583"/>
      <c r="C98" s="195"/>
      <c r="D98" s="195"/>
      <c r="E98" s="195"/>
      <c r="F98" s="195"/>
      <c r="G98" s="195"/>
      <c r="H98" s="195"/>
      <c r="I98" s="195"/>
      <c r="J98" s="195"/>
      <c r="K98" s="195"/>
      <c r="L98" s="218"/>
      <c r="Q98" s="214"/>
    </row>
    <row r="99" spans="1:17" ht="14.4" x14ac:dyDescent="0.3">
      <c r="A99" s="202"/>
      <c r="B99" s="583"/>
      <c r="C99" s="600" t="s">
        <v>426</v>
      </c>
      <c r="D99" s="195"/>
      <c r="E99" s="195"/>
      <c r="F99" s="195"/>
      <c r="G99" s="195"/>
      <c r="H99" s="195"/>
      <c r="I99" s="195"/>
      <c r="J99" s="195"/>
      <c r="K99" s="195"/>
      <c r="L99" s="218"/>
      <c r="Q99" s="214"/>
    </row>
    <row r="100" spans="1:17" ht="14.4" x14ac:dyDescent="0.3">
      <c r="A100" s="202"/>
      <c r="B100" s="195"/>
      <c r="C100" s="195"/>
      <c r="D100" s="195"/>
      <c r="E100" s="195"/>
      <c r="F100" s="195"/>
      <c r="G100" s="195"/>
      <c r="H100" s="195"/>
      <c r="I100" s="195"/>
      <c r="J100" s="195"/>
      <c r="K100" s="195"/>
      <c r="L100" s="218"/>
      <c r="Q100" s="214"/>
    </row>
    <row r="101" spans="1:17" ht="14.4" x14ac:dyDescent="0.3">
      <c r="A101" s="202"/>
      <c r="B101" s="583" t="s">
        <v>348</v>
      </c>
      <c r="C101" s="195" t="s">
        <v>319</v>
      </c>
      <c r="D101" s="195"/>
      <c r="E101" s="195"/>
      <c r="F101" s="195"/>
      <c r="G101" s="583" t="s">
        <v>86</v>
      </c>
      <c r="H101" s="583" t="s">
        <v>7</v>
      </c>
      <c r="I101" s="195">
        <v>2</v>
      </c>
      <c r="J101" s="195"/>
      <c r="K101" s="195"/>
      <c r="L101" s="218"/>
      <c r="Q101" s="214"/>
    </row>
    <row r="102" spans="1:17" ht="14.4" x14ac:dyDescent="0.3">
      <c r="A102" s="202"/>
      <c r="B102" s="583" t="s">
        <v>351</v>
      </c>
      <c r="C102" s="583" t="s">
        <v>320</v>
      </c>
      <c r="D102" s="195"/>
      <c r="E102" s="195"/>
      <c r="F102" s="195"/>
      <c r="G102" s="195"/>
      <c r="H102" s="583" t="s">
        <v>7</v>
      </c>
      <c r="I102" s="195">
        <v>2</v>
      </c>
      <c r="J102" s="195"/>
      <c r="K102" s="195"/>
      <c r="L102" s="218"/>
      <c r="Q102" s="214"/>
    </row>
    <row r="103" spans="1:17" ht="14.4" x14ac:dyDescent="0.3">
      <c r="A103" s="202"/>
      <c r="B103" s="583" t="s">
        <v>352</v>
      </c>
      <c r="C103" s="583" t="s">
        <v>320</v>
      </c>
      <c r="D103" s="195"/>
      <c r="E103" s="195"/>
      <c r="F103" s="195"/>
      <c r="G103" s="195"/>
      <c r="H103" s="583" t="s">
        <v>7</v>
      </c>
      <c r="I103" s="195">
        <v>2</v>
      </c>
      <c r="J103" s="195"/>
      <c r="K103" s="195"/>
      <c r="L103" s="218"/>
      <c r="Q103" s="214"/>
    </row>
    <row r="104" spans="1:17" ht="14.4" x14ac:dyDescent="0.3">
      <c r="A104" s="202"/>
      <c r="B104" s="583" t="s">
        <v>353</v>
      </c>
      <c r="C104" s="583" t="s">
        <v>320</v>
      </c>
      <c r="D104" s="195"/>
      <c r="E104" s="195"/>
      <c r="F104" s="195"/>
      <c r="G104" s="195"/>
      <c r="H104" s="583" t="s">
        <v>7</v>
      </c>
      <c r="I104" s="195">
        <v>2</v>
      </c>
      <c r="J104" s="195"/>
      <c r="K104" s="195"/>
      <c r="L104" s="218"/>
      <c r="Q104" s="214"/>
    </row>
    <row r="105" spans="1:17" ht="14.4" x14ac:dyDescent="0.3">
      <c r="A105" s="202"/>
      <c r="B105" s="583" t="s">
        <v>355</v>
      </c>
      <c r="C105" s="583" t="s">
        <v>354</v>
      </c>
      <c r="D105" s="195"/>
      <c r="E105" s="195"/>
      <c r="F105" s="195"/>
      <c r="G105" s="195"/>
      <c r="H105" s="583" t="s">
        <v>7</v>
      </c>
      <c r="I105" s="195">
        <v>2</v>
      </c>
      <c r="J105" s="195"/>
      <c r="K105" s="195"/>
      <c r="L105" s="218"/>
      <c r="Q105" s="214"/>
    </row>
    <row r="106" spans="1:17" ht="14.4" x14ac:dyDescent="0.3">
      <c r="A106" s="202"/>
      <c r="B106" s="583" t="s">
        <v>356</v>
      </c>
      <c r="C106" s="583" t="s">
        <v>427</v>
      </c>
      <c r="D106" s="195"/>
      <c r="E106" s="195"/>
      <c r="F106" s="195"/>
      <c r="G106" s="195"/>
      <c r="H106" s="583" t="s">
        <v>7</v>
      </c>
      <c r="I106" s="195">
        <v>2</v>
      </c>
      <c r="J106" s="195"/>
      <c r="K106" s="195"/>
      <c r="L106" s="218"/>
      <c r="Q106" s="214"/>
    </row>
    <row r="107" spans="1:17" ht="14.4" x14ac:dyDescent="0.3">
      <c r="A107" s="202"/>
      <c r="B107" s="583" t="s">
        <v>357</v>
      </c>
      <c r="C107" s="583" t="s">
        <v>319</v>
      </c>
      <c r="D107" s="195"/>
      <c r="E107" s="195"/>
      <c r="F107" s="195"/>
      <c r="G107" s="195"/>
      <c r="H107" s="583" t="s">
        <v>7</v>
      </c>
      <c r="I107" s="195">
        <v>2</v>
      </c>
      <c r="J107" s="195"/>
      <c r="K107" s="195"/>
      <c r="L107" s="218"/>
      <c r="Q107" s="214"/>
    </row>
    <row r="108" spans="1:17" ht="14.4" x14ac:dyDescent="0.3">
      <c r="A108" s="202"/>
      <c r="B108" s="583" t="s">
        <v>358</v>
      </c>
      <c r="C108" s="583" t="s">
        <v>354</v>
      </c>
      <c r="D108" s="195"/>
      <c r="E108" s="195"/>
      <c r="F108" s="195"/>
      <c r="G108" s="195"/>
      <c r="H108" s="583" t="s">
        <v>7</v>
      </c>
      <c r="I108" s="195">
        <v>2</v>
      </c>
      <c r="J108" s="195"/>
      <c r="K108" s="195"/>
      <c r="L108" s="218"/>
      <c r="Q108" s="214"/>
    </row>
    <row r="109" spans="1:17" ht="14.4" x14ac:dyDescent="0.3">
      <c r="A109" s="202"/>
      <c r="B109" s="583" t="s">
        <v>359</v>
      </c>
      <c r="C109" s="583" t="s">
        <v>319</v>
      </c>
      <c r="D109" s="195"/>
      <c r="E109" s="195"/>
      <c r="F109" s="195"/>
      <c r="G109" s="195"/>
      <c r="H109" s="583" t="s">
        <v>7</v>
      </c>
      <c r="I109" s="195">
        <v>2</v>
      </c>
      <c r="J109" s="195"/>
      <c r="K109" s="195"/>
      <c r="L109" s="218"/>
      <c r="Q109" s="214"/>
    </row>
    <row r="110" spans="1:17" ht="14.4" x14ac:dyDescent="0.3">
      <c r="A110" s="202"/>
      <c r="B110" s="583" t="s">
        <v>360</v>
      </c>
      <c r="C110" s="583" t="s">
        <v>354</v>
      </c>
      <c r="D110" s="195"/>
      <c r="E110" s="195"/>
      <c r="F110" s="195"/>
      <c r="G110" s="195"/>
      <c r="H110" s="583" t="s">
        <v>7</v>
      </c>
      <c r="I110" s="195">
        <v>2</v>
      </c>
      <c r="J110" s="195"/>
      <c r="K110" s="195"/>
      <c r="L110" s="218"/>
      <c r="Q110" s="214"/>
    </row>
    <row r="111" spans="1:17" ht="15" thickBot="1" x14ac:dyDescent="0.35">
      <c r="A111" s="223"/>
      <c r="B111" s="588" t="s">
        <v>361</v>
      </c>
      <c r="C111" s="588" t="s">
        <v>354</v>
      </c>
      <c r="D111" s="224"/>
      <c r="E111" s="224"/>
      <c r="F111" s="224"/>
      <c r="G111" s="224"/>
      <c r="H111" s="588" t="s">
        <v>7</v>
      </c>
      <c r="I111" s="224">
        <v>2</v>
      </c>
      <c r="J111" s="224"/>
      <c r="K111" s="224"/>
      <c r="L111" s="225"/>
      <c r="Q111" s="214"/>
    </row>
    <row r="112" spans="1:17" ht="14.4" x14ac:dyDescent="0.3">
      <c r="A112" s="202"/>
      <c r="B112" s="583" t="s">
        <v>362</v>
      </c>
      <c r="C112" s="583" t="s">
        <v>354</v>
      </c>
      <c r="D112" s="195"/>
      <c r="E112" s="195"/>
      <c r="F112" s="195"/>
      <c r="G112" s="195"/>
      <c r="H112" s="583" t="s">
        <v>7</v>
      </c>
      <c r="I112" s="195">
        <v>2</v>
      </c>
      <c r="J112" s="195"/>
      <c r="K112" s="195"/>
      <c r="L112" s="218"/>
      <c r="Q112" s="214"/>
    </row>
    <row r="113" spans="1:17" ht="14.4" x14ac:dyDescent="0.3">
      <c r="A113" s="202"/>
      <c r="B113" s="583" t="s">
        <v>363</v>
      </c>
      <c r="C113" s="583" t="s">
        <v>319</v>
      </c>
      <c r="D113" s="195"/>
      <c r="E113" s="195"/>
      <c r="F113" s="195"/>
      <c r="G113" s="195"/>
      <c r="H113" s="583" t="s">
        <v>7</v>
      </c>
      <c r="I113" s="195">
        <v>2</v>
      </c>
      <c r="J113" s="195"/>
      <c r="K113" s="195"/>
      <c r="L113" s="218"/>
      <c r="Q113" s="214"/>
    </row>
    <row r="114" spans="1:17" ht="14.4" x14ac:dyDescent="0.3">
      <c r="A114" s="202"/>
      <c r="B114" s="583" t="s">
        <v>364</v>
      </c>
      <c r="C114" s="583" t="s">
        <v>319</v>
      </c>
      <c r="D114" s="195"/>
      <c r="E114" s="195"/>
      <c r="F114" s="195"/>
      <c r="G114" s="195"/>
      <c r="H114" s="583" t="s">
        <v>7</v>
      </c>
      <c r="I114" s="195">
        <v>2</v>
      </c>
      <c r="J114" s="195"/>
      <c r="K114" s="195"/>
      <c r="L114" s="218"/>
      <c r="Q114" s="214"/>
    </row>
    <row r="115" spans="1:17" ht="14.4" x14ac:dyDescent="0.3">
      <c r="A115" s="202"/>
      <c r="B115" s="583" t="s">
        <v>365</v>
      </c>
      <c r="C115" s="583" t="s">
        <v>354</v>
      </c>
      <c r="D115" s="195"/>
      <c r="E115" s="195"/>
      <c r="F115" s="195"/>
      <c r="G115" s="195"/>
      <c r="H115" s="583" t="s">
        <v>7</v>
      </c>
      <c r="I115" s="195">
        <v>2</v>
      </c>
      <c r="J115" s="195"/>
      <c r="K115" s="195"/>
      <c r="L115" s="218"/>
      <c r="Q115" s="214"/>
    </row>
    <row r="116" spans="1:17" ht="14.4" x14ac:dyDescent="0.3">
      <c r="A116" s="202"/>
      <c r="B116" s="583" t="s">
        <v>366</v>
      </c>
      <c r="C116" s="583" t="s">
        <v>354</v>
      </c>
      <c r="D116" s="195"/>
      <c r="E116" s="195"/>
      <c r="F116" s="195"/>
      <c r="G116" s="195"/>
      <c r="H116" s="583" t="s">
        <v>7</v>
      </c>
      <c r="I116" s="195">
        <v>2</v>
      </c>
      <c r="J116" s="195"/>
      <c r="K116" s="195"/>
      <c r="L116" s="218"/>
      <c r="Q116" s="214"/>
    </row>
    <row r="117" spans="1:17" ht="14.4" x14ac:dyDescent="0.3">
      <c r="A117" s="202"/>
      <c r="B117" s="583" t="s">
        <v>367</v>
      </c>
      <c r="C117" s="583" t="s">
        <v>319</v>
      </c>
      <c r="D117" s="195"/>
      <c r="E117" s="195"/>
      <c r="F117" s="195"/>
      <c r="G117" s="195"/>
      <c r="H117" s="583" t="s">
        <v>7</v>
      </c>
      <c r="I117" s="195">
        <v>2</v>
      </c>
      <c r="J117" s="195"/>
      <c r="K117" s="195"/>
      <c r="L117" s="218"/>
      <c r="Q117" s="214"/>
    </row>
    <row r="118" spans="1:17" ht="14.4" x14ac:dyDescent="0.3">
      <c r="A118" s="202"/>
      <c r="B118" s="583" t="s">
        <v>368</v>
      </c>
      <c r="C118" s="583" t="s">
        <v>319</v>
      </c>
      <c r="D118" s="195"/>
      <c r="E118" s="195"/>
      <c r="F118" s="195"/>
      <c r="G118" s="195"/>
      <c r="H118" s="583" t="s">
        <v>7</v>
      </c>
      <c r="I118" s="195">
        <v>2</v>
      </c>
      <c r="J118" s="195"/>
      <c r="K118" s="195"/>
      <c r="L118" s="218"/>
      <c r="Q118" s="214"/>
    </row>
    <row r="119" spans="1:17" ht="14.4" x14ac:dyDescent="0.3">
      <c r="A119" s="202"/>
      <c r="B119" s="583" t="s">
        <v>369</v>
      </c>
      <c r="C119" s="583" t="s">
        <v>319</v>
      </c>
      <c r="D119" s="195"/>
      <c r="E119" s="195"/>
      <c r="F119" s="195"/>
      <c r="G119" s="195"/>
      <c r="H119" s="583" t="s">
        <v>7</v>
      </c>
      <c r="I119" s="195">
        <v>2</v>
      </c>
      <c r="J119" s="195"/>
      <c r="K119" s="195"/>
      <c r="L119" s="218"/>
      <c r="Q119" s="214"/>
    </row>
    <row r="120" spans="1:17" ht="14.4" x14ac:dyDescent="0.3">
      <c r="A120" s="202"/>
      <c r="B120" s="583" t="s">
        <v>370</v>
      </c>
      <c r="C120" s="583" t="s">
        <v>319</v>
      </c>
      <c r="D120" s="195"/>
      <c r="E120" s="195"/>
      <c r="F120" s="195"/>
      <c r="G120" s="195"/>
      <c r="H120" s="583" t="s">
        <v>7</v>
      </c>
      <c r="I120" s="195">
        <v>2</v>
      </c>
      <c r="J120" s="195"/>
      <c r="K120" s="195"/>
      <c r="L120" s="218"/>
      <c r="Q120" s="214"/>
    </row>
    <row r="121" spans="1:17" ht="14.4" x14ac:dyDescent="0.3">
      <c r="A121" s="202"/>
      <c r="B121" s="583" t="s">
        <v>121</v>
      </c>
      <c r="C121" s="583" t="s">
        <v>319</v>
      </c>
      <c r="D121" s="195"/>
      <c r="E121" s="195"/>
      <c r="F121" s="195"/>
      <c r="G121" s="195"/>
      <c r="H121" s="583" t="s">
        <v>7</v>
      </c>
      <c r="I121" s="195">
        <v>2</v>
      </c>
      <c r="J121" s="195"/>
      <c r="K121" s="195"/>
      <c r="L121" s="218"/>
      <c r="Q121" s="214"/>
    </row>
    <row r="122" spans="1:17" ht="14.4" x14ac:dyDescent="0.3">
      <c r="A122" s="202"/>
      <c r="B122" s="583" t="s">
        <v>371</v>
      </c>
      <c r="C122" s="583" t="s">
        <v>319</v>
      </c>
      <c r="D122" s="195"/>
      <c r="E122" s="195"/>
      <c r="F122" s="195"/>
      <c r="G122" s="195"/>
      <c r="H122" s="583" t="s">
        <v>7</v>
      </c>
      <c r="I122" s="195">
        <v>2</v>
      </c>
      <c r="J122" s="195"/>
      <c r="K122" s="195"/>
      <c r="L122" s="218"/>
      <c r="Q122" s="214"/>
    </row>
    <row r="123" spans="1:17" ht="14.4" x14ac:dyDescent="0.3">
      <c r="A123" s="202"/>
      <c r="B123" s="583" t="s">
        <v>372</v>
      </c>
      <c r="C123" s="583" t="s">
        <v>354</v>
      </c>
      <c r="D123" s="195"/>
      <c r="E123" s="195"/>
      <c r="F123" s="195"/>
      <c r="G123" s="195"/>
      <c r="H123" s="583" t="s">
        <v>7</v>
      </c>
      <c r="I123" s="195">
        <v>2</v>
      </c>
      <c r="J123" s="195"/>
      <c r="K123" s="195"/>
      <c r="L123" s="218"/>
      <c r="Q123" s="214"/>
    </row>
    <row r="124" spans="1:17" ht="14.4" x14ac:dyDescent="0.3">
      <c r="A124" s="202"/>
      <c r="B124" s="583" t="s">
        <v>373</v>
      </c>
      <c r="C124" s="583" t="s">
        <v>354</v>
      </c>
      <c r="D124" s="195"/>
      <c r="E124" s="195"/>
      <c r="F124" s="195"/>
      <c r="G124" s="195"/>
      <c r="H124" s="583" t="s">
        <v>7</v>
      </c>
      <c r="I124" s="195">
        <v>2</v>
      </c>
      <c r="J124" s="195"/>
      <c r="K124" s="195"/>
      <c r="L124" s="218"/>
      <c r="Q124" s="214"/>
    </row>
    <row r="125" spans="1:17" ht="14.4" x14ac:dyDescent="0.3">
      <c r="A125" s="202"/>
      <c r="B125" s="583" t="s">
        <v>374</v>
      </c>
      <c r="C125" s="583" t="s">
        <v>319</v>
      </c>
      <c r="D125" s="195"/>
      <c r="E125" s="195"/>
      <c r="F125" s="195"/>
      <c r="G125" s="195"/>
      <c r="H125" s="583" t="s">
        <v>7</v>
      </c>
      <c r="I125" s="195">
        <v>2</v>
      </c>
      <c r="J125" s="195"/>
      <c r="K125" s="195"/>
      <c r="L125" s="218"/>
      <c r="Q125" s="214"/>
    </row>
    <row r="126" spans="1:17" ht="14.4" x14ac:dyDescent="0.3">
      <c r="A126" s="202"/>
      <c r="B126" s="583" t="s">
        <v>375</v>
      </c>
      <c r="C126" s="583" t="s">
        <v>320</v>
      </c>
      <c r="D126" s="195"/>
      <c r="E126" s="195"/>
      <c r="F126" s="195"/>
      <c r="G126" s="195"/>
      <c r="H126" s="583" t="s">
        <v>7</v>
      </c>
      <c r="I126" s="195">
        <v>2</v>
      </c>
      <c r="J126" s="195"/>
      <c r="K126" s="195"/>
      <c r="L126" s="218"/>
      <c r="Q126" s="214"/>
    </row>
    <row r="127" spans="1:17" ht="14.4" x14ac:dyDescent="0.3">
      <c r="A127" s="202"/>
      <c r="B127" s="583" t="s">
        <v>376</v>
      </c>
      <c r="C127" s="583" t="s">
        <v>320</v>
      </c>
      <c r="D127" s="195"/>
      <c r="E127" s="195"/>
      <c r="F127" s="195"/>
      <c r="G127" s="195"/>
      <c r="H127" s="583" t="s">
        <v>7</v>
      </c>
      <c r="I127" s="195">
        <v>2</v>
      </c>
      <c r="J127" s="195"/>
      <c r="K127" s="195"/>
      <c r="L127" s="218"/>
      <c r="Q127" s="214"/>
    </row>
    <row r="128" spans="1:17" ht="14.4" x14ac:dyDescent="0.3">
      <c r="A128" s="202"/>
      <c r="B128" s="583" t="s">
        <v>377</v>
      </c>
      <c r="C128" s="583" t="s">
        <v>319</v>
      </c>
      <c r="D128" s="195"/>
      <c r="E128" s="195"/>
      <c r="F128" s="195"/>
      <c r="G128" s="195"/>
      <c r="H128" s="583" t="s">
        <v>7</v>
      </c>
      <c r="I128" s="195">
        <v>2</v>
      </c>
      <c r="J128" s="195"/>
      <c r="K128" s="195"/>
      <c r="L128" s="218"/>
      <c r="Q128" s="214"/>
    </row>
    <row r="129" spans="1:17" ht="14.4" x14ac:dyDescent="0.3">
      <c r="A129" s="202"/>
      <c r="B129" s="583" t="s">
        <v>131</v>
      </c>
      <c r="C129" s="583" t="s">
        <v>320</v>
      </c>
      <c r="D129" s="195"/>
      <c r="E129" s="195"/>
      <c r="F129" s="195"/>
      <c r="G129" s="195"/>
      <c r="H129" s="583" t="s">
        <v>7</v>
      </c>
      <c r="I129" s="195">
        <v>2</v>
      </c>
      <c r="J129" s="195"/>
      <c r="K129" s="195"/>
      <c r="L129" s="218"/>
      <c r="Q129" s="214"/>
    </row>
    <row r="130" spans="1:17" ht="14.4" x14ac:dyDescent="0.3">
      <c r="A130" s="202"/>
      <c r="B130" s="583" t="s">
        <v>378</v>
      </c>
      <c r="C130" s="583" t="s">
        <v>320</v>
      </c>
      <c r="D130" s="195"/>
      <c r="E130" s="195"/>
      <c r="F130" s="195"/>
      <c r="G130" s="195"/>
      <c r="H130" s="583" t="s">
        <v>7</v>
      </c>
      <c r="I130" s="195">
        <v>2</v>
      </c>
      <c r="J130" s="195"/>
      <c r="K130" s="195"/>
      <c r="L130" s="218"/>
      <c r="Q130" s="214"/>
    </row>
    <row r="131" spans="1:17" ht="14.4" x14ac:dyDescent="0.3">
      <c r="A131" s="202"/>
      <c r="B131" s="583" t="s">
        <v>379</v>
      </c>
      <c r="C131" s="583" t="s">
        <v>319</v>
      </c>
      <c r="D131" s="195"/>
      <c r="E131" s="195"/>
      <c r="F131" s="195"/>
      <c r="G131" s="195"/>
      <c r="H131" s="583" t="s">
        <v>7</v>
      </c>
      <c r="I131" s="195">
        <v>2</v>
      </c>
      <c r="J131" s="195"/>
      <c r="K131" s="195"/>
      <c r="L131" s="218"/>
      <c r="Q131" s="214"/>
    </row>
    <row r="132" spans="1:17" ht="14.4" x14ac:dyDescent="0.3">
      <c r="A132" s="202"/>
      <c r="B132" s="583" t="s">
        <v>380</v>
      </c>
      <c r="C132" s="583" t="s">
        <v>320</v>
      </c>
      <c r="D132" s="195"/>
      <c r="E132" s="195"/>
      <c r="F132" s="195"/>
      <c r="G132" s="195"/>
      <c r="H132" s="583" t="s">
        <v>7</v>
      </c>
      <c r="I132" s="195">
        <v>2</v>
      </c>
      <c r="J132" s="195"/>
      <c r="K132" s="195"/>
      <c r="L132" s="218"/>
      <c r="Q132" s="214"/>
    </row>
    <row r="133" spans="1:17" ht="14.4" x14ac:dyDescent="0.3">
      <c r="A133" s="202"/>
      <c r="B133" s="583" t="s">
        <v>381</v>
      </c>
      <c r="C133" s="583" t="s">
        <v>320</v>
      </c>
      <c r="D133" s="195"/>
      <c r="E133" s="195"/>
      <c r="F133" s="195"/>
      <c r="G133" s="195"/>
      <c r="H133" s="583" t="s">
        <v>7</v>
      </c>
      <c r="I133" s="195">
        <v>2</v>
      </c>
      <c r="J133" s="195"/>
      <c r="K133" s="195"/>
      <c r="L133" s="218"/>
      <c r="Q133" s="214"/>
    </row>
    <row r="134" spans="1:17" ht="14.4" x14ac:dyDescent="0.3">
      <c r="A134" s="202"/>
      <c r="B134" s="583" t="s">
        <v>382</v>
      </c>
      <c r="C134" s="583" t="s">
        <v>320</v>
      </c>
      <c r="D134" s="195"/>
      <c r="E134" s="195"/>
      <c r="F134" s="195"/>
      <c r="G134" s="195"/>
      <c r="H134" s="583" t="s">
        <v>7</v>
      </c>
      <c r="I134" s="195">
        <v>2</v>
      </c>
      <c r="J134" s="195"/>
      <c r="K134" s="195"/>
      <c r="L134" s="218"/>
      <c r="Q134" s="214"/>
    </row>
    <row r="135" spans="1:17" ht="14.4" x14ac:dyDescent="0.3">
      <c r="A135" s="202"/>
      <c r="B135" s="583" t="s">
        <v>383</v>
      </c>
      <c r="C135" s="583" t="s">
        <v>319</v>
      </c>
      <c r="D135" s="195"/>
      <c r="E135" s="195"/>
      <c r="F135" s="195"/>
      <c r="G135" s="195"/>
      <c r="H135" s="583" t="s">
        <v>7</v>
      </c>
      <c r="I135" s="195">
        <v>2</v>
      </c>
      <c r="J135" s="195"/>
      <c r="K135" s="195"/>
      <c r="L135" s="218"/>
      <c r="Q135" s="214"/>
    </row>
    <row r="136" spans="1:17" ht="14.4" x14ac:dyDescent="0.3">
      <c r="A136" s="202"/>
      <c r="B136" s="583" t="s">
        <v>384</v>
      </c>
      <c r="C136" s="583" t="s">
        <v>319</v>
      </c>
      <c r="D136" s="195"/>
      <c r="E136" s="195"/>
      <c r="F136" s="195"/>
      <c r="G136" s="195"/>
      <c r="H136" s="583" t="s">
        <v>7</v>
      </c>
      <c r="I136" s="195">
        <v>2</v>
      </c>
      <c r="J136" s="195"/>
      <c r="K136" s="195"/>
      <c r="L136" s="218"/>
      <c r="Q136" s="214"/>
    </row>
    <row r="137" spans="1:17" ht="15" thickBot="1" x14ac:dyDescent="0.35">
      <c r="A137" s="223"/>
      <c r="B137" s="588" t="s">
        <v>385</v>
      </c>
      <c r="C137" s="588" t="s">
        <v>320</v>
      </c>
      <c r="D137" s="224"/>
      <c r="E137" s="224"/>
      <c r="F137" s="224"/>
      <c r="G137" s="224"/>
      <c r="H137" s="588" t="s">
        <v>7</v>
      </c>
      <c r="I137" s="224">
        <v>2</v>
      </c>
      <c r="J137" s="224"/>
      <c r="K137" s="224"/>
      <c r="L137" s="225"/>
      <c r="Q137" s="214"/>
    </row>
    <row r="138" spans="1:17" ht="14.4" x14ac:dyDescent="0.3">
      <c r="A138" s="202"/>
      <c r="B138" s="583" t="s">
        <v>386</v>
      </c>
      <c r="C138" s="583" t="s">
        <v>320</v>
      </c>
      <c r="D138" s="195"/>
      <c r="E138" s="195"/>
      <c r="F138" s="195"/>
      <c r="G138" s="195"/>
      <c r="H138" s="583" t="s">
        <v>7</v>
      </c>
      <c r="I138" s="195">
        <v>2</v>
      </c>
      <c r="J138" s="195"/>
      <c r="K138" s="195"/>
      <c r="L138" s="218"/>
      <c r="Q138" s="214"/>
    </row>
    <row r="139" spans="1:17" ht="14.4" x14ac:dyDescent="0.3">
      <c r="A139" s="202"/>
      <c r="B139" s="583" t="s">
        <v>387</v>
      </c>
      <c r="C139" s="583" t="s">
        <v>319</v>
      </c>
      <c r="D139" s="195"/>
      <c r="E139" s="195"/>
      <c r="F139" s="195"/>
      <c r="G139" s="195"/>
      <c r="H139" s="583" t="s">
        <v>7</v>
      </c>
      <c r="I139" s="195">
        <v>2</v>
      </c>
      <c r="J139" s="195"/>
      <c r="K139" s="195"/>
      <c r="L139" s="218"/>
      <c r="Q139" s="214"/>
    </row>
    <row r="140" spans="1:17" ht="14.4" x14ac:dyDescent="0.3">
      <c r="A140" s="202"/>
      <c r="B140" s="583" t="s">
        <v>388</v>
      </c>
      <c r="C140" s="583" t="s">
        <v>319</v>
      </c>
      <c r="D140" s="195"/>
      <c r="E140" s="195"/>
      <c r="F140" s="195"/>
      <c r="G140" s="195"/>
      <c r="H140" s="583" t="s">
        <v>7</v>
      </c>
      <c r="I140" s="195">
        <v>2</v>
      </c>
      <c r="J140" s="195"/>
      <c r="K140" s="195"/>
      <c r="L140" s="218"/>
      <c r="Q140" s="214"/>
    </row>
    <row r="141" spans="1:17" ht="14.4" x14ac:dyDescent="0.3">
      <c r="A141" s="202"/>
      <c r="B141" s="583" t="s">
        <v>389</v>
      </c>
      <c r="C141" s="583" t="s">
        <v>319</v>
      </c>
      <c r="D141" s="195"/>
      <c r="E141" s="195"/>
      <c r="F141" s="195"/>
      <c r="G141" s="195"/>
      <c r="H141" s="583" t="s">
        <v>7</v>
      </c>
      <c r="I141" s="195">
        <v>2</v>
      </c>
      <c r="J141" s="195"/>
      <c r="K141" s="195"/>
      <c r="L141" s="218"/>
      <c r="Q141" s="214"/>
    </row>
    <row r="142" spans="1:17" ht="14.4" x14ac:dyDescent="0.3">
      <c r="A142" s="202"/>
      <c r="B142" s="583" t="s">
        <v>390</v>
      </c>
      <c r="C142" s="583" t="s">
        <v>320</v>
      </c>
      <c r="D142" s="195"/>
      <c r="E142" s="195"/>
      <c r="F142" s="195"/>
      <c r="G142" s="195"/>
      <c r="H142" s="583" t="s">
        <v>7</v>
      </c>
      <c r="I142" s="195">
        <v>2</v>
      </c>
      <c r="J142" s="195"/>
      <c r="K142" s="195"/>
      <c r="L142" s="218"/>
      <c r="Q142" s="214"/>
    </row>
    <row r="143" spans="1:17" ht="14.4" x14ac:dyDescent="0.3">
      <c r="A143" s="202"/>
      <c r="B143" s="583" t="s">
        <v>391</v>
      </c>
      <c r="C143" s="583" t="s">
        <v>319</v>
      </c>
      <c r="D143" s="195"/>
      <c r="E143" s="195"/>
      <c r="F143" s="195"/>
      <c r="G143" s="195"/>
      <c r="H143" s="583" t="s">
        <v>7</v>
      </c>
      <c r="I143" s="195">
        <v>2</v>
      </c>
      <c r="J143" s="195"/>
      <c r="K143" s="195"/>
      <c r="L143" s="218"/>
      <c r="Q143" s="214"/>
    </row>
    <row r="144" spans="1:17" ht="14.4" x14ac:dyDescent="0.3">
      <c r="A144" s="202"/>
      <c r="B144" s="583" t="s">
        <v>392</v>
      </c>
      <c r="C144" s="583" t="s">
        <v>319</v>
      </c>
      <c r="D144" s="195"/>
      <c r="E144" s="195"/>
      <c r="F144" s="195"/>
      <c r="G144" s="195"/>
      <c r="H144" s="583" t="s">
        <v>7</v>
      </c>
      <c r="I144" s="195">
        <v>2</v>
      </c>
      <c r="J144" s="195"/>
      <c r="K144" s="195"/>
      <c r="L144" s="218"/>
      <c r="Q144" s="214"/>
    </row>
    <row r="145" spans="1:17" ht="14.4" x14ac:dyDescent="0.3">
      <c r="A145" s="202"/>
      <c r="B145" s="583" t="s">
        <v>393</v>
      </c>
      <c r="C145" s="583" t="s">
        <v>319</v>
      </c>
      <c r="D145" s="195"/>
      <c r="E145" s="195"/>
      <c r="F145" s="195"/>
      <c r="G145" s="195"/>
      <c r="H145" s="583" t="s">
        <v>7</v>
      </c>
      <c r="I145" s="195">
        <v>2</v>
      </c>
      <c r="J145" s="195"/>
      <c r="K145" s="195"/>
      <c r="L145" s="218"/>
      <c r="Q145" s="214"/>
    </row>
    <row r="146" spans="1:17" ht="14.4" x14ac:dyDescent="0.3">
      <c r="A146" s="202"/>
      <c r="B146" s="583" t="s">
        <v>394</v>
      </c>
      <c r="C146" s="583" t="s">
        <v>319</v>
      </c>
      <c r="D146" s="195"/>
      <c r="E146" s="195"/>
      <c r="F146" s="195"/>
      <c r="G146" s="195"/>
      <c r="H146" s="583" t="s">
        <v>7</v>
      </c>
      <c r="I146" s="195">
        <v>2</v>
      </c>
      <c r="J146" s="195"/>
      <c r="K146" s="195"/>
      <c r="L146" s="218"/>
      <c r="Q146" s="214"/>
    </row>
    <row r="147" spans="1:17" ht="14.4" x14ac:dyDescent="0.3">
      <c r="A147" s="202"/>
      <c r="B147" s="583" t="s">
        <v>395</v>
      </c>
      <c r="C147" s="583" t="s">
        <v>319</v>
      </c>
      <c r="D147" s="195"/>
      <c r="E147" s="195"/>
      <c r="F147" s="195"/>
      <c r="G147" s="195"/>
      <c r="H147" s="583" t="s">
        <v>7</v>
      </c>
      <c r="I147" s="195">
        <v>2</v>
      </c>
      <c r="J147" s="195"/>
      <c r="K147" s="195"/>
      <c r="L147" s="218"/>
      <c r="Q147" s="214"/>
    </row>
    <row r="148" spans="1:17" ht="14.4" x14ac:dyDescent="0.3">
      <c r="A148" s="202"/>
      <c r="B148" s="583" t="s">
        <v>396</v>
      </c>
      <c r="C148" s="583" t="s">
        <v>319</v>
      </c>
      <c r="D148" s="195"/>
      <c r="E148" s="195"/>
      <c r="F148" s="195"/>
      <c r="G148" s="195"/>
      <c r="H148" s="583" t="s">
        <v>7</v>
      </c>
      <c r="I148" s="195">
        <v>2</v>
      </c>
      <c r="J148" s="195"/>
      <c r="K148" s="195"/>
      <c r="L148" s="218"/>
      <c r="Q148" s="214"/>
    </row>
    <row r="149" spans="1:17" ht="14.4" x14ac:dyDescent="0.3">
      <c r="A149" s="202"/>
      <c r="B149" s="583" t="s">
        <v>397</v>
      </c>
      <c r="C149" s="583" t="s">
        <v>319</v>
      </c>
      <c r="D149" s="195"/>
      <c r="E149" s="195"/>
      <c r="F149" s="195"/>
      <c r="G149" s="195"/>
      <c r="H149" s="583" t="s">
        <v>7</v>
      </c>
      <c r="I149" s="195">
        <v>2</v>
      </c>
      <c r="J149" s="195"/>
      <c r="K149" s="195"/>
      <c r="L149" s="218"/>
      <c r="Q149" s="214"/>
    </row>
    <row r="150" spans="1:17" ht="14.4" x14ac:dyDescent="0.3">
      <c r="A150" s="202"/>
      <c r="B150" s="583" t="s">
        <v>398</v>
      </c>
      <c r="C150" s="583" t="s">
        <v>319</v>
      </c>
      <c r="D150" s="195"/>
      <c r="E150" s="195"/>
      <c r="F150" s="195"/>
      <c r="G150" s="195"/>
      <c r="H150" s="583" t="s">
        <v>7</v>
      </c>
      <c r="I150" s="195">
        <v>2</v>
      </c>
      <c r="J150" s="195"/>
      <c r="K150" s="195"/>
      <c r="L150" s="218"/>
      <c r="Q150" s="214"/>
    </row>
    <row r="151" spans="1:17" ht="14.4" x14ac:dyDescent="0.3">
      <c r="A151" s="202"/>
      <c r="B151" s="583" t="s">
        <v>398</v>
      </c>
      <c r="C151" s="583" t="s">
        <v>320</v>
      </c>
      <c r="D151" s="195"/>
      <c r="E151" s="195"/>
      <c r="F151" s="195"/>
      <c r="G151" s="195"/>
      <c r="H151" s="583" t="s">
        <v>7</v>
      </c>
      <c r="I151" s="195">
        <v>2</v>
      </c>
      <c r="J151" s="195"/>
      <c r="K151" s="195"/>
      <c r="L151" s="218"/>
      <c r="Q151" s="214"/>
    </row>
    <row r="152" spans="1:17" ht="14.4" x14ac:dyDescent="0.3">
      <c r="A152" s="202"/>
      <c r="B152" s="583" t="s">
        <v>399</v>
      </c>
      <c r="C152" s="583" t="s">
        <v>320</v>
      </c>
      <c r="D152" s="195"/>
      <c r="E152" s="195"/>
      <c r="F152" s="195"/>
      <c r="G152" s="195"/>
      <c r="H152" s="583" t="s">
        <v>7</v>
      </c>
      <c r="I152" s="195">
        <v>2</v>
      </c>
      <c r="J152" s="195"/>
      <c r="K152" s="195"/>
      <c r="L152" s="218"/>
      <c r="Q152" s="214"/>
    </row>
    <row r="153" spans="1:17" ht="14.4" x14ac:dyDescent="0.3">
      <c r="A153" s="202"/>
      <c r="B153" s="583" t="s">
        <v>400</v>
      </c>
      <c r="C153" s="583" t="s">
        <v>319</v>
      </c>
      <c r="D153" s="195"/>
      <c r="E153" s="195"/>
      <c r="F153" s="195"/>
      <c r="G153" s="195"/>
      <c r="H153" s="583" t="s">
        <v>7</v>
      </c>
      <c r="I153" s="195">
        <v>2</v>
      </c>
      <c r="J153" s="195"/>
      <c r="K153" s="195"/>
      <c r="L153" s="218"/>
      <c r="Q153" s="214"/>
    </row>
    <row r="154" spans="1:17" ht="14.4" x14ac:dyDescent="0.3">
      <c r="A154" s="202"/>
      <c r="B154" s="583" t="s">
        <v>401</v>
      </c>
      <c r="C154" s="583" t="s">
        <v>320</v>
      </c>
      <c r="D154" s="195"/>
      <c r="E154" s="195"/>
      <c r="F154" s="195"/>
      <c r="G154" s="195"/>
      <c r="H154" s="583" t="s">
        <v>7</v>
      </c>
      <c r="I154" s="195">
        <v>2</v>
      </c>
      <c r="J154" s="195"/>
      <c r="K154" s="195"/>
      <c r="L154" s="218"/>
      <c r="Q154" s="214"/>
    </row>
    <row r="155" spans="1:17" ht="14.4" x14ac:dyDescent="0.3">
      <c r="A155" s="202"/>
      <c r="B155" s="583" t="s">
        <v>402</v>
      </c>
      <c r="C155" s="583" t="s">
        <v>320</v>
      </c>
      <c r="D155" s="195"/>
      <c r="E155" s="195"/>
      <c r="F155" s="195"/>
      <c r="G155" s="195"/>
      <c r="H155" s="583" t="s">
        <v>7</v>
      </c>
      <c r="I155" s="195">
        <v>2</v>
      </c>
      <c r="J155" s="195"/>
      <c r="K155" s="195"/>
      <c r="L155" s="218"/>
      <c r="Q155" s="214"/>
    </row>
    <row r="156" spans="1:17" ht="14.4" x14ac:dyDescent="0.3">
      <c r="A156" s="202"/>
      <c r="B156" s="583" t="s">
        <v>403</v>
      </c>
      <c r="C156" s="583" t="s">
        <v>319</v>
      </c>
      <c r="D156" s="195"/>
      <c r="E156" s="195"/>
      <c r="F156" s="195"/>
      <c r="G156" s="195"/>
      <c r="H156" s="583" t="s">
        <v>7</v>
      </c>
      <c r="I156" s="195">
        <v>2</v>
      </c>
      <c r="J156" s="195"/>
      <c r="K156" s="195"/>
      <c r="L156" s="218"/>
      <c r="Q156" s="214"/>
    </row>
    <row r="157" spans="1:17" ht="14.4" x14ac:dyDescent="0.3">
      <c r="A157" s="202"/>
      <c r="B157" s="583" t="s">
        <v>404</v>
      </c>
      <c r="C157" s="583" t="s">
        <v>320</v>
      </c>
      <c r="D157" s="195"/>
      <c r="E157" s="195"/>
      <c r="F157" s="195"/>
      <c r="G157" s="195"/>
      <c r="H157" s="583" t="s">
        <v>7</v>
      </c>
      <c r="I157" s="195">
        <v>2</v>
      </c>
      <c r="J157" s="195"/>
      <c r="K157" s="195"/>
      <c r="L157" s="218"/>
      <c r="Q157" s="214"/>
    </row>
    <row r="158" spans="1:17" ht="14.4" x14ac:dyDescent="0.3">
      <c r="A158" s="202"/>
      <c r="B158" s="583" t="s">
        <v>405</v>
      </c>
      <c r="C158" s="583" t="s">
        <v>354</v>
      </c>
      <c r="D158" s="195"/>
      <c r="E158" s="195"/>
      <c r="F158" s="195"/>
      <c r="G158" s="195"/>
      <c r="H158" s="583" t="s">
        <v>7</v>
      </c>
      <c r="I158" s="195">
        <v>2</v>
      </c>
      <c r="J158" s="195"/>
      <c r="K158" s="195"/>
      <c r="L158" s="218"/>
      <c r="Q158" s="214"/>
    </row>
    <row r="159" spans="1:17" ht="14.4" x14ac:dyDescent="0.3">
      <c r="A159" s="202"/>
      <c r="B159" s="583" t="s">
        <v>406</v>
      </c>
      <c r="C159" s="583" t="s">
        <v>319</v>
      </c>
      <c r="D159" s="195"/>
      <c r="E159" s="195"/>
      <c r="F159" s="195"/>
      <c r="G159" s="195"/>
      <c r="H159" s="583" t="s">
        <v>7</v>
      </c>
      <c r="I159" s="195">
        <v>2</v>
      </c>
      <c r="J159" s="195"/>
      <c r="K159" s="195"/>
      <c r="L159" s="218"/>
      <c r="Q159" s="214"/>
    </row>
    <row r="160" spans="1:17" ht="14.4" x14ac:dyDescent="0.3">
      <c r="A160" s="202"/>
      <c r="B160" s="583" t="s">
        <v>407</v>
      </c>
      <c r="C160" s="583" t="s">
        <v>319</v>
      </c>
      <c r="D160" s="195"/>
      <c r="E160" s="195"/>
      <c r="F160" s="195"/>
      <c r="G160" s="195"/>
      <c r="H160" s="583" t="s">
        <v>7</v>
      </c>
      <c r="I160" s="195">
        <v>2</v>
      </c>
      <c r="J160" s="195"/>
      <c r="K160" s="195"/>
      <c r="L160" s="218"/>
      <c r="Q160" s="214"/>
    </row>
    <row r="161" spans="1:17" ht="14.4" x14ac:dyDescent="0.3">
      <c r="A161" s="202"/>
      <c r="B161" s="583" t="s">
        <v>408</v>
      </c>
      <c r="C161" s="583" t="s">
        <v>319</v>
      </c>
      <c r="D161" s="195"/>
      <c r="E161" s="195"/>
      <c r="F161" s="195"/>
      <c r="G161" s="195"/>
      <c r="H161" s="583" t="s">
        <v>7</v>
      </c>
      <c r="I161" s="195">
        <v>2</v>
      </c>
      <c r="J161" s="195"/>
      <c r="K161" s="195"/>
      <c r="L161" s="218"/>
      <c r="Q161" s="214"/>
    </row>
    <row r="162" spans="1:17" ht="14.4" x14ac:dyDescent="0.3">
      <c r="A162" s="202"/>
      <c r="B162" s="583" t="s">
        <v>409</v>
      </c>
      <c r="C162" s="583" t="s">
        <v>320</v>
      </c>
      <c r="D162" s="195"/>
      <c r="E162" s="195"/>
      <c r="F162" s="195"/>
      <c r="G162" s="195"/>
      <c r="H162" s="583" t="s">
        <v>7</v>
      </c>
      <c r="I162" s="195">
        <v>2</v>
      </c>
      <c r="J162" s="195"/>
      <c r="K162" s="195"/>
      <c r="L162" s="218"/>
      <c r="Q162" s="214"/>
    </row>
    <row r="163" spans="1:17" ht="14.4" x14ac:dyDescent="0.3">
      <c r="A163" s="202"/>
      <c r="B163" s="583" t="s">
        <v>410</v>
      </c>
      <c r="C163" s="583" t="s">
        <v>320</v>
      </c>
      <c r="D163" s="195"/>
      <c r="E163" s="195"/>
      <c r="F163" s="195"/>
      <c r="G163" s="195"/>
      <c r="H163" s="583" t="s">
        <v>7</v>
      </c>
      <c r="I163" s="195">
        <v>2</v>
      </c>
      <c r="J163" s="195"/>
      <c r="K163" s="195"/>
      <c r="L163" s="218"/>
      <c r="Q163" s="214"/>
    </row>
    <row r="164" spans="1:17" ht="15" thickBot="1" x14ac:dyDescent="0.35">
      <c r="A164" s="223"/>
      <c r="B164" s="588" t="s">
        <v>411</v>
      </c>
      <c r="C164" s="588" t="s">
        <v>320</v>
      </c>
      <c r="D164" s="224"/>
      <c r="E164" s="224"/>
      <c r="F164" s="224"/>
      <c r="G164" s="224"/>
      <c r="H164" s="588" t="s">
        <v>7</v>
      </c>
      <c r="I164" s="224">
        <v>2</v>
      </c>
      <c r="J164" s="224"/>
      <c r="K164" s="224"/>
      <c r="L164" s="225"/>
      <c r="Q164" s="214"/>
    </row>
    <row r="165" spans="1:17" ht="14.4" x14ac:dyDescent="0.3">
      <c r="A165" s="202"/>
      <c r="B165" s="583" t="s">
        <v>412</v>
      </c>
      <c r="C165" s="583" t="s">
        <v>320</v>
      </c>
      <c r="D165" s="195"/>
      <c r="E165" s="195"/>
      <c r="F165" s="195"/>
      <c r="G165" s="195"/>
      <c r="H165" s="583" t="s">
        <v>7</v>
      </c>
      <c r="I165" s="195">
        <v>2</v>
      </c>
      <c r="J165" s="195"/>
      <c r="K165" s="195"/>
      <c r="L165" s="218"/>
      <c r="Q165" s="214"/>
    </row>
    <row r="166" spans="1:17" ht="14.4" x14ac:dyDescent="0.3">
      <c r="A166" s="202"/>
      <c r="B166" s="583" t="s">
        <v>413</v>
      </c>
      <c r="C166" s="583" t="s">
        <v>320</v>
      </c>
      <c r="D166" s="195"/>
      <c r="E166" s="195"/>
      <c r="F166" s="195"/>
      <c r="G166" s="195"/>
      <c r="H166" s="583" t="s">
        <v>7</v>
      </c>
      <c r="I166" s="195">
        <v>2</v>
      </c>
      <c r="J166" s="195"/>
      <c r="K166" s="195"/>
      <c r="L166" s="218"/>
      <c r="Q166" s="214"/>
    </row>
    <row r="167" spans="1:17" ht="14.4" x14ac:dyDescent="0.3">
      <c r="A167" s="202"/>
      <c r="B167" s="583" t="s">
        <v>414</v>
      </c>
      <c r="C167" s="583" t="s">
        <v>319</v>
      </c>
      <c r="D167" s="195"/>
      <c r="E167" s="195"/>
      <c r="F167" s="195"/>
      <c r="G167" s="195"/>
      <c r="H167" s="583" t="s">
        <v>7</v>
      </c>
      <c r="I167" s="195">
        <v>2</v>
      </c>
      <c r="J167" s="195"/>
      <c r="K167" s="195"/>
      <c r="L167" s="218"/>
      <c r="Q167" s="214"/>
    </row>
    <row r="168" spans="1:17" ht="14.4" x14ac:dyDescent="0.3">
      <c r="A168" s="202"/>
      <c r="B168" s="583" t="s">
        <v>415</v>
      </c>
      <c r="C168" s="583" t="s">
        <v>319</v>
      </c>
      <c r="D168" s="195"/>
      <c r="E168" s="195"/>
      <c r="F168" s="195"/>
      <c r="G168" s="195"/>
      <c r="H168" s="583" t="s">
        <v>7</v>
      </c>
      <c r="I168" s="195">
        <v>2</v>
      </c>
      <c r="J168" s="195"/>
      <c r="K168" s="195"/>
      <c r="L168" s="218"/>
      <c r="Q168" s="214"/>
    </row>
    <row r="169" spans="1:17" ht="14.4" x14ac:dyDescent="0.3">
      <c r="A169" s="202"/>
      <c r="B169" s="583" t="s">
        <v>416</v>
      </c>
      <c r="C169" s="583" t="s">
        <v>354</v>
      </c>
      <c r="D169" s="195"/>
      <c r="E169" s="195"/>
      <c r="F169" s="195"/>
      <c r="G169" s="195"/>
      <c r="H169" s="583" t="s">
        <v>7</v>
      </c>
      <c r="I169" s="195">
        <v>2</v>
      </c>
      <c r="J169" s="195"/>
      <c r="K169" s="195"/>
      <c r="L169" s="218"/>
      <c r="Q169" s="214"/>
    </row>
    <row r="170" spans="1:17" ht="14.4" x14ac:dyDescent="0.3">
      <c r="A170" s="202"/>
      <c r="B170" s="583" t="s">
        <v>417</v>
      </c>
      <c r="C170" s="583" t="s">
        <v>319</v>
      </c>
      <c r="D170" s="195"/>
      <c r="E170" s="195"/>
      <c r="F170" s="195"/>
      <c r="G170" s="195"/>
      <c r="H170" s="583" t="s">
        <v>7</v>
      </c>
      <c r="I170" s="195">
        <v>2</v>
      </c>
      <c r="J170" s="195"/>
      <c r="K170" s="195"/>
      <c r="L170" s="218"/>
      <c r="Q170" s="214"/>
    </row>
    <row r="171" spans="1:17" ht="14.4" x14ac:dyDescent="0.3">
      <c r="A171" s="202"/>
      <c r="B171" s="583" t="s">
        <v>418</v>
      </c>
      <c r="C171" s="583" t="s">
        <v>320</v>
      </c>
      <c r="D171" s="195"/>
      <c r="E171" s="195"/>
      <c r="F171" s="195"/>
      <c r="G171" s="195"/>
      <c r="H171" s="583" t="s">
        <v>7</v>
      </c>
      <c r="I171" s="195">
        <v>2</v>
      </c>
      <c r="J171" s="195"/>
      <c r="K171" s="195"/>
      <c r="L171" s="218"/>
      <c r="Q171" s="214"/>
    </row>
    <row r="172" spans="1:17" ht="14.4" x14ac:dyDescent="0.3">
      <c r="A172" s="202"/>
      <c r="B172" s="583" t="s">
        <v>419</v>
      </c>
      <c r="C172" s="583" t="s">
        <v>319</v>
      </c>
      <c r="D172" s="195"/>
      <c r="E172" s="195"/>
      <c r="F172" s="195"/>
      <c r="G172" s="195"/>
      <c r="H172" s="583" t="s">
        <v>7</v>
      </c>
      <c r="I172" s="195">
        <v>2</v>
      </c>
      <c r="J172" s="195"/>
      <c r="K172" s="195"/>
      <c r="L172" s="218"/>
      <c r="Q172" s="214"/>
    </row>
    <row r="173" spans="1:17" ht="14.4" x14ac:dyDescent="0.3">
      <c r="A173" s="202"/>
      <c r="B173" s="583" t="s">
        <v>420</v>
      </c>
      <c r="C173" s="583" t="s">
        <v>320</v>
      </c>
      <c r="D173" s="195"/>
      <c r="E173" s="195"/>
      <c r="F173" s="195"/>
      <c r="G173" s="195"/>
      <c r="H173" s="583" t="s">
        <v>7</v>
      </c>
      <c r="I173" s="195">
        <v>2</v>
      </c>
      <c r="J173" s="195"/>
      <c r="K173" s="195"/>
      <c r="L173" s="218"/>
      <c r="Q173" s="214"/>
    </row>
    <row r="174" spans="1:17" ht="14.4" x14ac:dyDescent="0.3">
      <c r="A174" s="202"/>
      <c r="B174" s="583" t="s">
        <v>421</v>
      </c>
      <c r="C174" s="583" t="s">
        <v>320</v>
      </c>
      <c r="D174" s="195"/>
      <c r="E174" s="195"/>
      <c r="F174" s="195"/>
      <c r="G174" s="195"/>
      <c r="H174" s="583" t="s">
        <v>7</v>
      </c>
      <c r="I174" s="195">
        <v>2</v>
      </c>
      <c r="J174" s="195"/>
      <c r="K174" s="195"/>
      <c r="L174" s="218"/>
      <c r="Q174" s="214"/>
    </row>
    <row r="175" spans="1:17" ht="14.4" x14ac:dyDescent="0.3">
      <c r="A175" s="202"/>
      <c r="B175" s="583" t="s">
        <v>422</v>
      </c>
      <c r="C175" s="583" t="s">
        <v>319</v>
      </c>
      <c r="D175" s="195"/>
      <c r="E175" s="195"/>
      <c r="F175" s="195"/>
      <c r="G175" s="195"/>
      <c r="H175" s="583" t="s">
        <v>7</v>
      </c>
      <c r="I175" s="195">
        <v>2</v>
      </c>
      <c r="J175" s="195"/>
      <c r="K175" s="195"/>
      <c r="L175" s="218"/>
      <c r="Q175" s="214"/>
    </row>
    <row r="176" spans="1:17" ht="14.4" x14ac:dyDescent="0.3">
      <c r="A176" s="202"/>
      <c r="B176" s="583" t="s">
        <v>423</v>
      </c>
      <c r="C176" s="583" t="s">
        <v>319</v>
      </c>
      <c r="D176" s="195"/>
      <c r="E176" s="195"/>
      <c r="F176" s="195"/>
      <c r="G176" s="195"/>
      <c r="H176" s="583" t="s">
        <v>7</v>
      </c>
      <c r="I176" s="195">
        <v>2</v>
      </c>
      <c r="J176" s="195"/>
      <c r="K176" s="195"/>
      <c r="L176" s="218"/>
      <c r="Q176" s="214"/>
    </row>
    <row r="177" spans="1:17" ht="14.4" x14ac:dyDescent="0.3">
      <c r="A177" s="202"/>
      <c r="B177" s="583" t="s">
        <v>424</v>
      </c>
      <c r="C177" s="583" t="s">
        <v>319</v>
      </c>
      <c r="D177" s="195"/>
      <c r="E177" s="195"/>
      <c r="F177" s="195"/>
      <c r="G177" s="195"/>
      <c r="H177" s="583" t="s">
        <v>7</v>
      </c>
      <c r="I177" s="195">
        <v>2</v>
      </c>
      <c r="J177" s="195"/>
      <c r="K177" s="195"/>
      <c r="L177" s="218"/>
      <c r="Q177" s="214"/>
    </row>
    <row r="178" spans="1:17" ht="14.4" x14ac:dyDescent="0.3">
      <c r="A178" s="202"/>
      <c r="B178" s="583" t="s">
        <v>425</v>
      </c>
      <c r="C178" s="583" t="s">
        <v>320</v>
      </c>
      <c r="D178" s="195"/>
      <c r="E178" s="195"/>
      <c r="F178" s="195"/>
      <c r="G178" s="195"/>
      <c r="H178" s="583" t="s">
        <v>7</v>
      </c>
      <c r="I178" s="195">
        <v>2</v>
      </c>
      <c r="J178" s="195"/>
      <c r="K178" s="195"/>
      <c r="L178" s="218"/>
      <c r="Q178" s="214"/>
    </row>
    <row r="179" spans="1:17" ht="15" thickBot="1" x14ac:dyDescent="0.35">
      <c r="A179" s="202"/>
      <c r="B179" s="195"/>
      <c r="C179" s="195"/>
      <c r="D179" s="195"/>
      <c r="E179" s="195"/>
      <c r="F179" s="195"/>
      <c r="G179" s="195"/>
      <c r="H179" s="583"/>
      <c r="I179" s="195"/>
      <c r="J179" s="195"/>
      <c r="K179" s="195"/>
      <c r="L179" s="218"/>
      <c r="Q179" s="214"/>
    </row>
    <row r="180" spans="1:17" ht="15" thickBot="1" x14ac:dyDescent="0.35">
      <c r="A180" s="202"/>
      <c r="B180" s="195"/>
      <c r="C180" s="195"/>
      <c r="D180" s="195"/>
      <c r="E180" s="195"/>
      <c r="F180" s="195"/>
      <c r="G180" s="207"/>
      <c r="H180" s="208" t="s">
        <v>167</v>
      </c>
      <c r="I180" s="209">
        <f>SUM(I101:I178)</f>
        <v>156</v>
      </c>
      <c r="J180" s="210" t="s">
        <v>7</v>
      </c>
      <c r="K180" s="195"/>
      <c r="L180" s="197"/>
    </row>
    <row r="181" spans="1:17" ht="14.4" x14ac:dyDescent="0.3">
      <c r="A181" s="202"/>
      <c r="B181" s="195"/>
      <c r="C181" s="195"/>
      <c r="D181" s="195"/>
      <c r="E181" s="195"/>
      <c r="F181" s="195"/>
      <c r="G181" s="195"/>
      <c r="H181" s="583"/>
      <c r="I181" s="195"/>
      <c r="J181" s="195"/>
      <c r="K181" s="195"/>
      <c r="L181" s="218"/>
      <c r="Q181" s="214"/>
    </row>
    <row r="182" spans="1:17" ht="14.4" x14ac:dyDescent="0.3">
      <c r="A182" s="202"/>
      <c r="B182" s="195"/>
      <c r="C182" s="600" t="s">
        <v>309</v>
      </c>
      <c r="D182" s="195"/>
      <c r="E182" s="195"/>
      <c r="F182" s="195"/>
      <c r="G182" s="195"/>
      <c r="H182" s="195"/>
      <c r="I182" s="195"/>
      <c r="J182" s="195"/>
      <c r="K182" s="195"/>
      <c r="L182" s="218"/>
      <c r="Q182" s="214"/>
    </row>
    <row r="183" spans="1:17" ht="14.4" x14ac:dyDescent="0.3">
      <c r="A183" s="202"/>
      <c r="B183" s="195"/>
      <c r="C183" s="195"/>
      <c r="D183" s="195" t="s">
        <v>426</v>
      </c>
      <c r="E183" s="195"/>
      <c r="F183" s="195"/>
      <c r="G183" s="195"/>
      <c r="H183" s="195"/>
      <c r="I183" s="195"/>
      <c r="J183" s="195"/>
      <c r="K183" s="195"/>
      <c r="L183" s="218"/>
      <c r="Q183" s="214"/>
    </row>
    <row r="184" spans="1:17" ht="14.4" x14ac:dyDescent="0.3">
      <c r="A184" s="202"/>
      <c r="B184" s="195"/>
      <c r="C184" s="195"/>
      <c r="D184" s="195"/>
      <c r="E184" s="583" t="s">
        <v>428</v>
      </c>
      <c r="F184" s="195">
        <f>I180</f>
        <v>156</v>
      </c>
      <c r="G184" s="583" t="s">
        <v>94</v>
      </c>
      <c r="H184" s="195">
        <v>1</v>
      </c>
      <c r="I184" s="583" t="s">
        <v>95</v>
      </c>
      <c r="J184" s="195">
        <f>F184*H184</f>
        <v>156</v>
      </c>
      <c r="K184" s="195"/>
      <c r="L184" s="218"/>
      <c r="Q184" s="214"/>
    </row>
    <row r="185" spans="1:17" ht="14.4" x14ac:dyDescent="0.3">
      <c r="A185" s="202"/>
      <c r="B185" s="195"/>
      <c r="C185" s="195"/>
      <c r="D185" s="195"/>
      <c r="E185" s="195"/>
      <c r="F185" s="195"/>
      <c r="G185" s="195"/>
      <c r="H185" s="195"/>
      <c r="I185" s="195"/>
      <c r="J185" s="195"/>
      <c r="K185" s="195"/>
      <c r="L185" s="218"/>
      <c r="Q185" s="214"/>
    </row>
    <row r="186" spans="1:17" ht="14.4" x14ac:dyDescent="0.3">
      <c r="A186" s="202"/>
      <c r="B186" s="195"/>
      <c r="C186" s="195"/>
      <c r="D186" s="195" t="s">
        <v>349</v>
      </c>
      <c r="E186" s="195"/>
      <c r="F186" s="195"/>
      <c r="G186" s="195"/>
      <c r="H186" s="195"/>
      <c r="I186" s="195"/>
      <c r="J186" s="195"/>
      <c r="K186" s="195"/>
      <c r="L186" s="218"/>
      <c r="Q186" s="214"/>
    </row>
    <row r="187" spans="1:17" ht="14.4" x14ac:dyDescent="0.3">
      <c r="A187" s="202"/>
      <c r="B187" s="195"/>
      <c r="C187" s="195"/>
      <c r="D187" s="195"/>
      <c r="E187" s="583" t="s">
        <v>428</v>
      </c>
      <c r="F187" s="195">
        <f>D95</f>
        <v>1</v>
      </c>
      <c r="G187" s="583" t="s">
        <v>94</v>
      </c>
      <c r="H187" s="195">
        <v>2</v>
      </c>
      <c r="I187" s="583" t="s">
        <v>95</v>
      </c>
      <c r="J187" s="195">
        <f>F187*H187</f>
        <v>2</v>
      </c>
      <c r="K187" s="195"/>
      <c r="L187" s="218"/>
      <c r="Q187" s="214"/>
    </row>
    <row r="188" spans="1:17" ht="15" thickBot="1" x14ac:dyDescent="0.35">
      <c r="A188" s="202"/>
      <c r="B188" s="195"/>
      <c r="C188" s="195"/>
      <c r="D188" s="195"/>
      <c r="E188" s="195"/>
      <c r="F188" s="195"/>
      <c r="G188" s="195"/>
      <c r="H188" s="195"/>
      <c r="I188" s="195"/>
      <c r="J188" s="195"/>
      <c r="K188" s="195"/>
      <c r="L188" s="218"/>
      <c r="Q188" s="214"/>
    </row>
    <row r="189" spans="1:17" ht="15" thickBot="1" x14ac:dyDescent="0.35">
      <c r="A189" s="202"/>
      <c r="B189" s="195"/>
      <c r="C189" s="195"/>
      <c r="D189" s="195"/>
      <c r="E189" s="195"/>
      <c r="F189" s="195"/>
      <c r="G189" s="195"/>
      <c r="H189" s="207"/>
      <c r="I189" s="208" t="s">
        <v>167</v>
      </c>
      <c r="J189" s="209">
        <f>SUM(J184:J187)</f>
        <v>158</v>
      </c>
      <c r="K189" s="210" t="s">
        <v>7</v>
      </c>
      <c r="L189" s="197"/>
    </row>
    <row r="190" spans="1:17" ht="15" thickBot="1" x14ac:dyDescent="0.35">
      <c r="A190" s="223"/>
      <c r="B190" s="224"/>
      <c r="C190" s="224"/>
      <c r="D190" s="224"/>
      <c r="E190" s="224"/>
      <c r="F190" s="224"/>
      <c r="G190" s="224"/>
      <c r="H190" s="224"/>
      <c r="I190" s="224"/>
      <c r="J190" s="224"/>
      <c r="K190" s="224"/>
      <c r="L190" s="227"/>
    </row>
    <row r="191" spans="1:17" ht="14.4" x14ac:dyDescent="0.3">
      <c r="A191" s="202"/>
      <c r="B191" s="195"/>
      <c r="C191" s="600" t="s">
        <v>432</v>
      </c>
      <c r="D191" s="195"/>
      <c r="E191" s="195"/>
      <c r="F191" s="195"/>
      <c r="G191" s="195"/>
      <c r="H191" s="195"/>
      <c r="I191" s="195"/>
      <c r="J191" s="195"/>
      <c r="K191" s="195"/>
      <c r="L191" s="197"/>
    </row>
    <row r="192" spans="1:17" ht="14.4" x14ac:dyDescent="0.3">
      <c r="A192" s="202"/>
      <c r="B192" s="195"/>
      <c r="C192" s="583" t="s">
        <v>433</v>
      </c>
      <c r="D192" s="195"/>
      <c r="E192" s="195"/>
      <c r="F192" s="195"/>
      <c r="G192" s="583"/>
      <c r="H192" s="195"/>
      <c r="I192" s="195"/>
      <c r="J192" s="195"/>
      <c r="K192" s="195"/>
      <c r="L192" s="197"/>
    </row>
    <row r="193" spans="1:12" ht="14.4" x14ac:dyDescent="0.3">
      <c r="A193" s="202"/>
      <c r="B193" s="195"/>
      <c r="C193" s="195"/>
      <c r="D193" s="601">
        <v>0.8</v>
      </c>
      <c r="E193" s="602" t="s">
        <v>94</v>
      </c>
      <c r="F193" s="601">
        <v>0.8</v>
      </c>
      <c r="G193" s="602" t="s">
        <v>95</v>
      </c>
      <c r="H193" s="601">
        <v>42</v>
      </c>
      <c r="I193" s="602" t="s">
        <v>10</v>
      </c>
      <c r="J193" s="601">
        <f>D193*F193*H193</f>
        <v>26.880000000000006</v>
      </c>
      <c r="K193" s="602" t="s">
        <v>10</v>
      </c>
      <c r="L193" s="197"/>
    </row>
    <row r="194" spans="1:12" ht="15" thickBot="1" x14ac:dyDescent="0.35">
      <c r="A194" s="202"/>
      <c r="B194" s="195"/>
      <c r="C194" s="195"/>
      <c r="D194" s="195"/>
      <c r="E194" s="195"/>
      <c r="F194" s="195"/>
      <c r="G194" s="195"/>
      <c r="H194" s="195"/>
      <c r="I194" s="195"/>
      <c r="J194" s="195"/>
      <c r="K194" s="195"/>
      <c r="L194" s="197"/>
    </row>
    <row r="195" spans="1:12" ht="15" thickBot="1" x14ac:dyDescent="0.35">
      <c r="A195" s="202"/>
      <c r="B195" s="195"/>
      <c r="C195" s="195"/>
      <c r="D195" s="195"/>
      <c r="E195" s="195"/>
      <c r="F195" s="195"/>
      <c r="G195" s="195"/>
      <c r="H195" s="207"/>
      <c r="I195" s="208" t="s">
        <v>167</v>
      </c>
      <c r="J195" s="209">
        <f>J193</f>
        <v>26.880000000000006</v>
      </c>
      <c r="K195" s="210" t="s">
        <v>10</v>
      </c>
      <c r="L195" s="197"/>
    </row>
    <row r="196" spans="1:12" ht="14.4" x14ac:dyDescent="0.3">
      <c r="A196" s="202"/>
      <c r="B196" s="195"/>
      <c r="C196" s="195"/>
      <c r="D196" s="195"/>
      <c r="E196" s="195"/>
      <c r="F196" s="195"/>
      <c r="G196" s="195"/>
      <c r="H196" s="195"/>
      <c r="I196" s="195"/>
      <c r="J196" s="195"/>
      <c r="K196" s="195"/>
      <c r="L196" s="197"/>
    </row>
    <row r="197" spans="1:12" ht="14.4" x14ac:dyDescent="0.3">
      <c r="A197" s="202"/>
      <c r="B197" s="195"/>
      <c r="C197" s="600" t="s">
        <v>434</v>
      </c>
      <c r="D197" s="195"/>
      <c r="E197" s="195"/>
      <c r="F197" s="195"/>
      <c r="G197" s="195"/>
      <c r="H197" s="195"/>
      <c r="I197" s="195"/>
      <c r="J197" s="195"/>
      <c r="K197" s="195"/>
      <c r="L197" s="197"/>
    </row>
    <row r="198" spans="1:12" ht="14.4" x14ac:dyDescent="0.3">
      <c r="A198" s="202"/>
      <c r="B198" s="195"/>
      <c r="C198" s="583" t="s">
        <v>435</v>
      </c>
      <c r="D198" s="195"/>
      <c r="E198" s="195"/>
      <c r="F198" s="195"/>
      <c r="G198" s="195"/>
      <c r="H198" s="195"/>
      <c r="I198" s="195"/>
      <c r="J198" s="195"/>
      <c r="K198" s="195"/>
      <c r="L198" s="197"/>
    </row>
    <row r="199" spans="1:12" ht="14.4" x14ac:dyDescent="0.3">
      <c r="A199" s="202"/>
      <c r="B199" s="195"/>
      <c r="C199" s="195"/>
      <c r="D199" s="195"/>
      <c r="E199" s="583" t="s">
        <v>428</v>
      </c>
      <c r="F199" s="600">
        <v>1000</v>
      </c>
      <c r="G199" s="600" t="s">
        <v>12</v>
      </c>
      <c r="H199" s="195"/>
      <c r="I199" s="195"/>
      <c r="J199" s="195"/>
      <c r="K199" s="195"/>
      <c r="L199" s="197"/>
    </row>
    <row r="200" spans="1:12" ht="14.4" x14ac:dyDescent="0.3">
      <c r="A200" s="202"/>
      <c r="B200" s="195"/>
      <c r="C200" s="195"/>
      <c r="D200" s="195"/>
      <c r="E200" s="195"/>
      <c r="F200" s="195"/>
      <c r="G200" s="195"/>
      <c r="H200" s="195"/>
      <c r="I200" s="195"/>
      <c r="J200" s="195"/>
      <c r="K200" s="195"/>
      <c r="L200" s="197"/>
    </row>
    <row r="201" spans="1:12" ht="14.4" x14ac:dyDescent="0.3">
      <c r="A201" s="202"/>
      <c r="B201" s="195"/>
      <c r="C201" s="583" t="s">
        <v>436</v>
      </c>
      <c r="D201" s="195"/>
      <c r="E201" s="195"/>
      <c r="F201" s="600"/>
      <c r="G201" s="600"/>
      <c r="H201" s="195"/>
      <c r="I201" s="195"/>
      <c r="J201" s="195"/>
      <c r="K201" s="195"/>
      <c r="L201" s="197"/>
    </row>
    <row r="202" spans="1:12" ht="14.4" x14ac:dyDescent="0.3">
      <c r="A202" s="202"/>
      <c r="B202" s="195"/>
      <c r="C202" s="195"/>
      <c r="D202" s="195"/>
      <c r="E202" s="583" t="s">
        <v>428</v>
      </c>
      <c r="F202" s="600">
        <v>1000</v>
      </c>
      <c r="G202" s="600" t="s">
        <v>12</v>
      </c>
      <c r="H202" s="195"/>
      <c r="I202" s="195"/>
      <c r="J202" s="195"/>
      <c r="K202" s="195"/>
      <c r="L202" s="197"/>
    </row>
    <row r="203" spans="1:12" ht="15" thickBot="1" x14ac:dyDescent="0.35">
      <c r="A203" s="223"/>
      <c r="B203" s="224"/>
      <c r="C203" s="224"/>
      <c r="D203" s="224"/>
      <c r="E203" s="224"/>
      <c r="F203" s="224"/>
      <c r="G203" s="224"/>
      <c r="H203" s="224"/>
      <c r="I203" s="224"/>
      <c r="J203" s="224"/>
      <c r="K203" s="224"/>
      <c r="L203" s="227"/>
    </row>
    <row r="204" spans="1:12" ht="14.4" x14ac:dyDescent="0.3">
      <c r="A204" s="599"/>
      <c r="B204" s="195"/>
      <c r="C204" s="195"/>
      <c r="D204" s="195"/>
      <c r="E204" s="195"/>
      <c r="F204" s="195"/>
      <c r="G204" s="195"/>
      <c r="H204" s="212"/>
      <c r="I204" s="200"/>
      <c r="J204" s="213"/>
      <c r="K204" s="200"/>
      <c r="L204" s="181"/>
    </row>
    <row r="205" spans="1:12" ht="14.4" x14ac:dyDescent="0.3">
      <c r="A205" s="599"/>
      <c r="B205" s="195"/>
      <c r="C205" s="195"/>
      <c r="D205" s="195"/>
      <c r="E205" s="195"/>
      <c r="F205" s="195"/>
      <c r="G205" s="195"/>
      <c r="H205" s="212"/>
      <c r="I205" s="200"/>
      <c r="J205" s="213"/>
      <c r="K205" s="200"/>
      <c r="L205" s="181"/>
    </row>
    <row r="206" spans="1:12" ht="14.4" x14ac:dyDescent="0.3">
      <c r="A206" s="599"/>
      <c r="B206" s="195"/>
      <c r="C206" s="195"/>
      <c r="D206" s="195"/>
      <c r="E206" s="195"/>
      <c r="F206" s="195"/>
      <c r="G206" s="195"/>
      <c r="H206" s="212"/>
      <c r="I206" s="200"/>
      <c r="J206" s="213"/>
      <c r="K206" s="200"/>
      <c r="L206" s="181"/>
    </row>
    <row r="207" spans="1:12" ht="14.4" x14ac:dyDescent="0.3">
      <c r="B207" s="195"/>
      <c r="C207" s="195"/>
      <c r="D207" s="195"/>
      <c r="E207" s="195"/>
      <c r="F207" s="195"/>
      <c r="G207" s="195"/>
      <c r="H207" s="212"/>
      <c r="I207" s="200"/>
      <c r="J207" s="213"/>
      <c r="K207" s="200"/>
      <c r="L207" s="181"/>
    </row>
    <row r="208" spans="1:12" ht="14.4" x14ac:dyDescent="0.3">
      <c r="B208" s="195"/>
      <c r="C208" s="195"/>
      <c r="D208" s="195"/>
      <c r="E208" s="195"/>
      <c r="F208" s="195"/>
      <c r="G208" s="195"/>
      <c r="H208" s="212"/>
      <c r="I208" s="200"/>
      <c r="J208" s="213"/>
      <c r="K208" s="200"/>
      <c r="L208" s="181"/>
    </row>
  </sheetData>
  <mergeCells count="7">
    <mergeCell ref="B10:E10"/>
    <mergeCell ref="A1:L3"/>
    <mergeCell ref="A4:L4"/>
    <mergeCell ref="A5:L5"/>
    <mergeCell ref="A6:L6"/>
    <mergeCell ref="A7:L7"/>
    <mergeCell ref="A8:L8"/>
  </mergeCells>
  <pageMargins left="0.31496062992125984" right="0.11811023622047245" top="0.59055118110236227" bottom="0.39370078740157483" header="0.31496062992125984" footer="0.31496062992125984"/>
  <pageSetup paperSize="9" scale="90" orientation="landscape" r:id="rId1"/>
  <rowBreaks count="6" manualBreakCount="6">
    <brk id="35" max="11" man="1"/>
    <brk id="60" max="11" man="1"/>
    <brk id="111" max="11" man="1"/>
    <brk id="137" max="11" man="1"/>
    <brk id="164" max="11" man="1"/>
    <brk id="190"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23</vt:i4>
      </vt:variant>
      <vt:variant>
        <vt:lpstr>Intervalos Nomeados</vt:lpstr>
      </vt:variant>
      <vt:variant>
        <vt:i4>31</vt:i4>
      </vt:variant>
    </vt:vector>
  </HeadingPairs>
  <TitlesOfParts>
    <vt:vector size="54" baseType="lpstr">
      <vt:lpstr>CARDT. DE CAMP MT-198</vt:lpstr>
      <vt:lpstr>PLANILHA RESUMO GERAL</vt:lpstr>
      <vt:lpstr>Orçamento</vt:lpstr>
      <vt:lpstr>CFF</vt:lpstr>
      <vt:lpstr>BDI</vt:lpstr>
      <vt:lpstr>Decl. B.D.I</vt:lpstr>
      <vt:lpstr>QCI</vt:lpstr>
      <vt:lpstr>Curva ABC serv</vt:lpstr>
      <vt:lpstr>Mem. Calc.</vt:lpstr>
      <vt:lpstr>Mem Calc Pontes</vt:lpstr>
      <vt:lpstr>ADM LOCAL S Deson</vt:lpstr>
      <vt:lpstr>Mob. Desm - Canteiro Sem Deson</vt:lpstr>
      <vt:lpstr>Comp 1 S. Desoneração</vt:lpstr>
      <vt:lpstr>Comp. Pontes</vt:lpstr>
      <vt:lpstr>COTAÇÕES MAD</vt:lpstr>
      <vt:lpstr>CORREÇÃO</vt:lpstr>
      <vt:lpstr>ADM LOCAL C Deson</vt:lpstr>
      <vt:lpstr>Mob. Desm - Canteiro Com De</vt:lpstr>
      <vt:lpstr>Comp 1 C. Desoneração</vt:lpstr>
      <vt:lpstr>Comp. Pontes Com Des</vt:lpstr>
      <vt:lpstr>ISOMETRICO</vt:lpstr>
      <vt:lpstr>Linear Patologias</vt:lpstr>
      <vt:lpstr>BDI_NÃO_DESO</vt:lpstr>
      <vt:lpstr>'ADM LOCAL C Deson'!Area_de_impressao</vt:lpstr>
      <vt:lpstr>'ADM LOCAL S Deson'!Area_de_impressao</vt:lpstr>
      <vt:lpstr>BDI!Area_de_impressao</vt:lpstr>
      <vt:lpstr>BDI_NÃO_DESO!Area_de_impressao</vt:lpstr>
      <vt:lpstr>'CARDT. DE CAMP MT-198'!Area_de_impressao</vt:lpstr>
      <vt:lpstr>CFF!Area_de_impressao</vt:lpstr>
      <vt:lpstr>'Comp. Pontes'!Area_de_impressao</vt:lpstr>
      <vt:lpstr>'Comp. Pontes Com Des'!Area_de_impressao</vt:lpstr>
      <vt:lpstr>CORREÇÃO!Area_de_impressao</vt:lpstr>
      <vt:lpstr>'COTAÇÕES MAD'!Area_de_impressao</vt:lpstr>
      <vt:lpstr>'Curva ABC serv'!Area_de_impressao</vt:lpstr>
      <vt:lpstr>'Decl. B.D.I'!Area_de_impressao</vt:lpstr>
      <vt:lpstr>ISOMETRICO!Area_de_impressao</vt:lpstr>
      <vt:lpstr>'Linear Patologias'!Area_de_impressao</vt:lpstr>
      <vt:lpstr>'Mem. Calc.'!Area_de_impressao</vt:lpstr>
      <vt:lpstr>Orçamento!Area_de_impressao</vt:lpstr>
      <vt:lpstr>'PLANILHA RESUMO GERAL'!Area_de_impressao</vt:lpstr>
      <vt:lpstr>QCI!Area_de_impressao</vt:lpstr>
      <vt:lpstr>'ADM LOCAL C Deson'!Titulos_de_impressao</vt:lpstr>
      <vt:lpstr>'ADM LOCAL S Deson'!Titulos_de_impressao</vt:lpstr>
      <vt:lpstr>'CARDT. DE CAMP MT-198'!Titulos_de_impressao</vt:lpstr>
      <vt:lpstr>CFF!Titulos_de_impressao</vt:lpstr>
      <vt:lpstr>'Comp 1 C. Desoneração'!Titulos_de_impressao</vt:lpstr>
      <vt:lpstr>'Comp 1 S. Desoneração'!Titulos_de_impressao</vt:lpstr>
      <vt:lpstr>'Comp. Pontes'!Titulos_de_impressao</vt:lpstr>
      <vt:lpstr>'Comp. Pontes Com Des'!Titulos_de_impressao</vt:lpstr>
      <vt:lpstr>ISOMETRICO!Titulos_de_impressao</vt:lpstr>
      <vt:lpstr>'Mem Calc Pontes'!Titulos_de_impressao</vt:lpstr>
      <vt:lpstr>'Mem. Calc.'!Titulos_de_impressao</vt:lpstr>
      <vt:lpstr>Orçamento!Titulos_de_impressao</vt:lpstr>
      <vt:lpstr>'PLANILHA RESUMO GERAL'!Titulos_de_impressao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WESLY HENRIQUE DA SILVA</dc:creator>
  <cp:lastModifiedBy>Euclides Fernandes Pereira</cp:lastModifiedBy>
  <cp:lastPrinted>2025-08-28T13:26:00Z</cp:lastPrinted>
  <dcterms:created xsi:type="dcterms:W3CDTF">2020-11-23T18:44:38Z</dcterms:created>
  <dcterms:modified xsi:type="dcterms:W3CDTF">2025-08-28T13:26:12Z</dcterms:modified>
</cp:coreProperties>
</file>